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hidePivotFieldList="1" defaultThemeVersion="166925"/>
  <mc:AlternateContent xmlns:mc="http://schemas.openxmlformats.org/markup-compatibility/2006">
    <mc:Choice Requires="x15">
      <x15ac:absPath xmlns:x15ac="http://schemas.microsoft.com/office/spreadsheetml/2010/11/ac" url="C:\Users\rakhi\Downloads\"/>
    </mc:Choice>
  </mc:AlternateContent>
  <xr:revisionPtr revIDLastSave="0" documentId="13_ncr:1_{278AED1A-93A0-4A12-9EB6-0E708D42E845}" xr6:coauthVersionLast="47" xr6:coauthVersionMax="47" xr10:uidLastSave="{00000000-0000-0000-0000-000000000000}"/>
  <bookViews>
    <workbookView xWindow="-108" yWindow="-108" windowWidth="23256" windowHeight="13176" activeTab="4" xr2:uid="{A7D0660B-FF1E-46B8-B637-AC9655905226}"/>
  </bookViews>
  <sheets>
    <sheet name="StockData" sheetId="2" r:id="rId1"/>
    <sheet name="ChartData" sheetId="9" r:id="rId2"/>
    <sheet name="sentiment_pivots" sheetId="11" r:id="rId3"/>
    <sheet name="Pivots" sheetId="4" r:id="rId4"/>
    <sheet name="Dashboard" sheetId="1" r:id="rId5"/>
    <sheet name="KPI_Calculation" sheetId="3" r:id="rId6"/>
  </sheets>
  <definedNames>
    <definedName name="ExternalData_1" localSheetId="0" hidden="1">StockData!$A$1:$F$3772</definedName>
    <definedName name="Slicer_HighStatus">#N/A</definedName>
    <definedName name="Slicer_Months__Date">#N/A</definedName>
    <definedName name="Slicer_spread_level">#N/A</definedName>
    <definedName name="Slicer_Weekdays">#N/A</definedName>
  </definedNames>
  <calcPr calcId="191029"/>
  <pivotCaches>
    <pivotCache cacheId="0" r:id="rId7"/>
  </pivotCaches>
  <extLst>
    <ext xmlns:x14="http://schemas.microsoft.com/office/spreadsheetml/2009/9/main" uri="{BBE1A952-AA13-448e-AADC-164F8A28A991}">
      <x14:slicerCaches>
        <x14:slicerCache r:id="rId8"/>
        <x14:slicerCache r:id="rId9"/>
        <x14:slicerCache r:id="rId10"/>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2" i="2" l="1"/>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G529" i="2"/>
  <c r="G530" i="2"/>
  <c r="G531" i="2"/>
  <c r="G532" i="2"/>
  <c r="G533" i="2"/>
  <c r="G534" i="2"/>
  <c r="G535" i="2"/>
  <c r="G536" i="2"/>
  <c r="G537" i="2"/>
  <c r="G538" i="2"/>
  <c r="G539" i="2"/>
  <c r="G540" i="2"/>
  <c r="G541" i="2"/>
  <c r="G542" i="2"/>
  <c r="G543" i="2"/>
  <c r="G544" i="2"/>
  <c r="G545" i="2"/>
  <c r="G546" i="2"/>
  <c r="G547" i="2"/>
  <c r="G548" i="2"/>
  <c r="G549" i="2"/>
  <c r="G550" i="2"/>
  <c r="G551" i="2"/>
  <c r="G552" i="2"/>
  <c r="G553" i="2"/>
  <c r="G554" i="2"/>
  <c r="G555" i="2"/>
  <c r="G556" i="2"/>
  <c r="G557" i="2"/>
  <c r="G558" i="2"/>
  <c r="G559" i="2"/>
  <c r="G560" i="2"/>
  <c r="G561" i="2"/>
  <c r="G562" i="2"/>
  <c r="G563" i="2"/>
  <c r="G564" i="2"/>
  <c r="G565" i="2"/>
  <c r="G566" i="2"/>
  <c r="G567" i="2"/>
  <c r="G568" i="2"/>
  <c r="G569" i="2"/>
  <c r="G570" i="2"/>
  <c r="G571" i="2"/>
  <c r="G572" i="2"/>
  <c r="G573" i="2"/>
  <c r="G574" i="2"/>
  <c r="G575" i="2"/>
  <c r="G576" i="2"/>
  <c r="G577" i="2"/>
  <c r="G578" i="2"/>
  <c r="G579" i="2"/>
  <c r="G580" i="2"/>
  <c r="G581" i="2"/>
  <c r="G582" i="2"/>
  <c r="G583" i="2"/>
  <c r="G584" i="2"/>
  <c r="G585" i="2"/>
  <c r="G586" i="2"/>
  <c r="G587" i="2"/>
  <c r="G588" i="2"/>
  <c r="G589" i="2"/>
  <c r="G590" i="2"/>
  <c r="G591" i="2"/>
  <c r="G592" i="2"/>
  <c r="G593" i="2"/>
  <c r="G594" i="2"/>
  <c r="G595" i="2"/>
  <c r="G596" i="2"/>
  <c r="G597" i="2"/>
  <c r="G598" i="2"/>
  <c r="G599" i="2"/>
  <c r="G600" i="2"/>
  <c r="G601" i="2"/>
  <c r="G602" i="2"/>
  <c r="G603" i="2"/>
  <c r="G604" i="2"/>
  <c r="G605" i="2"/>
  <c r="G606" i="2"/>
  <c r="G607" i="2"/>
  <c r="G608" i="2"/>
  <c r="G609" i="2"/>
  <c r="G610" i="2"/>
  <c r="G611" i="2"/>
  <c r="G612" i="2"/>
  <c r="G613" i="2"/>
  <c r="G614" i="2"/>
  <c r="G615" i="2"/>
  <c r="G616" i="2"/>
  <c r="G617" i="2"/>
  <c r="G618" i="2"/>
  <c r="G619" i="2"/>
  <c r="G620" i="2"/>
  <c r="G621" i="2"/>
  <c r="G622" i="2"/>
  <c r="G623" i="2"/>
  <c r="G624" i="2"/>
  <c r="G625" i="2"/>
  <c r="G626" i="2"/>
  <c r="G627" i="2"/>
  <c r="G628" i="2"/>
  <c r="G629" i="2"/>
  <c r="G630" i="2"/>
  <c r="G631" i="2"/>
  <c r="G632" i="2"/>
  <c r="G633" i="2"/>
  <c r="G634" i="2"/>
  <c r="G635" i="2"/>
  <c r="G636" i="2"/>
  <c r="G637" i="2"/>
  <c r="G638" i="2"/>
  <c r="G639" i="2"/>
  <c r="G640" i="2"/>
  <c r="G641" i="2"/>
  <c r="G642" i="2"/>
  <c r="G643" i="2"/>
  <c r="G644" i="2"/>
  <c r="G645" i="2"/>
  <c r="G646" i="2"/>
  <c r="G647" i="2"/>
  <c r="G648" i="2"/>
  <c r="G649" i="2"/>
  <c r="G650" i="2"/>
  <c r="G651" i="2"/>
  <c r="G652" i="2"/>
  <c r="G653" i="2"/>
  <c r="G654" i="2"/>
  <c r="G655" i="2"/>
  <c r="G656" i="2"/>
  <c r="G657" i="2"/>
  <c r="G658" i="2"/>
  <c r="G659" i="2"/>
  <c r="G660" i="2"/>
  <c r="G661" i="2"/>
  <c r="G662" i="2"/>
  <c r="G663" i="2"/>
  <c r="G664" i="2"/>
  <c r="G665" i="2"/>
  <c r="G666" i="2"/>
  <c r="G667" i="2"/>
  <c r="G668" i="2"/>
  <c r="G669" i="2"/>
  <c r="G670" i="2"/>
  <c r="G671" i="2"/>
  <c r="G672" i="2"/>
  <c r="G673" i="2"/>
  <c r="G674" i="2"/>
  <c r="G675" i="2"/>
  <c r="G676" i="2"/>
  <c r="G677" i="2"/>
  <c r="G678" i="2"/>
  <c r="G679" i="2"/>
  <c r="G680" i="2"/>
  <c r="G681" i="2"/>
  <c r="G682" i="2"/>
  <c r="G683" i="2"/>
  <c r="G684" i="2"/>
  <c r="G685" i="2"/>
  <c r="G686" i="2"/>
  <c r="G687" i="2"/>
  <c r="G688" i="2"/>
  <c r="G689" i="2"/>
  <c r="G690" i="2"/>
  <c r="G691" i="2"/>
  <c r="G692" i="2"/>
  <c r="G693" i="2"/>
  <c r="G694" i="2"/>
  <c r="G695" i="2"/>
  <c r="G696" i="2"/>
  <c r="G697" i="2"/>
  <c r="G698" i="2"/>
  <c r="G699" i="2"/>
  <c r="G700" i="2"/>
  <c r="G701" i="2"/>
  <c r="G702" i="2"/>
  <c r="G703" i="2"/>
  <c r="G704" i="2"/>
  <c r="G705" i="2"/>
  <c r="G706" i="2"/>
  <c r="G707" i="2"/>
  <c r="G708" i="2"/>
  <c r="G709" i="2"/>
  <c r="G710" i="2"/>
  <c r="G711" i="2"/>
  <c r="G712" i="2"/>
  <c r="G713" i="2"/>
  <c r="G714" i="2"/>
  <c r="G715" i="2"/>
  <c r="G716" i="2"/>
  <c r="G717" i="2"/>
  <c r="G718" i="2"/>
  <c r="G719" i="2"/>
  <c r="G720" i="2"/>
  <c r="G721" i="2"/>
  <c r="G722" i="2"/>
  <c r="G723" i="2"/>
  <c r="G724" i="2"/>
  <c r="G725" i="2"/>
  <c r="G726" i="2"/>
  <c r="G727" i="2"/>
  <c r="G728" i="2"/>
  <c r="G729" i="2"/>
  <c r="G730" i="2"/>
  <c r="G731" i="2"/>
  <c r="G732" i="2"/>
  <c r="G733" i="2"/>
  <c r="G734" i="2"/>
  <c r="G735" i="2"/>
  <c r="G736" i="2"/>
  <c r="G737" i="2"/>
  <c r="G738" i="2"/>
  <c r="G739" i="2"/>
  <c r="G740" i="2"/>
  <c r="G741" i="2"/>
  <c r="G742" i="2"/>
  <c r="G743" i="2"/>
  <c r="G744" i="2"/>
  <c r="G745" i="2"/>
  <c r="G746" i="2"/>
  <c r="G747" i="2"/>
  <c r="G748" i="2"/>
  <c r="G749" i="2"/>
  <c r="G750" i="2"/>
  <c r="G751" i="2"/>
  <c r="G752" i="2"/>
  <c r="G753" i="2"/>
  <c r="G754" i="2"/>
  <c r="G755" i="2"/>
  <c r="G756" i="2"/>
  <c r="G757" i="2"/>
  <c r="G758" i="2"/>
  <c r="G759" i="2"/>
  <c r="G760" i="2"/>
  <c r="G761" i="2"/>
  <c r="G762" i="2"/>
  <c r="G763" i="2"/>
  <c r="G764" i="2"/>
  <c r="G765" i="2"/>
  <c r="G766" i="2"/>
  <c r="G767" i="2"/>
  <c r="G768" i="2"/>
  <c r="G769" i="2"/>
  <c r="G770" i="2"/>
  <c r="G771" i="2"/>
  <c r="G772" i="2"/>
  <c r="G773" i="2"/>
  <c r="G774" i="2"/>
  <c r="G775" i="2"/>
  <c r="G776" i="2"/>
  <c r="G777" i="2"/>
  <c r="G778" i="2"/>
  <c r="G779" i="2"/>
  <c r="G780" i="2"/>
  <c r="G781" i="2"/>
  <c r="G782" i="2"/>
  <c r="G783" i="2"/>
  <c r="G784" i="2"/>
  <c r="G785" i="2"/>
  <c r="G786" i="2"/>
  <c r="G787" i="2"/>
  <c r="G788" i="2"/>
  <c r="G789" i="2"/>
  <c r="G790" i="2"/>
  <c r="G791" i="2"/>
  <c r="G792" i="2"/>
  <c r="G793" i="2"/>
  <c r="G794" i="2"/>
  <c r="G795" i="2"/>
  <c r="G796" i="2"/>
  <c r="G797" i="2"/>
  <c r="G798" i="2"/>
  <c r="G799" i="2"/>
  <c r="G800" i="2"/>
  <c r="G801" i="2"/>
  <c r="G802" i="2"/>
  <c r="G803" i="2"/>
  <c r="G804" i="2"/>
  <c r="G805" i="2"/>
  <c r="G806" i="2"/>
  <c r="G807" i="2"/>
  <c r="G808" i="2"/>
  <c r="G809" i="2"/>
  <c r="G810" i="2"/>
  <c r="G811" i="2"/>
  <c r="G812" i="2"/>
  <c r="G813" i="2"/>
  <c r="G814" i="2"/>
  <c r="G815" i="2"/>
  <c r="G816" i="2"/>
  <c r="G817" i="2"/>
  <c r="G818" i="2"/>
  <c r="G819" i="2"/>
  <c r="G820" i="2"/>
  <c r="G821" i="2"/>
  <c r="G822" i="2"/>
  <c r="G823" i="2"/>
  <c r="G824" i="2"/>
  <c r="G825" i="2"/>
  <c r="G826" i="2"/>
  <c r="G827" i="2"/>
  <c r="G828" i="2"/>
  <c r="G829" i="2"/>
  <c r="G830" i="2"/>
  <c r="G831" i="2"/>
  <c r="G832" i="2"/>
  <c r="G833" i="2"/>
  <c r="G834" i="2"/>
  <c r="G835" i="2"/>
  <c r="G836" i="2"/>
  <c r="G837" i="2"/>
  <c r="G838" i="2"/>
  <c r="G839" i="2"/>
  <c r="G840" i="2"/>
  <c r="G841" i="2"/>
  <c r="G842" i="2"/>
  <c r="G843" i="2"/>
  <c r="G844" i="2"/>
  <c r="G845" i="2"/>
  <c r="G846" i="2"/>
  <c r="G847" i="2"/>
  <c r="G848" i="2"/>
  <c r="G849" i="2"/>
  <c r="G850" i="2"/>
  <c r="G851" i="2"/>
  <c r="G852" i="2"/>
  <c r="G853" i="2"/>
  <c r="G854" i="2"/>
  <c r="G855" i="2"/>
  <c r="G856" i="2"/>
  <c r="G857" i="2"/>
  <c r="G858" i="2"/>
  <c r="G859" i="2"/>
  <c r="G860" i="2"/>
  <c r="G861" i="2"/>
  <c r="G862" i="2"/>
  <c r="G863" i="2"/>
  <c r="G864" i="2"/>
  <c r="G865" i="2"/>
  <c r="G866" i="2"/>
  <c r="G867" i="2"/>
  <c r="G868" i="2"/>
  <c r="G869" i="2"/>
  <c r="G870" i="2"/>
  <c r="G871" i="2"/>
  <c r="G872" i="2"/>
  <c r="G873" i="2"/>
  <c r="G874" i="2"/>
  <c r="G875" i="2"/>
  <c r="G876" i="2"/>
  <c r="G877" i="2"/>
  <c r="G878" i="2"/>
  <c r="G879" i="2"/>
  <c r="G880" i="2"/>
  <c r="G881" i="2"/>
  <c r="G882" i="2"/>
  <c r="G883" i="2"/>
  <c r="G884" i="2"/>
  <c r="G885" i="2"/>
  <c r="G886" i="2"/>
  <c r="G887" i="2"/>
  <c r="G888" i="2"/>
  <c r="G889" i="2"/>
  <c r="G890" i="2"/>
  <c r="G891" i="2"/>
  <c r="G892" i="2"/>
  <c r="G893" i="2"/>
  <c r="G894" i="2"/>
  <c r="G895" i="2"/>
  <c r="G896" i="2"/>
  <c r="G897" i="2"/>
  <c r="G898" i="2"/>
  <c r="G899" i="2"/>
  <c r="G900" i="2"/>
  <c r="G901" i="2"/>
  <c r="G902" i="2"/>
  <c r="G903" i="2"/>
  <c r="G904" i="2"/>
  <c r="G905" i="2"/>
  <c r="G906" i="2"/>
  <c r="G907" i="2"/>
  <c r="G908" i="2"/>
  <c r="G909" i="2"/>
  <c r="G910" i="2"/>
  <c r="G911" i="2"/>
  <c r="G912" i="2"/>
  <c r="G913" i="2"/>
  <c r="G914" i="2"/>
  <c r="G915" i="2"/>
  <c r="G916" i="2"/>
  <c r="G917" i="2"/>
  <c r="G918" i="2"/>
  <c r="G919" i="2"/>
  <c r="G920" i="2"/>
  <c r="G921" i="2"/>
  <c r="G922" i="2"/>
  <c r="G923" i="2"/>
  <c r="G924" i="2"/>
  <c r="G925" i="2"/>
  <c r="G926" i="2"/>
  <c r="G927" i="2"/>
  <c r="G928" i="2"/>
  <c r="G929" i="2"/>
  <c r="G930" i="2"/>
  <c r="G931" i="2"/>
  <c r="G932" i="2"/>
  <c r="G933" i="2"/>
  <c r="G934" i="2"/>
  <c r="G935" i="2"/>
  <c r="G936" i="2"/>
  <c r="G937" i="2"/>
  <c r="G938" i="2"/>
  <c r="G939" i="2"/>
  <c r="G940" i="2"/>
  <c r="G941" i="2"/>
  <c r="G942" i="2"/>
  <c r="G943" i="2"/>
  <c r="G944" i="2"/>
  <c r="G945" i="2"/>
  <c r="G946" i="2"/>
  <c r="G947" i="2"/>
  <c r="G948" i="2"/>
  <c r="G949" i="2"/>
  <c r="G950" i="2"/>
  <c r="G951" i="2"/>
  <c r="G952" i="2"/>
  <c r="G953" i="2"/>
  <c r="G954" i="2"/>
  <c r="G955" i="2"/>
  <c r="G956" i="2"/>
  <c r="G957" i="2"/>
  <c r="G958" i="2"/>
  <c r="G959" i="2"/>
  <c r="G960" i="2"/>
  <c r="G961" i="2"/>
  <c r="G962" i="2"/>
  <c r="G963" i="2"/>
  <c r="G964" i="2"/>
  <c r="G965" i="2"/>
  <c r="G966" i="2"/>
  <c r="G967" i="2"/>
  <c r="G968" i="2"/>
  <c r="G969" i="2"/>
  <c r="G970" i="2"/>
  <c r="G971" i="2"/>
  <c r="G972" i="2"/>
  <c r="G973" i="2"/>
  <c r="G974" i="2"/>
  <c r="G975" i="2"/>
  <c r="G976" i="2"/>
  <c r="G977" i="2"/>
  <c r="G978" i="2"/>
  <c r="G979" i="2"/>
  <c r="G980" i="2"/>
  <c r="G981" i="2"/>
  <c r="G982" i="2"/>
  <c r="G983" i="2"/>
  <c r="G984" i="2"/>
  <c r="G985" i="2"/>
  <c r="G986" i="2"/>
  <c r="G987" i="2"/>
  <c r="G988" i="2"/>
  <c r="G989" i="2"/>
  <c r="G990" i="2"/>
  <c r="G991" i="2"/>
  <c r="G992" i="2"/>
  <c r="G993" i="2"/>
  <c r="G994" i="2"/>
  <c r="G995" i="2"/>
  <c r="G996" i="2"/>
  <c r="G997" i="2"/>
  <c r="G998" i="2"/>
  <c r="G999" i="2"/>
  <c r="G1000" i="2"/>
  <c r="G1001" i="2"/>
  <c r="G1002" i="2"/>
  <c r="G1003" i="2"/>
  <c r="G1004" i="2"/>
  <c r="G1005" i="2"/>
  <c r="G1006" i="2"/>
  <c r="G1007" i="2"/>
  <c r="G1008" i="2"/>
  <c r="G1009" i="2"/>
  <c r="G1010" i="2"/>
  <c r="G1011" i="2"/>
  <c r="G1012" i="2"/>
  <c r="G1013" i="2"/>
  <c r="G1014" i="2"/>
  <c r="G1015" i="2"/>
  <c r="G1016" i="2"/>
  <c r="G1017" i="2"/>
  <c r="G1018" i="2"/>
  <c r="G1019" i="2"/>
  <c r="G1020" i="2"/>
  <c r="G1021" i="2"/>
  <c r="G1022" i="2"/>
  <c r="G1023" i="2"/>
  <c r="G1024" i="2"/>
  <c r="G1025" i="2"/>
  <c r="G1026" i="2"/>
  <c r="G1027" i="2"/>
  <c r="G1028" i="2"/>
  <c r="G1029" i="2"/>
  <c r="G1030" i="2"/>
  <c r="G1031" i="2"/>
  <c r="G1032" i="2"/>
  <c r="G1033" i="2"/>
  <c r="G1034" i="2"/>
  <c r="G1035" i="2"/>
  <c r="G1036" i="2"/>
  <c r="G1037" i="2"/>
  <c r="G1038" i="2"/>
  <c r="G1039" i="2"/>
  <c r="G1040" i="2"/>
  <c r="G1041" i="2"/>
  <c r="G1042" i="2"/>
  <c r="G1043" i="2"/>
  <c r="G1044" i="2"/>
  <c r="G1045" i="2"/>
  <c r="G1046" i="2"/>
  <c r="G1047" i="2"/>
  <c r="G1048" i="2"/>
  <c r="G1049" i="2"/>
  <c r="G1050" i="2"/>
  <c r="G1051" i="2"/>
  <c r="G1052" i="2"/>
  <c r="G1053" i="2"/>
  <c r="G1054" i="2"/>
  <c r="G1055" i="2"/>
  <c r="G1056" i="2"/>
  <c r="G1057" i="2"/>
  <c r="G1058" i="2"/>
  <c r="G1059" i="2"/>
  <c r="G1060" i="2"/>
  <c r="G1061" i="2"/>
  <c r="G1062" i="2"/>
  <c r="G1063" i="2"/>
  <c r="G1064" i="2"/>
  <c r="G1065" i="2"/>
  <c r="G1066" i="2"/>
  <c r="G1067" i="2"/>
  <c r="G1068" i="2"/>
  <c r="G1069" i="2"/>
  <c r="G1070" i="2"/>
  <c r="G1071" i="2"/>
  <c r="G1072" i="2"/>
  <c r="G1073" i="2"/>
  <c r="G1074" i="2"/>
  <c r="G1075" i="2"/>
  <c r="G1076" i="2"/>
  <c r="G1077" i="2"/>
  <c r="G1078" i="2"/>
  <c r="G1079" i="2"/>
  <c r="G1080" i="2"/>
  <c r="G1081" i="2"/>
  <c r="G1082" i="2"/>
  <c r="G1083" i="2"/>
  <c r="G1084" i="2"/>
  <c r="G1085" i="2"/>
  <c r="G1086" i="2"/>
  <c r="G1087" i="2"/>
  <c r="G1088" i="2"/>
  <c r="G1089" i="2"/>
  <c r="G1090" i="2"/>
  <c r="G1091" i="2"/>
  <c r="G1092" i="2"/>
  <c r="G1093" i="2"/>
  <c r="G1094" i="2"/>
  <c r="G1095" i="2"/>
  <c r="G1096" i="2"/>
  <c r="G1097" i="2"/>
  <c r="G1098" i="2"/>
  <c r="G1099" i="2"/>
  <c r="G1100" i="2"/>
  <c r="G1101" i="2"/>
  <c r="G1102" i="2"/>
  <c r="G1103" i="2"/>
  <c r="G1104" i="2"/>
  <c r="G1105" i="2"/>
  <c r="G1106" i="2"/>
  <c r="G1107" i="2"/>
  <c r="G1108" i="2"/>
  <c r="G1109" i="2"/>
  <c r="G1110" i="2"/>
  <c r="G1111" i="2"/>
  <c r="G1112" i="2"/>
  <c r="G1113" i="2"/>
  <c r="G1114" i="2"/>
  <c r="G1115" i="2"/>
  <c r="G1116" i="2"/>
  <c r="G1117" i="2"/>
  <c r="G1118" i="2"/>
  <c r="G1119" i="2"/>
  <c r="G1120" i="2"/>
  <c r="G1121" i="2"/>
  <c r="G1122" i="2"/>
  <c r="G1123" i="2"/>
  <c r="G1124" i="2"/>
  <c r="G1125" i="2"/>
  <c r="G1126" i="2"/>
  <c r="G1127" i="2"/>
  <c r="G1128" i="2"/>
  <c r="G1129" i="2"/>
  <c r="G1130" i="2"/>
  <c r="G1131" i="2"/>
  <c r="G1132" i="2"/>
  <c r="G1133" i="2"/>
  <c r="G1134" i="2"/>
  <c r="G1135" i="2"/>
  <c r="G1136" i="2"/>
  <c r="G1137" i="2"/>
  <c r="G1138" i="2"/>
  <c r="G1139" i="2"/>
  <c r="G1140" i="2"/>
  <c r="G1141" i="2"/>
  <c r="G1142" i="2"/>
  <c r="G1143" i="2"/>
  <c r="G1144" i="2"/>
  <c r="G1145" i="2"/>
  <c r="G1146" i="2"/>
  <c r="G1147" i="2"/>
  <c r="G1148" i="2"/>
  <c r="G1149" i="2"/>
  <c r="G1150" i="2"/>
  <c r="G1151" i="2"/>
  <c r="G1152" i="2"/>
  <c r="G1153" i="2"/>
  <c r="G1154" i="2"/>
  <c r="G1155" i="2"/>
  <c r="G1156" i="2"/>
  <c r="G1157" i="2"/>
  <c r="G1158" i="2"/>
  <c r="G1159" i="2"/>
  <c r="G1160" i="2"/>
  <c r="G1161" i="2"/>
  <c r="G1162" i="2"/>
  <c r="G1163" i="2"/>
  <c r="G1164" i="2"/>
  <c r="G1165" i="2"/>
  <c r="G1166" i="2"/>
  <c r="G1167" i="2"/>
  <c r="G1168" i="2"/>
  <c r="G1169" i="2"/>
  <c r="G1170" i="2"/>
  <c r="G1171" i="2"/>
  <c r="G1172" i="2"/>
  <c r="G1173" i="2"/>
  <c r="G1174" i="2"/>
  <c r="G1175" i="2"/>
  <c r="G1176" i="2"/>
  <c r="G1177" i="2"/>
  <c r="G1178" i="2"/>
  <c r="G1179" i="2"/>
  <c r="G1180" i="2"/>
  <c r="G1181" i="2"/>
  <c r="G1182" i="2"/>
  <c r="G1183" i="2"/>
  <c r="G1184" i="2"/>
  <c r="G1185" i="2"/>
  <c r="G1186" i="2"/>
  <c r="G1187" i="2"/>
  <c r="G1188" i="2"/>
  <c r="G1189" i="2"/>
  <c r="G1190" i="2"/>
  <c r="G1191" i="2"/>
  <c r="G1192" i="2"/>
  <c r="G1193" i="2"/>
  <c r="G1194" i="2"/>
  <c r="G1195" i="2"/>
  <c r="G1196" i="2"/>
  <c r="G1197" i="2"/>
  <c r="G1198" i="2"/>
  <c r="G1199" i="2"/>
  <c r="G1200" i="2"/>
  <c r="G1201" i="2"/>
  <c r="G1202" i="2"/>
  <c r="G1203" i="2"/>
  <c r="G1204" i="2"/>
  <c r="G1205" i="2"/>
  <c r="G1206" i="2"/>
  <c r="G1207" i="2"/>
  <c r="G1208" i="2"/>
  <c r="G1209" i="2"/>
  <c r="G1210" i="2"/>
  <c r="G1211" i="2"/>
  <c r="G1212" i="2"/>
  <c r="G1213" i="2"/>
  <c r="G1214" i="2"/>
  <c r="G1215" i="2"/>
  <c r="G1216" i="2"/>
  <c r="G1217" i="2"/>
  <c r="G1218" i="2"/>
  <c r="G1219" i="2"/>
  <c r="G1220" i="2"/>
  <c r="G1221" i="2"/>
  <c r="G1222" i="2"/>
  <c r="G1223" i="2"/>
  <c r="G1224" i="2"/>
  <c r="G1225" i="2"/>
  <c r="G1226" i="2"/>
  <c r="G1227" i="2"/>
  <c r="G1228" i="2"/>
  <c r="G1229" i="2"/>
  <c r="G1230" i="2"/>
  <c r="G1231" i="2"/>
  <c r="G1232" i="2"/>
  <c r="G1233" i="2"/>
  <c r="G1234" i="2"/>
  <c r="G1235" i="2"/>
  <c r="G1236" i="2"/>
  <c r="G1237" i="2"/>
  <c r="G1238" i="2"/>
  <c r="G1239" i="2"/>
  <c r="G1240" i="2"/>
  <c r="G1241" i="2"/>
  <c r="G1242" i="2"/>
  <c r="G1243" i="2"/>
  <c r="G1244" i="2"/>
  <c r="G1245" i="2"/>
  <c r="G1246" i="2"/>
  <c r="G1247" i="2"/>
  <c r="G1248" i="2"/>
  <c r="G1249" i="2"/>
  <c r="G1250" i="2"/>
  <c r="G1251" i="2"/>
  <c r="G1252" i="2"/>
  <c r="G1253" i="2"/>
  <c r="G1254" i="2"/>
  <c r="G1255" i="2"/>
  <c r="G1256" i="2"/>
  <c r="G1257" i="2"/>
  <c r="G1258" i="2"/>
  <c r="G1259" i="2"/>
  <c r="G1260" i="2"/>
  <c r="G1261" i="2"/>
  <c r="G1262" i="2"/>
  <c r="G1263" i="2"/>
  <c r="G1264" i="2"/>
  <c r="G1265" i="2"/>
  <c r="G1266" i="2"/>
  <c r="G1267" i="2"/>
  <c r="G1268" i="2"/>
  <c r="G1269" i="2"/>
  <c r="G1270" i="2"/>
  <c r="G1271" i="2"/>
  <c r="G1272" i="2"/>
  <c r="G1273" i="2"/>
  <c r="G1274" i="2"/>
  <c r="G1275" i="2"/>
  <c r="G1276" i="2"/>
  <c r="G1277" i="2"/>
  <c r="G1278" i="2"/>
  <c r="G1279" i="2"/>
  <c r="G1280" i="2"/>
  <c r="G1281" i="2"/>
  <c r="G1282" i="2"/>
  <c r="G1283" i="2"/>
  <c r="G1284" i="2"/>
  <c r="G1285" i="2"/>
  <c r="G1286" i="2"/>
  <c r="G1287" i="2"/>
  <c r="G1288" i="2"/>
  <c r="G1289" i="2"/>
  <c r="G1290" i="2"/>
  <c r="G1291" i="2"/>
  <c r="G1292" i="2"/>
  <c r="G1293" i="2"/>
  <c r="G1294" i="2"/>
  <c r="G1295" i="2"/>
  <c r="G1296" i="2"/>
  <c r="G1297" i="2"/>
  <c r="G1298" i="2"/>
  <c r="G1299" i="2"/>
  <c r="G1300" i="2"/>
  <c r="G1301" i="2"/>
  <c r="G1302" i="2"/>
  <c r="G1303" i="2"/>
  <c r="G1304" i="2"/>
  <c r="G1305" i="2"/>
  <c r="G1306" i="2"/>
  <c r="G1307" i="2"/>
  <c r="G1308" i="2"/>
  <c r="G1309" i="2"/>
  <c r="G1310" i="2"/>
  <c r="G1311" i="2"/>
  <c r="G1312" i="2"/>
  <c r="G1313" i="2"/>
  <c r="G1314" i="2"/>
  <c r="G1315" i="2"/>
  <c r="G1316" i="2"/>
  <c r="G1317" i="2"/>
  <c r="G1318" i="2"/>
  <c r="G1319" i="2"/>
  <c r="G1320" i="2"/>
  <c r="G1321" i="2"/>
  <c r="G1322" i="2"/>
  <c r="G1323" i="2"/>
  <c r="G1324" i="2"/>
  <c r="G1325" i="2"/>
  <c r="G1326" i="2"/>
  <c r="G1327" i="2"/>
  <c r="G1328" i="2"/>
  <c r="G1329" i="2"/>
  <c r="G1330" i="2"/>
  <c r="G1331" i="2"/>
  <c r="G1332" i="2"/>
  <c r="G1333" i="2"/>
  <c r="G1334" i="2"/>
  <c r="G1335" i="2"/>
  <c r="G1336" i="2"/>
  <c r="G1337" i="2"/>
  <c r="G1338" i="2"/>
  <c r="G1339" i="2"/>
  <c r="G1340" i="2"/>
  <c r="G1341" i="2"/>
  <c r="G1342" i="2"/>
  <c r="G1343" i="2"/>
  <c r="G1344" i="2"/>
  <c r="G1345" i="2"/>
  <c r="G1346" i="2"/>
  <c r="G1347" i="2"/>
  <c r="G1348" i="2"/>
  <c r="G1349" i="2"/>
  <c r="G1350" i="2"/>
  <c r="G1351" i="2"/>
  <c r="G1352" i="2"/>
  <c r="G1353" i="2"/>
  <c r="G1354" i="2"/>
  <c r="G1355" i="2"/>
  <c r="G1356" i="2"/>
  <c r="G1357" i="2"/>
  <c r="G1358" i="2"/>
  <c r="G1359" i="2"/>
  <c r="G1360" i="2"/>
  <c r="G1361" i="2"/>
  <c r="G1362" i="2"/>
  <c r="G1363" i="2"/>
  <c r="G1364" i="2"/>
  <c r="G1365" i="2"/>
  <c r="G1366" i="2"/>
  <c r="G1367" i="2"/>
  <c r="G1368" i="2"/>
  <c r="G1369" i="2"/>
  <c r="G1370" i="2"/>
  <c r="G1371" i="2"/>
  <c r="G1372" i="2"/>
  <c r="G1373" i="2"/>
  <c r="G1374" i="2"/>
  <c r="G1375" i="2"/>
  <c r="G1376" i="2"/>
  <c r="G1377" i="2"/>
  <c r="G1378" i="2"/>
  <c r="G1379" i="2"/>
  <c r="G1380" i="2"/>
  <c r="G1381" i="2"/>
  <c r="G1382" i="2"/>
  <c r="G1383" i="2"/>
  <c r="G1384" i="2"/>
  <c r="G1385" i="2"/>
  <c r="G1386" i="2"/>
  <c r="G1387" i="2"/>
  <c r="G1388" i="2"/>
  <c r="G1389" i="2"/>
  <c r="G1390" i="2"/>
  <c r="G1391" i="2"/>
  <c r="G1392" i="2"/>
  <c r="G1393" i="2"/>
  <c r="G1394" i="2"/>
  <c r="G1395" i="2"/>
  <c r="G1396" i="2"/>
  <c r="G1397" i="2"/>
  <c r="G1398" i="2"/>
  <c r="G1399" i="2"/>
  <c r="G1400" i="2"/>
  <c r="G1401" i="2"/>
  <c r="G1402" i="2"/>
  <c r="G1403" i="2"/>
  <c r="G1404" i="2"/>
  <c r="G1405" i="2"/>
  <c r="G1406" i="2"/>
  <c r="G1407" i="2"/>
  <c r="G1408" i="2"/>
  <c r="G1409" i="2"/>
  <c r="G1410" i="2"/>
  <c r="G1411" i="2"/>
  <c r="G1412" i="2"/>
  <c r="G1413" i="2"/>
  <c r="G1414" i="2"/>
  <c r="G1415" i="2"/>
  <c r="G1416" i="2"/>
  <c r="G1417" i="2"/>
  <c r="G1418" i="2"/>
  <c r="G1419" i="2"/>
  <c r="G1420" i="2"/>
  <c r="G1421" i="2"/>
  <c r="G1422" i="2"/>
  <c r="G1423" i="2"/>
  <c r="G1424" i="2"/>
  <c r="G1425" i="2"/>
  <c r="G1426" i="2"/>
  <c r="G1427" i="2"/>
  <c r="G1428" i="2"/>
  <c r="G1429" i="2"/>
  <c r="G1430" i="2"/>
  <c r="G1431" i="2"/>
  <c r="G1432" i="2"/>
  <c r="G1433" i="2"/>
  <c r="G1434" i="2"/>
  <c r="G1435" i="2"/>
  <c r="G1436" i="2"/>
  <c r="G1437" i="2"/>
  <c r="G1438" i="2"/>
  <c r="G1439" i="2"/>
  <c r="G1440" i="2"/>
  <c r="G1441" i="2"/>
  <c r="G1442" i="2"/>
  <c r="G1443" i="2"/>
  <c r="G1444" i="2"/>
  <c r="G1445" i="2"/>
  <c r="G1446" i="2"/>
  <c r="G1447" i="2"/>
  <c r="G1448" i="2"/>
  <c r="G1449" i="2"/>
  <c r="G1450" i="2"/>
  <c r="G1451" i="2"/>
  <c r="G1452" i="2"/>
  <c r="G1453" i="2"/>
  <c r="G1454" i="2"/>
  <c r="G1455" i="2"/>
  <c r="G1456" i="2"/>
  <c r="G1457" i="2"/>
  <c r="G1458" i="2"/>
  <c r="G1459" i="2"/>
  <c r="G1460" i="2"/>
  <c r="G1461" i="2"/>
  <c r="G1462" i="2"/>
  <c r="G1463" i="2"/>
  <c r="G1464" i="2"/>
  <c r="G1465" i="2"/>
  <c r="G1466" i="2"/>
  <c r="G1467" i="2"/>
  <c r="G1468" i="2"/>
  <c r="G1469" i="2"/>
  <c r="G1470" i="2"/>
  <c r="G1471" i="2"/>
  <c r="G1472" i="2"/>
  <c r="G1473" i="2"/>
  <c r="G1474" i="2"/>
  <c r="G1475" i="2"/>
  <c r="G1476" i="2"/>
  <c r="G1477" i="2"/>
  <c r="G1478" i="2"/>
  <c r="G1479" i="2"/>
  <c r="G1480" i="2"/>
  <c r="G1481" i="2"/>
  <c r="G1482" i="2"/>
  <c r="G1483" i="2"/>
  <c r="G1484" i="2"/>
  <c r="G1485" i="2"/>
  <c r="G1486" i="2"/>
  <c r="G1487" i="2"/>
  <c r="G1488" i="2"/>
  <c r="G1489" i="2"/>
  <c r="G1490" i="2"/>
  <c r="G1491" i="2"/>
  <c r="G1492" i="2"/>
  <c r="G1493" i="2"/>
  <c r="G1494" i="2"/>
  <c r="G1495" i="2"/>
  <c r="G1496" i="2"/>
  <c r="G1497" i="2"/>
  <c r="G1498" i="2"/>
  <c r="G1499" i="2"/>
  <c r="G1500" i="2"/>
  <c r="G1501" i="2"/>
  <c r="G1502" i="2"/>
  <c r="G1503" i="2"/>
  <c r="G1504" i="2"/>
  <c r="G1505" i="2"/>
  <c r="G1506" i="2"/>
  <c r="G1507" i="2"/>
  <c r="G1508" i="2"/>
  <c r="G1509" i="2"/>
  <c r="G1510" i="2"/>
  <c r="G1511" i="2"/>
  <c r="G1512" i="2"/>
  <c r="G1513" i="2"/>
  <c r="G1514" i="2"/>
  <c r="G1515" i="2"/>
  <c r="G1516" i="2"/>
  <c r="G1517" i="2"/>
  <c r="G1518" i="2"/>
  <c r="G1519" i="2"/>
  <c r="G1520" i="2"/>
  <c r="G1521" i="2"/>
  <c r="G1522" i="2"/>
  <c r="G1523" i="2"/>
  <c r="G1524" i="2"/>
  <c r="G1525" i="2"/>
  <c r="G1526" i="2"/>
  <c r="G1527" i="2"/>
  <c r="G1528" i="2"/>
  <c r="G1529" i="2"/>
  <c r="G1530" i="2"/>
  <c r="G1531" i="2"/>
  <c r="G1532" i="2"/>
  <c r="G1533" i="2"/>
  <c r="G1534" i="2"/>
  <c r="G1535" i="2"/>
  <c r="G1536" i="2"/>
  <c r="G1537" i="2"/>
  <c r="G1538" i="2"/>
  <c r="G1539" i="2"/>
  <c r="G1540" i="2"/>
  <c r="G1541" i="2"/>
  <c r="G1542" i="2"/>
  <c r="G1543" i="2"/>
  <c r="G1544" i="2"/>
  <c r="G1545" i="2"/>
  <c r="G1546" i="2"/>
  <c r="G1547" i="2"/>
  <c r="G1548" i="2"/>
  <c r="G1549" i="2"/>
  <c r="G1550" i="2"/>
  <c r="G1551" i="2"/>
  <c r="G1552" i="2"/>
  <c r="G1553" i="2"/>
  <c r="G1554" i="2"/>
  <c r="G1555" i="2"/>
  <c r="G1556" i="2"/>
  <c r="G1557" i="2"/>
  <c r="G1558" i="2"/>
  <c r="G1559" i="2"/>
  <c r="G1560" i="2"/>
  <c r="G1561" i="2"/>
  <c r="G1562" i="2"/>
  <c r="G1563" i="2"/>
  <c r="G1564" i="2"/>
  <c r="G1565" i="2"/>
  <c r="G1566" i="2"/>
  <c r="G1567" i="2"/>
  <c r="G1568" i="2"/>
  <c r="G1569" i="2"/>
  <c r="G1570" i="2"/>
  <c r="G1571" i="2"/>
  <c r="G1572" i="2"/>
  <c r="G1573" i="2"/>
  <c r="G1574" i="2"/>
  <c r="G1575" i="2"/>
  <c r="G1576" i="2"/>
  <c r="G1577" i="2"/>
  <c r="G1578" i="2"/>
  <c r="G1579" i="2"/>
  <c r="G1580" i="2"/>
  <c r="G1581" i="2"/>
  <c r="G1582" i="2"/>
  <c r="G1583" i="2"/>
  <c r="G1584" i="2"/>
  <c r="G1585" i="2"/>
  <c r="G1586" i="2"/>
  <c r="G1587" i="2"/>
  <c r="G1588" i="2"/>
  <c r="G1589" i="2"/>
  <c r="G1590" i="2"/>
  <c r="G1591" i="2"/>
  <c r="G1592" i="2"/>
  <c r="G1593" i="2"/>
  <c r="G1594" i="2"/>
  <c r="G1595" i="2"/>
  <c r="G1596" i="2"/>
  <c r="G1597" i="2"/>
  <c r="G1598" i="2"/>
  <c r="G1599" i="2"/>
  <c r="G1600" i="2"/>
  <c r="G1601" i="2"/>
  <c r="G1602" i="2"/>
  <c r="G1603" i="2"/>
  <c r="G1604" i="2"/>
  <c r="G1605" i="2"/>
  <c r="G1606" i="2"/>
  <c r="G1607" i="2"/>
  <c r="G1608" i="2"/>
  <c r="G1609" i="2"/>
  <c r="G1610" i="2"/>
  <c r="G1611" i="2"/>
  <c r="G1612" i="2"/>
  <c r="G1613" i="2"/>
  <c r="G1614" i="2"/>
  <c r="G1615" i="2"/>
  <c r="G1616" i="2"/>
  <c r="G1617" i="2"/>
  <c r="G1618" i="2"/>
  <c r="G1619" i="2"/>
  <c r="G1620" i="2"/>
  <c r="G1621" i="2"/>
  <c r="G1622" i="2"/>
  <c r="G1623" i="2"/>
  <c r="G1624" i="2"/>
  <c r="G1625" i="2"/>
  <c r="G1626" i="2"/>
  <c r="G1627" i="2"/>
  <c r="G1628" i="2"/>
  <c r="G1629" i="2"/>
  <c r="G1630" i="2"/>
  <c r="G1631" i="2"/>
  <c r="G1632" i="2"/>
  <c r="G1633" i="2"/>
  <c r="G1634" i="2"/>
  <c r="G1635" i="2"/>
  <c r="G1636" i="2"/>
  <c r="G1637" i="2"/>
  <c r="G1638" i="2"/>
  <c r="G1639" i="2"/>
  <c r="G1640" i="2"/>
  <c r="G1641" i="2"/>
  <c r="G1642" i="2"/>
  <c r="G1643" i="2"/>
  <c r="G1644" i="2"/>
  <c r="G1645" i="2"/>
  <c r="G1646" i="2"/>
  <c r="G1647" i="2"/>
  <c r="G1648" i="2"/>
  <c r="G1649" i="2"/>
  <c r="G1650" i="2"/>
  <c r="G1651" i="2"/>
  <c r="G1652" i="2"/>
  <c r="G1653" i="2"/>
  <c r="G1654" i="2"/>
  <c r="G1655" i="2"/>
  <c r="G1656" i="2"/>
  <c r="G1657" i="2"/>
  <c r="G1658" i="2"/>
  <c r="G1659" i="2"/>
  <c r="G1660" i="2"/>
  <c r="G1661" i="2"/>
  <c r="G1662" i="2"/>
  <c r="G1663" i="2"/>
  <c r="G1664" i="2"/>
  <c r="G1665" i="2"/>
  <c r="G1666" i="2"/>
  <c r="G1667" i="2"/>
  <c r="G1668" i="2"/>
  <c r="G1669" i="2"/>
  <c r="G1670" i="2"/>
  <c r="G1671" i="2"/>
  <c r="G1672" i="2"/>
  <c r="G1673" i="2"/>
  <c r="G1674" i="2"/>
  <c r="G1675" i="2"/>
  <c r="G1676" i="2"/>
  <c r="G1677" i="2"/>
  <c r="G1678" i="2"/>
  <c r="G1679" i="2"/>
  <c r="G1680" i="2"/>
  <c r="G1681" i="2"/>
  <c r="G1682" i="2"/>
  <c r="G1683" i="2"/>
  <c r="G1684" i="2"/>
  <c r="G1685" i="2"/>
  <c r="G1686" i="2"/>
  <c r="G1687" i="2"/>
  <c r="G1688" i="2"/>
  <c r="G1689" i="2"/>
  <c r="G1690" i="2"/>
  <c r="G1691" i="2"/>
  <c r="G1692" i="2"/>
  <c r="G1693" i="2"/>
  <c r="G1694" i="2"/>
  <c r="G1695" i="2"/>
  <c r="G1696" i="2"/>
  <c r="G1697" i="2"/>
  <c r="G1698" i="2"/>
  <c r="G1699" i="2"/>
  <c r="G1700" i="2"/>
  <c r="G1701" i="2"/>
  <c r="G1702" i="2"/>
  <c r="G1703" i="2"/>
  <c r="G1704" i="2"/>
  <c r="G1705" i="2"/>
  <c r="G1706" i="2"/>
  <c r="G1707" i="2"/>
  <c r="G1708" i="2"/>
  <c r="G1709" i="2"/>
  <c r="G1710" i="2"/>
  <c r="G1711" i="2"/>
  <c r="G1712" i="2"/>
  <c r="G1713" i="2"/>
  <c r="G1714" i="2"/>
  <c r="G1715" i="2"/>
  <c r="G1716" i="2"/>
  <c r="G1717" i="2"/>
  <c r="G1718" i="2"/>
  <c r="G1719" i="2"/>
  <c r="G1720" i="2"/>
  <c r="G1721" i="2"/>
  <c r="G1722" i="2"/>
  <c r="G1723" i="2"/>
  <c r="G1724" i="2"/>
  <c r="G1725" i="2"/>
  <c r="G1726" i="2"/>
  <c r="G1727" i="2"/>
  <c r="G1728" i="2"/>
  <c r="G1729" i="2"/>
  <c r="G1730" i="2"/>
  <c r="G1731" i="2"/>
  <c r="G1732" i="2"/>
  <c r="G1733" i="2"/>
  <c r="G1734" i="2"/>
  <c r="G1735" i="2"/>
  <c r="G1736" i="2"/>
  <c r="G1737" i="2"/>
  <c r="G1738" i="2"/>
  <c r="G1739" i="2"/>
  <c r="G1740" i="2"/>
  <c r="G1741" i="2"/>
  <c r="G1742" i="2"/>
  <c r="G1743" i="2"/>
  <c r="G1744" i="2"/>
  <c r="G1745" i="2"/>
  <c r="G1746" i="2"/>
  <c r="G1747" i="2"/>
  <c r="G1748" i="2"/>
  <c r="G1749" i="2"/>
  <c r="G1750" i="2"/>
  <c r="G1751" i="2"/>
  <c r="G1752" i="2"/>
  <c r="G1753" i="2"/>
  <c r="G1754" i="2"/>
  <c r="G1755" i="2"/>
  <c r="G1756" i="2"/>
  <c r="G1757" i="2"/>
  <c r="G1758" i="2"/>
  <c r="G1759" i="2"/>
  <c r="G1760" i="2"/>
  <c r="G1761" i="2"/>
  <c r="G1762" i="2"/>
  <c r="G1763" i="2"/>
  <c r="G1764" i="2"/>
  <c r="G1765" i="2"/>
  <c r="G1766" i="2"/>
  <c r="G1767" i="2"/>
  <c r="G1768" i="2"/>
  <c r="G1769" i="2"/>
  <c r="G1770" i="2"/>
  <c r="G1771" i="2"/>
  <c r="G1772" i="2"/>
  <c r="G1773" i="2"/>
  <c r="G1774" i="2"/>
  <c r="G1775" i="2"/>
  <c r="G1776" i="2"/>
  <c r="G1777" i="2"/>
  <c r="G1778" i="2"/>
  <c r="G1779" i="2"/>
  <c r="G1780" i="2"/>
  <c r="G1781" i="2"/>
  <c r="G1782" i="2"/>
  <c r="G1783" i="2"/>
  <c r="G1784" i="2"/>
  <c r="G1785" i="2"/>
  <c r="G1786" i="2"/>
  <c r="G1787" i="2"/>
  <c r="G1788" i="2"/>
  <c r="G1789" i="2"/>
  <c r="G1790" i="2"/>
  <c r="G1791" i="2"/>
  <c r="G1792" i="2"/>
  <c r="G1793" i="2"/>
  <c r="G1794" i="2"/>
  <c r="G1795" i="2"/>
  <c r="G1796" i="2"/>
  <c r="G1797" i="2"/>
  <c r="G1798" i="2"/>
  <c r="G1799" i="2"/>
  <c r="G1800" i="2"/>
  <c r="G1801" i="2"/>
  <c r="G1802" i="2"/>
  <c r="G1803" i="2"/>
  <c r="G1804" i="2"/>
  <c r="G1805" i="2"/>
  <c r="G1806" i="2"/>
  <c r="G1807" i="2"/>
  <c r="G1808" i="2"/>
  <c r="G1809" i="2"/>
  <c r="G1810" i="2"/>
  <c r="G1811" i="2"/>
  <c r="G1812" i="2"/>
  <c r="G1813" i="2"/>
  <c r="G1814" i="2"/>
  <c r="G1815" i="2"/>
  <c r="G1816" i="2"/>
  <c r="G1817" i="2"/>
  <c r="G1818" i="2"/>
  <c r="G1819" i="2"/>
  <c r="G1820" i="2"/>
  <c r="G1821" i="2"/>
  <c r="G1822" i="2"/>
  <c r="G1823" i="2"/>
  <c r="G1824" i="2"/>
  <c r="G1825" i="2"/>
  <c r="G1826" i="2"/>
  <c r="G1827" i="2"/>
  <c r="G1828" i="2"/>
  <c r="G1829" i="2"/>
  <c r="G1830" i="2"/>
  <c r="G1831" i="2"/>
  <c r="G1832" i="2"/>
  <c r="G1833" i="2"/>
  <c r="G1834" i="2"/>
  <c r="G1835" i="2"/>
  <c r="G1836" i="2"/>
  <c r="G1837" i="2"/>
  <c r="G1838" i="2"/>
  <c r="G1839" i="2"/>
  <c r="G1840" i="2"/>
  <c r="G1841" i="2"/>
  <c r="G1842" i="2"/>
  <c r="G1843" i="2"/>
  <c r="G1844" i="2"/>
  <c r="G1845" i="2"/>
  <c r="G1846" i="2"/>
  <c r="G1847" i="2"/>
  <c r="G1848" i="2"/>
  <c r="G1849" i="2"/>
  <c r="G1850" i="2"/>
  <c r="G1851" i="2"/>
  <c r="G1852" i="2"/>
  <c r="G1853" i="2"/>
  <c r="G1854" i="2"/>
  <c r="G1855" i="2"/>
  <c r="G1856" i="2"/>
  <c r="G1857" i="2"/>
  <c r="G1858" i="2"/>
  <c r="G1859" i="2"/>
  <c r="G1860" i="2"/>
  <c r="G1861" i="2"/>
  <c r="G1862" i="2"/>
  <c r="G1863" i="2"/>
  <c r="G1864" i="2"/>
  <c r="G1865" i="2"/>
  <c r="G1866" i="2"/>
  <c r="G1867" i="2"/>
  <c r="G1868" i="2"/>
  <c r="G1869" i="2"/>
  <c r="G1870" i="2"/>
  <c r="G1871" i="2"/>
  <c r="G1872" i="2"/>
  <c r="G1873" i="2"/>
  <c r="G1874" i="2"/>
  <c r="G1875" i="2"/>
  <c r="G1876" i="2"/>
  <c r="G1877" i="2"/>
  <c r="G1878" i="2"/>
  <c r="G1879" i="2"/>
  <c r="G1880" i="2"/>
  <c r="G1881" i="2"/>
  <c r="G1882" i="2"/>
  <c r="G1883" i="2"/>
  <c r="G1884" i="2"/>
  <c r="G1885" i="2"/>
  <c r="G1886" i="2"/>
  <c r="G1887" i="2"/>
  <c r="G1888" i="2"/>
  <c r="G1889" i="2"/>
  <c r="G1890" i="2"/>
  <c r="G1891" i="2"/>
  <c r="G1892" i="2"/>
  <c r="G1893" i="2"/>
  <c r="G1894" i="2"/>
  <c r="G1895" i="2"/>
  <c r="G1896" i="2"/>
  <c r="G1897" i="2"/>
  <c r="G1898" i="2"/>
  <c r="G1899" i="2"/>
  <c r="G1900" i="2"/>
  <c r="G1901" i="2"/>
  <c r="G1902" i="2"/>
  <c r="G1903" i="2"/>
  <c r="G1904" i="2"/>
  <c r="G1905" i="2"/>
  <c r="G1906" i="2"/>
  <c r="G1907" i="2"/>
  <c r="G1908" i="2"/>
  <c r="G1909" i="2"/>
  <c r="G1910" i="2"/>
  <c r="G1911" i="2"/>
  <c r="G1912" i="2"/>
  <c r="G1913" i="2"/>
  <c r="G1914" i="2"/>
  <c r="G1915" i="2"/>
  <c r="G1916" i="2"/>
  <c r="G1917" i="2"/>
  <c r="G1918" i="2"/>
  <c r="G1919" i="2"/>
  <c r="G1920" i="2"/>
  <c r="G1921" i="2"/>
  <c r="G1922" i="2"/>
  <c r="G1923" i="2"/>
  <c r="G1924" i="2"/>
  <c r="G1925" i="2"/>
  <c r="G1926" i="2"/>
  <c r="G1927" i="2"/>
  <c r="G1928" i="2"/>
  <c r="G1929" i="2"/>
  <c r="G1930" i="2"/>
  <c r="G1931" i="2"/>
  <c r="G1932" i="2"/>
  <c r="G1933" i="2"/>
  <c r="G1934" i="2"/>
  <c r="G1935" i="2"/>
  <c r="G1936" i="2"/>
  <c r="G1937" i="2"/>
  <c r="G1938" i="2"/>
  <c r="G1939" i="2"/>
  <c r="G1940" i="2"/>
  <c r="G1941" i="2"/>
  <c r="G1942" i="2"/>
  <c r="G1943" i="2"/>
  <c r="G1944" i="2"/>
  <c r="G1945" i="2"/>
  <c r="G1946" i="2"/>
  <c r="G1947" i="2"/>
  <c r="G1948" i="2"/>
  <c r="G1949" i="2"/>
  <c r="G1950" i="2"/>
  <c r="G1951" i="2"/>
  <c r="G1952" i="2"/>
  <c r="G1953" i="2"/>
  <c r="G1954" i="2"/>
  <c r="G1955" i="2"/>
  <c r="G1956" i="2"/>
  <c r="G1957" i="2"/>
  <c r="G1958" i="2"/>
  <c r="G1959" i="2"/>
  <c r="G1960" i="2"/>
  <c r="G1961" i="2"/>
  <c r="G1962" i="2"/>
  <c r="G1963" i="2"/>
  <c r="G1964" i="2"/>
  <c r="G1965" i="2"/>
  <c r="G1966" i="2"/>
  <c r="G1967" i="2"/>
  <c r="G1968" i="2"/>
  <c r="G1969" i="2"/>
  <c r="G1970" i="2"/>
  <c r="G1971" i="2"/>
  <c r="G1972" i="2"/>
  <c r="G1973" i="2"/>
  <c r="G1974" i="2"/>
  <c r="G1975" i="2"/>
  <c r="G1976" i="2"/>
  <c r="G1977" i="2"/>
  <c r="G1978" i="2"/>
  <c r="G1979" i="2"/>
  <c r="G1980" i="2"/>
  <c r="G1981" i="2"/>
  <c r="G1982" i="2"/>
  <c r="G1983" i="2"/>
  <c r="G1984" i="2"/>
  <c r="G1985" i="2"/>
  <c r="G1986" i="2"/>
  <c r="G1987" i="2"/>
  <c r="G1988" i="2"/>
  <c r="G1989" i="2"/>
  <c r="G1990" i="2"/>
  <c r="G1991" i="2"/>
  <c r="G1992" i="2"/>
  <c r="G1993" i="2"/>
  <c r="G1994" i="2"/>
  <c r="G1995" i="2"/>
  <c r="G1996" i="2"/>
  <c r="G1997" i="2"/>
  <c r="G1998" i="2"/>
  <c r="G1999" i="2"/>
  <c r="G2000" i="2"/>
  <c r="G2001" i="2"/>
  <c r="G2002" i="2"/>
  <c r="G2003" i="2"/>
  <c r="G2004" i="2"/>
  <c r="G2005" i="2"/>
  <c r="G2006" i="2"/>
  <c r="G2007" i="2"/>
  <c r="G2008" i="2"/>
  <c r="G2009" i="2"/>
  <c r="G2010" i="2"/>
  <c r="G2011" i="2"/>
  <c r="G2012" i="2"/>
  <c r="G2013" i="2"/>
  <c r="G2014" i="2"/>
  <c r="G2015" i="2"/>
  <c r="G2016" i="2"/>
  <c r="G2017" i="2"/>
  <c r="G2018" i="2"/>
  <c r="G2019" i="2"/>
  <c r="G2020" i="2"/>
  <c r="G2021" i="2"/>
  <c r="G2022" i="2"/>
  <c r="G2023" i="2"/>
  <c r="G2024" i="2"/>
  <c r="G2025" i="2"/>
  <c r="G2026" i="2"/>
  <c r="G2027" i="2"/>
  <c r="G2028" i="2"/>
  <c r="G2029" i="2"/>
  <c r="G2030" i="2"/>
  <c r="G2031" i="2"/>
  <c r="G2032" i="2"/>
  <c r="G2033" i="2"/>
  <c r="G2034" i="2"/>
  <c r="G2035" i="2"/>
  <c r="G2036" i="2"/>
  <c r="G2037" i="2"/>
  <c r="G2038" i="2"/>
  <c r="G2039" i="2"/>
  <c r="G2040" i="2"/>
  <c r="G2041" i="2"/>
  <c r="G2042" i="2"/>
  <c r="G2043" i="2"/>
  <c r="G2044" i="2"/>
  <c r="G2045" i="2"/>
  <c r="G2046" i="2"/>
  <c r="G2047" i="2"/>
  <c r="G2048" i="2"/>
  <c r="G2049" i="2"/>
  <c r="G2050" i="2"/>
  <c r="G2051" i="2"/>
  <c r="G2052" i="2"/>
  <c r="G2053" i="2"/>
  <c r="G2054" i="2"/>
  <c r="G2055" i="2"/>
  <c r="G2056" i="2"/>
  <c r="G2057" i="2"/>
  <c r="G2058" i="2"/>
  <c r="G2059" i="2"/>
  <c r="G2060" i="2"/>
  <c r="G2061" i="2"/>
  <c r="G2062" i="2"/>
  <c r="G2063" i="2"/>
  <c r="G2064" i="2"/>
  <c r="G2065" i="2"/>
  <c r="G2066" i="2"/>
  <c r="G2067" i="2"/>
  <c r="G2068" i="2"/>
  <c r="G2069" i="2"/>
  <c r="G2070" i="2"/>
  <c r="G2071" i="2"/>
  <c r="G2072" i="2"/>
  <c r="G2073" i="2"/>
  <c r="G2074" i="2"/>
  <c r="G2075" i="2"/>
  <c r="G2076" i="2"/>
  <c r="G2077" i="2"/>
  <c r="G2078" i="2"/>
  <c r="G2079" i="2"/>
  <c r="G2080" i="2"/>
  <c r="G2081" i="2"/>
  <c r="G2082" i="2"/>
  <c r="G2083" i="2"/>
  <c r="G2084" i="2"/>
  <c r="G2085" i="2"/>
  <c r="G2086" i="2"/>
  <c r="G2087" i="2"/>
  <c r="G2088" i="2"/>
  <c r="G2089" i="2"/>
  <c r="G2090" i="2"/>
  <c r="G2091" i="2"/>
  <c r="G2092" i="2"/>
  <c r="G2093" i="2"/>
  <c r="G2094" i="2"/>
  <c r="G2095" i="2"/>
  <c r="G2096" i="2"/>
  <c r="G2097" i="2"/>
  <c r="G2098" i="2"/>
  <c r="G2099" i="2"/>
  <c r="G2100" i="2"/>
  <c r="G2101" i="2"/>
  <c r="G2102" i="2"/>
  <c r="G2103" i="2"/>
  <c r="G2104" i="2"/>
  <c r="G2105" i="2"/>
  <c r="G2106" i="2"/>
  <c r="G2107" i="2"/>
  <c r="G2108" i="2"/>
  <c r="G2109" i="2"/>
  <c r="G2110" i="2"/>
  <c r="G2111" i="2"/>
  <c r="G2112" i="2"/>
  <c r="G2113" i="2"/>
  <c r="G2114" i="2"/>
  <c r="G2115" i="2"/>
  <c r="G2116" i="2"/>
  <c r="G2117" i="2"/>
  <c r="G2118" i="2"/>
  <c r="G2119" i="2"/>
  <c r="G2120" i="2"/>
  <c r="G2121" i="2"/>
  <c r="G2122" i="2"/>
  <c r="G2123" i="2"/>
  <c r="G2124" i="2"/>
  <c r="G2125" i="2"/>
  <c r="G2126" i="2"/>
  <c r="G2127" i="2"/>
  <c r="G2128" i="2"/>
  <c r="G2129" i="2"/>
  <c r="G2130" i="2"/>
  <c r="G2131" i="2"/>
  <c r="G2132" i="2"/>
  <c r="G2133" i="2"/>
  <c r="G2134" i="2"/>
  <c r="G2135" i="2"/>
  <c r="G2136" i="2"/>
  <c r="G2137" i="2"/>
  <c r="G2138" i="2"/>
  <c r="G2139" i="2"/>
  <c r="G2140" i="2"/>
  <c r="G2141" i="2"/>
  <c r="G2142" i="2"/>
  <c r="G2143" i="2"/>
  <c r="G2144" i="2"/>
  <c r="G2145" i="2"/>
  <c r="G2146" i="2"/>
  <c r="G2147" i="2"/>
  <c r="G2148" i="2"/>
  <c r="G2149" i="2"/>
  <c r="G2150" i="2"/>
  <c r="G2151" i="2"/>
  <c r="G2152" i="2"/>
  <c r="G2153" i="2"/>
  <c r="G2154" i="2"/>
  <c r="G2155" i="2"/>
  <c r="G2156" i="2"/>
  <c r="G2157" i="2"/>
  <c r="G2158" i="2"/>
  <c r="G2159" i="2"/>
  <c r="G2160" i="2"/>
  <c r="G2161" i="2"/>
  <c r="G2162" i="2"/>
  <c r="G2163" i="2"/>
  <c r="G2164" i="2"/>
  <c r="G2165" i="2"/>
  <c r="G2166" i="2"/>
  <c r="G2167" i="2"/>
  <c r="G2168" i="2"/>
  <c r="G2169" i="2"/>
  <c r="G2170" i="2"/>
  <c r="G2171" i="2"/>
  <c r="G2172" i="2"/>
  <c r="G2173" i="2"/>
  <c r="G2174" i="2"/>
  <c r="G2175" i="2"/>
  <c r="G2176" i="2"/>
  <c r="G2177" i="2"/>
  <c r="G2178" i="2"/>
  <c r="G2179" i="2"/>
  <c r="G2180" i="2"/>
  <c r="G2181" i="2"/>
  <c r="G2182" i="2"/>
  <c r="G2183" i="2"/>
  <c r="G2184" i="2"/>
  <c r="G2185" i="2"/>
  <c r="G2186" i="2"/>
  <c r="G2187" i="2"/>
  <c r="G2188" i="2"/>
  <c r="G2189" i="2"/>
  <c r="G2190" i="2"/>
  <c r="G2191" i="2"/>
  <c r="G2192" i="2"/>
  <c r="G2193" i="2"/>
  <c r="G2194" i="2"/>
  <c r="G2195" i="2"/>
  <c r="G2196" i="2"/>
  <c r="G2197" i="2"/>
  <c r="G2198" i="2"/>
  <c r="G2199" i="2"/>
  <c r="G2200" i="2"/>
  <c r="G2201" i="2"/>
  <c r="G2202" i="2"/>
  <c r="G2203" i="2"/>
  <c r="G2204" i="2"/>
  <c r="G2205" i="2"/>
  <c r="G2206" i="2"/>
  <c r="G2207" i="2"/>
  <c r="G2208" i="2"/>
  <c r="G2209" i="2"/>
  <c r="G2210" i="2"/>
  <c r="G2211" i="2"/>
  <c r="G2212" i="2"/>
  <c r="G2213" i="2"/>
  <c r="G2214" i="2"/>
  <c r="G2215" i="2"/>
  <c r="G2216" i="2"/>
  <c r="G2217" i="2"/>
  <c r="G2218" i="2"/>
  <c r="G2219" i="2"/>
  <c r="G2220" i="2"/>
  <c r="G2221" i="2"/>
  <c r="G2222" i="2"/>
  <c r="G2223" i="2"/>
  <c r="G2224" i="2"/>
  <c r="G2225" i="2"/>
  <c r="G2226" i="2"/>
  <c r="G2227" i="2"/>
  <c r="G2228" i="2"/>
  <c r="G2229" i="2"/>
  <c r="G2230" i="2"/>
  <c r="G2231" i="2"/>
  <c r="G2232" i="2"/>
  <c r="G2233" i="2"/>
  <c r="G2234" i="2"/>
  <c r="G2235" i="2"/>
  <c r="G2236" i="2"/>
  <c r="G2237" i="2"/>
  <c r="G2238" i="2"/>
  <c r="G2239" i="2"/>
  <c r="G2240" i="2"/>
  <c r="G2241" i="2"/>
  <c r="G2242" i="2"/>
  <c r="G2243" i="2"/>
  <c r="G2244" i="2"/>
  <c r="G2245" i="2"/>
  <c r="G2246" i="2"/>
  <c r="G2247" i="2"/>
  <c r="G2248" i="2"/>
  <c r="G2249" i="2"/>
  <c r="G2250" i="2"/>
  <c r="G2251" i="2"/>
  <c r="G2252" i="2"/>
  <c r="G2253" i="2"/>
  <c r="G2254" i="2"/>
  <c r="G2255" i="2"/>
  <c r="G2256" i="2"/>
  <c r="G2257" i="2"/>
  <c r="G2258" i="2"/>
  <c r="G2259" i="2"/>
  <c r="G2260" i="2"/>
  <c r="G2261" i="2"/>
  <c r="G2262" i="2"/>
  <c r="G2263" i="2"/>
  <c r="G2264" i="2"/>
  <c r="G2265" i="2"/>
  <c r="G2266" i="2"/>
  <c r="G2267" i="2"/>
  <c r="G2268" i="2"/>
  <c r="G2269" i="2"/>
  <c r="G2270" i="2"/>
  <c r="G2271" i="2"/>
  <c r="G2272" i="2"/>
  <c r="G2273" i="2"/>
  <c r="G2274" i="2"/>
  <c r="G2275" i="2"/>
  <c r="G2276" i="2"/>
  <c r="G2277" i="2"/>
  <c r="G2278" i="2"/>
  <c r="G2279" i="2"/>
  <c r="G2280" i="2"/>
  <c r="G2281" i="2"/>
  <c r="G2282" i="2"/>
  <c r="G2283" i="2"/>
  <c r="G2284" i="2"/>
  <c r="G2285" i="2"/>
  <c r="G2286" i="2"/>
  <c r="G2287" i="2"/>
  <c r="G2288" i="2"/>
  <c r="G2289" i="2"/>
  <c r="G2290" i="2"/>
  <c r="G2291" i="2"/>
  <c r="G2292" i="2"/>
  <c r="G2293" i="2"/>
  <c r="G2294" i="2"/>
  <c r="G2295" i="2"/>
  <c r="G2296" i="2"/>
  <c r="G2297" i="2"/>
  <c r="G2298" i="2"/>
  <c r="G2299" i="2"/>
  <c r="G2300" i="2"/>
  <c r="G2301" i="2"/>
  <c r="G2302" i="2"/>
  <c r="G2303" i="2"/>
  <c r="G2304" i="2"/>
  <c r="G2305" i="2"/>
  <c r="G2306" i="2"/>
  <c r="G2307" i="2"/>
  <c r="G2308" i="2"/>
  <c r="G2309" i="2"/>
  <c r="G2310" i="2"/>
  <c r="G2311" i="2"/>
  <c r="G2312" i="2"/>
  <c r="G2313" i="2"/>
  <c r="G2314" i="2"/>
  <c r="G2315" i="2"/>
  <c r="G2316" i="2"/>
  <c r="G2317" i="2"/>
  <c r="G2318" i="2"/>
  <c r="G2319" i="2"/>
  <c r="G2320" i="2"/>
  <c r="G2321" i="2"/>
  <c r="G2322" i="2"/>
  <c r="G2323" i="2"/>
  <c r="G2324" i="2"/>
  <c r="G2325" i="2"/>
  <c r="G2326" i="2"/>
  <c r="G2327" i="2"/>
  <c r="G2328" i="2"/>
  <c r="G2329" i="2"/>
  <c r="G2330" i="2"/>
  <c r="G2331" i="2"/>
  <c r="G2332" i="2"/>
  <c r="G2333" i="2"/>
  <c r="G2334" i="2"/>
  <c r="G2335" i="2"/>
  <c r="G2336" i="2"/>
  <c r="G2337" i="2"/>
  <c r="G2338" i="2"/>
  <c r="G2339" i="2"/>
  <c r="G2340" i="2"/>
  <c r="G2341" i="2"/>
  <c r="G2342" i="2"/>
  <c r="G2343" i="2"/>
  <c r="G2344" i="2"/>
  <c r="G2345" i="2"/>
  <c r="G2346" i="2"/>
  <c r="G2347" i="2"/>
  <c r="G2348" i="2"/>
  <c r="G2349" i="2"/>
  <c r="G2350" i="2"/>
  <c r="G2351" i="2"/>
  <c r="G2352" i="2"/>
  <c r="G2353" i="2"/>
  <c r="G2354" i="2"/>
  <c r="G2355" i="2"/>
  <c r="G2356" i="2"/>
  <c r="G2357" i="2"/>
  <c r="G2358" i="2"/>
  <c r="G2359" i="2"/>
  <c r="G2360" i="2"/>
  <c r="G2361" i="2"/>
  <c r="G2362" i="2"/>
  <c r="G2363" i="2"/>
  <c r="G2364" i="2"/>
  <c r="G2365" i="2"/>
  <c r="G2366" i="2"/>
  <c r="G2367" i="2"/>
  <c r="G2368" i="2"/>
  <c r="G2369" i="2"/>
  <c r="G2370" i="2"/>
  <c r="G2371" i="2"/>
  <c r="G2372" i="2"/>
  <c r="G2373" i="2"/>
  <c r="G2374" i="2"/>
  <c r="G2375" i="2"/>
  <c r="G2376" i="2"/>
  <c r="G2377" i="2"/>
  <c r="G2378" i="2"/>
  <c r="G2379" i="2"/>
  <c r="G2380" i="2"/>
  <c r="G2381" i="2"/>
  <c r="G2382" i="2"/>
  <c r="G2383" i="2"/>
  <c r="G2384" i="2"/>
  <c r="G2385" i="2"/>
  <c r="G2386" i="2"/>
  <c r="G2387" i="2"/>
  <c r="G2388" i="2"/>
  <c r="G2389" i="2"/>
  <c r="G2390" i="2"/>
  <c r="G2391" i="2"/>
  <c r="G2392" i="2"/>
  <c r="G2393" i="2"/>
  <c r="G2394" i="2"/>
  <c r="G2395" i="2"/>
  <c r="G2396" i="2"/>
  <c r="G2397" i="2"/>
  <c r="G2398" i="2"/>
  <c r="G2399" i="2"/>
  <c r="G2400" i="2"/>
  <c r="G2401" i="2"/>
  <c r="G2402" i="2"/>
  <c r="G2403" i="2"/>
  <c r="G2404" i="2"/>
  <c r="G2405" i="2"/>
  <c r="G2406" i="2"/>
  <c r="G2407" i="2"/>
  <c r="G2408" i="2"/>
  <c r="G2409" i="2"/>
  <c r="G2410" i="2"/>
  <c r="G2411" i="2"/>
  <c r="G2412" i="2"/>
  <c r="G2413" i="2"/>
  <c r="G2414" i="2"/>
  <c r="G2415" i="2"/>
  <c r="G2416" i="2"/>
  <c r="G2417" i="2"/>
  <c r="G2418" i="2"/>
  <c r="G2419" i="2"/>
  <c r="G2420" i="2"/>
  <c r="G2421" i="2"/>
  <c r="G2422" i="2"/>
  <c r="G2423" i="2"/>
  <c r="G2424" i="2"/>
  <c r="G2425" i="2"/>
  <c r="G2426" i="2"/>
  <c r="G2427" i="2"/>
  <c r="G2428" i="2"/>
  <c r="G2429" i="2"/>
  <c r="G2430" i="2"/>
  <c r="G2431" i="2"/>
  <c r="G2432" i="2"/>
  <c r="G2433" i="2"/>
  <c r="G2434" i="2"/>
  <c r="G2435" i="2"/>
  <c r="G2436" i="2"/>
  <c r="G2437" i="2"/>
  <c r="G2438" i="2"/>
  <c r="G2439" i="2"/>
  <c r="G2440" i="2"/>
  <c r="G2441" i="2"/>
  <c r="G2442" i="2"/>
  <c r="G2443" i="2"/>
  <c r="G2444" i="2"/>
  <c r="G2445" i="2"/>
  <c r="G2446" i="2"/>
  <c r="G2447" i="2"/>
  <c r="G2448" i="2"/>
  <c r="G2449" i="2"/>
  <c r="G2450" i="2"/>
  <c r="G2451" i="2"/>
  <c r="G2452" i="2"/>
  <c r="G2453" i="2"/>
  <c r="G2454" i="2"/>
  <c r="G2455" i="2"/>
  <c r="G2456" i="2"/>
  <c r="G2457" i="2"/>
  <c r="G2458" i="2"/>
  <c r="G2459" i="2"/>
  <c r="G2460" i="2"/>
  <c r="G2461" i="2"/>
  <c r="G2462" i="2"/>
  <c r="G2463" i="2"/>
  <c r="G2464" i="2"/>
  <c r="G2465" i="2"/>
  <c r="G2466" i="2"/>
  <c r="G2467" i="2"/>
  <c r="G2468" i="2"/>
  <c r="G2469" i="2"/>
  <c r="G2470" i="2"/>
  <c r="G2471" i="2"/>
  <c r="G2472" i="2"/>
  <c r="G2473" i="2"/>
  <c r="G2474" i="2"/>
  <c r="G2475" i="2"/>
  <c r="G2476" i="2"/>
  <c r="G2477" i="2"/>
  <c r="G2478" i="2"/>
  <c r="G2479" i="2"/>
  <c r="G2480" i="2"/>
  <c r="G2481" i="2"/>
  <c r="G2482" i="2"/>
  <c r="G2483" i="2"/>
  <c r="G2484" i="2"/>
  <c r="G2485" i="2"/>
  <c r="G2486" i="2"/>
  <c r="G2487" i="2"/>
  <c r="G2488" i="2"/>
  <c r="G2489" i="2"/>
  <c r="G2490" i="2"/>
  <c r="G2491" i="2"/>
  <c r="G2492" i="2"/>
  <c r="G2493" i="2"/>
  <c r="G2494" i="2"/>
  <c r="G2495" i="2"/>
  <c r="G2496" i="2"/>
  <c r="G2497" i="2"/>
  <c r="G2498" i="2"/>
  <c r="G2499" i="2"/>
  <c r="G2500" i="2"/>
  <c r="G2501" i="2"/>
  <c r="G2502" i="2"/>
  <c r="G2503" i="2"/>
  <c r="G2504" i="2"/>
  <c r="G2505" i="2"/>
  <c r="G2506" i="2"/>
  <c r="G2507" i="2"/>
  <c r="G2508" i="2"/>
  <c r="G2509" i="2"/>
  <c r="G2510" i="2"/>
  <c r="G2511" i="2"/>
  <c r="G2512" i="2"/>
  <c r="G2513" i="2"/>
  <c r="G2514" i="2"/>
  <c r="G2515" i="2"/>
  <c r="G2516" i="2"/>
  <c r="G2517" i="2"/>
  <c r="G2518" i="2"/>
  <c r="G2519" i="2"/>
  <c r="G2520" i="2"/>
  <c r="G2521" i="2"/>
  <c r="G2522" i="2"/>
  <c r="G2523" i="2"/>
  <c r="G2524" i="2"/>
  <c r="G2525" i="2"/>
  <c r="G2526" i="2"/>
  <c r="G2527" i="2"/>
  <c r="G2528" i="2"/>
  <c r="G2529" i="2"/>
  <c r="G2530" i="2"/>
  <c r="G2531" i="2"/>
  <c r="G2532" i="2"/>
  <c r="G2533" i="2"/>
  <c r="G2534" i="2"/>
  <c r="G2535" i="2"/>
  <c r="G2536" i="2"/>
  <c r="G2537" i="2"/>
  <c r="G2538" i="2"/>
  <c r="G2539" i="2"/>
  <c r="G2540" i="2"/>
  <c r="G2541" i="2"/>
  <c r="G2542" i="2"/>
  <c r="G2543" i="2"/>
  <c r="G2544" i="2"/>
  <c r="G2545" i="2"/>
  <c r="G2546" i="2"/>
  <c r="G2547" i="2"/>
  <c r="G2548" i="2"/>
  <c r="G2549" i="2"/>
  <c r="G2550" i="2"/>
  <c r="G2551" i="2"/>
  <c r="G2552" i="2"/>
  <c r="G2553" i="2"/>
  <c r="G2554" i="2"/>
  <c r="G2555" i="2"/>
  <c r="G2556" i="2"/>
  <c r="G2557" i="2"/>
  <c r="G2558" i="2"/>
  <c r="G2559" i="2"/>
  <c r="G2560" i="2"/>
  <c r="G2561" i="2"/>
  <c r="G2562" i="2"/>
  <c r="G2563" i="2"/>
  <c r="G2564" i="2"/>
  <c r="G2565" i="2"/>
  <c r="G2566" i="2"/>
  <c r="G2567" i="2"/>
  <c r="G2568" i="2"/>
  <c r="G2569" i="2"/>
  <c r="G2570" i="2"/>
  <c r="G2571" i="2"/>
  <c r="G2572" i="2"/>
  <c r="G2573" i="2"/>
  <c r="G2574" i="2"/>
  <c r="G2575" i="2"/>
  <c r="G2576" i="2"/>
  <c r="G2577" i="2"/>
  <c r="G2578" i="2"/>
  <c r="G2579" i="2"/>
  <c r="G2580" i="2"/>
  <c r="G2581" i="2"/>
  <c r="G2582" i="2"/>
  <c r="G2583" i="2"/>
  <c r="G2584" i="2"/>
  <c r="G2585" i="2"/>
  <c r="G2586" i="2"/>
  <c r="G2587" i="2"/>
  <c r="G2588" i="2"/>
  <c r="G2589" i="2"/>
  <c r="G2590" i="2"/>
  <c r="G2591" i="2"/>
  <c r="G2592" i="2"/>
  <c r="G2593" i="2"/>
  <c r="G2594" i="2"/>
  <c r="G2595" i="2"/>
  <c r="G2596" i="2"/>
  <c r="G2597" i="2"/>
  <c r="G2598" i="2"/>
  <c r="G2599" i="2"/>
  <c r="G2600" i="2"/>
  <c r="G2601" i="2"/>
  <c r="G2602" i="2"/>
  <c r="G2603" i="2"/>
  <c r="G2604" i="2"/>
  <c r="G2605" i="2"/>
  <c r="G2606" i="2"/>
  <c r="G2607" i="2"/>
  <c r="G2608" i="2"/>
  <c r="G2609" i="2"/>
  <c r="G2610" i="2"/>
  <c r="G2611" i="2"/>
  <c r="G2612" i="2"/>
  <c r="G2613" i="2"/>
  <c r="G2614" i="2"/>
  <c r="G2615" i="2"/>
  <c r="G2616" i="2"/>
  <c r="G2617" i="2"/>
  <c r="G2618" i="2"/>
  <c r="G2619" i="2"/>
  <c r="G2620" i="2"/>
  <c r="G2621" i="2"/>
  <c r="G2622" i="2"/>
  <c r="G2623" i="2"/>
  <c r="G2624" i="2"/>
  <c r="G2625" i="2"/>
  <c r="G2626" i="2"/>
  <c r="G2627" i="2"/>
  <c r="G2628" i="2"/>
  <c r="G2629" i="2"/>
  <c r="G2630" i="2"/>
  <c r="G2631" i="2"/>
  <c r="G2632" i="2"/>
  <c r="G2633" i="2"/>
  <c r="G2634" i="2"/>
  <c r="G2635" i="2"/>
  <c r="G2636" i="2"/>
  <c r="G2637" i="2"/>
  <c r="G2638" i="2"/>
  <c r="G2639" i="2"/>
  <c r="G2640" i="2"/>
  <c r="G2641" i="2"/>
  <c r="G2642" i="2"/>
  <c r="G2643" i="2"/>
  <c r="G2644" i="2"/>
  <c r="G2645" i="2"/>
  <c r="G2646" i="2"/>
  <c r="G2647" i="2"/>
  <c r="G2648" i="2"/>
  <c r="G2649" i="2"/>
  <c r="G2650" i="2"/>
  <c r="G2651" i="2"/>
  <c r="G2652" i="2"/>
  <c r="G2653" i="2"/>
  <c r="G2654" i="2"/>
  <c r="G2655" i="2"/>
  <c r="G2656" i="2"/>
  <c r="G2657" i="2"/>
  <c r="G2658" i="2"/>
  <c r="G2659" i="2"/>
  <c r="G2660" i="2"/>
  <c r="G2661" i="2"/>
  <c r="G2662" i="2"/>
  <c r="G2663" i="2"/>
  <c r="G2664" i="2"/>
  <c r="G2665" i="2"/>
  <c r="G2666" i="2"/>
  <c r="G2667" i="2"/>
  <c r="G2668" i="2"/>
  <c r="G2669" i="2"/>
  <c r="G2670" i="2"/>
  <c r="G2671" i="2"/>
  <c r="G2672" i="2"/>
  <c r="G2673" i="2"/>
  <c r="G2674" i="2"/>
  <c r="G2675" i="2"/>
  <c r="G2676" i="2"/>
  <c r="G2677" i="2"/>
  <c r="G2678" i="2"/>
  <c r="G2679" i="2"/>
  <c r="G2680" i="2"/>
  <c r="G2681" i="2"/>
  <c r="G2682" i="2"/>
  <c r="G2683" i="2"/>
  <c r="G2684" i="2"/>
  <c r="G2685" i="2"/>
  <c r="G2686" i="2"/>
  <c r="G2687" i="2"/>
  <c r="G2688" i="2"/>
  <c r="G2689" i="2"/>
  <c r="G2690" i="2"/>
  <c r="G2691" i="2"/>
  <c r="G2692" i="2"/>
  <c r="G2693" i="2"/>
  <c r="G2694" i="2"/>
  <c r="G2695" i="2"/>
  <c r="G2696" i="2"/>
  <c r="G2697" i="2"/>
  <c r="G2698" i="2"/>
  <c r="G2699" i="2"/>
  <c r="G2700" i="2"/>
  <c r="G2701" i="2"/>
  <c r="G2702" i="2"/>
  <c r="G2703" i="2"/>
  <c r="G2704" i="2"/>
  <c r="G2705" i="2"/>
  <c r="G2706" i="2"/>
  <c r="G2707" i="2"/>
  <c r="G2708" i="2"/>
  <c r="G2709" i="2"/>
  <c r="G2710" i="2"/>
  <c r="G2711" i="2"/>
  <c r="G2712" i="2"/>
  <c r="G2713" i="2"/>
  <c r="G2714" i="2"/>
  <c r="G2715" i="2"/>
  <c r="G2716" i="2"/>
  <c r="G2717" i="2"/>
  <c r="G2718" i="2"/>
  <c r="G2719" i="2"/>
  <c r="G2720" i="2"/>
  <c r="G2721" i="2"/>
  <c r="G2722" i="2"/>
  <c r="G2723" i="2"/>
  <c r="G2724" i="2"/>
  <c r="G2725" i="2"/>
  <c r="G2726" i="2"/>
  <c r="G2727" i="2"/>
  <c r="G2728" i="2"/>
  <c r="G2729" i="2"/>
  <c r="G2730" i="2"/>
  <c r="G2731" i="2"/>
  <c r="G2732" i="2"/>
  <c r="G2733" i="2"/>
  <c r="G2734" i="2"/>
  <c r="G2735" i="2"/>
  <c r="G2736" i="2"/>
  <c r="G2737" i="2"/>
  <c r="G2738" i="2"/>
  <c r="G2739" i="2"/>
  <c r="G2740" i="2"/>
  <c r="G2741" i="2"/>
  <c r="G2742" i="2"/>
  <c r="G2743" i="2"/>
  <c r="G2744" i="2"/>
  <c r="G2745" i="2"/>
  <c r="G2746" i="2"/>
  <c r="G2747" i="2"/>
  <c r="G2748" i="2"/>
  <c r="G2749" i="2"/>
  <c r="G2750" i="2"/>
  <c r="G2751" i="2"/>
  <c r="G2752" i="2"/>
  <c r="G2753" i="2"/>
  <c r="G2754" i="2"/>
  <c r="G2755" i="2"/>
  <c r="G2756" i="2"/>
  <c r="G2757" i="2"/>
  <c r="G2758" i="2"/>
  <c r="G2759" i="2"/>
  <c r="G2760" i="2"/>
  <c r="G2761" i="2"/>
  <c r="G2762" i="2"/>
  <c r="G2763" i="2"/>
  <c r="G2764" i="2"/>
  <c r="G2765" i="2"/>
  <c r="G2766" i="2"/>
  <c r="G2767" i="2"/>
  <c r="G2768" i="2"/>
  <c r="G2769" i="2"/>
  <c r="G2770" i="2"/>
  <c r="G2771" i="2"/>
  <c r="G2772" i="2"/>
  <c r="G2773" i="2"/>
  <c r="G2774" i="2"/>
  <c r="G2775" i="2"/>
  <c r="G2776" i="2"/>
  <c r="G2777" i="2"/>
  <c r="G2778" i="2"/>
  <c r="G2779" i="2"/>
  <c r="G2780" i="2"/>
  <c r="G2781" i="2"/>
  <c r="G2782" i="2"/>
  <c r="G2783" i="2"/>
  <c r="G2784" i="2"/>
  <c r="G2785" i="2"/>
  <c r="G2786" i="2"/>
  <c r="G2787" i="2"/>
  <c r="G2788" i="2"/>
  <c r="G2789" i="2"/>
  <c r="G2790" i="2"/>
  <c r="G2791" i="2"/>
  <c r="G2792" i="2"/>
  <c r="G2793" i="2"/>
  <c r="G2794" i="2"/>
  <c r="G2795" i="2"/>
  <c r="G2796" i="2"/>
  <c r="G2797" i="2"/>
  <c r="G2798" i="2"/>
  <c r="G2799" i="2"/>
  <c r="G2800" i="2"/>
  <c r="G2801" i="2"/>
  <c r="G2802" i="2"/>
  <c r="G2803" i="2"/>
  <c r="G2804" i="2"/>
  <c r="G2805" i="2"/>
  <c r="G2806" i="2"/>
  <c r="G2807" i="2"/>
  <c r="G2808" i="2"/>
  <c r="G2809" i="2"/>
  <c r="G2810" i="2"/>
  <c r="G2811" i="2"/>
  <c r="G2812" i="2"/>
  <c r="G2813" i="2"/>
  <c r="G2814" i="2"/>
  <c r="G2815" i="2"/>
  <c r="G2816" i="2"/>
  <c r="G2817" i="2"/>
  <c r="G2818" i="2"/>
  <c r="G2819" i="2"/>
  <c r="G2820" i="2"/>
  <c r="G2821" i="2"/>
  <c r="G2822" i="2"/>
  <c r="G2823" i="2"/>
  <c r="G2824" i="2"/>
  <c r="G2825" i="2"/>
  <c r="G2826" i="2"/>
  <c r="G2827" i="2"/>
  <c r="G2828" i="2"/>
  <c r="G2829" i="2"/>
  <c r="G2830" i="2"/>
  <c r="G2831" i="2"/>
  <c r="G2832" i="2"/>
  <c r="G2833" i="2"/>
  <c r="G2834" i="2"/>
  <c r="G2835" i="2"/>
  <c r="G2836" i="2"/>
  <c r="G2837" i="2"/>
  <c r="G2838" i="2"/>
  <c r="G2839" i="2"/>
  <c r="G2840" i="2"/>
  <c r="G2841" i="2"/>
  <c r="G2842" i="2"/>
  <c r="G2843" i="2"/>
  <c r="G2844" i="2"/>
  <c r="G2845" i="2"/>
  <c r="G2846" i="2"/>
  <c r="G2847" i="2"/>
  <c r="G2848" i="2"/>
  <c r="G2849" i="2"/>
  <c r="G2850" i="2"/>
  <c r="G2851" i="2"/>
  <c r="G2852" i="2"/>
  <c r="G2853" i="2"/>
  <c r="G2854" i="2"/>
  <c r="G2855" i="2"/>
  <c r="G2856" i="2"/>
  <c r="G2857" i="2"/>
  <c r="G2858" i="2"/>
  <c r="G2859" i="2"/>
  <c r="G2860" i="2"/>
  <c r="G2861" i="2"/>
  <c r="G2862" i="2"/>
  <c r="G2863" i="2"/>
  <c r="G2864" i="2"/>
  <c r="G2865" i="2"/>
  <c r="G2866" i="2"/>
  <c r="G2867" i="2"/>
  <c r="G2868" i="2"/>
  <c r="G2869" i="2"/>
  <c r="G2870" i="2"/>
  <c r="G2871" i="2"/>
  <c r="G2872" i="2"/>
  <c r="G2873" i="2"/>
  <c r="G2874" i="2"/>
  <c r="G2875" i="2"/>
  <c r="G2876" i="2"/>
  <c r="G2877" i="2"/>
  <c r="G2878" i="2"/>
  <c r="G2879" i="2"/>
  <c r="G2880" i="2"/>
  <c r="G2881" i="2"/>
  <c r="G2882" i="2"/>
  <c r="G2883" i="2"/>
  <c r="G2884" i="2"/>
  <c r="G2885" i="2"/>
  <c r="G2886" i="2"/>
  <c r="G2887" i="2"/>
  <c r="G2888" i="2"/>
  <c r="G2889" i="2"/>
  <c r="G2890" i="2"/>
  <c r="G2891" i="2"/>
  <c r="G2892" i="2"/>
  <c r="G2893" i="2"/>
  <c r="G2894" i="2"/>
  <c r="G2895" i="2"/>
  <c r="G2896" i="2"/>
  <c r="G2897" i="2"/>
  <c r="G2898" i="2"/>
  <c r="G2899" i="2"/>
  <c r="G2900" i="2"/>
  <c r="G2901" i="2"/>
  <c r="G2902" i="2"/>
  <c r="G2903" i="2"/>
  <c r="G2904" i="2"/>
  <c r="G2905" i="2"/>
  <c r="G2906" i="2"/>
  <c r="G2907" i="2"/>
  <c r="G2908" i="2"/>
  <c r="G2909" i="2"/>
  <c r="G2910" i="2"/>
  <c r="G2911" i="2"/>
  <c r="G2912" i="2"/>
  <c r="G2913" i="2"/>
  <c r="G2914" i="2"/>
  <c r="G2915" i="2"/>
  <c r="G2916" i="2"/>
  <c r="G2917" i="2"/>
  <c r="G2918" i="2"/>
  <c r="G2919" i="2"/>
  <c r="G2920" i="2"/>
  <c r="G2921" i="2"/>
  <c r="G2922" i="2"/>
  <c r="G2923" i="2"/>
  <c r="G2924" i="2"/>
  <c r="G2925" i="2"/>
  <c r="G2926" i="2"/>
  <c r="G2927" i="2"/>
  <c r="G2928" i="2"/>
  <c r="G2929" i="2"/>
  <c r="G2930" i="2"/>
  <c r="G2931" i="2"/>
  <c r="G2932" i="2"/>
  <c r="G2933" i="2"/>
  <c r="G2934" i="2"/>
  <c r="G2935" i="2"/>
  <c r="G2936" i="2"/>
  <c r="G2937" i="2"/>
  <c r="G2938" i="2"/>
  <c r="G2939" i="2"/>
  <c r="G2940" i="2"/>
  <c r="G2941" i="2"/>
  <c r="G2942" i="2"/>
  <c r="G2943" i="2"/>
  <c r="G2944" i="2"/>
  <c r="G2945" i="2"/>
  <c r="G2946" i="2"/>
  <c r="G2947" i="2"/>
  <c r="G2948" i="2"/>
  <c r="G2949" i="2"/>
  <c r="G2950" i="2"/>
  <c r="G2951" i="2"/>
  <c r="G2952" i="2"/>
  <c r="G2953" i="2"/>
  <c r="G2954" i="2"/>
  <c r="G2955" i="2"/>
  <c r="G2956" i="2"/>
  <c r="G2957" i="2"/>
  <c r="G2958" i="2"/>
  <c r="G2959" i="2"/>
  <c r="G2960" i="2"/>
  <c r="G2961" i="2"/>
  <c r="G2962" i="2"/>
  <c r="G2963" i="2"/>
  <c r="G2964" i="2"/>
  <c r="G2965" i="2"/>
  <c r="G2966" i="2"/>
  <c r="G2967" i="2"/>
  <c r="G2968" i="2"/>
  <c r="G2969" i="2"/>
  <c r="G2970" i="2"/>
  <c r="G2971" i="2"/>
  <c r="G2972" i="2"/>
  <c r="G2973" i="2"/>
  <c r="G2974" i="2"/>
  <c r="G2975" i="2"/>
  <c r="G2976" i="2"/>
  <c r="G2977" i="2"/>
  <c r="G2978" i="2"/>
  <c r="G2979" i="2"/>
  <c r="G2980" i="2"/>
  <c r="G2981" i="2"/>
  <c r="G2982" i="2"/>
  <c r="G2983" i="2"/>
  <c r="G2984" i="2"/>
  <c r="G2985" i="2"/>
  <c r="G2986" i="2"/>
  <c r="G2987" i="2"/>
  <c r="G2988" i="2"/>
  <c r="G2989" i="2"/>
  <c r="G2990" i="2"/>
  <c r="G2991" i="2"/>
  <c r="G2992" i="2"/>
  <c r="G2993" i="2"/>
  <c r="G2994" i="2"/>
  <c r="G2995" i="2"/>
  <c r="G2996" i="2"/>
  <c r="G2997" i="2"/>
  <c r="G2998" i="2"/>
  <c r="G2999" i="2"/>
  <c r="G3000" i="2"/>
  <c r="G3001" i="2"/>
  <c r="G3002" i="2"/>
  <c r="G3003" i="2"/>
  <c r="G3004" i="2"/>
  <c r="G3005" i="2"/>
  <c r="G3006" i="2"/>
  <c r="G3007" i="2"/>
  <c r="G3008" i="2"/>
  <c r="G3009" i="2"/>
  <c r="G3010" i="2"/>
  <c r="G3011" i="2"/>
  <c r="G3012" i="2"/>
  <c r="G3013" i="2"/>
  <c r="G3014" i="2"/>
  <c r="G3015" i="2"/>
  <c r="G3016" i="2"/>
  <c r="G3017" i="2"/>
  <c r="G3018" i="2"/>
  <c r="G3019" i="2"/>
  <c r="G3020" i="2"/>
  <c r="G3021" i="2"/>
  <c r="G3022" i="2"/>
  <c r="G3023" i="2"/>
  <c r="G3024" i="2"/>
  <c r="G3025" i="2"/>
  <c r="G3026" i="2"/>
  <c r="G3027" i="2"/>
  <c r="G3028" i="2"/>
  <c r="G3029" i="2"/>
  <c r="G3030" i="2"/>
  <c r="G3031" i="2"/>
  <c r="G3032" i="2"/>
  <c r="G3033" i="2"/>
  <c r="G3034" i="2"/>
  <c r="G3035" i="2"/>
  <c r="G3036" i="2"/>
  <c r="G3037" i="2"/>
  <c r="G3038" i="2"/>
  <c r="G3039" i="2"/>
  <c r="G3040" i="2"/>
  <c r="G3041" i="2"/>
  <c r="G3042" i="2"/>
  <c r="G3043" i="2"/>
  <c r="G3044" i="2"/>
  <c r="G3045" i="2"/>
  <c r="G3046" i="2"/>
  <c r="G3047" i="2"/>
  <c r="G3048" i="2"/>
  <c r="G3049" i="2"/>
  <c r="G3050" i="2"/>
  <c r="G3051" i="2"/>
  <c r="G3052" i="2"/>
  <c r="G3053" i="2"/>
  <c r="G3054" i="2"/>
  <c r="G3055" i="2"/>
  <c r="G3056" i="2"/>
  <c r="G3057" i="2"/>
  <c r="G3058" i="2"/>
  <c r="G3059" i="2"/>
  <c r="G3060" i="2"/>
  <c r="G3061" i="2"/>
  <c r="G3062" i="2"/>
  <c r="G3063" i="2"/>
  <c r="G3064" i="2"/>
  <c r="G3065" i="2"/>
  <c r="G3066" i="2"/>
  <c r="G3067" i="2"/>
  <c r="G3068" i="2"/>
  <c r="G3069" i="2"/>
  <c r="G3070" i="2"/>
  <c r="G3071" i="2"/>
  <c r="G3072" i="2"/>
  <c r="G3073" i="2"/>
  <c r="G3074" i="2"/>
  <c r="G3075" i="2"/>
  <c r="G3076" i="2"/>
  <c r="G3077" i="2"/>
  <c r="G3078" i="2"/>
  <c r="G3079" i="2"/>
  <c r="G3080" i="2"/>
  <c r="G3081" i="2"/>
  <c r="G3082" i="2"/>
  <c r="G3083" i="2"/>
  <c r="G3084" i="2"/>
  <c r="G3085" i="2"/>
  <c r="G3086" i="2"/>
  <c r="G3087" i="2"/>
  <c r="G3088" i="2"/>
  <c r="G3089" i="2"/>
  <c r="G3090" i="2"/>
  <c r="G3091" i="2"/>
  <c r="G3092" i="2"/>
  <c r="G3093" i="2"/>
  <c r="G3094" i="2"/>
  <c r="G3095" i="2"/>
  <c r="G3096" i="2"/>
  <c r="G3097" i="2"/>
  <c r="G3098" i="2"/>
  <c r="G3099" i="2"/>
  <c r="G3100" i="2"/>
  <c r="G3101" i="2"/>
  <c r="G3102" i="2"/>
  <c r="G3103" i="2"/>
  <c r="G3104" i="2"/>
  <c r="G3105" i="2"/>
  <c r="G3106" i="2"/>
  <c r="G3107" i="2"/>
  <c r="G3108" i="2"/>
  <c r="G3109" i="2"/>
  <c r="G3110" i="2"/>
  <c r="G3111" i="2"/>
  <c r="G3112" i="2"/>
  <c r="G3113" i="2"/>
  <c r="G3114" i="2"/>
  <c r="G3115" i="2"/>
  <c r="G3116" i="2"/>
  <c r="G3117" i="2"/>
  <c r="G3118" i="2"/>
  <c r="G3119" i="2"/>
  <c r="G3120" i="2"/>
  <c r="G3121" i="2"/>
  <c r="G3122" i="2"/>
  <c r="G3123" i="2"/>
  <c r="G3124" i="2"/>
  <c r="G3125" i="2"/>
  <c r="G3126" i="2"/>
  <c r="G3127" i="2"/>
  <c r="G3128" i="2"/>
  <c r="G3129" i="2"/>
  <c r="G3130" i="2"/>
  <c r="G3131" i="2"/>
  <c r="G3132" i="2"/>
  <c r="G3133" i="2"/>
  <c r="G3134" i="2"/>
  <c r="G3135" i="2"/>
  <c r="G3136" i="2"/>
  <c r="G3137" i="2"/>
  <c r="G3138" i="2"/>
  <c r="G3139" i="2"/>
  <c r="G3140" i="2"/>
  <c r="G3141" i="2"/>
  <c r="G3142" i="2"/>
  <c r="G3143" i="2"/>
  <c r="G3144" i="2"/>
  <c r="G3145" i="2"/>
  <c r="G3146" i="2"/>
  <c r="G3147" i="2"/>
  <c r="G3148" i="2"/>
  <c r="G3149" i="2"/>
  <c r="G3150" i="2"/>
  <c r="G3151" i="2"/>
  <c r="G3152" i="2"/>
  <c r="G3153" i="2"/>
  <c r="G3154" i="2"/>
  <c r="G3155" i="2"/>
  <c r="G3156" i="2"/>
  <c r="G3157" i="2"/>
  <c r="G3158" i="2"/>
  <c r="G3159" i="2"/>
  <c r="G3160" i="2"/>
  <c r="G3161" i="2"/>
  <c r="G3162" i="2"/>
  <c r="G3163" i="2"/>
  <c r="G3164" i="2"/>
  <c r="G3165" i="2"/>
  <c r="G3166" i="2"/>
  <c r="G3167" i="2"/>
  <c r="G3168" i="2"/>
  <c r="G3169" i="2"/>
  <c r="G3170" i="2"/>
  <c r="G3171" i="2"/>
  <c r="G3172" i="2"/>
  <c r="G3173" i="2"/>
  <c r="G3174" i="2"/>
  <c r="G3175" i="2"/>
  <c r="G3176" i="2"/>
  <c r="G3177" i="2"/>
  <c r="G3178" i="2"/>
  <c r="G3179" i="2"/>
  <c r="G3180" i="2"/>
  <c r="G3181" i="2"/>
  <c r="G3182" i="2"/>
  <c r="G3183" i="2"/>
  <c r="G3184" i="2"/>
  <c r="G3185" i="2"/>
  <c r="G3186" i="2"/>
  <c r="G3187" i="2"/>
  <c r="G3188" i="2"/>
  <c r="G3189" i="2"/>
  <c r="G3190" i="2"/>
  <c r="G3191" i="2"/>
  <c r="G3192" i="2"/>
  <c r="G3193" i="2"/>
  <c r="G3194" i="2"/>
  <c r="G3195" i="2"/>
  <c r="G3196" i="2"/>
  <c r="G3197" i="2"/>
  <c r="G3198" i="2"/>
  <c r="G3199" i="2"/>
  <c r="G3200" i="2"/>
  <c r="G3201" i="2"/>
  <c r="G3202" i="2"/>
  <c r="G3203" i="2"/>
  <c r="G3204" i="2"/>
  <c r="G3205" i="2"/>
  <c r="G3206" i="2"/>
  <c r="G3207" i="2"/>
  <c r="G3208" i="2"/>
  <c r="G3209" i="2"/>
  <c r="G3210" i="2"/>
  <c r="G3211" i="2"/>
  <c r="G3212" i="2"/>
  <c r="G3213" i="2"/>
  <c r="G3214" i="2"/>
  <c r="G3215" i="2"/>
  <c r="G3216" i="2"/>
  <c r="G3217" i="2"/>
  <c r="G3218" i="2"/>
  <c r="G3219" i="2"/>
  <c r="G3220" i="2"/>
  <c r="G3221" i="2"/>
  <c r="G3222" i="2"/>
  <c r="G3223" i="2"/>
  <c r="G3224" i="2"/>
  <c r="G3225" i="2"/>
  <c r="G3226" i="2"/>
  <c r="G3227" i="2"/>
  <c r="G3228" i="2"/>
  <c r="G3229" i="2"/>
  <c r="G3230" i="2"/>
  <c r="G3231" i="2"/>
  <c r="G3232" i="2"/>
  <c r="G3233" i="2"/>
  <c r="G3234" i="2"/>
  <c r="G3235" i="2"/>
  <c r="G3236" i="2"/>
  <c r="G3237" i="2"/>
  <c r="G3238" i="2"/>
  <c r="G3239" i="2"/>
  <c r="G3240" i="2"/>
  <c r="G3241" i="2"/>
  <c r="G3242" i="2"/>
  <c r="G3243" i="2"/>
  <c r="G3244" i="2"/>
  <c r="G3245" i="2"/>
  <c r="G3246" i="2"/>
  <c r="G3247" i="2"/>
  <c r="G3248" i="2"/>
  <c r="G3249" i="2"/>
  <c r="G3250" i="2"/>
  <c r="G3251" i="2"/>
  <c r="G3252" i="2"/>
  <c r="G3253" i="2"/>
  <c r="G3254" i="2"/>
  <c r="G3255" i="2"/>
  <c r="G3256" i="2"/>
  <c r="G3257" i="2"/>
  <c r="G3258" i="2"/>
  <c r="G3259" i="2"/>
  <c r="G3260" i="2"/>
  <c r="G3261" i="2"/>
  <c r="G3262" i="2"/>
  <c r="G3263" i="2"/>
  <c r="G3264" i="2"/>
  <c r="G3265" i="2"/>
  <c r="G3266" i="2"/>
  <c r="G3267" i="2"/>
  <c r="G3268" i="2"/>
  <c r="G3269" i="2"/>
  <c r="G3270" i="2"/>
  <c r="G3271" i="2"/>
  <c r="G3272" i="2"/>
  <c r="G3273" i="2"/>
  <c r="G3274" i="2"/>
  <c r="G3275" i="2"/>
  <c r="G3276" i="2"/>
  <c r="G3277" i="2"/>
  <c r="G3278" i="2"/>
  <c r="G3279" i="2"/>
  <c r="G3280" i="2"/>
  <c r="G3281" i="2"/>
  <c r="G3282" i="2"/>
  <c r="G3283" i="2"/>
  <c r="G3284" i="2"/>
  <c r="G3285" i="2"/>
  <c r="G3286" i="2"/>
  <c r="G3287" i="2"/>
  <c r="G3288" i="2"/>
  <c r="G3289" i="2"/>
  <c r="G3290" i="2"/>
  <c r="G3291" i="2"/>
  <c r="G3292" i="2"/>
  <c r="G3293" i="2"/>
  <c r="G3294" i="2"/>
  <c r="G3295" i="2"/>
  <c r="G3296" i="2"/>
  <c r="G3297" i="2"/>
  <c r="G3298" i="2"/>
  <c r="G3299" i="2"/>
  <c r="G3300" i="2"/>
  <c r="G3301" i="2"/>
  <c r="G3302" i="2"/>
  <c r="G3303" i="2"/>
  <c r="G3304" i="2"/>
  <c r="G3305" i="2"/>
  <c r="G3306" i="2"/>
  <c r="G3307" i="2"/>
  <c r="G3308" i="2"/>
  <c r="G3309" i="2"/>
  <c r="G3310" i="2"/>
  <c r="G3311" i="2"/>
  <c r="G3312" i="2"/>
  <c r="G3313" i="2"/>
  <c r="G3314" i="2"/>
  <c r="G3315" i="2"/>
  <c r="G3316" i="2"/>
  <c r="G3317" i="2"/>
  <c r="G3318" i="2"/>
  <c r="G3319" i="2"/>
  <c r="G3320" i="2"/>
  <c r="G3321" i="2"/>
  <c r="G3322" i="2"/>
  <c r="G3323" i="2"/>
  <c r="G3324" i="2"/>
  <c r="G3325" i="2"/>
  <c r="G3326" i="2"/>
  <c r="G3327" i="2"/>
  <c r="G3328" i="2"/>
  <c r="G3329" i="2"/>
  <c r="G3330" i="2"/>
  <c r="G3331" i="2"/>
  <c r="G3332" i="2"/>
  <c r="G3333" i="2"/>
  <c r="G3334" i="2"/>
  <c r="G3335" i="2"/>
  <c r="G3336" i="2"/>
  <c r="G3337" i="2"/>
  <c r="G3338" i="2"/>
  <c r="G3339" i="2"/>
  <c r="G3340" i="2"/>
  <c r="G3341" i="2"/>
  <c r="G3342" i="2"/>
  <c r="G3343" i="2"/>
  <c r="G3344" i="2"/>
  <c r="G3345" i="2"/>
  <c r="G3346" i="2"/>
  <c r="G3347" i="2"/>
  <c r="G3348" i="2"/>
  <c r="G3349" i="2"/>
  <c r="G3350" i="2"/>
  <c r="G3351" i="2"/>
  <c r="G3352" i="2"/>
  <c r="G3353" i="2"/>
  <c r="G3354" i="2"/>
  <c r="G3355" i="2"/>
  <c r="G3356" i="2"/>
  <c r="G3357" i="2"/>
  <c r="G3358" i="2"/>
  <c r="G3359" i="2"/>
  <c r="G3360" i="2"/>
  <c r="G3361" i="2"/>
  <c r="G3362" i="2"/>
  <c r="G3363" i="2"/>
  <c r="G3364" i="2"/>
  <c r="G3365" i="2"/>
  <c r="G3366" i="2"/>
  <c r="G3367" i="2"/>
  <c r="G3368" i="2"/>
  <c r="G3369" i="2"/>
  <c r="G3370" i="2"/>
  <c r="G3371" i="2"/>
  <c r="G3372" i="2"/>
  <c r="G3373" i="2"/>
  <c r="G3374" i="2"/>
  <c r="G3375" i="2"/>
  <c r="G3376" i="2"/>
  <c r="G3377" i="2"/>
  <c r="G3378" i="2"/>
  <c r="G3379" i="2"/>
  <c r="G3380" i="2"/>
  <c r="G3381" i="2"/>
  <c r="G3382" i="2"/>
  <c r="G3383" i="2"/>
  <c r="G3384" i="2"/>
  <c r="G3385" i="2"/>
  <c r="G3386" i="2"/>
  <c r="G3387" i="2"/>
  <c r="G3388" i="2"/>
  <c r="G3389" i="2"/>
  <c r="G3390" i="2"/>
  <c r="G3391" i="2"/>
  <c r="G3392" i="2"/>
  <c r="G3393" i="2"/>
  <c r="G3394" i="2"/>
  <c r="G3395" i="2"/>
  <c r="G3396" i="2"/>
  <c r="G3397" i="2"/>
  <c r="G3398" i="2"/>
  <c r="G3399" i="2"/>
  <c r="G3400" i="2"/>
  <c r="G3401" i="2"/>
  <c r="G3402" i="2"/>
  <c r="G3403" i="2"/>
  <c r="G3404" i="2"/>
  <c r="G3405" i="2"/>
  <c r="G3406" i="2"/>
  <c r="G3407" i="2"/>
  <c r="G3408" i="2"/>
  <c r="G3409" i="2"/>
  <c r="G3410" i="2"/>
  <c r="G3411" i="2"/>
  <c r="G3412" i="2"/>
  <c r="G3413" i="2"/>
  <c r="G3414" i="2"/>
  <c r="G3415" i="2"/>
  <c r="G3416" i="2"/>
  <c r="G3417" i="2"/>
  <c r="G3418" i="2"/>
  <c r="G3419" i="2"/>
  <c r="G3420" i="2"/>
  <c r="G3421" i="2"/>
  <c r="G3422" i="2"/>
  <c r="G3423" i="2"/>
  <c r="G3424" i="2"/>
  <c r="G3425" i="2"/>
  <c r="G3426" i="2"/>
  <c r="G3427" i="2"/>
  <c r="G3428" i="2"/>
  <c r="G3429" i="2"/>
  <c r="G3430" i="2"/>
  <c r="G3431" i="2"/>
  <c r="G3432" i="2"/>
  <c r="G3433" i="2"/>
  <c r="G3434" i="2"/>
  <c r="G3435" i="2"/>
  <c r="G3436" i="2"/>
  <c r="G3437" i="2"/>
  <c r="G3438" i="2"/>
  <c r="G3439" i="2"/>
  <c r="G3440" i="2"/>
  <c r="G3441" i="2"/>
  <c r="G3442" i="2"/>
  <c r="G3443" i="2"/>
  <c r="G3444" i="2"/>
  <c r="G3445" i="2"/>
  <c r="G3446" i="2"/>
  <c r="G3447" i="2"/>
  <c r="G3448" i="2"/>
  <c r="G3449" i="2"/>
  <c r="G3450" i="2"/>
  <c r="G3451" i="2"/>
  <c r="G3452" i="2"/>
  <c r="G3453" i="2"/>
  <c r="G3454" i="2"/>
  <c r="G3455" i="2"/>
  <c r="G3456" i="2"/>
  <c r="G3457" i="2"/>
  <c r="G3458" i="2"/>
  <c r="G3459" i="2"/>
  <c r="G3460" i="2"/>
  <c r="G3461" i="2"/>
  <c r="G3462" i="2"/>
  <c r="G3463" i="2"/>
  <c r="G3464" i="2"/>
  <c r="G3465" i="2"/>
  <c r="G3466" i="2"/>
  <c r="G3467" i="2"/>
  <c r="G3468" i="2"/>
  <c r="G3469" i="2"/>
  <c r="G3470" i="2"/>
  <c r="G3471" i="2"/>
  <c r="G3472" i="2"/>
  <c r="G3473" i="2"/>
  <c r="G3474" i="2"/>
  <c r="G3475" i="2"/>
  <c r="G3476" i="2"/>
  <c r="G3477" i="2"/>
  <c r="G3478" i="2"/>
  <c r="G3479" i="2"/>
  <c r="G3480" i="2"/>
  <c r="G3481" i="2"/>
  <c r="G3482" i="2"/>
  <c r="G3483" i="2"/>
  <c r="G3484" i="2"/>
  <c r="G3485" i="2"/>
  <c r="G3486" i="2"/>
  <c r="G3487" i="2"/>
  <c r="G3488" i="2"/>
  <c r="G3489" i="2"/>
  <c r="G3490" i="2"/>
  <c r="G3491" i="2"/>
  <c r="G3492" i="2"/>
  <c r="G3493" i="2"/>
  <c r="G3494" i="2"/>
  <c r="G3495" i="2"/>
  <c r="G3496" i="2"/>
  <c r="G3497" i="2"/>
  <c r="G3498" i="2"/>
  <c r="G3499" i="2"/>
  <c r="G3500" i="2"/>
  <c r="G3501" i="2"/>
  <c r="G3502" i="2"/>
  <c r="G3503" i="2"/>
  <c r="G3504" i="2"/>
  <c r="G3505" i="2"/>
  <c r="G3506" i="2"/>
  <c r="G3507" i="2"/>
  <c r="G3508" i="2"/>
  <c r="G3509" i="2"/>
  <c r="G3510" i="2"/>
  <c r="G3511" i="2"/>
  <c r="G3512" i="2"/>
  <c r="G3513" i="2"/>
  <c r="G3514" i="2"/>
  <c r="G3515" i="2"/>
  <c r="G3516" i="2"/>
  <c r="G3517" i="2"/>
  <c r="G3518" i="2"/>
  <c r="G3519" i="2"/>
  <c r="G3520" i="2"/>
  <c r="G3521" i="2"/>
  <c r="G3522" i="2"/>
  <c r="G3523" i="2"/>
  <c r="G3524" i="2"/>
  <c r="G3525" i="2"/>
  <c r="G3526" i="2"/>
  <c r="G3527" i="2"/>
  <c r="G3528" i="2"/>
  <c r="G3529" i="2"/>
  <c r="G3530" i="2"/>
  <c r="G3531" i="2"/>
  <c r="G3532" i="2"/>
  <c r="G3533" i="2"/>
  <c r="G3534" i="2"/>
  <c r="G3535" i="2"/>
  <c r="G3536" i="2"/>
  <c r="G3537" i="2"/>
  <c r="G3538" i="2"/>
  <c r="G3539" i="2"/>
  <c r="G3540" i="2"/>
  <c r="G3541" i="2"/>
  <c r="G3542" i="2"/>
  <c r="G3543" i="2"/>
  <c r="G3544" i="2"/>
  <c r="G3545" i="2"/>
  <c r="G3546" i="2"/>
  <c r="G3547" i="2"/>
  <c r="G3548" i="2"/>
  <c r="G3549" i="2"/>
  <c r="G3550" i="2"/>
  <c r="G3551" i="2"/>
  <c r="G3552" i="2"/>
  <c r="G3553" i="2"/>
  <c r="G3554" i="2"/>
  <c r="G3555" i="2"/>
  <c r="G3556" i="2"/>
  <c r="G3557" i="2"/>
  <c r="G3558" i="2"/>
  <c r="G3559" i="2"/>
  <c r="G3560" i="2"/>
  <c r="G3561" i="2"/>
  <c r="G3562" i="2"/>
  <c r="G3563" i="2"/>
  <c r="G3564" i="2"/>
  <c r="G3565" i="2"/>
  <c r="G3566" i="2"/>
  <c r="G3567" i="2"/>
  <c r="G3568" i="2"/>
  <c r="G3569" i="2"/>
  <c r="G3570" i="2"/>
  <c r="G3571" i="2"/>
  <c r="G3572" i="2"/>
  <c r="G3573" i="2"/>
  <c r="G3574" i="2"/>
  <c r="G3575" i="2"/>
  <c r="G3576" i="2"/>
  <c r="G3577" i="2"/>
  <c r="G3578" i="2"/>
  <c r="G3579" i="2"/>
  <c r="G3580" i="2"/>
  <c r="G3581" i="2"/>
  <c r="G3582" i="2"/>
  <c r="G3583" i="2"/>
  <c r="G3584" i="2"/>
  <c r="G3585" i="2"/>
  <c r="G3586" i="2"/>
  <c r="G3587" i="2"/>
  <c r="G3588" i="2"/>
  <c r="G3589" i="2"/>
  <c r="G3590" i="2"/>
  <c r="G3591" i="2"/>
  <c r="G3592" i="2"/>
  <c r="G3593" i="2"/>
  <c r="G3594" i="2"/>
  <c r="G3595" i="2"/>
  <c r="G3596" i="2"/>
  <c r="G3597" i="2"/>
  <c r="G3598" i="2"/>
  <c r="G3599" i="2"/>
  <c r="G3600" i="2"/>
  <c r="G3601" i="2"/>
  <c r="G3602" i="2"/>
  <c r="G3603" i="2"/>
  <c r="G3604" i="2"/>
  <c r="G3605" i="2"/>
  <c r="G3606" i="2"/>
  <c r="G3607" i="2"/>
  <c r="G3608" i="2"/>
  <c r="G3609" i="2"/>
  <c r="G3610" i="2"/>
  <c r="G3611" i="2"/>
  <c r="G3612" i="2"/>
  <c r="G3613" i="2"/>
  <c r="G3614" i="2"/>
  <c r="G3615" i="2"/>
  <c r="G3616" i="2"/>
  <c r="G3617" i="2"/>
  <c r="G3618" i="2"/>
  <c r="G3619" i="2"/>
  <c r="G3620" i="2"/>
  <c r="G3621" i="2"/>
  <c r="G3622" i="2"/>
  <c r="G3623" i="2"/>
  <c r="G3624" i="2"/>
  <c r="G3625" i="2"/>
  <c r="G3626" i="2"/>
  <c r="G3627" i="2"/>
  <c r="G3628" i="2"/>
  <c r="G3629" i="2"/>
  <c r="G3630" i="2"/>
  <c r="G3631" i="2"/>
  <c r="G3632" i="2"/>
  <c r="G3633" i="2"/>
  <c r="G3634" i="2"/>
  <c r="G3635" i="2"/>
  <c r="G3636" i="2"/>
  <c r="G3637" i="2"/>
  <c r="G3638" i="2"/>
  <c r="G3639" i="2"/>
  <c r="G3640" i="2"/>
  <c r="G3641" i="2"/>
  <c r="G3642" i="2"/>
  <c r="G3643" i="2"/>
  <c r="G3644" i="2"/>
  <c r="G3645" i="2"/>
  <c r="G3646" i="2"/>
  <c r="G3647" i="2"/>
  <c r="G3648" i="2"/>
  <c r="G3649" i="2"/>
  <c r="G3650" i="2"/>
  <c r="G3651" i="2"/>
  <c r="G3652" i="2"/>
  <c r="G3653" i="2"/>
  <c r="G3654" i="2"/>
  <c r="G3655" i="2"/>
  <c r="G3656" i="2"/>
  <c r="G3657" i="2"/>
  <c r="G3658" i="2"/>
  <c r="G3659" i="2"/>
  <c r="G3660" i="2"/>
  <c r="G3661" i="2"/>
  <c r="G3662" i="2"/>
  <c r="G3663" i="2"/>
  <c r="G3664" i="2"/>
  <c r="G3665" i="2"/>
  <c r="G3666" i="2"/>
  <c r="G3667" i="2"/>
  <c r="G3668" i="2"/>
  <c r="G3669" i="2"/>
  <c r="G3670" i="2"/>
  <c r="G3671" i="2"/>
  <c r="G3672" i="2"/>
  <c r="G3673" i="2"/>
  <c r="G3674" i="2"/>
  <c r="G3675" i="2"/>
  <c r="G3676" i="2"/>
  <c r="G3677" i="2"/>
  <c r="G3678" i="2"/>
  <c r="G3679" i="2"/>
  <c r="G3680" i="2"/>
  <c r="G3681" i="2"/>
  <c r="G3682" i="2"/>
  <c r="G3683" i="2"/>
  <c r="G3684" i="2"/>
  <c r="G3685" i="2"/>
  <c r="G3686" i="2"/>
  <c r="G3687" i="2"/>
  <c r="G3688" i="2"/>
  <c r="G3689" i="2"/>
  <c r="G3690" i="2"/>
  <c r="G3691" i="2"/>
  <c r="G3692" i="2"/>
  <c r="G3693" i="2"/>
  <c r="G3694" i="2"/>
  <c r="G3695" i="2"/>
  <c r="G3696" i="2"/>
  <c r="G3697" i="2"/>
  <c r="G3698" i="2"/>
  <c r="G3699" i="2"/>
  <c r="G3700" i="2"/>
  <c r="G3701" i="2"/>
  <c r="G3702" i="2"/>
  <c r="G3703" i="2"/>
  <c r="G3704" i="2"/>
  <c r="G3705" i="2"/>
  <c r="G3706" i="2"/>
  <c r="G3707" i="2"/>
  <c r="G3708" i="2"/>
  <c r="G3709" i="2"/>
  <c r="G3710" i="2"/>
  <c r="G3711" i="2"/>
  <c r="G3712" i="2"/>
  <c r="G3713" i="2"/>
  <c r="G3714" i="2"/>
  <c r="G3715" i="2"/>
  <c r="G3716" i="2"/>
  <c r="G3717" i="2"/>
  <c r="G3718" i="2"/>
  <c r="G3719" i="2"/>
  <c r="G3720" i="2"/>
  <c r="G3721" i="2"/>
  <c r="G3722" i="2"/>
  <c r="G3723" i="2"/>
  <c r="G3724" i="2"/>
  <c r="G3725" i="2"/>
  <c r="G3726" i="2"/>
  <c r="G3727" i="2"/>
  <c r="G3728" i="2"/>
  <c r="G3729" i="2"/>
  <c r="G3730" i="2"/>
  <c r="G3731" i="2"/>
  <c r="G3732" i="2"/>
  <c r="G3733" i="2"/>
  <c r="G3734" i="2"/>
  <c r="G3735" i="2"/>
  <c r="G3736" i="2"/>
  <c r="G3737" i="2"/>
  <c r="G3738" i="2"/>
  <c r="G3739" i="2"/>
  <c r="G3740" i="2"/>
  <c r="G3741" i="2"/>
  <c r="G3742" i="2"/>
  <c r="G3743" i="2"/>
  <c r="G3744" i="2"/>
  <c r="G3745" i="2"/>
  <c r="G3746" i="2"/>
  <c r="G3747" i="2"/>
  <c r="G3748" i="2"/>
  <c r="G3749" i="2"/>
  <c r="G3750" i="2"/>
  <c r="G3751" i="2"/>
  <c r="G3752" i="2"/>
  <c r="G3753" i="2"/>
  <c r="G3754" i="2"/>
  <c r="G3755" i="2"/>
  <c r="G3756" i="2"/>
  <c r="G3757" i="2"/>
  <c r="G3758" i="2"/>
  <c r="G3759" i="2"/>
  <c r="G3760" i="2"/>
  <c r="G3761" i="2"/>
  <c r="G3762" i="2"/>
  <c r="G3763" i="2"/>
  <c r="G3764" i="2"/>
  <c r="G3765" i="2"/>
  <c r="G3766" i="2"/>
  <c r="G3767" i="2"/>
  <c r="G3768" i="2"/>
  <c r="G3769" i="2"/>
  <c r="G3770" i="2"/>
  <c r="G3771" i="2"/>
  <c r="G3772" i="2"/>
  <c r="H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H529" i="2"/>
  <c r="H530" i="2"/>
  <c r="H531" i="2"/>
  <c r="H532" i="2"/>
  <c r="H533" i="2"/>
  <c r="H534" i="2"/>
  <c r="H535" i="2"/>
  <c r="H536" i="2"/>
  <c r="H537" i="2"/>
  <c r="H538" i="2"/>
  <c r="H539" i="2"/>
  <c r="H540" i="2"/>
  <c r="H541" i="2"/>
  <c r="H542" i="2"/>
  <c r="H543" i="2"/>
  <c r="H544" i="2"/>
  <c r="H545" i="2"/>
  <c r="H546" i="2"/>
  <c r="H547" i="2"/>
  <c r="H548" i="2"/>
  <c r="H549" i="2"/>
  <c r="H550" i="2"/>
  <c r="H551" i="2"/>
  <c r="H552" i="2"/>
  <c r="H553" i="2"/>
  <c r="H554" i="2"/>
  <c r="H555" i="2"/>
  <c r="H556" i="2"/>
  <c r="H557" i="2"/>
  <c r="H558" i="2"/>
  <c r="H559" i="2"/>
  <c r="H560" i="2"/>
  <c r="H561" i="2"/>
  <c r="H562" i="2"/>
  <c r="H563" i="2"/>
  <c r="H564" i="2"/>
  <c r="H565" i="2"/>
  <c r="H566" i="2"/>
  <c r="H567" i="2"/>
  <c r="H568" i="2"/>
  <c r="H569" i="2"/>
  <c r="H570" i="2"/>
  <c r="H571" i="2"/>
  <c r="H572" i="2"/>
  <c r="H573" i="2"/>
  <c r="H574" i="2"/>
  <c r="H575" i="2"/>
  <c r="H576" i="2"/>
  <c r="H577" i="2"/>
  <c r="H578" i="2"/>
  <c r="H579" i="2"/>
  <c r="H580" i="2"/>
  <c r="H581" i="2"/>
  <c r="H582" i="2"/>
  <c r="H583" i="2"/>
  <c r="H584" i="2"/>
  <c r="H585" i="2"/>
  <c r="H586" i="2"/>
  <c r="H587" i="2"/>
  <c r="H588" i="2"/>
  <c r="H589" i="2"/>
  <c r="H590" i="2"/>
  <c r="H591" i="2"/>
  <c r="H592" i="2"/>
  <c r="H593" i="2"/>
  <c r="H594" i="2"/>
  <c r="H595" i="2"/>
  <c r="H596" i="2"/>
  <c r="H597" i="2"/>
  <c r="H598" i="2"/>
  <c r="H599" i="2"/>
  <c r="H600" i="2"/>
  <c r="H601" i="2"/>
  <c r="H602" i="2"/>
  <c r="H603" i="2"/>
  <c r="H604" i="2"/>
  <c r="H605" i="2"/>
  <c r="H606" i="2"/>
  <c r="H607" i="2"/>
  <c r="H608" i="2"/>
  <c r="H609" i="2"/>
  <c r="H610" i="2"/>
  <c r="H611" i="2"/>
  <c r="H612" i="2"/>
  <c r="H613" i="2"/>
  <c r="H614" i="2"/>
  <c r="H615" i="2"/>
  <c r="H616" i="2"/>
  <c r="H617" i="2"/>
  <c r="H618" i="2"/>
  <c r="H619" i="2"/>
  <c r="H620" i="2"/>
  <c r="H621" i="2"/>
  <c r="H622" i="2"/>
  <c r="H623" i="2"/>
  <c r="H624" i="2"/>
  <c r="H625" i="2"/>
  <c r="H626" i="2"/>
  <c r="H627" i="2"/>
  <c r="H628" i="2"/>
  <c r="H629" i="2"/>
  <c r="H630" i="2"/>
  <c r="H631" i="2"/>
  <c r="H632" i="2"/>
  <c r="H633" i="2"/>
  <c r="H634" i="2"/>
  <c r="H635" i="2"/>
  <c r="H636" i="2"/>
  <c r="H637" i="2"/>
  <c r="H638" i="2"/>
  <c r="H639" i="2"/>
  <c r="H640" i="2"/>
  <c r="H641" i="2"/>
  <c r="H642" i="2"/>
  <c r="H643" i="2"/>
  <c r="H644" i="2"/>
  <c r="H645" i="2"/>
  <c r="H646" i="2"/>
  <c r="H647" i="2"/>
  <c r="H648" i="2"/>
  <c r="H649" i="2"/>
  <c r="H650" i="2"/>
  <c r="H651" i="2"/>
  <c r="H652" i="2"/>
  <c r="H653" i="2"/>
  <c r="H654" i="2"/>
  <c r="H655" i="2"/>
  <c r="H656" i="2"/>
  <c r="H657" i="2"/>
  <c r="H658" i="2"/>
  <c r="H659" i="2"/>
  <c r="H660" i="2"/>
  <c r="H661" i="2"/>
  <c r="H662" i="2"/>
  <c r="H663" i="2"/>
  <c r="H664" i="2"/>
  <c r="H665" i="2"/>
  <c r="H666" i="2"/>
  <c r="H667" i="2"/>
  <c r="H668" i="2"/>
  <c r="H669" i="2"/>
  <c r="H670" i="2"/>
  <c r="H671" i="2"/>
  <c r="H672" i="2"/>
  <c r="H673" i="2"/>
  <c r="H674" i="2"/>
  <c r="H675" i="2"/>
  <c r="H676" i="2"/>
  <c r="H677" i="2"/>
  <c r="H678" i="2"/>
  <c r="H679" i="2"/>
  <c r="H680" i="2"/>
  <c r="H681" i="2"/>
  <c r="H682" i="2"/>
  <c r="H683" i="2"/>
  <c r="H684" i="2"/>
  <c r="H685" i="2"/>
  <c r="H686" i="2"/>
  <c r="H687" i="2"/>
  <c r="H688" i="2"/>
  <c r="H689" i="2"/>
  <c r="H690" i="2"/>
  <c r="H691" i="2"/>
  <c r="H692" i="2"/>
  <c r="H693" i="2"/>
  <c r="H694" i="2"/>
  <c r="H695" i="2"/>
  <c r="H696" i="2"/>
  <c r="H697" i="2"/>
  <c r="H698" i="2"/>
  <c r="H699" i="2"/>
  <c r="H700" i="2"/>
  <c r="H701" i="2"/>
  <c r="H702" i="2"/>
  <c r="H703" i="2"/>
  <c r="H704" i="2"/>
  <c r="H705" i="2"/>
  <c r="H706" i="2"/>
  <c r="H707" i="2"/>
  <c r="H708" i="2"/>
  <c r="H709" i="2"/>
  <c r="H710" i="2"/>
  <c r="H711" i="2"/>
  <c r="H712" i="2"/>
  <c r="H713" i="2"/>
  <c r="H714" i="2"/>
  <c r="H715" i="2"/>
  <c r="H716" i="2"/>
  <c r="H717" i="2"/>
  <c r="H718" i="2"/>
  <c r="H719" i="2"/>
  <c r="H720" i="2"/>
  <c r="H721" i="2"/>
  <c r="H722" i="2"/>
  <c r="H723" i="2"/>
  <c r="H724" i="2"/>
  <c r="H725" i="2"/>
  <c r="H726" i="2"/>
  <c r="H727" i="2"/>
  <c r="H728" i="2"/>
  <c r="H729" i="2"/>
  <c r="H730" i="2"/>
  <c r="H731" i="2"/>
  <c r="H732" i="2"/>
  <c r="H733" i="2"/>
  <c r="H734" i="2"/>
  <c r="H735" i="2"/>
  <c r="H736" i="2"/>
  <c r="H737" i="2"/>
  <c r="H738" i="2"/>
  <c r="H739" i="2"/>
  <c r="H740" i="2"/>
  <c r="H741" i="2"/>
  <c r="H742" i="2"/>
  <c r="H743" i="2"/>
  <c r="H744" i="2"/>
  <c r="H745" i="2"/>
  <c r="H746" i="2"/>
  <c r="H747" i="2"/>
  <c r="H748" i="2"/>
  <c r="H749" i="2"/>
  <c r="H750" i="2"/>
  <c r="H751" i="2"/>
  <c r="H752" i="2"/>
  <c r="H753" i="2"/>
  <c r="H754" i="2"/>
  <c r="H755" i="2"/>
  <c r="H756" i="2"/>
  <c r="H757" i="2"/>
  <c r="H758" i="2"/>
  <c r="H759" i="2"/>
  <c r="H760" i="2"/>
  <c r="H761" i="2"/>
  <c r="H762" i="2"/>
  <c r="H763" i="2"/>
  <c r="H764" i="2"/>
  <c r="H765" i="2"/>
  <c r="H766" i="2"/>
  <c r="H767" i="2"/>
  <c r="H768" i="2"/>
  <c r="H769" i="2"/>
  <c r="H770" i="2"/>
  <c r="H771" i="2"/>
  <c r="H772" i="2"/>
  <c r="H773" i="2"/>
  <c r="H774" i="2"/>
  <c r="H775" i="2"/>
  <c r="H776" i="2"/>
  <c r="H777" i="2"/>
  <c r="H778" i="2"/>
  <c r="H779" i="2"/>
  <c r="H780" i="2"/>
  <c r="H781" i="2"/>
  <c r="H782" i="2"/>
  <c r="H783" i="2"/>
  <c r="H784" i="2"/>
  <c r="H785" i="2"/>
  <c r="H786" i="2"/>
  <c r="H787" i="2"/>
  <c r="H788" i="2"/>
  <c r="H789" i="2"/>
  <c r="H790" i="2"/>
  <c r="H791" i="2"/>
  <c r="H792" i="2"/>
  <c r="H793" i="2"/>
  <c r="H794" i="2"/>
  <c r="H795" i="2"/>
  <c r="H796" i="2"/>
  <c r="H797" i="2"/>
  <c r="H798" i="2"/>
  <c r="H799" i="2"/>
  <c r="H800" i="2"/>
  <c r="H801" i="2"/>
  <c r="H802" i="2"/>
  <c r="H803" i="2"/>
  <c r="H804" i="2"/>
  <c r="H805" i="2"/>
  <c r="H806" i="2"/>
  <c r="H807" i="2"/>
  <c r="H808" i="2"/>
  <c r="H809" i="2"/>
  <c r="H810" i="2"/>
  <c r="H811" i="2"/>
  <c r="H812" i="2"/>
  <c r="H813" i="2"/>
  <c r="H814" i="2"/>
  <c r="H815" i="2"/>
  <c r="H816" i="2"/>
  <c r="H817" i="2"/>
  <c r="H818" i="2"/>
  <c r="H819" i="2"/>
  <c r="H820" i="2"/>
  <c r="H821" i="2"/>
  <c r="H822" i="2"/>
  <c r="H823" i="2"/>
  <c r="H824" i="2"/>
  <c r="H825" i="2"/>
  <c r="H826" i="2"/>
  <c r="H827" i="2"/>
  <c r="H828" i="2"/>
  <c r="H829" i="2"/>
  <c r="H830" i="2"/>
  <c r="H831" i="2"/>
  <c r="H832" i="2"/>
  <c r="H833" i="2"/>
  <c r="H834" i="2"/>
  <c r="H835" i="2"/>
  <c r="H836" i="2"/>
  <c r="H837" i="2"/>
  <c r="H838" i="2"/>
  <c r="H839" i="2"/>
  <c r="H840" i="2"/>
  <c r="H841" i="2"/>
  <c r="H842" i="2"/>
  <c r="H843" i="2"/>
  <c r="H844" i="2"/>
  <c r="H845" i="2"/>
  <c r="H846" i="2"/>
  <c r="H847" i="2"/>
  <c r="H848" i="2"/>
  <c r="H849" i="2"/>
  <c r="H850" i="2"/>
  <c r="H851" i="2"/>
  <c r="H852" i="2"/>
  <c r="H853" i="2"/>
  <c r="H854" i="2"/>
  <c r="H855" i="2"/>
  <c r="H856" i="2"/>
  <c r="H857" i="2"/>
  <c r="H858" i="2"/>
  <c r="H859" i="2"/>
  <c r="H860" i="2"/>
  <c r="H861" i="2"/>
  <c r="H862" i="2"/>
  <c r="H863" i="2"/>
  <c r="H864" i="2"/>
  <c r="H865" i="2"/>
  <c r="H866" i="2"/>
  <c r="H867" i="2"/>
  <c r="H868" i="2"/>
  <c r="H869" i="2"/>
  <c r="H870" i="2"/>
  <c r="H871" i="2"/>
  <c r="H872" i="2"/>
  <c r="H873" i="2"/>
  <c r="H874" i="2"/>
  <c r="H875" i="2"/>
  <c r="H876" i="2"/>
  <c r="H877" i="2"/>
  <c r="H878" i="2"/>
  <c r="H879" i="2"/>
  <c r="H880" i="2"/>
  <c r="H881" i="2"/>
  <c r="H882" i="2"/>
  <c r="H883" i="2"/>
  <c r="H884" i="2"/>
  <c r="H885" i="2"/>
  <c r="H886" i="2"/>
  <c r="H887" i="2"/>
  <c r="H888" i="2"/>
  <c r="H889" i="2"/>
  <c r="H890" i="2"/>
  <c r="H891" i="2"/>
  <c r="H892" i="2"/>
  <c r="H893" i="2"/>
  <c r="H894" i="2"/>
  <c r="H895" i="2"/>
  <c r="H896" i="2"/>
  <c r="H897" i="2"/>
  <c r="H898" i="2"/>
  <c r="H899" i="2"/>
  <c r="H900" i="2"/>
  <c r="H901" i="2"/>
  <c r="H902" i="2"/>
  <c r="H903" i="2"/>
  <c r="H904" i="2"/>
  <c r="H905" i="2"/>
  <c r="H906" i="2"/>
  <c r="H907" i="2"/>
  <c r="H908" i="2"/>
  <c r="H909" i="2"/>
  <c r="H910" i="2"/>
  <c r="H911" i="2"/>
  <c r="H912" i="2"/>
  <c r="H913" i="2"/>
  <c r="H914" i="2"/>
  <c r="H915" i="2"/>
  <c r="H916" i="2"/>
  <c r="H917" i="2"/>
  <c r="H918" i="2"/>
  <c r="H919" i="2"/>
  <c r="H920" i="2"/>
  <c r="H921" i="2"/>
  <c r="H922" i="2"/>
  <c r="H923" i="2"/>
  <c r="H924" i="2"/>
  <c r="H925" i="2"/>
  <c r="H926" i="2"/>
  <c r="H927" i="2"/>
  <c r="H928" i="2"/>
  <c r="H929" i="2"/>
  <c r="H930" i="2"/>
  <c r="H931" i="2"/>
  <c r="H932" i="2"/>
  <c r="H933" i="2"/>
  <c r="H934" i="2"/>
  <c r="H935" i="2"/>
  <c r="H936" i="2"/>
  <c r="H937" i="2"/>
  <c r="H938" i="2"/>
  <c r="H939" i="2"/>
  <c r="H940" i="2"/>
  <c r="H941" i="2"/>
  <c r="H942" i="2"/>
  <c r="H943" i="2"/>
  <c r="H944" i="2"/>
  <c r="H945" i="2"/>
  <c r="H946" i="2"/>
  <c r="H947" i="2"/>
  <c r="H948" i="2"/>
  <c r="H949" i="2"/>
  <c r="H950" i="2"/>
  <c r="H951" i="2"/>
  <c r="H952" i="2"/>
  <c r="H953" i="2"/>
  <c r="H954" i="2"/>
  <c r="H955" i="2"/>
  <c r="H956" i="2"/>
  <c r="H957" i="2"/>
  <c r="H958" i="2"/>
  <c r="H959" i="2"/>
  <c r="H960" i="2"/>
  <c r="H961" i="2"/>
  <c r="H962" i="2"/>
  <c r="H963" i="2"/>
  <c r="H964" i="2"/>
  <c r="H965" i="2"/>
  <c r="H966" i="2"/>
  <c r="H967" i="2"/>
  <c r="H968" i="2"/>
  <c r="H969" i="2"/>
  <c r="H970" i="2"/>
  <c r="H971" i="2"/>
  <c r="H972" i="2"/>
  <c r="H973" i="2"/>
  <c r="H974" i="2"/>
  <c r="H975" i="2"/>
  <c r="H976" i="2"/>
  <c r="H977" i="2"/>
  <c r="H978" i="2"/>
  <c r="H979" i="2"/>
  <c r="H980" i="2"/>
  <c r="H981" i="2"/>
  <c r="H982" i="2"/>
  <c r="H983" i="2"/>
  <c r="H984" i="2"/>
  <c r="H985" i="2"/>
  <c r="H986" i="2"/>
  <c r="H987" i="2"/>
  <c r="H988" i="2"/>
  <c r="H989" i="2"/>
  <c r="H990" i="2"/>
  <c r="H991" i="2"/>
  <c r="H992" i="2"/>
  <c r="H993" i="2"/>
  <c r="H994" i="2"/>
  <c r="H995" i="2"/>
  <c r="H996" i="2"/>
  <c r="H997" i="2"/>
  <c r="H998" i="2"/>
  <c r="H999" i="2"/>
  <c r="H1000" i="2"/>
  <c r="H1001" i="2"/>
  <c r="H1002" i="2"/>
  <c r="H1003" i="2"/>
  <c r="H1004" i="2"/>
  <c r="H1005" i="2"/>
  <c r="H1006" i="2"/>
  <c r="H1007" i="2"/>
  <c r="H1008" i="2"/>
  <c r="H1009" i="2"/>
  <c r="H1010" i="2"/>
  <c r="H1011" i="2"/>
  <c r="H1012" i="2"/>
  <c r="H1013" i="2"/>
  <c r="H1014" i="2"/>
  <c r="H1015" i="2"/>
  <c r="H1016" i="2"/>
  <c r="H1017" i="2"/>
  <c r="H1018" i="2"/>
  <c r="H1019" i="2"/>
  <c r="H1020" i="2"/>
  <c r="H1021" i="2"/>
  <c r="H1022" i="2"/>
  <c r="H1023" i="2"/>
  <c r="H1024" i="2"/>
  <c r="H1025" i="2"/>
  <c r="H1026" i="2"/>
  <c r="H1027" i="2"/>
  <c r="H1028" i="2"/>
  <c r="H1029" i="2"/>
  <c r="H1030" i="2"/>
  <c r="H1031" i="2"/>
  <c r="H1032" i="2"/>
  <c r="H1033" i="2"/>
  <c r="H1034" i="2"/>
  <c r="H1035" i="2"/>
  <c r="H1036" i="2"/>
  <c r="H1037" i="2"/>
  <c r="H1038" i="2"/>
  <c r="H1039" i="2"/>
  <c r="H1040" i="2"/>
  <c r="H1041" i="2"/>
  <c r="H1042" i="2"/>
  <c r="H1043" i="2"/>
  <c r="H1044" i="2"/>
  <c r="H1045" i="2"/>
  <c r="H1046" i="2"/>
  <c r="H1047" i="2"/>
  <c r="H1048" i="2"/>
  <c r="H1049" i="2"/>
  <c r="H1050" i="2"/>
  <c r="H1051" i="2"/>
  <c r="H1052" i="2"/>
  <c r="H1053" i="2"/>
  <c r="H1054" i="2"/>
  <c r="H1055" i="2"/>
  <c r="H1056" i="2"/>
  <c r="H1057" i="2"/>
  <c r="H1058" i="2"/>
  <c r="H1059" i="2"/>
  <c r="H1060" i="2"/>
  <c r="H1061" i="2"/>
  <c r="H1062" i="2"/>
  <c r="H1063" i="2"/>
  <c r="H1064" i="2"/>
  <c r="H1065" i="2"/>
  <c r="H1066" i="2"/>
  <c r="H1067" i="2"/>
  <c r="H1068" i="2"/>
  <c r="H1069" i="2"/>
  <c r="H1070" i="2"/>
  <c r="H1071" i="2"/>
  <c r="H1072" i="2"/>
  <c r="H1073" i="2"/>
  <c r="H1074" i="2"/>
  <c r="H1075" i="2"/>
  <c r="H1076" i="2"/>
  <c r="H1077" i="2"/>
  <c r="H1078" i="2"/>
  <c r="H1079" i="2"/>
  <c r="H1080" i="2"/>
  <c r="H1081" i="2"/>
  <c r="H1082" i="2"/>
  <c r="H1083" i="2"/>
  <c r="H1084" i="2"/>
  <c r="H1085" i="2"/>
  <c r="H1086" i="2"/>
  <c r="H1087" i="2"/>
  <c r="H1088" i="2"/>
  <c r="H1089" i="2"/>
  <c r="H1090" i="2"/>
  <c r="H1091" i="2"/>
  <c r="H1092" i="2"/>
  <c r="H1093" i="2"/>
  <c r="H1094" i="2"/>
  <c r="H1095" i="2"/>
  <c r="H1096" i="2"/>
  <c r="H1097" i="2"/>
  <c r="H1098" i="2"/>
  <c r="H1099" i="2"/>
  <c r="H1100" i="2"/>
  <c r="H1101" i="2"/>
  <c r="H1102" i="2"/>
  <c r="H1103" i="2"/>
  <c r="H1104" i="2"/>
  <c r="H1105" i="2"/>
  <c r="H1106" i="2"/>
  <c r="H1107" i="2"/>
  <c r="H1108" i="2"/>
  <c r="H1109" i="2"/>
  <c r="H1110" i="2"/>
  <c r="H1111" i="2"/>
  <c r="H1112" i="2"/>
  <c r="H1113" i="2"/>
  <c r="H1114" i="2"/>
  <c r="H1115" i="2"/>
  <c r="H1116" i="2"/>
  <c r="H1117" i="2"/>
  <c r="H1118" i="2"/>
  <c r="H1119" i="2"/>
  <c r="H1120" i="2"/>
  <c r="H1121" i="2"/>
  <c r="H1122" i="2"/>
  <c r="H1123" i="2"/>
  <c r="H1124" i="2"/>
  <c r="H1125" i="2"/>
  <c r="H1126" i="2"/>
  <c r="H1127" i="2"/>
  <c r="H1128" i="2"/>
  <c r="H1129" i="2"/>
  <c r="H1130" i="2"/>
  <c r="H1131" i="2"/>
  <c r="H1132" i="2"/>
  <c r="H1133" i="2"/>
  <c r="H1134" i="2"/>
  <c r="H1135" i="2"/>
  <c r="H1136" i="2"/>
  <c r="H1137" i="2"/>
  <c r="H1138" i="2"/>
  <c r="H1139" i="2"/>
  <c r="H1140" i="2"/>
  <c r="H1141" i="2"/>
  <c r="H1142" i="2"/>
  <c r="H1143" i="2"/>
  <c r="H1144" i="2"/>
  <c r="H1145" i="2"/>
  <c r="H1146" i="2"/>
  <c r="H1147" i="2"/>
  <c r="H1148" i="2"/>
  <c r="H1149" i="2"/>
  <c r="H1150" i="2"/>
  <c r="H1151" i="2"/>
  <c r="H1152" i="2"/>
  <c r="H1153" i="2"/>
  <c r="H1154" i="2"/>
  <c r="H1155" i="2"/>
  <c r="H1156" i="2"/>
  <c r="H1157" i="2"/>
  <c r="H1158" i="2"/>
  <c r="H1159" i="2"/>
  <c r="H1160" i="2"/>
  <c r="H1161" i="2"/>
  <c r="H1162" i="2"/>
  <c r="H1163" i="2"/>
  <c r="H1164" i="2"/>
  <c r="H1165" i="2"/>
  <c r="H1166" i="2"/>
  <c r="H1167" i="2"/>
  <c r="H1168" i="2"/>
  <c r="H1169" i="2"/>
  <c r="H1170" i="2"/>
  <c r="H1171" i="2"/>
  <c r="H1172" i="2"/>
  <c r="H1173" i="2"/>
  <c r="H1174" i="2"/>
  <c r="H1175" i="2"/>
  <c r="H1176" i="2"/>
  <c r="H1177" i="2"/>
  <c r="H1178" i="2"/>
  <c r="H1179" i="2"/>
  <c r="H1180" i="2"/>
  <c r="H1181" i="2"/>
  <c r="H1182" i="2"/>
  <c r="H1183" i="2"/>
  <c r="H1184" i="2"/>
  <c r="H1185" i="2"/>
  <c r="H1186" i="2"/>
  <c r="H1187" i="2"/>
  <c r="H1188" i="2"/>
  <c r="H1189" i="2"/>
  <c r="H1190" i="2"/>
  <c r="H1191" i="2"/>
  <c r="H1192" i="2"/>
  <c r="H1193" i="2"/>
  <c r="H1194" i="2"/>
  <c r="H1195" i="2"/>
  <c r="H1196" i="2"/>
  <c r="H1197" i="2"/>
  <c r="H1198" i="2"/>
  <c r="H1199" i="2"/>
  <c r="H1200" i="2"/>
  <c r="H1201" i="2"/>
  <c r="H1202" i="2"/>
  <c r="H1203" i="2"/>
  <c r="H1204" i="2"/>
  <c r="H1205" i="2"/>
  <c r="H1206" i="2"/>
  <c r="H1207" i="2"/>
  <c r="H1208" i="2"/>
  <c r="H1209" i="2"/>
  <c r="H1210" i="2"/>
  <c r="H1211" i="2"/>
  <c r="H1212" i="2"/>
  <c r="H1213" i="2"/>
  <c r="H1214" i="2"/>
  <c r="H1215" i="2"/>
  <c r="H1216" i="2"/>
  <c r="H1217" i="2"/>
  <c r="H1218" i="2"/>
  <c r="H1219" i="2"/>
  <c r="H1220" i="2"/>
  <c r="H1221" i="2"/>
  <c r="H1222" i="2"/>
  <c r="H1223" i="2"/>
  <c r="H1224" i="2"/>
  <c r="H1225" i="2"/>
  <c r="H1226" i="2"/>
  <c r="H1227" i="2"/>
  <c r="H1228" i="2"/>
  <c r="H1229" i="2"/>
  <c r="H1230" i="2"/>
  <c r="H1231" i="2"/>
  <c r="H1232" i="2"/>
  <c r="H1233" i="2"/>
  <c r="H1234" i="2"/>
  <c r="H1235" i="2"/>
  <c r="H1236" i="2"/>
  <c r="H1237" i="2"/>
  <c r="H1238" i="2"/>
  <c r="H1239" i="2"/>
  <c r="H1240" i="2"/>
  <c r="H1241" i="2"/>
  <c r="H1242" i="2"/>
  <c r="H1243" i="2"/>
  <c r="H1244" i="2"/>
  <c r="H1245" i="2"/>
  <c r="H1246" i="2"/>
  <c r="H1247" i="2"/>
  <c r="H1248" i="2"/>
  <c r="H1249" i="2"/>
  <c r="H1250" i="2"/>
  <c r="H1251" i="2"/>
  <c r="H1252" i="2"/>
  <c r="H1253" i="2"/>
  <c r="H1254" i="2"/>
  <c r="H1255" i="2"/>
  <c r="H1256" i="2"/>
  <c r="H1257" i="2"/>
  <c r="H1258" i="2"/>
  <c r="H1259" i="2"/>
  <c r="H1260" i="2"/>
  <c r="H1261" i="2"/>
  <c r="H1262" i="2"/>
  <c r="H1263" i="2"/>
  <c r="H1264" i="2"/>
  <c r="H1265" i="2"/>
  <c r="H1266" i="2"/>
  <c r="H1267" i="2"/>
  <c r="H1268" i="2"/>
  <c r="H1269" i="2"/>
  <c r="H1270" i="2"/>
  <c r="H1271" i="2"/>
  <c r="H1272" i="2"/>
  <c r="H1273" i="2"/>
  <c r="H1274" i="2"/>
  <c r="H1275" i="2"/>
  <c r="H1276" i="2"/>
  <c r="H1277" i="2"/>
  <c r="H1278" i="2"/>
  <c r="H1279" i="2"/>
  <c r="H1280" i="2"/>
  <c r="H1281" i="2"/>
  <c r="H1282" i="2"/>
  <c r="H1283" i="2"/>
  <c r="H1284" i="2"/>
  <c r="H1285" i="2"/>
  <c r="H1286" i="2"/>
  <c r="H1287" i="2"/>
  <c r="H1288" i="2"/>
  <c r="H1289" i="2"/>
  <c r="H1290" i="2"/>
  <c r="H1291" i="2"/>
  <c r="H1292" i="2"/>
  <c r="H1293" i="2"/>
  <c r="H1294" i="2"/>
  <c r="H1295" i="2"/>
  <c r="H1296" i="2"/>
  <c r="H1297" i="2"/>
  <c r="H1298" i="2"/>
  <c r="H1299" i="2"/>
  <c r="H1300" i="2"/>
  <c r="H1301" i="2"/>
  <c r="H1302" i="2"/>
  <c r="H1303" i="2"/>
  <c r="H1304" i="2"/>
  <c r="H1305" i="2"/>
  <c r="H1306" i="2"/>
  <c r="H1307" i="2"/>
  <c r="H1308" i="2"/>
  <c r="H1309" i="2"/>
  <c r="H1310" i="2"/>
  <c r="H1311" i="2"/>
  <c r="H1312" i="2"/>
  <c r="H1313" i="2"/>
  <c r="H1314" i="2"/>
  <c r="H1315" i="2"/>
  <c r="H1316" i="2"/>
  <c r="H1317" i="2"/>
  <c r="H1318" i="2"/>
  <c r="H1319" i="2"/>
  <c r="H1320" i="2"/>
  <c r="H1321" i="2"/>
  <c r="H1322" i="2"/>
  <c r="H1323" i="2"/>
  <c r="H1324" i="2"/>
  <c r="H1325" i="2"/>
  <c r="H1326" i="2"/>
  <c r="H1327" i="2"/>
  <c r="H1328" i="2"/>
  <c r="H1329" i="2"/>
  <c r="H1330" i="2"/>
  <c r="H1331" i="2"/>
  <c r="H1332" i="2"/>
  <c r="H1333" i="2"/>
  <c r="H1334" i="2"/>
  <c r="H1335" i="2"/>
  <c r="H1336" i="2"/>
  <c r="H1337" i="2"/>
  <c r="H1338" i="2"/>
  <c r="H1339" i="2"/>
  <c r="H1340" i="2"/>
  <c r="H1341" i="2"/>
  <c r="H1342" i="2"/>
  <c r="H1343" i="2"/>
  <c r="H1344" i="2"/>
  <c r="H1345" i="2"/>
  <c r="H1346" i="2"/>
  <c r="H1347" i="2"/>
  <c r="H1348" i="2"/>
  <c r="H1349" i="2"/>
  <c r="H1350" i="2"/>
  <c r="H1351" i="2"/>
  <c r="H1352" i="2"/>
  <c r="H1353" i="2"/>
  <c r="H1354" i="2"/>
  <c r="H1355" i="2"/>
  <c r="H1356" i="2"/>
  <c r="H1357" i="2"/>
  <c r="H1358" i="2"/>
  <c r="H1359" i="2"/>
  <c r="H1360" i="2"/>
  <c r="H1361" i="2"/>
  <c r="H1362" i="2"/>
  <c r="H1363" i="2"/>
  <c r="H1364" i="2"/>
  <c r="H1365" i="2"/>
  <c r="H1366" i="2"/>
  <c r="H1367" i="2"/>
  <c r="H1368" i="2"/>
  <c r="H1369" i="2"/>
  <c r="H1370" i="2"/>
  <c r="H1371" i="2"/>
  <c r="H1372" i="2"/>
  <c r="H1373" i="2"/>
  <c r="H1374" i="2"/>
  <c r="H1375" i="2"/>
  <c r="H1376" i="2"/>
  <c r="H1377" i="2"/>
  <c r="H1378" i="2"/>
  <c r="H1379" i="2"/>
  <c r="H1380" i="2"/>
  <c r="H1381" i="2"/>
  <c r="H1382" i="2"/>
  <c r="H1383" i="2"/>
  <c r="H1384" i="2"/>
  <c r="H1385" i="2"/>
  <c r="H1386" i="2"/>
  <c r="H1387" i="2"/>
  <c r="H1388" i="2"/>
  <c r="H1389" i="2"/>
  <c r="H1390" i="2"/>
  <c r="H1391" i="2"/>
  <c r="H1392" i="2"/>
  <c r="H1393" i="2"/>
  <c r="H1394" i="2"/>
  <c r="H1395" i="2"/>
  <c r="H1396" i="2"/>
  <c r="H1397" i="2"/>
  <c r="H1398" i="2"/>
  <c r="H1399" i="2"/>
  <c r="H1400" i="2"/>
  <c r="H1401" i="2"/>
  <c r="H1402" i="2"/>
  <c r="H1403" i="2"/>
  <c r="H1404" i="2"/>
  <c r="H1405" i="2"/>
  <c r="H1406" i="2"/>
  <c r="H1407" i="2"/>
  <c r="H1408" i="2"/>
  <c r="H1409" i="2"/>
  <c r="H1410" i="2"/>
  <c r="H1411" i="2"/>
  <c r="H1412" i="2"/>
  <c r="H1413" i="2"/>
  <c r="H1414" i="2"/>
  <c r="H1415" i="2"/>
  <c r="H1416" i="2"/>
  <c r="H1417" i="2"/>
  <c r="H1418" i="2"/>
  <c r="H1419" i="2"/>
  <c r="H1420" i="2"/>
  <c r="H1421" i="2"/>
  <c r="H1422" i="2"/>
  <c r="H1423" i="2"/>
  <c r="H1424" i="2"/>
  <c r="H1425" i="2"/>
  <c r="H1426" i="2"/>
  <c r="H1427" i="2"/>
  <c r="H1428" i="2"/>
  <c r="H1429" i="2"/>
  <c r="H1430" i="2"/>
  <c r="H1431" i="2"/>
  <c r="H1432" i="2"/>
  <c r="H1433" i="2"/>
  <c r="H1434" i="2"/>
  <c r="H1435" i="2"/>
  <c r="H1436" i="2"/>
  <c r="H1437" i="2"/>
  <c r="H1438" i="2"/>
  <c r="H1439" i="2"/>
  <c r="H1440" i="2"/>
  <c r="H1441" i="2"/>
  <c r="H1442" i="2"/>
  <c r="H1443" i="2"/>
  <c r="H1444" i="2"/>
  <c r="H1445" i="2"/>
  <c r="H1446" i="2"/>
  <c r="H1447" i="2"/>
  <c r="H1448" i="2"/>
  <c r="H1449" i="2"/>
  <c r="H1450" i="2"/>
  <c r="H1451" i="2"/>
  <c r="H1452" i="2"/>
  <c r="H1453" i="2"/>
  <c r="H1454" i="2"/>
  <c r="H1455" i="2"/>
  <c r="H1456" i="2"/>
  <c r="H1457" i="2"/>
  <c r="H1458" i="2"/>
  <c r="H1459" i="2"/>
  <c r="H1460" i="2"/>
  <c r="H1461" i="2"/>
  <c r="H1462" i="2"/>
  <c r="H1463" i="2"/>
  <c r="H1464" i="2"/>
  <c r="H1465" i="2"/>
  <c r="H1466" i="2"/>
  <c r="H1467" i="2"/>
  <c r="H1468" i="2"/>
  <c r="H1469" i="2"/>
  <c r="H1470" i="2"/>
  <c r="H1471" i="2"/>
  <c r="H1472" i="2"/>
  <c r="H1473" i="2"/>
  <c r="H1474" i="2"/>
  <c r="H1475" i="2"/>
  <c r="H1476" i="2"/>
  <c r="H1477" i="2"/>
  <c r="H1478" i="2"/>
  <c r="H1479" i="2"/>
  <c r="H1480" i="2"/>
  <c r="H1481" i="2"/>
  <c r="H1482" i="2"/>
  <c r="H1483" i="2"/>
  <c r="H1484" i="2"/>
  <c r="H1485" i="2"/>
  <c r="H1486" i="2"/>
  <c r="H1487" i="2"/>
  <c r="H1488" i="2"/>
  <c r="H1489" i="2"/>
  <c r="H1490" i="2"/>
  <c r="H1491" i="2"/>
  <c r="H1492" i="2"/>
  <c r="H1493" i="2"/>
  <c r="H1494" i="2"/>
  <c r="H1495" i="2"/>
  <c r="H1496" i="2"/>
  <c r="H1497" i="2"/>
  <c r="H1498" i="2"/>
  <c r="H1499" i="2"/>
  <c r="H1500" i="2"/>
  <c r="H1501" i="2"/>
  <c r="H1502" i="2"/>
  <c r="H1503" i="2"/>
  <c r="H1504" i="2"/>
  <c r="H1505" i="2"/>
  <c r="H1506" i="2"/>
  <c r="H1507" i="2"/>
  <c r="H1508" i="2"/>
  <c r="H1509" i="2"/>
  <c r="H1510" i="2"/>
  <c r="H1511" i="2"/>
  <c r="H1512" i="2"/>
  <c r="H1513" i="2"/>
  <c r="H1514" i="2"/>
  <c r="H1515" i="2"/>
  <c r="H1516" i="2"/>
  <c r="H1517" i="2"/>
  <c r="H1518" i="2"/>
  <c r="H1519" i="2"/>
  <c r="H1520" i="2"/>
  <c r="H1521" i="2"/>
  <c r="H1522" i="2"/>
  <c r="H1523" i="2"/>
  <c r="H1524" i="2"/>
  <c r="H1525" i="2"/>
  <c r="H1526" i="2"/>
  <c r="H1527" i="2"/>
  <c r="H1528" i="2"/>
  <c r="H1529" i="2"/>
  <c r="H1530" i="2"/>
  <c r="H1531" i="2"/>
  <c r="H1532" i="2"/>
  <c r="H1533" i="2"/>
  <c r="H1534" i="2"/>
  <c r="H1535" i="2"/>
  <c r="H1536" i="2"/>
  <c r="H1537" i="2"/>
  <c r="H1538" i="2"/>
  <c r="H1539" i="2"/>
  <c r="H1540" i="2"/>
  <c r="H1541" i="2"/>
  <c r="H1542" i="2"/>
  <c r="H1543" i="2"/>
  <c r="H1544" i="2"/>
  <c r="H1545" i="2"/>
  <c r="H1546" i="2"/>
  <c r="H1547" i="2"/>
  <c r="H1548" i="2"/>
  <c r="H1549" i="2"/>
  <c r="H1550" i="2"/>
  <c r="H1551" i="2"/>
  <c r="H1552" i="2"/>
  <c r="H1553" i="2"/>
  <c r="H1554" i="2"/>
  <c r="H1555" i="2"/>
  <c r="H1556" i="2"/>
  <c r="H1557" i="2"/>
  <c r="H1558" i="2"/>
  <c r="H1559" i="2"/>
  <c r="H1560" i="2"/>
  <c r="H1561" i="2"/>
  <c r="H1562" i="2"/>
  <c r="H1563" i="2"/>
  <c r="H1564" i="2"/>
  <c r="H1565" i="2"/>
  <c r="H1566" i="2"/>
  <c r="H1567" i="2"/>
  <c r="H1568" i="2"/>
  <c r="H1569" i="2"/>
  <c r="H1570" i="2"/>
  <c r="H1571" i="2"/>
  <c r="H1572" i="2"/>
  <c r="H1573" i="2"/>
  <c r="H1574" i="2"/>
  <c r="H1575" i="2"/>
  <c r="H1576" i="2"/>
  <c r="H1577" i="2"/>
  <c r="H1578" i="2"/>
  <c r="H1579" i="2"/>
  <c r="H1580" i="2"/>
  <c r="H1581" i="2"/>
  <c r="H1582" i="2"/>
  <c r="H1583" i="2"/>
  <c r="H1584" i="2"/>
  <c r="H1585" i="2"/>
  <c r="H1586" i="2"/>
  <c r="H1587" i="2"/>
  <c r="H1588" i="2"/>
  <c r="H1589" i="2"/>
  <c r="H1590" i="2"/>
  <c r="H1591" i="2"/>
  <c r="H1592" i="2"/>
  <c r="H1593" i="2"/>
  <c r="H1594" i="2"/>
  <c r="H1595" i="2"/>
  <c r="H1596" i="2"/>
  <c r="H1597" i="2"/>
  <c r="H1598" i="2"/>
  <c r="H1599" i="2"/>
  <c r="H1600" i="2"/>
  <c r="H1601" i="2"/>
  <c r="H1602" i="2"/>
  <c r="H1603" i="2"/>
  <c r="H1604" i="2"/>
  <c r="H1605" i="2"/>
  <c r="H1606" i="2"/>
  <c r="H1607" i="2"/>
  <c r="H1608" i="2"/>
  <c r="H1609" i="2"/>
  <c r="H1610" i="2"/>
  <c r="H1611" i="2"/>
  <c r="H1612" i="2"/>
  <c r="H1613" i="2"/>
  <c r="H1614" i="2"/>
  <c r="H1615" i="2"/>
  <c r="H1616" i="2"/>
  <c r="H1617" i="2"/>
  <c r="H1618" i="2"/>
  <c r="H1619" i="2"/>
  <c r="H1620" i="2"/>
  <c r="H1621" i="2"/>
  <c r="H1622" i="2"/>
  <c r="H1623" i="2"/>
  <c r="H1624" i="2"/>
  <c r="H1625" i="2"/>
  <c r="H1626" i="2"/>
  <c r="H1627" i="2"/>
  <c r="H1628" i="2"/>
  <c r="H1629" i="2"/>
  <c r="H1630" i="2"/>
  <c r="H1631" i="2"/>
  <c r="H1632" i="2"/>
  <c r="H1633" i="2"/>
  <c r="H1634" i="2"/>
  <c r="H1635" i="2"/>
  <c r="H1636" i="2"/>
  <c r="H1637" i="2"/>
  <c r="H1638" i="2"/>
  <c r="H1639" i="2"/>
  <c r="H1640" i="2"/>
  <c r="H1641" i="2"/>
  <c r="H1642" i="2"/>
  <c r="H1643" i="2"/>
  <c r="H1644" i="2"/>
  <c r="H1645" i="2"/>
  <c r="H1646" i="2"/>
  <c r="H1647" i="2"/>
  <c r="H1648" i="2"/>
  <c r="H1649" i="2"/>
  <c r="H1650" i="2"/>
  <c r="H1651" i="2"/>
  <c r="H1652" i="2"/>
  <c r="H1653" i="2"/>
  <c r="H1654" i="2"/>
  <c r="H1655" i="2"/>
  <c r="H1656" i="2"/>
  <c r="H1657" i="2"/>
  <c r="H1658" i="2"/>
  <c r="H1659" i="2"/>
  <c r="H1660" i="2"/>
  <c r="H1661" i="2"/>
  <c r="H1662" i="2"/>
  <c r="H1663" i="2"/>
  <c r="H1664" i="2"/>
  <c r="H1665" i="2"/>
  <c r="H1666" i="2"/>
  <c r="H1667" i="2"/>
  <c r="H1668" i="2"/>
  <c r="H1669" i="2"/>
  <c r="H1670" i="2"/>
  <c r="H1671" i="2"/>
  <c r="H1672" i="2"/>
  <c r="H1673" i="2"/>
  <c r="H1674" i="2"/>
  <c r="H1675" i="2"/>
  <c r="H1676" i="2"/>
  <c r="H1677" i="2"/>
  <c r="H1678" i="2"/>
  <c r="H1679" i="2"/>
  <c r="H1680" i="2"/>
  <c r="H1681" i="2"/>
  <c r="H1682" i="2"/>
  <c r="H1683" i="2"/>
  <c r="H1684" i="2"/>
  <c r="H1685" i="2"/>
  <c r="H1686" i="2"/>
  <c r="H1687" i="2"/>
  <c r="H1688" i="2"/>
  <c r="H1689" i="2"/>
  <c r="H1690" i="2"/>
  <c r="H1691" i="2"/>
  <c r="H1692" i="2"/>
  <c r="H1693" i="2"/>
  <c r="H1694" i="2"/>
  <c r="H1695" i="2"/>
  <c r="H1696" i="2"/>
  <c r="H1697" i="2"/>
  <c r="H1698" i="2"/>
  <c r="H1699" i="2"/>
  <c r="H1700" i="2"/>
  <c r="H1701" i="2"/>
  <c r="H1702" i="2"/>
  <c r="H1703" i="2"/>
  <c r="H1704" i="2"/>
  <c r="H1705" i="2"/>
  <c r="H1706" i="2"/>
  <c r="H1707" i="2"/>
  <c r="H1708" i="2"/>
  <c r="H1709" i="2"/>
  <c r="H1710" i="2"/>
  <c r="H1711" i="2"/>
  <c r="H1712" i="2"/>
  <c r="H1713" i="2"/>
  <c r="H1714" i="2"/>
  <c r="H1715" i="2"/>
  <c r="H1716" i="2"/>
  <c r="H1717" i="2"/>
  <c r="H1718" i="2"/>
  <c r="H1719" i="2"/>
  <c r="H1720" i="2"/>
  <c r="H1721" i="2"/>
  <c r="H1722" i="2"/>
  <c r="H1723" i="2"/>
  <c r="H1724" i="2"/>
  <c r="H1725" i="2"/>
  <c r="H1726" i="2"/>
  <c r="H1727" i="2"/>
  <c r="H1728" i="2"/>
  <c r="H1729" i="2"/>
  <c r="H1730" i="2"/>
  <c r="H1731" i="2"/>
  <c r="H1732" i="2"/>
  <c r="H1733" i="2"/>
  <c r="H1734" i="2"/>
  <c r="H1735" i="2"/>
  <c r="H1736" i="2"/>
  <c r="H1737" i="2"/>
  <c r="H1738" i="2"/>
  <c r="H1739" i="2"/>
  <c r="H1740" i="2"/>
  <c r="H1741" i="2"/>
  <c r="H1742" i="2"/>
  <c r="H1743" i="2"/>
  <c r="H1744" i="2"/>
  <c r="H1745" i="2"/>
  <c r="H1746" i="2"/>
  <c r="H1747" i="2"/>
  <c r="H1748" i="2"/>
  <c r="H1749" i="2"/>
  <c r="H1750" i="2"/>
  <c r="H1751" i="2"/>
  <c r="H1752" i="2"/>
  <c r="H1753" i="2"/>
  <c r="H1754" i="2"/>
  <c r="H1755" i="2"/>
  <c r="H1756" i="2"/>
  <c r="H1757" i="2"/>
  <c r="H1758" i="2"/>
  <c r="H1759" i="2"/>
  <c r="H1760" i="2"/>
  <c r="H1761" i="2"/>
  <c r="H1762" i="2"/>
  <c r="H1763" i="2"/>
  <c r="H1764" i="2"/>
  <c r="H1765" i="2"/>
  <c r="H1766" i="2"/>
  <c r="H1767" i="2"/>
  <c r="H1768" i="2"/>
  <c r="H1769" i="2"/>
  <c r="H1770" i="2"/>
  <c r="H1771" i="2"/>
  <c r="H1772" i="2"/>
  <c r="H1773" i="2"/>
  <c r="H1774" i="2"/>
  <c r="H1775" i="2"/>
  <c r="H1776" i="2"/>
  <c r="H1777" i="2"/>
  <c r="H1778" i="2"/>
  <c r="H1779" i="2"/>
  <c r="H1780" i="2"/>
  <c r="H1781" i="2"/>
  <c r="H1782" i="2"/>
  <c r="H1783" i="2"/>
  <c r="H1784" i="2"/>
  <c r="H1785" i="2"/>
  <c r="H1786" i="2"/>
  <c r="H1787" i="2"/>
  <c r="H1788" i="2"/>
  <c r="H1789" i="2"/>
  <c r="H1790" i="2"/>
  <c r="H1791" i="2"/>
  <c r="H1792" i="2"/>
  <c r="H1793" i="2"/>
  <c r="H1794" i="2"/>
  <c r="H1795" i="2"/>
  <c r="H1796" i="2"/>
  <c r="H1797" i="2"/>
  <c r="H1798" i="2"/>
  <c r="H1799" i="2"/>
  <c r="H1800" i="2"/>
  <c r="H1801" i="2"/>
  <c r="H1802" i="2"/>
  <c r="H1803" i="2"/>
  <c r="H1804" i="2"/>
  <c r="H1805" i="2"/>
  <c r="H1806" i="2"/>
  <c r="H1807" i="2"/>
  <c r="H1808" i="2"/>
  <c r="H1809" i="2"/>
  <c r="H1810" i="2"/>
  <c r="H1811" i="2"/>
  <c r="H1812" i="2"/>
  <c r="H1813" i="2"/>
  <c r="H1814" i="2"/>
  <c r="H1815" i="2"/>
  <c r="H1816" i="2"/>
  <c r="H1817" i="2"/>
  <c r="H1818" i="2"/>
  <c r="H1819" i="2"/>
  <c r="H1820" i="2"/>
  <c r="H1821" i="2"/>
  <c r="H1822" i="2"/>
  <c r="H1823" i="2"/>
  <c r="H1824" i="2"/>
  <c r="H1825" i="2"/>
  <c r="H1826" i="2"/>
  <c r="H1827" i="2"/>
  <c r="H1828" i="2"/>
  <c r="H1829" i="2"/>
  <c r="H1830" i="2"/>
  <c r="H1831" i="2"/>
  <c r="H1832" i="2"/>
  <c r="H1833" i="2"/>
  <c r="H1834" i="2"/>
  <c r="H1835" i="2"/>
  <c r="H1836" i="2"/>
  <c r="H1837" i="2"/>
  <c r="H1838" i="2"/>
  <c r="H1839" i="2"/>
  <c r="H1840" i="2"/>
  <c r="H1841" i="2"/>
  <c r="H1842" i="2"/>
  <c r="H1843" i="2"/>
  <c r="H1844" i="2"/>
  <c r="H1845" i="2"/>
  <c r="H1846" i="2"/>
  <c r="H1847" i="2"/>
  <c r="H1848" i="2"/>
  <c r="H1849" i="2"/>
  <c r="H1850" i="2"/>
  <c r="H1851" i="2"/>
  <c r="H1852" i="2"/>
  <c r="H1853" i="2"/>
  <c r="H1854" i="2"/>
  <c r="H1855" i="2"/>
  <c r="H1856" i="2"/>
  <c r="H1857" i="2"/>
  <c r="H1858" i="2"/>
  <c r="H1859" i="2"/>
  <c r="H1860" i="2"/>
  <c r="H1861" i="2"/>
  <c r="H1862" i="2"/>
  <c r="H1863" i="2"/>
  <c r="H1864" i="2"/>
  <c r="H1865" i="2"/>
  <c r="H1866" i="2"/>
  <c r="H1867" i="2"/>
  <c r="H1868" i="2"/>
  <c r="H1869" i="2"/>
  <c r="H1870" i="2"/>
  <c r="H1871" i="2"/>
  <c r="H1872" i="2"/>
  <c r="H1873" i="2"/>
  <c r="H1874" i="2"/>
  <c r="H1875" i="2"/>
  <c r="H1876" i="2"/>
  <c r="H1877" i="2"/>
  <c r="H1878" i="2"/>
  <c r="H1879" i="2"/>
  <c r="H1880" i="2"/>
  <c r="H1881" i="2"/>
  <c r="H1882" i="2"/>
  <c r="H1883" i="2"/>
  <c r="H1884" i="2"/>
  <c r="H1885" i="2"/>
  <c r="H1886" i="2"/>
  <c r="H1887" i="2"/>
  <c r="H1888" i="2"/>
  <c r="H1889" i="2"/>
  <c r="H1890" i="2"/>
  <c r="H1891" i="2"/>
  <c r="H1892" i="2"/>
  <c r="H1893" i="2"/>
  <c r="H1894" i="2"/>
  <c r="H1895" i="2"/>
  <c r="H1896" i="2"/>
  <c r="H1897" i="2"/>
  <c r="H1898" i="2"/>
  <c r="H1899" i="2"/>
  <c r="H1900" i="2"/>
  <c r="H1901" i="2"/>
  <c r="H1902" i="2"/>
  <c r="H1903" i="2"/>
  <c r="H1904" i="2"/>
  <c r="H1905" i="2"/>
  <c r="H1906" i="2"/>
  <c r="H1907" i="2"/>
  <c r="H1908" i="2"/>
  <c r="H1909" i="2"/>
  <c r="H1910" i="2"/>
  <c r="H1911" i="2"/>
  <c r="H1912" i="2"/>
  <c r="H1913" i="2"/>
  <c r="H1914" i="2"/>
  <c r="H1915" i="2"/>
  <c r="H1916" i="2"/>
  <c r="H1917" i="2"/>
  <c r="H1918" i="2"/>
  <c r="H1919" i="2"/>
  <c r="H1920" i="2"/>
  <c r="H1921" i="2"/>
  <c r="H1922" i="2"/>
  <c r="H1923" i="2"/>
  <c r="H1924" i="2"/>
  <c r="H1925" i="2"/>
  <c r="H1926" i="2"/>
  <c r="H1927" i="2"/>
  <c r="H1928" i="2"/>
  <c r="H1929" i="2"/>
  <c r="H1930" i="2"/>
  <c r="H1931" i="2"/>
  <c r="H1932" i="2"/>
  <c r="H1933" i="2"/>
  <c r="H1934" i="2"/>
  <c r="H1935" i="2"/>
  <c r="H1936" i="2"/>
  <c r="H1937" i="2"/>
  <c r="H1938" i="2"/>
  <c r="H1939" i="2"/>
  <c r="H1940" i="2"/>
  <c r="H1941" i="2"/>
  <c r="H1942" i="2"/>
  <c r="H1943" i="2"/>
  <c r="H1944" i="2"/>
  <c r="H1945" i="2"/>
  <c r="H1946" i="2"/>
  <c r="H1947" i="2"/>
  <c r="H1948" i="2"/>
  <c r="H1949" i="2"/>
  <c r="H1950" i="2"/>
  <c r="H1951" i="2"/>
  <c r="H1952" i="2"/>
  <c r="H1953" i="2"/>
  <c r="H1954" i="2"/>
  <c r="H1955" i="2"/>
  <c r="H1956" i="2"/>
  <c r="H1957" i="2"/>
  <c r="H1958" i="2"/>
  <c r="H1959" i="2"/>
  <c r="H1960" i="2"/>
  <c r="H1961" i="2"/>
  <c r="H1962" i="2"/>
  <c r="H1963" i="2"/>
  <c r="H1964" i="2"/>
  <c r="H1965" i="2"/>
  <c r="H1966" i="2"/>
  <c r="H1967" i="2"/>
  <c r="H1968" i="2"/>
  <c r="H1969" i="2"/>
  <c r="H1970" i="2"/>
  <c r="H1971" i="2"/>
  <c r="H1972" i="2"/>
  <c r="H1973" i="2"/>
  <c r="H1974" i="2"/>
  <c r="H1975" i="2"/>
  <c r="H1976" i="2"/>
  <c r="H1977" i="2"/>
  <c r="H1978" i="2"/>
  <c r="H1979" i="2"/>
  <c r="H1980" i="2"/>
  <c r="H1981" i="2"/>
  <c r="H1982" i="2"/>
  <c r="H1983" i="2"/>
  <c r="H1984" i="2"/>
  <c r="H1985" i="2"/>
  <c r="H1986" i="2"/>
  <c r="H1987" i="2"/>
  <c r="H1988" i="2"/>
  <c r="H1989" i="2"/>
  <c r="H1990" i="2"/>
  <c r="H1991" i="2"/>
  <c r="H1992" i="2"/>
  <c r="H1993" i="2"/>
  <c r="H1994" i="2"/>
  <c r="H1995" i="2"/>
  <c r="H1996" i="2"/>
  <c r="H1997" i="2"/>
  <c r="H1998" i="2"/>
  <c r="H1999" i="2"/>
  <c r="H2000" i="2"/>
  <c r="H2001" i="2"/>
  <c r="H2002" i="2"/>
  <c r="H2003" i="2"/>
  <c r="H2004" i="2"/>
  <c r="H2005" i="2"/>
  <c r="H2006" i="2"/>
  <c r="H2007" i="2"/>
  <c r="H2008" i="2"/>
  <c r="H2009" i="2"/>
  <c r="H2010" i="2"/>
  <c r="H2011" i="2"/>
  <c r="H2012" i="2"/>
  <c r="H2013" i="2"/>
  <c r="H2014" i="2"/>
  <c r="H2015" i="2"/>
  <c r="H2016" i="2"/>
  <c r="H2017" i="2"/>
  <c r="H2018" i="2"/>
  <c r="H2019" i="2"/>
  <c r="H2020" i="2"/>
  <c r="H2021" i="2"/>
  <c r="H2022" i="2"/>
  <c r="H2023" i="2"/>
  <c r="H2024" i="2"/>
  <c r="H2025" i="2"/>
  <c r="H2026" i="2"/>
  <c r="H2027" i="2"/>
  <c r="H2028" i="2"/>
  <c r="H2029" i="2"/>
  <c r="H2030" i="2"/>
  <c r="H2031" i="2"/>
  <c r="H2032" i="2"/>
  <c r="H2033" i="2"/>
  <c r="H2034" i="2"/>
  <c r="H2035" i="2"/>
  <c r="H2036" i="2"/>
  <c r="H2037" i="2"/>
  <c r="H2038" i="2"/>
  <c r="H2039" i="2"/>
  <c r="H2040" i="2"/>
  <c r="H2041" i="2"/>
  <c r="H2042" i="2"/>
  <c r="H2043" i="2"/>
  <c r="H2044" i="2"/>
  <c r="H2045" i="2"/>
  <c r="H2046" i="2"/>
  <c r="H2047" i="2"/>
  <c r="H2048" i="2"/>
  <c r="H2049" i="2"/>
  <c r="H2050" i="2"/>
  <c r="H2051" i="2"/>
  <c r="H2052" i="2"/>
  <c r="H2053" i="2"/>
  <c r="H2054" i="2"/>
  <c r="H2055" i="2"/>
  <c r="H2056" i="2"/>
  <c r="H2057" i="2"/>
  <c r="H2058" i="2"/>
  <c r="H2059" i="2"/>
  <c r="H2060" i="2"/>
  <c r="H2061" i="2"/>
  <c r="H2062" i="2"/>
  <c r="H2063" i="2"/>
  <c r="H2064" i="2"/>
  <c r="H2065" i="2"/>
  <c r="H2066" i="2"/>
  <c r="H2067" i="2"/>
  <c r="H2068" i="2"/>
  <c r="H2069" i="2"/>
  <c r="H2070" i="2"/>
  <c r="H2071" i="2"/>
  <c r="H2072" i="2"/>
  <c r="H2073" i="2"/>
  <c r="H2074" i="2"/>
  <c r="H2075" i="2"/>
  <c r="H2076" i="2"/>
  <c r="H2077" i="2"/>
  <c r="H2078" i="2"/>
  <c r="H2079" i="2"/>
  <c r="H2080" i="2"/>
  <c r="H2081" i="2"/>
  <c r="H2082" i="2"/>
  <c r="H2083" i="2"/>
  <c r="H2084" i="2"/>
  <c r="H2085" i="2"/>
  <c r="H2086" i="2"/>
  <c r="H2087" i="2"/>
  <c r="H2088" i="2"/>
  <c r="H2089" i="2"/>
  <c r="H2090" i="2"/>
  <c r="H2091" i="2"/>
  <c r="H2092" i="2"/>
  <c r="H2093" i="2"/>
  <c r="H2094" i="2"/>
  <c r="H2095" i="2"/>
  <c r="H2096" i="2"/>
  <c r="H2097" i="2"/>
  <c r="H2098" i="2"/>
  <c r="H2099" i="2"/>
  <c r="H2100" i="2"/>
  <c r="H2101" i="2"/>
  <c r="H2102" i="2"/>
  <c r="H2103" i="2"/>
  <c r="H2104" i="2"/>
  <c r="H2105" i="2"/>
  <c r="H2106" i="2"/>
  <c r="H2107" i="2"/>
  <c r="H2108" i="2"/>
  <c r="H2109" i="2"/>
  <c r="H2110" i="2"/>
  <c r="H2111" i="2"/>
  <c r="H2112" i="2"/>
  <c r="H2113" i="2"/>
  <c r="H2114" i="2"/>
  <c r="H2115" i="2"/>
  <c r="H2116" i="2"/>
  <c r="H2117" i="2"/>
  <c r="H2118" i="2"/>
  <c r="H2119" i="2"/>
  <c r="H2120" i="2"/>
  <c r="H2121" i="2"/>
  <c r="H2122" i="2"/>
  <c r="H2123" i="2"/>
  <c r="H2124" i="2"/>
  <c r="H2125" i="2"/>
  <c r="H2126" i="2"/>
  <c r="H2127" i="2"/>
  <c r="H2128" i="2"/>
  <c r="H2129" i="2"/>
  <c r="H2130" i="2"/>
  <c r="H2131" i="2"/>
  <c r="H2132" i="2"/>
  <c r="H2133" i="2"/>
  <c r="H2134" i="2"/>
  <c r="H2135" i="2"/>
  <c r="H2136" i="2"/>
  <c r="H2137" i="2"/>
  <c r="H2138" i="2"/>
  <c r="H2139" i="2"/>
  <c r="H2140" i="2"/>
  <c r="H2141" i="2"/>
  <c r="H2142" i="2"/>
  <c r="H2143" i="2"/>
  <c r="H2144" i="2"/>
  <c r="H2145" i="2"/>
  <c r="H2146" i="2"/>
  <c r="H2147" i="2"/>
  <c r="H2148" i="2"/>
  <c r="H2149" i="2"/>
  <c r="H2150" i="2"/>
  <c r="H2151" i="2"/>
  <c r="H2152" i="2"/>
  <c r="H2153" i="2"/>
  <c r="H2154" i="2"/>
  <c r="H2155" i="2"/>
  <c r="H2156" i="2"/>
  <c r="H2157" i="2"/>
  <c r="H2158" i="2"/>
  <c r="H2159" i="2"/>
  <c r="H2160" i="2"/>
  <c r="H2161" i="2"/>
  <c r="H2162" i="2"/>
  <c r="H2163" i="2"/>
  <c r="H2164" i="2"/>
  <c r="H2165" i="2"/>
  <c r="H2166" i="2"/>
  <c r="H2167" i="2"/>
  <c r="H2168" i="2"/>
  <c r="H2169" i="2"/>
  <c r="H2170" i="2"/>
  <c r="H2171" i="2"/>
  <c r="H2172" i="2"/>
  <c r="H2173" i="2"/>
  <c r="H2174" i="2"/>
  <c r="H2175" i="2"/>
  <c r="H2176" i="2"/>
  <c r="H2177" i="2"/>
  <c r="H2178" i="2"/>
  <c r="H2179" i="2"/>
  <c r="H2180" i="2"/>
  <c r="H2181" i="2"/>
  <c r="H2182" i="2"/>
  <c r="H2183" i="2"/>
  <c r="H2184" i="2"/>
  <c r="H2185" i="2"/>
  <c r="H2186" i="2"/>
  <c r="H2187" i="2"/>
  <c r="H2188" i="2"/>
  <c r="H2189" i="2"/>
  <c r="H2190" i="2"/>
  <c r="H2191" i="2"/>
  <c r="H2192" i="2"/>
  <c r="H2193" i="2"/>
  <c r="H2194" i="2"/>
  <c r="H2195" i="2"/>
  <c r="H2196" i="2"/>
  <c r="H2197" i="2"/>
  <c r="H2198" i="2"/>
  <c r="H2199" i="2"/>
  <c r="H2200" i="2"/>
  <c r="H2201" i="2"/>
  <c r="H2202" i="2"/>
  <c r="H2203" i="2"/>
  <c r="H2204" i="2"/>
  <c r="H2205" i="2"/>
  <c r="H2206" i="2"/>
  <c r="H2207" i="2"/>
  <c r="H2208" i="2"/>
  <c r="H2209" i="2"/>
  <c r="H2210" i="2"/>
  <c r="H2211" i="2"/>
  <c r="H2212" i="2"/>
  <c r="H2213" i="2"/>
  <c r="H2214" i="2"/>
  <c r="H2215" i="2"/>
  <c r="H2216" i="2"/>
  <c r="H2217" i="2"/>
  <c r="H2218" i="2"/>
  <c r="H2219" i="2"/>
  <c r="H2220" i="2"/>
  <c r="H2221" i="2"/>
  <c r="H2222" i="2"/>
  <c r="H2223" i="2"/>
  <c r="H2224" i="2"/>
  <c r="H2225" i="2"/>
  <c r="H2226" i="2"/>
  <c r="H2227" i="2"/>
  <c r="H2228" i="2"/>
  <c r="H2229" i="2"/>
  <c r="H2230" i="2"/>
  <c r="H2231" i="2"/>
  <c r="H2232" i="2"/>
  <c r="H2233" i="2"/>
  <c r="H2234" i="2"/>
  <c r="H2235" i="2"/>
  <c r="H2236" i="2"/>
  <c r="H2237" i="2"/>
  <c r="H2238" i="2"/>
  <c r="H2239" i="2"/>
  <c r="H2240" i="2"/>
  <c r="H2241" i="2"/>
  <c r="H2242" i="2"/>
  <c r="H2243" i="2"/>
  <c r="H2244" i="2"/>
  <c r="H2245" i="2"/>
  <c r="H2246" i="2"/>
  <c r="H2247" i="2"/>
  <c r="H2248" i="2"/>
  <c r="H2249" i="2"/>
  <c r="H2250" i="2"/>
  <c r="H2251" i="2"/>
  <c r="H2252" i="2"/>
  <c r="H2253" i="2"/>
  <c r="H2254" i="2"/>
  <c r="H2255" i="2"/>
  <c r="H2256" i="2"/>
  <c r="H2257" i="2"/>
  <c r="H2258" i="2"/>
  <c r="H2259" i="2"/>
  <c r="H2260" i="2"/>
  <c r="H2261" i="2"/>
  <c r="H2262" i="2"/>
  <c r="H2263" i="2"/>
  <c r="H2264" i="2"/>
  <c r="H2265" i="2"/>
  <c r="H2266" i="2"/>
  <c r="H2267" i="2"/>
  <c r="H2268" i="2"/>
  <c r="H2269" i="2"/>
  <c r="H2270" i="2"/>
  <c r="H2271" i="2"/>
  <c r="H2272" i="2"/>
  <c r="H2273" i="2"/>
  <c r="H2274" i="2"/>
  <c r="H2275" i="2"/>
  <c r="H2276" i="2"/>
  <c r="H2277" i="2"/>
  <c r="H2278" i="2"/>
  <c r="H2279" i="2"/>
  <c r="H2280" i="2"/>
  <c r="H2281" i="2"/>
  <c r="H2282" i="2"/>
  <c r="H2283" i="2"/>
  <c r="H2284" i="2"/>
  <c r="H2285" i="2"/>
  <c r="H2286" i="2"/>
  <c r="H2287" i="2"/>
  <c r="H2288" i="2"/>
  <c r="H2289" i="2"/>
  <c r="H2290" i="2"/>
  <c r="H2291" i="2"/>
  <c r="H2292" i="2"/>
  <c r="H2293" i="2"/>
  <c r="H2294" i="2"/>
  <c r="H2295" i="2"/>
  <c r="H2296" i="2"/>
  <c r="H2297" i="2"/>
  <c r="H2298" i="2"/>
  <c r="H2299" i="2"/>
  <c r="H2300" i="2"/>
  <c r="H2301" i="2"/>
  <c r="H2302" i="2"/>
  <c r="H2303" i="2"/>
  <c r="H2304" i="2"/>
  <c r="H2305" i="2"/>
  <c r="H2306" i="2"/>
  <c r="H2307" i="2"/>
  <c r="H2308" i="2"/>
  <c r="H2309" i="2"/>
  <c r="H2310" i="2"/>
  <c r="H2311" i="2"/>
  <c r="H2312" i="2"/>
  <c r="H2313" i="2"/>
  <c r="H2314" i="2"/>
  <c r="H2315" i="2"/>
  <c r="H2316" i="2"/>
  <c r="H2317" i="2"/>
  <c r="H2318" i="2"/>
  <c r="H2319" i="2"/>
  <c r="H2320" i="2"/>
  <c r="H2321" i="2"/>
  <c r="H2322" i="2"/>
  <c r="H2323" i="2"/>
  <c r="H2324" i="2"/>
  <c r="H2325" i="2"/>
  <c r="H2326" i="2"/>
  <c r="H2327" i="2"/>
  <c r="H2328" i="2"/>
  <c r="H2329" i="2"/>
  <c r="H2330" i="2"/>
  <c r="H2331" i="2"/>
  <c r="H2332" i="2"/>
  <c r="H2333" i="2"/>
  <c r="H2334" i="2"/>
  <c r="H2335" i="2"/>
  <c r="H2336" i="2"/>
  <c r="H2337" i="2"/>
  <c r="H2338" i="2"/>
  <c r="H2339" i="2"/>
  <c r="H2340" i="2"/>
  <c r="H2341" i="2"/>
  <c r="H2342" i="2"/>
  <c r="H2343" i="2"/>
  <c r="H2344" i="2"/>
  <c r="H2345" i="2"/>
  <c r="H2346" i="2"/>
  <c r="H2347" i="2"/>
  <c r="H2348" i="2"/>
  <c r="H2349" i="2"/>
  <c r="H2350" i="2"/>
  <c r="H2351" i="2"/>
  <c r="H2352" i="2"/>
  <c r="H2353" i="2"/>
  <c r="H2354" i="2"/>
  <c r="H2355" i="2"/>
  <c r="H2356" i="2"/>
  <c r="H2357" i="2"/>
  <c r="H2358" i="2"/>
  <c r="H2359" i="2"/>
  <c r="H2360" i="2"/>
  <c r="H2361" i="2"/>
  <c r="H2362" i="2"/>
  <c r="H2363" i="2"/>
  <c r="H2364" i="2"/>
  <c r="H2365" i="2"/>
  <c r="H2366" i="2"/>
  <c r="H2367" i="2"/>
  <c r="H2368" i="2"/>
  <c r="H2369" i="2"/>
  <c r="H2370" i="2"/>
  <c r="H2371" i="2"/>
  <c r="H2372" i="2"/>
  <c r="H2373" i="2"/>
  <c r="H2374" i="2"/>
  <c r="H2375" i="2"/>
  <c r="H2376" i="2"/>
  <c r="H2377" i="2"/>
  <c r="H2378" i="2"/>
  <c r="H2379" i="2"/>
  <c r="H2380" i="2"/>
  <c r="H2381" i="2"/>
  <c r="H2382" i="2"/>
  <c r="H2383" i="2"/>
  <c r="H2384" i="2"/>
  <c r="H2385" i="2"/>
  <c r="H2386" i="2"/>
  <c r="H2387" i="2"/>
  <c r="H2388" i="2"/>
  <c r="H2389" i="2"/>
  <c r="H2390" i="2"/>
  <c r="H2391" i="2"/>
  <c r="H2392" i="2"/>
  <c r="H2393" i="2"/>
  <c r="H2394" i="2"/>
  <c r="H2395" i="2"/>
  <c r="H2396" i="2"/>
  <c r="H2397" i="2"/>
  <c r="H2398" i="2"/>
  <c r="H2399" i="2"/>
  <c r="H2400" i="2"/>
  <c r="H2401" i="2"/>
  <c r="H2402" i="2"/>
  <c r="H2403" i="2"/>
  <c r="H2404" i="2"/>
  <c r="H2405" i="2"/>
  <c r="H2406" i="2"/>
  <c r="H2407" i="2"/>
  <c r="H2408" i="2"/>
  <c r="H2409" i="2"/>
  <c r="H2410" i="2"/>
  <c r="H2411" i="2"/>
  <c r="H2412" i="2"/>
  <c r="H2413" i="2"/>
  <c r="H2414" i="2"/>
  <c r="H2415" i="2"/>
  <c r="H2416" i="2"/>
  <c r="H2417" i="2"/>
  <c r="H2418" i="2"/>
  <c r="H2419" i="2"/>
  <c r="H2420" i="2"/>
  <c r="H2421" i="2"/>
  <c r="H2422" i="2"/>
  <c r="H2423" i="2"/>
  <c r="H2424" i="2"/>
  <c r="H2425" i="2"/>
  <c r="H2426" i="2"/>
  <c r="H2427" i="2"/>
  <c r="H2428" i="2"/>
  <c r="H2429" i="2"/>
  <c r="H2430" i="2"/>
  <c r="H2431" i="2"/>
  <c r="H2432" i="2"/>
  <c r="H2433" i="2"/>
  <c r="H2434" i="2"/>
  <c r="H2435" i="2"/>
  <c r="H2436" i="2"/>
  <c r="H2437" i="2"/>
  <c r="H2438" i="2"/>
  <c r="H2439" i="2"/>
  <c r="H2440" i="2"/>
  <c r="H2441" i="2"/>
  <c r="H2442" i="2"/>
  <c r="H2443" i="2"/>
  <c r="H2444" i="2"/>
  <c r="H2445" i="2"/>
  <c r="H2446" i="2"/>
  <c r="H2447" i="2"/>
  <c r="H2448" i="2"/>
  <c r="H2449" i="2"/>
  <c r="H2450" i="2"/>
  <c r="H2451" i="2"/>
  <c r="H2452" i="2"/>
  <c r="H2453" i="2"/>
  <c r="H2454" i="2"/>
  <c r="H2455" i="2"/>
  <c r="H2456" i="2"/>
  <c r="H2457" i="2"/>
  <c r="H2458" i="2"/>
  <c r="H2459" i="2"/>
  <c r="H2460" i="2"/>
  <c r="H2461" i="2"/>
  <c r="H2462" i="2"/>
  <c r="H2463" i="2"/>
  <c r="H2464" i="2"/>
  <c r="H2465" i="2"/>
  <c r="H2466" i="2"/>
  <c r="H2467" i="2"/>
  <c r="H2468" i="2"/>
  <c r="H2469" i="2"/>
  <c r="H2470" i="2"/>
  <c r="H2471" i="2"/>
  <c r="H2472" i="2"/>
  <c r="H2473" i="2"/>
  <c r="H2474" i="2"/>
  <c r="H2475" i="2"/>
  <c r="H2476" i="2"/>
  <c r="H2477" i="2"/>
  <c r="H2478" i="2"/>
  <c r="H2479" i="2"/>
  <c r="H2480" i="2"/>
  <c r="H2481" i="2"/>
  <c r="H2482" i="2"/>
  <c r="H2483" i="2"/>
  <c r="H2484" i="2"/>
  <c r="H2485" i="2"/>
  <c r="H2486" i="2"/>
  <c r="H2487" i="2"/>
  <c r="H2488" i="2"/>
  <c r="H2489" i="2"/>
  <c r="H2490" i="2"/>
  <c r="H2491" i="2"/>
  <c r="H2492" i="2"/>
  <c r="H2493" i="2"/>
  <c r="H2494" i="2"/>
  <c r="H2495" i="2"/>
  <c r="H2496" i="2"/>
  <c r="H2497" i="2"/>
  <c r="H2498" i="2"/>
  <c r="H2499" i="2"/>
  <c r="H2500" i="2"/>
  <c r="H2501" i="2"/>
  <c r="H2502" i="2"/>
  <c r="H2503" i="2"/>
  <c r="H2504" i="2"/>
  <c r="H2505" i="2"/>
  <c r="H2506" i="2"/>
  <c r="H2507" i="2"/>
  <c r="H2508" i="2"/>
  <c r="H2509" i="2"/>
  <c r="H2510" i="2"/>
  <c r="H2511" i="2"/>
  <c r="H2512" i="2"/>
  <c r="H2513" i="2"/>
  <c r="H2514" i="2"/>
  <c r="H2515" i="2"/>
  <c r="H2516" i="2"/>
  <c r="H2517" i="2"/>
  <c r="H2518" i="2"/>
  <c r="H2519" i="2"/>
  <c r="H2520" i="2"/>
  <c r="H2521" i="2"/>
  <c r="H2522" i="2"/>
  <c r="H2523" i="2"/>
  <c r="H2524" i="2"/>
  <c r="H2525" i="2"/>
  <c r="H2526" i="2"/>
  <c r="H2527" i="2"/>
  <c r="H2528" i="2"/>
  <c r="H2529" i="2"/>
  <c r="H2530" i="2"/>
  <c r="H2531" i="2"/>
  <c r="H2532" i="2"/>
  <c r="H2533" i="2"/>
  <c r="H2534" i="2"/>
  <c r="H2535" i="2"/>
  <c r="H2536" i="2"/>
  <c r="H2537" i="2"/>
  <c r="H2538" i="2"/>
  <c r="H2539" i="2"/>
  <c r="H2540" i="2"/>
  <c r="H2541" i="2"/>
  <c r="H2542" i="2"/>
  <c r="H2543" i="2"/>
  <c r="H2544" i="2"/>
  <c r="H2545" i="2"/>
  <c r="H2546" i="2"/>
  <c r="H2547" i="2"/>
  <c r="H2548" i="2"/>
  <c r="H2549" i="2"/>
  <c r="H2550" i="2"/>
  <c r="H2551" i="2"/>
  <c r="H2552" i="2"/>
  <c r="H2553" i="2"/>
  <c r="H2554" i="2"/>
  <c r="H2555" i="2"/>
  <c r="H2556" i="2"/>
  <c r="H2557" i="2"/>
  <c r="H2558" i="2"/>
  <c r="H2559" i="2"/>
  <c r="H2560" i="2"/>
  <c r="H2561" i="2"/>
  <c r="H2562" i="2"/>
  <c r="H2563" i="2"/>
  <c r="H2564" i="2"/>
  <c r="H2565" i="2"/>
  <c r="H2566" i="2"/>
  <c r="H2567" i="2"/>
  <c r="H2568" i="2"/>
  <c r="H2569" i="2"/>
  <c r="H2570" i="2"/>
  <c r="H2571" i="2"/>
  <c r="H2572" i="2"/>
  <c r="H2573" i="2"/>
  <c r="H2574" i="2"/>
  <c r="H2575" i="2"/>
  <c r="H2576" i="2"/>
  <c r="H2577" i="2"/>
  <c r="H2578" i="2"/>
  <c r="H2579" i="2"/>
  <c r="H2580" i="2"/>
  <c r="H2581" i="2"/>
  <c r="H2582" i="2"/>
  <c r="H2583" i="2"/>
  <c r="H2584" i="2"/>
  <c r="H2585" i="2"/>
  <c r="H2586" i="2"/>
  <c r="H2587" i="2"/>
  <c r="H2588" i="2"/>
  <c r="H2589" i="2"/>
  <c r="H2590" i="2"/>
  <c r="H2591" i="2"/>
  <c r="H2592" i="2"/>
  <c r="H2593" i="2"/>
  <c r="H2594" i="2"/>
  <c r="H2595" i="2"/>
  <c r="H2596" i="2"/>
  <c r="H2597" i="2"/>
  <c r="H2598" i="2"/>
  <c r="H2599" i="2"/>
  <c r="H2600" i="2"/>
  <c r="H2601" i="2"/>
  <c r="H2602" i="2"/>
  <c r="H2603" i="2"/>
  <c r="H2604" i="2"/>
  <c r="H2605" i="2"/>
  <c r="H2606" i="2"/>
  <c r="H2607" i="2"/>
  <c r="H2608" i="2"/>
  <c r="H2609" i="2"/>
  <c r="H2610" i="2"/>
  <c r="H2611" i="2"/>
  <c r="H2612" i="2"/>
  <c r="H2613" i="2"/>
  <c r="H2614" i="2"/>
  <c r="H2615" i="2"/>
  <c r="H2616" i="2"/>
  <c r="H2617" i="2"/>
  <c r="H2618" i="2"/>
  <c r="H2619" i="2"/>
  <c r="H2620" i="2"/>
  <c r="H2621" i="2"/>
  <c r="H2622" i="2"/>
  <c r="H2623" i="2"/>
  <c r="H2624" i="2"/>
  <c r="H2625" i="2"/>
  <c r="H2626" i="2"/>
  <c r="H2627" i="2"/>
  <c r="H2628" i="2"/>
  <c r="H2629" i="2"/>
  <c r="H2630" i="2"/>
  <c r="H2631" i="2"/>
  <c r="H2632" i="2"/>
  <c r="H2633" i="2"/>
  <c r="H2634" i="2"/>
  <c r="H2635" i="2"/>
  <c r="H2636" i="2"/>
  <c r="H2637" i="2"/>
  <c r="H2638" i="2"/>
  <c r="H2639" i="2"/>
  <c r="H2640" i="2"/>
  <c r="H2641" i="2"/>
  <c r="H2642" i="2"/>
  <c r="H2643" i="2"/>
  <c r="H2644" i="2"/>
  <c r="H2645" i="2"/>
  <c r="H2646" i="2"/>
  <c r="H2647" i="2"/>
  <c r="H2648" i="2"/>
  <c r="H2649" i="2"/>
  <c r="H2650" i="2"/>
  <c r="H2651" i="2"/>
  <c r="H2652" i="2"/>
  <c r="H2653" i="2"/>
  <c r="H2654" i="2"/>
  <c r="H2655" i="2"/>
  <c r="H2656" i="2"/>
  <c r="H2657" i="2"/>
  <c r="H2658" i="2"/>
  <c r="H2659" i="2"/>
  <c r="H2660" i="2"/>
  <c r="H2661" i="2"/>
  <c r="H2662" i="2"/>
  <c r="H2663" i="2"/>
  <c r="H2664" i="2"/>
  <c r="H2665" i="2"/>
  <c r="H2666" i="2"/>
  <c r="H2667" i="2"/>
  <c r="H2668" i="2"/>
  <c r="H2669" i="2"/>
  <c r="H2670" i="2"/>
  <c r="H2671" i="2"/>
  <c r="H2672" i="2"/>
  <c r="H2673" i="2"/>
  <c r="H2674" i="2"/>
  <c r="H2675" i="2"/>
  <c r="H2676" i="2"/>
  <c r="H2677" i="2"/>
  <c r="H2678" i="2"/>
  <c r="H2679" i="2"/>
  <c r="H2680" i="2"/>
  <c r="H2681" i="2"/>
  <c r="H2682" i="2"/>
  <c r="H2683" i="2"/>
  <c r="H2684" i="2"/>
  <c r="H2685" i="2"/>
  <c r="H2686" i="2"/>
  <c r="H2687" i="2"/>
  <c r="H2688" i="2"/>
  <c r="H2689" i="2"/>
  <c r="H2690" i="2"/>
  <c r="H2691" i="2"/>
  <c r="H2692" i="2"/>
  <c r="H2693" i="2"/>
  <c r="H2694" i="2"/>
  <c r="H2695" i="2"/>
  <c r="H2696" i="2"/>
  <c r="H2697" i="2"/>
  <c r="H2698" i="2"/>
  <c r="H2699" i="2"/>
  <c r="H2700" i="2"/>
  <c r="H2701" i="2"/>
  <c r="H2702" i="2"/>
  <c r="H2703" i="2"/>
  <c r="H2704" i="2"/>
  <c r="H2705" i="2"/>
  <c r="H2706" i="2"/>
  <c r="H2707" i="2"/>
  <c r="H2708" i="2"/>
  <c r="H2709" i="2"/>
  <c r="H2710" i="2"/>
  <c r="H2711" i="2"/>
  <c r="H2712" i="2"/>
  <c r="H2713" i="2"/>
  <c r="H2714" i="2"/>
  <c r="H2715" i="2"/>
  <c r="H2716" i="2"/>
  <c r="H2717" i="2"/>
  <c r="H2718" i="2"/>
  <c r="H2719" i="2"/>
  <c r="H2720" i="2"/>
  <c r="H2721" i="2"/>
  <c r="H2722" i="2"/>
  <c r="H2723" i="2"/>
  <c r="H2724" i="2"/>
  <c r="H2725" i="2"/>
  <c r="H2726" i="2"/>
  <c r="H2727" i="2"/>
  <c r="H2728" i="2"/>
  <c r="H2729" i="2"/>
  <c r="H2730" i="2"/>
  <c r="H2731" i="2"/>
  <c r="H2732" i="2"/>
  <c r="H2733" i="2"/>
  <c r="H2734" i="2"/>
  <c r="H2735" i="2"/>
  <c r="H2736" i="2"/>
  <c r="H2737" i="2"/>
  <c r="H2738" i="2"/>
  <c r="H2739" i="2"/>
  <c r="H2740" i="2"/>
  <c r="H2741" i="2"/>
  <c r="H2742" i="2"/>
  <c r="H2743" i="2"/>
  <c r="H2744" i="2"/>
  <c r="H2745" i="2"/>
  <c r="H2746" i="2"/>
  <c r="H2747" i="2"/>
  <c r="H2748" i="2"/>
  <c r="H2749" i="2"/>
  <c r="H2750" i="2"/>
  <c r="H2751" i="2"/>
  <c r="H2752" i="2"/>
  <c r="H2753" i="2"/>
  <c r="H2754" i="2"/>
  <c r="H2755" i="2"/>
  <c r="H2756" i="2"/>
  <c r="H2757" i="2"/>
  <c r="H2758" i="2"/>
  <c r="H2759" i="2"/>
  <c r="H2760" i="2"/>
  <c r="H2761" i="2"/>
  <c r="H2762" i="2"/>
  <c r="H2763" i="2"/>
  <c r="H2764" i="2"/>
  <c r="H2765" i="2"/>
  <c r="H2766" i="2"/>
  <c r="H2767" i="2"/>
  <c r="H2768" i="2"/>
  <c r="H2769" i="2"/>
  <c r="H2770" i="2"/>
  <c r="H2771" i="2"/>
  <c r="H2772" i="2"/>
  <c r="H2773" i="2"/>
  <c r="H2774" i="2"/>
  <c r="H2775" i="2"/>
  <c r="H2776" i="2"/>
  <c r="H2777" i="2"/>
  <c r="H2778" i="2"/>
  <c r="H2779" i="2"/>
  <c r="H2780" i="2"/>
  <c r="H2781" i="2"/>
  <c r="H2782" i="2"/>
  <c r="H2783" i="2"/>
  <c r="H2784" i="2"/>
  <c r="H2785" i="2"/>
  <c r="H2786" i="2"/>
  <c r="H2787" i="2"/>
  <c r="H2788" i="2"/>
  <c r="H2789" i="2"/>
  <c r="H2790" i="2"/>
  <c r="H2791" i="2"/>
  <c r="H2792" i="2"/>
  <c r="H2793" i="2"/>
  <c r="H2794" i="2"/>
  <c r="H2795" i="2"/>
  <c r="H2796" i="2"/>
  <c r="H2797" i="2"/>
  <c r="H2798" i="2"/>
  <c r="H2799" i="2"/>
  <c r="H2800" i="2"/>
  <c r="H2801" i="2"/>
  <c r="H2802" i="2"/>
  <c r="H2803" i="2"/>
  <c r="H2804" i="2"/>
  <c r="H2805" i="2"/>
  <c r="H2806" i="2"/>
  <c r="H2807" i="2"/>
  <c r="H2808" i="2"/>
  <c r="H2809" i="2"/>
  <c r="H2810" i="2"/>
  <c r="H2811" i="2"/>
  <c r="H2812" i="2"/>
  <c r="H2813" i="2"/>
  <c r="H2814" i="2"/>
  <c r="H2815" i="2"/>
  <c r="H2816" i="2"/>
  <c r="H2817" i="2"/>
  <c r="H2818" i="2"/>
  <c r="H2819" i="2"/>
  <c r="H2820" i="2"/>
  <c r="H2821" i="2"/>
  <c r="H2822" i="2"/>
  <c r="H2823" i="2"/>
  <c r="H2824" i="2"/>
  <c r="H2825" i="2"/>
  <c r="H2826" i="2"/>
  <c r="H2827" i="2"/>
  <c r="H2828" i="2"/>
  <c r="H2829" i="2"/>
  <c r="H2830" i="2"/>
  <c r="H2831" i="2"/>
  <c r="H2832" i="2"/>
  <c r="H2833" i="2"/>
  <c r="H2834" i="2"/>
  <c r="H2835" i="2"/>
  <c r="H2836" i="2"/>
  <c r="H2837" i="2"/>
  <c r="H2838" i="2"/>
  <c r="H2839" i="2"/>
  <c r="H2840" i="2"/>
  <c r="H2841" i="2"/>
  <c r="H2842" i="2"/>
  <c r="H2843" i="2"/>
  <c r="H2844" i="2"/>
  <c r="H2845" i="2"/>
  <c r="H2846" i="2"/>
  <c r="H2847" i="2"/>
  <c r="H2848" i="2"/>
  <c r="H2849" i="2"/>
  <c r="H2850" i="2"/>
  <c r="H2851" i="2"/>
  <c r="H2852" i="2"/>
  <c r="H2853" i="2"/>
  <c r="H2854" i="2"/>
  <c r="H2855" i="2"/>
  <c r="H2856" i="2"/>
  <c r="H2857" i="2"/>
  <c r="H2858" i="2"/>
  <c r="H2859" i="2"/>
  <c r="H2860" i="2"/>
  <c r="H2861" i="2"/>
  <c r="H2862" i="2"/>
  <c r="H2863" i="2"/>
  <c r="H2864" i="2"/>
  <c r="H2865" i="2"/>
  <c r="H2866" i="2"/>
  <c r="H2867" i="2"/>
  <c r="H2868" i="2"/>
  <c r="H2869" i="2"/>
  <c r="H2870" i="2"/>
  <c r="H2871" i="2"/>
  <c r="H2872" i="2"/>
  <c r="H2873" i="2"/>
  <c r="H2874" i="2"/>
  <c r="H2875" i="2"/>
  <c r="H2876" i="2"/>
  <c r="H2877" i="2"/>
  <c r="H2878" i="2"/>
  <c r="H2879" i="2"/>
  <c r="H2880" i="2"/>
  <c r="H2881" i="2"/>
  <c r="H2882" i="2"/>
  <c r="H2883" i="2"/>
  <c r="H2884" i="2"/>
  <c r="H2885" i="2"/>
  <c r="H2886" i="2"/>
  <c r="H2887" i="2"/>
  <c r="H2888" i="2"/>
  <c r="H2889" i="2"/>
  <c r="H2890" i="2"/>
  <c r="H2891" i="2"/>
  <c r="H2892" i="2"/>
  <c r="H2893" i="2"/>
  <c r="H2894" i="2"/>
  <c r="H2895" i="2"/>
  <c r="H2896" i="2"/>
  <c r="H2897" i="2"/>
  <c r="H2898" i="2"/>
  <c r="H2899" i="2"/>
  <c r="H2900" i="2"/>
  <c r="H2901" i="2"/>
  <c r="H2902" i="2"/>
  <c r="H2903" i="2"/>
  <c r="H2904" i="2"/>
  <c r="H2905" i="2"/>
  <c r="H2906" i="2"/>
  <c r="H2907" i="2"/>
  <c r="H2908" i="2"/>
  <c r="H2909" i="2"/>
  <c r="H2910" i="2"/>
  <c r="H2911" i="2"/>
  <c r="H2912" i="2"/>
  <c r="H2913" i="2"/>
  <c r="H2914" i="2"/>
  <c r="H2915" i="2"/>
  <c r="H2916" i="2"/>
  <c r="H2917" i="2"/>
  <c r="H2918" i="2"/>
  <c r="H2919" i="2"/>
  <c r="H2920" i="2"/>
  <c r="H2921" i="2"/>
  <c r="H2922" i="2"/>
  <c r="H2923" i="2"/>
  <c r="H2924" i="2"/>
  <c r="H2925" i="2"/>
  <c r="H2926" i="2"/>
  <c r="H2927" i="2"/>
  <c r="H2928" i="2"/>
  <c r="H2929" i="2"/>
  <c r="H2930" i="2"/>
  <c r="H2931" i="2"/>
  <c r="H2932" i="2"/>
  <c r="H2933" i="2"/>
  <c r="H2934" i="2"/>
  <c r="H2935" i="2"/>
  <c r="H2936" i="2"/>
  <c r="H2937" i="2"/>
  <c r="H2938" i="2"/>
  <c r="H2939" i="2"/>
  <c r="H2940" i="2"/>
  <c r="H2941" i="2"/>
  <c r="H2942" i="2"/>
  <c r="H2943" i="2"/>
  <c r="H2944" i="2"/>
  <c r="H2945" i="2"/>
  <c r="H2946" i="2"/>
  <c r="H2947" i="2"/>
  <c r="H2948" i="2"/>
  <c r="H2949" i="2"/>
  <c r="H2950" i="2"/>
  <c r="H2951" i="2"/>
  <c r="H2952" i="2"/>
  <c r="H2953" i="2"/>
  <c r="H2954" i="2"/>
  <c r="H2955" i="2"/>
  <c r="H2956" i="2"/>
  <c r="H2957" i="2"/>
  <c r="H2958" i="2"/>
  <c r="H2959" i="2"/>
  <c r="H2960" i="2"/>
  <c r="H2961" i="2"/>
  <c r="H2962" i="2"/>
  <c r="H2963" i="2"/>
  <c r="H2964" i="2"/>
  <c r="H2965" i="2"/>
  <c r="H2966" i="2"/>
  <c r="H2967" i="2"/>
  <c r="H2968" i="2"/>
  <c r="H2969" i="2"/>
  <c r="H2970" i="2"/>
  <c r="H2971" i="2"/>
  <c r="H2972" i="2"/>
  <c r="H2973" i="2"/>
  <c r="H2974" i="2"/>
  <c r="H2975" i="2"/>
  <c r="H2976" i="2"/>
  <c r="H2977" i="2"/>
  <c r="H2978" i="2"/>
  <c r="H2979" i="2"/>
  <c r="H2980" i="2"/>
  <c r="H2981" i="2"/>
  <c r="H2982" i="2"/>
  <c r="H2983" i="2"/>
  <c r="H2984" i="2"/>
  <c r="H2985" i="2"/>
  <c r="H2986" i="2"/>
  <c r="H2987" i="2"/>
  <c r="H2988" i="2"/>
  <c r="H2989" i="2"/>
  <c r="H2990" i="2"/>
  <c r="H2991" i="2"/>
  <c r="H2992" i="2"/>
  <c r="H2993" i="2"/>
  <c r="H2994" i="2"/>
  <c r="H2995" i="2"/>
  <c r="H2996" i="2"/>
  <c r="H2997" i="2"/>
  <c r="H2998" i="2"/>
  <c r="H2999" i="2"/>
  <c r="H3000" i="2"/>
  <c r="H3001" i="2"/>
  <c r="H3002" i="2"/>
  <c r="H3003" i="2"/>
  <c r="H3004" i="2"/>
  <c r="H3005" i="2"/>
  <c r="H3006" i="2"/>
  <c r="H3007" i="2"/>
  <c r="H3008" i="2"/>
  <c r="H3009" i="2"/>
  <c r="H3010" i="2"/>
  <c r="H3011" i="2"/>
  <c r="H3012" i="2"/>
  <c r="H3013" i="2"/>
  <c r="H3014" i="2"/>
  <c r="H3015" i="2"/>
  <c r="H3016" i="2"/>
  <c r="H3017" i="2"/>
  <c r="H3018" i="2"/>
  <c r="H3019" i="2"/>
  <c r="H3020" i="2"/>
  <c r="H3021" i="2"/>
  <c r="H3022" i="2"/>
  <c r="H3023" i="2"/>
  <c r="H3024" i="2"/>
  <c r="H3025" i="2"/>
  <c r="H3026" i="2"/>
  <c r="H3027" i="2"/>
  <c r="H3028" i="2"/>
  <c r="H3029" i="2"/>
  <c r="H3030" i="2"/>
  <c r="H3031" i="2"/>
  <c r="H3032" i="2"/>
  <c r="H3033" i="2"/>
  <c r="H3034" i="2"/>
  <c r="H3035" i="2"/>
  <c r="H3036" i="2"/>
  <c r="H3037" i="2"/>
  <c r="H3038" i="2"/>
  <c r="H3039" i="2"/>
  <c r="H3040" i="2"/>
  <c r="H3041" i="2"/>
  <c r="H3042" i="2"/>
  <c r="H3043" i="2"/>
  <c r="H3044" i="2"/>
  <c r="H3045" i="2"/>
  <c r="H3046" i="2"/>
  <c r="H3047" i="2"/>
  <c r="H3048" i="2"/>
  <c r="H3049" i="2"/>
  <c r="H3050" i="2"/>
  <c r="H3051" i="2"/>
  <c r="H3052" i="2"/>
  <c r="H3053" i="2"/>
  <c r="H3054" i="2"/>
  <c r="H3055" i="2"/>
  <c r="H3056" i="2"/>
  <c r="H3057" i="2"/>
  <c r="H3058" i="2"/>
  <c r="H3059" i="2"/>
  <c r="H3060" i="2"/>
  <c r="H3061" i="2"/>
  <c r="H3062" i="2"/>
  <c r="H3063" i="2"/>
  <c r="H3064" i="2"/>
  <c r="H3065" i="2"/>
  <c r="H3066" i="2"/>
  <c r="H3067" i="2"/>
  <c r="H3068" i="2"/>
  <c r="H3069" i="2"/>
  <c r="H3070" i="2"/>
  <c r="H3071" i="2"/>
  <c r="H3072" i="2"/>
  <c r="H3073" i="2"/>
  <c r="H3074" i="2"/>
  <c r="H3075" i="2"/>
  <c r="H3076" i="2"/>
  <c r="H3077" i="2"/>
  <c r="H3078" i="2"/>
  <c r="H3079" i="2"/>
  <c r="H3080" i="2"/>
  <c r="H3081" i="2"/>
  <c r="H3082" i="2"/>
  <c r="H3083" i="2"/>
  <c r="H3084" i="2"/>
  <c r="H3085" i="2"/>
  <c r="H3086" i="2"/>
  <c r="H3087" i="2"/>
  <c r="H3088" i="2"/>
  <c r="H3089" i="2"/>
  <c r="H3090" i="2"/>
  <c r="H3091" i="2"/>
  <c r="H3092" i="2"/>
  <c r="H3093" i="2"/>
  <c r="H3094" i="2"/>
  <c r="H3095" i="2"/>
  <c r="H3096" i="2"/>
  <c r="H3097" i="2"/>
  <c r="H3098" i="2"/>
  <c r="H3099" i="2"/>
  <c r="H3100" i="2"/>
  <c r="H3101" i="2"/>
  <c r="H3102" i="2"/>
  <c r="H3103" i="2"/>
  <c r="H3104" i="2"/>
  <c r="H3105" i="2"/>
  <c r="H3106" i="2"/>
  <c r="H3107" i="2"/>
  <c r="H3108" i="2"/>
  <c r="H3109" i="2"/>
  <c r="H3110" i="2"/>
  <c r="H3111" i="2"/>
  <c r="H3112" i="2"/>
  <c r="H3113" i="2"/>
  <c r="H3114" i="2"/>
  <c r="H3115" i="2"/>
  <c r="H3116" i="2"/>
  <c r="H3117" i="2"/>
  <c r="H3118" i="2"/>
  <c r="H3119" i="2"/>
  <c r="H3120" i="2"/>
  <c r="H3121" i="2"/>
  <c r="H3122" i="2"/>
  <c r="H3123" i="2"/>
  <c r="H3124" i="2"/>
  <c r="H3125" i="2"/>
  <c r="H3126" i="2"/>
  <c r="H3127" i="2"/>
  <c r="H3128" i="2"/>
  <c r="H3129" i="2"/>
  <c r="H3130" i="2"/>
  <c r="H3131" i="2"/>
  <c r="H3132" i="2"/>
  <c r="H3133" i="2"/>
  <c r="H3134" i="2"/>
  <c r="H3135" i="2"/>
  <c r="H3136" i="2"/>
  <c r="H3137" i="2"/>
  <c r="H3138" i="2"/>
  <c r="H3139" i="2"/>
  <c r="H3140" i="2"/>
  <c r="H3141" i="2"/>
  <c r="H3142" i="2"/>
  <c r="H3143" i="2"/>
  <c r="H3144" i="2"/>
  <c r="H3145" i="2"/>
  <c r="H3146" i="2"/>
  <c r="H3147" i="2"/>
  <c r="H3148" i="2"/>
  <c r="H3149" i="2"/>
  <c r="H3150" i="2"/>
  <c r="H3151" i="2"/>
  <c r="H3152" i="2"/>
  <c r="H3153" i="2"/>
  <c r="H3154" i="2"/>
  <c r="H3155" i="2"/>
  <c r="H3156" i="2"/>
  <c r="H3157" i="2"/>
  <c r="H3158" i="2"/>
  <c r="H3159" i="2"/>
  <c r="H3160" i="2"/>
  <c r="H3161" i="2"/>
  <c r="H3162" i="2"/>
  <c r="H3163" i="2"/>
  <c r="H3164" i="2"/>
  <c r="H3165" i="2"/>
  <c r="H3166" i="2"/>
  <c r="H3167" i="2"/>
  <c r="H3168" i="2"/>
  <c r="H3169" i="2"/>
  <c r="H3170" i="2"/>
  <c r="H3171" i="2"/>
  <c r="H3172" i="2"/>
  <c r="H3173" i="2"/>
  <c r="H3174" i="2"/>
  <c r="H3175" i="2"/>
  <c r="H3176" i="2"/>
  <c r="H3177" i="2"/>
  <c r="H3178" i="2"/>
  <c r="H3179" i="2"/>
  <c r="H3180" i="2"/>
  <c r="H3181" i="2"/>
  <c r="H3182" i="2"/>
  <c r="H3183" i="2"/>
  <c r="H3184" i="2"/>
  <c r="H3185" i="2"/>
  <c r="H3186" i="2"/>
  <c r="H3187" i="2"/>
  <c r="H3188" i="2"/>
  <c r="H3189" i="2"/>
  <c r="H3190" i="2"/>
  <c r="H3191" i="2"/>
  <c r="H3192" i="2"/>
  <c r="H3193" i="2"/>
  <c r="H3194" i="2"/>
  <c r="H3195" i="2"/>
  <c r="H3196" i="2"/>
  <c r="H3197" i="2"/>
  <c r="H3198" i="2"/>
  <c r="H3199" i="2"/>
  <c r="H3200" i="2"/>
  <c r="H3201" i="2"/>
  <c r="H3202" i="2"/>
  <c r="H3203" i="2"/>
  <c r="H3204" i="2"/>
  <c r="H3205" i="2"/>
  <c r="H3206" i="2"/>
  <c r="H3207" i="2"/>
  <c r="H3208" i="2"/>
  <c r="H3209" i="2"/>
  <c r="H3210" i="2"/>
  <c r="H3211" i="2"/>
  <c r="H3212" i="2"/>
  <c r="H3213" i="2"/>
  <c r="H3214" i="2"/>
  <c r="H3215" i="2"/>
  <c r="H3216" i="2"/>
  <c r="H3217" i="2"/>
  <c r="H3218" i="2"/>
  <c r="H3219" i="2"/>
  <c r="H3220" i="2"/>
  <c r="H3221" i="2"/>
  <c r="H3222" i="2"/>
  <c r="H3223" i="2"/>
  <c r="H3224" i="2"/>
  <c r="H3225" i="2"/>
  <c r="H3226" i="2"/>
  <c r="H3227" i="2"/>
  <c r="H3228" i="2"/>
  <c r="H3229" i="2"/>
  <c r="H3230" i="2"/>
  <c r="H3231" i="2"/>
  <c r="H3232" i="2"/>
  <c r="H3233" i="2"/>
  <c r="H3234" i="2"/>
  <c r="H3235" i="2"/>
  <c r="H3236" i="2"/>
  <c r="H3237" i="2"/>
  <c r="H3238" i="2"/>
  <c r="H3239" i="2"/>
  <c r="H3240" i="2"/>
  <c r="H3241" i="2"/>
  <c r="H3242" i="2"/>
  <c r="H3243" i="2"/>
  <c r="H3244" i="2"/>
  <c r="H3245" i="2"/>
  <c r="H3246" i="2"/>
  <c r="H3247" i="2"/>
  <c r="H3248" i="2"/>
  <c r="H3249" i="2"/>
  <c r="H3250" i="2"/>
  <c r="H3251" i="2"/>
  <c r="H3252" i="2"/>
  <c r="H3253" i="2"/>
  <c r="H3254" i="2"/>
  <c r="H3255" i="2"/>
  <c r="H3256" i="2"/>
  <c r="H3257" i="2"/>
  <c r="H3258" i="2"/>
  <c r="H3259" i="2"/>
  <c r="H3260" i="2"/>
  <c r="H3261" i="2"/>
  <c r="H3262" i="2"/>
  <c r="H3263" i="2"/>
  <c r="H3264" i="2"/>
  <c r="H3265" i="2"/>
  <c r="H3266" i="2"/>
  <c r="H3267" i="2"/>
  <c r="H3268" i="2"/>
  <c r="H3269" i="2"/>
  <c r="H3270" i="2"/>
  <c r="H3271" i="2"/>
  <c r="H3272" i="2"/>
  <c r="H3273" i="2"/>
  <c r="H3274" i="2"/>
  <c r="H3275" i="2"/>
  <c r="H3276" i="2"/>
  <c r="H3277" i="2"/>
  <c r="H3278" i="2"/>
  <c r="H3279" i="2"/>
  <c r="H3280" i="2"/>
  <c r="H3281" i="2"/>
  <c r="H3282" i="2"/>
  <c r="H3283" i="2"/>
  <c r="H3284" i="2"/>
  <c r="H3285" i="2"/>
  <c r="H3286" i="2"/>
  <c r="H3287" i="2"/>
  <c r="H3288" i="2"/>
  <c r="H3289" i="2"/>
  <c r="H3290" i="2"/>
  <c r="H3291" i="2"/>
  <c r="H3292" i="2"/>
  <c r="H3293" i="2"/>
  <c r="H3294" i="2"/>
  <c r="H3295" i="2"/>
  <c r="H3296" i="2"/>
  <c r="H3297" i="2"/>
  <c r="H3298" i="2"/>
  <c r="H3299" i="2"/>
  <c r="H3300" i="2"/>
  <c r="H3301" i="2"/>
  <c r="H3302" i="2"/>
  <c r="H3303" i="2"/>
  <c r="H3304" i="2"/>
  <c r="H3305" i="2"/>
  <c r="H3306" i="2"/>
  <c r="H3307" i="2"/>
  <c r="H3308" i="2"/>
  <c r="H3309" i="2"/>
  <c r="H3310" i="2"/>
  <c r="H3311" i="2"/>
  <c r="H3312" i="2"/>
  <c r="H3313" i="2"/>
  <c r="H3314" i="2"/>
  <c r="H3315" i="2"/>
  <c r="H3316" i="2"/>
  <c r="H3317" i="2"/>
  <c r="H3318" i="2"/>
  <c r="H3319" i="2"/>
  <c r="H3320" i="2"/>
  <c r="H3321" i="2"/>
  <c r="H3322" i="2"/>
  <c r="H3323" i="2"/>
  <c r="H3324" i="2"/>
  <c r="H3325" i="2"/>
  <c r="H3326" i="2"/>
  <c r="H3327" i="2"/>
  <c r="H3328" i="2"/>
  <c r="H3329" i="2"/>
  <c r="H3330" i="2"/>
  <c r="H3331" i="2"/>
  <c r="H3332" i="2"/>
  <c r="H3333" i="2"/>
  <c r="H3334" i="2"/>
  <c r="H3335" i="2"/>
  <c r="H3336" i="2"/>
  <c r="H3337" i="2"/>
  <c r="H3338" i="2"/>
  <c r="H3339" i="2"/>
  <c r="H3340" i="2"/>
  <c r="H3341" i="2"/>
  <c r="H3342" i="2"/>
  <c r="H3343" i="2"/>
  <c r="H3344" i="2"/>
  <c r="H3345" i="2"/>
  <c r="H3346" i="2"/>
  <c r="H3347" i="2"/>
  <c r="H3348" i="2"/>
  <c r="H3349" i="2"/>
  <c r="H3350" i="2"/>
  <c r="H3351" i="2"/>
  <c r="H3352" i="2"/>
  <c r="H3353" i="2"/>
  <c r="H3354" i="2"/>
  <c r="H3355" i="2"/>
  <c r="H3356" i="2"/>
  <c r="H3357" i="2"/>
  <c r="H3358" i="2"/>
  <c r="H3359" i="2"/>
  <c r="H3360" i="2"/>
  <c r="H3361" i="2"/>
  <c r="H3362" i="2"/>
  <c r="H3363" i="2"/>
  <c r="H3364" i="2"/>
  <c r="H3365" i="2"/>
  <c r="H3366" i="2"/>
  <c r="H3367" i="2"/>
  <c r="H3368" i="2"/>
  <c r="H3369" i="2"/>
  <c r="H3370" i="2"/>
  <c r="H3371" i="2"/>
  <c r="H3372" i="2"/>
  <c r="H3373" i="2"/>
  <c r="H3374" i="2"/>
  <c r="H3375" i="2"/>
  <c r="H3376" i="2"/>
  <c r="H3377" i="2"/>
  <c r="H3378" i="2"/>
  <c r="H3379" i="2"/>
  <c r="H3380" i="2"/>
  <c r="H3381" i="2"/>
  <c r="H3382" i="2"/>
  <c r="H3383" i="2"/>
  <c r="H3384" i="2"/>
  <c r="H3385" i="2"/>
  <c r="H3386" i="2"/>
  <c r="H3387" i="2"/>
  <c r="H3388" i="2"/>
  <c r="H3389" i="2"/>
  <c r="H3390" i="2"/>
  <c r="H3391" i="2"/>
  <c r="H3392" i="2"/>
  <c r="H3393" i="2"/>
  <c r="H3394" i="2"/>
  <c r="H3395" i="2"/>
  <c r="H3396" i="2"/>
  <c r="H3397" i="2"/>
  <c r="H3398" i="2"/>
  <c r="H3399" i="2"/>
  <c r="H3400" i="2"/>
  <c r="H3401" i="2"/>
  <c r="H3402" i="2"/>
  <c r="H3403" i="2"/>
  <c r="H3404" i="2"/>
  <c r="H3405" i="2"/>
  <c r="H3406" i="2"/>
  <c r="H3407" i="2"/>
  <c r="H3408" i="2"/>
  <c r="H3409" i="2"/>
  <c r="H3410" i="2"/>
  <c r="H3411" i="2"/>
  <c r="H3412" i="2"/>
  <c r="H3413" i="2"/>
  <c r="H3414" i="2"/>
  <c r="H3415" i="2"/>
  <c r="H3416" i="2"/>
  <c r="H3417" i="2"/>
  <c r="H3418" i="2"/>
  <c r="H3419" i="2"/>
  <c r="H3420" i="2"/>
  <c r="H3421" i="2"/>
  <c r="H3422" i="2"/>
  <c r="H3423" i="2"/>
  <c r="H3424" i="2"/>
  <c r="H3425" i="2"/>
  <c r="H3426" i="2"/>
  <c r="H3427" i="2"/>
  <c r="H3428" i="2"/>
  <c r="H3429" i="2"/>
  <c r="H3430" i="2"/>
  <c r="H3431" i="2"/>
  <c r="H3432" i="2"/>
  <c r="H3433" i="2"/>
  <c r="H3434" i="2"/>
  <c r="H3435" i="2"/>
  <c r="H3436" i="2"/>
  <c r="H3437" i="2"/>
  <c r="H3438" i="2"/>
  <c r="H3439" i="2"/>
  <c r="H3440" i="2"/>
  <c r="H3441" i="2"/>
  <c r="H3442" i="2"/>
  <c r="H3443" i="2"/>
  <c r="H3444" i="2"/>
  <c r="H3445" i="2"/>
  <c r="H3446" i="2"/>
  <c r="H3447" i="2"/>
  <c r="H3448" i="2"/>
  <c r="H3449" i="2"/>
  <c r="H3450" i="2"/>
  <c r="H3451" i="2"/>
  <c r="H3452" i="2"/>
  <c r="H3453" i="2"/>
  <c r="H3454" i="2"/>
  <c r="H3455" i="2"/>
  <c r="H3456" i="2"/>
  <c r="H3457" i="2"/>
  <c r="H3458" i="2"/>
  <c r="H3459" i="2"/>
  <c r="H3460" i="2"/>
  <c r="H3461" i="2"/>
  <c r="H3462" i="2"/>
  <c r="H3463" i="2"/>
  <c r="H3464" i="2"/>
  <c r="H3465" i="2"/>
  <c r="H3466" i="2"/>
  <c r="H3467" i="2"/>
  <c r="H3468" i="2"/>
  <c r="H3469" i="2"/>
  <c r="H3470" i="2"/>
  <c r="H3471" i="2"/>
  <c r="H3472" i="2"/>
  <c r="H3473" i="2"/>
  <c r="H3474" i="2"/>
  <c r="H3475" i="2"/>
  <c r="H3476" i="2"/>
  <c r="H3477" i="2"/>
  <c r="H3478" i="2"/>
  <c r="H3479" i="2"/>
  <c r="H3480" i="2"/>
  <c r="H3481" i="2"/>
  <c r="H3482" i="2"/>
  <c r="H3483" i="2"/>
  <c r="H3484" i="2"/>
  <c r="H3485" i="2"/>
  <c r="H3486" i="2"/>
  <c r="H3487" i="2"/>
  <c r="H3488" i="2"/>
  <c r="H3489" i="2"/>
  <c r="H3490" i="2"/>
  <c r="H3491" i="2"/>
  <c r="H3492" i="2"/>
  <c r="H3493" i="2"/>
  <c r="H3494" i="2"/>
  <c r="H3495" i="2"/>
  <c r="H3496" i="2"/>
  <c r="H3497" i="2"/>
  <c r="H3498" i="2"/>
  <c r="H3499" i="2"/>
  <c r="H3500" i="2"/>
  <c r="H3501" i="2"/>
  <c r="H3502" i="2"/>
  <c r="H3503" i="2"/>
  <c r="H3504" i="2"/>
  <c r="H3505" i="2"/>
  <c r="H3506" i="2"/>
  <c r="H3507" i="2"/>
  <c r="H3508" i="2"/>
  <c r="H3509" i="2"/>
  <c r="H3510" i="2"/>
  <c r="H3511" i="2"/>
  <c r="H3512" i="2"/>
  <c r="H3513" i="2"/>
  <c r="H3514" i="2"/>
  <c r="H3515" i="2"/>
  <c r="H3516" i="2"/>
  <c r="H3517" i="2"/>
  <c r="H3518" i="2"/>
  <c r="H3519" i="2"/>
  <c r="H3520" i="2"/>
  <c r="H3521" i="2"/>
  <c r="H3522" i="2"/>
  <c r="H3523" i="2"/>
  <c r="H3524" i="2"/>
  <c r="H3525" i="2"/>
  <c r="H3526" i="2"/>
  <c r="H3527" i="2"/>
  <c r="H3528" i="2"/>
  <c r="H3529" i="2"/>
  <c r="H3530" i="2"/>
  <c r="H3531" i="2"/>
  <c r="H3532" i="2"/>
  <c r="H3533" i="2"/>
  <c r="H3534" i="2"/>
  <c r="H3535" i="2"/>
  <c r="H3536" i="2"/>
  <c r="H3537" i="2"/>
  <c r="H3538" i="2"/>
  <c r="H3539" i="2"/>
  <c r="H3540" i="2"/>
  <c r="H3541" i="2"/>
  <c r="H3542" i="2"/>
  <c r="H3543" i="2"/>
  <c r="H3544" i="2"/>
  <c r="H3545" i="2"/>
  <c r="H3546" i="2"/>
  <c r="H3547" i="2"/>
  <c r="H3548" i="2"/>
  <c r="H3549" i="2"/>
  <c r="H3550" i="2"/>
  <c r="H3551" i="2"/>
  <c r="H3552" i="2"/>
  <c r="H3553" i="2"/>
  <c r="H3554" i="2"/>
  <c r="H3555" i="2"/>
  <c r="H3556" i="2"/>
  <c r="H3557" i="2"/>
  <c r="H3558" i="2"/>
  <c r="H3559" i="2"/>
  <c r="H3560" i="2"/>
  <c r="H3561" i="2"/>
  <c r="H3562" i="2"/>
  <c r="H3563" i="2"/>
  <c r="H3564" i="2"/>
  <c r="H3565" i="2"/>
  <c r="H3566" i="2"/>
  <c r="H3567" i="2"/>
  <c r="H3568" i="2"/>
  <c r="H3569" i="2"/>
  <c r="H3570" i="2"/>
  <c r="H3571" i="2"/>
  <c r="H3572" i="2"/>
  <c r="H3573" i="2"/>
  <c r="H3574" i="2"/>
  <c r="H3575" i="2"/>
  <c r="H3576" i="2"/>
  <c r="H3577" i="2"/>
  <c r="H3578" i="2"/>
  <c r="H3579" i="2"/>
  <c r="H3580" i="2"/>
  <c r="H3581" i="2"/>
  <c r="H3582" i="2"/>
  <c r="H3583" i="2"/>
  <c r="H3584" i="2"/>
  <c r="H3585" i="2"/>
  <c r="H3586" i="2"/>
  <c r="H3587" i="2"/>
  <c r="H3588" i="2"/>
  <c r="H3589" i="2"/>
  <c r="H3590" i="2"/>
  <c r="H3591" i="2"/>
  <c r="H3592" i="2"/>
  <c r="H3593" i="2"/>
  <c r="H3594" i="2"/>
  <c r="H3595" i="2"/>
  <c r="H3596" i="2"/>
  <c r="H3597" i="2"/>
  <c r="H3598" i="2"/>
  <c r="H3599" i="2"/>
  <c r="H3600" i="2"/>
  <c r="H3601" i="2"/>
  <c r="H3602" i="2"/>
  <c r="H3603" i="2"/>
  <c r="H3604" i="2"/>
  <c r="H3605" i="2"/>
  <c r="H3606" i="2"/>
  <c r="H3607" i="2"/>
  <c r="H3608" i="2"/>
  <c r="H3609" i="2"/>
  <c r="H3610" i="2"/>
  <c r="H3611" i="2"/>
  <c r="H3612" i="2"/>
  <c r="H3613" i="2"/>
  <c r="H3614" i="2"/>
  <c r="H3615" i="2"/>
  <c r="H3616" i="2"/>
  <c r="H3617" i="2"/>
  <c r="H3618" i="2"/>
  <c r="H3619" i="2"/>
  <c r="H3620" i="2"/>
  <c r="H3621" i="2"/>
  <c r="H3622" i="2"/>
  <c r="H3623" i="2"/>
  <c r="H3624" i="2"/>
  <c r="H3625" i="2"/>
  <c r="H3626" i="2"/>
  <c r="H3627" i="2"/>
  <c r="H3628" i="2"/>
  <c r="H3629" i="2"/>
  <c r="H3630" i="2"/>
  <c r="H3631" i="2"/>
  <c r="H3632" i="2"/>
  <c r="H3633" i="2"/>
  <c r="H3634" i="2"/>
  <c r="H3635" i="2"/>
  <c r="H3636" i="2"/>
  <c r="H3637" i="2"/>
  <c r="H3638" i="2"/>
  <c r="H3639" i="2"/>
  <c r="H3640" i="2"/>
  <c r="H3641" i="2"/>
  <c r="H3642" i="2"/>
  <c r="H3643" i="2"/>
  <c r="H3644" i="2"/>
  <c r="H3645" i="2"/>
  <c r="H3646" i="2"/>
  <c r="H3647" i="2"/>
  <c r="H3648" i="2"/>
  <c r="H3649" i="2"/>
  <c r="H3650" i="2"/>
  <c r="H3651" i="2"/>
  <c r="H3652" i="2"/>
  <c r="H3653" i="2"/>
  <c r="H3654" i="2"/>
  <c r="H3655" i="2"/>
  <c r="H3656" i="2"/>
  <c r="H3657" i="2"/>
  <c r="H3658" i="2"/>
  <c r="H3659" i="2"/>
  <c r="H3660" i="2"/>
  <c r="H3661" i="2"/>
  <c r="H3662" i="2"/>
  <c r="H3663" i="2"/>
  <c r="H3664" i="2"/>
  <c r="H3665" i="2"/>
  <c r="H3666" i="2"/>
  <c r="H3667" i="2"/>
  <c r="H3668" i="2"/>
  <c r="H3669" i="2"/>
  <c r="H3670" i="2"/>
  <c r="H3671" i="2"/>
  <c r="H3672" i="2"/>
  <c r="H3673" i="2"/>
  <c r="H3674" i="2"/>
  <c r="H3675" i="2"/>
  <c r="H3676" i="2"/>
  <c r="H3677" i="2"/>
  <c r="H3678" i="2"/>
  <c r="H3679" i="2"/>
  <c r="H3680" i="2"/>
  <c r="H3681" i="2"/>
  <c r="H3682" i="2"/>
  <c r="H3683" i="2"/>
  <c r="H3684" i="2"/>
  <c r="H3685" i="2"/>
  <c r="H3686" i="2"/>
  <c r="H3687" i="2"/>
  <c r="H3688" i="2"/>
  <c r="H3689" i="2"/>
  <c r="H3690" i="2"/>
  <c r="H3691" i="2"/>
  <c r="H3692" i="2"/>
  <c r="H3693" i="2"/>
  <c r="H3694" i="2"/>
  <c r="H3695" i="2"/>
  <c r="H3696" i="2"/>
  <c r="H3697" i="2"/>
  <c r="H3698" i="2"/>
  <c r="H3699" i="2"/>
  <c r="H3700" i="2"/>
  <c r="H3701" i="2"/>
  <c r="H3702" i="2"/>
  <c r="H3703" i="2"/>
  <c r="H3704" i="2"/>
  <c r="H3705" i="2"/>
  <c r="H3706" i="2"/>
  <c r="H3707" i="2"/>
  <c r="H3708" i="2"/>
  <c r="H3709" i="2"/>
  <c r="H3710" i="2"/>
  <c r="H3711" i="2"/>
  <c r="H3712" i="2"/>
  <c r="H3713" i="2"/>
  <c r="H3714" i="2"/>
  <c r="H3715" i="2"/>
  <c r="H3716" i="2"/>
  <c r="H3717" i="2"/>
  <c r="H3718" i="2"/>
  <c r="H3719" i="2"/>
  <c r="H3720" i="2"/>
  <c r="H3721" i="2"/>
  <c r="H3722" i="2"/>
  <c r="H3723" i="2"/>
  <c r="H3724" i="2"/>
  <c r="H3725" i="2"/>
  <c r="H3726" i="2"/>
  <c r="H3727" i="2"/>
  <c r="H3728" i="2"/>
  <c r="H3729" i="2"/>
  <c r="H3730" i="2"/>
  <c r="H3731" i="2"/>
  <c r="H3732" i="2"/>
  <c r="H3733" i="2"/>
  <c r="H3734" i="2"/>
  <c r="H3735" i="2"/>
  <c r="H3736" i="2"/>
  <c r="H3737" i="2"/>
  <c r="H3738" i="2"/>
  <c r="H3739" i="2"/>
  <c r="H3740" i="2"/>
  <c r="H3741" i="2"/>
  <c r="H3742" i="2"/>
  <c r="H3743" i="2"/>
  <c r="H3744" i="2"/>
  <c r="H3745" i="2"/>
  <c r="H3746" i="2"/>
  <c r="H3747" i="2"/>
  <c r="H3748" i="2"/>
  <c r="H3749" i="2"/>
  <c r="H3750" i="2"/>
  <c r="H3751" i="2"/>
  <c r="H3752" i="2"/>
  <c r="H3753" i="2"/>
  <c r="H3754" i="2"/>
  <c r="H3755" i="2"/>
  <c r="H3756" i="2"/>
  <c r="H3757" i="2"/>
  <c r="H3758" i="2"/>
  <c r="H3759" i="2"/>
  <c r="H3760" i="2"/>
  <c r="H3761" i="2"/>
  <c r="H3762" i="2"/>
  <c r="H3763" i="2"/>
  <c r="H3764" i="2"/>
  <c r="H3765" i="2"/>
  <c r="H3766" i="2"/>
  <c r="H3767" i="2"/>
  <c r="H3768" i="2"/>
  <c r="H3769" i="2"/>
  <c r="H3770" i="2"/>
  <c r="H3771" i="2"/>
  <c r="H3772" i="2"/>
  <c r="I2"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I1004" i="2"/>
  <c r="I1005" i="2"/>
  <c r="I1006" i="2"/>
  <c r="I1007" i="2"/>
  <c r="I1008" i="2"/>
  <c r="I1009" i="2"/>
  <c r="I1010" i="2"/>
  <c r="I1011" i="2"/>
  <c r="I1012" i="2"/>
  <c r="I1013" i="2"/>
  <c r="I1014" i="2"/>
  <c r="I1015" i="2"/>
  <c r="I1016" i="2"/>
  <c r="I1017" i="2"/>
  <c r="I1018" i="2"/>
  <c r="I1019" i="2"/>
  <c r="I1020" i="2"/>
  <c r="I1021" i="2"/>
  <c r="I1022" i="2"/>
  <c r="I1023" i="2"/>
  <c r="I1024" i="2"/>
  <c r="I1025" i="2"/>
  <c r="I1026" i="2"/>
  <c r="I1027" i="2"/>
  <c r="I1028" i="2"/>
  <c r="I1029" i="2"/>
  <c r="I1030" i="2"/>
  <c r="I1031" i="2"/>
  <c r="I1032" i="2"/>
  <c r="I1033" i="2"/>
  <c r="I1034" i="2"/>
  <c r="I1035" i="2"/>
  <c r="I1036" i="2"/>
  <c r="I1037" i="2"/>
  <c r="I1038" i="2"/>
  <c r="I1039" i="2"/>
  <c r="I1040" i="2"/>
  <c r="I1041" i="2"/>
  <c r="I1042" i="2"/>
  <c r="I1043" i="2"/>
  <c r="I1044" i="2"/>
  <c r="I1045" i="2"/>
  <c r="I1046" i="2"/>
  <c r="I1047" i="2"/>
  <c r="I1048" i="2"/>
  <c r="I1049" i="2"/>
  <c r="I1050" i="2"/>
  <c r="I1051" i="2"/>
  <c r="I1052" i="2"/>
  <c r="I1053" i="2"/>
  <c r="I1054" i="2"/>
  <c r="I1055" i="2"/>
  <c r="I1056" i="2"/>
  <c r="I1057" i="2"/>
  <c r="I1058" i="2"/>
  <c r="I1059" i="2"/>
  <c r="I1060" i="2"/>
  <c r="I1061" i="2"/>
  <c r="I1062" i="2"/>
  <c r="I1063" i="2"/>
  <c r="I1064" i="2"/>
  <c r="I1065" i="2"/>
  <c r="I1066" i="2"/>
  <c r="I1067" i="2"/>
  <c r="I1068" i="2"/>
  <c r="I1069" i="2"/>
  <c r="I1070" i="2"/>
  <c r="I1071" i="2"/>
  <c r="I1072" i="2"/>
  <c r="I1073" i="2"/>
  <c r="I1074" i="2"/>
  <c r="I1075" i="2"/>
  <c r="I1076" i="2"/>
  <c r="I1077" i="2"/>
  <c r="I1078" i="2"/>
  <c r="I1079" i="2"/>
  <c r="I1080" i="2"/>
  <c r="I1081" i="2"/>
  <c r="I1082" i="2"/>
  <c r="I1083" i="2"/>
  <c r="I1084" i="2"/>
  <c r="I1085" i="2"/>
  <c r="I1086" i="2"/>
  <c r="I1087" i="2"/>
  <c r="I1088" i="2"/>
  <c r="I1089" i="2"/>
  <c r="I1090" i="2"/>
  <c r="I1091" i="2"/>
  <c r="I1092" i="2"/>
  <c r="I1093" i="2"/>
  <c r="I1094" i="2"/>
  <c r="I1095" i="2"/>
  <c r="I1096" i="2"/>
  <c r="I1097" i="2"/>
  <c r="I1098" i="2"/>
  <c r="I1099" i="2"/>
  <c r="I1100" i="2"/>
  <c r="I1101" i="2"/>
  <c r="I1102" i="2"/>
  <c r="I1103" i="2"/>
  <c r="I1104" i="2"/>
  <c r="I1105" i="2"/>
  <c r="I1106" i="2"/>
  <c r="I1107" i="2"/>
  <c r="I1108" i="2"/>
  <c r="I1109" i="2"/>
  <c r="I1110" i="2"/>
  <c r="I1111" i="2"/>
  <c r="I1112" i="2"/>
  <c r="I1113" i="2"/>
  <c r="I1114" i="2"/>
  <c r="I1115" i="2"/>
  <c r="I1116" i="2"/>
  <c r="I1117" i="2"/>
  <c r="I1118" i="2"/>
  <c r="I1119" i="2"/>
  <c r="I1120" i="2"/>
  <c r="I1121" i="2"/>
  <c r="I1122" i="2"/>
  <c r="I1123" i="2"/>
  <c r="I1124" i="2"/>
  <c r="I1125" i="2"/>
  <c r="I1126" i="2"/>
  <c r="I1127" i="2"/>
  <c r="I1128" i="2"/>
  <c r="I1129" i="2"/>
  <c r="I1130" i="2"/>
  <c r="I1131" i="2"/>
  <c r="I1132" i="2"/>
  <c r="I1133" i="2"/>
  <c r="I1134" i="2"/>
  <c r="I1135" i="2"/>
  <c r="I1136" i="2"/>
  <c r="I1137" i="2"/>
  <c r="I1138" i="2"/>
  <c r="I1139" i="2"/>
  <c r="I1140" i="2"/>
  <c r="I1141" i="2"/>
  <c r="I1142" i="2"/>
  <c r="I1143" i="2"/>
  <c r="I1144" i="2"/>
  <c r="I1145" i="2"/>
  <c r="I1146" i="2"/>
  <c r="I1147" i="2"/>
  <c r="I1148" i="2"/>
  <c r="I1149" i="2"/>
  <c r="I1150" i="2"/>
  <c r="I1151" i="2"/>
  <c r="I1152" i="2"/>
  <c r="I1153" i="2"/>
  <c r="I1154" i="2"/>
  <c r="I1155" i="2"/>
  <c r="I1156" i="2"/>
  <c r="I1157" i="2"/>
  <c r="I1158" i="2"/>
  <c r="I1159" i="2"/>
  <c r="I1160" i="2"/>
  <c r="I1161" i="2"/>
  <c r="I1162" i="2"/>
  <c r="I1163" i="2"/>
  <c r="I1164" i="2"/>
  <c r="I1165" i="2"/>
  <c r="I1166" i="2"/>
  <c r="I1167" i="2"/>
  <c r="I1168" i="2"/>
  <c r="I1169" i="2"/>
  <c r="I1170" i="2"/>
  <c r="I1171" i="2"/>
  <c r="I1172" i="2"/>
  <c r="I1173" i="2"/>
  <c r="I1174" i="2"/>
  <c r="I1175" i="2"/>
  <c r="I1176" i="2"/>
  <c r="I1177" i="2"/>
  <c r="I1178" i="2"/>
  <c r="I1179" i="2"/>
  <c r="I1180" i="2"/>
  <c r="I1181" i="2"/>
  <c r="I1182" i="2"/>
  <c r="I1183" i="2"/>
  <c r="I1184" i="2"/>
  <c r="I1185" i="2"/>
  <c r="I1186" i="2"/>
  <c r="I1187" i="2"/>
  <c r="I1188" i="2"/>
  <c r="I1189" i="2"/>
  <c r="I1190" i="2"/>
  <c r="I1191" i="2"/>
  <c r="I1192" i="2"/>
  <c r="I1193" i="2"/>
  <c r="I1194" i="2"/>
  <c r="I1195" i="2"/>
  <c r="I1196" i="2"/>
  <c r="I1197" i="2"/>
  <c r="I1198" i="2"/>
  <c r="I1199" i="2"/>
  <c r="I1200" i="2"/>
  <c r="I1201" i="2"/>
  <c r="I1202" i="2"/>
  <c r="I1203" i="2"/>
  <c r="I1204" i="2"/>
  <c r="I1205" i="2"/>
  <c r="I1206" i="2"/>
  <c r="I1207" i="2"/>
  <c r="I1208" i="2"/>
  <c r="I1209" i="2"/>
  <c r="I1210" i="2"/>
  <c r="I1211" i="2"/>
  <c r="I1212" i="2"/>
  <c r="I1213" i="2"/>
  <c r="I1214" i="2"/>
  <c r="I1215" i="2"/>
  <c r="I1216" i="2"/>
  <c r="I1217" i="2"/>
  <c r="I1218" i="2"/>
  <c r="I1219" i="2"/>
  <c r="I1220" i="2"/>
  <c r="I1221" i="2"/>
  <c r="I1222" i="2"/>
  <c r="I1223" i="2"/>
  <c r="I1224" i="2"/>
  <c r="I1225" i="2"/>
  <c r="I1226" i="2"/>
  <c r="I1227" i="2"/>
  <c r="I1228" i="2"/>
  <c r="I1229" i="2"/>
  <c r="I1230" i="2"/>
  <c r="I1231" i="2"/>
  <c r="I1232" i="2"/>
  <c r="I1233" i="2"/>
  <c r="I1234" i="2"/>
  <c r="I1235" i="2"/>
  <c r="I1236" i="2"/>
  <c r="I1237" i="2"/>
  <c r="I1238" i="2"/>
  <c r="I1239" i="2"/>
  <c r="I1240" i="2"/>
  <c r="I1241" i="2"/>
  <c r="I1242" i="2"/>
  <c r="I1243" i="2"/>
  <c r="I1244" i="2"/>
  <c r="I1245" i="2"/>
  <c r="I1246" i="2"/>
  <c r="I1247" i="2"/>
  <c r="I1248" i="2"/>
  <c r="I1249" i="2"/>
  <c r="I1250" i="2"/>
  <c r="I1251" i="2"/>
  <c r="I1252" i="2"/>
  <c r="I1253" i="2"/>
  <c r="I1254" i="2"/>
  <c r="I1255" i="2"/>
  <c r="I1256" i="2"/>
  <c r="I1257" i="2"/>
  <c r="I1258" i="2"/>
  <c r="I1259" i="2"/>
  <c r="I1260" i="2"/>
  <c r="I1261" i="2"/>
  <c r="I1262" i="2"/>
  <c r="I1263" i="2"/>
  <c r="I1264" i="2"/>
  <c r="I1265" i="2"/>
  <c r="I1266" i="2"/>
  <c r="I1267" i="2"/>
  <c r="I1268" i="2"/>
  <c r="I1269" i="2"/>
  <c r="I1270" i="2"/>
  <c r="I1271" i="2"/>
  <c r="I1272" i="2"/>
  <c r="I1273" i="2"/>
  <c r="I1274" i="2"/>
  <c r="I1275" i="2"/>
  <c r="I1276" i="2"/>
  <c r="I1277" i="2"/>
  <c r="I1278" i="2"/>
  <c r="I1279" i="2"/>
  <c r="I1280" i="2"/>
  <c r="I1281" i="2"/>
  <c r="I1282" i="2"/>
  <c r="I1283" i="2"/>
  <c r="I1284" i="2"/>
  <c r="I1285" i="2"/>
  <c r="I1286" i="2"/>
  <c r="I1287" i="2"/>
  <c r="I1288" i="2"/>
  <c r="I1289" i="2"/>
  <c r="I1290" i="2"/>
  <c r="I1291" i="2"/>
  <c r="I1292" i="2"/>
  <c r="I1293" i="2"/>
  <c r="I1294" i="2"/>
  <c r="I1295" i="2"/>
  <c r="I1296" i="2"/>
  <c r="I1297" i="2"/>
  <c r="I1298" i="2"/>
  <c r="I1299" i="2"/>
  <c r="I1300" i="2"/>
  <c r="I1301" i="2"/>
  <c r="I1302" i="2"/>
  <c r="I1303" i="2"/>
  <c r="I1304" i="2"/>
  <c r="I1305" i="2"/>
  <c r="I1306" i="2"/>
  <c r="I1307" i="2"/>
  <c r="I1308" i="2"/>
  <c r="I1309" i="2"/>
  <c r="I1310" i="2"/>
  <c r="I1311" i="2"/>
  <c r="I1312" i="2"/>
  <c r="I1313" i="2"/>
  <c r="I1314" i="2"/>
  <c r="I1315" i="2"/>
  <c r="I1316" i="2"/>
  <c r="I1317" i="2"/>
  <c r="I1318" i="2"/>
  <c r="I1319" i="2"/>
  <c r="I1320" i="2"/>
  <c r="I1321" i="2"/>
  <c r="I1322" i="2"/>
  <c r="I1323" i="2"/>
  <c r="I1324" i="2"/>
  <c r="I1325" i="2"/>
  <c r="I1326" i="2"/>
  <c r="I1327" i="2"/>
  <c r="I1328" i="2"/>
  <c r="I1329" i="2"/>
  <c r="I1330" i="2"/>
  <c r="I1331" i="2"/>
  <c r="I1332" i="2"/>
  <c r="I1333" i="2"/>
  <c r="I1334" i="2"/>
  <c r="I1335" i="2"/>
  <c r="I1336" i="2"/>
  <c r="I1337" i="2"/>
  <c r="I1338" i="2"/>
  <c r="I1339" i="2"/>
  <c r="I1340" i="2"/>
  <c r="I1341" i="2"/>
  <c r="I1342" i="2"/>
  <c r="I1343" i="2"/>
  <c r="I1344" i="2"/>
  <c r="I1345" i="2"/>
  <c r="I1346" i="2"/>
  <c r="I1347" i="2"/>
  <c r="I1348" i="2"/>
  <c r="I1349" i="2"/>
  <c r="I1350" i="2"/>
  <c r="I1351" i="2"/>
  <c r="I1352" i="2"/>
  <c r="I1353" i="2"/>
  <c r="I1354" i="2"/>
  <c r="I1355" i="2"/>
  <c r="I1356" i="2"/>
  <c r="I1357" i="2"/>
  <c r="I1358" i="2"/>
  <c r="I1359" i="2"/>
  <c r="I1360" i="2"/>
  <c r="I1361" i="2"/>
  <c r="I1362" i="2"/>
  <c r="I1363" i="2"/>
  <c r="I1364" i="2"/>
  <c r="I1365" i="2"/>
  <c r="I1366" i="2"/>
  <c r="I1367" i="2"/>
  <c r="I1368" i="2"/>
  <c r="I1369" i="2"/>
  <c r="I1370" i="2"/>
  <c r="I1371" i="2"/>
  <c r="I1372" i="2"/>
  <c r="I1373" i="2"/>
  <c r="I1374" i="2"/>
  <c r="I1375" i="2"/>
  <c r="I1376" i="2"/>
  <c r="I1377" i="2"/>
  <c r="I1378" i="2"/>
  <c r="I1379" i="2"/>
  <c r="I1380" i="2"/>
  <c r="I1381" i="2"/>
  <c r="I1382" i="2"/>
  <c r="I1383" i="2"/>
  <c r="I1384" i="2"/>
  <c r="I1385" i="2"/>
  <c r="I1386" i="2"/>
  <c r="I1387" i="2"/>
  <c r="I1388" i="2"/>
  <c r="I1389" i="2"/>
  <c r="I1390" i="2"/>
  <c r="I1391" i="2"/>
  <c r="I1392" i="2"/>
  <c r="I1393" i="2"/>
  <c r="I1394" i="2"/>
  <c r="I1395" i="2"/>
  <c r="I1396" i="2"/>
  <c r="I1397" i="2"/>
  <c r="I1398" i="2"/>
  <c r="I1399" i="2"/>
  <c r="I1400" i="2"/>
  <c r="I1401" i="2"/>
  <c r="I1402" i="2"/>
  <c r="I1403" i="2"/>
  <c r="I1404" i="2"/>
  <c r="I1405" i="2"/>
  <c r="I1406" i="2"/>
  <c r="I1407" i="2"/>
  <c r="I1408" i="2"/>
  <c r="I1409" i="2"/>
  <c r="I1410" i="2"/>
  <c r="I1411" i="2"/>
  <c r="I1412" i="2"/>
  <c r="I1413" i="2"/>
  <c r="I1414" i="2"/>
  <c r="I1415" i="2"/>
  <c r="I1416" i="2"/>
  <c r="I1417" i="2"/>
  <c r="I1418" i="2"/>
  <c r="I1419" i="2"/>
  <c r="I1420" i="2"/>
  <c r="I1421" i="2"/>
  <c r="I1422" i="2"/>
  <c r="I1423" i="2"/>
  <c r="I1424" i="2"/>
  <c r="I1425" i="2"/>
  <c r="I1426" i="2"/>
  <c r="I1427" i="2"/>
  <c r="I1428" i="2"/>
  <c r="I1429" i="2"/>
  <c r="I1430" i="2"/>
  <c r="I1431" i="2"/>
  <c r="I1432" i="2"/>
  <c r="I1433" i="2"/>
  <c r="I1434" i="2"/>
  <c r="I1435" i="2"/>
  <c r="I1436" i="2"/>
  <c r="I1437" i="2"/>
  <c r="I1438" i="2"/>
  <c r="I1439" i="2"/>
  <c r="I1440" i="2"/>
  <c r="I1441" i="2"/>
  <c r="I1442" i="2"/>
  <c r="I1443" i="2"/>
  <c r="I1444" i="2"/>
  <c r="I1445" i="2"/>
  <c r="I1446" i="2"/>
  <c r="I1447" i="2"/>
  <c r="I1448" i="2"/>
  <c r="I1449" i="2"/>
  <c r="I1450" i="2"/>
  <c r="I1451" i="2"/>
  <c r="I1452" i="2"/>
  <c r="I1453" i="2"/>
  <c r="I1454" i="2"/>
  <c r="I1455" i="2"/>
  <c r="I1456" i="2"/>
  <c r="I1457" i="2"/>
  <c r="I1458" i="2"/>
  <c r="I1459" i="2"/>
  <c r="I1460" i="2"/>
  <c r="I1461" i="2"/>
  <c r="I1462" i="2"/>
  <c r="I1463" i="2"/>
  <c r="I1464" i="2"/>
  <c r="I1465" i="2"/>
  <c r="I1466" i="2"/>
  <c r="I1467" i="2"/>
  <c r="I1468" i="2"/>
  <c r="I1469" i="2"/>
  <c r="I1470" i="2"/>
  <c r="I1471" i="2"/>
  <c r="I1472" i="2"/>
  <c r="I1473" i="2"/>
  <c r="I1474" i="2"/>
  <c r="I1475" i="2"/>
  <c r="I1476" i="2"/>
  <c r="I1477" i="2"/>
  <c r="I1478" i="2"/>
  <c r="I1479" i="2"/>
  <c r="I1480" i="2"/>
  <c r="I1481" i="2"/>
  <c r="I1482" i="2"/>
  <c r="I1483" i="2"/>
  <c r="I1484" i="2"/>
  <c r="I1485" i="2"/>
  <c r="I1486" i="2"/>
  <c r="I1487" i="2"/>
  <c r="I1488" i="2"/>
  <c r="I1489" i="2"/>
  <c r="I1490" i="2"/>
  <c r="I1491" i="2"/>
  <c r="I1492" i="2"/>
  <c r="I1493" i="2"/>
  <c r="I1494" i="2"/>
  <c r="I1495" i="2"/>
  <c r="I1496" i="2"/>
  <c r="I1497" i="2"/>
  <c r="I1498" i="2"/>
  <c r="I1499" i="2"/>
  <c r="I1500" i="2"/>
  <c r="I1501" i="2"/>
  <c r="I1502" i="2"/>
  <c r="I1503" i="2"/>
  <c r="I1504" i="2"/>
  <c r="I1505" i="2"/>
  <c r="I1506" i="2"/>
  <c r="I1507" i="2"/>
  <c r="I1508" i="2"/>
  <c r="I1509" i="2"/>
  <c r="I1510" i="2"/>
  <c r="I1511" i="2"/>
  <c r="I1512" i="2"/>
  <c r="I1513" i="2"/>
  <c r="I1514" i="2"/>
  <c r="I1515" i="2"/>
  <c r="I1516" i="2"/>
  <c r="I1517" i="2"/>
  <c r="I1518" i="2"/>
  <c r="I1519" i="2"/>
  <c r="I1520" i="2"/>
  <c r="I1521" i="2"/>
  <c r="I1522" i="2"/>
  <c r="I1523" i="2"/>
  <c r="I1524" i="2"/>
  <c r="I1525" i="2"/>
  <c r="I1526" i="2"/>
  <c r="I1527" i="2"/>
  <c r="I1528" i="2"/>
  <c r="I1529" i="2"/>
  <c r="I1530" i="2"/>
  <c r="I1531" i="2"/>
  <c r="I1532" i="2"/>
  <c r="I1533" i="2"/>
  <c r="I1534" i="2"/>
  <c r="I1535" i="2"/>
  <c r="I1536" i="2"/>
  <c r="I1537" i="2"/>
  <c r="I1538" i="2"/>
  <c r="I1539" i="2"/>
  <c r="I1540" i="2"/>
  <c r="I1541" i="2"/>
  <c r="I1542" i="2"/>
  <c r="I1543" i="2"/>
  <c r="I1544" i="2"/>
  <c r="I1545" i="2"/>
  <c r="I1546" i="2"/>
  <c r="I1547" i="2"/>
  <c r="I1548" i="2"/>
  <c r="I1549" i="2"/>
  <c r="I1550" i="2"/>
  <c r="I1551" i="2"/>
  <c r="I1552" i="2"/>
  <c r="I1553" i="2"/>
  <c r="I1554" i="2"/>
  <c r="I1555" i="2"/>
  <c r="I1556" i="2"/>
  <c r="I1557" i="2"/>
  <c r="I1558" i="2"/>
  <c r="I1559" i="2"/>
  <c r="I1560" i="2"/>
  <c r="I1561" i="2"/>
  <c r="I1562" i="2"/>
  <c r="I1563" i="2"/>
  <c r="I1564" i="2"/>
  <c r="I1565" i="2"/>
  <c r="I1566" i="2"/>
  <c r="I1567" i="2"/>
  <c r="I1568" i="2"/>
  <c r="I1569" i="2"/>
  <c r="I1570" i="2"/>
  <c r="I1571" i="2"/>
  <c r="I1572" i="2"/>
  <c r="I1573" i="2"/>
  <c r="I1574" i="2"/>
  <c r="I1575" i="2"/>
  <c r="I1576" i="2"/>
  <c r="I1577" i="2"/>
  <c r="I1578" i="2"/>
  <c r="I1579" i="2"/>
  <c r="I1580" i="2"/>
  <c r="I1581" i="2"/>
  <c r="I1582" i="2"/>
  <c r="I1583" i="2"/>
  <c r="I1584" i="2"/>
  <c r="I1585" i="2"/>
  <c r="I1586" i="2"/>
  <c r="I1587" i="2"/>
  <c r="I1588" i="2"/>
  <c r="I1589" i="2"/>
  <c r="I1590" i="2"/>
  <c r="I1591" i="2"/>
  <c r="I1592" i="2"/>
  <c r="I1593" i="2"/>
  <c r="I1594" i="2"/>
  <c r="I1595" i="2"/>
  <c r="I1596" i="2"/>
  <c r="I1597" i="2"/>
  <c r="I1598" i="2"/>
  <c r="I1599" i="2"/>
  <c r="I1600" i="2"/>
  <c r="I1601" i="2"/>
  <c r="I1602" i="2"/>
  <c r="I1603" i="2"/>
  <c r="I1604" i="2"/>
  <c r="I1605" i="2"/>
  <c r="I1606" i="2"/>
  <c r="I1607" i="2"/>
  <c r="I1608" i="2"/>
  <c r="I1609" i="2"/>
  <c r="I1610" i="2"/>
  <c r="I1611" i="2"/>
  <c r="I1612" i="2"/>
  <c r="I1613" i="2"/>
  <c r="I1614" i="2"/>
  <c r="I1615" i="2"/>
  <c r="I1616" i="2"/>
  <c r="I1617" i="2"/>
  <c r="I1618" i="2"/>
  <c r="I1619" i="2"/>
  <c r="I1620" i="2"/>
  <c r="I1621" i="2"/>
  <c r="I1622" i="2"/>
  <c r="I1623" i="2"/>
  <c r="I1624" i="2"/>
  <c r="I1625" i="2"/>
  <c r="I1626" i="2"/>
  <c r="I1627" i="2"/>
  <c r="I1628" i="2"/>
  <c r="I1629" i="2"/>
  <c r="I1630" i="2"/>
  <c r="I1631" i="2"/>
  <c r="I1632" i="2"/>
  <c r="I1633" i="2"/>
  <c r="I1634" i="2"/>
  <c r="I1635" i="2"/>
  <c r="I1636" i="2"/>
  <c r="I1637" i="2"/>
  <c r="I1638" i="2"/>
  <c r="I1639" i="2"/>
  <c r="I1640" i="2"/>
  <c r="I1641" i="2"/>
  <c r="I1642" i="2"/>
  <c r="I1643" i="2"/>
  <c r="I1644" i="2"/>
  <c r="I1645" i="2"/>
  <c r="I1646" i="2"/>
  <c r="I1647" i="2"/>
  <c r="I1648" i="2"/>
  <c r="I1649" i="2"/>
  <c r="I1650" i="2"/>
  <c r="I1651" i="2"/>
  <c r="I1652" i="2"/>
  <c r="I1653" i="2"/>
  <c r="I1654" i="2"/>
  <c r="I1655" i="2"/>
  <c r="I1656" i="2"/>
  <c r="I1657" i="2"/>
  <c r="I1658" i="2"/>
  <c r="I1659" i="2"/>
  <c r="I1660" i="2"/>
  <c r="I1661" i="2"/>
  <c r="I1662" i="2"/>
  <c r="I1663" i="2"/>
  <c r="I1664" i="2"/>
  <c r="I1665" i="2"/>
  <c r="I1666" i="2"/>
  <c r="I1667" i="2"/>
  <c r="I1668" i="2"/>
  <c r="I1669" i="2"/>
  <c r="I1670" i="2"/>
  <c r="I1671" i="2"/>
  <c r="I1672" i="2"/>
  <c r="I1673" i="2"/>
  <c r="I1674" i="2"/>
  <c r="I1675" i="2"/>
  <c r="I1676" i="2"/>
  <c r="I1677" i="2"/>
  <c r="I1678" i="2"/>
  <c r="I1679" i="2"/>
  <c r="I1680" i="2"/>
  <c r="I1681" i="2"/>
  <c r="I1682" i="2"/>
  <c r="I1683" i="2"/>
  <c r="I1684" i="2"/>
  <c r="I1685" i="2"/>
  <c r="I1686" i="2"/>
  <c r="I1687" i="2"/>
  <c r="I1688" i="2"/>
  <c r="I1689" i="2"/>
  <c r="I1690" i="2"/>
  <c r="I1691" i="2"/>
  <c r="I1692" i="2"/>
  <c r="I1693" i="2"/>
  <c r="I1694" i="2"/>
  <c r="I1695" i="2"/>
  <c r="I1696" i="2"/>
  <c r="I1697" i="2"/>
  <c r="I1698" i="2"/>
  <c r="I1699" i="2"/>
  <c r="I1700" i="2"/>
  <c r="I1701" i="2"/>
  <c r="I1702" i="2"/>
  <c r="I1703" i="2"/>
  <c r="I1704" i="2"/>
  <c r="I1705" i="2"/>
  <c r="I1706" i="2"/>
  <c r="I1707" i="2"/>
  <c r="I1708" i="2"/>
  <c r="I1709" i="2"/>
  <c r="I1710" i="2"/>
  <c r="I1711" i="2"/>
  <c r="I1712" i="2"/>
  <c r="I1713" i="2"/>
  <c r="I1714" i="2"/>
  <c r="I1715" i="2"/>
  <c r="I1716" i="2"/>
  <c r="I1717" i="2"/>
  <c r="I1718" i="2"/>
  <c r="I1719" i="2"/>
  <c r="I1720" i="2"/>
  <c r="I1721" i="2"/>
  <c r="I1722" i="2"/>
  <c r="I1723" i="2"/>
  <c r="I1724" i="2"/>
  <c r="I1725" i="2"/>
  <c r="I1726" i="2"/>
  <c r="I1727" i="2"/>
  <c r="I1728" i="2"/>
  <c r="I1729" i="2"/>
  <c r="I1730" i="2"/>
  <c r="I1731" i="2"/>
  <c r="I1732" i="2"/>
  <c r="I1733" i="2"/>
  <c r="I1734" i="2"/>
  <c r="I1735" i="2"/>
  <c r="I1736" i="2"/>
  <c r="I1737" i="2"/>
  <c r="I1738" i="2"/>
  <c r="I1739" i="2"/>
  <c r="I1740" i="2"/>
  <c r="I1741" i="2"/>
  <c r="I1742" i="2"/>
  <c r="I1743" i="2"/>
  <c r="I1744" i="2"/>
  <c r="I1745" i="2"/>
  <c r="I1746" i="2"/>
  <c r="I1747" i="2"/>
  <c r="I1748" i="2"/>
  <c r="I1749" i="2"/>
  <c r="I1750" i="2"/>
  <c r="I1751" i="2"/>
  <c r="I1752" i="2"/>
  <c r="I1753" i="2"/>
  <c r="I1754" i="2"/>
  <c r="I1755" i="2"/>
  <c r="I1756" i="2"/>
  <c r="I1757" i="2"/>
  <c r="I1758" i="2"/>
  <c r="I1759" i="2"/>
  <c r="I1760" i="2"/>
  <c r="I1761" i="2"/>
  <c r="I1762" i="2"/>
  <c r="I1763" i="2"/>
  <c r="I1764" i="2"/>
  <c r="I1765" i="2"/>
  <c r="I1766" i="2"/>
  <c r="I1767" i="2"/>
  <c r="I1768" i="2"/>
  <c r="I1769" i="2"/>
  <c r="I1770" i="2"/>
  <c r="I1771" i="2"/>
  <c r="I1772" i="2"/>
  <c r="I1773" i="2"/>
  <c r="I1774" i="2"/>
  <c r="I1775" i="2"/>
  <c r="I1776" i="2"/>
  <c r="I1777" i="2"/>
  <c r="I1778" i="2"/>
  <c r="I1779" i="2"/>
  <c r="I1780" i="2"/>
  <c r="I1781" i="2"/>
  <c r="I1782" i="2"/>
  <c r="I1783" i="2"/>
  <c r="I1784" i="2"/>
  <c r="I1785" i="2"/>
  <c r="I1786" i="2"/>
  <c r="I1787" i="2"/>
  <c r="I1788" i="2"/>
  <c r="I1789" i="2"/>
  <c r="I1790" i="2"/>
  <c r="I1791" i="2"/>
  <c r="I1792" i="2"/>
  <c r="I1793" i="2"/>
  <c r="I1794" i="2"/>
  <c r="I1795" i="2"/>
  <c r="I1796" i="2"/>
  <c r="I1797" i="2"/>
  <c r="I1798" i="2"/>
  <c r="I1799" i="2"/>
  <c r="I1800" i="2"/>
  <c r="I1801" i="2"/>
  <c r="I1802" i="2"/>
  <c r="I1803" i="2"/>
  <c r="I1804" i="2"/>
  <c r="I1805" i="2"/>
  <c r="I1806" i="2"/>
  <c r="I1807" i="2"/>
  <c r="I1808" i="2"/>
  <c r="I1809" i="2"/>
  <c r="I1810" i="2"/>
  <c r="I1811" i="2"/>
  <c r="I1812" i="2"/>
  <c r="I1813" i="2"/>
  <c r="I1814" i="2"/>
  <c r="I1815" i="2"/>
  <c r="I1816" i="2"/>
  <c r="I1817" i="2"/>
  <c r="I1818" i="2"/>
  <c r="I1819" i="2"/>
  <c r="I1820" i="2"/>
  <c r="I1821" i="2"/>
  <c r="I1822" i="2"/>
  <c r="I1823" i="2"/>
  <c r="I1824" i="2"/>
  <c r="I1825" i="2"/>
  <c r="I1826" i="2"/>
  <c r="I1827" i="2"/>
  <c r="I1828" i="2"/>
  <c r="I1829" i="2"/>
  <c r="I1830" i="2"/>
  <c r="I1831" i="2"/>
  <c r="I1832" i="2"/>
  <c r="I1833" i="2"/>
  <c r="I1834" i="2"/>
  <c r="I1835" i="2"/>
  <c r="I1836" i="2"/>
  <c r="I1837" i="2"/>
  <c r="I1838" i="2"/>
  <c r="I1839" i="2"/>
  <c r="I1840" i="2"/>
  <c r="I1841" i="2"/>
  <c r="I1842" i="2"/>
  <c r="I1843" i="2"/>
  <c r="I1844" i="2"/>
  <c r="I1845" i="2"/>
  <c r="I1846" i="2"/>
  <c r="I1847" i="2"/>
  <c r="I1848" i="2"/>
  <c r="I1849" i="2"/>
  <c r="I1850" i="2"/>
  <c r="I1851" i="2"/>
  <c r="I1852" i="2"/>
  <c r="I1853" i="2"/>
  <c r="I1854" i="2"/>
  <c r="I1855" i="2"/>
  <c r="I1856" i="2"/>
  <c r="I1857" i="2"/>
  <c r="I1858" i="2"/>
  <c r="I1859" i="2"/>
  <c r="I1860" i="2"/>
  <c r="I1861" i="2"/>
  <c r="I1862" i="2"/>
  <c r="I1863" i="2"/>
  <c r="I1864" i="2"/>
  <c r="I1865" i="2"/>
  <c r="I1866" i="2"/>
  <c r="I1867" i="2"/>
  <c r="I1868" i="2"/>
  <c r="I1869" i="2"/>
  <c r="I1870" i="2"/>
  <c r="I1871" i="2"/>
  <c r="I1872" i="2"/>
  <c r="I1873" i="2"/>
  <c r="I1874" i="2"/>
  <c r="I1875" i="2"/>
  <c r="I1876" i="2"/>
  <c r="I1877" i="2"/>
  <c r="I1878" i="2"/>
  <c r="I1879" i="2"/>
  <c r="I1880" i="2"/>
  <c r="I1881" i="2"/>
  <c r="I1882" i="2"/>
  <c r="I1883" i="2"/>
  <c r="I1884" i="2"/>
  <c r="I1885" i="2"/>
  <c r="I1886" i="2"/>
  <c r="I1887" i="2"/>
  <c r="I1888" i="2"/>
  <c r="I1889" i="2"/>
  <c r="I1890" i="2"/>
  <c r="I1891" i="2"/>
  <c r="I1892" i="2"/>
  <c r="I1893" i="2"/>
  <c r="I1894" i="2"/>
  <c r="I1895" i="2"/>
  <c r="I1896" i="2"/>
  <c r="I1897" i="2"/>
  <c r="I1898" i="2"/>
  <c r="I1899" i="2"/>
  <c r="I1900" i="2"/>
  <c r="I1901" i="2"/>
  <c r="I1902" i="2"/>
  <c r="I1903" i="2"/>
  <c r="I1904" i="2"/>
  <c r="I1905" i="2"/>
  <c r="I1906" i="2"/>
  <c r="I1907" i="2"/>
  <c r="I1908" i="2"/>
  <c r="I1909" i="2"/>
  <c r="I1910" i="2"/>
  <c r="I1911" i="2"/>
  <c r="I1912" i="2"/>
  <c r="I1913" i="2"/>
  <c r="I1914" i="2"/>
  <c r="I1915" i="2"/>
  <c r="I1916" i="2"/>
  <c r="I1917" i="2"/>
  <c r="I1918" i="2"/>
  <c r="I1919" i="2"/>
  <c r="I1920" i="2"/>
  <c r="I1921" i="2"/>
  <c r="I1922" i="2"/>
  <c r="I1923" i="2"/>
  <c r="I1924" i="2"/>
  <c r="I1925" i="2"/>
  <c r="I1926" i="2"/>
  <c r="I1927" i="2"/>
  <c r="I1928" i="2"/>
  <c r="I1929" i="2"/>
  <c r="I1930" i="2"/>
  <c r="I1931" i="2"/>
  <c r="I1932" i="2"/>
  <c r="I1933" i="2"/>
  <c r="I1934" i="2"/>
  <c r="I1935" i="2"/>
  <c r="I1936" i="2"/>
  <c r="I1937" i="2"/>
  <c r="I1938" i="2"/>
  <c r="I1939" i="2"/>
  <c r="I1940" i="2"/>
  <c r="I1941" i="2"/>
  <c r="I1942" i="2"/>
  <c r="I1943" i="2"/>
  <c r="I1944" i="2"/>
  <c r="I1945" i="2"/>
  <c r="I1946" i="2"/>
  <c r="I1947" i="2"/>
  <c r="I1948" i="2"/>
  <c r="I1949" i="2"/>
  <c r="I1950" i="2"/>
  <c r="I1951" i="2"/>
  <c r="I1952" i="2"/>
  <c r="I1953" i="2"/>
  <c r="I1954" i="2"/>
  <c r="I1955" i="2"/>
  <c r="I1956" i="2"/>
  <c r="I1957" i="2"/>
  <c r="I1958" i="2"/>
  <c r="I1959" i="2"/>
  <c r="I1960" i="2"/>
  <c r="I1961" i="2"/>
  <c r="I1962" i="2"/>
  <c r="I1963" i="2"/>
  <c r="I1964" i="2"/>
  <c r="I1965" i="2"/>
  <c r="I1966" i="2"/>
  <c r="I1967" i="2"/>
  <c r="I1968" i="2"/>
  <c r="I1969" i="2"/>
  <c r="I1970" i="2"/>
  <c r="I1971" i="2"/>
  <c r="I1972" i="2"/>
  <c r="I1973" i="2"/>
  <c r="I1974" i="2"/>
  <c r="I1975" i="2"/>
  <c r="I1976" i="2"/>
  <c r="I1977" i="2"/>
  <c r="I1978" i="2"/>
  <c r="I1979" i="2"/>
  <c r="I1980" i="2"/>
  <c r="I1981" i="2"/>
  <c r="I1982" i="2"/>
  <c r="I1983" i="2"/>
  <c r="I1984" i="2"/>
  <c r="I1985" i="2"/>
  <c r="I1986" i="2"/>
  <c r="I1987" i="2"/>
  <c r="I1988" i="2"/>
  <c r="I1989" i="2"/>
  <c r="I1990" i="2"/>
  <c r="I1991" i="2"/>
  <c r="I1992" i="2"/>
  <c r="I1993" i="2"/>
  <c r="I1994" i="2"/>
  <c r="I1995" i="2"/>
  <c r="I1996" i="2"/>
  <c r="I1997" i="2"/>
  <c r="I1998" i="2"/>
  <c r="I1999" i="2"/>
  <c r="I2000" i="2"/>
  <c r="I2001" i="2"/>
  <c r="I2002" i="2"/>
  <c r="I2003" i="2"/>
  <c r="I2004" i="2"/>
  <c r="I2005" i="2"/>
  <c r="I2006" i="2"/>
  <c r="I2007" i="2"/>
  <c r="I2008" i="2"/>
  <c r="I2009" i="2"/>
  <c r="I2010" i="2"/>
  <c r="I2011" i="2"/>
  <c r="I2012" i="2"/>
  <c r="I2013" i="2"/>
  <c r="I2014" i="2"/>
  <c r="I2015" i="2"/>
  <c r="I2016" i="2"/>
  <c r="I2017" i="2"/>
  <c r="I2018" i="2"/>
  <c r="I2019" i="2"/>
  <c r="I2020" i="2"/>
  <c r="I2021" i="2"/>
  <c r="I2022" i="2"/>
  <c r="I2023" i="2"/>
  <c r="I2024" i="2"/>
  <c r="I2025" i="2"/>
  <c r="I2026" i="2"/>
  <c r="I2027" i="2"/>
  <c r="I2028" i="2"/>
  <c r="I2029" i="2"/>
  <c r="I2030" i="2"/>
  <c r="I2031" i="2"/>
  <c r="I2032" i="2"/>
  <c r="I2033" i="2"/>
  <c r="I2034" i="2"/>
  <c r="I2035" i="2"/>
  <c r="I2036" i="2"/>
  <c r="I2037" i="2"/>
  <c r="I2038" i="2"/>
  <c r="I2039" i="2"/>
  <c r="I2040" i="2"/>
  <c r="I2041" i="2"/>
  <c r="I2042" i="2"/>
  <c r="I2043" i="2"/>
  <c r="I2044" i="2"/>
  <c r="I2045" i="2"/>
  <c r="I2046" i="2"/>
  <c r="I2047" i="2"/>
  <c r="I2048" i="2"/>
  <c r="I2049" i="2"/>
  <c r="I2050" i="2"/>
  <c r="I2051" i="2"/>
  <c r="I2052" i="2"/>
  <c r="I2053" i="2"/>
  <c r="I2054" i="2"/>
  <c r="I2055" i="2"/>
  <c r="I2056" i="2"/>
  <c r="I2057" i="2"/>
  <c r="I2058" i="2"/>
  <c r="I2059" i="2"/>
  <c r="I2060" i="2"/>
  <c r="I2061" i="2"/>
  <c r="I2062" i="2"/>
  <c r="I2063" i="2"/>
  <c r="I2064" i="2"/>
  <c r="I2065" i="2"/>
  <c r="I2066" i="2"/>
  <c r="I2067" i="2"/>
  <c r="I2068" i="2"/>
  <c r="I2069" i="2"/>
  <c r="I2070" i="2"/>
  <c r="I2071" i="2"/>
  <c r="I2072" i="2"/>
  <c r="I2073" i="2"/>
  <c r="I2074" i="2"/>
  <c r="I2075" i="2"/>
  <c r="I2076" i="2"/>
  <c r="I2077" i="2"/>
  <c r="I2078" i="2"/>
  <c r="I2079" i="2"/>
  <c r="I2080" i="2"/>
  <c r="I2081" i="2"/>
  <c r="I2082" i="2"/>
  <c r="I2083" i="2"/>
  <c r="I2084" i="2"/>
  <c r="I2085" i="2"/>
  <c r="I2086" i="2"/>
  <c r="I2087" i="2"/>
  <c r="I2088" i="2"/>
  <c r="I2089" i="2"/>
  <c r="I2090" i="2"/>
  <c r="I2091" i="2"/>
  <c r="I2092" i="2"/>
  <c r="I2093" i="2"/>
  <c r="I2094" i="2"/>
  <c r="I2095" i="2"/>
  <c r="I2096" i="2"/>
  <c r="I2097" i="2"/>
  <c r="I2098" i="2"/>
  <c r="I2099" i="2"/>
  <c r="I2100" i="2"/>
  <c r="I2101" i="2"/>
  <c r="I2102" i="2"/>
  <c r="I2103" i="2"/>
  <c r="I2104" i="2"/>
  <c r="I2105" i="2"/>
  <c r="I2106" i="2"/>
  <c r="I2107" i="2"/>
  <c r="I2108" i="2"/>
  <c r="I2109" i="2"/>
  <c r="I2110" i="2"/>
  <c r="I2111" i="2"/>
  <c r="I2112" i="2"/>
  <c r="I2113" i="2"/>
  <c r="I2114" i="2"/>
  <c r="I2115" i="2"/>
  <c r="I2116" i="2"/>
  <c r="I2117" i="2"/>
  <c r="I2118" i="2"/>
  <c r="I2119" i="2"/>
  <c r="I2120" i="2"/>
  <c r="I2121" i="2"/>
  <c r="I2122" i="2"/>
  <c r="I2123" i="2"/>
  <c r="I2124" i="2"/>
  <c r="I2125" i="2"/>
  <c r="I2126" i="2"/>
  <c r="I2127" i="2"/>
  <c r="I2128" i="2"/>
  <c r="I2129" i="2"/>
  <c r="I2130" i="2"/>
  <c r="I2131" i="2"/>
  <c r="I2132" i="2"/>
  <c r="I2133" i="2"/>
  <c r="I2134" i="2"/>
  <c r="I2135" i="2"/>
  <c r="I2136" i="2"/>
  <c r="I2137" i="2"/>
  <c r="I2138" i="2"/>
  <c r="I2139" i="2"/>
  <c r="I2140" i="2"/>
  <c r="I2141" i="2"/>
  <c r="I2142" i="2"/>
  <c r="I2143" i="2"/>
  <c r="I2144" i="2"/>
  <c r="I2145" i="2"/>
  <c r="I2146" i="2"/>
  <c r="I2147" i="2"/>
  <c r="I2148" i="2"/>
  <c r="I2149" i="2"/>
  <c r="I2150" i="2"/>
  <c r="I2151" i="2"/>
  <c r="I2152" i="2"/>
  <c r="I2153" i="2"/>
  <c r="I2154" i="2"/>
  <c r="I2155" i="2"/>
  <c r="I2156" i="2"/>
  <c r="I2157" i="2"/>
  <c r="I2158" i="2"/>
  <c r="I2159" i="2"/>
  <c r="I2160" i="2"/>
  <c r="I2161" i="2"/>
  <c r="I2162" i="2"/>
  <c r="I2163" i="2"/>
  <c r="I2164" i="2"/>
  <c r="I2165" i="2"/>
  <c r="I2166" i="2"/>
  <c r="I2167" i="2"/>
  <c r="I2168" i="2"/>
  <c r="I2169" i="2"/>
  <c r="I2170" i="2"/>
  <c r="I2171" i="2"/>
  <c r="I2172" i="2"/>
  <c r="I2173" i="2"/>
  <c r="I2174" i="2"/>
  <c r="I2175" i="2"/>
  <c r="I2176" i="2"/>
  <c r="I2177" i="2"/>
  <c r="I2178" i="2"/>
  <c r="I2179" i="2"/>
  <c r="I2180" i="2"/>
  <c r="I2181" i="2"/>
  <c r="I2182" i="2"/>
  <c r="I2183" i="2"/>
  <c r="I2184" i="2"/>
  <c r="I2185" i="2"/>
  <c r="I2186" i="2"/>
  <c r="I2187" i="2"/>
  <c r="I2188" i="2"/>
  <c r="I2189" i="2"/>
  <c r="I2190" i="2"/>
  <c r="I2191" i="2"/>
  <c r="I2192" i="2"/>
  <c r="I2193" i="2"/>
  <c r="I2194" i="2"/>
  <c r="I2195" i="2"/>
  <c r="I2196" i="2"/>
  <c r="I2197" i="2"/>
  <c r="I2198" i="2"/>
  <c r="I2199" i="2"/>
  <c r="I2200" i="2"/>
  <c r="I2201" i="2"/>
  <c r="I2202" i="2"/>
  <c r="I2203" i="2"/>
  <c r="I2204" i="2"/>
  <c r="I2205" i="2"/>
  <c r="I2206" i="2"/>
  <c r="I2207" i="2"/>
  <c r="I2208" i="2"/>
  <c r="I2209" i="2"/>
  <c r="I2210" i="2"/>
  <c r="I2211" i="2"/>
  <c r="I2212" i="2"/>
  <c r="I2213" i="2"/>
  <c r="I2214" i="2"/>
  <c r="I2215" i="2"/>
  <c r="I2216" i="2"/>
  <c r="I2217" i="2"/>
  <c r="I2218" i="2"/>
  <c r="I2219" i="2"/>
  <c r="I2220" i="2"/>
  <c r="I2221" i="2"/>
  <c r="I2222" i="2"/>
  <c r="I2223" i="2"/>
  <c r="I2224" i="2"/>
  <c r="I2225" i="2"/>
  <c r="I2226" i="2"/>
  <c r="I2227" i="2"/>
  <c r="I2228" i="2"/>
  <c r="I2229" i="2"/>
  <c r="I2230" i="2"/>
  <c r="I2231" i="2"/>
  <c r="I2232" i="2"/>
  <c r="I2233" i="2"/>
  <c r="I2234" i="2"/>
  <c r="I2235" i="2"/>
  <c r="I2236" i="2"/>
  <c r="I2237" i="2"/>
  <c r="I2238" i="2"/>
  <c r="I2239" i="2"/>
  <c r="I2240" i="2"/>
  <c r="I2241" i="2"/>
  <c r="I2242" i="2"/>
  <c r="I2243" i="2"/>
  <c r="I2244" i="2"/>
  <c r="I2245" i="2"/>
  <c r="I2246" i="2"/>
  <c r="I2247" i="2"/>
  <c r="I2248" i="2"/>
  <c r="I2249" i="2"/>
  <c r="I2250" i="2"/>
  <c r="I2251" i="2"/>
  <c r="I2252" i="2"/>
  <c r="I2253" i="2"/>
  <c r="I2254" i="2"/>
  <c r="I2255" i="2"/>
  <c r="I2256" i="2"/>
  <c r="I2257" i="2"/>
  <c r="I2258" i="2"/>
  <c r="I2259" i="2"/>
  <c r="I2260" i="2"/>
  <c r="I2261" i="2"/>
  <c r="I2262" i="2"/>
  <c r="I2263" i="2"/>
  <c r="I2264" i="2"/>
  <c r="I2265" i="2"/>
  <c r="I2266" i="2"/>
  <c r="I2267" i="2"/>
  <c r="I2268" i="2"/>
  <c r="I2269" i="2"/>
  <c r="I2270" i="2"/>
  <c r="I2271" i="2"/>
  <c r="I2272" i="2"/>
  <c r="I2273" i="2"/>
  <c r="I2274" i="2"/>
  <c r="I2275" i="2"/>
  <c r="I2276" i="2"/>
  <c r="I2277" i="2"/>
  <c r="I2278" i="2"/>
  <c r="I2279" i="2"/>
  <c r="I2280" i="2"/>
  <c r="I2281" i="2"/>
  <c r="I2282" i="2"/>
  <c r="I2283" i="2"/>
  <c r="I2284" i="2"/>
  <c r="I2285" i="2"/>
  <c r="I2286" i="2"/>
  <c r="I2287" i="2"/>
  <c r="I2288" i="2"/>
  <c r="I2289" i="2"/>
  <c r="I2290" i="2"/>
  <c r="I2291" i="2"/>
  <c r="I2292" i="2"/>
  <c r="I2293" i="2"/>
  <c r="I2294" i="2"/>
  <c r="I2295" i="2"/>
  <c r="I2296" i="2"/>
  <c r="I2297" i="2"/>
  <c r="I2298" i="2"/>
  <c r="I2299" i="2"/>
  <c r="I2300" i="2"/>
  <c r="I2301" i="2"/>
  <c r="I2302" i="2"/>
  <c r="I2303" i="2"/>
  <c r="I2304" i="2"/>
  <c r="I2305" i="2"/>
  <c r="I2306" i="2"/>
  <c r="I2307" i="2"/>
  <c r="I2308" i="2"/>
  <c r="I2309" i="2"/>
  <c r="I2310" i="2"/>
  <c r="I2311" i="2"/>
  <c r="I2312" i="2"/>
  <c r="I2313" i="2"/>
  <c r="I2314" i="2"/>
  <c r="I2315" i="2"/>
  <c r="I2316" i="2"/>
  <c r="I2317" i="2"/>
  <c r="I2318" i="2"/>
  <c r="I2319" i="2"/>
  <c r="I2320" i="2"/>
  <c r="I2321" i="2"/>
  <c r="I2322" i="2"/>
  <c r="I2323" i="2"/>
  <c r="I2324" i="2"/>
  <c r="I2325" i="2"/>
  <c r="I2326" i="2"/>
  <c r="I2327" i="2"/>
  <c r="I2328" i="2"/>
  <c r="I2329" i="2"/>
  <c r="I2330" i="2"/>
  <c r="I2331" i="2"/>
  <c r="I2332" i="2"/>
  <c r="I2333" i="2"/>
  <c r="I2334" i="2"/>
  <c r="I2335" i="2"/>
  <c r="I2336" i="2"/>
  <c r="I2337" i="2"/>
  <c r="I2338" i="2"/>
  <c r="I2339" i="2"/>
  <c r="I2340" i="2"/>
  <c r="I2341" i="2"/>
  <c r="I2342" i="2"/>
  <c r="I2343" i="2"/>
  <c r="I2344" i="2"/>
  <c r="I2345" i="2"/>
  <c r="I2346" i="2"/>
  <c r="I2347" i="2"/>
  <c r="I2348" i="2"/>
  <c r="I2349" i="2"/>
  <c r="I2350" i="2"/>
  <c r="I2351" i="2"/>
  <c r="I2352" i="2"/>
  <c r="I2353" i="2"/>
  <c r="I2354" i="2"/>
  <c r="I2355" i="2"/>
  <c r="I2356" i="2"/>
  <c r="I2357" i="2"/>
  <c r="I2358" i="2"/>
  <c r="I2359" i="2"/>
  <c r="I2360" i="2"/>
  <c r="I2361" i="2"/>
  <c r="I2362" i="2"/>
  <c r="I2363" i="2"/>
  <c r="I2364" i="2"/>
  <c r="I2365" i="2"/>
  <c r="I2366" i="2"/>
  <c r="I2367" i="2"/>
  <c r="I2368" i="2"/>
  <c r="I2369" i="2"/>
  <c r="I2370" i="2"/>
  <c r="I2371" i="2"/>
  <c r="I2372" i="2"/>
  <c r="I2373" i="2"/>
  <c r="I2374" i="2"/>
  <c r="I2375" i="2"/>
  <c r="I2376" i="2"/>
  <c r="I2377" i="2"/>
  <c r="I2378" i="2"/>
  <c r="I2379" i="2"/>
  <c r="I2380" i="2"/>
  <c r="I2381" i="2"/>
  <c r="I2382" i="2"/>
  <c r="I2383" i="2"/>
  <c r="I2384" i="2"/>
  <c r="I2385" i="2"/>
  <c r="I2386" i="2"/>
  <c r="I2387" i="2"/>
  <c r="I2388" i="2"/>
  <c r="I2389" i="2"/>
  <c r="I2390" i="2"/>
  <c r="I2391" i="2"/>
  <c r="I2392" i="2"/>
  <c r="I2393" i="2"/>
  <c r="I2394" i="2"/>
  <c r="I2395" i="2"/>
  <c r="I2396" i="2"/>
  <c r="I2397" i="2"/>
  <c r="I2398" i="2"/>
  <c r="I2399" i="2"/>
  <c r="I2400" i="2"/>
  <c r="I2401" i="2"/>
  <c r="I2402" i="2"/>
  <c r="I2403" i="2"/>
  <c r="I2404" i="2"/>
  <c r="I2405" i="2"/>
  <c r="I2406" i="2"/>
  <c r="I2407" i="2"/>
  <c r="I2408" i="2"/>
  <c r="I2409" i="2"/>
  <c r="I2410" i="2"/>
  <c r="I2411" i="2"/>
  <c r="I2412" i="2"/>
  <c r="I2413" i="2"/>
  <c r="I2414" i="2"/>
  <c r="I2415" i="2"/>
  <c r="I2416" i="2"/>
  <c r="I2417" i="2"/>
  <c r="I2418" i="2"/>
  <c r="I2419" i="2"/>
  <c r="I2420" i="2"/>
  <c r="I2421" i="2"/>
  <c r="I2422" i="2"/>
  <c r="I2423" i="2"/>
  <c r="I2424" i="2"/>
  <c r="I2425" i="2"/>
  <c r="I2426" i="2"/>
  <c r="I2427" i="2"/>
  <c r="I2428" i="2"/>
  <c r="I2429" i="2"/>
  <c r="I2430" i="2"/>
  <c r="I2431" i="2"/>
  <c r="I2432" i="2"/>
  <c r="I2433" i="2"/>
  <c r="I2434" i="2"/>
  <c r="I2435" i="2"/>
  <c r="I2436" i="2"/>
  <c r="I2437" i="2"/>
  <c r="I2438" i="2"/>
  <c r="I2439" i="2"/>
  <c r="I2440" i="2"/>
  <c r="I2441" i="2"/>
  <c r="I2442" i="2"/>
  <c r="I2443" i="2"/>
  <c r="I2444" i="2"/>
  <c r="I2445" i="2"/>
  <c r="I2446" i="2"/>
  <c r="I2447" i="2"/>
  <c r="I2448" i="2"/>
  <c r="I2449" i="2"/>
  <c r="I2450" i="2"/>
  <c r="I2451" i="2"/>
  <c r="I2452" i="2"/>
  <c r="I2453" i="2"/>
  <c r="I2454" i="2"/>
  <c r="I2455" i="2"/>
  <c r="I2456" i="2"/>
  <c r="I2457" i="2"/>
  <c r="I2458" i="2"/>
  <c r="I2459" i="2"/>
  <c r="I2460" i="2"/>
  <c r="I2461" i="2"/>
  <c r="I2462" i="2"/>
  <c r="I2463" i="2"/>
  <c r="I2464" i="2"/>
  <c r="I2465" i="2"/>
  <c r="I2466" i="2"/>
  <c r="I2467" i="2"/>
  <c r="I2468" i="2"/>
  <c r="I2469" i="2"/>
  <c r="I2470" i="2"/>
  <c r="I2471" i="2"/>
  <c r="I2472" i="2"/>
  <c r="I2473" i="2"/>
  <c r="I2474" i="2"/>
  <c r="I2475" i="2"/>
  <c r="I2476" i="2"/>
  <c r="I2477" i="2"/>
  <c r="I2478" i="2"/>
  <c r="I2479" i="2"/>
  <c r="I2480" i="2"/>
  <c r="I2481" i="2"/>
  <c r="I2482" i="2"/>
  <c r="I2483" i="2"/>
  <c r="I2484" i="2"/>
  <c r="I2485" i="2"/>
  <c r="I2486" i="2"/>
  <c r="I2487" i="2"/>
  <c r="I2488" i="2"/>
  <c r="I2489" i="2"/>
  <c r="I2490" i="2"/>
  <c r="I2491" i="2"/>
  <c r="I2492" i="2"/>
  <c r="I2493" i="2"/>
  <c r="I2494" i="2"/>
  <c r="I2495" i="2"/>
  <c r="I2496" i="2"/>
  <c r="I2497" i="2"/>
  <c r="I2498" i="2"/>
  <c r="I2499" i="2"/>
  <c r="I2500" i="2"/>
  <c r="I2501" i="2"/>
  <c r="I2502" i="2"/>
  <c r="I2503" i="2"/>
  <c r="I2504" i="2"/>
  <c r="I2505" i="2"/>
  <c r="I2506" i="2"/>
  <c r="I2507" i="2"/>
  <c r="I2508" i="2"/>
  <c r="I2509" i="2"/>
  <c r="I2510" i="2"/>
  <c r="I2511" i="2"/>
  <c r="I2512" i="2"/>
  <c r="I2513" i="2"/>
  <c r="I2514" i="2"/>
  <c r="I2515" i="2"/>
  <c r="I2516" i="2"/>
  <c r="I2517" i="2"/>
  <c r="I2518" i="2"/>
  <c r="I2519" i="2"/>
  <c r="I2520" i="2"/>
  <c r="I2521" i="2"/>
  <c r="I2522" i="2"/>
  <c r="I2523" i="2"/>
  <c r="I2524" i="2"/>
  <c r="I2525" i="2"/>
  <c r="I2526" i="2"/>
  <c r="I2527" i="2"/>
  <c r="I2528" i="2"/>
  <c r="I2529" i="2"/>
  <c r="I2530" i="2"/>
  <c r="I2531" i="2"/>
  <c r="I2532" i="2"/>
  <c r="I2533" i="2"/>
  <c r="I2534" i="2"/>
  <c r="I2535" i="2"/>
  <c r="I2536" i="2"/>
  <c r="I2537" i="2"/>
  <c r="I2538" i="2"/>
  <c r="I2539" i="2"/>
  <c r="I2540" i="2"/>
  <c r="I2541" i="2"/>
  <c r="I2542" i="2"/>
  <c r="I2543" i="2"/>
  <c r="I2544" i="2"/>
  <c r="I2545" i="2"/>
  <c r="I2546" i="2"/>
  <c r="I2547" i="2"/>
  <c r="I2548" i="2"/>
  <c r="I2549" i="2"/>
  <c r="I2550" i="2"/>
  <c r="I2551" i="2"/>
  <c r="I2552" i="2"/>
  <c r="I2553" i="2"/>
  <c r="I2554" i="2"/>
  <c r="I2555" i="2"/>
  <c r="I2556" i="2"/>
  <c r="I2557" i="2"/>
  <c r="I2558" i="2"/>
  <c r="I2559" i="2"/>
  <c r="I2560" i="2"/>
  <c r="I2561" i="2"/>
  <c r="I2562" i="2"/>
  <c r="I2563" i="2"/>
  <c r="I2564" i="2"/>
  <c r="I2565" i="2"/>
  <c r="I2566" i="2"/>
  <c r="I2567" i="2"/>
  <c r="I2568" i="2"/>
  <c r="I2569" i="2"/>
  <c r="I2570" i="2"/>
  <c r="I2571" i="2"/>
  <c r="I2572" i="2"/>
  <c r="I2573" i="2"/>
  <c r="I2574" i="2"/>
  <c r="I2575" i="2"/>
  <c r="I2576" i="2"/>
  <c r="I2577" i="2"/>
  <c r="I2578" i="2"/>
  <c r="I2579" i="2"/>
  <c r="I2580" i="2"/>
  <c r="I2581" i="2"/>
  <c r="I2582" i="2"/>
  <c r="I2583" i="2"/>
  <c r="I2584" i="2"/>
  <c r="I2585" i="2"/>
  <c r="I2586" i="2"/>
  <c r="I2587" i="2"/>
  <c r="I2588" i="2"/>
  <c r="I2589" i="2"/>
  <c r="I2590" i="2"/>
  <c r="I2591" i="2"/>
  <c r="I2592" i="2"/>
  <c r="I2593" i="2"/>
  <c r="I2594" i="2"/>
  <c r="I2595" i="2"/>
  <c r="I2596" i="2"/>
  <c r="I2597" i="2"/>
  <c r="I2598" i="2"/>
  <c r="I2599" i="2"/>
  <c r="I2600" i="2"/>
  <c r="I2601" i="2"/>
  <c r="I2602" i="2"/>
  <c r="I2603" i="2"/>
  <c r="I2604" i="2"/>
  <c r="I2605" i="2"/>
  <c r="I2606" i="2"/>
  <c r="I2607" i="2"/>
  <c r="I2608" i="2"/>
  <c r="I2609" i="2"/>
  <c r="I2610" i="2"/>
  <c r="I2611" i="2"/>
  <c r="I2612" i="2"/>
  <c r="I2613" i="2"/>
  <c r="I2614" i="2"/>
  <c r="I2615" i="2"/>
  <c r="I2616" i="2"/>
  <c r="I2617" i="2"/>
  <c r="I2618" i="2"/>
  <c r="I2619" i="2"/>
  <c r="I2620" i="2"/>
  <c r="I2621" i="2"/>
  <c r="I2622" i="2"/>
  <c r="I2623" i="2"/>
  <c r="I2624" i="2"/>
  <c r="I2625" i="2"/>
  <c r="I2626" i="2"/>
  <c r="I2627" i="2"/>
  <c r="I2628" i="2"/>
  <c r="I2629" i="2"/>
  <c r="I2630" i="2"/>
  <c r="I2631" i="2"/>
  <c r="I2632" i="2"/>
  <c r="I2633" i="2"/>
  <c r="I2634" i="2"/>
  <c r="I2635" i="2"/>
  <c r="I2636" i="2"/>
  <c r="I2637" i="2"/>
  <c r="I2638" i="2"/>
  <c r="I2639" i="2"/>
  <c r="I2640" i="2"/>
  <c r="I2641" i="2"/>
  <c r="I2642" i="2"/>
  <c r="I2643" i="2"/>
  <c r="I2644" i="2"/>
  <c r="I2645" i="2"/>
  <c r="I2646" i="2"/>
  <c r="I2647" i="2"/>
  <c r="I2648" i="2"/>
  <c r="I2649" i="2"/>
  <c r="I2650" i="2"/>
  <c r="I2651" i="2"/>
  <c r="I2652" i="2"/>
  <c r="I2653" i="2"/>
  <c r="I2654" i="2"/>
  <c r="I2655" i="2"/>
  <c r="I2656" i="2"/>
  <c r="I2657" i="2"/>
  <c r="I2658" i="2"/>
  <c r="I2659" i="2"/>
  <c r="I2660" i="2"/>
  <c r="I2661" i="2"/>
  <c r="I2662" i="2"/>
  <c r="I2663" i="2"/>
  <c r="I2664" i="2"/>
  <c r="I2665" i="2"/>
  <c r="I2666" i="2"/>
  <c r="I2667" i="2"/>
  <c r="I2668" i="2"/>
  <c r="I2669" i="2"/>
  <c r="I2670" i="2"/>
  <c r="I2671" i="2"/>
  <c r="I2672" i="2"/>
  <c r="I2673" i="2"/>
  <c r="I2674" i="2"/>
  <c r="I2675" i="2"/>
  <c r="I2676" i="2"/>
  <c r="I2677" i="2"/>
  <c r="I2678" i="2"/>
  <c r="I2679" i="2"/>
  <c r="I2680" i="2"/>
  <c r="I2681" i="2"/>
  <c r="I2682" i="2"/>
  <c r="I2683" i="2"/>
  <c r="I2684" i="2"/>
  <c r="I2685" i="2"/>
  <c r="I2686" i="2"/>
  <c r="I2687" i="2"/>
  <c r="I2688" i="2"/>
  <c r="I2689" i="2"/>
  <c r="I2690" i="2"/>
  <c r="I2691" i="2"/>
  <c r="I2692" i="2"/>
  <c r="I2693" i="2"/>
  <c r="I2694" i="2"/>
  <c r="I2695" i="2"/>
  <c r="I2696" i="2"/>
  <c r="I2697" i="2"/>
  <c r="I2698" i="2"/>
  <c r="I2699" i="2"/>
  <c r="I2700" i="2"/>
  <c r="I2701" i="2"/>
  <c r="I2702" i="2"/>
  <c r="I2703" i="2"/>
  <c r="I2704" i="2"/>
  <c r="I2705" i="2"/>
  <c r="I2706" i="2"/>
  <c r="I2707" i="2"/>
  <c r="I2708" i="2"/>
  <c r="I2709" i="2"/>
  <c r="I2710" i="2"/>
  <c r="I2711" i="2"/>
  <c r="I2712" i="2"/>
  <c r="I2713" i="2"/>
  <c r="I2714" i="2"/>
  <c r="I2715" i="2"/>
  <c r="I2716" i="2"/>
  <c r="I2717" i="2"/>
  <c r="I2718" i="2"/>
  <c r="I2719" i="2"/>
  <c r="I2720" i="2"/>
  <c r="I2721" i="2"/>
  <c r="I2722" i="2"/>
  <c r="I2723" i="2"/>
  <c r="I2724" i="2"/>
  <c r="I2725" i="2"/>
  <c r="I2726" i="2"/>
  <c r="I2727" i="2"/>
  <c r="I2728" i="2"/>
  <c r="I2729" i="2"/>
  <c r="I2730" i="2"/>
  <c r="I2731" i="2"/>
  <c r="I2732" i="2"/>
  <c r="I2733" i="2"/>
  <c r="I2734" i="2"/>
  <c r="I2735" i="2"/>
  <c r="I2736" i="2"/>
  <c r="I2737" i="2"/>
  <c r="I2738" i="2"/>
  <c r="I2739" i="2"/>
  <c r="I2740" i="2"/>
  <c r="I2741" i="2"/>
  <c r="I2742" i="2"/>
  <c r="I2743" i="2"/>
  <c r="I2744" i="2"/>
  <c r="I2745" i="2"/>
  <c r="I2746" i="2"/>
  <c r="I2747" i="2"/>
  <c r="I2748" i="2"/>
  <c r="I2749" i="2"/>
  <c r="I2750" i="2"/>
  <c r="I2751" i="2"/>
  <c r="I2752" i="2"/>
  <c r="I2753" i="2"/>
  <c r="I2754" i="2"/>
  <c r="I2755" i="2"/>
  <c r="I2756" i="2"/>
  <c r="I2757" i="2"/>
  <c r="I2758" i="2"/>
  <c r="I2759" i="2"/>
  <c r="I2760" i="2"/>
  <c r="I2761" i="2"/>
  <c r="I2762" i="2"/>
  <c r="I2763" i="2"/>
  <c r="I2764" i="2"/>
  <c r="I2765" i="2"/>
  <c r="I2766" i="2"/>
  <c r="I2767" i="2"/>
  <c r="I2768" i="2"/>
  <c r="I2769" i="2"/>
  <c r="I2770" i="2"/>
  <c r="I2771" i="2"/>
  <c r="I2772" i="2"/>
  <c r="I2773" i="2"/>
  <c r="I2774" i="2"/>
  <c r="I2775" i="2"/>
  <c r="I2776" i="2"/>
  <c r="I2777" i="2"/>
  <c r="I2778" i="2"/>
  <c r="I2779" i="2"/>
  <c r="I2780" i="2"/>
  <c r="I2781" i="2"/>
  <c r="I2782" i="2"/>
  <c r="I2783" i="2"/>
  <c r="I2784" i="2"/>
  <c r="I2785" i="2"/>
  <c r="I2786" i="2"/>
  <c r="I2787" i="2"/>
  <c r="I2788" i="2"/>
  <c r="I2789" i="2"/>
  <c r="I2790" i="2"/>
  <c r="I2791" i="2"/>
  <c r="I2792" i="2"/>
  <c r="I2793" i="2"/>
  <c r="I2794" i="2"/>
  <c r="I2795" i="2"/>
  <c r="I2796" i="2"/>
  <c r="I2797" i="2"/>
  <c r="I2798" i="2"/>
  <c r="I2799" i="2"/>
  <c r="I2800" i="2"/>
  <c r="I2801" i="2"/>
  <c r="I2802" i="2"/>
  <c r="I2803" i="2"/>
  <c r="I2804" i="2"/>
  <c r="I2805" i="2"/>
  <c r="I2806" i="2"/>
  <c r="I2807" i="2"/>
  <c r="I2808" i="2"/>
  <c r="I2809" i="2"/>
  <c r="I2810" i="2"/>
  <c r="I2811" i="2"/>
  <c r="I2812" i="2"/>
  <c r="I2813" i="2"/>
  <c r="I2814" i="2"/>
  <c r="I2815" i="2"/>
  <c r="I2816" i="2"/>
  <c r="I2817" i="2"/>
  <c r="I2818" i="2"/>
  <c r="I2819" i="2"/>
  <c r="I2820" i="2"/>
  <c r="I2821" i="2"/>
  <c r="I2822" i="2"/>
  <c r="I2823" i="2"/>
  <c r="I2824" i="2"/>
  <c r="I2825" i="2"/>
  <c r="I2826" i="2"/>
  <c r="I2827" i="2"/>
  <c r="I2828" i="2"/>
  <c r="I2829" i="2"/>
  <c r="I2830" i="2"/>
  <c r="I2831" i="2"/>
  <c r="I2832" i="2"/>
  <c r="I2833" i="2"/>
  <c r="I2834" i="2"/>
  <c r="I2835" i="2"/>
  <c r="I2836" i="2"/>
  <c r="I2837" i="2"/>
  <c r="I2838" i="2"/>
  <c r="I2839" i="2"/>
  <c r="I2840" i="2"/>
  <c r="I2841" i="2"/>
  <c r="I2842" i="2"/>
  <c r="I2843" i="2"/>
  <c r="I2844" i="2"/>
  <c r="I2845" i="2"/>
  <c r="I2846" i="2"/>
  <c r="I2847" i="2"/>
  <c r="I2848" i="2"/>
  <c r="I2849" i="2"/>
  <c r="I2850" i="2"/>
  <c r="I2851" i="2"/>
  <c r="I2852" i="2"/>
  <c r="I2853" i="2"/>
  <c r="I2854" i="2"/>
  <c r="I2855" i="2"/>
  <c r="I2856" i="2"/>
  <c r="I2857" i="2"/>
  <c r="I2858" i="2"/>
  <c r="I2859" i="2"/>
  <c r="I2860" i="2"/>
  <c r="I2861" i="2"/>
  <c r="I2862" i="2"/>
  <c r="I2863" i="2"/>
  <c r="I2864" i="2"/>
  <c r="I2865" i="2"/>
  <c r="I2866" i="2"/>
  <c r="I2867" i="2"/>
  <c r="I2868" i="2"/>
  <c r="I2869" i="2"/>
  <c r="I2870" i="2"/>
  <c r="I2871" i="2"/>
  <c r="I2872" i="2"/>
  <c r="I2873" i="2"/>
  <c r="I2874" i="2"/>
  <c r="I2875" i="2"/>
  <c r="I2876" i="2"/>
  <c r="I2877" i="2"/>
  <c r="I2878" i="2"/>
  <c r="I2879" i="2"/>
  <c r="I2880" i="2"/>
  <c r="I2881" i="2"/>
  <c r="I2882" i="2"/>
  <c r="I2883" i="2"/>
  <c r="I2884" i="2"/>
  <c r="I2885" i="2"/>
  <c r="I2886" i="2"/>
  <c r="I2887" i="2"/>
  <c r="I2888" i="2"/>
  <c r="I2889" i="2"/>
  <c r="I2890" i="2"/>
  <c r="I2891" i="2"/>
  <c r="I2892" i="2"/>
  <c r="I2893" i="2"/>
  <c r="I2894" i="2"/>
  <c r="I2895" i="2"/>
  <c r="I2896" i="2"/>
  <c r="I2897" i="2"/>
  <c r="I2898" i="2"/>
  <c r="I2899" i="2"/>
  <c r="I2900" i="2"/>
  <c r="I2901" i="2"/>
  <c r="I2902" i="2"/>
  <c r="I2903" i="2"/>
  <c r="I2904" i="2"/>
  <c r="I2905" i="2"/>
  <c r="I2906" i="2"/>
  <c r="I2907" i="2"/>
  <c r="I2908" i="2"/>
  <c r="I2909" i="2"/>
  <c r="I2910" i="2"/>
  <c r="I2911" i="2"/>
  <c r="I2912" i="2"/>
  <c r="I2913" i="2"/>
  <c r="I2914" i="2"/>
  <c r="I2915" i="2"/>
  <c r="I2916" i="2"/>
  <c r="I2917" i="2"/>
  <c r="I2918" i="2"/>
  <c r="I2919" i="2"/>
  <c r="I2920" i="2"/>
  <c r="I2921" i="2"/>
  <c r="I2922" i="2"/>
  <c r="I2923" i="2"/>
  <c r="I2924" i="2"/>
  <c r="I2925" i="2"/>
  <c r="I2926" i="2"/>
  <c r="I2927" i="2"/>
  <c r="I2928" i="2"/>
  <c r="I2929" i="2"/>
  <c r="I2930" i="2"/>
  <c r="I2931" i="2"/>
  <c r="I2932" i="2"/>
  <c r="I2933" i="2"/>
  <c r="I2934" i="2"/>
  <c r="I2935" i="2"/>
  <c r="I2936" i="2"/>
  <c r="I2937" i="2"/>
  <c r="I2938" i="2"/>
  <c r="I2939" i="2"/>
  <c r="I2940" i="2"/>
  <c r="I2941" i="2"/>
  <c r="I2942" i="2"/>
  <c r="I2943" i="2"/>
  <c r="I2944" i="2"/>
  <c r="I2945" i="2"/>
  <c r="I2946" i="2"/>
  <c r="I2947" i="2"/>
  <c r="I2948" i="2"/>
  <c r="I2949" i="2"/>
  <c r="I2950" i="2"/>
  <c r="I2951" i="2"/>
  <c r="I2952" i="2"/>
  <c r="I2953" i="2"/>
  <c r="I2954" i="2"/>
  <c r="I2955" i="2"/>
  <c r="I2956" i="2"/>
  <c r="I2957" i="2"/>
  <c r="I2958" i="2"/>
  <c r="I2959" i="2"/>
  <c r="I2960" i="2"/>
  <c r="I2961" i="2"/>
  <c r="I2962" i="2"/>
  <c r="I2963" i="2"/>
  <c r="I2964" i="2"/>
  <c r="I2965" i="2"/>
  <c r="I2966" i="2"/>
  <c r="I2967" i="2"/>
  <c r="I2968" i="2"/>
  <c r="I2969" i="2"/>
  <c r="I2970" i="2"/>
  <c r="I2971" i="2"/>
  <c r="I2972" i="2"/>
  <c r="I2973" i="2"/>
  <c r="I2974" i="2"/>
  <c r="I2975" i="2"/>
  <c r="I2976" i="2"/>
  <c r="I2977" i="2"/>
  <c r="I2978" i="2"/>
  <c r="I2979" i="2"/>
  <c r="I2980" i="2"/>
  <c r="I2981" i="2"/>
  <c r="I2982" i="2"/>
  <c r="I2983" i="2"/>
  <c r="I2984" i="2"/>
  <c r="I2985" i="2"/>
  <c r="I2986" i="2"/>
  <c r="I2987" i="2"/>
  <c r="I2988" i="2"/>
  <c r="I2989" i="2"/>
  <c r="I2990" i="2"/>
  <c r="I2991" i="2"/>
  <c r="I2992" i="2"/>
  <c r="I2993" i="2"/>
  <c r="I2994" i="2"/>
  <c r="I2995" i="2"/>
  <c r="I2996" i="2"/>
  <c r="I2997" i="2"/>
  <c r="I2998" i="2"/>
  <c r="I2999" i="2"/>
  <c r="I3000" i="2"/>
  <c r="I3001" i="2"/>
  <c r="I3002" i="2"/>
  <c r="I3003" i="2"/>
  <c r="I3004" i="2"/>
  <c r="I3005" i="2"/>
  <c r="I3006" i="2"/>
  <c r="I3007" i="2"/>
  <c r="I3008" i="2"/>
  <c r="I3009" i="2"/>
  <c r="I3010" i="2"/>
  <c r="I3011" i="2"/>
  <c r="I3012" i="2"/>
  <c r="I3013" i="2"/>
  <c r="I3014" i="2"/>
  <c r="I3015" i="2"/>
  <c r="I3016" i="2"/>
  <c r="I3017" i="2"/>
  <c r="I3018" i="2"/>
  <c r="I3019" i="2"/>
  <c r="I3020" i="2"/>
  <c r="I3021" i="2"/>
  <c r="I3022" i="2"/>
  <c r="I3023" i="2"/>
  <c r="I3024" i="2"/>
  <c r="I3025" i="2"/>
  <c r="I3026" i="2"/>
  <c r="I3027" i="2"/>
  <c r="I3028" i="2"/>
  <c r="I3029" i="2"/>
  <c r="I3030" i="2"/>
  <c r="I3031" i="2"/>
  <c r="I3032" i="2"/>
  <c r="I3033" i="2"/>
  <c r="I3034" i="2"/>
  <c r="I3035" i="2"/>
  <c r="I3036" i="2"/>
  <c r="I3037" i="2"/>
  <c r="I3038" i="2"/>
  <c r="I3039" i="2"/>
  <c r="I3040" i="2"/>
  <c r="I3041" i="2"/>
  <c r="I3042" i="2"/>
  <c r="I3043" i="2"/>
  <c r="I3044" i="2"/>
  <c r="I3045" i="2"/>
  <c r="I3046" i="2"/>
  <c r="I3047" i="2"/>
  <c r="I3048" i="2"/>
  <c r="I3049" i="2"/>
  <c r="I3050" i="2"/>
  <c r="I3051" i="2"/>
  <c r="I3052" i="2"/>
  <c r="I3053" i="2"/>
  <c r="I3054" i="2"/>
  <c r="I3055" i="2"/>
  <c r="I3056" i="2"/>
  <c r="I3057" i="2"/>
  <c r="I3058" i="2"/>
  <c r="I3059" i="2"/>
  <c r="I3060" i="2"/>
  <c r="I3061" i="2"/>
  <c r="I3062" i="2"/>
  <c r="I3063" i="2"/>
  <c r="I3064" i="2"/>
  <c r="I3065" i="2"/>
  <c r="I3066" i="2"/>
  <c r="I3067" i="2"/>
  <c r="I3068" i="2"/>
  <c r="I3069" i="2"/>
  <c r="I3070" i="2"/>
  <c r="I3071" i="2"/>
  <c r="I3072" i="2"/>
  <c r="I3073" i="2"/>
  <c r="I3074" i="2"/>
  <c r="I3075" i="2"/>
  <c r="I3076" i="2"/>
  <c r="I3077" i="2"/>
  <c r="I3078" i="2"/>
  <c r="I3079" i="2"/>
  <c r="I3080" i="2"/>
  <c r="I3081" i="2"/>
  <c r="I3082" i="2"/>
  <c r="I3083" i="2"/>
  <c r="I3084" i="2"/>
  <c r="I3085" i="2"/>
  <c r="I3086" i="2"/>
  <c r="I3087" i="2"/>
  <c r="I3088" i="2"/>
  <c r="I3089" i="2"/>
  <c r="I3090" i="2"/>
  <c r="I3091" i="2"/>
  <c r="I3092" i="2"/>
  <c r="I3093" i="2"/>
  <c r="I3094" i="2"/>
  <c r="I3095" i="2"/>
  <c r="I3096" i="2"/>
  <c r="I3097" i="2"/>
  <c r="I3098" i="2"/>
  <c r="I3099" i="2"/>
  <c r="I3100" i="2"/>
  <c r="I3101" i="2"/>
  <c r="I3102" i="2"/>
  <c r="I3103" i="2"/>
  <c r="I3104" i="2"/>
  <c r="I3105" i="2"/>
  <c r="I3106" i="2"/>
  <c r="I3107" i="2"/>
  <c r="I3108" i="2"/>
  <c r="I3109" i="2"/>
  <c r="I3110" i="2"/>
  <c r="I3111" i="2"/>
  <c r="I3112" i="2"/>
  <c r="I3113" i="2"/>
  <c r="I3114" i="2"/>
  <c r="I3115" i="2"/>
  <c r="I3116" i="2"/>
  <c r="I3117" i="2"/>
  <c r="I3118" i="2"/>
  <c r="I3119" i="2"/>
  <c r="I3120" i="2"/>
  <c r="I3121" i="2"/>
  <c r="I3122" i="2"/>
  <c r="I3123" i="2"/>
  <c r="I3124" i="2"/>
  <c r="I3125" i="2"/>
  <c r="I3126" i="2"/>
  <c r="I3127" i="2"/>
  <c r="I3128" i="2"/>
  <c r="I3129" i="2"/>
  <c r="I3130" i="2"/>
  <c r="I3131" i="2"/>
  <c r="I3132" i="2"/>
  <c r="I3133" i="2"/>
  <c r="I3134" i="2"/>
  <c r="I3135" i="2"/>
  <c r="I3136" i="2"/>
  <c r="I3137" i="2"/>
  <c r="I3138" i="2"/>
  <c r="I3139" i="2"/>
  <c r="I3140" i="2"/>
  <c r="I3141" i="2"/>
  <c r="I3142" i="2"/>
  <c r="I3143" i="2"/>
  <c r="I3144" i="2"/>
  <c r="I3145" i="2"/>
  <c r="I3146" i="2"/>
  <c r="I3147" i="2"/>
  <c r="I3148" i="2"/>
  <c r="I3149" i="2"/>
  <c r="I3150" i="2"/>
  <c r="I3151" i="2"/>
  <c r="I3152" i="2"/>
  <c r="I3153" i="2"/>
  <c r="I3154" i="2"/>
  <c r="I3155" i="2"/>
  <c r="I3156" i="2"/>
  <c r="I3157" i="2"/>
  <c r="I3158" i="2"/>
  <c r="I3159" i="2"/>
  <c r="I3160" i="2"/>
  <c r="I3161" i="2"/>
  <c r="I3162" i="2"/>
  <c r="I3163" i="2"/>
  <c r="I3164" i="2"/>
  <c r="I3165" i="2"/>
  <c r="I3166" i="2"/>
  <c r="I3167" i="2"/>
  <c r="I3168" i="2"/>
  <c r="I3169" i="2"/>
  <c r="I3170" i="2"/>
  <c r="I3171" i="2"/>
  <c r="I3172" i="2"/>
  <c r="I3173" i="2"/>
  <c r="I3174" i="2"/>
  <c r="I3175" i="2"/>
  <c r="I3176" i="2"/>
  <c r="I3177" i="2"/>
  <c r="I3178" i="2"/>
  <c r="I3179" i="2"/>
  <c r="I3180" i="2"/>
  <c r="I3181" i="2"/>
  <c r="I3182" i="2"/>
  <c r="I3183" i="2"/>
  <c r="I3184" i="2"/>
  <c r="I3185" i="2"/>
  <c r="I3186" i="2"/>
  <c r="I3187" i="2"/>
  <c r="I3188" i="2"/>
  <c r="I3189" i="2"/>
  <c r="I3190" i="2"/>
  <c r="I3191" i="2"/>
  <c r="I3192" i="2"/>
  <c r="I3193" i="2"/>
  <c r="I3194" i="2"/>
  <c r="I3195" i="2"/>
  <c r="I3196" i="2"/>
  <c r="I3197" i="2"/>
  <c r="I3198" i="2"/>
  <c r="I3199" i="2"/>
  <c r="I3200" i="2"/>
  <c r="I3201" i="2"/>
  <c r="I3202" i="2"/>
  <c r="I3203" i="2"/>
  <c r="I3204" i="2"/>
  <c r="I3205" i="2"/>
  <c r="I3206" i="2"/>
  <c r="I3207" i="2"/>
  <c r="I3208" i="2"/>
  <c r="I3209" i="2"/>
  <c r="I3210" i="2"/>
  <c r="I3211" i="2"/>
  <c r="I3212" i="2"/>
  <c r="I3213" i="2"/>
  <c r="I3214" i="2"/>
  <c r="I3215" i="2"/>
  <c r="I3216" i="2"/>
  <c r="I3217" i="2"/>
  <c r="I3218" i="2"/>
  <c r="I3219" i="2"/>
  <c r="I3220" i="2"/>
  <c r="I3221" i="2"/>
  <c r="I3222" i="2"/>
  <c r="I3223" i="2"/>
  <c r="I3224" i="2"/>
  <c r="I3225" i="2"/>
  <c r="I3226" i="2"/>
  <c r="I3227" i="2"/>
  <c r="I3228" i="2"/>
  <c r="I3229" i="2"/>
  <c r="I3230" i="2"/>
  <c r="I3231" i="2"/>
  <c r="I3232" i="2"/>
  <c r="I3233" i="2"/>
  <c r="I3234" i="2"/>
  <c r="I3235" i="2"/>
  <c r="I3236" i="2"/>
  <c r="I3237" i="2"/>
  <c r="I3238" i="2"/>
  <c r="I3239" i="2"/>
  <c r="I3240" i="2"/>
  <c r="I3241" i="2"/>
  <c r="I3242" i="2"/>
  <c r="I3243" i="2"/>
  <c r="I3244" i="2"/>
  <c r="I3245" i="2"/>
  <c r="I3246" i="2"/>
  <c r="I3247" i="2"/>
  <c r="I3248" i="2"/>
  <c r="I3249" i="2"/>
  <c r="I3250" i="2"/>
  <c r="I3251" i="2"/>
  <c r="I3252" i="2"/>
  <c r="I3253" i="2"/>
  <c r="I3254" i="2"/>
  <c r="I3255" i="2"/>
  <c r="I3256" i="2"/>
  <c r="I3257" i="2"/>
  <c r="I3258" i="2"/>
  <c r="I3259" i="2"/>
  <c r="I3260" i="2"/>
  <c r="I3261" i="2"/>
  <c r="I3262" i="2"/>
  <c r="I3263" i="2"/>
  <c r="I3264" i="2"/>
  <c r="I3265" i="2"/>
  <c r="I3266" i="2"/>
  <c r="I3267" i="2"/>
  <c r="I3268" i="2"/>
  <c r="I3269" i="2"/>
  <c r="I3270" i="2"/>
  <c r="I3271" i="2"/>
  <c r="I3272" i="2"/>
  <c r="I3273" i="2"/>
  <c r="I3274" i="2"/>
  <c r="I3275" i="2"/>
  <c r="I3276" i="2"/>
  <c r="I3277" i="2"/>
  <c r="I3278" i="2"/>
  <c r="I3279" i="2"/>
  <c r="I3280" i="2"/>
  <c r="I3281" i="2"/>
  <c r="I3282" i="2"/>
  <c r="I3283" i="2"/>
  <c r="I3284" i="2"/>
  <c r="I3285" i="2"/>
  <c r="I3286" i="2"/>
  <c r="I3287" i="2"/>
  <c r="I3288" i="2"/>
  <c r="I3289" i="2"/>
  <c r="I3290" i="2"/>
  <c r="I3291" i="2"/>
  <c r="I3292" i="2"/>
  <c r="I3293" i="2"/>
  <c r="I3294" i="2"/>
  <c r="I3295" i="2"/>
  <c r="I3296" i="2"/>
  <c r="I3297" i="2"/>
  <c r="I3298" i="2"/>
  <c r="I3299" i="2"/>
  <c r="I3300" i="2"/>
  <c r="I3301" i="2"/>
  <c r="I3302" i="2"/>
  <c r="I3303" i="2"/>
  <c r="I3304" i="2"/>
  <c r="I3305" i="2"/>
  <c r="I3306" i="2"/>
  <c r="I3307" i="2"/>
  <c r="I3308" i="2"/>
  <c r="I3309" i="2"/>
  <c r="I3310" i="2"/>
  <c r="I3311" i="2"/>
  <c r="I3312" i="2"/>
  <c r="I3313" i="2"/>
  <c r="I3314" i="2"/>
  <c r="I3315" i="2"/>
  <c r="I3316" i="2"/>
  <c r="I3317" i="2"/>
  <c r="I3318" i="2"/>
  <c r="I3319" i="2"/>
  <c r="I3320" i="2"/>
  <c r="I3321" i="2"/>
  <c r="I3322" i="2"/>
  <c r="I3323" i="2"/>
  <c r="I3324" i="2"/>
  <c r="I3325" i="2"/>
  <c r="I3326" i="2"/>
  <c r="I3327" i="2"/>
  <c r="I3328" i="2"/>
  <c r="I3329" i="2"/>
  <c r="I3330" i="2"/>
  <c r="I3331" i="2"/>
  <c r="I3332" i="2"/>
  <c r="I3333" i="2"/>
  <c r="I3334" i="2"/>
  <c r="I3335" i="2"/>
  <c r="I3336" i="2"/>
  <c r="I3337" i="2"/>
  <c r="I3338" i="2"/>
  <c r="I3339" i="2"/>
  <c r="I3340" i="2"/>
  <c r="I3341" i="2"/>
  <c r="I3342" i="2"/>
  <c r="I3343" i="2"/>
  <c r="I3344" i="2"/>
  <c r="I3345" i="2"/>
  <c r="I3346" i="2"/>
  <c r="I3347" i="2"/>
  <c r="I3348" i="2"/>
  <c r="I3349" i="2"/>
  <c r="I3350" i="2"/>
  <c r="I3351" i="2"/>
  <c r="I3352" i="2"/>
  <c r="I3353" i="2"/>
  <c r="I3354" i="2"/>
  <c r="I3355" i="2"/>
  <c r="I3356" i="2"/>
  <c r="I3357" i="2"/>
  <c r="I3358" i="2"/>
  <c r="I3359" i="2"/>
  <c r="I3360" i="2"/>
  <c r="I3361" i="2"/>
  <c r="I3362" i="2"/>
  <c r="I3363" i="2"/>
  <c r="I3364" i="2"/>
  <c r="I3365" i="2"/>
  <c r="I3366" i="2"/>
  <c r="I3367" i="2"/>
  <c r="I3368" i="2"/>
  <c r="I3369" i="2"/>
  <c r="I3370" i="2"/>
  <c r="I3371" i="2"/>
  <c r="I3372" i="2"/>
  <c r="I3373" i="2"/>
  <c r="I3374" i="2"/>
  <c r="I3375" i="2"/>
  <c r="I3376" i="2"/>
  <c r="I3377" i="2"/>
  <c r="I3378" i="2"/>
  <c r="I3379" i="2"/>
  <c r="I3380" i="2"/>
  <c r="I3381" i="2"/>
  <c r="I3382" i="2"/>
  <c r="I3383" i="2"/>
  <c r="I3384" i="2"/>
  <c r="I3385" i="2"/>
  <c r="I3386" i="2"/>
  <c r="I3387" i="2"/>
  <c r="I3388" i="2"/>
  <c r="I3389" i="2"/>
  <c r="I3390" i="2"/>
  <c r="I3391" i="2"/>
  <c r="I3392" i="2"/>
  <c r="I3393" i="2"/>
  <c r="I3394" i="2"/>
  <c r="I3395" i="2"/>
  <c r="I3396" i="2"/>
  <c r="I3397" i="2"/>
  <c r="I3398" i="2"/>
  <c r="I3399" i="2"/>
  <c r="I3400" i="2"/>
  <c r="I3401" i="2"/>
  <c r="I3402" i="2"/>
  <c r="I3403" i="2"/>
  <c r="I3404" i="2"/>
  <c r="I3405" i="2"/>
  <c r="I3406" i="2"/>
  <c r="I3407" i="2"/>
  <c r="I3408" i="2"/>
  <c r="I3409" i="2"/>
  <c r="I3410" i="2"/>
  <c r="I3411" i="2"/>
  <c r="I3412" i="2"/>
  <c r="I3413" i="2"/>
  <c r="I3414" i="2"/>
  <c r="I3415" i="2"/>
  <c r="I3416" i="2"/>
  <c r="I3417" i="2"/>
  <c r="I3418" i="2"/>
  <c r="I3419" i="2"/>
  <c r="I3420" i="2"/>
  <c r="I3421" i="2"/>
  <c r="I3422" i="2"/>
  <c r="I3423" i="2"/>
  <c r="I3424" i="2"/>
  <c r="I3425" i="2"/>
  <c r="I3426" i="2"/>
  <c r="I3427" i="2"/>
  <c r="I3428" i="2"/>
  <c r="I3429" i="2"/>
  <c r="I3430" i="2"/>
  <c r="I3431" i="2"/>
  <c r="I3432" i="2"/>
  <c r="I3433" i="2"/>
  <c r="I3434" i="2"/>
  <c r="I3435" i="2"/>
  <c r="I3436" i="2"/>
  <c r="I3437" i="2"/>
  <c r="I3438" i="2"/>
  <c r="I3439" i="2"/>
  <c r="I3440" i="2"/>
  <c r="I3441" i="2"/>
  <c r="I3442" i="2"/>
  <c r="I3443" i="2"/>
  <c r="I3444" i="2"/>
  <c r="I3445" i="2"/>
  <c r="I3446" i="2"/>
  <c r="I3447" i="2"/>
  <c r="I3448" i="2"/>
  <c r="I3449" i="2"/>
  <c r="I3450" i="2"/>
  <c r="I3451" i="2"/>
  <c r="I3452" i="2"/>
  <c r="I3453" i="2"/>
  <c r="I3454" i="2"/>
  <c r="I3455" i="2"/>
  <c r="I3456" i="2"/>
  <c r="I3457" i="2"/>
  <c r="I3458" i="2"/>
  <c r="I3459" i="2"/>
  <c r="I3460" i="2"/>
  <c r="I3461" i="2"/>
  <c r="I3462" i="2"/>
  <c r="I3463" i="2"/>
  <c r="I3464" i="2"/>
  <c r="I3465" i="2"/>
  <c r="I3466" i="2"/>
  <c r="I3467" i="2"/>
  <c r="I3468" i="2"/>
  <c r="I3469" i="2"/>
  <c r="I3470" i="2"/>
  <c r="I3471" i="2"/>
  <c r="I3472" i="2"/>
  <c r="I3473" i="2"/>
  <c r="I3474" i="2"/>
  <c r="I3475" i="2"/>
  <c r="I3476" i="2"/>
  <c r="I3477" i="2"/>
  <c r="I3478" i="2"/>
  <c r="I3479" i="2"/>
  <c r="I3480" i="2"/>
  <c r="I3481" i="2"/>
  <c r="I3482" i="2"/>
  <c r="I3483" i="2"/>
  <c r="I3484" i="2"/>
  <c r="I3485" i="2"/>
  <c r="I3486" i="2"/>
  <c r="I3487" i="2"/>
  <c r="I3488" i="2"/>
  <c r="I3489" i="2"/>
  <c r="I3490" i="2"/>
  <c r="I3491" i="2"/>
  <c r="I3492" i="2"/>
  <c r="I3493" i="2"/>
  <c r="I3494" i="2"/>
  <c r="I3495" i="2"/>
  <c r="I3496" i="2"/>
  <c r="I3497" i="2"/>
  <c r="I3498" i="2"/>
  <c r="I3499" i="2"/>
  <c r="I3500" i="2"/>
  <c r="I3501" i="2"/>
  <c r="I3502" i="2"/>
  <c r="I3503" i="2"/>
  <c r="I3504" i="2"/>
  <c r="I3505" i="2"/>
  <c r="I3506" i="2"/>
  <c r="I3507" i="2"/>
  <c r="I3508" i="2"/>
  <c r="I3509" i="2"/>
  <c r="I3510" i="2"/>
  <c r="I3511" i="2"/>
  <c r="I3512" i="2"/>
  <c r="I3513" i="2"/>
  <c r="I3514" i="2"/>
  <c r="I3515" i="2"/>
  <c r="I3516" i="2"/>
  <c r="I3517" i="2"/>
  <c r="I3518" i="2"/>
  <c r="I3519" i="2"/>
  <c r="I3520" i="2"/>
  <c r="I3521" i="2"/>
  <c r="I3522" i="2"/>
  <c r="I3523" i="2"/>
  <c r="I3524" i="2"/>
  <c r="I3525" i="2"/>
  <c r="I3526" i="2"/>
  <c r="I3527" i="2"/>
  <c r="I3528" i="2"/>
  <c r="I3529" i="2"/>
  <c r="I3530" i="2"/>
  <c r="I3531" i="2"/>
  <c r="I3532" i="2"/>
  <c r="I3533" i="2"/>
  <c r="I3534" i="2"/>
  <c r="I3535" i="2"/>
  <c r="I3536" i="2"/>
  <c r="I3537" i="2"/>
  <c r="I3538" i="2"/>
  <c r="I3539" i="2"/>
  <c r="I3540" i="2"/>
  <c r="I3541" i="2"/>
  <c r="I3542" i="2"/>
  <c r="I3543" i="2"/>
  <c r="I3544" i="2"/>
  <c r="I3545" i="2"/>
  <c r="I3546" i="2"/>
  <c r="I3547" i="2"/>
  <c r="I3548" i="2"/>
  <c r="I3549" i="2"/>
  <c r="I3550" i="2"/>
  <c r="I3551" i="2"/>
  <c r="I3552" i="2"/>
  <c r="I3553" i="2"/>
  <c r="I3554" i="2"/>
  <c r="I3555" i="2"/>
  <c r="I3556" i="2"/>
  <c r="I3557" i="2"/>
  <c r="I3558" i="2"/>
  <c r="I3559" i="2"/>
  <c r="I3560" i="2"/>
  <c r="I3561" i="2"/>
  <c r="I3562" i="2"/>
  <c r="I3563" i="2"/>
  <c r="I3564" i="2"/>
  <c r="I3565" i="2"/>
  <c r="I3566" i="2"/>
  <c r="I3567" i="2"/>
  <c r="I3568" i="2"/>
  <c r="I3569" i="2"/>
  <c r="I3570" i="2"/>
  <c r="I3571" i="2"/>
  <c r="I3572" i="2"/>
  <c r="I3573" i="2"/>
  <c r="I3574" i="2"/>
  <c r="I3575" i="2"/>
  <c r="I3576" i="2"/>
  <c r="I3577" i="2"/>
  <c r="I3578" i="2"/>
  <c r="I3579" i="2"/>
  <c r="I3580" i="2"/>
  <c r="I3581" i="2"/>
  <c r="I3582" i="2"/>
  <c r="I3583" i="2"/>
  <c r="I3584" i="2"/>
  <c r="I3585" i="2"/>
  <c r="I3586" i="2"/>
  <c r="I3587" i="2"/>
  <c r="I3588" i="2"/>
  <c r="I3589" i="2"/>
  <c r="I3590" i="2"/>
  <c r="I3591" i="2"/>
  <c r="I3592" i="2"/>
  <c r="I3593" i="2"/>
  <c r="I3594" i="2"/>
  <c r="I3595" i="2"/>
  <c r="I3596" i="2"/>
  <c r="I3597" i="2"/>
  <c r="I3598" i="2"/>
  <c r="I3599" i="2"/>
  <c r="I3600" i="2"/>
  <c r="I3601" i="2"/>
  <c r="I3602" i="2"/>
  <c r="I3603" i="2"/>
  <c r="I3604" i="2"/>
  <c r="I3605" i="2"/>
  <c r="I3606" i="2"/>
  <c r="I3607" i="2"/>
  <c r="I3608" i="2"/>
  <c r="I3609" i="2"/>
  <c r="I3610" i="2"/>
  <c r="I3611" i="2"/>
  <c r="I3612" i="2"/>
  <c r="I3613" i="2"/>
  <c r="I3614" i="2"/>
  <c r="I3615" i="2"/>
  <c r="I3616" i="2"/>
  <c r="I3617" i="2"/>
  <c r="I3618" i="2"/>
  <c r="I3619" i="2"/>
  <c r="I3620" i="2"/>
  <c r="I3621" i="2"/>
  <c r="I3622" i="2"/>
  <c r="I3623" i="2"/>
  <c r="I3624" i="2"/>
  <c r="I3625" i="2"/>
  <c r="I3626" i="2"/>
  <c r="I3627" i="2"/>
  <c r="I3628" i="2"/>
  <c r="I3629" i="2"/>
  <c r="I3630" i="2"/>
  <c r="I3631" i="2"/>
  <c r="I3632" i="2"/>
  <c r="I3633" i="2"/>
  <c r="I3634" i="2"/>
  <c r="I3635" i="2"/>
  <c r="I3636" i="2"/>
  <c r="I3637" i="2"/>
  <c r="I3638" i="2"/>
  <c r="I3639" i="2"/>
  <c r="I3640" i="2"/>
  <c r="I3641" i="2"/>
  <c r="I3642" i="2"/>
  <c r="I3643" i="2"/>
  <c r="I3644" i="2"/>
  <c r="I3645" i="2"/>
  <c r="I3646" i="2"/>
  <c r="I3647" i="2"/>
  <c r="I3648" i="2"/>
  <c r="I3649" i="2"/>
  <c r="I3650" i="2"/>
  <c r="I3651" i="2"/>
  <c r="I3652" i="2"/>
  <c r="I3653" i="2"/>
  <c r="I3654" i="2"/>
  <c r="I3655" i="2"/>
  <c r="I3656" i="2"/>
  <c r="I3657" i="2"/>
  <c r="I3658" i="2"/>
  <c r="I3659" i="2"/>
  <c r="I3660" i="2"/>
  <c r="I3661" i="2"/>
  <c r="I3662" i="2"/>
  <c r="I3663" i="2"/>
  <c r="I3664" i="2"/>
  <c r="I3665" i="2"/>
  <c r="I3666" i="2"/>
  <c r="I3667" i="2"/>
  <c r="I3668" i="2"/>
  <c r="I3669" i="2"/>
  <c r="I3670" i="2"/>
  <c r="I3671" i="2"/>
  <c r="I3672" i="2"/>
  <c r="I3673" i="2"/>
  <c r="I3674" i="2"/>
  <c r="I3675" i="2"/>
  <c r="I3676" i="2"/>
  <c r="I3677" i="2"/>
  <c r="I3678" i="2"/>
  <c r="I3679" i="2"/>
  <c r="I3680" i="2"/>
  <c r="I3681" i="2"/>
  <c r="I3682" i="2"/>
  <c r="I3683" i="2"/>
  <c r="I3684" i="2"/>
  <c r="I3685" i="2"/>
  <c r="I3686" i="2"/>
  <c r="I3687" i="2"/>
  <c r="I3688" i="2"/>
  <c r="I3689" i="2"/>
  <c r="I3690" i="2"/>
  <c r="I3691" i="2"/>
  <c r="I3692" i="2"/>
  <c r="I3693" i="2"/>
  <c r="I3694" i="2"/>
  <c r="I3695" i="2"/>
  <c r="I3696" i="2"/>
  <c r="I3697" i="2"/>
  <c r="I3698" i="2"/>
  <c r="I3699" i="2"/>
  <c r="I3700" i="2"/>
  <c r="I3701" i="2"/>
  <c r="I3702" i="2"/>
  <c r="I3703" i="2"/>
  <c r="I3704" i="2"/>
  <c r="I3705" i="2"/>
  <c r="I3706" i="2"/>
  <c r="I3707" i="2"/>
  <c r="I3708" i="2"/>
  <c r="I3709" i="2"/>
  <c r="I3710" i="2"/>
  <c r="I3711" i="2"/>
  <c r="I3712" i="2"/>
  <c r="I3713" i="2"/>
  <c r="I3714" i="2"/>
  <c r="I3715" i="2"/>
  <c r="I3716" i="2"/>
  <c r="I3717" i="2"/>
  <c r="I3718" i="2"/>
  <c r="I3719" i="2"/>
  <c r="I3720" i="2"/>
  <c r="I3721" i="2"/>
  <c r="I3722" i="2"/>
  <c r="I3723" i="2"/>
  <c r="I3724" i="2"/>
  <c r="I3725" i="2"/>
  <c r="I3726" i="2"/>
  <c r="I3727" i="2"/>
  <c r="I3728" i="2"/>
  <c r="I3729" i="2"/>
  <c r="I3730" i="2"/>
  <c r="I3731" i="2"/>
  <c r="I3732" i="2"/>
  <c r="I3733" i="2"/>
  <c r="I3734" i="2"/>
  <c r="I3735" i="2"/>
  <c r="I3736" i="2"/>
  <c r="I3737" i="2"/>
  <c r="I3738" i="2"/>
  <c r="I3739" i="2"/>
  <c r="I3740" i="2"/>
  <c r="I3741" i="2"/>
  <c r="I3742" i="2"/>
  <c r="I3743" i="2"/>
  <c r="I3744" i="2"/>
  <c r="I3745" i="2"/>
  <c r="I3746" i="2"/>
  <c r="I3747" i="2"/>
  <c r="I3748" i="2"/>
  <c r="I3749" i="2"/>
  <c r="I3750" i="2"/>
  <c r="I3751" i="2"/>
  <c r="I3752" i="2"/>
  <c r="I3753" i="2"/>
  <c r="I3754" i="2"/>
  <c r="I3755" i="2"/>
  <c r="I3756" i="2"/>
  <c r="I3757" i="2"/>
  <c r="I3758" i="2"/>
  <c r="I3759" i="2"/>
  <c r="I3760" i="2"/>
  <c r="I3761" i="2"/>
  <c r="I3762" i="2"/>
  <c r="I3763" i="2"/>
  <c r="I3764" i="2"/>
  <c r="I3765" i="2"/>
  <c r="I3766" i="2"/>
  <c r="I3767" i="2"/>
  <c r="I3768" i="2"/>
  <c r="I3769" i="2"/>
  <c r="I3770" i="2"/>
  <c r="I3771" i="2"/>
  <c r="I3772" i="2"/>
  <c r="J2" i="2"/>
  <c r="J3" i="2"/>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J1004" i="2"/>
  <c r="J1005" i="2"/>
  <c r="J1006" i="2"/>
  <c r="J1007" i="2"/>
  <c r="J1008" i="2"/>
  <c r="J1009" i="2"/>
  <c r="J1010" i="2"/>
  <c r="J1011" i="2"/>
  <c r="J1012" i="2"/>
  <c r="J1013" i="2"/>
  <c r="J1014" i="2"/>
  <c r="J1015" i="2"/>
  <c r="J1016" i="2"/>
  <c r="J1017" i="2"/>
  <c r="J1018" i="2"/>
  <c r="J1019" i="2"/>
  <c r="J1020" i="2"/>
  <c r="J1021" i="2"/>
  <c r="J1022" i="2"/>
  <c r="J1023" i="2"/>
  <c r="J1024" i="2"/>
  <c r="J1025" i="2"/>
  <c r="J1026" i="2"/>
  <c r="J1027" i="2"/>
  <c r="J1028" i="2"/>
  <c r="J1029" i="2"/>
  <c r="J1030" i="2"/>
  <c r="J1031" i="2"/>
  <c r="J1032" i="2"/>
  <c r="J1033" i="2"/>
  <c r="J1034" i="2"/>
  <c r="J1035" i="2"/>
  <c r="J1036" i="2"/>
  <c r="J1037" i="2"/>
  <c r="J1038" i="2"/>
  <c r="J1039" i="2"/>
  <c r="J1040" i="2"/>
  <c r="J1041" i="2"/>
  <c r="J1042" i="2"/>
  <c r="J1043" i="2"/>
  <c r="J1044" i="2"/>
  <c r="J1045" i="2"/>
  <c r="J1046" i="2"/>
  <c r="J1047" i="2"/>
  <c r="J1048" i="2"/>
  <c r="J1049" i="2"/>
  <c r="J1050" i="2"/>
  <c r="J1051" i="2"/>
  <c r="J1052" i="2"/>
  <c r="J1053" i="2"/>
  <c r="J1054" i="2"/>
  <c r="J1055" i="2"/>
  <c r="J1056" i="2"/>
  <c r="J1057" i="2"/>
  <c r="J1058" i="2"/>
  <c r="J1059" i="2"/>
  <c r="J1060" i="2"/>
  <c r="J1061" i="2"/>
  <c r="J1062" i="2"/>
  <c r="J1063" i="2"/>
  <c r="J1064" i="2"/>
  <c r="J1065" i="2"/>
  <c r="J1066" i="2"/>
  <c r="J1067" i="2"/>
  <c r="J1068" i="2"/>
  <c r="J1069" i="2"/>
  <c r="J1070" i="2"/>
  <c r="J1071" i="2"/>
  <c r="J1072" i="2"/>
  <c r="J1073" i="2"/>
  <c r="J1074" i="2"/>
  <c r="J1075" i="2"/>
  <c r="J1076" i="2"/>
  <c r="J1077" i="2"/>
  <c r="J1078" i="2"/>
  <c r="J1079" i="2"/>
  <c r="J1080" i="2"/>
  <c r="J1081" i="2"/>
  <c r="J1082" i="2"/>
  <c r="J1083" i="2"/>
  <c r="J1084" i="2"/>
  <c r="J1085" i="2"/>
  <c r="J1086" i="2"/>
  <c r="J1087" i="2"/>
  <c r="J1088" i="2"/>
  <c r="J1089" i="2"/>
  <c r="J1090" i="2"/>
  <c r="J1091" i="2"/>
  <c r="J1092" i="2"/>
  <c r="J1093" i="2"/>
  <c r="J1094" i="2"/>
  <c r="J1095" i="2"/>
  <c r="J1096" i="2"/>
  <c r="J1097" i="2"/>
  <c r="J1098" i="2"/>
  <c r="J1099" i="2"/>
  <c r="J1100" i="2"/>
  <c r="J1101" i="2"/>
  <c r="J1102" i="2"/>
  <c r="J1103" i="2"/>
  <c r="J1104" i="2"/>
  <c r="J1105" i="2"/>
  <c r="J1106" i="2"/>
  <c r="J1107" i="2"/>
  <c r="J1108" i="2"/>
  <c r="J1109" i="2"/>
  <c r="J1110" i="2"/>
  <c r="J1111" i="2"/>
  <c r="J1112" i="2"/>
  <c r="J1113" i="2"/>
  <c r="J1114" i="2"/>
  <c r="J1115" i="2"/>
  <c r="J1116" i="2"/>
  <c r="J1117" i="2"/>
  <c r="J1118" i="2"/>
  <c r="J1119" i="2"/>
  <c r="J1120" i="2"/>
  <c r="J1121" i="2"/>
  <c r="J1122" i="2"/>
  <c r="J1123" i="2"/>
  <c r="J1124" i="2"/>
  <c r="J1125" i="2"/>
  <c r="J1126" i="2"/>
  <c r="J1127" i="2"/>
  <c r="J1128" i="2"/>
  <c r="J1129" i="2"/>
  <c r="J1130" i="2"/>
  <c r="J1131" i="2"/>
  <c r="J1132" i="2"/>
  <c r="J1133" i="2"/>
  <c r="J1134" i="2"/>
  <c r="J1135" i="2"/>
  <c r="J1136" i="2"/>
  <c r="J1137" i="2"/>
  <c r="J1138" i="2"/>
  <c r="J1139" i="2"/>
  <c r="J1140" i="2"/>
  <c r="J1141" i="2"/>
  <c r="J1142" i="2"/>
  <c r="J1143" i="2"/>
  <c r="J1144" i="2"/>
  <c r="J1145" i="2"/>
  <c r="J1146" i="2"/>
  <c r="J1147" i="2"/>
  <c r="J1148" i="2"/>
  <c r="J1149" i="2"/>
  <c r="J1150" i="2"/>
  <c r="J1151" i="2"/>
  <c r="J1152" i="2"/>
  <c r="J1153" i="2"/>
  <c r="J1154" i="2"/>
  <c r="J1155" i="2"/>
  <c r="J1156" i="2"/>
  <c r="J1157" i="2"/>
  <c r="J1158" i="2"/>
  <c r="J1159" i="2"/>
  <c r="J1160" i="2"/>
  <c r="J1161" i="2"/>
  <c r="J1162" i="2"/>
  <c r="J1163" i="2"/>
  <c r="J1164" i="2"/>
  <c r="J1165" i="2"/>
  <c r="J1166" i="2"/>
  <c r="J1167" i="2"/>
  <c r="J1168" i="2"/>
  <c r="J1169" i="2"/>
  <c r="J1170" i="2"/>
  <c r="J1171" i="2"/>
  <c r="J1172" i="2"/>
  <c r="J1173" i="2"/>
  <c r="J1174" i="2"/>
  <c r="J1175" i="2"/>
  <c r="J1176" i="2"/>
  <c r="J1177" i="2"/>
  <c r="J1178" i="2"/>
  <c r="J1179" i="2"/>
  <c r="J1180" i="2"/>
  <c r="J1181" i="2"/>
  <c r="J1182" i="2"/>
  <c r="J1183" i="2"/>
  <c r="J1184" i="2"/>
  <c r="J1185" i="2"/>
  <c r="J1186" i="2"/>
  <c r="J1187" i="2"/>
  <c r="J1188" i="2"/>
  <c r="J1189" i="2"/>
  <c r="J1190" i="2"/>
  <c r="J1191" i="2"/>
  <c r="J1192" i="2"/>
  <c r="J1193" i="2"/>
  <c r="J1194" i="2"/>
  <c r="J1195" i="2"/>
  <c r="J1196" i="2"/>
  <c r="J1197" i="2"/>
  <c r="J1198" i="2"/>
  <c r="J1199" i="2"/>
  <c r="J1200" i="2"/>
  <c r="J1201" i="2"/>
  <c r="J1202" i="2"/>
  <c r="J1203" i="2"/>
  <c r="J1204" i="2"/>
  <c r="J1205" i="2"/>
  <c r="J1206" i="2"/>
  <c r="J1207" i="2"/>
  <c r="J1208" i="2"/>
  <c r="J1209" i="2"/>
  <c r="J1210" i="2"/>
  <c r="J1211" i="2"/>
  <c r="J1212" i="2"/>
  <c r="J1213" i="2"/>
  <c r="J1214" i="2"/>
  <c r="J1215" i="2"/>
  <c r="J1216" i="2"/>
  <c r="J1217" i="2"/>
  <c r="J1218" i="2"/>
  <c r="J1219" i="2"/>
  <c r="J1220" i="2"/>
  <c r="J1221" i="2"/>
  <c r="J1222" i="2"/>
  <c r="J1223" i="2"/>
  <c r="J1224" i="2"/>
  <c r="J1225" i="2"/>
  <c r="J1226" i="2"/>
  <c r="J1227" i="2"/>
  <c r="J1228" i="2"/>
  <c r="J1229" i="2"/>
  <c r="J1230" i="2"/>
  <c r="J1231" i="2"/>
  <c r="J1232" i="2"/>
  <c r="J1233" i="2"/>
  <c r="J1234" i="2"/>
  <c r="J1235" i="2"/>
  <c r="J1236" i="2"/>
  <c r="J1237" i="2"/>
  <c r="J1238" i="2"/>
  <c r="J1239" i="2"/>
  <c r="J1240" i="2"/>
  <c r="J1241" i="2"/>
  <c r="J1242" i="2"/>
  <c r="J1243" i="2"/>
  <c r="J1244" i="2"/>
  <c r="J1245" i="2"/>
  <c r="J1246" i="2"/>
  <c r="J1247" i="2"/>
  <c r="J1248" i="2"/>
  <c r="J1249" i="2"/>
  <c r="J1250" i="2"/>
  <c r="J1251" i="2"/>
  <c r="J1252" i="2"/>
  <c r="J1253" i="2"/>
  <c r="J1254" i="2"/>
  <c r="J1255" i="2"/>
  <c r="J1256" i="2"/>
  <c r="J1257" i="2"/>
  <c r="J1258" i="2"/>
  <c r="J1259" i="2"/>
  <c r="J1260" i="2"/>
  <c r="J1261" i="2"/>
  <c r="J1262" i="2"/>
  <c r="J1263" i="2"/>
  <c r="J1264" i="2"/>
  <c r="J1265" i="2"/>
  <c r="J1266" i="2"/>
  <c r="J1267" i="2"/>
  <c r="J1268" i="2"/>
  <c r="J1269" i="2"/>
  <c r="J1270" i="2"/>
  <c r="J1271" i="2"/>
  <c r="J1272" i="2"/>
  <c r="J1273" i="2"/>
  <c r="J1274" i="2"/>
  <c r="J1275" i="2"/>
  <c r="J1276" i="2"/>
  <c r="J1277" i="2"/>
  <c r="J1278" i="2"/>
  <c r="J1279" i="2"/>
  <c r="J1280" i="2"/>
  <c r="J1281" i="2"/>
  <c r="J1282" i="2"/>
  <c r="J1283" i="2"/>
  <c r="J1284" i="2"/>
  <c r="J1285" i="2"/>
  <c r="J1286" i="2"/>
  <c r="J1287" i="2"/>
  <c r="J1288" i="2"/>
  <c r="J1289" i="2"/>
  <c r="J1290" i="2"/>
  <c r="J1291" i="2"/>
  <c r="J1292" i="2"/>
  <c r="J1293" i="2"/>
  <c r="J1294" i="2"/>
  <c r="J1295" i="2"/>
  <c r="J1296" i="2"/>
  <c r="J1297" i="2"/>
  <c r="J1298" i="2"/>
  <c r="J1299" i="2"/>
  <c r="J1300" i="2"/>
  <c r="J1301" i="2"/>
  <c r="J1302" i="2"/>
  <c r="J1303" i="2"/>
  <c r="J1304" i="2"/>
  <c r="J1305" i="2"/>
  <c r="J1306" i="2"/>
  <c r="J1307" i="2"/>
  <c r="J1308" i="2"/>
  <c r="J1309" i="2"/>
  <c r="J1310" i="2"/>
  <c r="J1311" i="2"/>
  <c r="J1312" i="2"/>
  <c r="J1313" i="2"/>
  <c r="J1314" i="2"/>
  <c r="J1315" i="2"/>
  <c r="J1316" i="2"/>
  <c r="J1317" i="2"/>
  <c r="J1318" i="2"/>
  <c r="J1319" i="2"/>
  <c r="J1320" i="2"/>
  <c r="J1321" i="2"/>
  <c r="J1322" i="2"/>
  <c r="J1323" i="2"/>
  <c r="J1324" i="2"/>
  <c r="J1325" i="2"/>
  <c r="J1326" i="2"/>
  <c r="J1327" i="2"/>
  <c r="J1328" i="2"/>
  <c r="J1329" i="2"/>
  <c r="J1330" i="2"/>
  <c r="J1331" i="2"/>
  <c r="J1332" i="2"/>
  <c r="J1333" i="2"/>
  <c r="J1334" i="2"/>
  <c r="J1335" i="2"/>
  <c r="J1336" i="2"/>
  <c r="J1337" i="2"/>
  <c r="J1338" i="2"/>
  <c r="J1339" i="2"/>
  <c r="J1340" i="2"/>
  <c r="J1341" i="2"/>
  <c r="J1342" i="2"/>
  <c r="J1343" i="2"/>
  <c r="J1344" i="2"/>
  <c r="J1345" i="2"/>
  <c r="J1346" i="2"/>
  <c r="J1347" i="2"/>
  <c r="J1348" i="2"/>
  <c r="J1349" i="2"/>
  <c r="J1350" i="2"/>
  <c r="J1351" i="2"/>
  <c r="J1352" i="2"/>
  <c r="J1353" i="2"/>
  <c r="J1354" i="2"/>
  <c r="J1355" i="2"/>
  <c r="J1356" i="2"/>
  <c r="J1357" i="2"/>
  <c r="J1358" i="2"/>
  <c r="J1359" i="2"/>
  <c r="J1360" i="2"/>
  <c r="J1361" i="2"/>
  <c r="J1362" i="2"/>
  <c r="J1363" i="2"/>
  <c r="J1364" i="2"/>
  <c r="J1365" i="2"/>
  <c r="J1366" i="2"/>
  <c r="J1367" i="2"/>
  <c r="J1368" i="2"/>
  <c r="J1369" i="2"/>
  <c r="J1370" i="2"/>
  <c r="J1371" i="2"/>
  <c r="J1372" i="2"/>
  <c r="J1373" i="2"/>
  <c r="J1374" i="2"/>
  <c r="J1375" i="2"/>
  <c r="J1376" i="2"/>
  <c r="J1377" i="2"/>
  <c r="J1378" i="2"/>
  <c r="J1379" i="2"/>
  <c r="J1380" i="2"/>
  <c r="J1381" i="2"/>
  <c r="J1382" i="2"/>
  <c r="J1383" i="2"/>
  <c r="J1384" i="2"/>
  <c r="J1385" i="2"/>
  <c r="J1386" i="2"/>
  <c r="J1387" i="2"/>
  <c r="J1388" i="2"/>
  <c r="J1389" i="2"/>
  <c r="J1390" i="2"/>
  <c r="J1391" i="2"/>
  <c r="J1392" i="2"/>
  <c r="J1393" i="2"/>
  <c r="J1394" i="2"/>
  <c r="J1395" i="2"/>
  <c r="J1396" i="2"/>
  <c r="J1397" i="2"/>
  <c r="J1398" i="2"/>
  <c r="J1399" i="2"/>
  <c r="J1400" i="2"/>
  <c r="J1401" i="2"/>
  <c r="J1402" i="2"/>
  <c r="J1403" i="2"/>
  <c r="J1404" i="2"/>
  <c r="J1405" i="2"/>
  <c r="J1406" i="2"/>
  <c r="J1407" i="2"/>
  <c r="J1408" i="2"/>
  <c r="J1409" i="2"/>
  <c r="J1410" i="2"/>
  <c r="J1411" i="2"/>
  <c r="J1412" i="2"/>
  <c r="J1413" i="2"/>
  <c r="J1414" i="2"/>
  <c r="J1415" i="2"/>
  <c r="J1416" i="2"/>
  <c r="J1417" i="2"/>
  <c r="J1418" i="2"/>
  <c r="J1419" i="2"/>
  <c r="J1420" i="2"/>
  <c r="J1421" i="2"/>
  <c r="J1422" i="2"/>
  <c r="J1423" i="2"/>
  <c r="J1424" i="2"/>
  <c r="J1425" i="2"/>
  <c r="J1426" i="2"/>
  <c r="J1427" i="2"/>
  <c r="J1428" i="2"/>
  <c r="J1429" i="2"/>
  <c r="J1430" i="2"/>
  <c r="J1431" i="2"/>
  <c r="J1432" i="2"/>
  <c r="J1433" i="2"/>
  <c r="J1434" i="2"/>
  <c r="J1435" i="2"/>
  <c r="J1436" i="2"/>
  <c r="J1437" i="2"/>
  <c r="J1438" i="2"/>
  <c r="J1439" i="2"/>
  <c r="J1440" i="2"/>
  <c r="J1441" i="2"/>
  <c r="J1442" i="2"/>
  <c r="J1443" i="2"/>
  <c r="J1444" i="2"/>
  <c r="J1445" i="2"/>
  <c r="J1446" i="2"/>
  <c r="J1447" i="2"/>
  <c r="J1448" i="2"/>
  <c r="J1449" i="2"/>
  <c r="J1450" i="2"/>
  <c r="J1451" i="2"/>
  <c r="J1452" i="2"/>
  <c r="J1453" i="2"/>
  <c r="J1454" i="2"/>
  <c r="J1455" i="2"/>
  <c r="J1456" i="2"/>
  <c r="J1457" i="2"/>
  <c r="J1458" i="2"/>
  <c r="J1459" i="2"/>
  <c r="J1460" i="2"/>
  <c r="J1461" i="2"/>
  <c r="J1462" i="2"/>
  <c r="J1463" i="2"/>
  <c r="J1464" i="2"/>
  <c r="J1465" i="2"/>
  <c r="J1466" i="2"/>
  <c r="J1467" i="2"/>
  <c r="J1468" i="2"/>
  <c r="J1469" i="2"/>
  <c r="J1470" i="2"/>
  <c r="J1471" i="2"/>
  <c r="J1472" i="2"/>
  <c r="J1473" i="2"/>
  <c r="J1474" i="2"/>
  <c r="J1475" i="2"/>
  <c r="J1476" i="2"/>
  <c r="J1477" i="2"/>
  <c r="J1478" i="2"/>
  <c r="J1479" i="2"/>
  <c r="J1480" i="2"/>
  <c r="J1481" i="2"/>
  <c r="J1482" i="2"/>
  <c r="J1483" i="2"/>
  <c r="J1484" i="2"/>
  <c r="J1485" i="2"/>
  <c r="J1486" i="2"/>
  <c r="J1487" i="2"/>
  <c r="J1488" i="2"/>
  <c r="J1489" i="2"/>
  <c r="J1490" i="2"/>
  <c r="J1491" i="2"/>
  <c r="J1492" i="2"/>
  <c r="J1493" i="2"/>
  <c r="J1494" i="2"/>
  <c r="J1495" i="2"/>
  <c r="J1496" i="2"/>
  <c r="J1497" i="2"/>
  <c r="J1498" i="2"/>
  <c r="J1499" i="2"/>
  <c r="J1500" i="2"/>
  <c r="J1501" i="2"/>
  <c r="J1502" i="2"/>
  <c r="J1503" i="2"/>
  <c r="J1504" i="2"/>
  <c r="J1505" i="2"/>
  <c r="J1506" i="2"/>
  <c r="J1507" i="2"/>
  <c r="J1508" i="2"/>
  <c r="J1509" i="2"/>
  <c r="J1510" i="2"/>
  <c r="J1511" i="2"/>
  <c r="J1512" i="2"/>
  <c r="J1513" i="2"/>
  <c r="J1514" i="2"/>
  <c r="J1515" i="2"/>
  <c r="J1516" i="2"/>
  <c r="J1517" i="2"/>
  <c r="J1518" i="2"/>
  <c r="J1519" i="2"/>
  <c r="J1520" i="2"/>
  <c r="J1521" i="2"/>
  <c r="J1522" i="2"/>
  <c r="J1523" i="2"/>
  <c r="J1524" i="2"/>
  <c r="J1525" i="2"/>
  <c r="J1526" i="2"/>
  <c r="J1527" i="2"/>
  <c r="J1528" i="2"/>
  <c r="J1529" i="2"/>
  <c r="J1530" i="2"/>
  <c r="J1531" i="2"/>
  <c r="J1532" i="2"/>
  <c r="J1533" i="2"/>
  <c r="J1534" i="2"/>
  <c r="J1535" i="2"/>
  <c r="J1536" i="2"/>
  <c r="J1537" i="2"/>
  <c r="J1538" i="2"/>
  <c r="J1539" i="2"/>
  <c r="J1540" i="2"/>
  <c r="J1541" i="2"/>
  <c r="J1542" i="2"/>
  <c r="J1543" i="2"/>
  <c r="J1544" i="2"/>
  <c r="J1545" i="2"/>
  <c r="J1546" i="2"/>
  <c r="J1547" i="2"/>
  <c r="J1548" i="2"/>
  <c r="J1549" i="2"/>
  <c r="J1550" i="2"/>
  <c r="J1551" i="2"/>
  <c r="J1552" i="2"/>
  <c r="J1553" i="2"/>
  <c r="J1554" i="2"/>
  <c r="J1555" i="2"/>
  <c r="J1556" i="2"/>
  <c r="J1557" i="2"/>
  <c r="J1558" i="2"/>
  <c r="J1559" i="2"/>
  <c r="J1560" i="2"/>
  <c r="J1561" i="2"/>
  <c r="J1562" i="2"/>
  <c r="J1563" i="2"/>
  <c r="J1564" i="2"/>
  <c r="J1565" i="2"/>
  <c r="J1566" i="2"/>
  <c r="J1567" i="2"/>
  <c r="J1568" i="2"/>
  <c r="J1569" i="2"/>
  <c r="J1570" i="2"/>
  <c r="J1571" i="2"/>
  <c r="J1572" i="2"/>
  <c r="J1573" i="2"/>
  <c r="J1574" i="2"/>
  <c r="J1575" i="2"/>
  <c r="J1576" i="2"/>
  <c r="J1577" i="2"/>
  <c r="J1578" i="2"/>
  <c r="J1579" i="2"/>
  <c r="J1580" i="2"/>
  <c r="J1581" i="2"/>
  <c r="J1582" i="2"/>
  <c r="J1583" i="2"/>
  <c r="J1584" i="2"/>
  <c r="J1585" i="2"/>
  <c r="J1586" i="2"/>
  <c r="J1587" i="2"/>
  <c r="J1588" i="2"/>
  <c r="J1589" i="2"/>
  <c r="J1590" i="2"/>
  <c r="J1591" i="2"/>
  <c r="J1592" i="2"/>
  <c r="J1593" i="2"/>
  <c r="J1594" i="2"/>
  <c r="J1595" i="2"/>
  <c r="J1596" i="2"/>
  <c r="J1597" i="2"/>
  <c r="J1598" i="2"/>
  <c r="J1599" i="2"/>
  <c r="J1600" i="2"/>
  <c r="J1601" i="2"/>
  <c r="J1602" i="2"/>
  <c r="J1603" i="2"/>
  <c r="J1604" i="2"/>
  <c r="J1605" i="2"/>
  <c r="J1606" i="2"/>
  <c r="J1607" i="2"/>
  <c r="J1608" i="2"/>
  <c r="J1609" i="2"/>
  <c r="J1610" i="2"/>
  <c r="J1611" i="2"/>
  <c r="J1612" i="2"/>
  <c r="J1613" i="2"/>
  <c r="J1614" i="2"/>
  <c r="J1615" i="2"/>
  <c r="J1616" i="2"/>
  <c r="J1617" i="2"/>
  <c r="J1618" i="2"/>
  <c r="J1619" i="2"/>
  <c r="J1620" i="2"/>
  <c r="J1621" i="2"/>
  <c r="J1622" i="2"/>
  <c r="J1623" i="2"/>
  <c r="J1624" i="2"/>
  <c r="J1625" i="2"/>
  <c r="J1626" i="2"/>
  <c r="J1627" i="2"/>
  <c r="J1628" i="2"/>
  <c r="J1629" i="2"/>
  <c r="J1630" i="2"/>
  <c r="J1631" i="2"/>
  <c r="J1632" i="2"/>
  <c r="J1633" i="2"/>
  <c r="J1634" i="2"/>
  <c r="J1635" i="2"/>
  <c r="J1636" i="2"/>
  <c r="J1637" i="2"/>
  <c r="J1638" i="2"/>
  <c r="J1639" i="2"/>
  <c r="J1640" i="2"/>
  <c r="J1641" i="2"/>
  <c r="J1642" i="2"/>
  <c r="J1643" i="2"/>
  <c r="J1644" i="2"/>
  <c r="J1645" i="2"/>
  <c r="J1646" i="2"/>
  <c r="J1647" i="2"/>
  <c r="J1648" i="2"/>
  <c r="J1649" i="2"/>
  <c r="J1650" i="2"/>
  <c r="J1651" i="2"/>
  <c r="J1652" i="2"/>
  <c r="J1653" i="2"/>
  <c r="J1654" i="2"/>
  <c r="J1655" i="2"/>
  <c r="J1656" i="2"/>
  <c r="J1657" i="2"/>
  <c r="J1658" i="2"/>
  <c r="J1659" i="2"/>
  <c r="J1660" i="2"/>
  <c r="J1661" i="2"/>
  <c r="J1662" i="2"/>
  <c r="J1663" i="2"/>
  <c r="J1664" i="2"/>
  <c r="J1665" i="2"/>
  <c r="J1666" i="2"/>
  <c r="J1667" i="2"/>
  <c r="J1668" i="2"/>
  <c r="J1669" i="2"/>
  <c r="J1670" i="2"/>
  <c r="J1671" i="2"/>
  <c r="J1672" i="2"/>
  <c r="J1673" i="2"/>
  <c r="J1674" i="2"/>
  <c r="J1675" i="2"/>
  <c r="J1676" i="2"/>
  <c r="J1677" i="2"/>
  <c r="J1678" i="2"/>
  <c r="J1679" i="2"/>
  <c r="J1680" i="2"/>
  <c r="J1681" i="2"/>
  <c r="J1682" i="2"/>
  <c r="J1683" i="2"/>
  <c r="J1684" i="2"/>
  <c r="J1685" i="2"/>
  <c r="J1686" i="2"/>
  <c r="J1687" i="2"/>
  <c r="J1688" i="2"/>
  <c r="J1689" i="2"/>
  <c r="J1690" i="2"/>
  <c r="J1691" i="2"/>
  <c r="J1692" i="2"/>
  <c r="J1693" i="2"/>
  <c r="J1694" i="2"/>
  <c r="J1695" i="2"/>
  <c r="J1696" i="2"/>
  <c r="J1697" i="2"/>
  <c r="J1698" i="2"/>
  <c r="J1699" i="2"/>
  <c r="J1700" i="2"/>
  <c r="J1701" i="2"/>
  <c r="J1702" i="2"/>
  <c r="J1703" i="2"/>
  <c r="J1704" i="2"/>
  <c r="J1705" i="2"/>
  <c r="J1706" i="2"/>
  <c r="J1707" i="2"/>
  <c r="J1708" i="2"/>
  <c r="J1709" i="2"/>
  <c r="J1710" i="2"/>
  <c r="J1711" i="2"/>
  <c r="J1712" i="2"/>
  <c r="J1713" i="2"/>
  <c r="J1714" i="2"/>
  <c r="J1715" i="2"/>
  <c r="J1716" i="2"/>
  <c r="J1717" i="2"/>
  <c r="J1718" i="2"/>
  <c r="J1719" i="2"/>
  <c r="J1720" i="2"/>
  <c r="J1721" i="2"/>
  <c r="J1722" i="2"/>
  <c r="J1723" i="2"/>
  <c r="J1724" i="2"/>
  <c r="J1725" i="2"/>
  <c r="J1726" i="2"/>
  <c r="J1727" i="2"/>
  <c r="J1728" i="2"/>
  <c r="J1729" i="2"/>
  <c r="J1730" i="2"/>
  <c r="J1731" i="2"/>
  <c r="J1732" i="2"/>
  <c r="J1733" i="2"/>
  <c r="J1734" i="2"/>
  <c r="J1735" i="2"/>
  <c r="J1736" i="2"/>
  <c r="J1737" i="2"/>
  <c r="J1738" i="2"/>
  <c r="J1739" i="2"/>
  <c r="J1740" i="2"/>
  <c r="J1741" i="2"/>
  <c r="J1742" i="2"/>
  <c r="J1743" i="2"/>
  <c r="J1744" i="2"/>
  <c r="J1745" i="2"/>
  <c r="J1746" i="2"/>
  <c r="J1747" i="2"/>
  <c r="J1748" i="2"/>
  <c r="J1749" i="2"/>
  <c r="J1750" i="2"/>
  <c r="J1751" i="2"/>
  <c r="J1752" i="2"/>
  <c r="J1753" i="2"/>
  <c r="J1754" i="2"/>
  <c r="J1755" i="2"/>
  <c r="J1756" i="2"/>
  <c r="J1757" i="2"/>
  <c r="J1758" i="2"/>
  <c r="J1759" i="2"/>
  <c r="J1760" i="2"/>
  <c r="J1761" i="2"/>
  <c r="J1762" i="2"/>
  <c r="J1763" i="2"/>
  <c r="J1764" i="2"/>
  <c r="J1765" i="2"/>
  <c r="J1766" i="2"/>
  <c r="J1767" i="2"/>
  <c r="J1768" i="2"/>
  <c r="J1769" i="2"/>
  <c r="J1770" i="2"/>
  <c r="J1771" i="2"/>
  <c r="J1772" i="2"/>
  <c r="J1773" i="2"/>
  <c r="J1774" i="2"/>
  <c r="J1775" i="2"/>
  <c r="J1776" i="2"/>
  <c r="J1777" i="2"/>
  <c r="J1778" i="2"/>
  <c r="J1779" i="2"/>
  <c r="J1780" i="2"/>
  <c r="J1781" i="2"/>
  <c r="J1782" i="2"/>
  <c r="J1783" i="2"/>
  <c r="J1784" i="2"/>
  <c r="J1785" i="2"/>
  <c r="J1786" i="2"/>
  <c r="J1787" i="2"/>
  <c r="J1788" i="2"/>
  <c r="J1789" i="2"/>
  <c r="J1790" i="2"/>
  <c r="J1791" i="2"/>
  <c r="J1792" i="2"/>
  <c r="J1793" i="2"/>
  <c r="J1794" i="2"/>
  <c r="J1795" i="2"/>
  <c r="J1796" i="2"/>
  <c r="J1797" i="2"/>
  <c r="J1798" i="2"/>
  <c r="J1799" i="2"/>
  <c r="J1800" i="2"/>
  <c r="J1801" i="2"/>
  <c r="J1802" i="2"/>
  <c r="J1803" i="2"/>
  <c r="J1804" i="2"/>
  <c r="J1805" i="2"/>
  <c r="J1806" i="2"/>
  <c r="J1807" i="2"/>
  <c r="J1808" i="2"/>
  <c r="J1809" i="2"/>
  <c r="J1810" i="2"/>
  <c r="J1811" i="2"/>
  <c r="J1812" i="2"/>
  <c r="J1813" i="2"/>
  <c r="J1814" i="2"/>
  <c r="J1815" i="2"/>
  <c r="J1816" i="2"/>
  <c r="J1817" i="2"/>
  <c r="J1818" i="2"/>
  <c r="J1819" i="2"/>
  <c r="J1820" i="2"/>
  <c r="J1821" i="2"/>
  <c r="J1822" i="2"/>
  <c r="J1823" i="2"/>
  <c r="J1824" i="2"/>
  <c r="J1825" i="2"/>
  <c r="J1826" i="2"/>
  <c r="J1827" i="2"/>
  <c r="J1828" i="2"/>
  <c r="J1829" i="2"/>
  <c r="J1830" i="2"/>
  <c r="J1831" i="2"/>
  <c r="J1832" i="2"/>
  <c r="J1833" i="2"/>
  <c r="J1834" i="2"/>
  <c r="J1835" i="2"/>
  <c r="J1836" i="2"/>
  <c r="J1837" i="2"/>
  <c r="J1838" i="2"/>
  <c r="J1839" i="2"/>
  <c r="J1840" i="2"/>
  <c r="J1841" i="2"/>
  <c r="J1842" i="2"/>
  <c r="J1843" i="2"/>
  <c r="J1844" i="2"/>
  <c r="J1845" i="2"/>
  <c r="J1846" i="2"/>
  <c r="J1847" i="2"/>
  <c r="J1848" i="2"/>
  <c r="J1849" i="2"/>
  <c r="J1850" i="2"/>
  <c r="J1851" i="2"/>
  <c r="J1852" i="2"/>
  <c r="J1853" i="2"/>
  <c r="J1854" i="2"/>
  <c r="J1855" i="2"/>
  <c r="J1856" i="2"/>
  <c r="J1857" i="2"/>
  <c r="J1858" i="2"/>
  <c r="J1859" i="2"/>
  <c r="J1860" i="2"/>
  <c r="J1861" i="2"/>
  <c r="J1862" i="2"/>
  <c r="J1863" i="2"/>
  <c r="J1864" i="2"/>
  <c r="J1865" i="2"/>
  <c r="J1866" i="2"/>
  <c r="J1867" i="2"/>
  <c r="J1868" i="2"/>
  <c r="J1869" i="2"/>
  <c r="J1870" i="2"/>
  <c r="J1871" i="2"/>
  <c r="J1872" i="2"/>
  <c r="J1873" i="2"/>
  <c r="J1874" i="2"/>
  <c r="J1875" i="2"/>
  <c r="J1876" i="2"/>
  <c r="J1877" i="2"/>
  <c r="J1878" i="2"/>
  <c r="J1879" i="2"/>
  <c r="J1880" i="2"/>
  <c r="J1881" i="2"/>
  <c r="J1882" i="2"/>
  <c r="J1883" i="2"/>
  <c r="J1884" i="2"/>
  <c r="J1885" i="2"/>
  <c r="J1886" i="2"/>
  <c r="J1887" i="2"/>
  <c r="J1888" i="2"/>
  <c r="J1889" i="2"/>
  <c r="J1890" i="2"/>
  <c r="J1891" i="2"/>
  <c r="J1892" i="2"/>
  <c r="J1893" i="2"/>
  <c r="J1894" i="2"/>
  <c r="J1895" i="2"/>
  <c r="J1896" i="2"/>
  <c r="J1897" i="2"/>
  <c r="J1898" i="2"/>
  <c r="J1899" i="2"/>
  <c r="J1900" i="2"/>
  <c r="J1901" i="2"/>
  <c r="J1902" i="2"/>
  <c r="J1903" i="2"/>
  <c r="J1904" i="2"/>
  <c r="J1905" i="2"/>
  <c r="J1906" i="2"/>
  <c r="J1907" i="2"/>
  <c r="J1908" i="2"/>
  <c r="J1909" i="2"/>
  <c r="J1910" i="2"/>
  <c r="J1911" i="2"/>
  <c r="J1912" i="2"/>
  <c r="J1913" i="2"/>
  <c r="J1914" i="2"/>
  <c r="J1915" i="2"/>
  <c r="J1916" i="2"/>
  <c r="J1917" i="2"/>
  <c r="J1918" i="2"/>
  <c r="J1919" i="2"/>
  <c r="J1920" i="2"/>
  <c r="J1921" i="2"/>
  <c r="J1922" i="2"/>
  <c r="J1923" i="2"/>
  <c r="J1924" i="2"/>
  <c r="J1925" i="2"/>
  <c r="J1926" i="2"/>
  <c r="J1927" i="2"/>
  <c r="J1928" i="2"/>
  <c r="J1929" i="2"/>
  <c r="J1930" i="2"/>
  <c r="J1931" i="2"/>
  <c r="J1932" i="2"/>
  <c r="J1933" i="2"/>
  <c r="J1934" i="2"/>
  <c r="J1935" i="2"/>
  <c r="J1936" i="2"/>
  <c r="J1937" i="2"/>
  <c r="J1938" i="2"/>
  <c r="J1939" i="2"/>
  <c r="J1940" i="2"/>
  <c r="J1941" i="2"/>
  <c r="J1942" i="2"/>
  <c r="J1943" i="2"/>
  <c r="J1944" i="2"/>
  <c r="J1945" i="2"/>
  <c r="J1946" i="2"/>
  <c r="J1947" i="2"/>
  <c r="J1948" i="2"/>
  <c r="J1949" i="2"/>
  <c r="J1950" i="2"/>
  <c r="J1951" i="2"/>
  <c r="J1952" i="2"/>
  <c r="J1953" i="2"/>
  <c r="J1954" i="2"/>
  <c r="J1955" i="2"/>
  <c r="J1956" i="2"/>
  <c r="J1957" i="2"/>
  <c r="J1958" i="2"/>
  <c r="J1959" i="2"/>
  <c r="J1960" i="2"/>
  <c r="J1961" i="2"/>
  <c r="J1962" i="2"/>
  <c r="J1963" i="2"/>
  <c r="J1964" i="2"/>
  <c r="J1965" i="2"/>
  <c r="J1966" i="2"/>
  <c r="J1967" i="2"/>
  <c r="J1968" i="2"/>
  <c r="J1969" i="2"/>
  <c r="J1970" i="2"/>
  <c r="J1971" i="2"/>
  <c r="J1972" i="2"/>
  <c r="J1973" i="2"/>
  <c r="J1974" i="2"/>
  <c r="J1975" i="2"/>
  <c r="J1976" i="2"/>
  <c r="J1977" i="2"/>
  <c r="J1978" i="2"/>
  <c r="J1979" i="2"/>
  <c r="J1980" i="2"/>
  <c r="J1981" i="2"/>
  <c r="J1982" i="2"/>
  <c r="J1983" i="2"/>
  <c r="J1984" i="2"/>
  <c r="J1985" i="2"/>
  <c r="J1986" i="2"/>
  <c r="J1987" i="2"/>
  <c r="J1988" i="2"/>
  <c r="J1989" i="2"/>
  <c r="J1990" i="2"/>
  <c r="J1991" i="2"/>
  <c r="J1992" i="2"/>
  <c r="J1993" i="2"/>
  <c r="J1994" i="2"/>
  <c r="J1995" i="2"/>
  <c r="J1996" i="2"/>
  <c r="J1997" i="2"/>
  <c r="J1998" i="2"/>
  <c r="J1999" i="2"/>
  <c r="J2000" i="2"/>
  <c r="J2001" i="2"/>
  <c r="J2002" i="2"/>
  <c r="J2003" i="2"/>
  <c r="J2004" i="2"/>
  <c r="J2005" i="2"/>
  <c r="J2006" i="2"/>
  <c r="J2007" i="2"/>
  <c r="J2008" i="2"/>
  <c r="J2009" i="2"/>
  <c r="J2010" i="2"/>
  <c r="J2011" i="2"/>
  <c r="J2012" i="2"/>
  <c r="J2013" i="2"/>
  <c r="J2014" i="2"/>
  <c r="J2015" i="2"/>
  <c r="J2016" i="2"/>
  <c r="J2017" i="2"/>
  <c r="J2018" i="2"/>
  <c r="J2019" i="2"/>
  <c r="J2020" i="2"/>
  <c r="J2021" i="2"/>
  <c r="J2022" i="2"/>
  <c r="J2023" i="2"/>
  <c r="J2024" i="2"/>
  <c r="J2025" i="2"/>
  <c r="J2026" i="2"/>
  <c r="J2027" i="2"/>
  <c r="J2028" i="2"/>
  <c r="J2029" i="2"/>
  <c r="J2030" i="2"/>
  <c r="J2031" i="2"/>
  <c r="J2032" i="2"/>
  <c r="J2033" i="2"/>
  <c r="J2034" i="2"/>
  <c r="J2035" i="2"/>
  <c r="J2036" i="2"/>
  <c r="J2037" i="2"/>
  <c r="J2038" i="2"/>
  <c r="J2039" i="2"/>
  <c r="J2040" i="2"/>
  <c r="J2041" i="2"/>
  <c r="J2042" i="2"/>
  <c r="J2043" i="2"/>
  <c r="J2044" i="2"/>
  <c r="J2045" i="2"/>
  <c r="J2046" i="2"/>
  <c r="J2047" i="2"/>
  <c r="J2048" i="2"/>
  <c r="J2049" i="2"/>
  <c r="J2050" i="2"/>
  <c r="J2051" i="2"/>
  <c r="J2052" i="2"/>
  <c r="J2053" i="2"/>
  <c r="J2054" i="2"/>
  <c r="J2055" i="2"/>
  <c r="J2056" i="2"/>
  <c r="J2057" i="2"/>
  <c r="J2058" i="2"/>
  <c r="J2059" i="2"/>
  <c r="J2060" i="2"/>
  <c r="J2061" i="2"/>
  <c r="J2062" i="2"/>
  <c r="J2063" i="2"/>
  <c r="J2064" i="2"/>
  <c r="J2065" i="2"/>
  <c r="J2066" i="2"/>
  <c r="J2067" i="2"/>
  <c r="J2068" i="2"/>
  <c r="J2069" i="2"/>
  <c r="J2070" i="2"/>
  <c r="J2071" i="2"/>
  <c r="J2072" i="2"/>
  <c r="J2073" i="2"/>
  <c r="J2074" i="2"/>
  <c r="J2075" i="2"/>
  <c r="J2076" i="2"/>
  <c r="J2077" i="2"/>
  <c r="J2078" i="2"/>
  <c r="J2079" i="2"/>
  <c r="J2080" i="2"/>
  <c r="J2081" i="2"/>
  <c r="J2082" i="2"/>
  <c r="J2083" i="2"/>
  <c r="J2084" i="2"/>
  <c r="J2085" i="2"/>
  <c r="J2086" i="2"/>
  <c r="J2087" i="2"/>
  <c r="J2088" i="2"/>
  <c r="J2089" i="2"/>
  <c r="J2090" i="2"/>
  <c r="J2091" i="2"/>
  <c r="J2092" i="2"/>
  <c r="J2093" i="2"/>
  <c r="J2094" i="2"/>
  <c r="J2095" i="2"/>
  <c r="J2096" i="2"/>
  <c r="J2097" i="2"/>
  <c r="J2098" i="2"/>
  <c r="J2099" i="2"/>
  <c r="J2100" i="2"/>
  <c r="J2101" i="2"/>
  <c r="J2102" i="2"/>
  <c r="J2103" i="2"/>
  <c r="J2104" i="2"/>
  <c r="J2105" i="2"/>
  <c r="J2106" i="2"/>
  <c r="J2107" i="2"/>
  <c r="J2108" i="2"/>
  <c r="J2109" i="2"/>
  <c r="J2110" i="2"/>
  <c r="J2111" i="2"/>
  <c r="J2112" i="2"/>
  <c r="J2113" i="2"/>
  <c r="J2114" i="2"/>
  <c r="J2115" i="2"/>
  <c r="J2116" i="2"/>
  <c r="J2117" i="2"/>
  <c r="J2118" i="2"/>
  <c r="J2119" i="2"/>
  <c r="J2120" i="2"/>
  <c r="J2121" i="2"/>
  <c r="J2122" i="2"/>
  <c r="J2123" i="2"/>
  <c r="J2124" i="2"/>
  <c r="J2125" i="2"/>
  <c r="J2126" i="2"/>
  <c r="J2127" i="2"/>
  <c r="J2128" i="2"/>
  <c r="J2129" i="2"/>
  <c r="J2130" i="2"/>
  <c r="J2131" i="2"/>
  <c r="J2132" i="2"/>
  <c r="J2133" i="2"/>
  <c r="J2134" i="2"/>
  <c r="J2135" i="2"/>
  <c r="J2136" i="2"/>
  <c r="J2137" i="2"/>
  <c r="J2138" i="2"/>
  <c r="J2139" i="2"/>
  <c r="J2140" i="2"/>
  <c r="J2141" i="2"/>
  <c r="J2142" i="2"/>
  <c r="J2143" i="2"/>
  <c r="J2144" i="2"/>
  <c r="J2145" i="2"/>
  <c r="J2146" i="2"/>
  <c r="J2147" i="2"/>
  <c r="J2148" i="2"/>
  <c r="J2149" i="2"/>
  <c r="J2150" i="2"/>
  <c r="J2151" i="2"/>
  <c r="J2152" i="2"/>
  <c r="J2153" i="2"/>
  <c r="J2154" i="2"/>
  <c r="J2155" i="2"/>
  <c r="J2156" i="2"/>
  <c r="J2157" i="2"/>
  <c r="J2158" i="2"/>
  <c r="J2159" i="2"/>
  <c r="J2160" i="2"/>
  <c r="J2161" i="2"/>
  <c r="J2162" i="2"/>
  <c r="J2163" i="2"/>
  <c r="J2164" i="2"/>
  <c r="J2165" i="2"/>
  <c r="J2166" i="2"/>
  <c r="J2167" i="2"/>
  <c r="J2168" i="2"/>
  <c r="J2169" i="2"/>
  <c r="J2170" i="2"/>
  <c r="J2171" i="2"/>
  <c r="J2172" i="2"/>
  <c r="J2173" i="2"/>
  <c r="J2174" i="2"/>
  <c r="J2175" i="2"/>
  <c r="J2176" i="2"/>
  <c r="J2177" i="2"/>
  <c r="J2178" i="2"/>
  <c r="J2179" i="2"/>
  <c r="J2180" i="2"/>
  <c r="J2181" i="2"/>
  <c r="J2182" i="2"/>
  <c r="J2183" i="2"/>
  <c r="J2184" i="2"/>
  <c r="J2185" i="2"/>
  <c r="J2186" i="2"/>
  <c r="J2187" i="2"/>
  <c r="J2188" i="2"/>
  <c r="J2189" i="2"/>
  <c r="J2190" i="2"/>
  <c r="J2191" i="2"/>
  <c r="J2192" i="2"/>
  <c r="J2193" i="2"/>
  <c r="J2194" i="2"/>
  <c r="J2195" i="2"/>
  <c r="J2196" i="2"/>
  <c r="J2197" i="2"/>
  <c r="J2198" i="2"/>
  <c r="J2199" i="2"/>
  <c r="J2200" i="2"/>
  <c r="J2201" i="2"/>
  <c r="J2202" i="2"/>
  <c r="J2203" i="2"/>
  <c r="J2204" i="2"/>
  <c r="J2205" i="2"/>
  <c r="J2206" i="2"/>
  <c r="J2207" i="2"/>
  <c r="J2208" i="2"/>
  <c r="J2209" i="2"/>
  <c r="J2210" i="2"/>
  <c r="J2211" i="2"/>
  <c r="J2212" i="2"/>
  <c r="J2213" i="2"/>
  <c r="J2214" i="2"/>
  <c r="J2215" i="2"/>
  <c r="J2216" i="2"/>
  <c r="J2217" i="2"/>
  <c r="J2218" i="2"/>
  <c r="J2219" i="2"/>
  <c r="J2220" i="2"/>
  <c r="J2221" i="2"/>
  <c r="J2222" i="2"/>
  <c r="J2223" i="2"/>
  <c r="J2224" i="2"/>
  <c r="J2225" i="2"/>
  <c r="J2226" i="2"/>
  <c r="J2227" i="2"/>
  <c r="J2228" i="2"/>
  <c r="J2229" i="2"/>
  <c r="J2230" i="2"/>
  <c r="J2231" i="2"/>
  <c r="J2232" i="2"/>
  <c r="J2233" i="2"/>
  <c r="J2234" i="2"/>
  <c r="J2235" i="2"/>
  <c r="J2236" i="2"/>
  <c r="J2237" i="2"/>
  <c r="J2238" i="2"/>
  <c r="J2239" i="2"/>
  <c r="J2240" i="2"/>
  <c r="J2241" i="2"/>
  <c r="J2242" i="2"/>
  <c r="J2243" i="2"/>
  <c r="J2244" i="2"/>
  <c r="J2245" i="2"/>
  <c r="J2246" i="2"/>
  <c r="J2247" i="2"/>
  <c r="J2248" i="2"/>
  <c r="J2249" i="2"/>
  <c r="J2250" i="2"/>
  <c r="J2251" i="2"/>
  <c r="J2252" i="2"/>
  <c r="J2253" i="2"/>
  <c r="J2254" i="2"/>
  <c r="J2255" i="2"/>
  <c r="J2256" i="2"/>
  <c r="J2257" i="2"/>
  <c r="J2258" i="2"/>
  <c r="J2259" i="2"/>
  <c r="J2260" i="2"/>
  <c r="J2261" i="2"/>
  <c r="J2262" i="2"/>
  <c r="J2263" i="2"/>
  <c r="J2264" i="2"/>
  <c r="J2265" i="2"/>
  <c r="J2266" i="2"/>
  <c r="J2267" i="2"/>
  <c r="J2268" i="2"/>
  <c r="J2269" i="2"/>
  <c r="J2270" i="2"/>
  <c r="J2271" i="2"/>
  <c r="J2272" i="2"/>
  <c r="J2273" i="2"/>
  <c r="J2274" i="2"/>
  <c r="J2275" i="2"/>
  <c r="J2276" i="2"/>
  <c r="J2277" i="2"/>
  <c r="J2278" i="2"/>
  <c r="J2279" i="2"/>
  <c r="J2280" i="2"/>
  <c r="J2281" i="2"/>
  <c r="J2282" i="2"/>
  <c r="J2283" i="2"/>
  <c r="J2284" i="2"/>
  <c r="J2285" i="2"/>
  <c r="J2286" i="2"/>
  <c r="J2287" i="2"/>
  <c r="J2288" i="2"/>
  <c r="J2289" i="2"/>
  <c r="J2290" i="2"/>
  <c r="J2291" i="2"/>
  <c r="J2292" i="2"/>
  <c r="J2293" i="2"/>
  <c r="J2294" i="2"/>
  <c r="J2295" i="2"/>
  <c r="J2296" i="2"/>
  <c r="J2297" i="2"/>
  <c r="J2298" i="2"/>
  <c r="J2299" i="2"/>
  <c r="J2300" i="2"/>
  <c r="J2301" i="2"/>
  <c r="J2302" i="2"/>
  <c r="J2303" i="2"/>
  <c r="J2304" i="2"/>
  <c r="J2305" i="2"/>
  <c r="J2306" i="2"/>
  <c r="J2307" i="2"/>
  <c r="J2308" i="2"/>
  <c r="J2309" i="2"/>
  <c r="J2310" i="2"/>
  <c r="J2311" i="2"/>
  <c r="J2312" i="2"/>
  <c r="J2313" i="2"/>
  <c r="J2314" i="2"/>
  <c r="J2315" i="2"/>
  <c r="J2316" i="2"/>
  <c r="J2317" i="2"/>
  <c r="J2318" i="2"/>
  <c r="J2319" i="2"/>
  <c r="J2320" i="2"/>
  <c r="J2321" i="2"/>
  <c r="J2322" i="2"/>
  <c r="J2323" i="2"/>
  <c r="J2324" i="2"/>
  <c r="J2325" i="2"/>
  <c r="J2326" i="2"/>
  <c r="J2327" i="2"/>
  <c r="J2328" i="2"/>
  <c r="J2329" i="2"/>
  <c r="J2330" i="2"/>
  <c r="J2331" i="2"/>
  <c r="J2332" i="2"/>
  <c r="J2333" i="2"/>
  <c r="J2334" i="2"/>
  <c r="J2335" i="2"/>
  <c r="J2336" i="2"/>
  <c r="J2337" i="2"/>
  <c r="J2338" i="2"/>
  <c r="J2339" i="2"/>
  <c r="J2340" i="2"/>
  <c r="J2341" i="2"/>
  <c r="J2342" i="2"/>
  <c r="J2343" i="2"/>
  <c r="J2344" i="2"/>
  <c r="J2345" i="2"/>
  <c r="J2346" i="2"/>
  <c r="J2347" i="2"/>
  <c r="J2348" i="2"/>
  <c r="J2349" i="2"/>
  <c r="J2350" i="2"/>
  <c r="J2351" i="2"/>
  <c r="J2352" i="2"/>
  <c r="J2353" i="2"/>
  <c r="J2354" i="2"/>
  <c r="J2355" i="2"/>
  <c r="J2356" i="2"/>
  <c r="J2357" i="2"/>
  <c r="J2358" i="2"/>
  <c r="J2359" i="2"/>
  <c r="J2360" i="2"/>
  <c r="J2361" i="2"/>
  <c r="J2362" i="2"/>
  <c r="J2363" i="2"/>
  <c r="J2364" i="2"/>
  <c r="J2365" i="2"/>
  <c r="J2366" i="2"/>
  <c r="J2367" i="2"/>
  <c r="J2368" i="2"/>
  <c r="J2369" i="2"/>
  <c r="J2370" i="2"/>
  <c r="J2371" i="2"/>
  <c r="J2372" i="2"/>
  <c r="J2373" i="2"/>
  <c r="J2374" i="2"/>
  <c r="J2375" i="2"/>
  <c r="J2376" i="2"/>
  <c r="J2377" i="2"/>
  <c r="J2378" i="2"/>
  <c r="J2379" i="2"/>
  <c r="J2380" i="2"/>
  <c r="J2381" i="2"/>
  <c r="J2382" i="2"/>
  <c r="J2383" i="2"/>
  <c r="J2384" i="2"/>
  <c r="J2385" i="2"/>
  <c r="J2386" i="2"/>
  <c r="J2387" i="2"/>
  <c r="J2388" i="2"/>
  <c r="J2389" i="2"/>
  <c r="J2390" i="2"/>
  <c r="J2391" i="2"/>
  <c r="J2392" i="2"/>
  <c r="J2393" i="2"/>
  <c r="J2394" i="2"/>
  <c r="J2395" i="2"/>
  <c r="J2396" i="2"/>
  <c r="J2397" i="2"/>
  <c r="J2398" i="2"/>
  <c r="J2399" i="2"/>
  <c r="J2400" i="2"/>
  <c r="J2401" i="2"/>
  <c r="J2402" i="2"/>
  <c r="J2403" i="2"/>
  <c r="J2404" i="2"/>
  <c r="J2405" i="2"/>
  <c r="J2406" i="2"/>
  <c r="J2407" i="2"/>
  <c r="J2408" i="2"/>
  <c r="J2409" i="2"/>
  <c r="J2410" i="2"/>
  <c r="J2411" i="2"/>
  <c r="J2412" i="2"/>
  <c r="J2413" i="2"/>
  <c r="J2414" i="2"/>
  <c r="J2415" i="2"/>
  <c r="J2416" i="2"/>
  <c r="J2417" i="2"/>
  <c r="J2418" i="2"/>
  <c r="J2419" i="2"/>
  <c r="J2420" i="2"/>
  <c r="J2421" i="2"/>
  <c r="J2422" i="2"/>
  <c r="J2423" i="2"/>
  <c r="J2424" i="2"/>
  <c r="J2425" i="2"/>
  <c r="J2426" i="2"/>
  <c r="J2427" i="2"/>
  <c r="J2428" i="2"/>
  <c r="J2429" i="2"/>
  <c r="J2430" i="2"/>
  <c r="J2431" i="2"/>
  <c r="J2432" i="2"/>
  <c r="J2433" i="2"/>
  <c r="J2434" i="2"/>
  <c r="J2435" i="2"/>
  <c r="J2436" i="2"/>
  <c r="J2437" i="2"/>
  <c r="J2438" i="2"/>
  <c r="J2439" i="2"/>
  <c r="J2440" i="2"/>
  <c r="J2441" i="2"/>
  <c r="J2442" i="2"/>
  <c r="J2443" i="2"/>
  <c r="J2444" i="2"/>
  <c r="J2445" i="2"/>
  <c r="J2446" i="2"/>
  <c r="J2447" i="2"/>
  <c r="J2448" i="2"/>
  <c r="J2449" i="2"/>
  <c r="J2450" i="2"/>
  <c r="J2451" i="2"/>
  <c r="J2452" i="2"/>
  <c r="J2453" i="2"/>
  <c r="J2454" i="2"/>
  <c r="J2455" i="2"/>
  <c r="J2456" i="2"/>
  <c r="J2457" i="2"/>
  <c r="J2458" i="2"/>
  <c r="J2459" i="2"/>
  <c r="J2460" i="2"/>
  <c r="J2461" i="2"/>
  <c r="J2462" i="2"/>
  <c r="J2463" i="2"/>
  <c r="J2464" i="2"/>
  <c r="J2465" i="2"/>
  <c r="J2466" i="2"/>
  <c r="J2467" i="2"/>
  <c r="J2468" i="2"/>
  <c r="J2469" i="2"/>
  <c r="J2470" i="2"/>
  <c r="J2471" i="2"/>
  <c r="J2472" i="2"/>
  <c r="J2473" i="2"/>
  <c r="J2474" i="2"/>
  <c r="J2475" i="2"/>
  <c r="J2476" i="2"/>
  <c r="J2477" i="2"/>
  <c r="J2478" i="2"/>
  <c r="J2479" i="2"/>
  <c r="J2480" i="2"/>
  <c r="J2481" i="2"/>
  <c r="J2482" i="2"/>
  <c r="J2483" i="2"/>
  <c r="J2484" i="2"/>
  <c r="J2485" i="2"/>
  <c r="J2486" i="2"/>
  <c r="J2487" i="2"/>
  <c r="J2488" i="2"/>
  <c r="J2489" i="2"/>
  <c r="J2490" i="2"/>
  <c r="J2491" i="2"/>
  <c r="J2492" i="2"/>
  <c r="J2493" i="2"/>
  <c r="J2494" i="2"/>
  <c r="J2495" i="2"/>
  <c r="J2496" i="2"/>
  <c r="J2497" i="2"/>
  <c r="J2498" i="2"/>
  <c r="J2499" i="2"/>
  <c r="J2500" i="2"/>
  <c r="J2501" i="2"/>
  <c r="J2502" i="2"/>
  <c r="J2503" i="2"/>
  <c r="J2504" i="2"/>
  <c r="J2505" i="2"/>
  <c r="J2506" i="2"/>
  <c r="J2507" i="2"/>
  <c r="J2508" i="2"/>
  <c r="J2509" i="2"/>
  <c r="J2510" i="2"/>
  <c r="J2511" i="2"/>
  <c r="J2512" i="2"/>
  <c r="J2513" i="2"/>
  <c r="J2514" i="2"/>
  <c r="J2515" i="2"/>
  <c r="J2516" i="2"/>
  <c r="J2517" i="2"/>
  <c r="J2518" i="2"/>
  <c r="J2519" i="2"/>
  <c r="J2520" i="2"/>
  <c r="J2521" i="2"/>
  <c r="J2522" i="2"/>
  <c r="J2523" i="2"/>
  <c r="J2524" i="2"/>
  <c r="J2525" i="2"/>
  <c r="J2526" i="2"/>
  <c r="J2527" i="2"/>
  <c r="J2528" i="2"/>
  <c r="J2529" i="2"/>
  <c r="J2530" i="2"/>
  <c r="J2531" i="2"/>
  <c r="J2532" i="2"/>
  <c r="J2533" i="2"/>
  <c r="J2534" i="2"/>
  <c r="J2535" i="2"/>
  <c r="J2536" i="2"/>
  <c r="J2537" i="2"/>
  <c r="J2538" i="2"/>
  <c r="J2539" i="2"/>
  <c r="J2540" i="2"/>
  <c r="J2541" i="2"/>
  <c r="J2542" i="2"/>
  <c r="J2543" i="2"/>
  <c r="J2544" i="2"/>
  <c r="J2545" i="2"/>
  <c r="J2546" i="2"/>
  <c r="J2547" i="2"/>
  <c r="J2548" i="2"/>
  <c r="J2549" i="2"/>
  <c r="J2550" i="2"/>
  <c r="J2551" i="2"/>
  <c r="J2552" i="2"/>
  <c r="J2553" i="2"/>
  <c r="J2554" i="2"/>
  <c r="J2555" i="2"/>
  <c r="J2556" i="2"/>
  <c r="J2557" i="2"/>
  <c r="J2558" i="2"/>
  <c r="J2559" i="2"/>
  <c r="J2560" i="2"/>
  <c r="J2561" i="2"/>
  <c r="J2562" i="2"/>
  <c r="J2563" i="2"/>
  <c r="J2564" i="2"/>
  <c r="J2565" i="2"/>
  <c r="J2566" i="2"/>
  <c r="J2567" i="2"/>
  <c r="J2568" i="2"/>
  <c r="J2569" i="2"/>
  <c r="J2570" i="2"/>
  <c r="J2571" i="2"/>
  <c r="J2572" i="2"/>
  <c r="J2573" i="2"/>
  <c r="J2574" i="2"/>
  <c r="J2575" i="2"/>
  <c r="J2576" i="2"/>
  <c r="J2577" i="2"/>
  <c r="J2578" i="2"/>
  <c r="J2579" i="2"/>
  <c r="J2580" i="2"/>
  <c r="J2581" i="2"/>
  <c r="J2582" i="2"/>
  <c r="J2583" i="2"/>
  <c r="J2584" i="2"/>
  <c r="J2585" i="2"/>
  <c r="J2586" i="2"/>
  <c r="J2587" i="2"/>
  <c r="J2588" i="2"/>
  <c r="J2589" i="2"/>
  <c r="J2590" i="2"/>
  <c r="J2591" i="2"/>
  <c r="J2592" i="2"/>
  <c r="J2593" i="2"/>
  <c r="J2594" i="2"/>
  <c r="J2595" i="2"/>
  <c r="J2596" i="2"/>
  <c r="J2597" i="2"/>
  <c r="J2598" i="2"/>
  <c r="J2599" i="2"/>
  <c r="J2600" i="2"/>
  <c r="J2601" i="2"/>
  <c r="J2602" i="2"/>
  <c r="J2603" i="2"/>
  <c r="J2604" i="2"/>
  <c r="J2605" i="2"/>
  <c r="J2606" i="2"/>
  <c r="J2607" i="2"/>
  <c r="J2608" i="2"/>
  <c r="J2609" i="2"/>
  <c r="J2610" i="2"/>
  <c r="J2611" i="2"/>
  <c r="J2612" i="2"/>
  <c r="J2613" i="2"/>
  <c r="J2614" i="2"/>
  <c r="J2615" i="2"/>
  <c r="J2616" i="2"/>
  <c r="J2617" i="2"/>
  <c r="J2618" i="2"/>
  <c r="J2619" i="2"/>
  <c r="J2620" i="2"/>
  <c r="J2621" i="2"/>
  <c r="J2622" i="2"/>
  <c r="J2623" i="2"/>
  <c r="J2624" i="2"/>
  <c r="J2625" i="2"/>
  <c r="J2626" i="2"/>
  <c r="J2627" i="2"/>
  <c r="J2628" i="2"/>
  <c r="J2629" i="2"/>
  <c r="J2630" i="2"/>
  <c r="J2631" i="2"/>
  <c r="J2632" i="2"/>
  <c r="J2633" i="2"/>
  <c r="J2634" i="2"/>
  <c r="J2635" i="2"/>
  <c r="J2636" i="2"/>
  <c r="J2637" i="2"/>
  <c r="J2638" i="2"/>
  <c r="J2639" i="2"/>
  <c r="J2640" i="2"/>
  <c r="J2641" i="2"/>
  <c r="J2642" i="2"/>
  <c r="J2643" i="2"/>
  <c r="J2644" i="2"/>
  <c r="J2645" i="2"/>
  <c r="J2646" i="2"/>
  <c r="J2647" i="2"/>
  <c r="J2648" i="2"/>
  <c r="J2649" i="2"/>
  <c r="J2650" i="2"/>
  <c r="J2651" i="2"/>
  <c r="J2652" i="2"/>
  <c r="J2653" i="2"/>
  <c r="J2654" i="2"/>
  <c r="J2655" i="2"/>
  <c r="J2656" i="2"/>
  <c r="J2657" i="2"/>
  <c r="J2658" i="2"/>
  <c r="J2659" i="2"/>
  <c r="J2660" i="2"/>
  <c r="J2661" i="2"/>
  <c r="J2662" i="2"/>
  <c r="J2663" i="2"/>
  <c r="J2664" i="2"/>
  <c r="J2665" i="2"/>
  <c r="J2666" i="2"/>
  <c r="J2667" i="2"/>
  <c r="J2668" i="2"/>
  <c r="J2669" i="2"/>
  <c r="J2670" i="2"/>
  <c r="J2671" i="2"/>
  <c r="J2672" i="2"/>
  <c r="J2673" i="2"/>
  <c r="J2674" i="2"/>
  <c r="J2675" i="2"/>
  <c r="J2676" i="2"/>
  <c r="J2677" i="2"/>
  <c r="J2678" i="2"/>
  <c r="J2679" i="2"/>
  <c r="J2680" i="2"/>
  <c r="J2681" i="2"/>
  <c r="J2682" i="2"/>
  <c r="J2683" i="2"/>
  <c r="J2684" i="2"/>
  <c r="J2685" i="2"/>
  <c r="J2686" i="2"/>
  <c r="J2687" i="2"/>
  <c r="J2688" i="2"/>
  <c r="J2689" i="2"/>
  <c r="J2690" i="2"/>
  <c r="J2691" i="2"/>
  <c r="J2692" i="2"/>
  <c r="J2693" i="2"/>
  <c r="J2694" i="2"/>
  <c r="J2695" i="2"/>
  <c r="J2696" i="2"/>
  <c r="J2697" i="2"/>
  <c r="J2698" i="2"/>
  <c r="J2699" i="2"/>
  <c r="J2700" i="2"/>
  <c r="J2701" i="2"/>
  <c r="J2702" i="2"/>
  <c r="J2703" i="2"/>
  <c r="J2704" i="2"/>
  <c r="J2705" i="2"/>
  <c r="J2706" i="2"/>
  <c r="J2707" i="2"/>
  <c r="J2708" i="2"/>
  <c r="J2709" i="2"/>
  <c r="J2710" i="2"/>
  <c r="J2711" i="2"/>
  <c r="J2712" i="2"/>
  <c r="J2713" i="2"/>
  <c r="J2714" i="2"/>
  <c r="J2715" i="2"/>
  <c r="J2716" i="2"/>
  <c r="J2717" i="2"/>
  <c r="J2718" i="2"/>
  <c r="J2719" i="2"/>
  <c r="J2720" i="2"/>
  <c r="J2721" i="2"/>
  <c r="J2722" i="2"/>
  <c r="J2723" i="2"/>
  <c r="J2724" i="2"/>
  <c r="J2725" i="2"/>
  <c r="J2726" i="2"/>
  <c r="J2727" i="2"/>
  <c r="J2728" i="2"/>
  <c r="J2729" i="2"/>
  <c r="J2730" i="2"/>
  <c r="J2731" i="2"/>
  <c r="J2732" i="2"/>
  <c r="J2733" i="2"/>
  <c r="J2734" i="2"/>
  <c r="J2735" i="2"/>
  <c r="J2736" i="2"/>
  <c r="J2737" i="2"/>
  <c r="J2738" i="2"/>
  <c r="J2739" i="2"/>
  <c r="J2740" i="2"/>
  <c r="J2741" i="2"/>
  <c r="J2742" i="2"/>
  <c r="J2743" i="2"/>
  <c r="J2744" i="2"/>
  <c r="J2745" i="2"/>
  <c r="J2746" i="2"/>
  <c r="J2747" i="2"/>
  <c r="J2748" i="2"/>
  <c r="J2749" i="2"/>
  <c r="J2750" i="2"/>
  <c r="J2751" i="2"/>
  <c r="J2752" i="2"/>
  <c r="J2753" i="2"/>
  <c r="J2754" i="2"/>
  <c r="J2755" i="2"/>
  <c r="J2756" i="2"/>
  <c r="J2757" i="2"/>
  <c r="J2758" i="2"/>
  <c r="J2759" i="2"/>
  <c r="J2760" i="2"/>
  <c r="J2761" i="2"/>
  <c r="J2762" i="2"/>
  <c r="J2763" i="2"/>
  <c r="J2764" i="2"/>
  <c r="J2765" i="2"/>
  <c r="J2766" i="2"/>
  <c r="J2767" i="2"/>
  <c r="J2768" i="2"/>
  <c r="J2769" i="2"/>
  <c r="J2770" i="2"/>
  <c r="J2771" i="2"/>
  <c r="J2772" i="2"/>
  <c r="J2773" i="2"/>
  <c r="J2774" i="2"/>
  <c r="J2775" i="2"/>
  <c r="J2776" i="2"/>
  <c r="J2777" i="2"/>
  <c r="J2778" i="2"/>
  <c r="J2779" i="2"/>
  <c r="J2780" i="2"/>
  <c r="J2781" i="2"/>
  <c r="J2782" i="2"/>
  <c r="J2783" i="2"/>
  <c r="J2784" i="2"/>
  <c r="J2785" i="2"/>
  <c r="J2786" i="2"/>
  <c r="J2787" i="2"/>
  <c r="J2788" i="2"/>
  <c r="J2789" i="2"/>
  <c r="J2790" i="2"/>
  <c r="J2791" i="2"/>
  <c r="J2792" i="2"/>
  <c r="J2793" i="2"/>
  <c r="J2794" i="2"/>
  <c r="J2795" i="2"/>
  <c r="J2796" i="2"/>
  <c r="J2797" i="2"/>
  <c r="J2798" i="2"/>
  <c r="J2799" i="2"/>
  <c r="J2800" i="2"/>
  <c r="J2801" i="2"/>
  <c r="J2802" i="2"/>
  <c r="J2803" i="2"/>
  <c r="J2804" i="2"/>
  <c r="J2805" i="2"/>
  <c r="J2806" i="2"/>
  <c r="J2807" i="2"/>
  <c r="J2808" i="2"/>
  <c r="J2809" i="2"/>
  <c r="J2810" i="2"/>
  <c r="J2811" i="2"/>
  <c r="J2812" i="2"/>
  <c r="J2813" i="2"/>
  <c r="J2814" i="2"/>
  <c r="J2815" i="2"/>
  <c r="J2816" i="2"/>
  <c r="J2817" i="2"/>
  <c r="J2818" i="2"/>
  <c r="J2819" i="2"/>
  <c r="J2820" i="2"/>
  <c r="J2821" i="2"/>
  <c r="J2822" i="2"/>
  <c r="J2823" i="2"/>
  <c r="J2824" i="2"/>
  <c r="J2825" i="2"/>
  <c r="J2826" i="2"/>
  <c r="J2827" i="2"/>
  <c r="J2828" i="2"/>
  <c r="J2829" i="2"/>
  <c r="J2830" i="2"/>
  <c r="J2831" i="2"/>
  <c r="J2832" i="2"/>
  <c r="J2833" i="2"/>
  <c r="J2834" i="2"/>
  <c r="J2835" i="2"/>
  <c r="J2836" i="2"/>
  <c r="J2837" i="2"/>
  <c r="J2838" i="2"/>
  <c r="J2839" i="2"/>
  <c r="J2840" i="2"/>
  <c r="J2841" i="2"/>
  <c r="J2842" i="2"/>
  <c r="J2843" i="2"/>
  <c r="J2844" i="2"/>
  <c r="J2845" i="2"/>
  <c r="J2846" i="2"/>
  <c r="J2847" i="2"/>
  <c r="J2848" i="2"/>
  <c r="J2849" i="2"/>
  <c r="J2850" i="2"/>
  <c r="J2851" i="2"/>
  <c r="J2852" i="2"/>
  <c r="J2853" i="2"/>
  <c r="J2854" i="2"/>
  <c r="J2855" i="2"/>
  <c r="J2856" i="2"/>
  <c r="J2857" i="2"/>
  <c r="J2858" i="2"/>
  <c r="J2859" i="2"/>
  <c r="J2860" i="2"/>
  <c r="J2861" i="2"/>
  <c r="J2862" i="2"/>
  <c r="J2863" i="2"/>
  <c r="J2864" i="2"/>
  <c r="J2865" i="2"/>
  <c r="J2866" i="2"/>
  <c r="J2867" i="2"/>
  <c r="J2868" i="2"/>
  <c r="J2869" i="2"/>
  <c r="J2870" i="2"/>
  <c r="J2871" i="2"/>
  <c r="J2872" i="2"/>
  <c r="J2873" i="2"/>
  <c r="J2874" i="2"/>
  <c r="J2875" i="2"/>
  <c r="J2876" i="2"/>
  <c r="J2877" i="2"/>
  <c r="J2878" i="2"/>
  <c r="J2879" i="2"/>
  <c r="J2880" i="2"/>
  <c r="J2881" i="2"/>
  <c r="J2882" i="2"/>
  <c r="J2883" i="2"/>
  <c r="J2884" i="2"/>
  <c r="J2885" i="2"/>
  <c r="J2886" i="2"/>
  <c r="J2887" i="2"/>
  <c r="J2888" i="2"/>
  <c r="J2889" i="2"/>
  <c r="J2890" i="2"/>
  <c r="J2891" i="2"/>
  <c r="J2892" i="2"/>
  <c r="J2893" i="2"/>
  <c r="J2894" i="2"/>
  <c r="J2895" i="2"/>
  <c r="J2896" i="2"/>
  <c r="J2897" i="2"/>
  <c r="J2898" i="2"/>
  <c r="J2899" i="2"/>
  <c r="J2900" i="2"/>
  <c r="J2901" i="2"/>
  <c r="J2902" i="2"/>
  <c r="J2903" i="2"/>
  <c r="J2904" i="2"/>
  <c r="J2905" i="2"/>
  <c r="J2906" i="2"/>
  <c r="J2907" i="2"/>
  <c r="J2908" i="2"/>
  <c r="J2909" i="2"/>
  <c r="J2910" i="2"/>
  <c r="J2911" i="2"/>
  <c r="J2912" i="2"/>
  <c r="J2913" i="2"/>
  <c r="J2914" i="2"/>
  <c r="J2915" i="2"/>
  <c r="J2916" i="2"/>
  <c r="J2917" i="2"/>
  <c r="J2918" i="2"/>
  <c r="J2919" i="2"/>
  <c r="J2920" i="2"/>
  <c r="J2921" i="2"/>
  <c r="J2922" i="2"/>
  <c r="J2923" i="2"/>
  <c r="J2924" i="2"/>
  <c r="J2925" i="2"/>
  <c r="J2926" i="2"/>
  <c r="J2927" i="2"/>
  <c r="J2928" i="2"/>
  <c r="J2929" i="2"/>
  <c r="J2930" i="2"/>
  <c r="J2931" i="2"/>
  <c r="J2932" i="2"/>
  <c r="J2933" i="2"/>
  <c r="J2934" i="2"/>
  <c r="J2935" i="2"/>
  <c r="J2936" i="2"/>
  <c r="J2937" i="2"/>
  <c r="J2938" i="2"/>
  <c r="J2939" i="2"/>
  <c r="J2940" i="2"/>
  <c r="J2941" i="2"/>
  <c r="J2942" i="2"/>
  <c r="J2943" i="2"/>
  <c r="J2944" i="2"/>
  <c r="J2945" i="2"/>
  <c r="J2946" i="2"/>
  <c r="J2947" i="2"/>
  <c r="J2948" i="2"/>
  <c r="J2949" i="2"/>
  <c r="J2950" i="2"/>
  <c r="J2951" i="2"/>
  <c r="J2952" i="2"/>
  <c r="J2953" i="2"/>
  <c r="J2954" i="2"/>
  <c r="J2955" i="2"/>
  <c r="J2956" i="2"/>
  <c r="J2957" i="2"/>
  <c r="J2958" i="2"/>
  <c r="J2959" i="2"/>
  <c r="J2960" i="2"/>
  <c r="J2961" i="2"/>
  <c r="J2962" i="2"/>
  <c r="J2963" i="2"/>
  <c r="J2964" i="2"/>
  <c r="J2965" i="2"/>
  <c r="J2966" i="2"/>
  <c r="J2967" i="2"/>
  <c r="J2968" i="2"/>
  <c r="J2969" i="2"/>
  <c r="J2970" i="2"/>
  <c r="J2971" i="2"/>
  <c r="J2972" i="2"/>
  <c r="J2973" i="2"/>
  <c r="J2974" i="2"/>
  <c r="J2975" i="2"/>
  <c r="J2976" i="2"/>
  <c r="J2977" i="2"/>
  <c r="J2978" i="2"/>
  <c r="J2979" i="2"/>
  <c r="J2980" i="2"/>
  <c r="J2981" i="2"/>
  <c r="J2982" i="2"/>
  <c r="J2983" i="2"/>
  <c r="J2984" i="2"/>
  <c r="J2985" i="2"/>
  <c r="J2986" i="2"/>
  <c r="J2987" i="2"/>
  <c r="J2988" i="2"/>
  <c r="J2989" i="2"/>
  <c r="J2990" i="2"/>
  <c r="J2991" i="2"/>
  <c r="J2992" i="2"/>
  <c r="J2993" i="2"/>
  <c r="J2994" i="2"/>
  <c r="J2995" i="2"/>
  <c r="J2996" i="2"/>
  <c r="J2997" i="2"/>
  <c r="J2998" i="2"/>
  <c r="J2999" i="2"/>
  <c r="J3000" i="2"/>
  <c r="J3001" i="2"/>
  <c r="J3002" i="2"/>
  <c r="J3003" i="2"/>
  <c r="J3004" i="2"/>
  <c r="J3005" i="2"/>
  <c r="J3006" i="2"/>
  <c r="J3007" i="2"/>
  <c r="J3008" i="2"/>
  <c r="J3009" i="2"/>
  <c r="J3010" i="2"/>
  <c r="J3011" i="2"/>
  <c r="J3012" i="2"/>
  <c r="J3013" i="2"/>
  <c r="J3014" i="2"/>
  <c r="J3015" i="2"/>
  <c r="J3016" i="2"/>
  <c r="J3017" i="2"/>
  <c r="J3018" i="2"/>
  <c r="J3019" i="2"/>
  <c r="J3020" i="2"/>
  <c r="J3021" i="2"/>
  <c r="J3022" i="2"/>
  <c r="J3023" i="2"/>
  <c r="J3024" i="2"/>
  <c r="J3025" i="2"/>
  <c r="J3026" i="2"/>
  <c r="J3027" i="2"/>
  <c r="J3028" i="2"/>
  <c r="J3029" i="2"/>
  <c r="J3030" i="2"/>
  <c r="J3031" i="2"/>
  <c r="J3032" i="2"/>
  <c r="J3033" i="2"/>
  <c r="J3034" i="2"/>
  <c r="J3035" i="2"/>
  <c r="J3036" i="2"/>
  <c r="J3037" i="2"/>
  <c r="J3038" i="2"/>
  <c r="J3039" i="2"/>
  <c r="J3040" i="2"/>
  <c r="J3041" i="2"/>
  <c r="J3042" i="2"/>
  <c r="J3043" i="2"/>
  <c r="J3044" i="2"/>
  <c r="J3045" i="2"/>
  <c r="J3046" i="2"/>
  <c r="J3047" i="2"/>
  <c r="J3048" i="2"/>
  <c r="J3049" i="2"/>
  <c r="J3050" i="2"/>
  <c r="J3051" i="2"/>
  <c r="J3052" i="2"/>
  <c r="J3053" i="2"/>
  <c r="J3054" i="2"/>
  <c r="J3055" i="2"/>
  <c r="J3056" i="2"/>
  <c r="J3057" i="2"/>
  <c r="J3058" i="2"/>
  <c r="J3059" i="2"/>
  <c r="J3060" i="2"/>
  <c r="J3061" i="2"/>
  <c r="J3062" i="2"/>
  <c r="J3063" i="2"/>
  <c r="J3064" i="2"/>
  <c r="J3065" i="2"/>
  <c r="J3066" i="2"/>
  <c r="J3067" i="2"/>
  <c r="J3068" i="2"/>
  <c r="J3069" i="2"/>
  <c r="J3070" i="2"/>
  <c r="J3071" i="2"/>
  <c r="J3072" i="2"/>
  <c r="J3073" i="2"/>
  <c r="J3074" i="2"/>
  <c r="J3075" i="2"/>
  <c r="J3076" i="2"/>
  <c r="J3077" i="2"/>
  <c r="J3078" i="2"/>
  <c r="J3079" i="2"/>
  <c r="J3080" i="2"/>
  <c r="J3081" i="2"/>
  <c r="J3082" i="2"/>
  <c r="J3083" i="2"/>
  <c r="J3084" i="2"/>
  <c r="J3085" i="2"/>
  <c r="J3086" i="2"/>
  <c r="J3087" i="2"/>
  <c r="J3088" i="2"/>
  <c r="J3089" i="2"/>
  <c r="J3090" i="2"/>
  <c r="J3091" i="2"/>
  <c r="J3092" i="2"/>
  <c r="J3093" i="2"/>
  <c r="J3094" i="2"/>
  <c r="J3095" i="2"/>
  <c r="J3096" i="2"/>
  <c r="J3097" i="2"/>
  <c r="J3098" i="2"/>
  <c r="J3099" i="2"/>
  <c r="J3100" i="2"/>
  <c r="J3101" i="2"/>
  <c r="J3102" i="2"/>
  <c r="J3103" i="2"/>
  <c r="J3104" i="2"/>
  <c r="J3105" i="2"/>
  <c r="J3106" i="2"/>
  <c r="J3107" i="2"/>
  <c r="J3108" i="2"/>
  <c r="J3109" i="2"/>
  <c r="J3110" i="2"/>
  <c r="J3111" i="2"/>
  <c r="J3112" i="2"/>
  <c r="J3113" i="2"/>
  <c r="J3114" i="2"/>
  <c r="J3115" i="2"/>
  <c r="J3116" i="2"/>
  <c r="J3117" i="2"/>
  <c r="J3118" i="2"/>
  <c r="J3119" i="2"/>
  <c r="J3120" i="2"/>
  <c r="J3121" i="2"/>
  <c r="J3122" i="2"/>
  <c r="J3123" i="2"/>
  <c r="J3124" i="2"/>
  <c r="J3125" i="2"/>
  <c r="J3126" i="2"/>
  <c r="J3127" i="2"/>
  <c r="J3128" i="2"/>
  <c r="J3129" i="2"/>
  <c r="J3130" i="2"/>
  <c r="J3131" i="2"/>
  <c r="J3132" i="2"/>
  <c r="J3133" i="2"/>
  <c r="J3134" i="2"/>
  <c r="J3135" i="2"/>
  <c r="J3136" i="2"/>
  <c r="J3137" i="2"/>
  <c r="J3138" i="2"/>
  <c r="J3139" i="2"/>
  <c r="J3140" i="2"/>
  <c r="J3141" i="2"/>
  <c r="J3142" i="2"/>
  <c r="J3143" i="2"/>
  <c r="J3144" i="2"/>
  <c r="J3145" i="2"/>
  <c r="J3146" i="2"/>
  <c r="J3147" i="2"/>
  <c r="J3148" i="2"/>
  <c r="J3149" i="2"/>
  <c r="J3150" i="2"/>
  <c r="J3151" i="2"/>
  <c r="J3152" i="2"/>
  <c r="J3153" i="2"/>
  <c r="J3154" i="2"/>
  <c r="J3155" i="2"/>
  <c r="J3156" i="2"/>
  <c r="J3157" i="2"/>
  <c r="J3158" i="2"/>
  <c r="J3159" i="2"/>
  <c r="J3160" i="2"/>
  <c r="J3161" i="2"/>
  <c r="J3162" i="2"/>
  <c r="J3163" i="2"/>
  <c r="J3164" i="2"/>
  <c r="J3165" i="2"/>
  <c r="J3166" i="2"/>
  <c r="J3167" i="2"/>
  <c r="J3168" i="2"/>
  <c r="J3169" i="2"/>
  <c r="J3170" i="2"/>
  <c r="J3171" i="2"/>
  <c r="J3172" i="2"/>
  <c r="J3173" i="2"/>
  <c r="J3174" i="2"/>
  <c r="J3175" i="2"/>
  <c r="J3176" i="2"/>
  <c r="J3177" i="2"/>
  <c r="J3178" i="2"/>
  <c r="J3179" i="2"/>
  <c r="J3180" i="2"/>
  <c r="J3181" i="2"/>
  <c r="J3182" i="2"/>
  <c r="J3183" i="2"/>
  <c r="J3184" i="2"/>
  <c r="J3185" i="2"/>
  <c r="J3186" i="2"/>
  <c r="J3187" i="2"/>
  <c r="J3188" i="2"/>
  <c r="J3189" i="2"/>
  <c r="J3190" i="2"/>
  <c r="J3191" i="2"/>
  <c r="J3192" i="2"/>
  <c r="J3193" i="2"/>
  <c r="J3194" i="2"/>
  <c r="J3195" i="2"/>
  <c r="J3196" i="2"/>
  <c r="J3197" i="2"/>
  <c r="J3198" i="2"/>
  <c r="J3199" i="2"/>
  <c r="J3200" i="2"/>
  <c r="J3201" i="2"/>
  <c r="J3202" i="2"/>
  <c r="J3203" i="2"/>
  <c r="J3204" i="2"/>
  <c r="J3205" i="2"/>
  <c r="J3206" i="2"/>
  <c r="J3207" i="2"/>
  <c r="J3208" i="2"/>
  <c r="J3209" i="2"/>
  <c r="J3210" i="2"/>
  <c r="J3211" i="2"/>
  <c r="J3212" i="2"/>
  <c r="J3213" i="2"/>
  <c r="J3214" i="2"/>
  <c r="J3215" i="2"/>
  <c r="J3216" i="2"/>
  <c r="J3217" i="2"/>
  <c r="J3218" i="2"/>
  <c r="J3219" i="2"/>
  <c r="J3220" i="2"/>
  <c r="J3221" i="2"/>
  <c r="J3222" i="2"/>
  <c r="J3223" i="2"/>
  <c r="J3224" i="2"/>
  <c r="J3225" i="2"/>
  <c r="J3226" i="2"/>
  <c r="J3227" i="2"/>
  <c r="J3228" i="2"/>
  <c r="J3229" i="2"/>
  <c r="J3230" i="2"/>
  <c r="J3231" i="2"/>
  <c r="J3232" i="2"/>
  <c r="J3233" i="2"/>
  <c r="J3234" i="2"/>
  <c r="J3235" i="2"/>
  <c r="J3236" i="2"/>
  <c r="J3237" i="2"/>
  <c r="J3238" i="2"/>
  <c r="J3239" i="2"/>
  <c r="J3240" i="2"/>
  <c r="J3241" i="2"/>
  <c r="J3242" i="2"/>
  <c r="J3243" i="2"/>
  <c r="J3244" i="2"/>
  <c r="J3245" i="2"/>
  <c r="J3246" i="2"/>
  <c r="J3247" i="2"/>
  <c r="J3248" i="2"/>
  <c r="J3249" i="2"/>
  <c r="J3250" i="2"/>
  <c r="J3251" i="2"/>
  <c r="J3252" i="2"/>
  <c r="J3253" i="2"/>
  <c r="J3254" i="2"/>
  <c r="J3255" i="2"/>
  <c r="J3256" i="2"/>
  <c r="J3257" i="2"/>
  <c r="J3258" i="2"/>
  <c r="J3259" i="2"/>
  <c r="J3260" i="2"/>
  <c r="J3261" i="2"/>
  <c r="J3262" i="2"/>
  <c r="J3263" i="2"/>
  <c r="J3264" i="2"/>
  <c r="J3265" i="2"/>
  <c r="J3266" i="2"/>
  <c r="J3267" i="2"/>
  <c r="J3268" i="2"/>
  <c r="J3269" i="2"/>
  <c r="J3270" i="2"/>
  <c r="J3271" i="2"/>
  <c r="J3272" i="2"/>
  <c r="J3273" i="2"/>
  <c r="J3274" i="2"/>
  <c r="J3275" i="2"/>
  <c r="J3276" i="2"/>
  <c r="J3277" i="2"/>
  <c r="J3278" i="2"/>
  <c r="J3279" i="2"/>
  <c r="J3280" i="2"/>
  <c r="J3281" i="2"/>
  <c r="J3282" i="2"/>
  <c r="J3283" i="2"/>
  <c r="J3284" i="2"/>
  <c r="J3285" i="2"/>
  <c r="J3286" i="2"/>
  <c r="J3287" i="2"/>
  <c r="J3288" i="2"/>
  <c r="J3289" i="2"/>
  <c r="J3290" i="2"/>
  <c r="J3291" i="2"/>
  <c r="J3292" i="2"/>
  <c r="J3293" i="2"/>
  <c r="J3294" i="2"/>
  <c r="J3295" i="2"/>
  <c r="J3296" i="2"/>
  <c r="J3297" i="2"/>
  <c r="J3298" i="2"/>
  <c r="J3299" i="2"/>
  <c r="J3300" i="2"/>
  <c r="J3301" i="2"/>
  <c r="J3302" i="2"/>
  <c r="J3303" i="2"/>
  <c r="J3304" i="2"/>
  <c r="J3305" i="2"/>
  <c r="J3306" i="2"/>
  <c r="J3307" i="2"/>
  <c r="J3308" i="2"/>
  <c r="J3309" i="2"/>
  <c r="J3310" i="2"/>
  <c r="J3311" i="2"/>
  <c r="J3312" i="2"/>
  <c r="J3313" i="2"/>
  <c r="J3314" i="2"/>
  <c r="J3315" i="2"/>
  <c r="J3316" i="2"/>
  <c r="J3317" i="2"/>
  <c r="J3318" i="2"/>
  <c r="J3319" i="2"/>
  <c r="J3320" i="2"/>
  <c r="J3321" i="2"/>
  <c r="J3322" i="2"/>
  <c r="J3323" i="2"/>
  <c r="J3324" i="2"/>
  <c r="J3325" i="2"/>
  <c r="J3326" i="2"/>
  <c r="J3327" i="2"/>
  <c r="J3328" i="2"/>
  <c r="J3329" i="2"/>
  <c r="J3330" i="2"/>
  <c r="J3331" i="2"/>
  <c r="J3332" i="2"/>
  <c r="J3333" i="2"/>
  <c r="J3334" i="2"/>
  <c r="J3335" i="2"/>
  <c r="J3336" i="2"/>
  <c r="J3337" i="2"/>
  <c r="J3338" i="2"/>
  <c r="J3339" i="2"/>
  <c r="J3340" i="2"/>
  <c r="J3341" i="2"/>
  <c r="J3342" i="2"/>
  <c r="J3343" i="2"/>
  <c r="J3344" i="2"/>
  <c r="J3345" i="2"/>
  <c r="J3346" i="2"/>
  <c r="J3347" i="2"/>
  <c r="J3348" i="2"/>
  <c r="J3349" i="2"/>
  <c r="J3350" i="2"/>
  <c r="J3351" i="2"/>
  <c r="J3352" i="2"/>
  <c r="J3353" i="2"/>
  <c r="J3354" i="2"/>
  <c r="J3355" i="2"/>
  <c r="J3356" i="2"/>
  <c r="J3357" i="2"/>
  <c r="J3358" i="2"/>
  <c r="J3359" i="2"/>
  <c r="J3360" i="2"/>
  <c r="J3361" i="2"/>
  <c r="J3362" i="2"/>
  <c r="J3363" i="2"/>
  <c r="J3364" i="2"/>
  <c r="J3365" i="2"/>
  <c r="J3366" i="2"/>
  <c r="J3367" i="2"/>
  <c r="J3368" i="2"/>
  <c r="J3369" i="2"/>
  <c r="J3370" i="2"/>
  <c r="J3371" i="2"/>
  <c r="J3372" i="2"/>
  <c r="J3373" i="2"/>
  <c r="J3374" i="2"/>
  <c r="J3375" i="2"/>
  <c r="J3376" i="2"/>
  <c r="J3377" i="2"/>
  <c r="J3378" i="2"/>
  <c r="J3379" i="2"/>
  <c r="J3380" i="2"/>
  <c r="J3381" i="2"/>
  <c r="J3382" i="2"/>
  <c r="J3383" i="2"/>
  <c r="J3384" i="2"/>
  <c r="J3385" i="2"/>
  <c r="J3386" i="2"/>
  <c r="J3387" i="2"/>
  <c r="J3388" i="2"/>
  <c r="J3389" i="2"/>
  <c r="J3390" i="2"/>
  <c r="J3391" i="2"/>
  <c r="J3392" i="2"/>
  <c r="J3393" i="2"/>
  <c r="J3394" i="2"/>
  <c r="J3395" i="2"/>
  <c r="J3396" i="2"/>
  <c r="J3397" i="2"/>
  <c r="J3398" i="2"/>
  <c r="J3399" i="2"/>
  <c r="J3400" i="2"/>
  <c r="J3401" i="2"/>
  <c r="J3402" i="2"/>
  <c r="J3403" i="2"/>
  <c r="J3404" i="2"/>
  <c r="J3405" i="2"/>
  <c r="J3406" i="2"/>
  <c r="J3407" i="2"/>
  <c r="J3408" i="2"/>
  <c r="J3409" i="2"/>
  <c r="J3410" i="2"/>
  <c r="J3411" i="2"/>
  <c r="J3412" i="2"/>
  <c r="J3413" i="2"/>
  <c r="J3414" i="2"/>
  <c r="J3415" i="2"/>
  <c r="J3416" i="2"/>
  <c r="J3417" i="2"/>
  <c r="J3418" i="2"/>
  <c r="J3419" i="2"/>
  <c r="J3420" i="2"/>
  <c r="J3421" i="2"/>
  <c r="J3422" i="2"/>
  <c r="J3423" i="2"/>
  <c r="J3424" i="2"/>
  <c r="J3425" i="2"/>
  <c r="J3426" i="2"/>
  <c r="J3427" i="2"/>
  <c r="J3428" i="2"/>
  <c r="J3429" i="2"/>
  <c r="J3430" i="2"/>
  <c r="J3431" i="2"/>
  <c r="J3432" i="2"/>
  <c r="J3433" i="2"/>
  <c r="J3434" i="2"/>
  <c r="J3435" i="2"/>
  <c r="J3436" i="2"/>
  <c r="J3437" i="2"/>
  <c r="J3438" i="2"/>
  <c r="J3439" i="2"/>
  <c r="J3440" i="2"/>
  <c r="J3441" i="2"/>
  <c r="J3442" i="2"/>
  <c r="J3443" i="2"/>
  <c r="J3444" i="2"/>
  <c r="J3445" i="2"/>
  <c r="J3446" i="2"/>
  <c r="J3447" i="2"/>
  <c r="J3448" i="2"/>
  <c r="J3449" i="2"/>
  <c r="J3450" i="2"/>
  <c r="J3451" i="2"/>
  <c r="J3452" i="2"/>
  <c r="J3453" i="2"/>
  <c r="J3454" i="2"/>
  <c r="J3455" i="2"/>
  <c r="J3456" i="2"/>
  <c r="J3457" i="2"/>
  <c r="J3458" i="2"/>
  <c r="J3459" i="2"/>
  <c r="J3460" i="2"/>
  <c r="J3461" i="2"/>
  <c r="J3462" i="2"/>
  <c r="J3463" i="2"/>
  <c r="J3464" i="2"/>
  <c r="J3465" i="2"/>
  <c r="J3466" i="2"/>
  <c r="J3467" i="2"/>
  <c r="J3468" i="2"/>
  <c r="J3469" i="2"/>
  <c r="J3470" i="2"/>
  <c r="J3471" i="2"/>
  <c r="J3472" i="2"/>
  <c r="J3473" i="2"/>
  <c r="J3474" i="2"/>
  <c r="J3475" i="2"/>
  <c r="J3476" i="2"/>
  <c r="J3477" i="2"/>
  <c r="J3478" i="2"/>
  <c r="J3479" i="2"/>
  <c r="J3480" i="2"/>
  <c r="J3481" i="2"/>
  <c r="J3482" i="2"/>
  <c r="J3483" i="2"/>
  <c r="J3484" i="2"/>
  <c r="J3485" i="2"/>
  <c r="J3486" i="2"/>
  <c r="J3487" i="2"/>
  <c r="J3488" i="2"/>
  <c r="J3489" i="2"/>
  <c r="J3490" i="2"/>
  <c r="J3491" i="2"/>
  <c r="J3492" i="2"/>
  <c r="J3493" i="2"/>
  <c r="J3494" i="2"/>
  <c r="J3495" i="2"/>
  <c r="J3496" i="2"/>
  <c r="J3497" i="2"/>
  <c r="J3498" i="2"/>
  <c r="J3499" i="2"/>
  <c r="J3500" i="2"/>
  <c r="J3501" i="2"/>
  <c r="J3502" i="2"/>
  <c r="J3503" i="2"/>
  <c r="J3504" i="2"/>
  <c r="J3505" i="2"/>
  <c r="J3506" i="2"/>
  <c r="J3507" i="2"/>
  <c r="J3508" i="2"/>
  <c r="J3509" i="2"/>
  <c r="J3510" i="2"/>
  <c r="J3511" i="2"/>
  <c r="J3512" i="2"/>
  <c r="J3513" i="2"/>
  <c r="J3514" i="2"/>
  <c r="J3515" i="2"/>
  <c r="J3516" i="2"/>
  <c r="J3517" i="2"/>
  <c r="J3518" i="2"/>
  <c r="J3519" i="2"/>
  <c r="J3520" i="2"/>
  <c r="J3521" i="2"/>
  <c r="J3522" i="2"/>
  <c r="J3523" i="2"/>
  <c r="J3524" i="2"/>
  <c r="J3525" i="2"/>
  <c r="J3526" i="2"/>
  <c r="J3527" i="2"/>
  <c r="J3528" i="2"/>
  <c r="J3529" i="2"/>
  <c r="J3530" i="2"/>
  <c r="J3531" i="2"/>
  <c r="J3532" i="2"/>
  <c r="J3533" i="2"/>
  <c r="J3534" i="2"/>
  <c r="J3535" i="2"/>
  <c r="J3536" i="2"/>
  <c r="J3537" i="2"/>
  <c r="J3538" i="2"/>
  <c r="J3539" i="2"/>
  <c r="J3540" i="2"/>
  <c r="J3541" i="2"/>
  <c r="J3542" i="2"/>
  <c r="J3543" i="2"/>
  <c r="J3544" i="2"/>
  <c r="J3545" i="2"/>
  <c r="J3546" i="2"/>
  <c r="J3547" i="2"/>
  <c r="J3548" i="2"/>
  <c r="J3549" i="2"/>
  <c r="J3550" i="2"/>
  <c r="J3551" i="2"/>
  <c r="J3552" i="2"/>
  <c r="J3553" i="2"/>
  <c r="J3554" i="2"/>
  <c r="J3555" i="2"/>
  <c r="J3556" i="2"/>
  <c r="J3557" i="2"/>
  <c r="J3558" i="2"/>
  <c r="J3559" i="2"/>
  <c r="J3560" i="2"/>
  <c r="J3561" i="2"/>
  <c r="J3562" i="2"/>
  <c r="J3563" i="2"/>
  <c r="J3564" i="2"/>
  <c r="J3565" i="2"/>
  <c r="J3566" i="2"/>
  <c r="J3567" i="2"/>
  <c r="J3568" i="2"/>
  <c r="J3569" i="2"/>
  <c r="J3570" i="2"/>
  <c r="J3571" i="2"/>
  <c r="J3572" i="2"/>
  <c r="J3573" i="2"/>
  <c r="J3574" i="2"/>
  <c r="J3575" i="2"/>
  <c r="J3576" i="2"/>
  <c r="J3577" i="2"/>
  <c r="J3578" i="2"/>
  <c r="J3579" i="2"/>
  <c r="J3580" i="2"/>
  <c r="J3581" i="2"/>
  <c r="J3582" i="2"/>
  <c r="J3583" i="2"/>
  <c r="J3584" i="2"/>
  <c r="J3585" i="2"/>
  <c r="J3586" i="2"/>
  <c r="J3587" i="2"/>
  <c r="J3588" i="2"/>
  <c r="J3589" i="2"/>
  <c r="J3590" i="2"/>
  <c r="J3591" i="2"/>
  <c r="J3592" i="2"/>
  <c r="J3593" i="2"/>
  <c r="J3594" i="2"/>
  <c r="J3595" i="2"/>
  <c r="J3596" i="2"/>
  <c r="J3597" i="2"/>
  <c r="J3598" i="2"/>
  <c r="J3599" i="2"/>
  <c r="J3600" i="2"/>
  <c r="J3601" i="2"/>
  <c r="J3602" i="2"/>
  <c r="J3603" i="2"/>
  <c r="J3604" i="2"/>
  <c r="J3605" i="2"/>
  <c r="J3606" i="2"/>
  <c r="J3607" i="2"/>
  <c r="J3608" i="2"/>
  <c r="J3609" i="2"/>
  <c r="J3610" i="2"/>
  <c r="J3611" i="2"/>
  <c r="J3612" i="2"/>
  <c r="J3613" i="2"/>
  <c r="J3614" i="2"/>
  <c r="J3615" i="2"/>
  <c r="J3616" i="2"/>
  <c r="J3617" i="2"/>
  <c r="J3618" i="2"/>
  <c r="J3619" i="2"/>
  <c r="J3620" i="2"/>
  <c r="J3621" i="2"/>
  <c r="J3622" i="2"/>
  <c r="J3623" i="2"/>
  <c r="J3624" i="2"/>
  <c r="J3625" i="2"/>
  <c r="J3626" i="2"/>
  <c r="J3627" i="2"/>
  <c r="J3628" i="2"/>
  <c r="J3629" i="2"/>
  <c r="J3630" i="2"/>
  <c r="J3631" i="2"/>
  <c r="J3632" i="2"/>
  <c r="J3633" i="2"/>
  <c r="J3634" i="2"/>
  <c r="J3635" i="2"/>
  <c r="J3636" i="2"/>
  <c r="J3637" i="2"/>
  <c r="J3638" i="2"/>
  <c r="J3639" i="2"/>
  <c r="J3640" i="2"/>
  <c r="J3641" i="2"/>
  <c r="J3642" i="2"/>
  <c r="J3643" i="2"/>
  <c r="J3644" i="2"/>
  <c r="J3645" i="2"/>
  <c r="J3646" i="2"/>
  <c r="J3647" i="2"/>
  <c r="J3648" i="2"/>
  <c r="J3649" i="2"/>
  <c r="J3650" i="2"/>
  <c r="J3651" i="2"/>
  <c r="J3652" i="2"/>
  <c r="J3653" i="2"/>
  <c r="J3654" i="2"/>
  <c r="J3655" i="2"/>
  <c r="J3656" i="2"/>
  <c r="J3657" i="2"/>
  <c r="J3658" i="2"/>
  <c r="J3659" i="2"/>
  <c r="J3660" i="2"/>
  <c r="J3661" i="2"/>
  <c r="J3662" i="2"/>
  <c r="J3663" i="2"/>
  <c r="J3664" i="2"/>
  <c r="J3665" i="2"/>
  <c r="J3666" i="2"/>
  <c r="J3667" i="2"/>
  <c r="J3668" i="2"/>
  <c r="J3669" i="2"/>
  <c r="J3670" i="2"/>
  <c r="J3671" i="2"/>
  <c r="J3672" i="2"/>
  <c r="J3673" i="2"/>
  <c r="J3674" i="2"/>
  <c r="J3675" i="2"/>
  <c r="J3676" i="2"/>
  <c r="J3677" i="2"/>
  <c r="J3678" i="2"/>
  <c r="J3679" i="2"/>
  <c r="J3680" i="2"/>
  <c r="J3681" i="2"/>
  <c r="J3682" i="2"/>
  <c r="J3683" i="2"/>
  <c r="J3684" i="2"/>
  <c r="J3685" i="2"/>
  <c r="J3686" i="2"/>
  <c r="J3687" i="2"/>
  <c r="J3688" i="2"/>
  <c r="J3689" i="2"/>
  <c r="J3690" i="2"/>
  <c r="J3691" i="2"/>
  <c r="J3692" i="2"/>
  <c r="J3693" i="2"/>
  <c r="J3694" i="2"/>
  <c r="J3695" i="2"/>
  <c r="J3696" i="2"/>
  <c r="J3697" i="2"/>
  <c r="J3698" i="2"/>
  <c r="J3699" i="2"/>
  <c r="J3700" i="2"/>
  <c r="J3701" i="2"/>
  <c r="J3702" i="2"/>
  <c r="J3703" i="2"/>
  <c r="J3704" i="2"/>
  <c r="J3705" i="2"/>
  <c r="J3706" i="2"/>
  <c r="J3707" i="2"/>
  <c r="J3708" i="2"/>
  <c r="J3709" i="2"/>
  <c r="J3710" i="2"/>
  <c r="J3711" i="2"/>
  <c r="J3712" i="2"/>
  <c r="J3713" i="2"/>
  <c r="J3714" i="2"/>
  <c r="J3715" i="2"/>
  <c r="J3716" i="2"/>
  <c r="J3717" i="2"/>
  <c r="J3718" i="2"/>
  <c r="J3719" i="2"/>
  <c r="J3720" i="2"/>
  <c r="J3721" i="2"/>
  <c r="J3722" i="2"/>
  <c r="J3723" i="2"/>
  <c r="J3724" i="2"/>
  <c r="J3725" i="2"/>
  <c r="J3726" i="2"/>
  <c r="J3727" i="2"/>
  <c r="J3728" i="2"/>
  <c r="J3729" i="2"/>
  <c r="J3730" i="2"/>
  <c r="J3731" i="2"/>
  <c r="J3732" i="2"/>
  <c r="J3733" i="2"/>
  <c r="J3734" i="2"/>
  <c r="J3735" i="2"/>
  <c r="J3736" i="2"/>
  <c r="J3737" i="2"/>
  <c r="J3738" i="2"/>
  <c r="J3739" i="2"/>
  <c r="J3740" i="2"/>
  <c r="J3741" i="2"/>
  <c r="J3742" i="2"/>
  <c r="J3743" i="2"/>
  <c r="J3744" i="2"/>
  <c r="J3745" i="2"/>
  <c r="J3746" i="2"/>
  <c r="J3747" i="2"/>
  <c r="J3748" i="2"/>
  <c r="J3749" i="2"/>
  <c r="J3750" i="2"/>
  <c r="J3751" i="2"/>
  <c r="J3752" i="2"/>
  <c r="J3753" i="2"/>
  <c r="J3754" i="2"/>
  <c r="J3755" i="2"/>
  <c r="J3756" i="2"/>
  <c r="J3757" i="2"/>
  <c r="J3758" i="2"/>
  <c r="J3759" i="2"/>
  <c r="J3760" i="2"/>
  <c r="J3761" i="2"/>
  <c r="J3762" i="2"/>
  <c r="J3763" i="2"/>
  <c r="J3764" i="2"/>
  <c r="J3765" i="2"/>
  <c r="J3766" i="2"/>
  <c r="J3767" i="2"/>
  <c r="J3768" i="2"/>
  <c r="J3769" i="2"/>
  <c r="J3770" i="2"/>
  <c r="J3771" i="2"/>
  <c r="J3772" i="2"/>
  <c r="K2" i="2"/>
  <c r="K3" i="2"/>
  <c r="K4" i="2"/>
  <c r="K5" i="2"/>
  <c r="K6" i="2"/>
  <c r="K7" i="2"/>
  <c r="K8" i="2"/>
  <c r="K9" i="2"/>
  <c r="K10" i="2"/>
  <c r="K11" i="2"/>
  <c r="K12" i="2"/>
  <c r="K13" i="2"/>
  <c r="K14" i="2"/>
  <c r="K15" i="2"/>
  <c r="K16" i="2"/>
  <c r="K17" i="2"/>
  <c r="K18" i="2"/>
  <c r="K19" i="2"/>
  <c r="K20" i="2"/>
  <c r="K21" i="2"/>
  <c r="K22" i="2"/>
  <c r="K23" i="2"/>
  <c r="K24" i="2"/>
  <c r="K25" i="2"/>
  <c r="K26" i="2"/>
  <c r="K27" i="2"/>
  <c r="K28" i="2"/>
  <c r="K29" i="2"/>
  <c r="K30" i="2"/>
  <c r="K31" i="2"/>
  <c r="K32" i="2"/>
  <c r="K33" i="2"/>
  <c r="K34" i="2"/>
  <c r="K35" i="2"/>
  <c r="K36" i="2"/>
  <c r="K37" i="2"/>
  <c r="K38" i="2"/>
  <c r="K39" i="2"/>
  <c r="K40" i="2"/>
  <c r="K41" i="2"/>
  <c r="K42" i="2"/>
  <c r="K43" i="2"/>
  <c r="K44" i="2"/>
  <c r="K45" i="2"/>
  <c r="K46" i="2"/>
  <c r="K47" i="2"/>
  <c r="K48" i="2"/>
  <c r="K49" i="2"/>
  <c r="K50" i="2"/>
  <c r="K51" i="2"/>
  <c r="K52" i="2"/>
  <c r="K53" i="2"/>
  <c r="K54" i="2"/>
  <c r="K55" i="2"/>
  <c r="K56" i="2"/>
  <c r="K57" i="2"/>
  <c r="K58" i="2"/>
  <c r="K59" i="2"/>
  <c r="K60" i="2"/>
  <c r="K61" i="2"/>
  <c r="K62" i="2"/>
  <c r="K63" i="2"/>
  <c r="K64" i="2"/>
  <c r="K65" i="2"/>
  <c r="K66" i="2"/>
  <c r="K67" i="2"/>
  <c r="K68" i="2"/>
  <c r="K69" i="2"/>
  <c r="K70" i="2"/>
  <c r="K71" i="2"/>
  <c r="K72" i="2"/>
  <c r="K73" i="2"/>
  <c r="K74" i="2"/>
  <c r="K75" i="2"/>
  <c r="K76" i="2"/>
  <c r="K77" i="2"/>
  <c r="K78" i="2"/>
  <c r="K79" i="2"/>
  <c r="K80" i="2"/>
  <c r="K81" i="2"/>
  <c r="K82" i="2"/>
  <c r="K83" i="2"/>
  <c r="K84" i="2"/>
  <c r="K85" i="2"/>
  <c r="K86" i="2"/>
  <c r="K87" i="2"/>
  <c r="K88" i="2"/>
  <c r="K89" i="2"/>
  <c r="K90" i="2"/>
  <c r="K91" i="2"/>
  <c r="K92" i="2"/>
  <c r="K93" i="2"/>
  <c r="K94" i="2"/>
  <c r="K95" i="2"/>
  <c r="K96" i="2"/>
  <c r="K97" i="2"/>
  <c r="K98" i="2"/>
  <c r="K99" i="2"/>
  <c r="K100" i="2"/>
  <c r="K101" i="2"/>
  <c r="K102" i="2"/>
  <c r="K103" i="2"/>
  <c r="K104" i="2"/>
  <c r="K105" i="2"/>
  <c r="K106" i="2"/>
  <c r="K107" i="2"/>
  <c r="K108" i="2"/>
  <c r="K109" i="2"/>
  <c r="K110" i="2"/>
  <c r="K111" i="2"/>
  <c r="K112" i="2"/>
  <c r="K113" i="2"/>
  <c r="K114" i="2"/>
  <c r="K115" i="2"/>
  <c r="K116" i="2"/>
  <c r="K117" i="2"/>
  <c r="K118" i="2"/>
  <c r="K119" i="2"/>
  <c r="K120" i="2"/>
  <c r="K121" i="2"/>
  <c r="K122" i="2"/>
  <c r="K123" i="2"/>
  <c r="K124" i="2"/>
  <c r="K125" i="2"/>
  <c r="K126" i="2"/>
  <c r="K127" i="2"/>
  <c r="K128" i="2"/>
  <c r="K129" i="2"/>
  <c r="K130" i="2"/>
  <c r="K131" i="2"/>
  <c r="K132" i="2"/>
  <c r="K133" i="2"/>
  <c r="K134" i="2"/>
  <c r="K135" i="2"/>
  <c r="K136" i="2"/>
  <c r="K137" i="2"/>
  <c r="K138" i="2"/>
  <c r="K139" i="2"/>
  <c r="K140" i="2"/>
  <c r="K141" i="2"/>
  <c r="K142" i="2"/>
  <c r="K143" i="2"/>
  <c r="K144" i="2"/>
  <c r="K145" i="2"/>
  <c r="K146" i="2"/>
  <c r="K147" i="2"/>
  <c r="K148" i="2"/>
  <c r="K149" i="2"/>
  <c r="K150" i="2"/>
  <c r="K151" i="2"/>
  <c r="K152" i="2"/>
  <c r="K153" i="2"/>
  <c r="K154" i="2"/>
  <c r="K155" i="2"/>
  <c r="K156" i="2"/>
  <c r="K157" i="2"/>
  <c r="K158" i="2"/>
  <c r="K159" i="2"/>
  <c r="K160" i="2"/>
  <c r="K161" i="2"/>
  <c r="K162" i="2"/>
  <c r="K163" i="2"/>
  <c r="K164" i="2"/>
  <c r="K165" i="2"/>
  <c r="K166" i="2"/>
  <c r="K167" i="2"/>
  <c r="K168" i="2"/>
  <c r="K169" i="2"/>
  <c r="K170" i="2"/>
  <c r="K171" i="2"/>
  <c r="K172" i="2"/>
  <c r="K173" i="2"/>
  <c r="K174" i="2"/>
  <c r="K175" i="2"/>
  <c r="K176" i="2"/>
  <c r="K177" i="2"/>
  <c r="K178" i="2"/>
  <c r="K179" i="2"/>
  <c r="K180" i="2"/>
  <c r="K181" i="2"/>
  <c r="K182" i="2"/>
  <c r="K183" i="2"/>
  <c r="K184" i="2"/>
  <c r="K185" i="2"/>
  <c r="K186" i="2"/>
  <c r="K187" i="2"/>
  <c r="K188" i="2"/>
  <c r="K189" i="2"/>
  <c r="K190" i="2"/>
  <c r="K191" i="2"/>
  <c r="K192" i="2"/>
  <c r="K193" i="2"/>
  <c r="K194" i="2"/>
  <c r="K195" i="2"/>
  <c r="K196" i="2"/>
  <c r="K197" i="2"/>
  <c r="K198" i="2"/>
  <c r="K199" i="2"/>
  <c r="K200" i="2"/>
  <c r="K201" i="2"/>
  <c r="K202" i="2"/>
  <c r="K203" i="2"/>
  <c r="K204" i="2"/>
  <c r="K205" i="2"/>
  <c r="K206" i="2"/>
  <c r="K207" i="2"/>
  <c r="K208" i="2"/>
  <c r="K209" i="2"/>
  <c r="K210" i="2"/>
  <c r="K211" i="2"/>
  <c r="K212" i="2"/>
  <c r="K213" i="2"/>
  <c r="K214" i="2"/>
  <c r="K215" i="2"/>
  <c r="K216" i="2"/>
  <c r="K217" i="2"/>
  <c r="K218" i="2"/>
  <c r="K219" i="2"/>
  <c r="K220" i="2"/>
  <c r="K221" i="2"/>
  <c r="K222" i="2"/>
  <c r="K223" i="2"/>
  <c r="K224" i="2"/>
  <c r="K225" i="2"/>
  <c r="K226" i="2"/>
  <c r="K227" i="2"/>
  <c r="K228" i="2"/>
  <c r="K229" i="2"/>
  <c r="K230" i="2"/>
  <c r="K231" i="2"/>
  <c r="K232" i="2"/>
  <c r="K233" i="2"/>
  <c r="K234" i="2"/>
  <c r="K235" i="2"/>
  <c r="K236" i="2"/>
  <c r="K237" i="2"/>
  <c r="K238" i="2"/>
  <c r="K239" i="2"/>
  <c r="K240" i="2"/>
  <c r="K241" i="2"/>
  <c r="K242" i="2"/>
  <c r="K243" i="2"/>
  <c r="K244" i="2"/>
  <c r="K245" i="2"/>
  <c r="K246" i="2"/>
  <c r="K247" i="2"/>
  <c r="K248" i="2"/>
  <c r="K249" i="2"/>
  <c r="K250" i="2"/>
  <c r="K251" i="2"/>
  <c r="K252" i="2"/>
  <c r="K253" i="2"/>
  <c r="K254" i="2"/>
  <c r="K255" i="2"/>
  <c r="K256" i="2"/>
  <c r="K257" i="2"/>
  <c r="K258" i="2"/>
  <c r="K259" i="2"/>
  <c r="K260" i="2"/>
  <c r="K261" i="2"/>
  <c r="K262" i="2"/>
  <c r="K263" i="2"/>
  <c r="K264" i="2"/>
  <c r="K265" i="2"/>
  <c r="K266" i="2"/>
  <c r="K267" i="2"/>
  <c r="K268" i="2"/>
  <c r="K269" i="2"/>
  <c r="K270" i="2"/>
  <c r="K271" i="2"/>
  <c r="K272" i="2"/>
  <c r="K273" i="2"/>
  <c r="K274" i="2"/>
  <c r="K275" i="2"/>
  <c r="K276" i="2"/>
  <c r="K277" i="2"/>
  <c r="K278" i="2"/>
  <c r="K279" i="2"/>
  <c r="K280" i="2"/>
  <c r="K281" i="2"/>
  <c r="K282" i="2"/>
  <c r="K283" i="2"/>
  <c r="K284" i="2"/>
  <c r="K285" i="2"/>
  <c r="K286" i="2"/>
  <c r="K287" i="2"/>
  <c r="K288" i="2"/>
  <c r="K289" i="2"/>
  <c r="K290" i="2"/>
  <c r="K291" i="2"/>
  <c r="K292" i="2"/>
  <c r="K293" i="2"/>
  <c r="K294" i="2"/>
  <c r="K295" i="2"/>
  <c r="K296" i="2"/>
  <c r="K297" i="2"/>
  <c r="K298" i="2"/>
  <c r="K299" i="2"/>
  <c r="K300" i="2"/>
  <c r="K301" i="2"/>
  <c r="K302" i="2"/>
  <c r="K303" i="2"/>
  <c r="K304" i="2"/>
  <c r="K305" i="2"/>
  <c r="K306" i="2"/>
  <c r="K307" i="2"/>
  <c r="K308" i="2"/>
  <c r="K309" i="2"/>
  <c r="K310" i="2"/>
  <c r="K311" i="2"/>
  <c r="K312" i="2"/>
  <c r="K313" i="2"/>
  <c r="K314" i="2"/>
  <c r="K315" i="2"/>
  <c r="K316" i="2"/>
  <c r="K317" i="2"/>
  <c r="K318" i="2"/>
  <c r="K319" i="2"/>
  <c r="K320" i="2"/>
  <c r="K321" i="2"/>
  <c r="K322" i="2"/>
  <c r="K323" i="2"/>
  <c r="K324" i="2"/>
  <c r="K325" i="2"/>
  <c r="K326" i="2"/>
  <c r="K327" i="2"/>
  <c r="K328" i="2"/>
  <c r="K329" i="2"/>
  <c r="K330" i="2"/>
  <c r="K331" i="2"/>
  <c r="K332" i="2"/>
  <c r="K333" i="2"/>
  <c r="K334" i="2"/>
  <c r="K335" i="2"/>
  <c r="K336" i="2"/>
  <c r="K337" i="2"/>
  <c r="K338" i="2"/>
  <c r="K339" i="2"/>
  <c r="K340" i="2"/>
  <c r="K341" i="2"/>
  <c r="K342" i="2"/>
  <c r="K343" i="2"/>
  <c r="K344" i="2"/>
  <c r="K345" i="2"/>
  <c r="K346" i="2"/>
  <c r="K347" i="2"/>
  <c r="K348" i="2"/>
  <c r="K349" i="2"/>
  <c r="K350" i="2"/>
  <c r="K351" i="2"/>
  <c r="K352" i="2"/>
  <c r="K353" i="2"/>
  <c r="K354" i="2"/>
  <c r="K355" i="2"/>
  <c r="K356" i="2"/>
  <c r="K357" i="2"/>
  <c r="K358" i="2"/>
  <c r="K359" i="2"/>
  <c r="K360" i="2"/>
  <c r="K361" i="2"/>
  <c r="K362" i="2"/>
  <c r="K363" i="2"/>
  <c r="K364" i="2"/>
  <c r="K365" i="2"/>
  <c r="K366" i="2"/>
  <c r="K367" i="2"/>
  <c r="K368" i="2"/>
  <c r="K369" i="2"/>
  <c r="K370" i="2"/>
  <c r="K371" i="2"/>
  <c r="K372" i="2"/>
  <c r="K373" i="2"/>
  <c r="K374" i="2"/>
  <c r="K375" i="2"/>
  <c r="K376" i="2"/>
  <c r="K377" i="2"/>
  <c r="K378" i="2"/>
  <c r="K379" i="2"/>
  <c r="K380" i="2"/>
  <c r="K381" i="2"/>
  <c r="K382" i="2"/>
  <c r="K383" i="2"/>
  <c r="K384" i="2"/>
  <c r="K385" i="2"/>
  <c r="K386" i="2"/>
  <c r="K387" i="2"/>
  <c r="K388" i="2"/>
  <c r="K389" i="2"/>
  <c r="K390" i="2"/>
  <c r="K391" i="2"/>
  <c r="K392" i="2"/>
  <c r="K393" i="2"/>
  <c r="K394" i="2"/>
  <c r="K395" i="2"/>
  <c r="K396" i="2"/>
  <c r="K397" i="2"/>
  <c r="K398" i="2"/>
  <c r="K399" i="2"/>
  <c r="K400" i="2"/>
  <c r="K401" i="2"/>
  <c r="K402" i="2"/>
  <c r="K403" i="2"/>
  <c r="K404" i="2"/>
  <c r="K405" i="2"/>
  <c r="K406" i="2"/>
  <c r="K407" i="2"/>
  <c r="K408" i="2"/>
  <c r="K409" i="2"/>
  <c r="K410" i="2"/>
  <c r="K411" i="2"/>
  <c r="K412" i="2"/>
  <c r="K413" i="2"/>
  <c r="K414" i="2"/>
  <c r="K415" i="2"/>
  <c r="K416" i="2"/>
  <c r="K417" i="2"/>
  <c r="K418" i="2"/>
  <c r="K419" i="2"/>
  <c r="K420" i="2"/>
  <c r="K421" i="2"/>
  <c r="K422" i="2"/>
  <c r="K423" i="2"/>
  <c r="K424" i="2"/>
  <c r="K425" i="2"/>
  <c r="K426" i="2"/>
  <c r="K427" i="2"/>
  <c r="K428" i="2"/>
  <c r="K429" i="2"/>
  <c r="K430" i="2"/>
  <c r="K431" i="2"/>
  <c r="K432" i="2"/>
  <c r="K433" i="2"/>
  <c r="K434" i="2"/>
  <c r="K435" i="2"/>
  <c r="K436" i="2"/>
  <c r="K437" i="2"/>
  <c r="K438" i="2"/>
  <c r="K439" i="2"/>
  <c r="K440" i="2"/>
  <c r="K441" i="2"/>
  <c r="K442" i="2"/>
  <c r="K443" i="2"/>
  <c r="K444" i="2"/>
  <c r="K445" i="2"/>
  <c r="K446" i="2"/>
  <c r="K447" i="2"/>
  <c r="K448" i="2"/>
  <c r="K449" i="2"/>
  <c r="K450" i="2"/>
  <c r="K451" i="2"/>
  <c r="K452" i="2"/>
  <c r="K453" i="2"/>
  <c r="K454" i="2"/>
  <c r="K455" i="2"/>
  <c r="K456" i="2"/>
  <c r="K457" i="2"/>
  <c r="K458" i="2"/>
  <c r="K459" i="2"/>
  <c r="K460" i="2"/>
  <c r="K461" i="2"/>
  <c r="K462" i="2"/>
  <c r="K463" i="2"/>
  <c r="K464" i="2"/>
  <c r="K465" i="2"/>
  <c r="K466" i="2"/>
  <c r="K467" i="2"/>
  <c r="K468" i="2"/>
  <c r="K469" i="2"/>
  <c r="K470" i="2"/>
  <c r="K471" i="2"/>
  <c r="K472" i="2"/>
  <c r="K473" i="2"/>
  <c r="K474" i="2"/>
  <c r="K475" i="2"/>
  <c r="K476" i="2"/>
  <c r="K477" i="2"/>
  <c r="K478" i="2"/>
  <c r="K479" i="2"/>
  <c r="K480" i="2"/>
  <c r="K481" i="2"/>
  <c r="K482" i="2"/>
  <c r="K483" i="2"/>
  <c r="K484" i="2"/>
  <c r="K485" i="2"/>
  <c r="K486" i="2"/>
  <c r="K487" i="2"/>
  <c r="K488" i="2"/>
  <c r="K489" i="2"/>
  <c r="K490" i="2"/>
  <c r="K491" i="2"/>
  <c r="K492" i="2"/>
  <c r="K493" i="2"/>
  <c r="K494" i="2"/>
  <c r="K495" i="2"/>
  <c r="K496" i="2"/>
  <c r="K497" i="2"/>
  <c r="K498" i="2"/>
  <c r="K499" i="2"/>
  <c r="K500" i="2"/>
  <c r="K501" i="2"/>
  <c r="K502" i="2"/>
  <c r="K503" i="2"/>
  <c r="K504" i="2"/>
  <c r="K505" i="2"/>
  <c r="K506" i="2"/>
  <c r="K507" i="2"/>
  <c r="K508" i="2"/>
  <c r="K509" i="2"/>
  <c r="K510" i="2"/>
  <c r="K511" i="2"/>
  <c r="K512" i="2"/>
  <c r="K513" i="2"/>
  <c r="K514" i="2"/>
  <c r="K515" i="2"/>
  <c r="K516" i="2"/>
  <c r="K517" i="2"/>
  <c r="K518" i="2"/>
  <c r="K519" i="2"/>
  <c r="K520" i="2"/>
  <c r="K521" i="2"/>
  <c r="K522" i="2"/>
  <c r="K523" i="2"/>
  <c r="K524" i="2"/>
  <c r="K525" i="2"/>
  <c r="K526" i="2"/>
  <c r="K527" i="2"/>
  <c r="K528" i="2"/>
  <c r="K529" i="2"/>
  <c r="K530" i="2"/>
  <c r="K531" i="2"/>
  <c r="K532" i="2"/>
  <c r="K533" i="2"/>
  <c r="K534" i="2"/>
  <c r="K535" i="2"/>
  <c r="K536" i="2"/>
  <c r="K537" i="2"/>
  <c r="K538" i="2"/>
  <c r="K539" i="2"/>
  <c r="K540" i="2"/>
  <c r="K541" i="2"/>
  <c r="K542" i="2"/>
  <c r="K543" i="2"/>
  <c r="K544" i="2"/>
  <c r="K545" i="2"/>
  <c r="K546" i="2"/>
  <c r="K547" i="2"/>
  <c r="K548" i="2"/>
  <c r="K549" i="2"/>
  <c r="K550" i="2"/>
  <c r="K551" i="2"/>
  <c r="K552" i="2"/>
  <c r="K553" i="2"/>
  <c r="K554" i="2"/>
  <c r="K555" i="2"/>
  <c r="K556" i="2"/>
  <c r="K557" i="2"/>
  <c r="K558" i="2"/>
  <c r="K559" i="2"/>
  <c r="K560" i="2"/>
  <c r="K561" i="2"/>
  <c r="K562" i="2"/>
  <c r="K563" i="2"/>
  <c r="K564" i="2"/>
  <c r="K565" i="2"/>
  <c r="K566" i="2"/>
  <c r="K567" i="2"/>
  <c r="K568" i="2"/>
  <c r="K569" i="2"/>
  <c r="K570" i="2"/>
  <c r="K571" i="2"/>
  <c r="K572" i="2"/>
  <c r="K573" i="2"/>
  <c r="K574" i="2"/>
  <c r="K575" i="2"/>
  <c r="K576" i="2"/>
  <c r="K577" i="2"/>
  <c r="K578" i="2"/>
  <c r="K579" i="2"/>
  <c r="K580" i="2"/>
  <c r="K581" i="2"/>
  <c r="K582" i="2"/>
  <c r="K583" i="2"/>
  <c r="K584" i="2"/>
  <c r="K585" i="2"/>
  <c r="K586" i="2"/>
  <c r="K587" i="2"/>
  <c r="K588" i="2"/>
  <c r="K589" i="2"/>
  <c r="K590" i="2"/>
  <c r="K591" i="2"/>
  <c r="K592" i="2"/>
  <c r="K593" i="2"/>
  <c r="K594" i="2"/>
  <c r="K595" i="2"/>
  <c r="K596" i="2"/>
  <c r="K597" i="2"/>
  <c r="K598" i="2"/>
  <c r="K599" i="2"/>
  <c r="K600" i="2"/>
  <c r="K601" i="2"/>
  <c r="K602" i="2"/>
  <c r="K603" i="2"/>
  <c r="K604" i="2"/>
  <c r="K605" i="2"/>
  <c r="K606" i="2"/>
  <c r="K607" i="2"/>
  <c r="K608" i="2"/>
  <c r="K609" i="2"/>
  <c r="K610" i="2"/>
  <c r="K611" i="2"/>
  <c r="K612" i="2"/>
  <c r="K613" i="2"/>
  <c r="K614" i="2"/>
  <c r="K615" i="2"/>
  <c r="K616" i="2"/>
  <c r="K617" i="2"/>
  <c r="K618" i="2"/>
  <c r="K619" i="2"/>
  <c r="K620" i="2"/>
  <c r="K621" i="2"/>
  <c r="K622" i="2"/>
  <c r="K623" i="2"/>
  <c r="K624" i="2"/>
  <c r="K625" i="2"/>
  <c r="K626" i="2"/>
  <c r="K627" i="2"/>
  <c r="K628" i="2"/>
  <c r="K629" i="2"/>
  <c r="K630" i="2"/>
  <c r="K631" i="2"/>
  <c r="K632" i="2"/>
  <c r="K633" i="2"/>
  <c r="K634" i="2"/>
  <c r="K635" i="2"/>
  <c r="K636" i="2"/>
  <c r="K637" i="2"/>
  <c r="K638" i="2"/>
  <c r="K639" i="2"/>
  <c r="K640" i="2"/>
  <c r="K641" i="2"/>
  <c r="K642" i="2"/>
  <c r="K643" i="2"/>
  <c r="K644" i="2"/>
  <c r="K645" i="2"/>
  <c r="K646" i="2"/>
  <c r="K647" i="2"/>
  <c r="K648" i="2"/>
  <c r="K649" i="2"/>
  <c r="K650" i="2"/>
  <c r="K651" i="2"/>
  <c r="K652" i="2"/>
  <c r="K653" i="2"/>
  <c r="K654" i="2"/>
  <c r="K655" i="2"/>
  <c r="K656" i="2"/>
  <c r="K657" i="2"/>
  <c r="K658" i="2"/>
  <c r="K659" i="2"/>
  <c r="K660" i="2"/>
  <c r="K661" i="2"/>
  <c r="K662" i="2"/>
  <c r="K663" i="2"/>
  <c r="K664" i="2"/>
  <c r="K665" i="2"/>
  <c r="K666" i="2"/>
  <c r="K667" i="2"/>
  <c r="K668" i="2"/>
  <c r="K669" i="2"/>
  <c r="K670" i="2"/>
  <c r="K671" i="2"/>
  <c r="K672" i="2"/>
  <c r="K673" i="2"/>
  <c r="K674" i="2"/>
  <c r="K675" i="2"/>
  <c r="K676" i="2"/>
  <c r="K677" i="2"/>
  <c r="K678" i="2"/>
  <c r="K679" i="2"/>
  <c r="K680" i="2"/>
  <c r="K681" i="2"/>
  <c r="K682" i="2"/>
  <c r="K683" i="2"/>
  <c r="K684" i="2"/>
  <c r="K685" i="2"/>
  <c r="K686" i="2"/>
  <c r="K687" i="2"/>
  <c r="K688" i="2"/>
  <c r="K689" i="2"/>
  <c r="K690" i="2"/>
  <c r="K691" i="2"/>
  <c r="K692" i="2"/>
  <c r="K693" i="2"/>
  <c r="K694" i="2"/>
  <c r="K695" i="2"/>
  <c r="K696" i="2"/>
  <c r="K697" i="2"/>
  <c r="K698" i="2"/>
  <c r="K699" i="2"/>
  <c r="K700" i="2"/>
  <c r="K701" i="2"/>
  <c r="K702" i="2"/>
  <c r="K703" i="2"/>
  <c r="K704" i="2"/>
  <c r="K705" i="2"/>
  <c r="K706" i="2"/>
  <c r="K707" i="2"/>
  <c r="K708" i="2"/>
  <c r="K709" i="2"/>
  <c r="K710" i="2"/>
  <c r="K711" i="2"/>
  <c r="K712" i="2"/>
  <c r="K713" i="2"/>
  <c r="K714" i="2"/>
  <c r="K715" i="2"/>
  <c r="K716" i="2"/>
  <c r="K717" i="2"/>
  <c r="K718" i="2"/>
  <c r="K719" i="2"/>
  <c r="K720" i="2"/>
  <c r="K721" i="2"/>
  <c r="K722" i="2"/>
  <c r="K723" i="2"/>
  <c r="K724" i="2"/>
  <c r="K725" i="2"/>
  <c r="K726" i="2"/>
  <c r="K727" i="2"/>
  <c r="K728" i="2"/>
  <c r="K729" i="2"/>
  <c r="K730" i="2"/>
  <c r="K731" i="2"/>
  <c r="K732" i="2"/>
  <c r="K733" i="2"/>
  <c r="K734" i="2"/>
  <c r="K735" i="2"/>
  <c r="K736" i="2"/>
  <c r="K737" i="2"/>
  <c r="K738" i="2"/>
  <c r="K739" i="2"/>
  <c r="K740" i="2"/>
  <c r="K741" i="2"/>
  <c r="K742" i="2"/>
  <c r="K743" i="2"/>
  <c r="K744" i="2"/>
  <c r="K745" i="2"/>
  <c r="K746" i="2"/>
  <c r="K747" i="2"/>
  <c r="K748" i="2"/>
  <c r="K749" i="2"/>
  <c r="K750" i="2"/>
  <c r="K751" i="2"/>
  <c r="K752" i="2"/>
  <c r="K753" i="2"/>
  <c r="K754" i="2"/>
  <c r="K755" i="2"/>
  <c r="K756" i="2"/>
  <c r="K757" i="2"/>
  <c r="K758" i="2"/>
  <c r="K759" i="2"/>
  <c r="K760" i="2"/>
  <c r="K761" i="2"/>
  <c r="K762" i="2"/>
  <c r="K763" i="2"/>
  <c r="K764" i="2"/>
  <c r="K765" i="2"/>
  <c r="K766" i="2"/>
  <c r="K767" i="2"/>
  <c r="K768" i="2"/>
  <c r="K769" i="2"/>
  <c r="K770" i="2"/>
  <c r="K771" i="2"/>
  <c r="K772" i="2"/>
  <c r="K773" i="2"/>
  <c r="K774" i="2"/>
  <c r="K775" i="2"/>
  <c r="K776" i="2"/>
  <c r="K777" i="2"/>
  <c r="K778" i="2"/>
  <c r="K779" i="2"/>
  <c r="K780" i="2"/>
  <c r="K781" i="2"/>
  <c r="K782" i="2"/>
  <c r="K783" i="2"/>
  <c r="K784" i="2"/>
  <c r="K785" i="2"/>
  <c r="K786" i="2"/>
  <c r="K787" i="2"/>
  <c r="K788" i="2"/>
  <c r="K789" i="2"/>
  <c r="K790" i="2"/>
  <c r="K791" i="2"/>
  <c r="K792" i="2"/>
  <c r="K793" i="2"/>
  <c r="K794" i="2"/>
  <c r="K795" i="2"/>
  <c r="K796" i="2"/>
  <c r="K797" i="2"/>
  <c r="K798" i="2"/>
  <c r="K799" i="2"/>
  <c r="K800" i="2"/>
  <c r="K801" i="2"/>
  <c r="K802" i="2"/>
  <c r="K803" i="2"/>
  <c r="K804" i="2"/>
  <c r="K805" i="2"/>
  <c r="K806" i="2"/>
  <c r="K807" i="2"/>
  <c r="K808" i="2"/>
  <c r="K809" i="2"/>
  <c r="K810" i="2"/>
  <c r="K811" i="2"/>
  <c r="K812" i="2"/>
  <c r="K813" i="2"/>
  <c r="K814" i="2"/>
  <c r="K815" i="2"/>
  <c r="K816" i="2"/>
  <c r="K817" i="2"/>
  <c r="K818" i="2"/>
  <c r="K819" i="2"/>
  <c r="K820" i="2"/>
  <c r="K821" i="2"/>
  <c r="K822" i="2"/>
  <c r="K823" i="2"/>
  <c r="K824" i="2"/>
  <c r="K825" i="2"/>
  <c r="K826" i="2"/>
  <c r="K827" i="2"/>
  <c r="K828" i="2"/>
  <c r="K829" i="2"/>
  <c r="K830" i="2"/>
  <c r="K831" i="2"/>
  <c r="K832" i="2"/>
  <c r="K833" i="2"/>
  <c r="K834" i="2"/>
  <c r="K835" i="2"/>
  <c r="K836" i="2"/>
  <c r="K837" i="2"/>
  <c r="K838" i="2"/>
  <c r="K839" i="2"/>
  <c r="K840" i="2"/>
  <c r="K841" i="2"/>
  <c r="K842" i="2"/>
  <c r="K843" i="2"/>
  <c r="K844" i="2"/>
  <c r="K845" i="2"/>
  <c r="K846" i="2"/>
  <c r="K847" i="2"/>
  <c r="K848" i="2"/>
  <c r="K849" i="2"/>
  <c r="K850" i="2"/>
  <c r="K851" i="2"/>
  <c r="K852" i="2"/>
  <c r="K853" i="2"/>
  <c r="K854" i="2"/>
  <c r="K855" i="2"/>
  <c r="K856" i="2"/>
  <c r="K857" i="2"/>
  <c r="K858" i="2"/>
  <c r="K859" i="2"/>
  <c r="K860" i="2"/>
  <c r="K861" i="2"/>
  <c r="K862" i="2"/>
  <c r="K863" i="2"/>
  <c r="K864" i="2"/>
  <c r="K865" i="2"/>
  <c r="K866" i="2"/>
  <c r="K867" i="2"/>
  <c r="K868" i="2"/>
  <c r="K869" i="2"/>
  <c r="K870" i="2"/>
  <c r="K871" i="2"/>
  <c r="K872" i="2"/>
  <c r="K873" i="2"/>
  <c r="K874" i="2"/>
  <c r="K875" i="2"/>
  <c r="K876" i="2"/>
  <c r="K877" i="2"/>
  <c r="K878" i="2"/>
  <c r="K879" i="2"/>
  <c r="K880" i="2"/>
  <c r="K881" i="2"/>
  <c r="K882" i="2"/>
  <c r="K883" i="2"/>
  <c r="K884" i="2"/>
  <c r="K885" i="2"/>
  <c r="K886" i="2"/>
  <c r="K887" i="2"/>
  <c r="K888" i="2"/>
  <c r="K889" i="2"/>
  <c r="K890" i="2"/>
  <c r="K891" i="2"/>
  <c r="K892" i="2"/>
  <c r="K893" i="2"/>
  <c r="K894" i="2"/>
  <c r="K895" i="2"/>
  <c r="K896" i="2"/>
  <c r="K897" i="2"/>
  <c r="K898" i="2"/>
  <c r="K899" i="2"/>
  <c r="K900" i="2"/>
  <c r="K901" i="2"/>
  <c r="K902" i="2"/>
  <c r="K903" i="2"/>
  <c r="K904" i="2"/>
  <c r="K905" i="2"/>
  <c r="K906" i="2"/>
  <c r="K907" i="2"/>
  <c r="K908" i="2"/>
  <c r="K909" i="2"/>
  <c r="K910" i="2"/>
  <c r="K911" i="2"/>
  <c r="K912" i="2"/>
  <c r="K913" i="2"/>
  <c r="K914" i="2"/>
  <c r="K915" i="2"/>
  <c r="K916" i="2"/>
  <c r="K917" i="2"/>
  <c r="K918" i="2"/>
  <c r="K919" i="2"/>
  <c r="K920" i="2"/>
  <c r="K921" i="2"/>
  <c r="K922" i="2"/>
  <c r="K923" i="2"/>
  <c r="K924" i="2"/>
  <c r="K925" i="2"/>
  <c r="K926" i="2"/>
  <c r="K927" i="2"/>
  <c r="K928" i="2"/>
  <c r="K929" i="2"/>
  <c r="K930" i="2"/>
  <c r="K931" i="2"/>
  <c r="K932" i="2"/>
  <c r="K933" i="2"/>
  <c r="K934" i="2"/>
  <c r="K935" i="2"/>
  <c r="K936" i="2"/>
  <c r="K937" i="2"/>
  <c r="K938" i="2"/>
  <c r="K939" i="2"/>
  <c r="K940" i="2"/>
  <c r="K941" i="2"/>
  <c r="K942" i="2"/>
  <c r="K943" i="2"/>
  <c r="K944" i="2"/>
  <c r="K945" i="2"/>
  <c r="K946" i="2"/>
  <c r="K947" i="2"/>
  <c r="K948" i="2"/>
  <c r="K949" i="2"/>
  <c r="K950" i="2"/>
  <c r="K951" i="2"/>
  <c r="K952" i="2"/>
  <c r="K953" i="2"/>
  <c r="K954" i="2"/>
  <c r="K955" i="2"/>
  <c r="K956" i="2"/>
  <c r="K957" i="2"/>
  <c r="K958" i="2"/>
  <c r="K959" i="2"/>
  <c r="K960" i="2"/>
  <c r="K961" i="2"/>
  <c r="K962" i="2"/>
  <c r="K963" i="2"/>
  <c r="K964" i="2"/>
  <c r="K965" i="2"/>
  <c r="K966" i="2"/>
  <c r="K967" i="2"/>
  <c r="K968" i="2"/>
  <c r="K969" i="2"/>
  <c r="K970" i="2"/>
  <c r="K971" i="2"/>
  <c r="K972" i="2"/>
  <c r="K973" i="2"/>
  <c r="K974" i="2"/>
  <c r="K975" i="2"/>
  <c r="K976" i="2"/>
  <c r="K977" i="2"/>
  <c r="K978" i="2"/>
  <c r="K979" i="2"/>
  <c r="K980" i="2"/>
  <c r="K981" i="2"/>
  <c r="K982" i="2"/>
  <c r="K983" i="2"/>
  <c r="K984" i="2"/>
  <c r="K985" i="2"/>
  <c r="K986" i="2"/>
  <c r="K987" i="2"/>
  <c r="K988" i="2"/>
  <c r="K989" i="2"/>
  <c r="K990" i="2"/>
  <c r="K991" i="2"/>
  <c r="K992" i="2"/>
  <c r="K993" i="2"/>
  <c r="K994" i="2"/>
  <c r="K995" i="2"/>
  <c r="K996" i="2"/>
  <c r="K997" i="2"/>
  <c r="K998" i="2"/>
  <c r="K999" i="2"/>
  <c r="K1000" i="2"/>
  <c r="K1001" i="2"/>
  <c r="K1002" i="2"/>
  <c r="K1003" i="2"/>
  <c r="K1004" i="2"/>
  <c r="K1005" i="2"/>
  <c r="K1006" i="2"/>
  <c r="K1007" i="2"/>
  <c r="K1008" i="2"/>
  <c r="K1009" i="2"/>
  <c r="K1010" i="2"/>
  <c r="K1011" i="2"/>
  <c r="K1012" i="2"/>
  <c r="K1013" i="2"/>
  <c r="K1014" i="2"/>
  <c r="K1015" i="2"/>
  <c r="K1016" i="2"/>
  <c r="K1017" i="2"/>
  <c r="K1018" i="2"/>
  <c r="K1019" i="2"/>
  <c r="K1020" i="2"/>
  <c r="K1021" i="2"/>
  <c r="K1022" i="2"/>
  <c r="K1023" i="2"/>
  <c r="K1024" i="2"/>
  <c r="K1025" i="2"/>
  <c r="K1026" i="2"/>
  <c r="K1027" i="2"/>
  <c r="K1028" i="2"/>
  <c r="K1029" i="2"/>
  <c r="K1030" i="2"/>
  <c r="K1031" i="2"/>
  <c r="K1032" i="2"/>
  <c r="K1033" i="2"/>
  <c r="K1034" i="2"/>
  <c r="K1035" i="2"/>
  <c r="K1036" i="2"/>
  <c r="K1037" i="2"/>
  <c r="K1038" i="2"/>
  <c r="K1039" i="2"/>
  <c r="K1040" i="2"/>
  <c r="K1041" i="2"/>
  <c r="K1042" i="2"/>
  <c r="K1043" i="2"/>
  <c r="K1044" i="2"/>
  <c r="K1045" i="2"/>
  <c r="K1046" i="2"/>
  <c r="K1047" i="2"/>
  <c r="K1048" i="2"/>
  <c r="K1049" i="2"/>
  <c r="K1050" i="2"/>
  <c r="K1051" i="2"/>
  <c r="K1052" i="2"/>
  <c r="K1053" i="2"/>
  <c r="K1054" i="2"/>
  <c r="K1055" i="2"/>
  <c r="K1056" i="2"/>
  <c r="K1057" i="2"/>
  <c r="K1058" i="2"/>
  <c r="K1059" i="2"/>
  <c r="K1060" i="2"/>
  <c r="K1061" i="2"/>
  <c r="K1062" i="2"/>
  <c r="K1063" i="2"/>
  <c r="K1064" i="2"/>
  <c r="K1065" i="2"/>
  <c r="K1066" i="2"/>
  <c r="K1067" i="2"/>
  <c r="K1068" i="2"/>
  <c r="K1069" i="2"/>
  <c r="K1070" i="2"/>
  <c r="K1071" i="2"/>
  <c r="K1072" i="2"/>
  <c r="K1073" i="2"/>
  <c r="K1074" i="2"/>
  <c r="K1075" i="2"/>
  <c r="K1076" i="2"/>
  <c r="K1077" i="2"/>
  <c r="K1078" i="2"/>
  <c r="K1079" i="2"/>
  <c r="K1080" i="2"/>
  <c r="K1081" i="2"/>
  <c r="K1082" i="2"/>
  <c r="K1083" i="2"/>
  <c r="K1084" i="2"/>
  <c r="K1085" i="2"/>
  <c r="K1086" i="2"/>
  <c r="K1087" i="2"/>
  <c r="K1088" i="2"/>
  <c r="K1089" i="2"/>
  <c r="K1090" i="2"/>
  <c r="K1091" i="2"/>
  <c r="K1092" i="2"/>
  <c r="K1093" i="2"/>
  <c r="K1094" i="2"/>
  <c r="K1095" i="2"/>
  <c r="K1096" i="2"/>
  <c r="K1097" i="2"/>
  <c r="K1098" i="2"/>
  <c r="K1099" i="2"/>
  <c r="K1100" i="2"/>
  <c r="K1101" i="2"/>
  <c r="K1102" i="2"/>
  <c r="K1103" i="2"/>
  <c r="K1104" i="2"/>
  <c r="K1105" i="2"/>
  <c r="K1106" i="2"/>
  <c r="K1107" i="2"/>
  <c r="K1108" i="2"/>
  <c r="K1109" i="2"/>
  <c r="K1110" i="2"/>
  <c r="K1111" i="2"/>
  <c r="K1112" i="2"/>
  <c r="K1113" i="2"/>
  <c r="K1114" i="2"/>
  <c r="K1115" i="2"/>
  <c r="K1116" i="2"/>
  <c r="K1117" i="2"/>
  <c r="K1118" i="2"/>
  <c r="K1119" i="2"/>
  <c r="K1120" i="2"/>
  <c r="K1121" i="2"/>
  <c r="K1122" i="2"/>
  <c r="K1123" i="2"/>
  <c r="K1124" i="2"/>
  <c r="K1125" i="2"/>
  <c r="K1126" i="2"/>
  <c r="K1127" i="2"/>
  <c r="K1128" i="2"/>
  <c r="K1129" i="2"/>
  <c r="K1130" i="2"/>
  <c r="K1131" i="2"/>
  <c r="K1132" i="2"/>
  <c r="K1133" i="2"/>
  <c r="K1134" i="2"/>
  <c r="K1135" i="2"/>
  <c r="K1136" i="2"/>
  <c r="K1137" i="2"/>
  <c r="K1138" i="2"/>
  <c r="K1139" i="2"/>
  <c r="K1140" i="2"/>
  <c r="K1141" i="2"/>
  <c r="K1142" i="2"/>
  <c r="K1143" i="2"/>
  <c r="K1144" i="2"/>
  <c r="K1145" i="2"/>
  <c r="K1146" i="2"/>
  <c r="K1147" i="2"/>
  <c r="K1148" i="2"/>
  <c r="K1149" i="2"/>
  <c r="K1150" i="2"/>
  <c r="K1151" i="2"/>
  <c r="K1152" i="2"/>
  <c r="K1153" i="2"/>
  <c r="K1154" i="2"/>
  <c r="K1155" i="2"/>
  <c r="K1156" i="2"/>
  <c r="K1157" i="2"/>
  <c r="K1158" i="2"/>
  <c r="K1159" i="2"/>
  <c r="K1160" i="2"/>
  <c r="K1161" i="2"/>
  <c r="K1162" i="2"/>
  <c r="K1163" i="2"/>
  <c r="K1164" i="2"/>
  <c r="K1165" i="2"/>
  <c r="K1166" i="2"/>
  <c r="K1167" i="2"/>
  <c r="K1168" i="2"/>
  <c r="K1169" i="2"/>
  <c r="K1170" i="2"/>
  <c r="K1171" i="2"/>
  <c r="K1172" i="2"/>
  <c r="K1173" i="2"/>
  <c r="K1174" i="2"/>
  <c r="K1175" i="2"/>
  <c r="K1176" i="2"/>
  <c r="K1177" i="2"/>
  <c r="K1178" i="2"/>
  <c r="K1179" i="2"/>
  <c r="K1180" i="2"/>
  <c r="K1181" i="2"/>
  <c r="K1182" i="2"/>
  <c r="K1183" i="2"/>
  <c r="K1184" i="2"/>
  <c r="K1185" i="2"/>
  <c r="K1186" i="2"/>
  <c r="K1187" i="2"/>
  <c r="K1188" i="2"/>
  <c r="K1189" i="2"/>
  <c r="K1190" i="2"/>
  <c r="K1191" i="2"/>
  <c r="K1192" i="2"/>
  <c r="K1193" i="2"/>
  <c r="K1194" i="2"/>
  <c r="K1195" i="2"/>
  <c r="K1196" i="2"/>
  <c r="K1197" i="2"/>
  <c r="K1198" i="2"/>
  <c r="K1199" i="2"/>
  <c r="K1200" i="2"/>
  <c r="K1201" i="2"/>
  <c r="K1202" i="2"/>
  <c r="K1203" i="2"/>
  <c r="K1204" i="2"/>
  <c r="K1205" i="2"/>
  <c r="K1206" i="2"/>
  <c r="K1207" i="2"/>
  <c r="K1208" i="2"/>
  <c r="K1209" i="2"/>
  <c r="K1210" i="2"/>
  <c r="K1211" i="2"/>
  <c r="K1212" i="2"/>
  <c r="K1213" i="2"/>
  <c r="K1214" i="2"/>
  <c r="K1215" i="2"/>
  <c r="K1216" i="2"/>
  <c r="K1217" i="2"/>
  <c r="K1218" i="2"/>
  <c r="K1219" i="2"/>
  <c r="K1220" i="2"/>
  <c r="K1221" i="2"/>
  <c r="K1222" i="2"/>
  <c r="K1223" i="2"/>
  <c r="K1224" i="2"/>
  <c r="K1225" i="2"/>
  <c r="K1226" i="2"/>
  <c r="K1227" i="2"/>
  <c r="K1228" i="2"/>
  <c r="K1229" i="2"/>
  <c r="K1230" i="2"/>
  <c r="K1231" i="2"/>
  <c r="K1232" i="2"/>
  <c r="K1233" i="2"/>
  <c r="K1234" i="2"/>
  <c r="K1235" i="2"/>
  <c r="K1236" i="2"/>
  <c r="K1237" i="2"/>
  <c r="K1238" i="2"/>
  <c r="K1239" i="2"/>
  <c r="K1240" i="2"/>
  <c r="K1241" i="2"/>
  <c r="K1242" i="2"/>
  <c r="K1243" i="2"/>
  <c r="K1244" i="2"/>
  <c r="K1245" i="2"/>
  <c r="K1246" i="2"/>
  <c r="K1247" i="2"/>
  <c r="K1248" i="2"/>
  <c r="K1249" i="2"/>
  <c r="K1250" i="2"/>
  <c r="K1251" i="2"/>
  <c r="K1252" i="2"/>
  <c r="K1253" i="2"/>
  <c r="K1254" i="2"/>
  <c r="K1255" i="2"/>
  <c r="K1256" i="2"/>
  <c r="K1257" i="2"/>
  <c r="K1258" i="2"/>
  <c r="K1259" i="2"/>
  <c r="K1260" i="2"/>
  <c r="K1261" i="2"/>
  <c r="K1262" i="2"/>
  <c r="K1263" i="2"/>
  <c r="K1264" i="2"/>
  <c r="K1265" i="2"/>
  <c r="K1266" i="2"/>
  <c r="K1267" i="2"/>
  <c r="K1268" i="2"/>
  <c r="K1269" i="2"/>
  <c r="K1270" i="2"/>
  <c r="K1271" i="2"/>
  <c r="K1272" i="2"/>
  <c r="K1273" i="2"/>
  <c r="K1274" i="2"/>
  <c r="K1275" i="2"/>
  <c r="K1276" i="2"/>
  <c r="K1277" i="2"/>
  <c r="K1278" i="2"/>
  <c r="K1279" i="2"/>
  <c r="K1280" i="2"/>
  <c r="K1281" i="2"/>
  <c r="K1282" i="2"/>
  <c r="K1283" i="2"/>
  <c r="K1284" i="2"/>
  <c r="K1285" i="2"/>
  <c r="K1286" i="2"/>
  <c r="K1287" i="2"/>
  <c r="K1288" i="2"/>
  <c r="K1289" i="2"/>
  <c r="K1290" i="2"/>
  <c r="K1291" i="2"/>
  <c r="K1292" i="2"/>
  <c r="K1293" i="2"/>
  <c r="K1294" i="2"/>
  <c r="K1295" i="2"/>
  <c r="K1296" i="2"/>
  <c r="K1297" i="2"/>
  <c r="K1298" i="2"/>
  <c r="K1299" i="2"/>
  <c r="K1300" i="2"/>
  <c r="K1301" i="2"/>
  <c r="K1302" i="2"/>
  <c r="K1303" i="2"/>
  <c r="K1304" i="2"/>
  <c r="K1305" i="2"/>
  <c r="K1306" i="2"/>
  <c r="K1307" i="2"/>
  <c r="K1308" i="2"/>
  <c r="K1309" i="2"/>
  <c r="K1310" i="2"/>
  <c r="K1311" i="2"/>
  <c r="K1312" i="2"/>
  <c r="K1313" i="2"/>
  <c r="K1314" i="2"/>
  <c r="K1315" i="2"/>
  <c r="K1316" i="2"/>
  <c r="K1317" i="2"/>
  <c r="K1318" i="2"/>
  <c r="K1319" i="2"/>
  <c r="K1320" i="2"/>
  <c r="K1321" i="2"/>
  <c r="K1322" i="2"/>
  <c r="K1323" i="2"/>
  <c r="K1324" i="2"/>
  <c r="K1325" i="2"/>
  <c r="K1326" i="2"/>
  <c r="K1327" i="2"/>
  <c r="K1328" i="2"/>
  <c r="K1329" i="2"/>
  <c r="K1330" i="2"/>
  <c r="K1331" i="2"/>
  <c r="K1332" i="2"/>
  <c r="K1333" i="2"/>
  <c r="K1334" i="2"/>
  <c r="K1335" i="2"/>
  <c r="K1336" i="2"/>
  <c r="K1337" i="2"/>
  <c r="K1338" i="2"/>
  <c r="K1339" i="2"/>
  <c r="K1340" i="2"/>
  <c r="K1341" i="2"/>
  <c r="K1342" i="2"/>
  <c r="K1343" i="2"/>
  <c r="K1344" i="2"/>
  <c r="K1345" i="2"/>
  <c r="K1346" i="2"/>
  <c r="K1347" i="2"/>
  <c r="K1348" i="2"/>
  <c r="K1349" i="2"/>
  <c r="K1350" i="2"/>
  <c r="K1351" i="2"/>
  <c r="K1352" i="2"/>
  <c r="K1353" i="2"/>
  <c r="K1354" i="2"/>
  <c r="K1355" i="2"/>
  <c r="K1356" i="2"/>
  <c r="K1357" i="2"/>
  <c r="K1358" i="2"/>
  <c r="K1359" i="2"/>
  <c r="K1360" i="2"/>
  <c r="K1361" i="2"/>
  <c r="K1362" i="2"/>
  <c r="K1363" i="2"/>
  <c r="K1364" i="2"/>
  <c r="K1365" i="2"/>
  <c r="K1366" i="2"/>
  <c r="K1367" i="2"/>
  <c r="K1368" i="2"/>
  <c r="K1369" i="2"/>
  <c r="K1370" i="2"/>
  <c r="K1371" i="2"/>
  <c r="K1372" i="2"/>
  <c r="K1373" i="2"/>
  <c r="K1374" i="2"/>
  <c r="K1375" i="2"/>
  <c r="K1376" i="2"/>
  <c r="K1377" i="2"/>
  <c r="K1378" i="2"/>
  <c r="K1379" i="2"/>
  <c r="K1380" i="2"/>
  <c r="K1381" i="2"/>
  <c r="K1382" i="2"/>
  <c r="K1383" i="2"/>
  <c r="K1384" i="2"/>
  <c r="K1385" i="2"/>
  <c r="K1386" i="2"/>
  <c r="K1387" i="2"/>
  <c r="K1388" i="2"/>
  <c r="K1389" i="2"/>
  <c r="K1390" i="2"/>
  <c r="K1391" i="2"/>
  <c r="K1392" i="2"/>
  <c r="K1393" i="2"/>
  <c r="K1394" i="2"/>
  <c r="K1395" i="2"/>
  <c r="K1396" i="2"/>
  <c r="K1397" i="2"/>
  <c r="K1398" i="2"/>
  <c r="K1399" i="2"/>
  <c r="K1400" i="2"/>
  <c r="K1401" i="2"/>
  <c r="K1402" i="2"/>
  <c r="K1403" i="2"/>
  <c r="K1404" i="2"/>
  <c r="K1405" i="2"/>
  <c r="K1406" i="2"/>
  <c r="K1407" i="2"/>
  <c r="K1408" i="2"/>
  <c r="K1409" i="2"/>
  <c r="K1410" i="2"/>
  <c r="K1411" i="2"/>
  <c r="K1412" i="2"/>
  <c r="K1413" i="2"/>
  <c r="K1414" i="2"/>
  <c r="K1415" i="2"/>
  <c r="K1416" i="2"/>
  <c r="K1417" i="2"/>
  <c r="K1418" i="2"/>
  <c r="K1419" i="2"/>
  <c r="K1420" i="2"/>
  <c r="K1421" i="2"/>
  <c r="K1422" i="2"/>
  <c r="K1423" i="2"/>
  <c r="K1424" i="2"/>
  <c r="K1425" i="2"/>
  <c r="K1426" i="2"/>
  <c r="K1427" i="2"/>
  <c r="K1428" i="2"/>
  <c r="K1429" i="2"/>
  <c r="K1430" i="2"/>
  <c r="K1431" i="2"/>
  <c r="K1432" i="2"/>
  <c r="K1433" i="2"/>
  <c r="K1434" i="2"/>
  <c r="K1435" i="2"/>
  <c r="K1436" i="2"/>
  <c r="K1437" i="2"/>
  <c r="K1438" i="2"/>
  <c r="K1439" i="2"/>
  <c r="K1440" i="2"/>
  <c r="K1441" i="2"/>
  <c r="K1442" i="2"/>
  <c r="K1443" i="2"/>
  <c r="K1444" i="2"/>
  <c r="K1445" i="2"/>
  <c r="K1446" i="2"/>
  <c r="K1447" i="2"/>
  <c r="K1448" i="2"/>
  <c r="K1449" i="2"/>
  <c r="K1450" i="2"/>
  <c r="K1451" i="2"/>
  <c r="K1452" i="2"/>
  <c r="K1453" i="2"/>
  <c r="K1454" i="2"/>
  <c r="K1455" i="2"/>
  <c r="K1456" i="2"/>
  <c r="K1457" i="2"/>
  <c r="K1458" i="2"/>
  <c r="K1459" i="2"/>
  <c r="K1460" i="2"/>
  <c r="K1461" i="2"/>
  <c r="K1462" i="2"/>
  <c r="K1463" i="2"/>
  <c r="K1464" i="2"/>
  <c r="K1465" i="2"/>
  <c r="K1466" i="2"/>
  <c r="K1467" i="2"/>
  <c r="K1468" i="2"/>
  <c r="K1469" i="2"/>
  <c r="K1470" i="2"/>
  <c r="K1471" i="2"/>
  <c r="K1472" i="2"/>
  <c r="K1473" i="2"/>
  <c r="K1474" i="2"/>
  <c r="K1475" i="2"/>
  <c r="K1476" i="2"/>
  <c r="K1477" i="2"/>
  <c r="K1478" i="2"/>
  <c r="K1479" i="2"/>
  <c r="K1480" i="2"/>
  <c r="K1481" i="2"/>
  <c r="K1482" i="2"/>
  <c r="K1483" i="2"/>
  <c r="K1484" i="2"/>
  <c r="K1485" i="2"/>
  <c r="K1486" i="2"/>
  <c r="K1487" i="2"/>
  <c r="K1488" i="2"/>
  <c r="K1489" i="2"/>
  <c r="K1490" i="2"/>
  <c r="K1491" i="2"/>
  <c r="K1492" i="2"/>
  <c r="K1493" i="2"/>
  <c r="K1494" i="2"/>
  <c r="K1495" i="2"/>
  <c r="K1496" i="2"/>
  <c r="K1497" i="2"/>
  <c r="K1498" i="2"/>
  <c r="K1499" i="2"/>
  <c r="K1500" i="2"/>
  <c r="K1501" i="2"/>
  <c r="K1502" i="2"/>
  <c r="K1503" i="2"/>
  <c r="K1504" i="2"/>
  <c r="K1505" i="2"/>
  <c r="K1506" i="2"/>
  <c r="K1507" i="2"/>
  <c r="K1508" i="2"/>
  <c r="K1509" i="2"/>
  <c r="K1510" i="2"/>
  <c r="K1511" i="2"/>
  <c r="K1512" i="2"/>
  <c r="K1513" i="2"/>
  <c r="K1514" i="2"/>
  <c r="K1515" i="2"/>
  <c r="K1516" i="2"/>
  <c r="K1517" i="2"/>
  <c r="K1518" i="2"/>
  <c r="K1519" i="2"/>
  <c r="K1520" i="2"/>
  <c r="K1521" i="2"/>
  <c r="K1522" i="2"/>
  <c r="K1523" i="2"/>
  <c r="K1524" i="2"/>
  <c r="K1525" i="2"/>
  <c r="K1526" i="2"/>
  <c r="K1527" i="2"/>
  <c r="K1528" i="2"/>
  <c r="K1529" i="2"/>
  <c r="K1530" i="2"/>
  <c r="K1531" i="2"/>
  <c r="K1532" i="2"/>
  <c r="K1533" i="2"/>
  <c r="K1534" i="2"/>
  <c r="K1535" i="2"/>
  <c r="K1536" i="2"/>
  <c r="K1537" i="2"/>
  <c r="K1538" i="2"/>
  <c r="K1539" i="2"/>
  <c r="K1540" i="2"/>
  <c r="K1541" i="2"/>
  <c r="K1542" i="2"/>
  <c r="K1543" i="2"/>
  <c r="K1544" i="2"/>
  <c r="K1545" i="2"/>
  <c r="K1546" i="2"/>
  <c r="K1547" i="2"/>
  <c r="K1548" i="2"/>
  <c r="K1549" i="2"/>
  <c r="K1550" i="2"/>
  <c r="K1551" i="2"/>
  <c r="K1552" i="2"/>
  <c r="K1553" i="2"/>
  <c r="K1554" i="2"/>
  <c r="K1555" i="2"/>
  <c r="K1556" i="2"/>
  <c r="K1557" i="2"/>
  <c r="K1558" i="2"/>
  <c r="K1559" i="2"/>
  <c r="K1560" i="2"/>
  <c r="K1561" i="2"/>
  <c r="K1562" i="2"/>
  <c r="K1563" i="2"/>
  <c r="K1564" i="2"/>
  <c r="K1565" i="2"/>
  <c r="K1566" i="2"/>
  <c r="K1567" i="2"/>
  <c r="K1568" i="2"/>
  <c r="K1569" i="2"/>
  <c r="K1570" i="2"/>
  <c r="K1571" i="2"/>
  <c r="K1572" i="2"/>
  <c r="K1573" i="2"/>
  <c r="K1574" i="2"/>
  <c r="K1575" i="2"/>
  <c r="K1576" i="2"/>
  <c r="K1577" i="2"/>
  <c r="K1578" i="2"/>
  <c r="K1579" i="2"/>
  <c r="K1580" i="2"/>
  <c r="K1581" i="2"/>
  <c r="K1582" i="2"/>
  <c r="K1583" i="2"/>
  <c r="K1584" i="2"/>
  <c r="K1585" i="2"/>
  <c r="K1586" i="2"/>
  <c r="K1587" i="2"/>
  <c r="K1588" i="2"/>
  <c r="K1589" i="2"/>
  <c r="K1590" i="2"/>
  <c r="K1591" i="2"/>
  <c r="K1592" i="2"/>
  <c r="K1593" i="2"/>
  <c r="K1594" i="2"/>
  <c r="K1595" i="2"/>
  <c r="K1596" i="2"/>
  <c r="K1597" i="2"/>
  <c r="K1598" i="2"/>
  <c r="K1599" i="2"/>
  <c r="K1600" i="2"/>
  <c r="K1601" i="2"/>
  <c r="K1602" i="2"/>
  <c r="K1603" i="2"/>
  <c r="K1604" i="2"/>
  <c r="K1605" i="2"/>
  <c r="K1606" i="2"/>
  <c r="K1607" i="2"/>
  <c r="K1608" i="2"/>
  <c r="K1609" i="2"/>
  <c r="K1610" i="2"/>
  <c r="K1611" i="2"/>
  <c r="K1612" i="2"/>
  <c r="K1613" i="2"/>
  <c r="K1614" i="2"/>
  <c r="K1615" i="2"/>
  <c r="K1616" i="2"/>
  <c r="K1617" i="2"/>
  <c r="K1618" i="2"/>
  <c r="K1619" i="2"/>
  <c r="K1620" i="2"/>
  <c r="K1621" i="2"/>
  <c r="K1622" i="2"/>
  <c r="K1623" i="2"/>
  <c r="K1624" i="2"/>
  <c r="K1625" i="2"/>
  <c r="K1626" i="2"/>
  <c r="K1627" i="2"/>
  <c r="K1628" i="2"/>
  <c r="K1629" i="2"/>
  <c r="K1630" i="2"/>
  <c r="K1631" i="2"/>
  <c r="K1632" i="2"/>
  <c r="K1633" i="2"/>
  <c r="K1634" i="2"/>
  <c r="K1635" i="2"/>
  <c r="K1636" i="2"/>
  <c r="K1637" i="2"/>
  <c r="K1638" i="2"/>
  <c r="K1639" i="2"/>
  <c r="K1640" i="2"/>
  <c r="K1641" i="2"/>
  <c r="K1642" i="2"/>
  <c r="K1643" i="2"/>
  <c r="K1644" i="2"/>
  <c r="K1645" i="2"/>
  <c r="K1646" i="2"/>
  <c r="K1647" i="2"/>
  <c r="K1648" i="2"/>
  <c r="K1649" i="2"/>
  <c r="K1650" i="2"/>
  <c r="K1651" i="2"/>
  <c r="K1652" i="2"/>
  <c r="K1653" i="2"/>
  <c r="K1654" i="2"/>
  <c r="K1655" i="2"/>
  <c r="K1656" i="2"/>
  <c r="K1657" i="2"/>
  <c r="K1658" i="2"/>
  <c r="K1659" i="2"/>
  <c r="K1660" i="2"/>
  <c r="K1661" i="2"/>
  <c r="K1662" i="2"/>
  <c r="K1663" i="2"/>
  <c r="K1664" i="2"/>
  <c r="K1665" i="2"/>
  <c r="K1666" i="2"/>
  <c r="K1667" i="2"/>
  <c r="K1668" i="2"/>
  <c r="K1669" i="2"/>
  <c r="K1670" i="2"/>
  <c r="K1671" i="2"/>
  <c r="K1672" i="2"/>
  <c r="K1673" i="2"/>
  <c r="K1674" i="2"/>
  <c r="K1675" i="2"/>
  <c r="K1676" i="2"/>
  <c r="K1677" i="2"/>
  <c r="K1678" i="2"/>
  <c r="K1679" i="2"/>
  <c r="K1680" i="2"/>
  <c r="K1681" i="2"/>
  <c r="K1682" i="2"/>
  <c r="K1683" i="2"/>
  <c r="K1684" i="2"/>
  <c r="K1685" i="2"/>
  <c r="K1686" i="2"/>
  <c r="K1687" i="2"/>
  <c r="K1688" i="2"/>
  <c r="K1689" i="2"/>
  <c r="K1690" i="2"/>
  <c r="K1691" i="2"/>
  <c r="K1692" i="2"/>
  <c r="K1693" i="2"/>
  <c r="K1694" i="2"/>
  <c r="K1695" i="2"/>
  <c r="K1696" i="2"/>
  <c r="K1697" i="2"/>
  <c r="K1698" i="2"/>
  <c r="K1699" i="2"/>
  <c r="K1700" i="2"/>
  <c r="K1701" i="2"/>
  <c r="K1702" i="2"/>
  <c r="K1703" i="2"/>
  <c r="K1704" i="2"/>
  <c r="K1705" i="2"/>
  <c r="K1706" i="2"/>
  <c r="K1707" i="2"/>
  <c r="K1708" i="2"/>
  <c r="K1709" i="2"/>
  <c r="K1710" i="2"/>
  <c r="K1711" i="2"/>
  <c r="K1712" i="2"/>
  <c r="K1713" i="2"/>
  <c r="K1714" i="2"/>
  <c r="K1715" i="2"/>
  <c r="K1716" i="2"/>
  <c r="K1717" i="2"/>
  <c r="K1718" i="2"/>
  <c r="K1719" i="2"/>
  <c r="K1720" i="2"/>
  <c r="K1721" i="2"/>
  <c r="K1722" i="2"/>
  <c r="K1723" i="2"/>
  <c r="K1724" i="2"/>
  <c r="K1725" i="2"/>
  <c r="K1726" i="2"/>
  <c r="K1727" i="2"/>
  <c r="K1728" i="2"/>
  <c r="K1729" i="2"/>
  <c r="K1730" i="2"/>
  <c r="K1731" i="2"/>
  <c r="K1732" i="2"/>
  <c r="K1733" i="2"/>
  <c r="K1734" i="2"/>
  <c r="K1735" i="2"/>
  <c r="K1736" i="2"/>
  <c r="K1737" i="2"/>
  <c r="K1738" i="2"/>
  <c r="K1739" i="2"/>
  <c r="K1740" i="2"/>
  <c r="K1741" i="2"/>
  <c r="K1742" i="2"/>
  <c r="K1743" i="2"/>
  <c r="K1744" i="2"/>
  <c r="K1745" i="2"/>
  <c r="K1746" i="2"/>
  <c r="K1747" i="2"/>
  <c r="K1748" i="2"/>
  <c r="K1749" i="2"/>
  <c r="K1750" i="2"/>
  <c r="K1751" i="2"/>
  <c r="K1752" i="2"/>
  <c r="K1753" i="2"/>
  <c r="K1754" i="2"/>
  <c r="K1755" i="2"/>
  <c r="K1756" i="2"/>
  <c r="K1757" i="2"/>
  <c r="K1758" i="2"/>
  <c r="K1759" i="2"/>
  <c r="K1760" i="2"/>
  <c r="K1761" i="2"/>
  <c r="K1762" i="2"/>
  <c r="K1763" i="2"/>
  <c r="K1764" i="2"/>
  <c r="K1765" i="2"/>
  <c r="K1766" i="2"/>
  <c r="K1767" i="2"/>
  <c r="K1768" i="2"/>
  <c r="K1769" i="2"/>
  <c r="K1770" i="2"/>
  <c r="K1771" i="2"/>
  <c r="K1772" i="2"/>
  <c r="K1773" i="2"/>
  <c r="K1774" i="2"/>
  <c r="K1775" i="2"/>
  <c r="K1776" i="2"/>
  <c r="K1777" i="2"/>
  <c r="K1778" i="2"/>
  <c r="K1779" i="2"/>
  <c r="K1780" i="2"/>
  <c r="K1781" i="2"/>
  <c r="K1782" i="2"/>
  <c r="K1783" i="2"/>
  <c r="K1784" i="2"/>
  <c r="K1785" i="2"/>
  <c r="K1786" i="2"/>
  <c r="K1787" i="2"/>
  <c r="K1788" i="2"/>
  <c r="K1789" i="2"/>
  <c r="K1790" i="2"/>
  <c r="K1791" i="2"/>
  <c r="K1792" i="2"/>
  <c r="K1793" i="2"/>
  <c r="K1794" i="2"/>
  <c r="K1795" i="2"/>
  <c r="K1796" i="2"/>
  <c r="K1797" i="2"/>
  <c r="K1798" i="2"/>
  <c r="K1799" i="2"/>
  <c r="K1800" i="2"/>
  <c r="K1801" i="2"/>
  <c r="K1802" i="2"/>
  <c r="K1803" i="2"/>
  <c r="K1804" i="2"/>
  <c r="K1805" i="2"/>
  <c r="K1806" i="2"/>
  <c r="K1807" i="2"/>
  <c r="K1808" i="2"/>
  <c r="K1809" i="2"/>
  <c r="K1810" i="2"/>
  <c r="K1811" i="2"/>
  <c r="K1812" i="2"/>
  <c r="K1813" i="2"/>
  <c r="K1814" i="2"/>
  <c r="K1815" i="2"/>
  <c r="K1816" i="2"/>
  <c r="K1817" i="2"/>
  <c r="K1818" i="2"/>
  <c r="K1819" i="2"/>
  <c r="K1820" i="2"/>
  <c r="K1821" i="2"/>
  <c r="K1822" i="2"/>
  <c r="K1823" i="2"/>
  <c r="K1824" i="2"/>
  <c r="K1825" i="2"/>
  <c r="K1826" i="2"/>
  <c r="K1827" i="2"/>
  <c r="K1828" i="2"/>
  <c r="K1829" i="2"/>
  <c r="K1830" i="2"/>
  <c r="K1831" i="2"/>
  <c r="K1832" i="2"/>
  <c r="K1833" i="2"/>
  <c r="K1834" i="2"/>
  <c r="K1835" i="2"/>
  <c r="K1836" i="2"/>
  <c r="K1837" i="2"/>
  <c r="K1838" i="2"/>
  <c r="K1839" i="2"/>
  <c r="K1840" i="2"/>
  <c r="K1841" i="2"/>
  <c r="K1842" i="2"/>
  <c r="K1843" i="2"/>
  <c r="K1844" i="2"/>
  <c r="K1845" i="2"/>
  <c r="K1846" i="2"/>
  <c r="K1847" i="2"/>
  <c r="K1848" i="2"/>
  <c r="K1849" i="2"/>
  <c r="K1850" i="2"/>
  <c r="K1851" i="2"/>
  <c r="K1852" i="2"/>
  <c r="K1853" i="2"/>
  <c r="K1854" i="2"/>
  <c r="K1855" i="2"/>
  <c r="K1856" i="2"/>
  <c r="K1857" i="2"/>
  <c r="K1858" i="2"/>
  <c r="K1859" i="2"/>
  <c r="K1860" i="2"/>
  <c r="K1861" i="2"/>
  <c r="K1862" i="2"/>
  <c r="K1863" i="2"/>
  <c r="K1864" i="2"/>
  <c r="K1865" i="2"/>
  <c r="K1866" i="2"/>
  <c r="K1867" i="2"/>
  <c r="K1868" i="2"/>
  <c r="K1869" i="2"/>
  <c r="K1870" i="2"/>
  <c r="K1871" i="2"/>
  <c r="K1872" i="2"/>
  <c r="K1873" i="2"/>
  <c r="K1874" i="2"/>
  <c r="K1875" i="2"/>
  <c r="K1876" i="2"/>
  <c r="K1877" i="2"/>
  <c r="K1878" i="2"/>
  <c r="K1879" i="2"/>
  <c r="K1880" i="2"/>
  <c r="K1881" i="2"/>
  <c r="K1882" i="2"/>
  <c r="K1883" i="2"/>
  <c r="K1884" i="2"/>
  <c r="K1885" i="2"/>
  <c r="K1886" i="2"/>
  <c r="K1887" i="2"/>
  <c r="K1888" i="2"/>
  <c r="K1889" i="2"/>
  <c r="K1890" i="2"/>
  <c r="K1891" i="2"/>
  <c r="K1892" i="2"/>
  <c r="K1893" i="2"/>
  <c r="K1894" i="2"/>
  <c r="K1895" i="2"/>
  <c r="K1896" i="2"/>
  <c r="K1897" i="2"/>
  <c r="K1898" i="2"/>
  <c r="K1899" i="2"/>
  <c r="K1900" i="2"/>
  <c r="K1901" i="2"/>
  <c r="K1902" i="2"/>
  <c r="K1903" i="2"/>
  <c r="K1904" i="2"/>
  <c r="K1905" i="2"/>
  <c r="K1906" i="2"/>
  <c r="K1907" i="2"/>
  <c r="K1908" i="2"/>
  <c r="K1909" i="2"/>
  <c r="K1910" i="2"/>
  <c r="K1911" i="2"/>
  <c r="K1912" i="2"/>
  <c r="K1913" i="2"/>
  <c r="K1914" i="2"/>
  <c r="K1915" i="2"/>
  <c r="K1916" i="2"/>
  <c r="K1917" i="2"/>
  <c r="K1918" i="2"/>
  <c r="K1919" i="2"/>
  <c r="K1920" i="2"/>
  <c r="K1921" i="2"/>
  <c r="K1922" i="2"/>
  <c r="K1923" i="2"/>
  <c r="K1924" i="2"/>
  <c r="K1925" i="2"/>
  <c r="K1926" i="2"/>
  <c r="K1927" i="2"/>
  <c r="K1928" i="2"/>
  <c r="K1929" i="2"/>
  <c r="K1930" i="2"/>
  <c r="K1931" i="2"/>
  <c r="K1932" i="2"/>
  <c r="K1933" i="2"/>
  <c r="K1934" i="2"/>
  <c r="K1935" i="2"/>
  <c r="K1936" i="2"/>
  <c r="K1937" i="2"/>
  <c r="K1938" i="2"/>
  <c r="K1939" i="2"/>
  <c r="K1940" i="2"/>
  <c r="K1941" i="2"/>
  <c r="K1942" i="2"/>
  <c r="K1943" i="2"/>
  <c r="K1944" i="2"/>
  <c r="K1945" i="2"/>
  <c r="K1946" i="2"/>
  <c r="K1947" i="2"/>
  <c r="K1948" i="2"/>
  <c r="K1949" i="2"/>
  <c r="K1950" i="2"/>
  <c r="K1951" i="2"/>
  <c r="K1952" i="2"/>
  <c r="K1953" i="2"/>
  <c r="K1954" i="2"/>
  <c r="K1955" i="2"/>
  <c r="K1956" i="2"/>
  <c r="K1957" i="2"/>
  <c r="K1958" i="2"/>
  <c r="K1959" i="2"/>
  <c r="K1960" i="2"/>
  <c r="K1961" i="2"/>
  <c r="K1962" i="2"/>
  <c r="K1963" i="2"/>
  <c r="K1964" i="2"/>
  <c r="K1965" i="2"/>
  <c r="K1966" i="2"/>
  <c r="K1967" i="2"/>
  <c r="K1968" i="2"/>
  <c r="K1969" i="2"/>
  <c r="K1970" i="2"/>
  <c r="K1971" i="2"/>
  <c r="K1972" i="2"/>
  <c r="K1973" i="2"/>
  <c r="K1974" i="2"/>
  <c r="K1975" i="2"/>
  <c r="K1976" i="2"/>
  <c r="K1977" i="2"/>
  <c r="K1978" i="2"/>
  <c r="K1979" i="2"/>
  <c r="K1980" i="2"/>
  <c r="K1981" i="2"/>
  <c r="K1982" i="2"/>
  <c r="K1983" i="2"/>
  <c r="K1984" i="2"/>
  <c r="K1985" i="2"/>
  <c r="K1986" i="2"/>
  <c r="K1987" i="2"/>
  <c r="K1988" i="2"/>
  <c r="K1989" i="2"/>
  <c r="K1990" i="2"/>
  <c r="K1991" i="2"/>
  <c r="K1992" i="2"/>
  <c r="K1993" i="2"/>
  <c r="K1994" i="2"/>
  <c r="K1995" i="2"/>
  <c r="K1996" i="2"/>
  <c r="K1997" i="2"/>
  <c r="K1998" i="2"/>
  <c r="K1999" i="2"/>
  <c r="K2000" i="2"/>
  <c r="K2001" i="2"/>
  <c r="K2002" i="2"/>
  <c r="K2003" i="2"/>
  <c r="K2004" i="2"/>
  <c r="K2005" i="2"/>
  <c r="K2006" i="2"/>
  <c r="K2007" i="2"/>
  <c r="K2008" i="2"/>
  <c r="K2009" i="2"/>
  <c r="K2010" i="2"/>
  <c r="K2011" i="2"/>
  <c r="K2012" i="2"/>
  <c r="K2013" i="2"/>
  <c r="K2014" i="2"/>
  <c r="K2015" i="2"/>
  <c r="K2016" i="2"/>
  <c r="K2017" i="2"/>
  <c r="K2018" i="2"/>
  <c r="K2019" i="2"/>
  <c r="K2020" i="2"/>
  <c r="K2021" i="2"/>
  <c r="K2022" i="2"/>
  <c r="K2023" i="2"/>
  <c r="K2024" i="2"/>
  <c r="K2025" i="2"/>
  <c r="K2026" i="2"/>
  <c r="K2027" i="2"/>
  <c r="K2028" i="2"/>
  <c r="K2029" i="2"/>
  <c r="K2030" i="2"/>
  <c r="K2031" i="2"/>
  <c r="K2032" i="2"/>
  <c r="K2033" i="2"/>
  <c r="K2034" i="2"/>
  <c r="K2035" i="2"/>
  <c r="K2036" i="2"/>
  <c r="K2037" i="2"/>
  <c r="K2038" i="2"/>
  <c r="K2039" i="2"/>
  <c r="K2040" i="2"/>
  <c r="K2041" i="2"/>
  <c r="K2042" i="2"/>
  <c r="K2043" i="2"/>
  <c r="K2044" i="2"/>
  <c r="K2045" i="2"/>
  <c r="K2046" i="2"/>
  <c r="K2047" i="2"/>
  <c r="K2048" i="2"/>
  <c r="K2049" i="2"/>
  <c r="K2050" i="2"/>
  <c r="K2051" i="2"/>
  <c r="K2052" i="2"/>
  <c r="K2053" i="2"/>
  <c r="K2054" i="2"/>
  <c r="K2055" i="2"/>
  <c r="K2056" i="2"/>
  <c r="K2057" i="2"/>
  <c r="K2058" i="2"/>
  <c r="K2059" i="2"/>
  <c r="K2060" i="2"/>
  <c r="K2061" i="2"/>
  <c r="K2062" i="2"/>
  <c r="K2063" i="2"/>
  <c r="K2064" i="2"/>
  <c r="K2065" i="2"/>
  <c r="K2066" i="2"/>
  <c r="K2067" i="2"/>
  <c r="K2068" i="2"/>
  <c r="K2069" i="2"/>
  <c r="K2070" i="2"/>
  <c r="K2071" i="2"/>
  <c r="K2072" i="2"/>
  <c r="K2073" i="2"/>
  <c r="K2074" i="2"/>
  <c r="K2075" i="2"/>
  <c r="K2076" i="2"/>
  <c r="K2077" i="2"/>
  <c r="K2078" i="2"/>
  <c r="K2079" i="2"/>
  <c r="K2080" i="2"/>
  <c r="K2081" i="2"/>
  <c r="K2082" i="2"/>
  <c r="K2083" i="2"/>
  <c r="K2084" i="2"/>
  <c r="K2085" i="2"/>
  <c r="K2086" i="2"/>
  <c r="K2087" i="2"/>
  <c r="K2088" i="2"/>
  <c r="K2089" i="2"/>
  <c r="K2090" i="2"/>
  <c r="K2091" i="2"/>
  <c r="K2092" i="2"/>
  <c r="K2093" i="2"/>
  <c r="K2094" i="2"/>
  <c r="K2095" i="2"/>
  <c r="K2096" i="2"/>
  <c r="K2097" i="2"/>
  <c r="K2098" i="2"/>
  <c r="K2099" i="2"/>
  <c r="K2100" i="2"/>
  <c r="K2101" i="2"/>
  <c r="K2102" i="2"/>
  <c r="K2103" i="2"/>
  <c r="K2104" i="2"/>
  <c r="K2105" i="2"/>
  <c r="K2106" i="2"/>
  <c r="K2107" i="2"/>
  <c r="K2108" i="2"/>
  <c r="K2109" i="2"/>
  <c r="K2110" i="2"/>
  <c r="K2111" i="2"/>
  <c r="K2112" i="2"/>
  <c r="K2113" i="2"/>
  <c r="K2114" i="2"/>
  <c r="K2115" i="2"/>
  <c r="K2116" i="2"/>
  <c r="K2117" i="2"/>
  <c r="K2118" i="2"/>
  <c r="K2119" i="2"/>
  <c r="K2120" i="2"/>
  <c r="K2121" i="2"/>
  <c r="K2122" i="2"/>
  <c r="K2123" i="2"/>
  <c r="K2124" i="2"/>
  <c r="K2125" i="2"/>
  <c r="K2126" i="2"/>
  <c r="K2127" i="2"/>
  <c r="K2128" i="2"/>
  <c r="K2129" i="2"/>
  <c r="K2130" i="2"/>
  <c r="K2131" i="2"/>
  <c r="K2132" i="2"/>
  <c r="K2133" i="2"/>
  <c r="K2134" i="2"/>
  <c r="K2135" i="2"/>
  <c r="K2136" i="2"/>
  <c r="K2137" i="2"/>
  <c r="K2138" i="2"/>
  <c r="K2139" i="2"/>
  <c r="K2140" i="2"/>
  <c r="K2141" i="2"/>
  <c r="K2142" i="2"/>
  <c r="K2143" i="2"/>
  <c r="K2144" i="2"/>
  <c r="K2145" i="2"/>
  <c r="K2146" i="2"/>
  <c r="K2147" i="2"/>
  <c r="K2148" i="2"/>
  <c r="K2149" i="2"/>
  <c r="K2150" i="2"/>
  <c r="K2151" i="2"/>
  <c r="K2152" i="2"/>
  <c r="K2153" i="2"/>
  <c r="K2154" i="2"/>
  <c r="K2155" i="2"/>
  <c r="K2156" i="2"/>
  <c r="K2157" i="2"/>
  <c r="K2158" i="2"/>
  <c r="K2159" i="2"/>
  <c r="K2160" i="2"/>
  <c r="K2161" i="2"/>
  <c r="K2162" i="2"/>
  <c r="K2163" i="2"/>
  <c r="K2164" i="2"/>
  <c r="K2165" i="2"/>
  <c r="K2166" i="2"/>
  <c r="K2167" i="2"/>
  <c r="K2168" i="2"/>
  <c r="K2169" i="2"/>
  <c r="K2170" i="2"/>
  <c r="K2171" i="2"/>
  <c r="K2172" i="2"/>
  <c r="K2173" i="2"/>
  <c r="K2174" i="2"/>
  <c r="K2175" i="2"/>
  <c r="K2176" i="2"/>
  <c r="K2177" i="2"/>
  <c r="K2178" i="2"/>
  <c r="K2179" i="2"/>
  <c r="K2180" i="2"/>
  <c r="K2181" i="2"/>
  <c r="K2182" i="2"/>
  <c r="K2183" i="2"/>
  <c r="K2184" i="2"/>
  <c r="K2185" i="2"/>
  <c r="K2186" i="2"/>
  <c r="K2187" i="2"/>
  <c r="K2188" i="2"/>
  <c r="K2189" i="2"/>
  <c r="K2190" i="2"/>
  <c r="K2191" i="2"/>
  <c r="K2192" i="2"/>
  <c r="K2193" i="2"/>
  <c r="K2194" i="2"/>
  <c r="K2195" i="2"/>
  <c r="K2196" i="2"/>
  <c r="K2197" i="2"/>
  <c r="K2198" i="2"/>
  <c r="K2199" i="2"/>
  <c r="K2200" i="2"/>
  <c r="K2201" i="2"/>
  <c r="K2202" i="2"/>
  <c r="K2203" i="2"/>
  <c r="K2204" i="2"/>
  <c r="K2205" i="2"/>
  <c r="K2206" i="2"/>
  <c r="K2207" i="2"/>
  <c r="K2208" i="2"/>
  <c r="K2209" i="2"/>
  <c r="K2210" i="2"/>
  <c r="K2211" i="2"/>
  <c r="K2212" i="2"/>
  <c r="K2213" i="2"/>
  <c r="K2214" i="2"/>
  <c r="K2215" i="2"/>
  <c r="K2216" i="2"/>
  <c r="K2217" i="2"/>
  <c r="K2218" i="2"/>
  <c r="K2219" i="2"/>
  <c r="K2220" i="2"/>
  <c r="K2221" i="2"/>
  <c r="K2222" i="2"/>
  <c r="K2223" i="2"/>
  <c r="K2224" i="2"/>
  <c r="K2225" i="2"/>
  <c r="K2226" i="2"/>
  <c r="K2227" i="2"/>
  <c r="K2228" i="2"/>
  <c r="K2229" i="2"/>
  <c r="K2230" i="2"/>
  <c r="K2231" i="2"/>
  <c r="K2232" i="2"/>
  <c r="K2233" i="2"/>
  <c r="K2234" i="2"/>
  <c r="K2235" i="2"/>
  <c r="K2236" i="2"/>
  <c r="K2237" i="2"/>
  <c r="K2238" i="2"/>
  <c r="K2239" i="2"/>
  <c r="K2240" i="2"/>
  <c r="K2241" i="2"/>
  <c r="K2242" i="2"/>
  <c r="K2243" i="2"/>
  <c r="K2244" i="2"/>
  <c r="K2245" i="2"/>
  <c r="K2246" i="2"/>
  <c r="K2247" i="2"/>
  <c r="K2248" i="2"/>
  <c r="K2249" i="2"/>
  <c r="K2250" i="2"/>
  <c r="K2251" i="2"/>
  <c r="K2252" i="2"/>
  <c r="K2253" i="2"/>
  <c r="K2254" i="2"/>
  <c r="K2255" i="2"/>
  <c r="K2256" i="2"/>
  <c r="K2257" i="2"/>
  <c r="K2258" i="2"/>
  <c r="K2259" i="2"/>
  <c r="K2260" i="2"/>
  <c r="K2261" i="2"/>
  <c r="K2262" i="2"/>
  <c r="K2263" i="2"/>
  <c r="K2264" i="2"/>
  <c r="K2265" i="2"/>
  <c r="K2266" i="2"/>
  <c r="K2267" i="2"/>
  <c r="K2268" i="2"/>
  <c r="K2269" i="2"/>
  <c r="K2270" i="2"/>
  <c r="K2271" i="2"/>
  <c r="K2272" i="2"/>
  <c r="K2273" i="2"/>
  <c r="K2274" i="2"/>
  <c r="K2275" i="2"/>
  <c r="K2276" i="2"/>
  <c r="K2277" i="2"/>
  <c r="K2278" i="2"/>
  <c r="K2279" i="2"/>
  <c r="K2280" i="2"/>
  <c r="K2281" i="2"/>
  <c r="K2282" i="2"/>
  <c r="K2283" i="2"/>
  <c r="K2284" i="2"/>
  <c r="K2285" i="2"/>
  <c r="K2286" i="2"/>
  <c r="K2287" i="2"/>
  <c r="K2288" i="2"/>
  <c r="K2289" i="2"/>
  <c r="K2290" i="2"/>
  <c r="K2291" i="2"/>
  <c r="K2292" i="2"/>
  <c r="K2293" i="2"/>
  <c r="K2294" i="2"/>
  <c r="K2295" i="2"/>
  <c r="K2296" i="2"/>
  <c r="K2297" i="2"/>
  <c r="K2298" i="2"/>
  <c r="K2299" i="2"/>
  <c r="K2300" i="2"/>
  <c r="K2301" i="2"/>
  <c r="K2302" i="2"/>
  <c r="K2303" i="2"/>
  <c r="K2304" i="2"/>
  <c r="K2305" i="2"/>
  <c r="K2306" i="2"/>
  <c r="K2307" i="2"/>
  <c r="K2308" i="2"/>
  <c r="K2309" i="2"/>
  <c r="K2310" i="2"/>
  <c r="K2311" i="2"/>
  <c r="K2312" i="2"/>
  <c r="K2313" i="2"/>
  <c r="K2314" i="2"/>
  <c r="K2315" i="2"/>
  <c r="K2316" i="2"/>
  <c r="K2317" i="2"/>
  <c r="K2318" i="2"/>
  <c r="K2319" i="2"/>
  <c r="K2320" i="2"/>
  <c r="K2321" i="2"/>
  <c r="K2322" i="2"/>
  <c r="K2323" i="2"/>
  <c r="K2324" i="2"/>
  <c r="K2325" i="2"/>
  <c r="K2326" i="2"/>
  <c r="K2327" i="2"/>
  <c r="K2328" i="2"/>
  <c r="K2329" i="2"/>
  <c r="K2330" i="2"/>
  <c r="K2331" i="2"/>
  <c r="K2332" i="2"/>
  <c r="K2333" i="2"/>
  <c r="K2334" i="2"/>
  <c r="K2335" i="2"/>
  <c r="K2336" i="2"/>
  <c r="K2337" i="2"/>
  <c r="K2338" i="2"/>
  <c r="K2339" i="2"/>
  <c r="K2340" i="2"/>
  <c r="K2341" i="2"/>
  <c r="K2342" i="2"/>
  <c r="K2343" i="2"/>
  <c r="K2344" i="2"/>
  <c r="K2345" i="2"/>
  <c r="K2346" i="2"/>
  <c r="K2347" i="2"/>
  <c r="K2348" i="2"/>
  <c r="K2349" i="2"/>
  <c r="K2350" i="2"/>
  <c r="K2351" i="2"/>
  <c r="K2352" i="2"/>
  <c r="K2353" i="2"/>
  <c r="K2354" i="2"/>
  <c r="K2355" i="2"/>
  <c r="K2356" i="2"/>
  <c r="K2357" i="2"/>
  <c r="K2358" i="2"/>
  <c r="K2359" i="2"/>
  <c r="K2360" i="2"/>
  <c r="K2361" i="2"/>
  <c r="K2362" i="2"/>
  <c r="K2363" i="2"/>
  <c r="K2364" i="2"/>
  <c r="K2365" i="2"/>
  <c r="K2366" i="2"/>
  <c r="K2367" i="2"/>
  <c r="K2368" i="2"/>
  <c r="K2369" i="2"/>
  <c r="K2370" i="2"/>
  <c r="K2371" i="2"/>
  <c r="K2372" i="2"/>
  <c r="K2373" i="2"/>
  <c r="K2374" i="2"/>
  <c r="K2375" i="2"/>
  <c r="K2376" i="2"/>
  <c r="K2377" i="2"/>
  <c r="K2378" i="2"/>
  <c r="K2379" i="2"/>
  <c r="K2380" i="2"/>
  <c r="K2381" i="2"/>
  <c r="K2382" i="2"/>
  <c r="K2383" i="2"/>
  <c r="K2384" i="2"/>
  <c r="K2385" i="2"/>
  <c r="K2386" i="2"/>
  <c r="K2387" i="2"/>
  <c r="K2388" i="2"/>
  <c r="K2389" i="2"/>
  <c r="K2390" i="2"/>
  <c r="K2391" i="2"/>
  <c r="K2392" i="2"/>
  <c r="K2393" i="2"/>
  <c r="K2394" i="2"/>
  <c r="K2395" i="2"/>
  <c r="K2396" i="2"/>
  <c r="K2397" i="2"/>
  <c r="K2398" i="2"/>
  <c r="K2399" i="2"/>
  <c r="K2400" i="2"/>
  <c r="K2401" i="2"/>
  <c r="K2402" i="2"/>
  <c r="K2403" i="2"/>
  <c r="K2404" i="2"/>
  <c r="K2405" i="2"/>
  <c r="K2406" i="2"/>
  <c r="K2407" i="2"/>
  <c r="K2408" i="2"/>
  <c r="K2409" i="2"/>
  <c r="K2410" i="2"/>
  <c r="K2411" i="2"/>
  <c r="K2412" i="2"/>
  <c r="K2413" i="2"/>
  <c r="K2414" i="2"/>
  <c r="K2415" i="2"/>
  <c r="K2416" i="2"/>
  <c r="K2417" i="2"/>
  <c r="K2418" i="2"/>
  <c r="K2419" i="2"/>
  <c r="K2420" i="2"/>
  <c r="K2421" i="2"/>
  <c r="K2422" i="2"/>
  <c r="K2423" i="2"/>
  <c r="K2424" i="2"/>
  <c r="K2425" i="2"/>
  <c r="K2426" i="2"/>
  <c r="K2427" i="2"/>
  <c r="K2428" i="2"/>
  <c r="K2429" i="2"/>
  <c r="K2430" i="2"/>
  <c r="K2431" i="2"/>
  <c r="K2432" i="2"/>
  <c r="K2433" i="2"/>
  <c r="K2434" i="2"/>
  <c r="K2435" i="2"/>
  <c r="K2436" i="2"/>
  <c r="K2437" i="2"/>
  <c r="K2438" i="2"/>
  <c r="K2439" i="2"/>
  <c r="K2440" i="2"/>
  <c r="K2441" i="2"/>
  <c r="K2442" i="2"/>
  <c r="K2443" i="2"/>
  <c r="K2444" i="2"/>
  <c r="K2445" i="2"/>
  <c r="K2446" i="2"/>
  <c r="K2447" i="2"/>
  <c r="K2448" i="2"/>
  <c r="K2449" i="2"/>
  <c r="K2450" i="2"/>
  <c r="K2451" i="2"/>
  <c r="K2452" i="2"/>
  <c r="K2453" i="2"/>
  <c r="K2454" i="2"/>
  <c r="K2455" i="2"/>
  <c r="K2456" i="2"/>
  <c r="K2457" i="2"/>
  <c r="K2458" i="2"/>
  <c r="K2459" i="2"/>
  <c r="K2460" i="2"/>
  <c r="K2461" i="2"/>
  <c r="K2462" i="2"/>
  <c r="K2463" i="2"/>
  <c r="K2464" i="2"/>
  <c r="K2465" i="2"/>
  <c r="K2466" i="2"/>
  <c r="K2467" i="2"/>
  <c r="K2468" i="2"/>
  <c r="K2469" i="2"/>
  <c r="K2470" i="2"/>
  <c r="K2471" i="2"/>
  <c r="K2472" i="2"/>
  <c r="K2473" i="2"/>
  <c r="K2474" i="2"/>
  <c r="K2475" i="2"/>
  <c r="K2476" i="2"/>
  <c r="K2477" i="2"/>
  <c r="K2478" i="2"/>
  <c r="K2479" i="2"/>
  <c r="K2480" i="2"/>
  <c r="K2481" i="2"/>
  <c r="K2482" i="2"/>
  <c r="K2483" i="2"/>
  <c r="K2484" i="2"/>
  <c r="K2485" i="2"/>
  <c r="K2486" i="2"/>
  <c r="K2487" i="2"/>
  <c r="K2488" i="2"/>
  <c r="K2489" i="2"/>
  <c r="K2490" i="2"/>
  <c r="K2491" i="2"/>
  <c r="K2492" i="2"/>
  <c r="K2493" i="2"/>
  <c r="K2494" i="2"/>
  <c r="K2495" i="2"/>
  <c r="K2496" i="2"/>
  <c r="K2497" i="2"/>
  <c r="K2498" i="2"/>
  <c r="K2499" i="2"/>
  <c r="K2500" i="2"/>
  <c r="K2501" i="2"/>
  <c r="K2502" i="2"/>
  <c r="K2503" i="2"/>
  <c r="K2504" i="2"/>
  <c r="K2505" i="2"/>
  <c r="K2506" i="2"/>
  <c r="K2507" i="2"/>
  <c r="K2508" i="2"/>
  <c r="K2509" i="2"/>
  <c r="K2510" i="2"/>
  <c r="K2511" i="2"/>
  <c r="K2512" i="2"/>
  <c r="K2513" i="2"/>
  <c r="K2514" i="2"/>
  <c r="K2515" i="2"/>
  <c r="K2516" i="2"/>
  <c r="K2517" i="2"/>
  <c r="K2518" i="2"/>
  <c r="K2519" i="2"/>
  <c r="K2520" i="2"/>
  <c r="K2521" i="2"/>
  <c r="K2522" i="2"/>
  <c r="K2523" i="2"/>
  <c r="K2524" i="2"/>
  <c r="K2525" i="2"/>
  <c r="K2526" i="2"/>
  <c r="K2527" i="2"/>
  <c r="K2528" i="2"/>
  <c r="K2529" i="2"/>
  <c r="K2530" i="2"/>
  <c r="K2531" i="2"/>
  <c r="K2532" i="2"/>
  <c r="K2533" i="2"/>
  <c r="K2534" i="2"/>
  <c r="K2535" i="2"/>
  <c r="K2536" i="2"/>
  <c r="K2537" i="2"/>
  <c r="K2538" i="2"/>
  <c r="K2539" i="2"/>
  <c r="K2540" i="2"/>
  <c r="K2541" i="2"/>
  <c r="K2542" i="2"/>
  <c r="K2543" i="2"/>
  <c r="K2544" i="2"/>
  <c r="K2545" i="2"/>
  <c r="K2546" i="2"/>
  <c r="K2547" i="2"/>
  <c r="K2548" i="2"/>
  <c r="K2549" i="2"/>
  <c r="K2550" i="2"/>
  <c r="K2551" i="2"/>
  <c r="K2552" i="2"/>
  <c r="K2553" i="2"/>
  <c r="K2554" i="2"/>
  <c r="K2555" i="2"/>
  <c r="K2556" i="2"/>
  <c r="K2557" i="2"/>
  <c r="K2558" i="2"/>
  <c r="K2559" i="2"/>
  <c r="K2560" i="2"/>
  <c r="K2561" i="2"/>
  <c r="K2562" i="2"/>
  <c r="K2563" i="2"/>
  <c r="K2564" i="2"/>
  <c r="K2565" i="2"/>
  <c r="K2566" i="2"/>
  <c r="K2567" i="2"/>
  <c r="K2568" i="2"/>
  <c r="K2569" i="2"/>
  <c r="K2570" i="2"/>
  <c r="K2571" i="2"/>
  <c r="K2572" i="2"/>
  <c r="K2573" i="2"/>
  <c r="K2574" i="2"/>
  <c r="K2575" i="2"/>
  <c r="K2576" i="2"/>
  <c r="K2577" i="2"/>
  <c r="K2578" i="2"/>
  <c r="K2579" i="2"/>
  <c r="K2580" i="2"/>
  <c r="K2581" i="2"/>
  <c r="K2582" i="2"/>
  <c r="K2583" i="2"/>
  <c r="K2584" i="2"/>
  <c r="K2585" i="2"/>
  <c r="K2586" i="2"/>
  <c r="K2587" i="2"/>
  <c r="K2588" i="2"/>
  <c r="K2589" i="2"/>
  <c r="K2590" i="2"/>
  <c r="K2591" i="2"/>
  <c r="K2592" i="2"/>
  <c r="K2593" i="2"/>
  <c r="K2594" i="2"/>
  <c r="K2595" i="2"/>
  <c r="K2596" i="2"/>
  <c r="K2597" i="2"/>
  <c r="K2598" i="2"/>
  <c r="K2599" i="2"/>
  <c r="K2600" i="2"/>
  <c r="K2601" i="2"/>
  <c r="K2602" i="2"/>
  <c r="K2603" i="2"/>
  <c r="K2604" i="2"/>
  <c r="K2605" i="2"/>
  <c r="K2606" i="2"/>
  <c r="K2607" i="2"/>
  <c r="K2608" i="2"/>
  <c r="K2609" i="2"/>
  <c r="K2610" i="2"/>
  <c r="K2611" i="2"/>
  <c r="K2612" i="2"/>
  <c r="K2613" i="2"/>
  <c r="K2614" i="2"/>
  <c r="K2615" i="2"/>
  <c r="K2616" i="2"/>
  <c r="K2617" i="2"/>
  <c r="K2618" i="2"/>
  <c r="K2619" i="2"/>
  <c r="K2620" i="2"/>
  <c r="K2621" i="2"/>
  <c r="K2622" i="2"/>
  <c r="K2623" i="2"/>
  <c r="K2624" i="2"/>
  <c r="K2625" i="2"/>
  <c r="K2626" i="2"/>
  <c r="K2627" i="2"/>
  <c r="K2628" i="2"/>
  <c r="K2629" i="2"/>
  <c r="K2630" i="2"/>
  <c r="K2631" i="2"/>
  <c r="K2632" i="2"/>
  <c r="K2633" i="2"/>
  <c r="K2634" i="2"/>
  <c r="K2635" i="2"/>
  <c r="K2636" i="2"/>
  <c r="K2637" i="2"/>
  <c r="K2638" i="2"/>
  <c r="K2639" i="2"/>
  <c r="K2640" i="2"/>
  <c r="K2641" i="2"/>
  <c r="K2642" i="2"/>
  <c r="K2643" i="2"/>
  <c r="K2644" i="2"/>
  <c r="K2645" i="2"/>
  <c r="K2646" i="2"/>
  <c r="K2647" i="2"/>
  <c r="K2648" i="2"/>
  <c r="K2649" i="2"/>
  <c r="K2650" i="2"/>
  <c r="K2651" i="2"/>
  <c r="K2652" i="2"/>
  <c r="K2653" i="2"/>
  <c r="K2654" i="2"/>
  <c r="K2655" i="2"/>
  <c r="K2656" i="2"/>
  <c r="K2657" i="2"/>
  <c r="K2658" i="2"/>
  <c r="K2659" i="2"/>
  <c r="K2660" i="2"/>
  <c r="K2661" i="2"/>
  <c r="K2662" i="2"/>
  <c r="K2663" i="2"/>
  <c r="K2664" i="2"/>
  <c r="K2665" i="2"/>
  <c r="K2666" i="2"/>
  <c r="K2667" i="2"/>
  <c r="K2668" i="2"/>
  <c r="K2669" i="2"/>
  <c r="K2670" i="2"/>
  <c r="K2671" i="2"/>
  <c r="K2672" i="2"/>
  <c r="K2673" i="2"/>
  <c r="K2674" i="2"/>
  <c r="K2675" i="2"/>
  <c r="K2676" i="2"/>
  <c r="K2677" i="2"/>
  <c r="K2678" i="2"/>
  <c r="K2679" i="2"/>
  <c r="K2680" i="2"/>
  <c r="K2681" i="2"/>
  <c r="K2682" i="2"/>
  <c r="K2683" i="2"/>
  <c r="K2684" i="2"/>
  <c r="K2685" i="2"/>
  <c r="K2686" i="2"/>
  <c r="K2687" i="2"/>
  <c r="K2688" i="2"/>
  <c r="K2689" i="2"/>
  <c r="K2690" i="2"/>
  <c r="K2691" i="2"/>
  <c r="K2692" i="2"/>
  <c r="K2693" i="2"/>
  <c r="K2694" i="2"/>
  <c r="K2695" i="2"/>
  <c r="K2696" i="2"/>
  <c r="K2697" i="2"/>
  <c r="K2698" i="2"/>
  <c r="K2699" i="2"/>
  <c r="K2700" i="2"/>
  <c r="K2701" i="2"/>
  <c r="K2702" i="2"/>
  <c r="K2703" i="2"/>
  <c r="K2704" i="2"/>
  <c r="K2705" i="2"/>
  <c r="K2706" i="2"/>
  <c r="K2707" i="2"/>
  <c r="K2708" i="2"/>
  <c r="K2709" i="2"/>
  <c r="K2710" i="2"/>
  <c r="K2711" i="2"/>
  <c r="K2712" i="2"/>
  <c r="K2713" i="2"/>
  <c r="K2714" i="2"/>
  <c r="K2715" i="2"/>
  <c r="K2716" i="2"/>
  <c r="K2717" i="2"/>
  <c r="K2718" i="2"/>
  <c r="K2719" i="2"/>
  <c r="K2720" i="2"/>
  <c r="K2721" i="2"/>
  <c r="K2722" i="2"/>
  <c r="K2723" i="2"/>
  <c r="K2724" i="2"/>
  <c r="K2725" i="2"/>
  <c r="K2726" i="2"/>
  <c r="K2727" i="2"/>
  <c r="K2728" i="2"/>
  <c r="K2729" i="2"/>
  <c r="K2730" i="2"/>
  <c r="K2731" i="2"/>
  <c r="K2732" i="2"/>
  <c r="K2733" i="2"/>
  <c r="K2734" i="2"/>
  <c r="K2735" i="2"/>
  <c r="K2736" i="2"/>
  <c r="K2737" i="2"/>
  <c r="K2738" i="2"/>
  <c r="K2739" i="2"/>
  <c r="K2740" i="2"/>
  <c r="K2741" i="2"/>
  <c r="K2742" i="2"/>
  <c r="K2743" i="2"/>
  <c r="K2744" i="2"/>
  <c r="K2745" i="2"/>
  <c r="K2746" i="2"/>
  <c r="K2747" i="2"/>
  <c r="K2748" i="2"/>
  <c r="K2749" i="2"/>
  <c r="K2750" i="2"/>
  <c r="K2751" i="2"/>
  <c r="K2752" i="2"/>
  <c r="K2753" i="2"/>
  <c r="K2754" i="2"/>
  <c r="K2755" i="2"/>
  <c r="K2756" i="2"/>
  <c r="K2757" i="2"/>
  <c r="K2758" i="2"/>
  <c r="K2759" i="2"/>
  <c r="K2760" i="2"/>
  <c r="K2761" i="2"/>
  <c r="K2762" i="2"/>
  <c r="K2763" i="2"/>
  <c r="K2764" i="2"/>
  <c r="K2765" i="2"/>
  <c r="K2766" i="2"/>
  <c r="K2767" i="2"/>
  <c r="K2768" i="2"/>
  <c r="K2769" i="2"/>
  <c r="K2770" i="2"/>
  <c r="K2771" i="2"/>
  <c r="K2772" i="2"/>
  <c r="K2773" i="2"/>
  <c r="K2774" i="2"/>
  <c r="K2775" i="2"/>
  <c r="K2776" i="2"/>
  <c r="K2777" i="2"/>
  <c r="K2778" i="2"/>
  <c r="K2779" i="2"/>
  <c r="K2780" i="2"/>
  <c r="K2781" i="2"/>
  <c r="K2782" i="2"/>
  <c r="K2783" i="2"/>
  <c r="K2784" i="2"/>
  <c r="K2785" i="2"/>
  <c r="K2786" i="2"/>
  <c r="K2787" i="2"/>
  <c r="K2788" i="2"/>
  <c r="K2789" i="2"/>
  <c r="K2790" i="2"/>
  <c r="K2791" i="2"/>
  <c r="K2792" i="2"/>
  <c r="K2793" i="2"/>
  <c r="K2794" i="2"/>
  <c r="K2795" i="2"/>
  <c r="K2796" i="2"/>
  <c r="K2797" i="2"/>
  <c r="K2798" i="2"/>
  <c r="K2799" i="2"/>
  <c r="K2800" i="2"/>
  <c r="K2801" i="2"/>
  <c r="K2802" i="2"/>
  <c r="K2803" i="2"/>
  <c r="K2804" i="2"/>
  <c r="K2805" i="2"/>
  <c r="K2806" i="2"/>
  <c r="K2807" i="2"/>
  <c r="K2808" i="2"/>
  <c r="K2809" i="2"/>
  <c r="K2810" i="2"/>
  <c r="K2811" i="2"/>
  <c r="K2812" i="2"/>
  <c r="K2813" i="2"/>
  <c r="K2814" i="2"/>
  <c r="K2815" i="2"/>
  <c r="K2816" i="2"/>
  <c r="K2817" i="2"/>
  <c r="K2818" i="2"/>
  <c r="K2819" i="2"/>
  <c r="K2820" i="2"/>
  <c r="K2821" i="2"/>
  <c r="K2822" i="2"/>
  <c r="K2823" i="2"/>
  <c r="K2824" i="2"/>
  <c r="K2825" i="2"/>
  <c r="K2826" i="2"/>
  <c r="K2827" i="2"/>
  <c r="K2828" i="2"/>
  <c r="K2829" i="2"/>
  <c r="K2830" i="2"/>
  <c r="K2831" i="2"/>
  <c r="K2832" i="2"/>
  <c r="K2833" i="2"/>
  <c r="K2834" i="2"/>
  <c r="K2835" i="2"/>
  <c r="K2836" i="2"/>
  <c r="K2837" i="2"/>
  <c r="K2838" i="2"/>
  <c r="K2839" i="2"/>
  <c r="K2840" i="2"/>
  <c r="K2841" i="2"/>
  <c r="K2842" i="2"/>
  <c r="K2843" i="2"/>
  <c r="K2844" i="2"/>
  <c r="K2845" i="2"/>
  <c r="K2846" i="2"/>
  <c r="K2847" i="2"/>
  <c r="K2848" i="2"/>
  <c r="K2849" i="2"/>
  <c r="K2850" i="2"/>
  <c r="K2851" i="2"/>
  <c r="K2852" i="2"/>
  <c r="K2853" i="2"/>
  <c r="K2854" i="2"/>
  <c r="K2855" i="2"/>
  <c r="K2856" i="2"/>
  <c r="K2857" i="2"/>
  <c r="K2858" i="2"/>
  <c r="K2859" i="2"/>
  <c r="K2860" i="2"/>
  <c r="K2861" i="2"/>
  <c r="K2862" i="2"/>
  <c r="K2863" i="2"/>
  <c r="K2864" i="2"/>
  <c r="K2865" i="2"/>
  <c r="K2866" i="2"/>
  <c r="K2867" i="2"/>
  <c r="K2868" i="2"/>
  <c r="K2869" i="2"/>
  <c r="K2870" i="2"/>
  <c r="K2871" i="2"/>
  <c r="K2872" i="2"/>
  <c r="K2873" i="2"/>
  <c r="K2874" i="2"/>
  <c r="K2875" i="2"/>
  <c r="K2876" i="2"/>
  <c r="K2877" i="2"/>
  <c r="K2878" i="2"/>
  <c r="K2879" i="2"/>
  <c r="K2880" i="2"/>
  <c r="K2881" i="2"/>
  <c r="K2882" i="2"/>
  <c r="K2883" i="2"/>
  <c r="K2884" i="2"/>
  <c r="K2885" i="2"/>
  <c r="K2886" i="2"/>
  <c r="K2887" i="2"/>
  <c r="K2888" i="2"/>
  <c r="K2889" i="2"/>
  <c r="K2890" i="2"/>
  <c r="K2891" i="2"/>
  <c r="K2892" i="2"/>
  <c r="K2893" i="2"/>
  <c r="K2894" i="2"/>
  <c r="K2895" i="2"/>
  <c r="K2896" i="2"/>
  <c r="K2897" i="2"/>
  <c r="K2898" i="2"/>
  <c r="K2899" i="2"/>
  <c r="K2900" i="2"/>
  <c r="K2901" i="2"/>
  <c r="K2902" i="2"/>
  <c r="K2903" i="2"/>
  <c r="K2904" i="2"/>
  <c r="K2905" i="2"/>
  <c r="K2906" i="2"/>
  <c r="K2907" i="2"/>
  <c r="K2908" i="2"/>
  <c r="K2909" i="2"/>
  <c r="K2910" i="2"/>
  <c r="K2911" i="2"/>
  <c r="K2912" i="2"/>
  <c r="K2913" i="2"/>
  <c r="K2914" i="2"/>
  <c r="K2915" i="2"/>
  <c r="K2916" i="2"/>
  <c r="K2917" i="2"/>
  <c r="K2918" i="2"/>
  <c r="K2919" i="2"/>
  <c r="K2920" i="2"/>
  <c r="K2921" i="2"/>
  <c r="K2922" i="2"/>
  <c r="K2923" i="2"/>
  <c r="K2924" i="2"/>
  <c r="K2925" i="2"/>
  <c r="K2926" i="2"/>
  <c r="K2927" i="2"/>
  <c r="K2928" i="2"/>
  <c r="K2929" i="2"/>
  <c r="K2930" i="2"/>
  <c r="K2931" i="2"/>
  <c r="K2932" i="2"/>
  <c r="K2933" i="2"/>
  <c r="K2934" i="2"/>
  <c r="K2935" i="2"/>
  <c r="K2936" i="2"/>
  <c r="K2937" i="2"/>
  <c r="K2938" i="2"/>
  <c r="K2939" i="2"/>
  <c r="K2940" i="2"/>
  <c r="K2941" i="2"/>
  <c r="K2942" i="2"/>
  <c r="K2943" i="2"/>
  <c r="K2944" i="2"/>
  <c r="K2945" i="2"/>
  <c r="K2946" i="2"/>
  <c r="K2947" i="2"/>
  <c r="K2948" i="2"/>
  <c r="K2949" i="2"/>
  <c r="K2950" i="2"/>
  <c r="K2951" i="2"/>
  <c r="K2952" i="2"/>
  <c r="K2953" i="2"/>
  <c r="K2954" i="2"/>
  <c r="K2955" i="2"/>
  <c r="K2956" i="2"/>
  <c r="K2957" i="2"/>
  <c r="K2958" i="2"/>
  <c r="K2959" i="2"/>
  <c r="K2960" i="2"/>
  <c r="K2961" i="2"/>
  <c r="K2962" i="2"/>
  <c r="K2963" i="2"/>
  <c r="K2964" i="2"/>
  <c r="K2965" i="2"/>
  <c r="K2966" i="2"/>
  <c r="K2967" i="2"/>
  <c r="K2968" i="2"/>
  <c r="K2969" i="2"/>
  <c r="K2970" i="2"/>
  <c r="K2971" i="2"/>
  <c r="K2972" i="2"/>
  <c r="K2973" i="2"/>
  <c r="K2974" i="2"/>
  <c r="K2975" i="2"/>
  <c r="K2976" i="2"/>
  <c r="K2977" i="2"/>
  <c r="K2978" i="2"/>
  <c r="K2979" i="2"/>
  <c r="K2980" i="2"/>
  <c r="K2981" i="2"/>
  <c r="K2982" i="2"/>
  <c r="K2983" i="2"/>
  <c r="K2984" i="2"/>
  <c r="K2985" i="2"/>
  <c r="K2986" i="2"/>
  <c r="K2987" i="2"/>
  <c r="K2988" i="2"/>
  <c r="K2989" i="2"/>
  <c r="K2990" i="2"/>
  <c r="K2991" i="2"/>
  <c r="K2992" i="2"/>
  <c r="K2993" i="2"/>
  <c r="K2994" i="2"/>
  <c r="K2995" i="2"/>
  <c r="K2996" i="2"/>
  <c r="K2997" i="2"/>
  <c r="K2998" i="2"/>
  <c r="K2999" i="2"/>
  <c r="K3000" i="2"/>
  <c r="K3001" i="2"/>
  <c r="K3002" i="2"/>
  <c r="K3003" i="2"/>
  <c r="K3004" i="2"/>
  <c r="K3005" i="2"/>
  <c r="K3006" i="2"/>
  <c r="K3007" i="2"/>
  <c r="K3008" i="2"/>
  <c r="K3009" i="2"/>
  <c r="K3010" i="2"/>
  <c r="K3011" i="2"/>
  <c r="K3012" i="2"/>
  <c r="K3013" i="2"/>
  <c r="K3014" i="2"/>
  <c r="K3015" i="2"/>
  <c r="K3016" i="2"/>
  <c r="K3017" i="2"/>
  <c r="K3018" i="2"/>
  <c r="K3019" i="2"/>
  <c r="K3020" i="2"/>
  <c r="K3021" i="2"/>
  <c r="K3022" i="2"/>
  <c r="K3023" i="2"/>
  <c r="K3024" i="2"/>
  <c r="K3025" i="2"/>
  <c r="K3026" i="2"/>
  <c r="K3027" i="2"/>
  <c r="K3028" i="2"/>
  <c r="K3029" i="2"/>
  <c r="K3030" i="2"/>
  <c r="K3031" i="2"/>
  <c r="K3032" i="2"/>
  <c r="K3033" i="2"/>
  <c r="K3034" i="2"/>
  <c r="K3035" i="2"/>
  <c r="K3036" i="2"/>
  <c r="K3037" i="2"/>
  <c r="K3038" i="2"/>
  <c r="K3039" i="2"/>
  <c r="K3040" i="2"/>
  <c r="K3041" i="2"/>
  <c r="K3042" i="2"/>
  <c r="K3043" i="2"/>
  <c r="K3044" i="2"/>
  <c r="K3045" i="2"/>
  <c r="K3046" i="2"/>
  <c r="K3047" i="2"/>
  <c r="K3048" i="2"/>
  <c r="K3049" i="2"/>
  <c r="K3050" i="2"/>
  <c r="K3051" i="2"/>
  <c r="K3052" i="2"/>
  <c r="K3053" i="2"/>
  <c r="K3054" i="2"/>
  <c r="K3055" i="2"/>
  <c r="K3056" i="2"/>
  <c r="K3057" i="2"/>
  <c r="K3058" i="2"/>
  <c r="K3059" i="2"/>
  <c r="K3060" i="2"/>
  <c r="K3061" i="2"/>
  <c r="K3062" i="2"/>
  <c r="K3063" i="2"/>
  <c r="K3064" i="2"/>
  <c r="K3065" i="2"/>
  <c r="K3066" i="2"/>
  <c r="K3067" i="2"/>
  <c r="K3068" i="2"/>
  <c r="K3069" i="2"/>
  <c r="K3070" i="2"/>
  <c r="K3071" i="2"/>
  <c r="K3072" i="2"/>
  <c r="K3073" i="2"/>
  <c r="K3074" i="2"/>
  <c r="K3075" i="2"/>
  <c r="K3076" i="2"/>
  <c r="K3077" i="2"/>
  <c r="K3078" i="2"/>
  <c r="K3079" i="2"/>
  <c r="K3080" i="2"/>
  <c r="K3081" i="2"/>
  <c r="K3082" i="2"/>
  <c r="K3083" i="2"/>
  <c r="K3084" i="2"/>
  <c r="K3085" i="2"/>
  <c r="K3086" i="2"/>
  <c r="K3087" i="2"/>
  <c r="K3088" i="2"/>
  <c r="K3089" i="2"/>
  <c r="K3090" i="2"/>
  <c r="K3091" i="2"/>
  <c r="K3092" i="2"/>
  <c r="K3093" i="2"/>
  <c r="K3094" i="2"/>
  <c r="K3095" i="2"/>
  <c r="K3096" i="2"/>
  <c r="K3097" i="2"/>
  <c r="K3098" i="2"/>
  <c r="K3099" i="2"/>
  <c r="K3100" i="2"/>
  <c r="K3101" i="2"/>
  <c r="K3102" i="2"/>
  <c r="K3103" i="2"/>
  <c r="K3104" i="2"/>
  <c r="K3105" i="2"/>
  <c r="K3106" i="2"/>
  <c r="K3107" i="2"/>
  <c r="K3108" i="2"/>
  <c r="K3109" i="2"/>
  <c r="K3110" i="2"/>
  <c r="K3111" i="2"/>
  <c r="K3112" i="2"/>
  <c r="K3113" i="2"/>
  <c r="K3114" i="2"/>
  <c r="K3115" i="2"/>
  <c r="K3116" i="2"/>
  <c r="K3117" i="2"/>
  <c r="K3118" i="2"/>
  <c r="K3119" i="2"/>
  <c r="K3120" i="2"/>
  <c r="K3121" i="2"/>
  <c r="K3122" i="2"/>
  <c r="K3123" i="2"/>
  <c r="K3124" i="2"/>
  <c r="K3125" i="2"/>
  <c r="K3126" i="2"/>
  <c r="K3127" i="2"/>
  <c r="K3128" i="2"/>
  <c r="K3129" i="2"/>
  <c r="K3130" i="2"/>
  <c r="K3131" i="2"/>
  <c r="K3132" i="2"/>
  <c r="K3133" i="2"/>
  <c r="K3134" i="2"/>
  <c r="K3135" i="2"/>
  <c r="K3136" i="2"/>
  <c r="K3137" i="2"/>
  <c r="K3138" i="2"/>
  <c r="K3139" i="2"/>
  <c r="K3140" i="2"/>
  <c r="K3141" i="2"/>
  <c r="K3142" i="2"/>
  <c r="K3143" i="2"/>
  <c r="K3144" i="2"/>
  <c r="K3145" i="2"/>
  <c r="K3146" i="2"/>
  <c r="K3147" i="2"/>
  <c r="K3148" i="2"/>
  <c r="K3149" i="2"/>
  <c r="K3150" i="2"/>
  <c r="K3151" i="2"/>
  <c r="K3152" i="2"/>
  <c r="K3153" i="2"/>
  <c r="K3154" i="2"/>
  <c r="K3155" i="2"/>
  <c r="K3156" i="2"/>
  <c r="K3157" i="2"/>
  <c r="K3158" i="2"/>
  <c r="K3159" i="2"/>
  <c r="K3160" i="2"/>
  <c r="K3161" i="2"/>
  <c r="K3162" i="2"/>
  <c r="K3163" i="2"/>
  <c r="K3164" i="2"/>
  <c r="K3165" i="2"/>
  <c r="K3166" i="2"/>
  <c r="K3167" i="2"/>
  <c r="K3168" i="2"/>
  <c r="K3169" i="2"/>
  <c r="K3170" i="2"/>
  <c r="K3171" i="2"/>
  <c r="K3172" i="2"/>
  <c r="K3173" i="2"/>
  <c r="K3174" i="2"/>
  <c r="K3175" i="2"/>
  <c r="K3176" i="2"/>
  <c r="K3177" i="2"/>
  <c r="K3178" i="2"/>
  <c r="K3179" i="2"/>
  <c r="K3180" i="2"/>
  <c r="K3181" i="2"/>
  <c r="K3182" i="2"/>
  <c r="K3183" i="2"/>
  <c r="K3184" i="2"/>
  <c r="K3185" i="2"/>
  <c r="K3186" i="2"/>
  <c r="K3187" i="2"/>
  <c r="K3188" i="2"/>
  <c r="K3189" i="2"/>
  <c r="K3190" i="2"/>
  <c r="K3191" i="2"/>
  <c r="K3192" i="2"/>
  <c r="K3193" i="2"/>
  <c r="K3194" i="2"/>
  <c r="K3195" i="2"/>
  <c r="K3196" i="2"/>
  <c r="K3197" i="2"/>
  <c r="K3198" i="2"/>
  <c r="K3199" i="2"/>
  <c r="K3200" i="2"/>
  <c r="K3201" i="2"/>
  <c r="K3202" i="2"/>
  <c r="K3203" i="2"/>
  <c r="K3204" i="2"/>
  <c r="K3205" i="2"/>
  <c r="K3206" i="2"/>
  <c r="K3207" i="2"/>
  <c r="K3208" i="2"/>
  <c r="K3209" i="2"/>
  <c r="K3210" i="2"/>
  <c r="K3211" i="2"/>
  <c r="K3212" i="2"/>
  <c r="K3213" i="2"/>
  <c r="K3214" i="2"/>
  <c r="K3215" i="2"/>
  <c r="K3216" i="2"/>
  <c r="K3217" i="2"/>
  <c r="K3218" i="2"/>
  <c r="K3219" i="2"/>
  <c r="K3220" i="2"/>
  <c r="K3221" i="2"/>
  <c r="K3222" i="2"/>
  <c r="K3223" i="2"/>
  <c r="K3224" i="2"/>
  <c r="K3225" i="2"/>
  <c r="K3226" i="2"/>
  <c r="K3227" i="2"/>
  <c r="K3228" i="2"/>
  <c r="K3229" i="2"/>
  <c r="K3230" i="2"/>
  <c r="K3231" i="2"/>
  <c r="K3232" i="2"/>
  <c r="K3233" i="2"/>
  <c r="K3234" i="2"/>
  <c r="K3235" i="2"/>
  <c r="K3236" i="2"/>
  <c r="K3237" i="2"/>
  <c r="K3238" i="2"/>
  <c r="K3239" i="2"/>
  <c r="K3240" i="2"/>
  <c r="K3241" i="2"/>
  <c r="K3242" i="2"/>
  <c r="K3243" i="2"/>
  <c r="K3244" i="2"/>
  <c r="K3245" i="2"/>
  <c r="K3246" i="2"/>
  <c r="K3247" i="2"/>
  <c r="K3248" i="2"/>
  <c r="K3249" i="2"/>
  <c r="K3250" i="2"/>
  <c r="K3251" i="2"/>
  <c r="K3252" i="2"/>
  <c r="K3253" i="2"/>
  <c r="K3254" i="2"/>
  <c r="K3255" i="2"/>
  <c r="K3256" i="2"/>
  <c r="K3257" i="2"/>
  <c r="K3258" i="2"/>
  <c r="K3259" i="2"/>
  <c r="K3260" i="2"/>
  <c r="K3261" i="2"/>
  <c r="K3262" i="2"/>
  <c r="K3263" i="2"/>
  <c r="K3264" i="2"/>
  <c r="K3265" i="2"/>
  <c r="K3266" i="2"/>
  <c r="K3267" i="2"/>
  <c r="K3268" i="2"/>
  <c r="K3269" i="2"/>
  <c r="K3270" i="2"/>
  <c r="K3271" i="2"/>
  <c r="K3272" i="2"/>
  <c r="K3273" i="2"/>
  <c r="K3274" i="2"/>
  <c r="K3275" i="2"/>
  <c r="K3276" i="2"/>
  <c r="K3277" i="2"/>
  <c r="K3278" i="2"/>
  <c r="K3279" i="2"/>
  <c r="K3280" i="2"/>
  <c r="K3281" i="2"/>
  <c r="K3282" i="2"/>
  <c r="K3283" i="2"/>
  <c r="K3284" i="2"/>
  <c r="K3285" i="2"/>
  <c r="K3286" i="2"/>
  <c r="K3287" i="2"/>
  <c r="K3288" i="2"/>
  <c r="K3289" i="2"/>
  <c r="K3290" i="2"/>
  <c r="K3291" i="2"/>
  <c r="K3292" i="2"/>
  <c r="K3293" i="2"/>
  <c r="K3294" i="2"/>
  <c r="K3295" i="2"/>
  <c r="K3296" i="2"/>
  <c r="K3297" i="2"/>
  <c r="K3298" i="2"/>
  <c r="K3299" i="2"/>
  <c r="K3300" i="2"/>
  <c r="K3301" i="2"/>
  <c r="K3302" i="2"/>
  <c r="K3303" i="2"/>
  <c r="K3304" i="2"/>
  <c r="K3305" i="2"/>
  <c r="K3306" i="2"/>
  <c r="K3307" i="2"/>
  <c r="K3308" i="2"/>
  <c r="K3309" i="2"/>
  <c r="K3310" i="2"/>
  <c r="K3311" i="2"/>
  <c r="K3312" i="2"/>
  <c r="K3313" i="2"/>
  <c r="K3314" i="2"/>
  <c r="K3315" i="2"/>
  <c r="K3316" i="2"/>
  <c r="K3317" i="2"/>
  <c r="K3318" i="2"/>
  <c r="K3319" i="2"/>
  <c r="K3320" i="2"/>
  <c r="K3321" i="2"/>
  <c r="K3322" i="2"/>
  <c r="K3323" i="2"/>
  <c r="K3324" i="2"/>
  <c r="K3325" i="2"/>
  <c r="K3326" i="2"/>
  <c r="K3327" i="2"/>
  <c r="K3328" i="2"/>
  <c r="K3329" i="2"/>
  <c r="K3330" i="2"/>
  <c r="K3331" i="2"/>
  <c r="K3332" i="2"/>
  <c r="K3333" i="2"/>
  <c r="K3334" i="2"/>
  <c r="K3335" i="2"/>
  <c r="K3336" i="2"/>
  <c r="K3337" i="2"/>
  <c r="K3338" i="2"/>
  <c r="K3339" i="2"/>
  <c r="K3340" i="2"/>
  <c r="K3341" i="2"/>
  <c r="K3342" i="2"/>
  <c r="K3343" i="2"/>
  <c r="K3344" i="2"/>
  <c r="K3345" i="2"/>
  <c r="K3346" i="2"/>
  <c r="K3347" i="2"/>
  <c r="K3348" i="2"/>
  <c r="K3349" i="2"/>
  <c r="K3350" i="2"/>
  <c r="K3351" i="2"/>
  <c r="K3352" i="2"/>
  <c r="K3353" i="2"/>
  <c r="K3354" i="2"/>
  <c r="K3355" i="2"/>
  <c r="K3356" i="2"/>
  <c r="K3357" i="2"/>
  <c r="K3358" i="2"/>
  <c r="K3359" i="2"/>
  <c r="K3360" i="2"/>
  <c r="K3361" i="2"/>
  <c r="K3362" i="2"/>
  <c r="K3363" i="2"/>
  <c r="K3364" i="2"/>
  <c r="K3365" i="2"/>
  <c r="K3366" i="2"/>
  <c r="K3367" i="2"/>
  <c r="K3368" i="2"/>
  <c r="K3369" i="2"/>
  <c r="K3370" i="2"/>
  <c r="K3371" i="2"/>
  <c r="K3372" i="2"/>
  <c r="K3373" i="2"/>
  <c r="K3374" i="2"/>
  <c r="K3375" i="2"/>
  <c r="K3376" i="2"/>
  <c r="K3377" i="2"/>
  <c r="K3378" i="2"/>
  <c r="K3379" i="2"/>
  <c r="K3380" i="2"/>
  <c r="K3381" i="2"/>
  <c r="K3382" i="2"/>
  <c r="K3383" i="2"/>
  <c r="K3384" i="2"/>
  <c r="K3385" i="2"/>
  <c r="K3386" i="2"/>
  <c r="K3387" i="2"/>
  <c r="K3388" i="2"/>
  <c r="K3389" i="2"/>
  <c r="K3390" i="2"/>
  <c r="K3391" i="2"/>
  <c r="K3392" i="2"/>
  <c r="K3393" i="2"/>
  <c r="K3394" i="2"/>
  <c r="K3395" i="2"/>
  <c r="K3396" i="2"/>
  <c r="K3397" i="2"/>
  <c r="K3398" i="2"/>
  <c r="K3399" i="2"/>
  <c r="K3400" i="2"/>
  <c r="K3401" i="2"/>
  <c r="K3402" i="2"/>
  <c r="K3403" i="2"/>
  <c r="K3404" i="2"/>
  <c r="K3405" i="2"/>
  <c r="K3406" i="2"/>
  <c r="K3407" i="2"/>
  <c r="K3408" i="2"/>
  <c r="K3409" i="2"/>
  <c r="K3410" i="2"/>
  <c r="K3411" i="2"/>
  <c r="K3412" i="2"/>
  <c r="K3413" i="2"/>
  <c r="K3414" i="2"/>
  <c r="K3415" i="2"/>
  <c r="K3416" i="2"/>
  <c r="K3417" i="2"/>
  <c r="K3418" i="2"/>
  <c r="K3419" i="2"/>
  <c r="K3420" i="2"/>
  <c r="K3421" i="2"/>
  <c r="K3422" i="2"/>
  <c r="K3423" i="2"/>
  <c r="K3424" i="2"/>
  <c r="K3425" i="2"/>
  <c r="K3426" i="2"/>
  <c r="K3427" i="2"/>
  <c r="K3428" i="2"/>
  <c r="K3429" i="2"/>
  <c r="K3430" i="2"/>
  <c r="K3431" i="2"/>
  <c r="K3432" i="2"/>
  <c r="K3433" i="2"/>
  <c r="K3434" i="2"/>
  <c r="K3435" i="2"/>
  <c r="K3436" i="2"/>
  <c r="K3437" i="2"/>
  <c r="K3438" i="2"/>
  <c r="K3439" i="2"/>
  <c r="K3440" i="2"/>
  <c r="K3441" i="2"/>
  <c r="K3442" i="2"/>
  <c r="K3443" i="2"/>
  <c r="K3444" i="2"/>
  <c r="K3445" i="2"/>
  <c r="K3446" i="2"/>
  <c r="K3447" i="2"/>
  <c r="K3448" i="2"/>
  <c r="K3449" i="2"/>
  <c r="K3450" i="2"/>
  <c r="K3451" i="2"/>
  <c r="K3452" i="2"/>
  <c r="K3453" i="2"/>
  <c r="K3454" i="2"/>
  <c r="K3455" i="2"/>
  <c r="K3456" i="2"/>
  <c r="K3457" i="2"/>
  <c r="K3458" i="2"/>
  <c r="K3459" i="2"/>
  <c r="K3460" i="2"/>
  <c r="K3461" i="2"/>
  <c r="K3462" i="2"/>
  <c r="K3463" i="2"/>
  <c r="K3464" i="2"/>
  <c r="K3465" i="2"/>
  <c r="K3466" i="2"/>
  <c r="K3467" i="2"/>
  <c r="K3468" i="2"/>
  <c r="K3469" i="2"/>
  <c r="K3470" i="2"/>
  <c r="K3471" i="2"/>
  <c r="K3472" i="2"/>
  <c r="K3473" i="2"/>
  <c r="K3474" i="2"/>
  <c r="K3475" i="2"/>
  <c r="K3476" i="2"/>
  <c r="K3477" i="2"/>
  <c r="K3478" i="2"/>
  <c r="K3479" i="2"/>
  <c r="K3480" i="2"/>
  <c r="K3481" i="2"/>
  <c r="K3482" i="2"/>
  <c r="K3483" i="2"/>
  <c r="K3484" i="2"/>
  <c r="K3485" i="2"/>
  <c r="K3486" i="2"/>
  <c r="K3487" i="2"/>
  <c r="K3488" i="2"/>
  <c r="K3489" i="2"/>
  <c r="K3490" i="2"/>
  <c r="K3491" i="2"/>
  <c r="K3492" i="2"/>
  <c r="K3493" i="2"/>
  <c r="K3494" i="2"/>
  <c r="K3495" i="2"/>
  <c r="K3496" i="2"/>
  <c r="K3497" i="2"/>
  <c r="K3498" i="2"/>
  <c r="K3499" i="2"/>
  <c r="K3500" i="2"/>
  <c r="K3501" i="2"/>
  <c r="K3502" i="2"/>
  <c r="K3503" i="2"/>
  <c r="K3504" i="2"/>
  <c r="K3505" i="2"/>
  <c r="K3506" i="2"/>
  <c r="K3507" i="2"/>
  <c r="K3508" i="2"/>
  <c r="K3509" i="2"/>
  <c r="K3510" i="2"/>
  <c r="K3511" i="2"/>
  <c r="K3512" i="2"/>
  <c r="K3513" i="2"/>
  <c r="K3514" i="2"/>
  <c r="K3515" i="2"/>
  <c r="K3516" i="2"/>
  <c r="K3517" i="2"/>
  <c r="K3518" i="2"/>
  <c r="K3519" i="2"/>
  <c r="K3520" i="2"/>
  <c r="K3521" i="2"/>
  <c r="K3522" i="2"/>
  <c r="K3523" i="2"/>
  <c r="K3524" i="2"/>
  <c r="K3525" i="2"/>
  <c r="K3526" i="2"/>
  <c r="K3527" i="2"/>
  <c r="K3528" i="2"/>
  <c r="K3529" i="2"/>
  <c r="K3530" i="2"/>
  <c r="K3531" i="2"/>
  <c r="K3532" i="2"/>
  <c r="K3533" i="2"/>
  <c r="K3534" i="2"/>
  <c r="K3535" i="2"/>
  <c r="K3536" i="2"/>
  <c r="K3537" i="2"/>
  <c r="K3538" i="2"/>
  <c r="K3539" i="2"/>
  <c r="K3540" i="2"/>
  <c r="K3541" i="2"/>
  <c r="K3542" i="2"/>
  <c r="K3543" i="2"/>
  <c r="K3544" i="2"/>
  <c r="K3545" i="2"/>
  <c r="K3546" i="2"/>
  <c r="K3547" i="2"/>
  <c r="K3548" i="2"/>
  <c r="K3549" i="2"/>
  <c r="K3550" i="2"/>
  <c r="K3551" i="2"/>
  <c r="K3552" i="2"/>
  <c r="K3553" i="2"/>
  <c r="K3554" i="2"/>
  <c r="K3555" i="2"/>
  <c r="K3556" i="2"/>
  <c r="K3557" i="2"/>
  <c r="K3558" i="2"/>
  <c r="K3559" i="2"/>
  <c r="K3560" i="2"/>
  <c r="K3561" i="2"/>
  <c r="K3562" i="2"/>
  <c r="K3563" i="2"/>
  <c r="K3564" i="2"/>
  <c r="K3565" i="2"/>
  <c r="K3566" i="2"/>
  <c r="K3567" i="2"/>
  <c r="K3568" i="2"/>
  <c r="K3569" i="2"/>
  <c r="K3570" i="2"/>
  <c r="K3571" i="2"/>
  <c r="K3572" i="2"/>
  <c r="K3573" i="2"/>
  <c r="K3574" i="2"/>
  <c r="K3575" i="2"/>
  <c r="K3576" i="2"/>
  <c r="K3577" i="2"/>
  <c r="K3578" i="2"/>
  <c r="K3579" i="2"/>
  <c r="K3580" i="2"/>
  <c r="K3581" i="2"/>
  <c r="K3582" i="2"/>
  <c r="K3583" i="2"/>
  <c r="K3584" i="2"/>
  <c r="K3585" i="2"/>
  <c r="K3586" i="2"/>
  <c r="K3587" i="2"/>
  <c r="K3588" i="2"/>
  <c r="K3589" i="2"/>
  <c r="K3590" i="2"/>
  <c r="K3591" i="2"/>
  <c r="K3592" i="2"/>
  <c r="K3593" i="2"/>
  <c r="K3594" i="2"/>
  <c r="K3595" i="2"/>
  <c r="K3596" i="2"/>
  <c r="K3597" i="2"/>
  <c r="K3598" i="2"/>
  <c r="K3599" i="2"/>
  <c r="K3600" i="2"/>
  <c r="K3601" i="2"/>
  <c r="K3602" i="2"/>
  <c r="K3603" i="2"/>
  <c r="K3604" i="2"/>
  <c r="K3605" i="2"/>
  <c r="K3606" i="2"/>
  <c r="K3607" i="2"/>
  <c r="K3608" i="2"/>
  <c r="K3609" i="2"/>
  <c r="K3610" i="2"/>
  <c r="K3611" i="2"/>
  <c r="K3612" i="2"/>
  <c r="K3613" i="2"/>
  <c r="K3614" i="2"/>
  <c r="K3615" i="2"/>
  <c r="K3616" i="2"/>
  <c r="K3617" i="2"/>
  <c r="K3618" i="2"/>
  <c r="K3619" i="2"/>
  <c r="K3620" i="2"/>
  <c r="K3621" i="2"/>
  <c r="K3622" i="2"/>
  <c r="K3623" i="2"/>
  <c r="K3624" i="2"/>
  <c r="K3625" i="2"/>
  <c r="K3626" i="2"/>
  <c r="K3627" i="2"/>
  <c r="K3628" i="2"/>
  <c r="K3629" i="2"/>
  <c r="K3630" i="2"/>
  <c r="K3631" i="2"/>
  <c r="K3632" i="2"/>
  <c r="K3633" i="2"/>
  <c r="K3634" i="2"/>
  <c r="K3635" i="2"/>
  <c r="K3636" i="2"/>
  <c r="K3637" i="2"/>
  <c r="K3638" i="2"/>
  <c r="K3639" i="2"/>
  <c r="K3640" i="2"/>
  <c r="K3641" i="2"/>
  <c r="K3642" i="2"/>
  <c r="K3643" i="2"/>
  <c r="K3644" i="2"/>
  <c r="K3645" i="2"/>
  <c r="K3646" i="2"/>
  <c r="K3647" i="2"/>
  <c r="K3648" i="2"/>
  <c r="K3649" i="2"/>
  <c r="K3650" i="2"/>
  <c r="K3651" i="2"/>
  <c r="K3652" i="2"/>
  <c r="K3653" i="2"/>
  <c r="K3654" i="2"/>
  <c r="K3655" i="2"/>
  <c r="K3656" i="2"/>
  <c r="K3657" i="2"/>
  <c r="K3658" i="2"/>
  <c r="K3659" i="2"/>
  <c r="K3660" i="2"/>
  <c r="K3661" i="2"/>
  <c r="K3662" i="2"/>
  <c r="K3663" i="2"/>
  <c r="K3664" i="2"/>
  <c r="K3665" i="2"/>
  <c r="K3666" i="2"/>
  <c r="K3667" i="2"/>
  <c r="K3668" i="2"/>
  <c r="K3669" i="2"/>
  <c r="K3670" i="2"/>
  <c r="K3671" i="2"/>
  <c r="K3672" i="2"/>
  <c r="K3673" i="2"/>
  <c r="K3674" i="2"/>
  <c r="K3675" i="2"/>
  <c r="K3676" i="2"/>
  <c r="K3677" i="2"/>
  <c r="K3678" i="2"/>
  <c r="K3679" i="2"/>
  <c r="K3680" i="2"/>
  <c r="K3681" i="2"/>
  <c r="K3682" i="2"/>
  <c r="K3683" i="2"/>
  <c r="K3684" i="2"/>
  <c r="K3685" i="2"/>
  <c r="K3686" i="2"/>
  <c r="K3687" i="2"/>
  <c r="K3688" i="2"/>
  <c r="K3689" i="2"/>
  <c r="K3690" i="2"/>
  <c r="K3691" i="2"/>
  <c r="K3692" i="2"/>
  <c r="K3693" i="2"/>
  <c r="K3694" i="2"/>
  <c r="K3695" i="2"/>
  <c r="K3696" i="2"/>
  <c r="K3697" i="2"/>
  <c r="K3698" i="2"/>
  <c r="K3699" i="2"/>
  <c r="K3700" i="2"/>
  <c r="K3701" i="2"/>
  <c r="K3702" i="2"/>
  <c r="K3703" i="2"/>
  <c r="K3704" i="2"/>
  <c r="K3705" i="2"/>
  <c r="K3706" i="2"/>
  <c r="K3707" i="2"/>
  <c r="K3708" i="2"/>
  <c r="K3709" i="2"/>
  <c r="K3710" i="2"/>
  <c r="K3711" i="2"/>
  <c r="K3712" i="2"/>
  <c r="K3713" i="2"/>
  <c r="K3714" i="2"/>
  <c r="K3715" i="2"/>
  <c r="K3716" i="2"/>
  <c r="K3717" i="2"/>
  <c r="K3718" i="2"/>
  <c r="K3719" i="2"/>
  <c r="K3720" i="2"/>
  <c r="K3721" i="2"/>
  <c r="K3722" i="2"/>
  <c r="K3723" i="2"/>
  <c r="K3724" i="2"/>
  <c r="K3725" i="2"/>
  <c r="K3726" i="2"/>
  <c r="K3727" i="2"/>
  <c r="K3728" i="2"/>
  <c r="K3729" i="2"/>
  <c r="K3730" i="2"/>
  <c r="K3731" i="2"/>
  <c r="K3732" i="2"/>
  <c r="K3733" i="2"/>
  <c r="K3734" i="2"/>
  <c r="K3735" i="2"/>
  <c r="K3736" i="2"/>
  <c r="K3737" i="2"/>
  <c r="K3738" i="2"/>
  <c r="K3739" i="2"/>
  <c r="K3740" i="2"/>
  <c r="K3741" i="2"/>
  <c r="K3742" i="2"/>
  <c r="K3743" i="2"/>
  <c r="K3744" i="2"/>
  <c r="K3745" i="2"/>
  <c r="K3746" i="2"/>
  <c r="K3747" i="2"/>
  <c r="K3748" i="2"/>
  <c r="K3749" i="2"/>
  <c r="K3750" i="2"/>
  <c r="K3751" i="2"/>
  <c r="K3752" i="2"/>
  <c r="K3753" i="2"/>
  <c r="K3754" i="2"/>
  <c r="K3755" i="2"/>
  <c r="K3756" i="2"/>
  <c r="K3757" i="2"/>
  <c r="K3758" i="2"/>
  <c r="K3759" i="2"/>
  <c r="K3760" i="2"/>
  <c r="K3761" i="2"/>
  <c r="K3762" i="2"/>
  <c r="K3763" i="2"/>
  <c r="K3764" i="2"/>
  <c r="K3765" i="2"/>
  <c r="K3766" i="2"/>
  <c r="K3767" i="2"/>
  <c r="K3768" i="2"/>
  <c r="K3769" i="2"/>
  <c r="K3770" i="2"/>
  <c r="K3771" i="2"/>
  <c r="K3772" i="2"/>
  <c r="L2" i="2"/>
  <c r="L3" i="2"/>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L1004" i="2"/>
  <c r="L1005" i="2"/>
  <c r="L1006" i="2"/>
  <c r="L1007" i="2"/>
  <c r="L1008" i="2"/>
  <c r="L1009" i="2"/>
  <c r="L1010" i="2"/>
  <c r="L1011" i="2"/>
  <c r="L1012" i="2"/>
  <c r="L1013" i="2"/>
  <c r="L1014" i="2"/>
  <c r="L1015" i="2"/>
  <c r="L1016" i="2"/>
  <c r="L1017" i="2"/>
  <c r="L1018" i="2"/>
  <c r="L1019" i="2"/>
  <c r="L1020" i="2"/>
  <c r="L1021" i="2"/>
  <c r="L1022" i="2"/>
  <c r="L1023" i="2"/>
  <c r="L1024" i="2"/>
  <c r="L1025" i="2"/>
  <c r="L1026" i="2"/>
  <c r="L1027" i="2"/>
  <c r="L1028" i="2"/>
  <c r="L1029" i="2"/>
  <c r="L1030" i="2"/>
  <c r="L1031" i="2"/>
  <c r="L1032" i="2"/>
  <c r="L1033" i="2"/>
  <c r="L1034" i="2"/>
  <c r="L1035" i="2"/>
  <c r="L1036" i="2"/>
  <c r="L1037" i="2"/>
  <c r="L1038" i="2"/>
  <c r="L1039" i="2"/>
  <c r="L1040" i="2"/>
  <c r="L1041" i="2"/>
  <c r="L1042" i="2"/>
  <c r="L1043" i="2"/>
  <c r="L1044" i="2"/>
  <c r="L1045" i="2"/>
  <c r="L1046" i="2"/>
  <c r="L1047" i="2"/>
  <c r="L1048" i="2"/>
  <c r="L1049" i="2"/>
  <c r="L1050" i="2"/>
  <c r="L1051" i="2"/>
  <c r="L1052" i="2"/>
  <c r="L1053" i="2"/>
  <c r="L1054" i="2"/>
  <c r="L1055" i="2"/>
  <c r="L1056" i="2"/>
  <c r="L1057" i="2"/>
  <c r="L1058" i="2"/>
  <c r="L1059" i="2"/>
  <c r="L1060" i="2"/>
  <c r="L1061" i="2"/>
  <c r="L1062" i="2"/>
  <c r="L1063" i="2"/>
  <c r="L1064" i="2"/>
  <c r="L1065" i="2"/>
  <c r="L1066" i="2"/>
  <c r="L1067" i="2"/>
  <c r="L1068" i="2"/>
  <c r="L1069" i="2"/>
  <c r="L1070" i="2"/>
  <c r="L1071" i="2"/>
  <c r="L1072" i="2"/>
  <c r="L1073" i="2"/>
  <c r="L1074" i="2"/>
  <c r="L1075" i="2"/>
  <c r="L1076" i="2"/>
  <c r="L1077" i="2"/>
  <c r="L1078" i="2"/>
  <c r="L1079" i="2"/>
  <c r="L1080" i="2"/>
  <c r="L1081" i="2"/>
  <c r="L1082" i="2"/>
  <c r="L1083" i="2"/>
  <c r="L1084" i="2"/>
  <c r="L1085" i="2"/>
  <c r="L1086" i="2"/>
  <c r="L1087" i="2"/>
  <c r="L1088" i="2"/>
  <c r="L1089" i="2"/>
  <c r="L1090" i="2"/>
  <c r="L1091" i="2"/>
  <c r="L1092" i="2"/>
  <c r="L1093" i="2"/>
  <c r="L1094" i="2"/>
  <c r="L1095" i="2"/>
  <c r="L1096" i="2"/>
  <c r="L1097" i="2"/>
  <c r="L1098" i="2"/>
  <c r="L1099" i="2"/>
  <c r="L1100" i="2"/>
  <c r="L1101" i="2"/>
  <c r="L1102" i="2"/>
  <c r="L1103" i="2"/>
  <c r="L1104" i="2"/>
  <c r="L1105" i="2"/>
  <c r="L1106" i="2"/>
  <c r="L1107" i="2"/>
  <c r="L1108" i="2"/>
  <c r="L1109" i="2"/>
  <c r="L1110" i="2"/>
  <c r="L1111" i="2"/>
  <c r="L1112" i="2"/>
  <c r="L1113" i="2"/>
  <c r="L1114" i="2"/>
  <c r="L1115" i="2"/>
  <c r="L1116" i="2"/>
  <c r="L1117" i="2"/>
  <c r="L1118" i="2"/>
  <c r="L1119" i="2"/>
  <c r="L1120" i="2"/>
  <c r="L1121" i="2"/>
  <c r="L1122" i="2"/>
  <c r="L1123" i="2"/>
  <c r="L1124" i="2"/>
  <c r="L1125" i="2"/>
  <c r="L1126" i="2"/>
  <c r="L1127" i="2"/>
  <c r="L1128" i="2"/>
  <c r="L1129" i="2"/>
  <c r="L1130" i="2"/>
  <c r="L1131" i="2"/>
  <c r="L1132" i="2"/>
  <c r="L1133" i="2"/>
  <c r="L1134" i="2"/>
  <c r="L1135" i="2"/>
  <c r="L1136" i="2"/>
  <c r="L1137" i="2"/>
  <c r="L1138" i="2"/>
  <c r="L1139" i="2"/>
  <c r="L1140" i="2"/>
  <c r="L1141" i="2"/>
  <c r="L1142" i="2"/>
  <c r="L1143" i="2"/>
  <c r="L1144" i="2"/>
  <c r="L1145" i="2"/>
  <c r="L1146" i="2"/>
  <c r="L1147" i="2"/>
  <c r="L1148" i="2"/>
  <c r="L1149" i="2"/>
  <c r="L1150" i="2"/>
  <c r="L1151" i="2"/>
  <c r="L1152" i="2"/>
  <c r="L1153" i="2"/>
  <c r="L1154" i="2"/>
  <c r="L1155" i="2"/>
  <c r="L1156" i="2"/>
  <c r="L1157" i="2"/>
  <c r="L1158" i="2"/>
  <c r="L1159" i="2"/>
  <c r="L1160" i="2"/>
  <c r="L1161" i="2"/>
  <c r="L1162" i="2"/>
  <c r="L1163" i="2"/>
  <c r="L1164" i="2"/>
  <c r="L1165" i="2"/>
  <c r="L1166" i="2"/>
  <c r="L1167" i="2"/>
  <c r="L1168" i="2"/>
  <c r="L1169" i="2"/>
  <c r="L1170" i="2"/>
  <c r="L1171" i="2"/>
  <c r="L1172" i="2"/>
  <c r="L1173" i="2"/>
  <c r="L1174" i="2"/>
  <c r="L1175" i="2"/>
  <c r="L1176" i="2"/>
  <c r="L1177" i="2"/>
  <c r="L1178" i="2"/>
  <c r="L1179" i="2"/>
  <c r="L1180" i="2"/>
  <c r="L1181" i="2"/>
  <c r="L1182" i="2"/>
  <c r="L1183" i="2"/>
  <c r="L1184" i="2"/>
  <c r="L1185" i="2"/>
  <c r="L1186" i="2"/>
  <c r="L1187" i="2"/>
  <c r="L1188" i="2"/>
  <c r="L1189" i="2"/>
  <c r="L1190" i="2"/>
  <c r="L1191" i="2"/>
  <c r="L1192" i="2"/>
  <c r="L1193" i="2"/>
  <c r="L1194" i="2"/>
  <c r="L1195" i="2"/>
  <c r="L1196" i="2"/>
  <c r="L1197" i="2"/>
  <c r="L1198" i="2"/>
  <c r="L1199" i="2"/>
  <c r="L1200" i="2"/>
  <c r="L1201" i="2"/>
  <c r="L1202" i="2"/>
  <c r="L1203" i="2"/>
  <c r="L1204" i="2"/>
  <c r="L1205" i="2"/>
  <c r="L1206" i="2"/>
  <c r="L1207" i="2"/>
  <c r="L1208" i="2"/>
  <c r="L1209" i="2"/>
  <c r="L1210" i="2"/>
  <c r="L1211" i="2"/>
  <c r="L1212" i="2"/>
  <c r="L1213" i="2"/>
  <c r="L1214" i="2"/>
  <c r="L1215" i="2"/>
  <c r="L1216" i="2"/>
  <c r="L1217" i="2"/>
  <c r="L1218" i="2"/>
  <c r="L1219" i="2"/>
  <c r="L1220" i="2"/>
  <c r="L1221" i="2"/>
  <c r="L1222" i="2"/>
  <c r="L1223" i="2"/>
  <c r="L1224" i="2"/>
  <c r="L1225" i="2"/>
  <c r="L1226" i="2"/>
  <c r="L1227" i="2"/>
  <c r="L1228" i="2"/>
  <c r="L1229" i="2"/>
  <c r="L1230" i="2"/>
  <c r="L1231" i="2"/>
  <c r="L1232" i="2"/>
  <c r="L1233" i="2"/>
  <c r="L1234" i="2"/>
  <c r="L1235" i="2"/>
  <c r="L1236" i="2"/>
  <c r="L1237" i="2"/>
  <c r="L1238" i="2"/>
  <c r="L1239" i="2"/>
  <c r="L1240" i="2"/>
  <c r="L1241" i="2"/>
  <c r="L1242" i="2"/>
  <c r="L1243" i="2"/>
  <c r="L1244" i="2"/>
  <c r="L1245" i="2"/>
  <c r="L1246" i="2"/>
  <c r="L1247" i="2"/>
  <c r="L1248" i="2"/>
  <c r="L1249" i="2"/>
  <c r="L1250" i="2"/>
  <c r="L1251" i="2"/>
  <c r="L1252" i="2"/>
  <c r="L1253" i="2"/>
  <c r="L1254" i="2"/>
  <c r="L1255" i="2"/>
  <c r="L1256" i="2"/>
  <c r="L1257" i="2"/>
  <c r="L1258" i="2"/>
  <c r="L1259" i="2"/>
  <c r="L1260" i="2"/>
  <c r="L1261" i="2"/>
  <c r="L1262" i="2"/>
  <c r="L1263" i="2"/>
  <c r="L1264" i="2"/>
  <c r="L1265" i="2"/>
  <c r="L1266" i="2"/>
  <c r="L1267" i="2"/>
  <c r="L1268" i="2"/>
  <c r="L1269" i="2"/>
  <c r="L1270" i="2"/>
  <c r="L1271" i="2"/>
  <c r="L1272" i="2"/>
  <c r="L1273" i="2"/>
  <c r="L1274" i="2"/>
  <c r="L1275" i="2"/>
  <c r="L1276" i="2"/>
  <c r="L1277" i="2"/>
  <c r="L1278" i="2"/>
  <c r="L1279" i="2"/>
  <c r="L1280" i="2"/>
  <c r="L1281" i="2"/>
  <c r="L1282" i="2"/>
  <c r="L1283" i="2"/>
  <c r="L1284" i="2"/>
  <c r="L1285" i="2"/>
  <c r="L1286" i="2"/>
  <c r="L1287" i="2"/>
  <c r="L1288" i="2"/>
  <c r="L1289" i="2"/>
  <c r="L1290" i="2"/>
  <c r="L1291" i="2"/>
  <c r="L1292" i="2"/>
  <c r="L1293" i="2"/>
  <c r="L1294" i="2"/>
  <c r="L1295" i="2"/>
  <c r="L1296" i="2"/>
  <c r="L1297" i="2"/>
  <c r="L1298" i="2"/>
  <c r="L1299" i="2"/>
  <c r="L1300" i="2"/>
  <c r="L1301" i="2"/>
  <c r="L1302" i="2"/>
  <c r="L1303" i="2"/>
  <c r="L1304" i="2"/>
  <c r="L1305" i="2"/>
  <c r="L1306" i="2"/>
  <c r="L1307" i="2"/>
  <c r="L1308" i="2"/>
  <c r="L1309" i="2"/>
  <c r="L1310" i="2"/>
  <c r="L1311" i="2"/>
  <c r="L1312" i="2"/>
  <c r="L1313" i="2"/>
  <c r="L1314" i="2"/>
  <c r="L1315" i="2"/>
  <c r="L1316" i="2"/>
  <c r="L1317" i="2"/>
  <c r="L1318" i="2"/>
  <c r="L1319" i="2"/>
  <c r="L1320" i="2"/>
  <c r="L1321" i="2"/>
  <c r="L1322" i="2"/>
  <c r="L1323" i="2"/>
  <c r="L1324" i="2"/>
  <c r="L1325" i="2"/>
  <c r="L1326" i="2"/>
  <c r="L1327" i="2"/>
  <c r="L1328" i="2"/>
  <c r="L1329" i="2"/>
  <c r="L1330" i="2"/>
  <c r="L1331" i="2"/>
  <c r="L1332" i="2"/>
  <c r="L1333" i="2"/>
  <c r="L1334" i="2"/>
  <c r="L1335" i="2"/>
  <c r="L1336" i="2"/>
  <c r="L1337" i="2"/>
  <c r="L1338" i="2"/>
  <c r="L1339" i="2"/>
  <c r="L1340" i="2"/>
  <c r="L1341" i="2"/>
  <c r="L1342" i="2"/>
  <c r="L1343" i="2"/>
  <c r="L1344" i="2"/>
  <c r="L1345" i="2"/>
  <c r="L1346" i="2"/>
  <c r="L1347" i="2"/>
  <c r="L1348" i="2"/>
  <c r="L1349" i="2"/>
  <c r="L1350" i="2"/>
  <c r="L1351" i="2"/>
  <c r="L1352" i="2"/>
  <c r="L1353" i="2"/>
  <c r="L1354" i="2"/>
  <c r="L1355" i="2"/>
  <c r="L1356" i="2"/>
  <c r="L1357" i="2"/>
  <c r="L1358" i="2"/>
  <c r="L1359" i="2"/>
  <c r="L1360" i="2"/>
  <c r="L1361" i="2"/>
  <c r="L1362" i="2"/>
  <c r="L1363" i="2"/>
  <c r="L1364" i="2"/>
  <c r="L1365" i="2"/>
  <c r="L1366" i="2"/>
  <c r="L1367" i="2"/>
  <c r="L1368" i="2"/>
  <c r="L1369" i="2"/>
  <c r="L1370" i="2"/>
  <c r="L1371" i="2"/>
  <c r="L1372" i="2"/>
  <c r="L1373" i="2"/>
  <c r="L1374" i="2"/>
  <c r="L1375" i="2"/>
  <c r="L1376" i="2"/>
  <c r="L1377" i="2"/>
  <c r="L1378" i="2"/>
  <c r="L1379" i="2"/>
  <c r="L1380" i="2"/>
  <c r="L1381" i="2"/>
  <c r="L1382" i="2"/>
  <c r="L1383" i="2"/>
  <c r="L1384" i="2"/>
  <c r="L1385" i="2"/>
  <c r="L1386" i="2"/>
  <c r="L1387" i="2"/>
  <c r="L1388" i="2"/>
  <c r="L1389" i="2"/>
  <c r="L1390" i="2"/>
  <c r="L1391" i="2"/>
  <c r="L1392" i="2"/>
  <c r="L1393" i="2"/>
  <c r="L1394" i="2"/>
  <c r="L1395" i="2"/>
  <c r="L1396" i="2"/>
  <c r="L1397" i="2"/>
  <c r="L1398" i="2"/>
  <c r="L1399" i="2"/>
  <c r="L1400" i="2"/>
  <c r="L1401" i="2"/>
  <c r="L1402" i="2"/>
  <c r="L1403" i="2"/>
  <c r="L1404" i="2"/>
  <c r="L1405" i="2"/>
  <c r="L1406" i="2"/>
  <c r="L1407" i="2"/>
  <c r="L1408" i="2"/>
  <c r="L1409" i="2"/>
  <c r="L1410" i="2"/>
  <c r="L1411" i="2"/>
  <c r="L1412" i="2"/>
  <c r="L1413" i="2"/>
  <c r="L1414" i="2"/>
  <c r="L1415" i="2"/>
  <c r="L1416" i="2"/>
  <c r="L1417" i="2"/>
  <c r="L1418" i="2"/>
  <c r="L1419" i="2"/>
  <c r="L1420" i="2"/>
  <c r="L1421" i="2"/>
  <c r="L1422" i="2"/>
  <c r="L1423" i="2"/>
  <c r="L1424" i="2"/>
  <c r="L1425" i="2"/>
  <c r="L1426" i="2"/>
  <c r="L1427" i="2"/>
  <c r="L1428" i="2"/>
  <c r="L1429" i="2"/>
  <c r="L1430" i="2"/>
  <c r="L1431" i="2"/>
  <c r="L1432" i="2"/>
  <c r="L1433" i="2"/>
  <c r="L1434" i="2"/>
  <c r="L1435" i="2"/>
  <c r="L1436" i="2"/>
  <c r="L1437" i="2"/>
  <c r="L1438" i="2"/>
  <c r="L1439" i="2"/>
  <c r="L1440" i="2"/>
  <c r="L1441" i="2"/>
  <c r="L1442" i="2"/>
  <c r="L1443" i="2"/>
  <c r="L1444" i="2"/>
  <c r="L1445" i="2"/>
  <c r="L1446" i="2"/>
  <c r="L1447" i="2"/>
  <c r="L1448" i="2"/>
  <c r="L1449" i="2"/>
  <c r="L1450" i="2"/>
  <c r="L1451" i="2"/>
  <c r="L1452" i="2"/>
  <c r="L1453" i="2"/>
  <c r="L1454" i="2"/>
  <c r="L1455" i="2"/>
  <c r="L1456" i="2"/>
  <c r="L1457" i="2"/>
  <c r="L1458" i="2"/>
  <c r="L1459" i="2"/>
  <c r="L1460" i="2"/>
  <c r="L1461" i="2"/>
  <c r="L1462" i="2"/>
  <c r="L1463" i="2"/>
  <c r="L1464" i="2"/>
  <c r="L1465" i="2"/>
  <c r="L1466" i="2"/>
  <c r="L1467" i="2"/>
  <c r="L1468" i="2"/>
  <c r="L1469" i="2"/>
  <c r="L1470" i="2"/>
  <c r="L1471" i="2"/>
  <c r="L1472" i="2"/>
  <c r="L1473" i="2"/>
  <c r="L1474" i="2"/>
  <c r="L1475" i="2"/>
  <c r="L1476" i="2"/>
  <c r="L1477" i="2"/>
  <c r="L1478" i="2"/>
  <c r="L1479" i="2"/>
  <c r="L1480" i="2"/>
  <c r="L1481" i="2"/>
  <c r="L1482" i="2"/>
  <c r="L1483" i="2"/>
  <c r="L1484" i="2"/>
  <c r="L1485" i="2"/>
  <c r="L1486" i="2"/>
  <c r="L1487" i="2"/>
  <c r="L1488" i="2"/>
  <c r="L1489" i="2"/>
  <c r="L1490" i="2"/>
  <c r="L1491" i="2"/>
  <c r="L1492" i="2"/>
  <c r="L1493" i="2"/>
  <c r="L1494" i="2"/>
  <c r="L1495" i="2"/>
  <c r="L1496" i="2"/>
  <c r="L1497" i="2"/>
  <c r="L1498" i="2"/>
  <c r="L1499" i="2"/>
  <c r="L1500" i="2"/>
  <c r="L1501" i="2"/>
  <c r="L1502" i="2"/>
  <c r="L1503" i="2"/>
  <c r="L1504" i="2"/>
  <c r="L1505" i="2"/>
  <c r="L1506" i="2"/>
  <c r="L1507" i="2"/>
  <c r="L1508" i="2"/>
  <c r="L1509" i="2"/>
  <c r="L1510" i="2"/>
  <c r="L1511" i="2"/>
  <c r="L1512" i="2"/>
  <c r="L1513" i="2"/>
  <c r="L1514" i="2"/>
  <c r="L1515" i="2"/>
  <c r="L1516" i="2"/>
  <c r="L1517" i="2"/>
  <c r="L1518" i="2"/>
  <c r="L1519" i="2"/>
  <c r="L1520" i="2"/>
  <c r="L1521" i="2"/>
  <c r="L1522" i="2"/>
  <c r="L1523" i="2"/>
  <c r="L1524" i="2"/>
  <c r="L1525" i="2"/>
  <c r="L1526" i="2"/>
  <c r="L1527" i="2"/>
  <c r="L1528" i="2"/>
  <c r="L1529" i="2"/>
  <c r="L1530" i="2"/>
  <c r="L1531" i="2"/>
  <c r="L1532" i="2"/>
  <c r="L1533" i="2"/>
  <c r="L1534" i="2"/>
  <c r="L1535" i="2"/>
  <c r="L1536" i="2"/>
  <c r="L1537" i="2"/>
  <c r="L1538" i="2"/>
  <c r="L1539" i="2"/>
  <c r="L1540" i="2"/>
  <c r="L1541" i="2"/>
  <c r="L1542" i="2"/>
  <c r="L1543" i="2"/>
  <c r="L1544" i="2"/>
  <c r="L1545" i="2"/>
  <c r="L1546" i="2"/>
  <c r="L1547" i="2"/>
  <c r="L1548" i="2"/>
  <c r="L1549" i="2"/>
  <c r="L1550" i="2"/>
  <c r="L1551" i="2"/>
  <c r="L1552" i="2"/>
  <c r="L1553" i="2"/>
  <c r="L1554" i="2"/>
  <c r="L1555" i="2"/>
  <c r="L1556" i="2"/>
  <c r="L1557" i="2"/>
  <c r="L1558" i="2"/>
  <c r="L1559" i="2"/>
  <c r="L1560" i="2"/>
  <c r="L1561" i="2"/>
  <c r="L1562" i="2"/>
  <c r="L1563" i="2"/>
  <c r="L1564" i="2"/>
  <c r="L1565" i="2"/>
  <c r="L1566" i="2"/>
  <c r="L1567" i="2"/>
  <c r="L1568" i="2"/>
  <c r="L1569" i="2"/>
  <c r="L1570" i="2"/>
  <c r="L1571" i="2"/>
  <c r="L1572" i="2"/>
  <c r="L1573" i="2"/>
  <c r="L1574" i="2"/>
  <c r="L1575" i="2"/>
  <c r="L1576" i="2"/>
  <c r="L1577" i="2"/>
  <c r="L1578" i="2"/>
  <c r="L1579" i="2"/>
  <c r="L1580" i="2"/>
  <c r="L1581" i="2"/>
  <c r="L1582" i="2"/>
  <c r="L1583" i="2"/>
  <c r="L1584" i="2"/>
  <c r="L1585" i="2"/>
  <c r="L1586" i="2"/>
  <c r="L1587" i="2"/>
  <c r="L1588" i="2"/>
  <c r="L1589" i="2"/>
  <c r="L1590" i="2"/>
  <c r="L1591" i="2"/>
  <c r="L1592" i="2"/>
  <c r="L1593" i="2"/>
  <c r="L1594" i="2"/>
  <c r="L1595" i="2"/>
  <c r="L1596" i="2"/>
  <c r="L1597" i="2"/>
  <c r="L1598" i="2"/>
  <c r="L1599" i="2"/>
  <c r="L1600" i="2"/>
  <c r="L1601" i="2"/>
  <c r="L1602" i="2"/>
  <c r="L1603" i="2"/>
  <c r="L1604" i="2"/>
  <c r="L1605" i="2"/>
  <c r="L1606" i="2"/>
  <c r="L1607" i="2"/>
  <c r="L1608" i="2"/>
  <c r="L1609" i="2"/>
  <c r="L1610" i="2"/>
  <c r="L1611" i="2"/>
  <c r="L1612" i="2"/>
  <c r="L1613" i="2"/>
  <c r="L1614" i="2"/>
  <c r="L1615" i="2"/>
  <c r="L1616" i="2"/>
  <c r="L1617" i="2"/>
  <c r="L1618" i="2"/>
  <c r="L1619" i="2"/>
  <c r="L1620" i="2"/>
  <c r="L1621" i="2"/>
  <c r="L1622" i="2"/>
  <c r="L1623" i="2"/>
  <c r="L1624" i="2"/>
  <c r="L1625" i="2"/>
  <c r="L1626" i="2"/>
  <c r="L1627" i="2"/>
  <c r="L1628" i="2"/>
  <c r="L1629" i="2"/>
  <c r="L1630" i="2"/>
  <c r="L1631" i="2"/>
  <c r="L1632" i="2"/>
  <c r="L1633" i="2"/>
  <c r="L1634" i="2"/>
  <c r="L1635" i="2"/>
  <c r="L1636" i="2"/>
  <c r="L1637" i="2"/>
  <c r="L1638" i="2"/>
  <c r="L1639" i="2"/>
  <c r="L1640" i="2"/>
  <c r="L1641" i="2"/>
  <c r="L1642" i="2"/>
  <c r="L1643" i="2"/>
  <c r="L1644" i="2"/>
  <c r="L1645" i="2"/>
  <c r="L1646" i="2"/>
  <c r="L1647" i="2"/>
  <c r="L1648" i="2"/>
  <c r="L1649" i="2"/>
  <c r="L1650" i="2"/>
  <c r="L1651" i="2"/>
  <c r="L1652" i="2"/>
  <c r="L1653" i="2"/>
  <c r="L1654" i="2"/>
  <c r="L1655" i="2"/>
  <c r="L1656" i="2"/>
  <c r="L1657" i="2"/>
  <c r="L1658" i="2"/>
  <c r="L1659" i="2"/>
  <c r="L1660" i="2"/>
  <c r="L1661" i="2"/>
  <c r="L1662" i="2"/>
  <c r="L1663" i="2"/>
  <c r="L1664" i="2"/>
  <c r="L1665" i="2"/>
  <c r="L1666" i="2"/>
  <c r="L1667" i="2"/>
  <c r="L1668" i="2"/>
  <c r="L1669" i="2"/>
  <c r="L1670" i="2"/>
  <c r="L1671" i="2"/>
  <c r="L1672" i="2"/>
  <c r="L1673" i="2"/>
  <c r="L1674" i="2"/>
  <c r="L1675" i="2"/>
  <c r="L1676" i="2"/>
  <c r="L1677" i="2"/>
  <c r="L1678" i="2"/>
  <c r="L1679" i="2"/>
  <c r="L1680" i="2"/>
  <c r="L1681" i="2"/>
  <c r="L1682" i="2"/>
  <c r="L1683" i="2"/>
  <c r="L1684" i="2"/>
  <c r="L1685" i="2"/>
  <c r="L1686" i="2"/>
  <c r="L1687" i="2"/>
  <c r="L1688" i="2"/>
  <c r="L1689" i="2"/>
  <c r="L1690" i="2"/>
  <c r="L1691" i="2"/>
  <c r="L1692" i="2"/>
  <c r="L1693" i="2"/>
  <c r="L1694" i="2"/>
  <c r="L1695" i="2"/>
  <c r="L1696" i="2"/>
  <c r="L1697" i="2"/>
  <c r="L1698" i="2"/>
  <c r="L1699" i="2"/>
  <c r="L1700" i="2"/>
  <c r="L1701" i="2"/>
  <c r="L1702" i="2"/>
  <c r="L1703" i="2"/>
  <c r="L1704" i="2"/>
  <c r="L1705" i="2"/>
  <c r="L1706" i="2"/>
  <c r="L1707" i="2"/>
  <c r="L1708" i="2"/>
  <c r="L1709" i="2"/>
  <c r="L1710" i="2"/>
  <c r="L1711" i="2"/>
  <c r="L1712" i="2"/>
  <c r="L1713" i="2"/>
  <c r="L1714" i="2"/>
  <c r="L1715" i="2"/>
  <c r="L1716" i="2"/>
  <c r="L1717" i="2"/>
  <c r="L1718" i="2"/>
  <c r="L1719" i="2"/>
  <c r="L1720" i="2"/>
  <c r="L1721" i="2"/>
  <c r="L1722" i="2"/>
  <c r="L1723" i="2"/>
  <c r="L1724" i="2"/>
  <c r="L1725" i="2"/>
  <c r="L1726" i="2"/>
  <c r="L1727" i="2"/>
  <c r="L1728" i="2"/>
  <c r="L1729" i="2"/>
  <c r="L1730" i="2"/>
  <c r="L1731" i="2"/>
  <c r="L1732" i="2"/>
  <c r="L1733" i="2"/>
  <c r="L1734" i="2"/>
  <c r="L1735" i="2"/>
  <c r="L1736" i="2"/>
  <c r="L1737" i="2"/>
  <c r="L1738" i="2"/>
  <c r="L1739" i="2"/>
  <c r="L1740" i="2"/>
  <c r="L1741" i="2"/>
  <c r="L1742" i="2"/>
  <c r="L1743" i="2"/>
  <c r="L1744" i="2"/>
  <c r="L1745" i="2"/>
  <c r="L1746" i="2"/>
  <c r="L1747" i="2"/>
  <c r="L1748" i="2"/>
  <c r="L1749" i="2"/>
  <c r="L1750" i="2"/>
  <c r="L1751" i="2"/>
  <c r="L1752" i="2"/>
  <c r="L1753" i="2"/>
  <c r="L1754" i="2"/>
  <c r="L1755" i="2"/>
  <c r="L1756" i="2"/>
  <c r="L1757" i="2"/>
  <c r="L1758" i="2"/>
  <c r="L1759" i="2"/>
  <c r="L1760" i="2"/>
  <c r="L1761" i="2"/>
  <c r="L1762" i="2"/>
  <c r="L1763" i="2"/>
  <c r="L1764" i="2"/>
  <c r="L1765" i="2"/>
  <c r="L1766" i="2"/>
  <c r="L1767" i="2"/>
  <c r="L1768" i="2"/>
  <c r="L1769" i="2"/>
  <c r="L1770" i="2"/>
  <c r="L1771" i="2"/>
  <c r="L1772" i="2"/>
  <c r="L1773" i="2"/>
  <c r="L1774" i="2"/>
  <c r="L1775" i="2"/>
  <c r="L1776" i="2"/>
  <c r="L1777" i="2"/>
  <c r="L1778" i="2"/>
  <c r="L1779" i="2"/>
  <c r="L1780" i="2"/>
  <c r="L1781" i="2"/>
  <c r="L1782" i="2"/>
  <c r="L1783" i="2"/>
  <c r="L1784" i="2"/>
  <c r="L1785" i="2"/>
  <c r="L1786" i="2"/>
  <c r="L1787" i="2"/>
  <c r="L1788" i="2"/>
  <c r="L1789" i="2"/>
  <c r="L1790" i="2"/>
  <c r="L1791" i="2"/>
  <c r="L1792" i="2"/>
  <c r="L1793" i="2"/>
  <c r="L1794" i="2"/>
  <c r="L1795" i="2"/>
  <c r="L1796" i="2"/>
  <c r="L1797" i="2"/>
  <c r="L1798" i="2"/>
  <c r="L1799" i="2"/>
  <c r="L1800" i="2"/>
  <c r="L1801" i="2"/>
  <c r="L1802" i="2"/>
  <c r="L1803" i="2"/>
  <c r="L1804" i="2"/>
  <c r="L1805" i="2"/>
  <c r="L1806" i="2"/>
  <c r="L1807" i="2"/>
  <c r="L1808" i="2"/>
  <c r="L1809" i="2"/>
  <c r="L1810" i="2"/>
  <c r="L1811" i="2"/>
  <c r="L1812" i="2"/>
  <c r="L1813" i="2"/>
  <c r="L1814" i="2"/>
  <c r="L1815" i="2"/>
  <c r="L1816" i="2"/>
  <c r="L1817" i="2"/>
  <c r="L1818" i="2"/>
  <c r="L1819" i="2"/>
  <c r="L1820" i="2"/>
  <c r="L1821" i="2"/>
  <c r="L1822" i="2"/>
  <c r="L1823" i="2"/>
  <c r="L1824" i="2"/>
  <c r="L1825" i="2"/>
  <c r="L1826" i="2"/>
  <c r="L1827" i="2"/>
  <c r="L1828" i="2"/>
  <c r="L1829" i="2"/>
  <c r="L1830" i="2"/>
  <c r="L1831" i="2"/>
  <c r="L1832" i="2"/>
  <c r="L1833" i="2"/>
  <c r="L1834" i="2"/>
  <c r="L1835" i="2"/>
  <c r="L1836" i="2"/>
  <c r="L1837" i="2"/>
  <c r="L1838" i="2"/>
  <c r="L1839" i="2"/>
  <c r="L1840" i="2"/>
  <c r="L1841" i="2"/>
  <c r="L1842" i="2"/>
  <c r="L1843" i="2"/>
  <c r="L1844" i="2"/>
  <c r="L1845" i="2"/>
  <c r="L1846" i="2"/>
  <c r="L1847" i="2"/>
  <c r="L1848" i="2"/>
  <c r="L1849" i="2"/>
  <c r="L1850" i="2"/>
  <c r="L1851" i="2"/>
  <c r="L1852" i="2"/>
  <c r="L1853" i="2"/>
  <c r="L1854" i="2"/>
  <c r="L1855" i="2"/>
  <c r="L1856" i="2"/>
  <c r="L1857" i="2"/>
  <c r="L1858" i="2"/>
  <c r="L1859" i="2"/>
  <c r="L1860" i="2"/>
  <c r="L1861" i="2"/>
  <c r="L1862" i="2"/>
  <c r="L1863" i="2"/>
  <c r="L1864" i="2"/>
  <c r="L1865" i="2"/>
  <c r="L1866" i="2"/>
  <c r="L1867" i="2"/>
  <c r="L1868" i="2"/>
  <c r="L1869" i="2"/>
  <c r="L1870" i="2"/>
  <c r="L1871" i="2"/>
  <c r="L1872" i="2"/>
  <c r="L1873" i="2"/>
  <c r="L1874" i="2"/>
  <c r="L1875" i="2"/>
  <c r="L1876" i="2"/>
  <c r="L1877" i="2"/>
  <c r="L1878" i="2"/>
  <c r="L1879" i="2"/>
  <c r="L1880" i="2"/>
  <c r="L1881" i="2"/>
  <c r="L1882" i="2"/>
  <c r="L1883" i="2"/>
  <c r="L1884" i="2"/>
  <c r="L1885" i="2"/>
  <c r="L1886" i="2"/>
  <c r="L1887" i="2"/>
  <c r="L1888" i="2"/>
  <c r="L1889" i="2"/>
  <c r="L1890" i="2"/>
  <c r="L1891" i="2"/>
  <c r="L1892" i="2"/>
  <c r="L1893" i="2"/>
  <c r="L1894" i="2"/>
  <c r="L1895" i="2"/>
  <c r="L1896" i="2"/>
  <c r="L1897" i="2"/>
  <c r="L1898" i="2"/>
  <c r="L1899" i="2"/>
  <c r="L1900" i="2"/>
  <c r="L1901" i="2"/>
  <c r="L1902" i="2"/>
  <c r="L1903" i="2"/>
  <c r="L1904" i="2"/>
  <c r="L1905" i="2"/>
  <c r="L1906" i="2"/>
  <c r="L1907" i="2"/>
  <c r="L1908" i="2"/>
  <c r="L1909" i="2"/>
  <c r="L1910" i="2"/>
  <c r="L1911" i="2"/>
  <c r="L1912" i="2"/>
  <c r="L1913" i="2"/>
  <c r="L1914" i="2"/>
  <c r="L1915" i="2"/>
  <c r="L1916" i="2"/>
  <c r="L1917" i="2"/>
  <c r="L1918" i="2"/>
  <c r="L1919" i="2"/>
  <c r="L1920" i="2"/>
  <c r="L1921" i="2"/>
  <c r="L1922" i="2"/>
  <c r="L1923" i="2"/>
  <c r="L1924" i="2"/>
  <c r="L1925" i="2"/>
  <c r="L1926" i="2"/>
  <c r="L1927" i="2"/>
  <c r="L1928" i="2"/>
  <c r="L1929" i="2"/>
  <c r="L1930" i="2"/>
  <c r="L1931" i="2"/>
  <c r="L1932" i="2"/>
  <c r="L1933" i="2"/>
  <c r="L1934" i="2"/>
  <c r="L1935" i="2"/>
  <c r="L1936" i="2"/>
  <c r="L1937" i="2"/>
  <c r="L1938" i="2"/>
  <c r="L1939" i="2"/>
  <c r="L1940" i="2"/>
  <c r="L1941" i="2"/>
  <c r="L1942" i="2"/>
  <c r="L1943" i="2"/>
  <c r="L1944" i="2"/>
  <c r="L1945" i="2"/>
  <c r="L1946" i="2"/>
  <c r="L1947" i="2"/>
  <c r="L1948" i="2"/>
  <c r="L1949" i="2"/>
  <c r="L1950" i="2"/>
  <c r="L1951" i="2"/>
  <c r="L1952" i="2"/>
  <c r="L1953" i="2"/>
  <c r="L1954" i="2"/>
  <c r="L1955" i="2"/>
  <c r="L1956" i="2"/>
  <c r="L1957" i="2"/>
  <c r="L1958" i="2"/>
  <c r="L1959" i="2"/>
  <c r="L1960" i="2"/>
  <c r="L1961" i="2"/>
  <c r="L1962" i="2"/>
  <c r="L1963" i="2"/>
  <c r="L1964" i="2"/>
  <c r="L1965" i="2"/>
  <c r="L1966" i="2"/>
  <c r="L1967" i="2"/>
  <c r="L1968" i="2"/>
  <c r="L1969" i="2"/>
  <c r="L1970" i="2"/>
  <c r="L1971" i="2"/>
  <c r="L1972" i="2"/>
  <c r="L1973" i="2"/>
  <c r="L1974" i="2"/>
  <c r="L1975" i="2"/>
  <c r="L1976" i="2"/>
  <c r="L1977" i="2"/>
  <c r="L1978" i="2"/>
  <c r="L1979" i="2"/>
  <c r="L1980" i="2"/>
  <c r="L1981" i="2"/>
  <c r="L1982" i="2"/>
  <c r="L1983" i="2"/>
  <c r="L1984" i="2"/>
  <c r="L1985" i="2"/>
  <c r="L1986" i="2"/>
  <c r="L1987" i="2"/>
  <c r="L1988" i="2"/>
  <c r="L1989" i="2"/>
  <c r="L1990" i="2"/>
  <c r="L1991" i="2"/>
  <c r="L1992" i="2"/>
  <c r="L1993" i="2"/>
  <c r="L1994" i="2"/>
  <c r="L1995" i="2"/>
  <c r="L1996" i="2"/>
  <c r="L1997" i="2"/>
  <c r="L1998" i="2"/>
  <c r="L1999" i="2"/>
  <c r="L2000" i="2"/>
  <c r="L2001" i="2"/>
  <c r="L2002" i="2"/>
  <c r="L2003" i="2"/>
  <c r="L2004" i="2"/>
  <c r="L2005" i="2"/>
  <c r="L2006" i="2"/>
  <c r="L2007" i="2"/>
  <c r="L2008" i="2"/>
  <c r="L2009" i="2"/>
  <c r="L2010" i="2"/>
  <c r="L2011" i="2"/>
  <c r="L2012" i="2"/>
  <c r="L2013" i="2"/>
  <c r="L2014" i="2"/>
  <c r="L2015" i="2"/>
  <c r="L2016" i="2"/>
  <c r="L2017" i="2"/>
  <c r="L2018" i="2"/>
  <c r="L2019" i="2"/>
  <c r="L2020" i="2"/>
  <c r="L2021" i="2"/>
  <c r="L2022" i="2"/>
  <c r="L2023" i="2"/>
  <c r="L2024" i="2"/>
  <c r="L2025" i="2"/>
  <c r="L2026" i="2"/>
  <c r="L2027" i="2"/>
  <c r="L2028" i="2"/>
  <c r="L2029" i="2"/>
  <c r="L2030" i="2"/>
  <c r="L2031" i="2"/>
  <c r="L2032" i="2"/>
  <c r="L2033" i="2"/>
  <c r="L2034" i="2"/>
  <c r="L2035" i="2"/>
  <c r="L2036" i="2"/>
  <c r="L2037" i="2"/>
  <c r="L2038" i="2"/>
  <c r="L2039" i="2"/>
  <c r="L2040" i="2"/>
  <c r="L2041" i="2"/>
  <c r="L2042" i="2"/>
  <c r="L2043" i="2"/>
  <c r="L2044" i="2"/>
  <c r="L2045" i="2"/>
  <c r="L2046" i="2"/>
  <c r="L2047" i="2"/>
  <c r="L2048" i="2"/>
  <c r="L2049" i="2"/>
  <c r="L2050" i="2"/>
  <c r="L2051" i="2"/>
  <c r="L2052" i="2"/>
  <c r="L2053" i="2"/>
  <c r="L2054" i="2"/>
  <c r="L2055" i="2"/>
  <c r="L2056" i="2"/>
  <c r="L2057" i="2"/>
  <c r="L2058" i="2"/>
  <c r="L2059" i="2"/>
  <c r="L2060" i="2"/>
  <c r="L2061" i="2"/>
  <c r="L2062" i="2"/>
  <c r="L2063" i="2"/>
  <c r="L2064" i="2"/>
  <c r="L2065" i="2"/>
  <c r="L2066" i="2"/>
  <c r="L2067" i="2"/>
  <c r="L2068" i="2"/>
  <c r="L2069" i="2"/>
  <c r="L2070" i="2"/>
  <c r="L2071" i="2"/>
  <c r="L2072" i="2"/>
  <c r="L2073" i="2"/>
  <c r="L2074" i="2"/>
  <c r="L2075" i="2"/>
  <c r="L2076" i="2"/>
  <c r="L2077" i="2"/>
  <c r="L2078" i="2"/>
  <c r="L2079" i="2"/>
  <c r="L2080" i="2"/>
  <c r="L2081" i="2"/>
  <c r="L2082" i="2"/>
  <c r="L2083" i="2"/>
  <c r="L2084" i="2"/>
  <c r="L2085" i="2"/>
  <c r="L2086" i="2"/>
  <c r="L2087" i="2"/>
  <c r="L2088" i="2"/>
  <c r="L2089" i="2"/>
  <c r="L2090" i="2"/>
  <c r="L2091" i="2"/>
  <c r="L2092" i="2"/>
  <c r="L2093" i="2"/>
  <c r="L2094" i="2"/>
  <c r="L2095" i="2"/>
  <c r="L2096" i="2"/>
  <c r="L2097" i="2"/>
  <c r="L2098" i="2"/>
  <c r="L2099" i="2"/>
  <c r="L2100" i="2"/>
  <c r="L2101" i="2"/>
  <c r="L2102" i="2"/>
  <c r="L2103" i="2"/>
  <c r="L2104" i="2"/>
  <c r="L2105" i="2"/>
  <c r="L2106" i="2"/>
  <c r="L2107" i="2"/>
  <c r="L2108" i="2"/>
  <c r="L2109" i="2"/>
  <c r="L2110" i="2"/>
  <c r="L2111" i="2"/>
  <c r="L2112" i="2"/>
  <c r="L2113" i="2"/>
  <c r="L2114" i="2"/>
  <c r="L2115" i="2"/>
  <c r="L2116" i="2"/>
  <c r="L2117" i="2"/>
  <c r="L2118" i="2"/>
  <c r="L2119" i="2"/>
  <c r="L2120" i="2"/>
  <c r="L2121" i="2"/>
  <c r="L2122" i="2"/>
  <c r="L2123" i="2"/>
  <c r="L2124" i="2"/>
  <c r="L2125" i="2"/>
  <c r="L2126" i="2"/>
  <c r="L2127" i="2"/>
  <c r="L2128" i="2"/>
  <c r="L2129" i="2"/>
  <c r="L2130" i="2"/>
  <c r="L2131" i="2"/>
  <c r="L2132" i="2"/>
  <c r="L2133" i="2"/>
  <c r="L2134" i="2"/>
  <c r="L2135" i="2"/>
  <c r="L2136" i="2"/>
  <c r="L2137" i="2"/>
  <c r="L2138" i="2"/>
  <c r="L2139" i="2"/>
  <c r="L2140" i="2"/>
  <c r="L2141" i="2"/>
  <c r="L2142" i="2"/>
  <c r="L2143" i="2"/>
  <c r="L2144" i="2"/>
  <c r="L2145" i="2"/>
  <c r="L2146" i="2"/>
  <c r="L2147" i="2"/>
  <c r="L2148" i="2"/>
  <c r="L2149" i="2"/>
  <c r="L2150" i="2"/>
  <c r="L2151" i="2"/>
  <c r="L2152" i="2"/>
  <c r="L2153" i="2"/>
  <c r="L2154" i="2"/>
  <c r="L2155" i="2"/>
  <c r="L2156" i="2"/>
  <c r="L2157" i="2"/>
  <c r="L2158" i="2"/>
  <c r="L2159" i="2"/>
  <c r="L2160" i="2"/>
  <c r="L2161" i="2"/>
  <c r="L2162" i="2"/>
  <c r="L2163" i="2"/>
  <c r="L2164" i="2"/>
  <c r="L2165" i="2"/>
  <c r="L2166" i="2"/>
  <c r="L2167" i="2"/>
  <c r="L2168" i="2"/>
  <c r="L2169" i="2"/>
  <c r="L2170" i="2"/>
  <c r="L2171" i="2"/>
  <c r="L2172" i="2"/>
  <c r="L2173" i="2"/>
  <c r="L2174" i="2"/>
  <c r="L2175" i="2"/>
  <c r="L2176" i="2"/>
  <c r="L2177" i="2"/>
  <c r="L2178" i="2"/>
  <c r="L2179" i="2"/>
  <c r="L2180" i="2"/>
  <c r="L2181" i="2"/>
  <c r="L2182" i="2"/>
  <c r="L2183" i="2"/>
  <c r="L2184" i="2"/>
  <c r="L2185" i="2"/>
  <c r="L2186" i="2"/>
  <c r="L2187" i="2"/>
  <c r="L2188" i="2"/>
  <c r="L2189" i="2"/>
  <c r="L2190" i="2"/>
  <c r="L2191" i="2"/>
  <c r="L2192" i="2"/>
  <c r="L2193" i="2"/>
  <c r="L2194" i="2"/>
  <c r="L2195" i="2"/>
  <c r="L2196" i="2"/>
  <c r="L2197" i="2"/>
  <c r="L2198" i="2"/>
  <c r="L2199" i="2"/>
  <c r="L2200" i="2"/>
  <c r="L2201" i="2"/>
  <c r="L2202" i="2"/>
  <c r="L2203" i="2"/>
  <c r="L2204" i="2"/>
  <c r="L2205" i="2"/>
  <c r="L2206" i="2"/>
  <c r="L2207" i="2"/>
  <c r="L2208" i="2"/>
  <c r="L2209" i="2"/>
  <c r="L2210" i="2"/>
  <c r="L2211" i="2"/>
  <c r="L2212" i="2"/>
  <c r="L2213" i="2"/>
  <c r="L2214" i="2"/>
  <c r="L2215" i="2"/>
  <c r="L2216" i="2"/>
  <c r="L2217" i="2"/>
  <c r="L2218" i="2"/>
  <c r="L2219" i="2"/>
  <c r="L2220" i="2"/>
  <c r="L2221" i="2"/>
  <c r="L2222" i="2"/>
  <c r="L2223" i="2"/>
  <c r="L2224" i="2"/>
  <c r="L2225" i="2"/>
  <c r="L2226" i="2"/>
  <c r="L2227" i="2"/>
  <c r="L2228" i="2"/>
  <c r="L2229" i="2"/>
  <c r="L2230" i="2"/>
  <c r="L2231" i="2"/>
  <c r="L2232" i="2"/>
  <c r="L2233" i="2"/>
  <c r="L2234" i="2"/>
  <c r="L2235" i="2"/>
  <c r="L2236" i="2"/>
  <c r="L2237" i="2"/>
  <c r="L2238" i="2"/>
  <c r="L2239" i="2"/>
  <c r="L2240" i="2"/>
  <c r="L2241" i="2"/>
  <c r="L2242" i="2"/>
  <c r="L2243" i="2"/>
  <c r="L2244" i="2"/>
  <c r="L2245" i="2"/>
  <c r="L2246" i="2"/>
  <c r="L2247" i="2"/>
  <c r="L2248" i="2"/>
  <c r="L2249" i="2"/>
  <c r="L2250" i="2"/>
  <c r="L2251" i="2"/>
  <c r="L2252" i="2"/>
  <c r="L2253" i="2"/>
  <c r="L2254" i="2"/>
  <c r="L2255" i="2"/>
  <c r="L2256" i="2"/>
  <c r="L2257" i="2"/>
  <c r="L2258" i="2"/>
  <c r="L2259" i="2"/>
  <c r="L2260" i="2"/>
  <c r="L2261" i="2"/>
  <c r="L2262" i="2"/>
  <c r="L2263" i="2"/>
  <c r="L2264" i="2"/>
  <c r="L2265" i="2"/>
  <c r="L2266" i="2"/>
  <c r="L2267" i="2"/>
  <c r="L2268" i="2"/>
  <c r="L2269" i="2"/>
  <c r="L2270" i="2"/>
  <c r="L2271" i="2"/>
  <c r="L2272" i="2"/>
  <c r="L2273" i="2"/>
  <c r="L2274" i="2"/>
  <c r="L2275" i="2"/>
  <c r="L2276" i="2"/>
  <c r="L2277" i="2"/>
  <c r="L2278" i="2"/>
  <c r="L2279" i="2"/>
  <c r="L2280" i="2"/>
  <c r="L2281" i="2"/>
  <c r="L2282" i="2"/>
  <c r="L2283" i="2"/>
  <c r="L2284" i="2"/>
  <c r="L2285" i="2"/>
  <c r="L2286" i="2"/>
  <c r="L2287" i="2"/>
  <c r="L2288" i="2"/>
  <c r="L2289" i="2"/>
  <c r="L2290" i="2"/>
  <c r="L2291" i="2"/>
  <c r="L2292" i="2"/>
  <c r="L2293" i="2"/>
  <c r="L2294" i="2"/>
  <c r="L2295" i="2"/>
  <c r="L2296" i="2"/>
  <c r="L2297" i="2"/>
  <c r="L2298" i="2"/>
  <c r="L2299" i="2"/>
  <c r="L2300" i="2"/>
  <c r="L2301" i="2"/>
  <c r="L2302" i="2"/>
  <c r="L2303" i="2"/>
  <c r="L2304" i="2"/>
  <c r="L2305" i="2"/>
  <c r="L2306" i="2"/>
  <c r="L2307" i="2"/>
  <c r="L2308" i="2"/>
  <c r="L2309" i="2"/>
  <c r="L2310" i="2"/>
  <c r="L2311" i="2"/>
  <c r="L2312" i="2"/>
  <c r="L2313" i="2"/>
  <c r="L2314" i="2"/>
  <c r="L2315" i="2"/>
  <c r="L2316" i="2"/>
  <c r="L2317" i="2"/>
  <c r="L2318" i="2"/>
  <c r="L2319" i="2"/>
  <c r="L2320" i="2"/>
  <c r="L2321" i="2"/>
  <c r="L2322" i="2"/>
  <c r="L2323" i="2"/>
  <c r="L2324" i="2"/>
  <c r="L2325" i="2"/>
  <c r="L2326" i="2"/>
  <c r="L2327" i="2"/>
  <c r="L2328" i="2"/>
  <c r="L2329" i="2"/>
  <c r="L2330" i="2"/>
  <c r="L2331" i="2"/>
  <c r="L2332" i="2"/>
  <c r="L2333" i="2"/>
  <c r="L2334" i="2"/>
  <c r="L2335" i="2"/>
  <c r="L2336" i="2"/>
  <c r="L2337" i="2"/>
  <c r="L2338" i="2"/>
  <c r="L2339" i="2"/>
  <c r="L2340" i="2"/>
  <c r="L2341" i="2"/>
  <c r="L2342" i="2"/>
  <c r="L2343" i="2"/>
  <c r="L2344" i="2"/>
  <c r="L2345" i="2"/>
  <c r="L2346" i="2"/>
  <c r="L2347" i="2"/>
  <c r="L2348" i="2"/>
  <c r="L2349" i="2"/>
  <c r="L2350" i="2"/>
  <c r="L2351" i="2"/>
  <c r="L2352" i="2"/>
  <c r="L2353" i="2"/>
  <c r="L2354" i="2"/>
  <c r="L2355" i="2"/>
  <c r="L2356" i="2"/>
  <c r="L2357" i="2"/>
  <c r="L2358" i="2"/>
  <c r="L2359" i="2"/>
  <c r="L2360" i="2"/>
  <c r="L2361" i="2"/>
  <c r="L2362" i="2"/>
  <c r="L2363" i="2"/>
  <c r="L2364" i="2"/>
  <c r="L2365" i="2"/>
  <c r="L2366" i="2"/>
  <c r="L2367" i="2"/>
  <c r="L2368" i="2"/>
  <c r="L2369" i="2"/>
  <c r="L2370" i="2"/>
  <c r="L2371" i="2"/>
  <c r="L2372" i="2"/>
  <c r="L2373" i="2"/>
  <c r="L2374" i="2"/>
  <c r="L2375" i="2"/>
  <c r="L2376" i="2"/>
  <c r="L2377" i="2"/>
  <c r="L2378" i="2"/>
  <c r="L2379" i="2"/>
  <c r="L2380" i="2"/>
  <c r="L2381" i="2"/>
  <c r="L2382" i="2"/>
  <c r="L2383" i="2"/>
  <c r="L2384" i="2"/>
  <c r="L2385" i="2"/>
  <c r="L2386" i="2"/>
  <c r="L2387" i="2"/>
  <c r="L2388" i="2"/>
  <c r="L2389" i="2"/>
  <c r="L2390" i="2"/>
  <c r="L2391" i="2"/>
  <c r="L2392" i="2"/>
  <c r="L2393" i="2"/>
  <c r="L2394" i="2"/>
  <c r="L2395" i="2"/>
  <c r="L2396" i="2"/>
  <c r="L2397" i="2"/>
  <c r="L2398" i="2"/>
  <c r="L2399" i="2"/>
  <c r="L2400" i="2"/>
  <c r="L2401" i="2"/>
  <c r="L2402" i="2"/>
  <c r="L2403" i="2"/>
  <c r="L2404" i="2"/>
  <c r="L2405" i="2"/>
  <c r="L2406" i="2"/>
  <c r="L2407" i="2"/>
  <c r="L2408" i="2"/>
  <c r="L2409" i="2"/>
  <c r="L2410" i="2"/>
  <c r="L2411" i="2"/>
  <c r="L2412" i="2"/>
  <c r="L2413" i="2"/>
  <c r="L2414" i="2"/>
  <c r="L2415" i="2"/>
  <c r="L2416" i="2"/>
  <c r="L2417" i="2"/>
  <c r="L2418" i="2"/>
  <c r="L2419" i="2"/>
  <c r="L2420" i="2"/>
  <c r="L2421" i="2"/>
  <c r="L2422" i="2"/>
  <c r="L2423" i="2"/>
  <c r="L2424" i="2"/>
  <c r="L2425" i="2"/>
  <c r="L2426" i="2"/>
  <c r="L2427" i="2"/>
  <c r="L2428" i="2"/>
  <c r="L2429" i="2"/>
  <c r="L2430" i="2"/>
  <c r="L2431" i="2"/>
  <c r="L2432" i="2"/>
  <c r="L2433" i="2"/>
  <c r="L2434" i="2"/>
  <c r="L2435" i="2"/>
  <c r="L2436" i="2"/>
  <c r="L2437" i="2"/>
  <c r="L2438" i="2"/>
  <c r="L2439" i="2"/>
  <c r="L2440" i="2"/>
  <c r="L2441" i="2"/>
  <c r="L2442" i="2"/>
  <c r="L2443" i="2"/>
  <c r="L2444" i="2"/>
  <c r="L2445" i="2"/>
  <c r="L2446" i="2"/>
  <c r="L2447" i="2"/>
  <c r="L2448" i="2"/>
  <c r="L2449" i="2"/>
  <c r="L2450" i="2"/>
  <c r="L2451" i="2"/>
  <c r="L2452" i="2"/>
  <c r="L2453" i="2"/>
  <c r="L2454" i="2"/>
  <c r="L2455" i="2"/>
  <c r="L2456" i="2"/>
  <c r="L2457" i="2"/>
  <c r="L2458" i="2"/>
  <c r="L2459" i="2"/>
  <c r="L2460" i="2"/>
  <c r="L2461" i="2"/>
  <c r="L2462" i="2"/>
  <c r="L2463" i="2"/>
  <c r="L2464" i="2"/>
  <c r="L2465" i="2"/>
  <c r="L2466" i="2"/>
  <c r="L2467" i="2"/>
  <c r="L2468" i="2"/>
  <c r="L2469" i="2"/>
  <c r="L2470" i="2"/>
  <c r="L2471" i="2"/>
  <c r="L2472" i="2"/>
  <c r="L2473" i="2"/>
  <c r="L2474" i="2"/>
  <c r="L2475" i="2"/>
  <c r="L2476" i="2"/>
  <c r="L2477" i="2"/>
  <c r="L2478" i="2"/>
  <c r="L2479" i="2"/>
  <c r="L2480" i="2"/>
  <c r="L2481" i="2"/>
  <c r="L2482" i="2"/>
  <c r="L2483" i="2"/>
  <c r="L2484" i="2"/>
  <c r="L2485" i="2"/>
  <c r="L2486" i="2"/>
  <c r="L2487" i="2"/>
  <c r="L2488" i="2"/>
  <c r="L2489" i="2"/>
  <c r="L2490" i="2"/>
  <c r="L2491" i="2"/>
  <c r="L2492" i="2"/>
  <c r="L2493" i="2"/>
  <c r="L2494" i="2"/>
  <c r="L2495" i="2"/>
  <c r="L2496" i="2"/>
  <c r="L2497" i="2"/>
  <c r="L2498" i="2"/>
  <c r="L2499" i="2"/>
  <c r="L2500" i="2"/>
  <c r="L2501" i="2"/>
  <c r="L2502" i="2"/>
  <c r="L2503" i="2"/>
  <c r="L2504" i="2"/>
  <c r="L2505" i="2"/>
  <c r="L2506" i="2"/>
  <c r="L2507" i="2"/>
  <c r="L2508" i="2"/>
  <c r="L2509" i="2"/>
  <c r="L2510" i="2"/>
  <c r="L2511" i="2"/>
  <c r="L2512" i="2"/>
  <c r="L2513" i="2"/>
  <c r="L2514" i="2"/>
  <c r="L2515" i="2"/>
  <c r="L2516" i="2"/>
  <c r="L2517" i="2"/>
  <c r="L2518" i="2"/>
  <c r="L2519" i="2"/>
  <c r="L2520" i="2"/>
  <c r="L2521" i="2"/>
  <c r="L2522" i="2"/>
  <c r="L2523" i="2"/>
  <c r="L2524" i="2"/>
  <c r="L2525" i="2"/>
  <c r="L2526" i="2"/>
  <c r="L2527" i="2"/>
  <c r="L2528" i="2"/>
  <c r="L2529" i="2"/>
  <c r="L2530" i="2"/>
  <c r="L2531" i="2"/>
  <c r="L2532" i="2"/>
  <c r="L2533" i="2"/>
  <c r="L2534" i="2"/>
  <c r="L2535" i="2"/>
  <c r="L2536" i="2"/>
  <c r="L2537" i="2"/>
  <c r="L2538" i="2"/>
  <c r="L2539" i="2"/>
  <c r="L2540" i="2"/>
  <c r="L2541" i="2"/>
  <c r="L2542" i="2"/>
  <c r="L2543" i="2"/>
  <c r="L2544" i="2"/>
  <c r="L2545" i="2"/>
  <c r="L2546" i="2"/>
  <c r="L2547" i="2"/>
  <c r="L2548" i="2"/>
  <c r="L2549" i="2"/>
  <c r="L2550" i="2"/>
  <c r="L2551" i="2"/>
  <c r="L2552" i="2"/>
  <c r="L2553" i="2"/>
  <c r="L2554" i="2"/>
  <c r="L2555" i="2"/>
  <c r="L2556" i="2"/>
  <c r="L2557" i="2"/>
  <c r="L2558" i="2"/>
  <c r="L2559" i="2"/>
  <c r="L2560" i="2"/>
  <c r="L2561" i="2"/>
  <c r="L2562" i="2"/>
  <c r="L2563" i="2"/>
  <c r="L2564" i="2"/>
  <c r="L2565" i="2"/>
  <c r="L2566" i="2"/>
  <c r="L2567" i="2"/>
  <c r="L2568" i="2"/>
  <c r="L2569" i="2"/>
  <c r="L2570" i="2"/>
  <c r="L2571" i="2"/>
  <c r="L2572" i="2"/>
  <c r="L2573" i="2"/>
  <c r="L2574" i="2"/>
  <c r="L2575" i="2"/>
  <c r="L2576" i="2"/>
  <c r="L2577" i="2"/>
  <c r="L2578" i="2"/>
  <c r="L2579" i="2"/>
  <c r="L2580" i="2"/>
  <c r="L2581" i="2"/>
  <c r="L2582" i="2"/>
  <c r="L2583" i="2"/>
  <c r="L2584" i="2"/>
  <c r="L2585" i="2"/>
  <c r="L2586" i="2"/>
  <c r="L2587" i="2"/>
  <c r="L2588" i="2"/>
  <c r="L2589" i="2"/>
  <c r="L2590" i="2"/>
  <c r="L2591" i="2"/>
  <c r="L2592" i="2"/>
  <c r="L2593" i="2"/>
  <c r="L2594" i="2"/>
  <c r="L2595" i="2"/>
  <c r="L2596" i="2"/>
  <c r="L2597" i="2"/>
  <c r="L2598" i="2"/>
  <c r="L2599" i="2"/>
  <c r="L2600" i="2"/>
  <c r="L2601" i="2"/>
  <c r="L2602" i="2"/>
  <c r="L2603" i="2"/>
  <c r="L2604" i="2"/>
  <c r="L2605" i="2"/>
  <c r="L2606" i="2"/>
  <c r="L2607" i="2"/>
  <c r="L2608" i="2"/>
  <c r="L2609" i="2"/>
  <c r="L2610" i="2"/>
  <c r="L2611" i="2"/>
  <c r="L2612" i="2"/>
  <c r="L2613" i="2"/>
  <c r="L2614" i="2"/>
  <c r="L2615" i="2"/>
  <c r="L2616" i="2"/>
  <c r="L2617" i="2"/>
  <c r="L2618" i="2"/>
  <c r="L2619" i="2"/>
  <c r="L2620" i="2"/>
  <c r="L2621" i="2"/>
  <c r="L2622" i="2"/>
  <c r="L2623" i="2"/>
  <c r="L2624" i="2"/>
  <c r="L2625" i="2"/>
  <c r="L2626" i="2"/>
  <c r="L2627" i="2"/>
  <c r="L2628" i="2"/>
  <c r="L2629" i="2"/>
  <c r="L2630" i="2"/>
  <c r="L2631" i="2"/>
  <c r="L2632" i="2"/>
  <c r="L2633" i="2"/>
  <c r="L2634" i="2"/>
  <c r="L2635" i="2"/>
  <c r="L2636" i="2"/>
  <c r="L2637" i="2"/>
  <c r="L2638" i="2"/>
  <c r="L2639" i="2"/>
  <c r="L2640" i="2"/>
  <c r="L2641" i="2"/>
  <c r="L2642" i="2"/>
  <c r="L2643" i="2"/>
  <c r="L2644" i="2"/>
  <c r="L2645" i="2"/>
  <c r="L2646" i="2"/>
  <c r="L2647" i="2"/>
  <c r="L2648" i="2"/>
  <c r="L2649" i="2"/>
  <c r="L2650" i="2"/>
  <c r="L2651" i="2"/>
  <c r="L2652" i="2"/>
  <c r="L2653" i="2"/>
  <c r="L2654" i="2"/>
  <c r="L2655" i="2"/>
  <c r="L2656" i="2"/>
  <c r="L2657" i="2"/>
  <c r="L2658" i="2"/>
  <c r="L2659" i="2"/>
  <c r="L2660" i="2"/>
  <c r="L2661" i="2"/>
  <c r="L2662" i="2"/>
  <c r="L2663" i="2"/>
  <c r="L2664" i="2"/>
  <c r="L2665" i="2"/>
  <c r="L2666" i="2"/>
  <c r="L2667" i="2"/>
  <c r="L2668" i="2"/>
  <c r="L2669" i="2"/>
  <c r="L2670" i="2"/>
  <c r="L2671" i="2"/>
  <c r="L2672" i="2"/>
  <c r="L2673" i="2"/>
  <c r="L2674" i="2"/>
  <c r="L2675" i="2"/>
  <c r="L2676" i="2"/>
  <c r="L2677" i="2"/>
  <c r="L2678" i="2"/>
  <c r="L2679" i="2"/>
  <c r="L2680" i="2"/>
  <c r="L2681" i="2"/>
  <c r="L2682" i="2"/>
  <c r="L2683" i="2"/>
  <c r="L2684" i="2"/>
  <c r="L2685" i="2"/>
  <c r="L2686" i="2"/>
  <c r="L2687" i="2"/>
  <c r="L2688" i="2"/>
  <c r="L2689" i="2"/>
  <c r="L2690" i="2"/>
  <c r="L2691" i="2"/>
  <c r="L2692" i="2"/>
  <c r="L2693" i="2"/>
  <c r="L2694" i="2"/>
  <c r="L2695" i="2"/>
  <c r="L2696" i="2"/>
  <c r="L2697" i="2"/>
  <c r="L2698" i="2"/>
  <c r="L2699" i="2"/>
  <c r="L2700" i="2"/>
  <c r="L2701" i="2"/>
  <c r="L2702" i="2"/>
  <c r="L2703" i="2"/>
  <c r="L2704" i="2"/>
  <c r="L2705" i="2"/>
  <c r="L2706" i="2"/>
  <c r="L2707" i="2"/>
  <c r="L2708" i="2"/>
  <c r="L2709" i="2"/>
  <c r="L2710" i="2"/>
  <c r="L2711" i="2"/>
  <c r="L2712" i="2"/>
  <c r="L2713" i="2"/>
  <c r="L2714" i="2"/>
  <c r="L2715" i="2"/>
  <c r="L2716" i="2"/>
  <c r="L2717" i="2"/>
  <c r="L2718" i="2"/>
  <c r="L2719" i="2"/>
  <c r="L2720" i="2"/>
  <c r="L2721" i="2"/>
  <c r="L2722" i="2"/>
  <c r="L2723" i="2"/>
  <c r="L2724" i="2"/>
  <c r="L2725" i="2"/>
  <c r="L2726" i="2"/>
  <c r="L2727" i="2"/>
  <c r="L2728" i="2"/>
  <c r="L2729" i="2"/>
  <c r="L2730" i="2"/>
  <c r="L2731" i="2"/>
  <c r="L2732" i="2"/>
  <c r="L2733" i="2"/>
  <c r="L2734" i="2"/>
  <c r="L2735" i="2"/>
  <c r="L2736" i="2"/>
  <c r="L2737" i="2"/>
  <c r="L2738" i="2"/>
  <c r="L2739" i="2"/>
  <c r="L2740" i="2"/>
  <c r="L2741" i="2"/>
  <c r="L2742" i="2"/>
  <c r="L2743" i="2"/>
  <c r="L2744" i="2"/>
  <c r="L2745" i="2"/>
  <c r="L2746" i="2"/>
  <c r="L2747" i="2"/>
  <c r="L2748" i="2"/>
  <c r="L2749" i="2"/>
  <c r="L2750" i="2"/>
  <c r="L2751" i="2"/>
  <c r="L2752" i="2"/>
  <c r="L2753" i="2"/>
  <c r="L2754" i="2"/>
  <c r="L2755" i="2"/>
  <c r="L2756" i="2"/>
  <c r="L2757" i="2"/>
  <c r="L2758" i="2"/>
  <c r="L2759" i="2"/>
  <c r="L2760" i="2"/>
  <c r="L2761" i="2"/>
  <c r="L2762" i="2"/>
  <c r="L2763" i="2"/>
  <c r="L2764" i="2"/>
  <c r="L2765" i="2"/>
  <c r="L2766" i="2"/>
  <c r="L2767" i="2"/>
  <c r="L2768" i="2"/>
  <c r="L2769" i="2"/>
  <c r="L2770" i="2"/>
  <c r="L2771" i="2"/>
  <c r="L2772" i="2"/>
  <c r="L2773" i="2"/>
  <c r="L2774" i="2"/>
  <c r="L2775" i="2"/>
  <c r="L2776" i="2"/>
  <c r="L2777" i="2"/>
  <c r="L2778" i="2"/>
  <c r="L2779" i="2"/>
  <c r="L2780" i="2"/>
  <c r="L2781" i="2"/>
  <c r="L2782" i="2"/>
  <c r="L2783" i="2"/>
  <c r="L2784" i="2"/>
  <c r="L2785" i="2"/>
  <c r="L2786" i="2"/>
  <c r="L2787" i="2"/>
  <c r="L2788" i="2"/>
  <c r="L2789" i="2"/>
  <c r="L2790" i="2"/>
  <c r="L2791" i="2"/>
  <c r="L2792" i="2"/>
  <c r="L2793" i="2"/>
  <c r="L2794" i="2"/>
  <c r="L2795" i="2"/>
  <c r="L2796" i="2"/>
  <c r="L2797" i="2"/>
  <c r="L2798" i="2"/>
  <c r="L2799" i="2"/>
  <c r="L2800" i="2"/>
  <c r="L2801" i="2"/>
  <c r="L2802" i="2"/>
  <c r="L2803" i="2"/>
  <c r="L2804" i="2"/>
  <c r="L2805" i="2"/>
  <c r="L2806" i="2"/>
  <c r="L2807" i="2"/>
  <c r="L2808" i="2"/>
  <c r="L2809" i="2"/>
  <c r="L2810" i="2"/>
  <c r="L2811" i="2"/>
  <c r="L2812" i="2"/>
  <c r="L2813" i="2"/>
  <c r="L2814" i="2"/>
  <c r="L2815" i="2"/>
  <c r="L2816" i="2"/>
  <c r="L2817" i="2"/>
  <c r="L2818" i="2"/>
  <c r="L2819" i="2"/>
  <c r="L2820" i="2"/>
  <c r="L2821" i="2"/>
  <c r="L2822" i="2"/>
  <c r="L2823" i="2"/>
  <c r="L2824" i="2"/>
  <c r="L2825" i="2"/>
  <c r="L2826" i="2"/>
  <c r="L2827" i="2"/>
  <c r="L2828" i="2"/>
  <c r="L2829" i="2"/>
  <c r="L2830" i="2"/>
  <c r="L2831" i="2"/>
  <c r="L2832" i="2"/>
  <c r="L2833" i="2"/>
  <c r="L2834" i="2"/>
  <c r="L2835" i="2"/>
  <c r="L2836" i="2"/>
  <c r="L2837" i="2"/>
  <c r="L2838" i="2"/>
  <c r="L2839" i="2"/>
  <c r="L2840" i="2"/>
  <c r="L2841" i="2"/>
  <c r="L2842" i="2"/>
  <c r="L2843" i="2"/>
  <c r="L2844" i="2"/>
  <c r="L2845" i="2"/>
  <c r="L2846" i="2"/>
  <c r="L2847" i="2"/>
  <c r="L2848" i="2"/>
  <c r="L2849" i="2"/>
  <c r="L2850" i="2"/>
  <c r="L2851" i="2"/>
  <c r="L2852" i="2"/>
  <c r="L2853" i="2"/>
  <c r="L2854" i="2"/>
  <c r="L2855" i="2"/>
  <c r="L2856" i="2"/>
  <c r="L2857" i="2"/>
  <c r="L2858" i="2"/>
  <c r="L2859" i="2"/>
  <c r="L2860" i="2"/>
  <c r="L2861" i="2"/>
  <c r="L2862" i="2"/>
  <c r="L2863" i="2"/>
  <c r="L2864" i="2"/>
  <c r="L2865" i="2"/>
  <c r="L2866" i="2"/>
  <c r="L2867" i="2"/>
  <c r="L2868" i="2"/>
  <c r="L2869" i="2"/>
  <c r="L2870" i="2"/>
  <c r="L2871" i="2"/>
  <c r="L2872" i="2"/>
  <c r="L2873" i="2"/>
  <c r="L2874" i="2"/>
  <c r="L2875" i="2"/>
  <c r="L2876" i="2"/>
  <c r="L2877" i="2"/>
  <c r="L2878" i="2"/>
  <c r="L2879" i="2"/>
  <c r="L2880" i="2"/>
  <c r="L2881" i="2"/>
  <c r="L2882" i="2"/>
  <c r="L2883" i="2"/>
  <c r="L2884" i="2"/>
  <c r="L2885" i="2"/>
  <c r="L2886" i="2"/>
  <c r="L2887" i="2"/>
  <c r="L2888" i="2"/>
  <c r="L2889" i="2"/>
  <c r="L2890" i="2"/>
  <c r="L2891" i="2"/>
  <c r="L2892" i="2"/>
  <c r="L2893" i="2"/>
  <c r="L2894" i="2"/>
  <c r="L2895" i="2"/>
  <c r="L2896" i="2"/>
  <c r="L2897" i="2"/>
  <c r="L2898" i="2"/>
  <c r="L2899" i="2"/>
  <c r="L2900" i="2"/>
  <c r="L2901" i="2"/>
  <c r="L2902" i="2"/>
  <c r="L2903" i="2"/>
  <c r="L2904" i="2"/>
  <c r="L2905" i="2"/>
  <c r="L2906" i="2"/>
  <c r="L2907" i="2"/>
  <c r="L2908" i="2"/>
  <c r="L2909" i="2"/>
  <c r="L2910" i="2"/>
  <c r="L2911" i="2"/>
  <c r="L2912" i="2"/>
  <c r="L2913" i="2"/>
  <c r="L2914" i="2"/>
  <c r="L2915" i="2"/>
  <c r="L2916" i="2"/>
  <c r="L2917" i="2"/>
  <c r="L2918" i="2"/>
  <c r="L2919" i="2"/>
  <c r="L2920" i="2"/>
  <c r="L2921" i="2"/>
  <c r="L2922" i="2"/>
  <c r="L2923" i="2"/>
  <c r="L2924" i="2"/>
  <c r="L2925" i="2"/>
  <c r="L2926" i="2"/>
  <c r="L2927" i="2"/>
  <c r="L2928" i="2"/>
  <c r="L2929" i="2"/>
  <c r="L2930" i="2"/>
  <c r="L2931" i="2"/>
  <c r="L2932" i="2"/>
  <c r="L2933" i="2"/>
  <c r="L2934" i="2"/>
  <c r="L2935" i="2"/>
  <c r="L2936" i="2"/>
  <c r="L2937" i="2"/>
  <c r="L2938" i="2"/>
  <c r="L2939" i="2"/>
  <c r="L2940" i="2"/>
  <c r="L2941" i="2"/>
  <c r="L2942" i="2"/>
  <c r="L2943" i="2"/>
  <c r="L2944" i="2"/>
  <c r="L2945" i="2"/>
  <c r="L2946" i="2"/>
  <c r="L2947" i="2"/>
  <c r="L2948" i="2"/>
  <c r="L2949" i="2"/>
  <c r="L2950" i="2"/>
  <c r="L2951" i="2"/>
  <c r="L2952" i="2"/>
  <c r="L2953" i="2"/>
  <c r="L2954" i="2"/>
  <c r="L2955" i="2"/>
  <c r="L2956" i="2"/>
  <c r="L2957" i="2"/>
  <c r="L2958" i="2"/>
  <c r="L2959" i="2"/>
  <c r="L2960" i="2"/>
  <c r="L2961" i="2"/>
  <c r="L2962" i="2"/>
  <c r="L2963" i="2"/>
  <c r="L2964" i="2"/>
  <c r="L2965" i="2"/>
  <c r="L2966" i="2"/>
  <c r="L2967" i="2"/>
  <c r="L2968" i="2"/>
  <c r="L2969" i="2"/>
  <c r="L2970" i="2"/>
  <c r="L2971" i="2"/>
  <c r="L2972" i="2"/>
  <c r="L2973" i="2"/>
  <c r="L2974" i="2"/>
  <c r="L2975" i="2"/>
  <c r="L2976" i="2"/>
  <c r="L2977" i="2"/>
  <c r="L2978" i="2"/>
  <c r="L2979" i="2"/>
  <c r="L2980" i="2"/>
  <c r="L2981" i="2"/>
  <c r="L2982" i="2"/>
  <c r="L2983" i="2"/>
  <c r="L2984" i="2"/>
  <c r="L2985" i="2"/>
  <c r="L2986" i="2"/>
  <c r="L2987" i="2"/>
  <c r="L2988" i="2"/>
  <c r="L2989" i="2"/>
  <c r="L2990" i="2"/>
  <c r="L2991" i="2"/>
  <c r="L2992" i="2"/>
  <c r="L2993" i="2"/>
  <c r="L2994" i="2"/>
  <c r="L2995" i="2"/>
  <c r="L2996" i="2"/>
  <c r="L2997" i="2"/>
  <c r="L2998" i="2"/>
  <c r="L2999" i="2"/>
  <c r="L3000" i="2"/>
  <c r="L3001" i="2"/>
  <c r="L3002" i="2"/>
  <c r="L3003" i="2"/>
  <c r="L3004" i="2"/>
  <c r="L3005" i="2"/>
  <c r="L3006" i="2"/>
  <c r="L3007" i="2"/>
  <c r="L3008" i="2"/>
  <c r="L3009" i="2"/>
  <c r="L3010" i="2"/>
  <c r="L3011" i="2"/>
  <c r="L3012" i="2"/>
  <c r="L3013" i="2"/>
  <c r="L3014" i="2"/>
  <c r="L3015" i="2"/>
  <c r="L3016" i="2"/>
  <c r="L3017" i="2"/>
  <c r="L3018" i="2"/>
  <c r="L3019" i="2"/>
  <c r="L3020" i="2"/>
  <c r="L3021" i="2"/>
  <c r="L3022" i="2"/>
  <c r="L3023" i="2"/>
  <c r="L3024" i="2"/>
  <c r="L3025" i="2"/>
  <c r="L3026" i="2"/>
  <c r="L3027" i="2"/>
  <c r="L3028" i="2"/>
  <c r="L3029" i="2"/>
  <c r="L3030" i="2"/>
  <c r="L3031" i="2"/>
  <c r="L3032" i="2"/>
  <c r="L3033" i="2"/>
  <c r="L3034" i="2"/>
  <c r="L3035" i="2"/>
  <c r="L3036" i="2"/>
  <c r="L3037" i="2"/>
  <c r="L3038" i="2"/>
  <c r="L3039" i="2"/>
  <c r="L3040" i="2"/>
  <c r="L3041" i="2"/>
  <c r="L3042" i="2"/>
  <c r="L3043" i="2"/>
  <c r="L3044" i="2"/>
  <c r="L3045" i="2"/>
  <c r="L3046" i="2"/>
  <c r="L3047" i="2"/>
  <c r="L3048" i="2"/>
  <c r="L3049" i="2"/>
  <c r="L3050" i="2"/>
  <c r="L3051" i="2"/>
  <c r="L3052" i="2"/>
  <c r="L3053" i="2"/>
  <c r="L3054" i="2"/>
  <c r="L3055" i="2"/>
  <c r="L3056" i="2"/>
  <c r="L3057" i="2"/>
  <c r="L3058" i="2"/>
  <c r="L3059" i="2"/>
  <c r="L3060" i="2"/>
  <c r="L3061" i="2"/>
  <c r="L3062" i="2"/>
  <c r="L3063" i="2"/>
  <c r="L3064" i="2"/>
  <c r="L3065" i="2"/>
  <c r="L3066" i="2"/>
  <c r="L3067" i="2"/>
  <c r="L3068" i="2"/>
  <c r="L3069" i="2"/>
  <c r="L3070" i="2"/>
  <c r="L3071" i="2"/>
  <c r="L3072" i="2"/>
  <c r="L3073" i="2"/>
  <c r="L3074" i="2"/>
  <c r="L3075" i="2"/>
  <c r="L3076" i="2"/>
  <c r="L3077" i="2"/>
  <c r="L3078" i="2"/>
  <c r="L3079" i="2"/>
  <c r="L3080" i="2"/>
  <c r="L3081" i="2"/>
  <c r="L3082" i="2"/>
  <c r="L3083" i="2"/>
  <c r="L3084" i="2"/>
  <c r="L3085" i="2"/>
  <c r="L3086" i="2"/>
  <c r="L3087" i="2"/>
  <c r="L3088" i="2"/>
  <c r="L3089" i="2"/>
  <c r="L3090" i="2"/>
  <c r="L3091" i="2"/>
  <c r="L3092" i="2"/>
  <c r="L3093" i="2"/>
  <c r="L3094" i="2"/>
  <c r="L3095" i="2"/>
  <c r="L3096" i="2"/>
  <c r="L3097" i="2"/>
  <c r="L3098" i="2"/>
  <c r="L3099" i="2"/>
  <c r="L3100" i="2"/>
  <c r="L3101" i="2"/>
  <c r="L3102" i="2"/>
  <c r="L3103" i="2"/>
  <c r="L3104" i="2"/>
  <c r="L3105" i="2"/>
  <c r="L3106" i="2"/>
  <c r="L3107" i="2"/>
  <c r="L3108" i="2"/>
  <c r="L3109" i="2"/>
  <c r="L3110" i="2"/>
  <c r="L3111" i="2"/>
  <c r="L3112" i="2"/>
  <c r="L3113" i="2"/>
  <c r="L3114" i="2"/>
  <c r="L3115" i="2"/>
  <c r="L3116" i="2"/>
  <c r="L3117" i="2"/>
  <c r="L3118" i="2"/>
  <c r="L3119" i="2"/>
  <c r="L3120" i="2"/>
  <c r="L3121" i="2"/>
  <c r="L3122" i="2"/>
  <c r="L3123" i="2"/>
  <c r="L3124" i="2"/>
  <c r="L3125" i="2"/>
  <c r="L3126" i="2"/>
  <c r="L3127" i="2"/>
  <c r="L3128" i="2"/>
  <c r="L3129" i="2"/>
  <c r="L3130" i="2"/>
  <c r="L3131" i="2"/>
  <c r="L3132" i="2"/>
  <c r="L3133" i="2"/>
  <c r="L3134" i="2"/>
  <c r="L3135" i="2"/>
  <c r="L3136" i="2"/>
  <c r="L3137" i="2"/>
  <c r="L3138" i="2"/>
  <c r="L3139" i="2"/>
  <c r="L3140" i="2"/>
  <c r="L3141" i="2"/>
  <c r="L3142" i="2"/>
  <c r="L3143" i="2"/>
  <c r="L3144" i="2"/>
  <c r="L3145" i="2"/>
  <c r="L3146" i="2"/>
  <c r="L3147" i="2"/>
  <c r="L3148" i="2"/>
  <c r="L3149" i="2"/>
  <c r="L3150" i="2"/>
  <c r="L3151" i="2"/>
  <c r="L3152" i="2"/>
  <c r="L3153" i="2"/>
  <c r="L3154" i="2"/>
  <c r="L3155" i="2"/>
  <c r="L3156" i="2"/>
  <c r="L3157" i="2"/>
  <c r="L3158" i="2"/>
  <c r="L3159" i="2"/>
  <c r="L3160" i="2"/>
  <c r="L3161" i="2"/>
  <c r="L3162" i="2"/>
  <c r="L3163" i="2"/>
  <c r="L3164" i="2"/>
  <c r="L3165" i="2"/>
  <c r="L3166" i="2"/>
  <c r="L3167" i="2"/>
  <c r="L3168" i="2"/>
  <c r="L3169" i="2"/>
  <c r="L3170" i="2"/>
  <c r="L3171" i="2"/>
  <c r="L3172" i="2"/>
  <c r="L3173" i="2"/>
  <c r="L3174" i="2"/>
  <c r="L3175" i="2"/>
  <c r="L3176" i="2"/>
  <c r="L3177" i="2"/>
  <c r="L3178" i="2"/>
  <c r="L3179" i="2"/>
  <c r="L3180" i="2"/>
  <c r="L3181" i="2"/>
  <c r="L3182" i="2"/>
  <c r="L3183" i="2"/>
  <c r="L3184" i="2"/>
  <c r="L3185" i="2"/>
  <c r="L3186" i="2"/>
  <c r="L3187" i="2"/>
  <c r="L3188" i="2"/>
  <c r="L3189" i="2"/>
  <c r="L3190" i="2"/>
  <c r="L3191" i="2"/>
  <c r="L3192" i="2"/>
  <c r="L3193" i="2"/>
  <c r="L3194" i="2"/>
  <c r="L3195" i="2"/>
  <c r="L3196" i="2"/>
  <c r="L3197" i="2"/>
  <c r="L3198" i="2"/>
  <c r="L3199" i="2"/>
  <c r="L3200" i="2"/>
  <c r="L3201" i="2"/>
  <c r="L3202" i="2"/>
  <c r="L3203" i="2"/>
  <c r="L3204" i="2"/>
  <c r="L3205" i="2"/>
  <c r="L3206" i="2"/>
  <c r="L3207" i="2"/>
  <c r="L3208" i="2"/>
  <c r="L3209" i="2"/>
  <c r="L3210" i="2"/>
  <c r="L3211" i="2"/>
  <c r="L3212" i="2"/>
  <c r="L3213" i="2"/>
  <c r="L3214" i="2"/>
  <c r="L3215" i="2"/>
  <c r="L3216" i="2"/>
  <c r="L3217" i="2"/>
  <c r="L3218" i="2"/>
  <c r="L3219" i="2"/>
  <c r="L3220" i="2"/>
  <c r="L3221" i="2"/>
  <c r="L3222" i="2"/>
  <c r="L3223" i="2"/>
  <c r="L3224" i="2"/>
  <c r="L3225" i="2"/>
  <c r="L3226" i="2"/>
  <c r="L3227" i="2"/>
  <c r="L3228" i="2"/>
  <c r="L3229" i="2"/>
  <c r="L3230" i="2"/>
  <c r="L3231" i="2"/>
  <c r="L3232" i="2"/>
  <c r="L3233" i="2"/>
  <c r="L3234" i="2"/>
  <c r="L3235" i="2"/>
  <c r="L3236" i="2"/>
  <c r="L3237" i="2"/>
  <c r="L3238" i="2"/>
  <c r="L3239" i="2"/>
  <c r="L3240" i="2"/>
  <c r="L3241" i="2"/>
  <c r="L3242" i="2"/>
  <c r="L3243" i="2"/>
  <c r="L3244" i="2"/>
  <c r="L3245" i="2"/>
  <c r="L3246" i="2"/>
  <c r="L3247" i="2"/>
  <c r="L3248" i="2"/>
  <c r="L3249" i="2"/>
  <c r="L3250" i="2"/>
  <c r="L3251" i="2"/>
  <c r="L3252" i="2"/>
  <c r="L3253" i="2"/>
  <c r="L3254" i="2"/>
  <c r="L3255" i="2"/>
  <c r="L3256" i="2"/>
  <c r="L3257" i="2"/>
  <c r="L3258" i="2"/>
  <c r="L3259" i="2"/>
  <c r="L3260" i="2"/>
  <c r="L3261" i="2"/>
  <c r="L3262" i="2"/>
  <c r="L3263" i="2"/>
  <c r="L3264" i="2"/>
  <c r="L3265" i="2"/>
  <c r="L3266" i="2"/>
  <c r="L3267" i="2"/>
  <c r="L3268" i="2"/>
  <c r="L3269" i="2"/>
  <c r="L3270" i="2"/>
  <c r="L3271" i="2"/>
  <c r="L3272" i="2"/>
  <c r="L3273" i="2"/>
  <c r="L3274" i="2"/>
  <c r="L3275" i="2"/>
  <c r="L3276" i="2"/>
  <c r="L3277" i="2"/>
  <c r="L3278" i="2"/>
  <c r="L3279" i="2"/>
  <c r="L3280" i="2"/>
  <c r="L3281" i="2"/>
  <c r="L3282" i="2"/>
  <c r="L3283" i="2"/>
  <c r="L3284" i="2"/>
  <c r="L3285" i="2"/>
  <c r="L3286" i="2"/>
  <c r="L3287" i="2"/>
  <c r="L3288" i="2"/>
  <c r="L3289" i="2"/>
  <c r="L3290" i="2"/>
  <c r="L3291" i="2"/>
  <c r="L3292" i="2"/>
  <c r="L3293" i="2"/>
  <c r="L3294" i="2"/>
  <c r="L3295" i="2"/>
  <c r="L3296" i="2"/>
  <c r="L3297" i="2"/>
  <c r="L3298" i="2"/>
  <c r="L3299" i="2"/>
  <c r="L3300" i="2"/>
  <c r="L3301" i="2"/>
  <c r="L3302" i="2"/>
  <c r="L3303" i="2"/>
  <c r="L3304" i="2"/>
  <c r="L3305" i="2"/>
  <c r="L3306" i="2"/>
  <c r="L3307" i="2"/>
  <c r="L3308" i="2"/>
  <c r="L3309" i="2"/>
  <c r="L3310" i="2"/>
  <c r="L3311" i="2"/>
  <c r="L3312" i="2"/>
  <c r="L3313" i="2"/>
  <c r="L3314" i="2"/>
  <c r="L3315" i="2"/>
  <c r="L3316" i="2"/>
  <c r="L3317" i="2"/>
  <c r="L3318" i="2"/>
  <c r="L3319" i="2"/>
  <c r="L3320" i="2"/>
  <c r="L3321" i="2"/>
  <c r="L3322" i="2"/>
  <c r="L3323" i="2"/>
  <c r="L3324" i="2"/>
  <c r="L3325" i="2"/>
  <c r="L3326" i="2"/>
  <c r="L3327" i="2"/>
  <c r="L3328" i="2"/>
  <c r="L3329" i="2"/>
  <c r="L3330" i="2"/>
  <c r="L3331" i="2"/>
  <c r="L3332" i="2"/>
  <c r="L3333" i="2"/>
  <c r="L3334" i="2"/>
  <c r="L3335" i="2"/>
  <c r="L3336" i="2"/>
  <c r="L3337" i="2"/>
  <c r="L3338" i="2"/>
  <c r="L3339" i="2"/>
  <c r="L3340" i="2"/>
  <c r="L3341" i="2"/>
  <c r="L3342" i="2"/>
  <c r="L3343" i="2"/>
  <c r="L3344" i="2"/>
  <c r="L3345" i="2"/>
  <c r="L3346" i="2"/>
  <c r="L3347" i="2"/>
  <c r="L3348" i="2"/>
  <c r="L3349" i="2"/>
  <c r="L3350" i="2"/>
  <c r="L3351" i="2"/>
  <c r="L3352" i="2"/>
  <c r="L3353" i="2"/>
  <c r="L3354" i="2"/>
  <c r="L3355" i="2"/>
  <c r="L3356" i="2"/>
  <c r="L3357" i="2"/>
  <c r="L3358" i="2"/>
  <c r="L3359" i="2"/>
  <c r="L3360" i="2"/>
  <c r="L3361" i="2"/>
  <c r="L3362" i="2"/>
  <c r="L3363" i="2"/>
  <c r="L3364" i="2"/>
  <c r="L3365" i="2"/>
  <c r="L3366" i="2"/>
  <c r="L3367" i="2"/>
  <c r="L3368" i="2"/>
  <c r="L3369" i="2"/>
  <c r="L3370" i="2"/>
  <c r="L3371" i="2"/>
  <c r="L3372" i="2"/>
  <c r="L3373" i="2"/>
  <c r="L3374" i="2"/>
  <c r="L3375" i="2"/>
  <c r="L3376" i="2"/>
  <c r="L3377" i="2"/>
  <c r="L3378" i="2"/>
  <c r="L3379" i="2"/>
  <c r="L3380" i="2"/>
  <c r="L3381" i="2"/>
  <c r="L3382" i="2"/>
  <c r="L3383" i="2"/>
  <c r="L3384" i="2"/>
  <c r="L3385" i="2"/>
  <c r="L3386" i="2"/>
  <c r="L3387" i="2"/>
  <c r="L3388" i="2"/>
  <c r="L3389" i="2"/>
  <c r="L3390" i="2"/>
  <c r="L3391" i="2"/>
  <c r="L3392" i="2"/>
  <c r="L3393" i="2"/>
  <c r="L3394" i="2"/>
  <c r="L3395" i="2"/>
  <c r="L3396" i="2"/>
  <c r="L3397" i="2"/>
  <c r="L3398" i="2"/>
  <c r="L3399" i="2"/>
  <c r="L3400" i="2"/>
  <c r="L3401" i="2"/>
  <c r="L3402" i="2"/>
  <c r="L3403" i="2"/>
  <c r="L3404" i="2"/>
  <c r="L3405" i="2"/>
  <c r="L3406" i="2"/>
  <c r="L3407" i="2"/>
  <c r="L3408" i="2"/>
  <c r="L3409" i="2"/>
  <c r="L3410" i="2"/>
  <c r="L3411" i="2"/>
  <c r="L3412" i="2"/>
  <c r="L3413" i="2"/>
  <c r="L3414" i="2"/>
  <c r="L3415" i="2"/>
  <c r="L3416" i="2"/>
  <c r="L3417" i="2"/>
  <c r="L3418" i="2"/>
  <c r="L3419" i="2"/>
  <c r="L3420" i="2"/>
  <c r="L3421" i="2"/>
  <c r="L3422" i="2"/>
  <c r="L3423" i="2"/>
  <c r="L3424" i="2"/>
  <c r="L3425" i="2"/>
  <c r="L3426" i="2"/>
  <c r="L3427" i="2"/>
  <c r="L3428" i="2"/>
  <c r="L3429" i="2"/>
  <c r="L3430" i="2"/>
  <c r="L3431" i="2"/>
  <c r="L3432" i="2"/>
  <c r="L3433" i="2"/>
  <c r="L3434" i="2"/>
  <c r="L3435" i="2"/>
  <c r="L3436" i="2"/>
  <c r="L3437" i="2"/>
  <c r="L3438" i="2"/>
  <c r="L3439" i="2"/>
  <c r="L3440" i="2"/>
  <c r="L3441" i="2"/>
  <c r="L3442" i="2"/>
  <c r="L3443" i="2"/>
  <c r="L3444" i="2"/>
  <c r="L3445" i="2"/>
  <c r="L3446" i="2"/>
  <c r="L3447" i="2"/>
  <c r="L3448" i="2"/>
  <c r="L3449" i="2"/>
  <c r="L3450" i="2"/>
  <c r="L3451" i="2"/>
  <c r="L3452" i="2"/>
  <c r="L3453" i="2"/>
  <c r="L3454" i="2"/>
  <c r="L3455" i="2"/>
  <c r="L3456" i="2"/>
  <c r="L3457" i="2"/>
  <c r="L3458" i="2"/>
  <c r="L3459" i="2"/>
  <c r="L3460" i="2"/>
  <c r="L3461" i="2"/>
  <c r="L3462" i="2"/>
  <c r="L3463" i="2"/>
  <c r="L3464" i="2"/>
  <c r="L3465" i="2"/>
  <c r="L3466" i="2"/>
  <c r="L3467" i="2"/>
  <c r="L3468" i="2"/>
  <c r="L3469" i="2"/>
  <c r="L3470" i="2"/>
  <c r="L3471" i="2"/>
  <c r="L3472" i="2"/>
  <c r="L3473" i="2"/>
  <c r="L3474" i="2"/>
  <c r="L3475" i="2"/>
  <c r="L3476" i="2"/>
  <c r="L3477" i="2"/>
  <c r="L3478" i="2"/>
  <c r="L3479" i="2"/>
  <c r="L3480" i="2"/>
  <c r="L3481" i="2"/>
  <c r="L3482" i="2"/>
  <c r="L3483" i="2"/>
  <c r="L3484" i="2"/>
  <c r="L3485" i="2"/>
  <c r="L3486" i="2"/>
  <c r="L3487" i="2"/>
  <c r="L3488" i="2"/>
  <c r="L3489" i="2"/>
  <c r="L3490" i="2"/>
  <c r="L3491" i="2"/>
  <c r="L3492" i="2"/>
  <c r="L3493" i="2"/>
  <c r="L3494" i="2"/>
  <c r="L3495" i="2"/>
  <c r="L3496" i="2"/>
  <c r="L3497" i="2"/>
  <c r="L3498" i="2"/>
  <c r="L3499" i="2"/>
  <c r="L3500" i="2"/>
  <c r="L3501" i="2"/>
  <c r="L3502" i="2"/>
  <c r="L3503" i="2"/>
  <c r="L3504" i="2"/>
  <c r="L3505" i="2"/>
  <c r="L3506" i="2"/>
  <c r="L3507" i="2"/>
  <c r="L3508" i="2"/>
  <c r="L3509" i="2"/>
  <c r="L3510" i="2"/>
  <c r="L3511" i="2"/>
  <c r="L3512" i="2"/>
  <c r="L3513" i="2"/>
  <c r="L3514" i="2"/>
  <c r="L3515" i="2"/>
  <c r="L3516" i="2"/>
  <c r="L3517" i="2"/>
  <c r="L3518" i="2"/>
  <c r="L3519" i="2"/>
  <c r="L3520" i="2"/>
  <c r="L3521" i="2"/>
  <c r="L3522" i="2"/>
  <c r="L3523" i="2"/>
  <c r="L3524" i="2"/>
  <c r="L3525" i="2"/>
  <c r="L3526" i="2"/>
  <c r="L3527" i="2"/>
  <c r="L3528" i="2"/>
  <c r="L3529" i="2"/>
  <c r="L3530" i="2"/>
  <c r="L3531" i="2"/>
  <c r="L3532" i="2"/>
  <c r="L3533" i="2"/>
  <c r="L3534" i="2"/>
  <c r="L3535" i="2"/>
  <c r="L3536" i="2"/>
  <c r="L3537" i="2"/>
  <c r="L3538" i="2"/>
  <c r="L3539" i="2"/>
  <c r="L3540" i="2"/>
  <c r="L3541" i="2"/>
  <c r="L3542" i="2"/>
  <c r="L3543" i="2"/>
  <c r="L3544" i="2"/>
  <c r="L3545" i="2"/>
  <c r="L3546" i="2"/>
  <c r="L3547" i="2"/>
  <c r="L3548" i="2"/>
  <c r="L3549" i="2"/>
  <c r="L3550" i="2"/>
  <c r="L3551" i="2"/>
  <c r="L3552" i="2"/>
  <c r="L3553" i="2"/>
  <c r="L3554" i="2"/>
  <c r="L3555" i="2"/>
  <c r="L3556" i="2"/>
  <c r="L3557" i="2"/>
  <c r="L3558" i="2"/>
  <c r="L3559" i="2"/>
  <c r="L3560" i="2"/>
  <c r="L3561" i="2"/>
  <c r="L3562" i="2"/>
  <c r="L3563" i="2"/>
  <c r="L3564" i="2"/>
  <c r="L3565" i="2"/>
  <c r="L3566" i="2"/>
  <c r="L3567" i="2"/>
  <c r="L3568" i="2"/>
  <c r="L3569" i="2"/>
  <c r="L3570" i="2"/>
  <c r="L3571" i="2"/>
  <c r="L3572" i="2"/>
  <c r="L3573" i="2"/>
  <c r="L3574" i="2"/>
  <c r="L3575" i="2"/>
  <c r="L3576" i="2"/>
  <c r="L3577" i="2"/>
  <c r="L3578" i="2"/>
  <c r="L3579" i="2"/>
  <c r="L3580" i="2"/>
  <c r="L3581" i="2"/>
  <c r="L3582" i="2"/>
  <c r="L3583" i="2"/>
  <c r="L3584" i="2"/>
  <c r="L3585" i="2"/>
  <c r="L3586" i="2"/>
  <c r="L3587" i="2"/>
  <c r="L3588" i="2"/>
  <c r="L3589" i="2"/>
  <c r="L3590" i="2"/>
  <c r="L3591" i="2"/>
  <c r="L3592" i="2"/>
  <c r="L3593" i="2"/>
  <c r="L3594" i="2"/>
  <c r="L3595" i="2"/>
  <c r="L3596" i="2"/>
  <c r="L3597" i="2"/>
  <c r="L3598" i="2"/>
  <c r="L3599" i="2"/>
  <c r="L3600" i="2"/>
  <c r="L3601" i="2"/>
  <c r="L3602" i="2"/>
  <c r="L3603" i="2"/>
  <c r="L3604" i="2"/>
  <c r="L3605" i="2"/>
  <c r="L3606" i="2"/>
  <c r="L3607" i="2"/>
  <c r="L3608" i="2"/>
  <c r="L3609" i="2"/>
  <c r="L3610" i="2"/>
  <c r="L3611" i="2"/>
  <c r="L3612" i="2"/>
  <c r="L3613" i="2"/>
  <c r="L3614" i="2"/>
  <c r="L3615" i="2"/>
  <c r="L3616" i="2"/>
  <c r="L3617" i="2"/>
  <c r="L3618" i="2"/>
  <c r="L3619" i="2"/>
  <c r="L3620" i="2"/>
  <c r="L3621" i="2"/>
  <c r="L3622" i="2"/>
  <c r="L3623" i="2"/>
  <c r="L3624" i="2"/>
  <c r="L3625" i="2"/>
  <c r="L3626" i="2"/>
  <c r="L3627" i="2"/>
  <c r="L3628" i="2"/>
  <c r="L3629" i="2"/>
  <c r="L3630" i="2"/>
  <c r="L3631" i="2"/>
  <c r="L3632" i="2"/>
  <c r="L3633" i="2"/>
  <c r="L3634" i="2"/>
  <c r="L3635" i="2"/>
  <c r="L3636" i="2"/>
  <c r="L3637" i="2"/>
  <c r="L3638" i="2"/>
  <c r="L3639" i="2"/>
  <c r="L3640" i="2"/>
  <c r="L3641" i="2"/>
  <c r="L3642" i="2"/>
  <c r="L3643" i="2"/>
  <c r="L3644" i="2"/>
  <c r="L3645" i="2"/>
  <c r="L3646" i="2"/>
  <c r="L3647" i="2"/>
  <c r="L3648" i="2"/>
  <c r="L3649" i="2"/>
  <c r="L3650" i="2"/>
  <c r="L3651" i="2"/>
  <c r="L3652" i="2"/>
  <c r="L3653" i="2"/>
  <c r="L3654" i="2"/>
  <c r="L3655" i="2"/>
  <c r="L3656" i="2"/>
  <c r="L3657" i="2"/>
  <c r="L3658" i="2"/>
  <c r="L3659" i="2"/>
  <c r="L3660" i="2"/>
  <c r="L3661" i="2"/>
  <c r="L3662" i="2"/>
  <c r="L3663" i="2"/>
  <c r="L3664" i="2"/>
  <c r="L3665" i="2"/>
  <c r="L3666" i="2"/>
  <c r="L3667" i="2"/>
  <c r="L3668" i="2"/>
  <c r="L3669" i="2"/>
  <c r="L3670" i="2"/>
  <c r="L3671" i="2"/>
  <c r="L3672" i="2"/>
  <c r="L3673" i="2"/>
  <c r="L3674" i="2"/>
  <c r="L3675" i="2"/>
  <c r="L3676" i="2"/>
  <c r="L3677" i="2"/>
  <c r="L3678" i="2"/>
  <c r="L3679" i="2"/>
  <c r="L3680" i="2"/>
  <c r="L3681" i="2"/>
  <c r="L3682" i="2"/>
  <c r="L3683" i="2"/>
  <c r="L3684" i="2"/>
  <c r="L3685" i="2"/>
  <c r="L3686" i="2"/>
  <c r="L3687" i="2"/>
  <c r="L3688" i="2"/>
  <c r="L3689" i="2"/>
  <c r="L3690" i="2"/>
  <c r="L3691" i="2"/>
  <c r="L3692" i="2"/>
  <c r="L3693" i="2"/>
  <c r="L3694" i="2"/>
  <c r="L3695" i="2"/>
  <c r="L3696" i="2"/>
  <c r="L3697" i="2"/>
  <c r="L3698" i="2"/>
  <c r="L3699" i="2"/>
  <c r="L3700" i="2"/>
  <c r="L3701" i="2"/>
  <c r="L3702" i="2"/>
  <c r="L3703" i="2"/>
  <c r="L3704" i="2"/>
  <c r="L3705" i="2"/>
  <c r="L3706" i="2"/>
  <c r="L3707" i="2"/>
  <c r="L3708" i="2"/>
  <c r="L3709" i="2"/>
  <c r="L3710" i="2"/>
  <c r="L3711" i="2"/>
  <c r="L3712" i="2"/>
  <c r="L3713" i="2"/>
  <c r="L3714" i="2"/>
  <c r="L3715" i="2"/>
  <c r="L3716" i="2"/>
  <c r="L3717" i="2"/>
  <c r="L3718" i="2"/>
  <c r="L3719" i="2"/>
  <c r="L3720" i="2"/>
  <c r="L3721" i="2"/>
  <c r="L3722" i="2"/>
  <c r="L3723" i="2"/>
  <c r="L3724" i="2"/>
  <c r="L3725" i="2"/>
  <c r="L3726" i="2"/>
  <c r="L3727" i="2"/>
  <c r="L3728" i="2"/>
  <c r="L3729" i="2"/>
  <c r="L3730" i="2"/>
  <c r="L3731" i="2"/>
  <c r="L3732" i="2"/>
  <c r="L3733" i="2"/>
  <c r="L3734" i="2"/>
  <c r="L3735" i="2"/>
  <c r="L3736" i="2"/>
  <c r="L3737" i="2"/>
  <c r="L3738" i="2"/>
  <c r="L3739" i="2"/>
  <c r="L3740" i="2"/>
  <c r="L3741" i="2"/>
  <c r="L3742" i="2"/>
  <c r="L3743" i="2"/>
  <c r="L3744" i="2"/>
  <c r="L3745" i="2"/>
  <c r="L3746" i="2"/>
  <c r="L3747" i="2"/>
  <c r="L3748" i="2"/>
  <c r="L3749" i="2"/>
  <c r="L3750" i="2"/>
  <c r="L3751" i="2"/>
  <c r="L3752" i="2"/>
  <c r="L3753" i="2"/>
  <c r="L3754" i="2"/>
  <c r="L3755" i="2"/>
  <c r="L3756" i="2"/>
  <c r="L3757" i="2"/>
  <c r="L3758" i="2"/>
  <c r="L3759" i="2"/>
  <c r="L3760" i="2"/>
  <c r="L3761" i="2"/>
  <c r="L3762" i="2"/>
  <c r="L3763" i="2"/>
  <c r="L3764" i="2"/>
  <c r="L3765" i="2"/>
  <c r="L3766" i="2"/>
  <c r="L3767" i="2"/>
  <c r="L3768" i="2"/>
  <c r="L3769" i="2"/>
  <c r="L3770" i="2"/>
  <c r="L3771" i="2"/>
  <c r="L3772" i="2"/>
  <c r="M2" i="2"/>
  <c r="N2" i="2" s="1"/>
  <c r="O2" i="2" s="1"/>
  <c r="M3" i="2"/>
  <c r="N3" i="2" s="1"/>
  <c r="O3" i="2" s="1"/>
  <c r="M4" i="2"/>
  <c r="N4" i="2" s="1"/>
  <c r="M5" i="2"/>
  <c r="N5" i="2" s="1"/>
  <c r="O5" i="2" s="1"/>
  <c r="M6" i="2"/>
  <c r="M7" i="2"/>
  <c r="N7" i="2" s="1"/>
  <c r="O7" i="2" s="1"/>
  <c r="M8" i="2"/>
  <c r="M9" i="2"/>
  <c r="M10" i="2"/>
  <c r="N10" i="2" s="1"/>
  <c r="O10" i="2" s="1"/>
  <c r="M11" i="2"/>
  <c r="M12" i="2"/>
  <c r="N12" i="2" s="1"/>
  <c r="M13" i="2"/>
  <c r="N13" i="2" s="1"/>
  <c r="O13" i="2" s="1"/>
  <c r="M14" i="2"/>
  <c r="N14" i="2" s="1"/>
  <c r="M15" i="2"/>
  <c r="N15" i="2" s="1"/>
  <c r="O15" i="2" s="1"/>
  <c r="M16" i="2"/>
  <c r="N16" i="2" s="1"/>
  <c r="O16" i="2" s="1"/>
  <c r="M17" i="2"/>
  <c r="N17" i="2" s="1"/>
  <c r="O17" i="2" s="1"/>
  <c r="M18" i="2"/>
  <c r="N18" i="2" s="1"/>
  <c r="O18" i="2" s="1"/>
  <c r="M19" i="2"/>
  <c r="N19" i="2" s="1"/>
  <c r="O19" i="2" s="1"/>
  <c r="M20" i="2"/>
  <c r="N20" i="2" s="1"/>
  <c r="M21" i="2"/>
  <c r="N21" i="2" s="1"/>
  <c r="O21" i="2" s="1"/>
  <c r="M22" i="2"/>
  <c r="N22" i="2" s="1"/>
  <c r="M23" i="2"/>
  <c r="N23" i="2" s="1"/>
  <c r="O23" i="2" s="1"/>
  <c r="M24" i="2"/>
  <c r="N24" i="2" s="1"/>
  <c r="M25" i="2"/>
  <c r="N25" i="2" s="1"/>
  <c r="O25" i="2" s="1"/>
  <c r="M26" i="2"/>
  <c r="N26" i="2" s="1"/>
  <c r="O26" i="2" s="1"/>
  <c r="M27" i="2"/>
  <c r="N27" i="2" s="1"/>
  <c r="O27" i="2" s="1"/>
  <c r="M28" i="2"/>
  <c r="N28" i="2" s="1"/>
  <c r="M29" i="2"/>
  <c r="N29" i="2" s="1"/>
  <c r="O29" i="2" s="1"/>
  <c r="M30" i="2"/>
  <c r="N30" i="2" s="1"/>
  <c r="O30" i="2" s="1"/>
  <c r="M31" i="2"/>
  <c r="N31" i="2" s="1"/>
  <c r="O31" i="2" s="1"/>
  <c r="M32" i="2"/>
  <c r="M33" i="2"/>
  <c r="N33" i="2" s="1"/>
  <c r="O33" i="2" s="1"/>
  <c r="M34" i="2"/>
  <c r="N34" i="2" s="1"/>
  <c r="O34" i="2" s="1"/>
  <c r="M35" i="2"/>
  <c r="N35" i="2" s="1"/>
  <c r="O35" i="2" s="1"/>
  <c r="M36" i="2"/>
  <c r="N36" i="2" s="1"/>
  <c r="M37" i="2"/>
  <c r="N37" i="2" s="1"/>
  <c r="O37" i="2" s="1"/>
  <c r="M38" i="2"/>
  <c r="N38" i="2" s="1"/>
  <c r="O38" i="2" s="1"/>
  <c r="M39" i="2"/>
  <c r="N39" i="2" s="1"/>
  <c r="O39" i="2" s="1"/>
  <c r="M40" i="2"/>
  <c r="N40" i="2" s="1"/>
  <c r="M41" i="2"/>
  <c r="N41" i="2" s="1"/>
  <c r="O41" i="2" s="1"/>
  <c r="M42" i="2"/>
  <c r="N42" i="2" s="1"/>
  <c r="O42" i="2" s="1"/>
  <c r="M43" i="2"/>
  <c r="N43" i="2" s="1"/>
  <c r="O43" i="2" s="1"/>
  <c r="M44" i="2"/>
  <c r="N44" i="2" s="1"/>
  <c r="M45" i="2"/>
  <c r="N45" i="2" s="1"/>
  <c r="O45" i="2" s="1"/>
  <c r="M46" i="2"/>
  <c r="N46" i="2" s="1"/>
  <c r="M47" i="2"/>
  <c r="N47" i="2" s="1"/>
  <c r="O47" i="2" s="1"/>
  <c r="M48" i="2"/>
  <c r="N48" i="2" s="1"/>
  <c r="O48" i="2" s="1"/>
  <c r="M49" i="2"/>
  <c r="N49" i="2" s="1"/>
  <c r="O49" i="2" s="1"/>
  <c r="M50" i="2"/>
  <c r="N50" i="2" s="1"/>
  <c r="O50" i="2" s="1"/>
  <c r="M51" i="2"/>
  <c r="N51" i="2" s="1"/>
  <c r="O51" i="2" s="1"/>
  <c r="M52" i="2"/>
  <c r="N52" i="2" s="1"/>
  <c r="M53" i="2"/>
  <c r="N53" i="2" s="1"/>
  <c r="O53" i="2" s="1"/>
  <c r="M54" i="2"/>
  <c r="N54" i="2" s="1"/>
  <c r="O54" i="2" s="1"/>
  <c r="M55" i="2"/>
  <c r="N55" i="2" s="1"/>
  <c r="O55" i="2" s="1"/>
  <c r="M56" i="2"/>
  <c r="M57" i="2"/>
  <c r="N57" i="2" s="1"/>
  <c r="M58" i="2"/>
  <c r="N58" i="2" s="1"/>
  <c r="O58" i="2" s="1"/>
  <c r="M59" i="2"/>
  <c r="N59" i="2" s="1"/>
  <c r="O59" i="2" s="1"/>
  <c r="M60" i="2"/>
  <c r="N60" i="2" s="1"/>
  <c r="M61" i="2"/>
  <c r="N61" i="2" s="1"/>
  <c r="O61" i="2" s="1"/>
  <c r="M62" i="2"/>
  <c r="N62" i="2" s="1"/>
  <c r="O62" i="2" s="1"/>
  <c r="M63" i="2"/>
  <c r="N63" i="2" s="1"/>
  <c r="O63" i="2" s="1"/>
  <c r="M64" i="2"/>
  <c r="N64" i="2" s="1"/>
  <c r="M65" i="2"/>
  <c r="N65" i="2" s="1"/>
  <c r="O65" i="2" s="1"/>
  <c r="M66" i="2"/>
  <c r="N66" i="2" s="1"/>
  <c r="O66" i="2" s="1"/>
  <c r="M67" i="2"/>
  <c r="N67" i="2" s="1"/>
  <c r="O67" i="2" s="1"/>
  <c r="M68" i="2"/>
  <c r="N68" i="2" s="1"/>
  <c r="M69" i="2"/>
  <c r="N69" i="2" s="1"/>
  <c r="O69" i="2" s="1"/>
  <c r="M70" i="2"/>
  <c r="N70" i="2" s="1"/>
  <c r="O70" i="2" s="1"/>
  <c r="M71" i="2"/>
  <c r="N71" i="2" s="1"/>
  <c r="O71" i="2" s="1"/>
  <c r="M72" i="2"/>
  <c r="M73" i="2"/>
  <c r="N73" i="2" s="1"/>
  <c r="O73" i="2" s="1"/>
  <c r="M74" i="2"/>
  <c r="N74" i="2" s="1"/>
  <c r="O74" i="2" s="1"/>
  <c r="M75" i="2"/>
  <c r="N75" i="2" s="1"/>
  <c r="O75" i="2" s="1"/>
  <c r="M76" i="2"/>
  <c r="N76" i="2" s="1"/>
  <c r="M77" i="2"/>
  <c r="N77" i="2" s="1"/>
  <c r="O77" i="2" s="1"/>
  <c r="M78" i="2"/>
  <c r="N78" i="2" s="1"/>
  <c r="O78" i="2" s="1"/>
  <c r="M79" i="2"/>
  <c r="M80" i="2"/>
  <c r="M81" i="2"/>
  <c r="N81" i="2" s="1"/>
  <c r="O81" i="2" s="1"/>
  <c r="M82" i="2"/>
  <c r="N82" i="2" s="1"/>
  <c r="O82" i="2" s="1"/>
  <c r="M83" i="2"/>
  <c r="N83" i="2" s="1"/>
  <c r="O83" i="2" s="1"/>
  <c r="M84" i="2"/>
  <c r="N84" i="2" s="1"/>
  <c r="M85" i="2"/>
  <c r="N85" i="2" s="1"/>
  <c r="O85" i="2" s="1"/>
  <c r="M86" i="2"/>
  <c r="N86" i="2" s="1"/>
  <c r="O86" i="2" s="1"/>
  <c r="M87" i="2"/>
  <c r="N87" i="2" s="1"/>
  <c r="M88" i="2"/>
  <c r="N88" i="2" s="1"/>
  <c r="M89" i="2"/>
  <c r="N89" i="2" s="1"/>
  <c r="O89" i="2" s="1"/>
  <c r="M90" i="2"/>
  <c r="N90" i="2" s="1"/>
  <c r="O90" i="2" s="1"/>
  <c r="M91" i="2"/>
  <c r="N91" i="2" s="1"/>
  <c r="O91" i="2" s="1"/>
  <c r="M92" i="2"/>
  <c r="N92" i="2" s="1"/>
  <c r="M93" i="2"/>
  <c r="N93" i="2" s="1"/>
  <c r="O93" i="2" s="1"/>
  <c r="M94" i="2"/>
  <c r="N94" i="2" s="1"/>
  <c r="O94" i="2" s="1"/>
  <c r="M95" i="2"/>
  <c r="N95" i="2" s="1"/>
  <c r="O95" i="2" s="1"/>
  <c r="M96" i="2"/>
  <c r="M97" i="2"/>
  <c r="N97" i="2" s="1"/>
  <c r="O97" i="2" s="1"/>
  <c r="M98" i="2"/>
  <c r="N98" i="2" s="1"/>
  <c r="O98" i="2" s="1"/>
  <c r="M99" i="2"/>
  <c r="N99" i="2" s="1"/>
  <c r="O99" i="2" s="1"/>
  <c r="M100" i="2"/>
  <c r="N100" i="2" s="1"/>
  <c r="M101" i="2"/>
  <c r="N101" i="2" s="1"/>
  <c r="O101" i="2" s="1"/>
  <c r="M102" i="2"/>
  <c r="N102" i="2" s="1"/>
  <c r="O102" i="2" s="1"/>
  <c r="M103" i="2"/>
  <c r="M104" i="2"/>
  <c r="N104" i="2" s="1"/>
  <c r="M105" i="2"/>
  <c r="N105" i="2" s="1"/>
  <c r="O105" i="2" s="1"/>
  <c r="M106" i="2"/>
  <c r="N106" i="2" s="1"/>
  <c r="O106" i="2" s="1"/>
  <c r="M107" i="2"/>
  <c r="N107" i="2" s="1"/>
  <c r="O107" i="2" s="1"/>
  <c r="M108" i="2"/>
  <c r="N108" i="2" s="1"/>
  <c r="M109" i="2"/>
  <c r="N109" i="2" s="1"/>
  <c r="O109" i="2" s="1"/>
  <c r="M110" i="2"/>
  <c r="M111" i="2"/>
  <c r="N111" i="2" s="1"/>
  <c r="O111" i="2" s="1"/>
  <c r="M112" i="2"/>
  <c r="N112" i="2" s="1"/>
  <c r="M113" i="2"/>
  <c r="N113" i="2" s="1"/>
  <c r="O113" i="2" s="1"/>
  <c r="M114" i="2"/>
  <c r="N114" i="2" s="1"/>
  <c r="O114" i="2" s="1"/>
  <c r="M115" i="2"/>
  <c r="N115" i="2" s="1"/>
  <c r="O115" i="2" s="1"/>
  <c r="M116" i="2"/>
  <c r="N116" i="2" s="1"/>
  <c r="M117" i="2"/>
  <c r="N117" i="2" s="1"/>
  <c r="O117" i="2" s="1"/>
  <c r="M118" i="2"/>
  <c r="N118" i="2" s="1"/>
  <c r="O118" i="2" s="1"/>
  <c r="M119" i="2"/>
  <c r="N119" i="2" s="1"/>
  <c r="O119" i="2" s="1"/>
  <c r="M120" i="2"/>
  <c r="M121" i="2"/>
  <c r="N121" i="2" s="1"/>
  <c r="O121" i="2" s="1"/>
  <c r="M122" i="2"/>
  <c r="N122" i="2" s="1"/>
  <c r="O122" i="2" s="1"/>
  <c r="M123" i="2"/>
  <c r="N123" i="2" s="1"/>
  <c r="O123" i="2" s="1"/>
  <c r="M124" i="2"/>
  <c r="N124" i="2" s="1"/>
  <c r="M125" i="2"/>
  <c r="N125" i="2" s="1"/>
  <c r="O125" i="2" s="1"/>
  <c r="M126" i="2"/>
  <c r="N126" i="2" s="1"/>
  <c r="O126" i="2" s="1"/>
  <c r="M127" i="2"/>
  <c r="N127" i="2" s="1"/>
  <c r="O127" i="2" s="1"/>
  <c r="M128" i="2"/>
  <c r="N128" i="2" s="1"/>
  <c r="O128" i="2" s="1"/>
  <c r="M129" i="2"/>
  <c r="N129" i="2" s="1"/>
  <c r="O129" i="2" s="1"/>
  <c r="M130" i="2"/>
  <c r="N130" i="2" s="1"/>
  <c r="O130" i="2" s="1"/>
  <c r="M131" i="2"/>
  <c r="N131" i="2" s="1"/>
  <c r="O131" i="2" s="1"/>
  <c r="M132" i="2"/>
  <c r="N132" i="2" s="1"/>
  <c r="M133" i="2"/>
  <c r="N133" i="2" s="1"/>
  <c r="O133" i="2" s="1"/>
  <c r="M134" i="2"/>
  <c r="M135" i="2"/>
  <c r="N135" i="2" s="1"/>
  <c r="O135" i="2" s="1"/>
  <c r="M136" i="2"/>
  <c r="N136" i="2" s="1"/>
  <c r="M137" i="2"/>
  <c r="N137" i="2" s="1"/>
  <c r="O137" i="2" s="1"/>
  <c r="M138" i="2"/>
  <c r="N138" i="2" s="1"/>
  <c r="O138" i="2" s="1"/>
  <c r="M139" i="2"/>
  <c r="N139" i="2" s="1"/>
  <c r="O139" i="2" s="1"/>
  <c r="M140" i="2"/>
  <c r="N140" i="2" s="1"/>
  <c r="M141" i="2"/>
  <c r="N141" i="2" s="1"/>
  <c r="O141" i="2" s="1"/>
  <c r="M142" i="2"/>
  <c r="M143" i="2"/>
  <c r="N143" i="2" s="1"/>
  <c r="O143" i="2" s="1"/>
  <c r="M144" i="2"/>
  <c r="N144" i="2" s="1"/>
  <c r="M145" i="2"/>
  <c r="N145" i="2" s="1"/>
  <c r="O145" i="2" s="1"/>
  <c r="M146" i="2"/>
  <c r="N146" i="2" s="1"/>
  <c r="O146" i="2" s="1"/>
  <c r="M147" i="2"/>
  <c r="N147" i="2" s="1"/>
  <c r="O147" i="2" s="1"/>
  <c r="M148" i="2"/>
  <c r="N148" i="2" s="1"/>
  <c r="M149" i="2"/>
  <c r="N149" i="2" s="1"/>
  <c r="O149" i="2" s="1"/>
  <c r="M150" i="2"/>
  <c r="N150" i="2" s="1"/>
  <c r="O150" i="2" s="1"/>
  <c r="M151" i="2"/>
  <c r="N151" i="2" s="1"/>
  <c r="O151" i="2" s="1"/>
  <c r="M152" i="2"/>
  <c r="N152" i="2" s="1"/>
  <c r="M153" i="2"/>
  <c r="N153" i="2" s="1"/>
  <c r="O153" i="2" s="1"/>
  <c r="M154" i="2"/>
  <c r="N154" i="2" s="1"/>
  <c r="O154" i="2" s="1"/>
  <c r="M155" i="2"/>
  <c r="N155" i="2" s="1"/>
  <c r="O155" i="2" s="1"/>
  <c r="M156" i="2"/>
  <c r="N156" i="2" s="1"/>
  <c r="M157" i="2"/>
  <c r="N157" i="2" s="1"/>
  <c r="O157" i="2" s="1"/>
  <c r="M158" i="2"/>
  <c r="N158" i="2" s="1"/>
  <c r="M159" i="2"/>
  <c r="N159" i="2" s="1"/>
  <c r="O159" i="2" s="1"/>
  <c r="M160" i="2"/>
  <c r="M161" i="2"/>
  <c r="N161" i="2" s="1"/>
  <c r="O161" i="2" s="1"/>
  <c r="M162" i="2"/>
  <c r="N162" i="2" s="1"/>
  <c r="O162" i="2" s="1"/>
  <c r="M163" i="2"/>
  <c r="N163" i="2" s="1"/>
  <c r="O163" i="2" s="1"/>
  <c r="M164" i="2"/>
  <c r="N164" i="2" s="1"/>
  <c r="M165" i="2"/>
  <c r="N165" i="2" s="1"/>
  <c r="O165" i="2" s="1"/>
  <c r="M166" i="2"/>
  <c r="N166" i="2" s="1"/>
  <c r="O166" i="2" s="1"/>
  <c r="M167" i="2"/>
  <c r="N167" i="2" s="1"/>
  <c r="O167" i="2" s="1"/>
  <c r="M168" i="2"/>
  <c r="N168" i="2" s="1"/>
  <c r="M169" i="2"/>
  <c r="N169" i="2" s="1"/>
  <c r="O169" i="2" s="1"/>
  <c r="M170" i="2"/>
  <c r="N170" i="2" s="1"/>
  <c r="O170" i="2" s="1"/>
  <c r="M171" i="2"/>
  <c r="N171" i="2" s="1"/>
  <c r="O171" i="2" s="1"/>
  <c r="M172" i="2"/>
  <c r="N172" i="2" s="1"/>
  <c r="M173" i="2"/>
  <c r="N173" i="2" s="1"/>
  <c r="O173" i="2" s="1"/>
  <c r="M174" i="2"/>
  <c r="M175" i="2"/>
  <c r="N175" i="2" s="1"/>
  <c r="O175" i="2" s="1"/>
  <c r="M176" i="2"/>
  <c r="M177" i="2"/>
  <c r="N177" i="2" s="1"/>
  <c r="O177" i="2" s="1"/>
  <c r="M178" i="2"/>
  <c r="N178" i="2" s="1"/>
  <c r="O178" i="2" s="1"/>
  <c r="M179" i="2"/>
  <c r="N179" i="2" s="1"/>
  <c r="O179" i="2" s="1"/>
  <c r="M180" i="2"/>
  <c r="N180" i="2" s="1"/>
  <c r="M181" i="2"/>
  <c r="N181" i="2" s="1"/>
  <c r="O181" i="2" s="1"/>
  <c r="M182" i="2"/>
  <c r="N182" i="2" s="1"/>
  <c r="O182" i="2" s="1"/>
  <c r="M183" i="2"/>
  <c r="N183" i="2" s="1"/>
  <c r="O183" i="2" s="1"/>
  <c r="M184" i="2"/>
  <c r="N184" i="2" s="1"/>
  <c r="M185" i="2"/>
  <c r="N185" i="2" s="1"/>
  <c r="O185" i="2" s="1"/>
  <c r="M186" i="2"/>
  <c r="N186" i="2" s="1"/>
  <c r="O186" i="2" s="1"/>
  <c r="M187" i="2"/>
  <c r="N187" i="2" s="1"/>
  <c r="O187" i="2" s="1"/>
  <c r="M188" i="2"/>
  <c r="N188" i="2" s="1"/>
  <c r="M189" i="2"/>
  <c r="N189" i="2" s="1"/>
  <c r="O189" i="2" s="1"/>
  <c r="M190" i="2"/>
  <c r="N190" i="2" s="1"/>
  <c r="O190" i="2" s="1"/>
  <c r="M191" i="2"/>
  <c r="N191" i="2" s="1"/>
  <c r="O191" i="2" s="1"/>
  <c r="M192" i="2"/>
  <c r="M193" i="2"/>
  <c r="N193" i="2" s="1"/>
  <c r="O193" i="2" s="1"/>
  <c r="M194" i="2"/>
  <c r="N194" i="2" s="1"/>
  <c r="O194" i="2" s="1"/>
  <c r="M195" i="2"/>
  <c r="N195" i="2" s="1"/>
  <c r="O195" i="2" s="1"/>
  <c r="M196" i="2"/>
  <c r="N196" i="2" s="1"/>
  <c r="M197" i="2"/>
  <c r="N197" i="2" s="1"/>
  <c r="O197" i="2" s="1"/>
  <c r="M198" i="2"/>
  <c r="N198" i="2" s="1"/>
  <c r="O198" i="2" s="1"/>
  <c r="M199" i="2"/>
  <c r="N199" i="2" s="1"/>
  <c r="O199" i="2" s="1"/>
  <c r="M200" i="2"/>
  <c r="M201" i="2"/>
  <c r="N201" i="2" s="1"/>
  <c r="O201" i="2" s="1"/>
  <c r="M202" i="2"/>
  <c r="N202" i="2" s="1"/>
  <c r="O202" i="2" s="1"/>
  <c r="M203" i="2"/>
  <c r="N203" i="2" s="1"/>
  <c r="O203" i="2" s="1"/>
  <c r="M204" i="2"/>
  <c r="N204" i="2" s="1"/>
  <c r="M205" i="2"/>
  <c r="N205" i="2" s="1"/>
  <c r="O205" i="2" s="1"/>
  <c r="M206" i="2"/>
  <c r="N206" i="2" s="1"/>
  <c r="O206" i="2" s="1"/>
  <c r="M207" i="2"/>
  <c r="N207" i="2" s="1"/>
  <c r="O207" i="2" s="1"/>
  <c r="M208" i="2"/>
  <c r="N208" i="2" s="1"/>
  <c r="M209" i="2"/>
  <c r="N209" i="2" s="1"/>
  <c r="O209" i="2" s="1"/>
  <c r="M210" i="2"/>
  <c r="N210" i="2" s="1"/>
  <c r="O210" i="2" s="1"/>
  <c r="M211" i="2"/>
  <c r="N211" i="2" s="1"/>
  <c r="O211" i="2" s="1"/>
  <c r="M212" i="2"/>
  <c r="N212" i="2" s="1"/>
  <c r="M213" i="2"/>
  <c r="N213" i="2" s="1"/>
  <c r="O213" i="2" s="1"/>
  <c r="M214" i="2"/>
  <c r="N214" i="2" s="1"/>
  <c r="O214" i="2" s="1"/>
  <c r="M215" i="2"/>
  <c r="N215" i="2" s="1"/>
  <c r="O215" i="2" s="1"/>
  <c r="M216" i="2"/>
  <c r="N216" i="2" s="1"/>
  <c r="M217" i="2"/>
  <c r="N217" i="2" s="1"/>
  <c r="O217" i="2" s="1"/>
  <c r="M218" i="2"/>
  <c r="N218" i="2" s="1"/>
  <c r="O218" i="2" s="1"/>
  <c r="M219" i="2"/>
  <c r="N219" i="2" s="1"/>
  <c r="O219" i="2" s="1"/>
  <c r="M220" i="2"/>
  <c r="N220" i="2" s="1"/>
  <c r="M221" i="2"/>
  <c r="N221" i="2" s="1"/>
  <c r="O221" i="2" s="1"/>
  <c r="M222" i="2"/>
  <c r="M223" i="2"/>
  <c r="N223" i="2" s="1"/>
  <c r="O223" i="2" s="1"/>
  <c r="M224" i="2"/>
  <c r="N224" i="2" s="1"/>
  <c r="O224" i="2" s="1"/>
  <c r="M225" i="2"/>
  <c r="N225" i="2" s="1"/>
  <c r="O225" i="2" s="1"/>
  <c r="M226" i="2"/>
  <c r="N226" i="2" s="1"/>
  <c r="O226" i="2" s="1"/>
  <c r="M227" i="2"/>
  <c r="N227" i="2" s="1"/>
  <c r="O227" i="2" s="1"/>
  <c r="M228" i="2"/>
  <c r="N228" i="2" s="1"/>
  <c r="M229" i="2"/>
  <c r="N229" i="2" s="1"/>
  <c r="O229" i="2" s="1"/>
  <c r="M230" i="2"/>
  <c r="N230" i="2" s="1"/>
  <c r="O230" i="2" s="1"/>
  <c r="M231" i="2"/>
  <c r="N231" i="2" s="1"/>
  <c r="O231" i="2" s="1"/>
  <c r="M232" i="2"/>
  <c r="N232" i="2" s="1"/>
  <c r="O232" i="2" s="1"/>
  <c r="M233" i="2"/>
  <c r="N233" i="2" s="1"/>
  <c r="O233" i="2" s="1"/>
  <c r="M234" i="2"/>
  <c r="N234" i="2" s="1"/>
  <c r="O234" i="2" s="1"/>
  <c r="M235" i="2"/>
  <c r="N235" i="2" s="1"/>
  <c r="O235" i="2" s="1"/>
  <c r="M236" i="2"/>
  <c r="N236" i="2" s="1"/>
  <c r="M237" i="2"/>
  <c r="N237" i="2" s="1"/>
  <c r="O237" i="2" s="1"/>
  <c r="M238" i="2"/>
  <c r="N238" i="2" s="1"/>
  <c r="O238" i="2" s="1"/>
  <c r="M239" i="2"/>
  <c r="N239" i="2" s="1"/>
  <c r="O239" i="2" s="1"/>
  <c r="M240" i="2"/>
  <c r="N240" i="2" s="1"/>
  <c r="O240" i="2" s="1"/>
  <c r="M241" i="2"/>
  <c r="N241" i="2" s="1"/>
  <c r="O241" i="2" s="1"/>
  <c r="M242" i="2"/>
  <c r="N242" i="2" s="1"/>
  <c r="O242" i="2" s="1"/>
  <c r="M243" i="2"/>
  <c r="N243" i="2" s="1"/>
  <c r="O243" i="2" s="1"/>
  <c r="M244" i="2"/>
  <c r="N244" i="2" s="1"/>
  <c r="M245" i="2"/>
  <c r="N245" i="2" s="1"/>
  <c r="O245" i="2" s="1"/>
  <c r="M246" i="2"/>
  <c r="N246" i="2" s="1"/>
  <c r="O246" i="2" s="1"/>
  <c r="M247" i="2"/>
  <c r="M248" i="2"/>
  <c r="M249" i="2"/>
  <c r="N249" i="2" s="1"/>
  <c r="O249" i="2" s="1"/>
  <c r="M250" i="2"/>
  <c r="N250" i="2" s="1"/>
  <c r="O250" i="2" s="1"/>
  <c r="M251" i="2"/>
  <c r="N251" i="2" s="1"/>
  <c r="O251" i="2" s="1"/>
  <c r="M252" i="2"/>
  <c r="N252" i="2" s="1"/>
  <c r="M253" i="2"/>
  <c r="N253" i="2" s="1"/>
  <c r="O253" i="2" s="1"/>
  <c r="M254" i="2"/>
  <c r="N254" i="2" s="1"/>
  <c r="M255" i="2"/>
  <c r="N255" i="2" s="1"/>
  <c r="O255" i="2" s="1"/>
  <c r="M256" i="2"/>
  <c r="N256" i="2" s="1"/>
  <c r="M257" i="2"/>
  <c r="N257" i="2" s="1"/>
  <c r="O257" i="2" s="1"/>
  <c r="M258" i="2"/>
  <c r="N258" i="2" s="1"/>
  <c r="O258" i="2" s="1"/>
  <c r="M259" i="2"/>
  <c r="N259" i="2" s="1"/>
  <c r="O259" i="2" s="1"/>
  <c r="M260" i="2"/>
  <c r="N260" i="2" s="1"/>
  <c r="M261" i="2"/>
  <c r="N261" i="2" s="1"/>
  <c r="O261" i="2" s="1"/>
  <c r="M262" i="2"/>
  <c r="N262" i="2" s="1"/>
  <c r="M263" i="2"/>
  <c r="N263" i="2" s="1"/>
  <c r="O263" i="2" s="1"/>
  <c r="M264" i="2"/>
  <c r="M265" i="2"/>
  <c r="N265" i="2" s="1"/>
  <c r="O265" i="2" s="1"/>
  <c r="M266" i="2"/>
  <c r="N266" i="2" s="1"/>
  <c r="O266" i="2" s="1"/>
  <c r="M267" i="2"/>
  <c r="N267" i="2" s="1"/>
  <c r="O267" i="2" s="1"/>
  <c r="M268" i="2"/>
  <c r="N268" i="2" s="1"/>
  <c r="M269" i="2"/>
  <c r="N269" i="2" s="1"/>
  <c r="O269" i="2" s="1"/>
  <c r="M270" i="2"/>
  <c r="N270" i="2" s="1"/>
  <c r="O270" i="2" s="1"/>
  <c r="M271" i="2"/>
  <c r="N271" i="2" s="1"/>
  <c r="O271" i="2" s="1"/>
  <c r="M272" i="2"/>
  <c r="N272" i="2" s="1"/>
  <c r="O272" i="2" s="1"/>
  <c r="M273" i="2"/>
  <c r="N273" i="2" s="1"/>
  <c r="M274" i="2"/>
  <c r="N274" i="2" s="1"/>
  <c r="O274" i="2" s="1"/>
  <c r="M275" i="2"/>
  <c r="N275" i="2" s="1"/>
  <c r="O275" i="2" s="1"/>
  <c r="M276" i="2"/>
  <c r="N276" i="2" s="1"/>
  <c r="M277" i="2"/>
  <c r="N277" i="2" s="1"/>
  <c r="O277" i="2" s="1"/>
  <c r="M278" i="2"/>
  <c r="N278" i="2" s="1"/>
  <c r="M279" i="2"/>
  <c r="N279" i="2" s="1"/>
  <c r="O279" i="2" s="1"/>
  <c r="M280" i="2"/>
  <c r="N280" i="2" s="1"/>
  <c r="O280" i="2" s="1"/>
  <c r="M281" i="2"/>
  <c r="N281" i="2" s="1"/>
  <c r="O281" i="2" s="1"/>
  <c r="M282" i="2"/>
  <c r="N282" i="2" s="1"/>
  <c r="O282" i="2" s="1"/>
  <c r="M283" i="2"/>
  <c r="N283" i="2" s="1"/>
  <c r="O283" i="2" s="1"/>
  <c r="M284" i="2"/>
  <c r="N284" i="2" s="1"/>
  <c r="M285" i="2"/>
  <c r="N285" i="2" s="1"/>
  <c r="O285" i="2" s="1"/>
  <c r="M286" i="2"/>
  <c r="N286" i="2" s="1"/>
  <c r="O286" i="2" s="1"/>
  <c r="M287" i="2"/>
  <c r="N287" i="2" s="1"/>
  <c r="O287" i="2" s="1"/>
  <c r="M288" i="2"/>
  <c r="M289" i="2"/>
  <c r="N289" i="2" s="1"/>
  <c r="O289" i="2" s="1"/>
  <c r="M290" i="2"/>
  <c r="N290" i="2" s="1"/>
  <c r="O290" i="2" s="1"/>
  <c r="M291" i="2"/>
  <c r="N291" i="2" s="1"/>
  <c r="O291" i="2" s="1"/>
  <c r="M292" i="2"/>
  <c r="N292" i="2" s="1"/>
  <c r="M293" i="2"/>
  <c r="N293" i="2" s="1"/>
  <c r="O293" i="2" s="1"/>
  <c r="M294" i="2"/>
  <c r="N294" i="2" s="1"/>
  <c r="O294" i="2" s="1"/>
  <c r="M295" i="2"/>
  <c r="N295" i="2" s="1"/>
  <c r="O295" i="2" s="1"/>
  <c r="M296" i="2"/>
  <c r="N296" i="2" s="1"/>
  <c r="M297" i="2"/>
  <c r="N297" i="2" s="1"/>
  <c r="O297" i="2" s="1"/>
  <c r="M298" i="2"/>
  <c r="N298" i="2" s="1"/>
  <c r="O298" i="2" s="1"/>
  <c r="M299" i="2"/>
  <c r="N299" i="2" s="1"/>
  <c r="O299" i="2" s="1"/>
  <c r="M300" i="2"/>
  <c r="N300" i="2" s="1"/>
  <c r="M301" i="2"/>
  <c r="N301" i="2" s="1"/>
  <c r="O301" i="2" s="1"/>
  <c r="M302" i="2"/>
  <c r="N302" i="2" s="1"/>
  <c r="M303" i="2"/>
  <c r="N303" i="2" s="1"/>
  <c r="O303" i="2" s="1"/>
  <c r="M304" i="2"/>
  <c r="N304" i="2" s="1"/>
  <c r="M305" i="2"/>
  <c r="N305" i="2" s="1"/>
  <c r="O305" i="2" s="1"/>
  <c r="M306" i="2"/>
  <c r="N306" i="2" s="1"/>
  <c r="O306" i="2" s="1"/>
  <c r="M307" i="2"/>
  <c r="N307" i="2" s="1"/>
  <c r="O307" i="2" s="1"/>
  <c r="M308" i="2"/>
  <c r="N308" i="2" s="1"/>
  <c r="M309" i="2"/>
  <c r="N309" i="2" s="1"/>
  <c r="O309" i="2" s="1"/>
  <c r="M310" i="2"/>
  <c r="N310" i="2" s="1"/>
  <c r="O310" i="2" s="1"/>
  <c r="M311" i="2"/>
  <c r="N311" i="2" s="1"/>
  <c r="O311" i="2" s="1"/>
  <c r="M312" i="2"/>
  <c r="N312" i="2" s="1"/>
  <c r="O312" i="2" s="1"/>
  <c r="M313" i="2"/>
  <c r="N313" i="2" s="1"/>
  <c r="O313" i="2" s="1"/>
  <c r="M314" i="2"/>
  <c r="N314" i="2" s="1"/>
  <c r="O314" i="2" s="1"/>
  <c r="M315" i="2"/>
  <c r="N315" i="2" s="1"/>
  <c r="O315" i="2" s="1"/>
  <c r="M316" i="2"/>
  <c r="N316" i="2" s="1"/>
  <c r="M317" i="2"/>
  <c r="N317" i="2" s="1"/>
  <c r="O317" i="2" s="1"/>
  <c r="M318" i="2"/>
  <c r="M319" i="2"/>
  <c r="N319" i="2" s="1"/>
  <c r="O319" i="2" s="1"/>
  <c r="M320" i="2"/>
  <c r="N320" i="2" s="1"/>
  <c r="M321" i="2"/>
  <c r="N321" i="2" s="1"/>
  <c r="O321" i="2" s="1"/>
  <c r="M322" i="2"/>
  <c r="N322" i="2" s="1"/>
  <c r="O322" i="2" s="1"/>
  <c r="M323" i="2"/>
  <c r="N323" i="2" s="1"/>
  <c r="O323" i="2" s="1"/>
  <c r="M324" i="2"/>
  <c r="N324" i="2" s="1"/>
  <c r="M325" i="2"/>
  <c r="N325" i="2" s="1"/>
  <c r="O325" i="2" s="1"/>
  <c r="M326" i="2"/>
  <c r="N326" i="2" s="1"/>
  <c r="O326" i="2" s="1"/>
  <c r="M327" i="2"/>
  <c r="N327" i="2" s="1"/>
  <c r="O327" i="2" s="1"/>
  <c r="M328" i="2"/>
  <c r="N328" i="2" s="1"/>
  <c r="M329" i="2"/>
  <c r="N329" i="2" s="1"/>
  <c r="O329" i="2" s="1"/>
  <c r="M330" i="2"/>
  <c r="N330" i="2" s="1"/>
  <c r="O330" i="2" s="1"/>
  <c r="M331" i="2"/>
  <c r="N331" i="2" s="1"/>
  <c r="O331" i="2" s="1"/>
  <c r="M332" i="2"/>
  <c r="N332" i="2" s="1"/>
  <c r="M333" i="2"/>
  <c r="N333" i="2" s="1"/>
  <c r="O333" i="2" s="1"/>
  <c r="M334" i="2"/>
  <c r="M335" i="2"/>
  <c r="N335" i="2" s="1"/>
  <c r="O335" i="2" s="1"/>
  <c r="M336" i="2"/>
  <c r="N336" i="2" s="1"/>
  <c r="M337" i="2"/>
  <c r="N337" i="2" s="1"/>
  <c r="O337" i="2" s="1"/>
  <c r="M338" i="2"/>
  <c r="N338" i="2" s="1"/>
  <c r="O338" i="2" s="1"/>
  <c r="M339" i="2"/>
  <c r="N339" i="2" s="1"/>
  <c r="O339" i="2" s="1"/>
  <c r="M340" i="2"/>
  <c r="N340" i="2" s="1"/>
  <c r="M341" i="2"/>
  <c r="N341" i="2" s="1"/>
  <c r="O341" i="2" s="1"/>
  <c r="M342" i="2"/>
  <c r="M343" i="2"/>
  <c r="N343" i="2" s="1"/>
  <c r="O343" i="2" s="1"/>
  <c r="M344" i="2"/>
  <c r="N344" i="2" s="1"/>
  <c r="M345" i="2"/>
  <c r="N345" i="2" s="1"/>
  <c r="O345" i="2" s="1"/>
  <c r="M346" i="2"/>
  <c r="N346" i="2" s="1"/>
  <c r="O346" i="2" s="1"/>
  <c r="M347" i="2"/>
  <c r="N347" i="2" s="1"/>
  <c r="O347" i="2" s="1"/>
  <c r="M348" i="2"/>
  <c r="N348" i="2" s="1"/>
  <c r="M349" i="2"/>
  <c r="N349" i="2" s="1"/>
  <c r="O349" i="2" s="1"/>
  <c r="M350" i="2"/>
  <c r="N350" i="2" s="1"/>
  <c r="O350" i="2" s="1"/>
  <c r="M351" i="2"/>
  <c r="N351" i="2" s="1"/>
  <c r="O351" i="2" s="1"/>
  <c r="M352" i="2"/>
  <c r="M353" i="2"/>
  <c r="N353" i="2" s="1"/>
  <c r="O353" i="2" s="1"/>
  <c r="M354" i="2"/>
  <c r="N354" i="2" s="1"/>
  <c r="O354" i="2" s="1"/>
  <c r="M355" i="2"/>
  <c r="N355" i="2" s="1"/>
  <c r="O355" i="2" s="1"/>
  <c r="M356" i="2"/>
  <c r="N356" i="2" s="1"/>
  <c r="M357" i="2"/>
  <c r="N357" i="2" s="1"/>
  <c r="O357" i="2" s="1"/>
  <c r="M358" i="2"/>
  <c r="N358" i="2" s="1"/>
  <c r="O358" i="2" s="1"/>
  <c r="M359" i="2"/>
  <c r="N359" i="2" s="1"/>
  <c r="O359" i="2" s="1"/>
  <c r="M360" i="2"/>
  <c r="N360" i="2" s="1"/>
  <c r="M361" i="2"/>
  <c r="N361" i="2" s="1"/>
  <c r="O361" i="2" s="1"/>
  <c r="M362" i="2"/>
  <c r="N362" i="2" s="1"/>
  <c r="O362" i="2" s="1"/>
  <c r="M363" i="2"/>
  <c r="N363" i="2" s="1"/>
  <c r="O363" i="2" s="1"/>
  <c r="M364" i="2"/>
  <c r="N364" i="2" s="1"/>
  <c r="M365" i="2"/>
  <c r="N365" i="2" s="1"/>
  <c r="O365" i="2" s="1"/>
  <c r="M366" i="2"/>
  <c r="N366" i="2" s="1"/>
  <c r="O366" i="2" s="1"/>
  <c r="M367" i="2"/>
  <c r="N367" i="2" s="1"/>
  <c r="O367" i="2" s="1"/>
  <c r="M368" i="2"/>
  <c r="N368" i="2" s="1"/>
  <c r="M369" i="2"/>
  <c r="N369" i="2" s="1"/>
  <c r="O369" i="2" s="1"/>
  <c r="M370" i="2"/>
  <c r="N370" i="2" s="1"/>
  <c r="O370" i="2" s="1"/>
  <c r="M371" i="2"/>
  <c r="N371" i="2" s="1"/>
  <c r="O371" i="2" s="1"/>
  <c r="M372" i="2"/>
  <c r="N372" i="2" s="1"/>
  <c r="M373" i="2"/>
  <c r="N373" i="2" s="1"/>
  <c r="O373" i="2" s="1"/>
  <c r="M374" i="2"/>
  <c r="M375" i="2"/>
  <c r="N375" i="2" s="1"/>
  <c r="O375" i="2" s="1"/>
  <c r="M376" i="2"/>
  <c r="N376" i="2" s="1"/>
  <c r="O376" i="2" s="1"/>
  <c r="M377" i="2"/>
  <c r="N377" i="2" s="1"/>
  <c r="O377" i="2" s="1"/>
  <c r="M378" i="2"/>
  <c r="N378" i="2" s="1"/>
  <c r="O378" i="2" s="1"/>
  <c r="M379" i="2"/>
  <c r="N379" i="2" s="1"/>
  <c r="O379" i="2" s="1"/>
  <c r="M380" i="2"/>
  <c r="N380" i="2" s="1"/>
  <c r="M381" i="2"/>
  <c r="N381" i="2" s="1"/>
  <c r="O381" i="2" s="1"/>
  <c r="M382" i="2"/>
  <c r="N382" i="2" s="1"/>
  <c r="M383" i="2"/>
  <c r="N383" i="2" s="1"/>
  <c r="M384" i="2"/>
  <c r="M385" i="2"/>
  <c r="N385" i="2" s="1"/>
  <c r="O385" i="2" s="1"/>
  <c r="M386" i="2"/>
  <c r="N386" i="2" s="1"/>
  <c r="O386" i="2" s="1"/>
  <c r="M387" i="2"/>
  <c r="N387" i="2" s="1"/>
  <c r="O387" i="2" s="1"/>
  <c r="M388" i="2"/>
  <c r="N388" i="2" s="1"/>
  <c r="M389" i="2"/>
  <c r="N389" i="2" s="1"/>
  <c r="O389" i="2" s="1"/>
  <c r="M390" i="2"/>
  <c r="N390" i="2" s="1"/>
  <c r="O390" i="2" s="1"/>
  <c r="M391" i="2"/>
  <c r="N391" i="2" s="1"/>
  <c r="M392" i="2"/>
  <c r="M393" i="2"/>
  <c r="N393" i="2" s="1"/>
  <c r="O393" i="2" s="1"/>
  <c r="M394" i="2"/>
  <c r="N394" i="2" s="1"/>
  <c r="O394" i="2" s="1"/>
  <c r="M395" i="2"/>
  <c r="N395" i="2" s="1"/>
  <c r="O395" i="2" s="1"/>
  <c r="M396" i="2"/>
  <c r="N396" i="2" s="1"/>
  <c r="M397" i="2"/>
  <c r="N397" i="2" s="1"/>
  <c r="O397" i="2" s="1"/>
  <c r="M398" i="2"/>
  <c r="N398" i="2" s="1"/>
  <c r="O398" i="2" s="1"/>
  <c r="M399" i="2"/>
  <c r="N399" i="2" s="1"/>
  <c r="O399" i="2" s="1"/>
  <c r="M400" i="2"/>
  <c r="M401" i="2"/>
  <c r="N401" i="2" s="1"/>
  <c r="O401" i="2" s="1"/>
  <c r="M402" i="2"/>
  <c r="N402" i="2" s="1"/>
  <c r="O402" i="2" s="1"/>
  <c r="M403" i="2"/>
  <c r="N403" i="2" s="1"/>
  <c r="O403" i="2" s="1"/>
  <c r="M404" i="2"/>
  <c r="N404" i="2" s="1"/>
  <c r="M405" i="2"/>
  <c r="N405" i="2" s="1"/>
  <c r="O405" i="2" s="1"/>
  <c r="M406" i="2"/>
  <c r="N406" i="2" s="1"/>
  <c r="M407" i="2"/>
  <c r="N407" i="2" s="1"/>
  <c r="O407" i="2" s="1"/>
  <c r="M408" i="2"/>
  <c r="M409" i="2"/>
  <c r="N409" i="2" s="1"/>
  <c r="O409" i="2" s="1"/>
  <c r="M410" i="2"/>
  <c r="N410" i="2" s="1"/>
  <c r="O410" i="2" s="1"/>
  <c r="M411" i="2"/>
  <c r="N411" i="2" s="1"/>
  <c r="O411" i="2" s="1"/>
  <c r="M412" i="2"/>
  <c r="N412" i="2" s="1"/>
  <c r="M413" i="2"/>
  <c r="N413" i="2" s="1"/>
  <c r="O413" i="2" s="1"/>
  <c r="M414" i="2"/>
  <c r="N414" i="2" s="1"/>
  <c r="O414" i="2" s="1"/>
  <c r="M415" i="2"/>
  <c r="N415" i="2" s="1"/>
  <c r="O415" i="2" s="1"/>
  <c r="M416" i="2"/>
  <c r="N416" i="2" s="1"/>
  <c r="M417" i="2"/>
  <c r="N417" i="2" s="1"/>
  <c r="M418" i="2"/>
  <c r="N418" i="2" s="1"/>
  <c r="O418" i="2" s="1"/>
  <c r="M419" i="2"/>
  <c r="N419" i="2" s="1"/>
  <c r="O419" i="2" s="1"/>
  <c r="M420" i="2"/>
  <c r="N420" i="2" s="1"/>
  <c r="M421" i="2"/>
  <c r="N421" i="2" s="1"/>
  <c r="O421" i="2" s="1"/>
  <c r="M422" i="2"/>
  <c r="N422" i="2" s="1"/>
  <c r="M423" i="2"/>
  <c r="N423" i="2" s="1"/>
  <c r="O423" i="2" s="1"/>
  <c r="M424" i="2"/>
  <c r="N424" i="2" s="1"/>
  <c r="M425" i="2"/>
  <c r="N425" i="2" s="1"/>
  <c r="O425" i="2" s="1"/>
  <c r="M426" i="2"/>
  <c r="N426" i="2" s="1"/>
  <c r="O426" i="2" s="1"/>
  <c r="M427" i="2"/>
  <c r="N427" i="2" s="1"/>
  <c r="O427" i="2" s="1"/>
  <c r="M428" i="2"/>
  <c r="N428" i="2" s="1"/>
  <c r="M429" i="2"/>
  <c r="N429" i="2" s="1"/>
  <c r="O429" i="2" s="1"/>
  <c r="M430" i="2"/>
  <c r="M431" i="2"/>
  <c r="N431" i="2" s="1"/>
  <c r="O431" i="2" s="1"/>
  <c r="M432" i="2"/>
  <c r="N432" i="2" s="1"/>
  <c r="O432" i="2" s="1"/>
  <c r="M433" i="2"/>
  <c r="N433" i="2" s="1"/>
  <c r="O433" i="2" s="1"/>
  <c r="M434" i="2"/>
  <c r="N434" i="2" s="1"/>
  <c r="O434" i="2" s="1"/>
  <c r="M435" i="2"/>
  <c r="N435" i="2" s="1"/>
  <c r="O435" i="2" s="1"/>
  <c r="M436" i="2"/>
  <c r="N436" i="2" s="1"/>
  <c r="M437" i="2"/>
  <c r="N437" i="2" s="1"/>
  <c r="O437" i="2" s="1"/>
  <c r="M438" i="2"/>
  <c r="N438" i="2" s="1"/>
  <c r="M439" i="2"/>
  <c r="M440" i="2"/>
  <c r="M441" i="2"/>
  <c r="N441" i="2" s="1"/>
  <c r="O441" i="2" s="1"/>
  <c r="M442" i="2"/>
  <c r="N442" i="2" s="1"/>
  <c r="O442" i="2" s="1"/>
  <c r="M443" i="2"/>
  <c r="N443" i="2" s="1"/>
  <c r="O443" i="2" s="1"/>
  <c r="M444" i="2"/>
  <c r="N444" i="2" s="1"/>
  <c r="M445" i="2"/>
  <c r="N445" i="2" s="1"/>
  <c r="O445" i="2" s="1"/>
  <c r="M446" i="2"/>
  <c r="N446" i="2" s="1"/>
  <c r="O446" i="2" s="1"/>
  <c r="M447" i="2"/>
  <c r="N447" i="2" s="1"/>
  <c r="M448" i="2"/>
  <c r="M449" i="2"/>
  <c r="N449" i="2" s="1"/>
  <c r="O449" i="2" s="1"/>
  <c r="M450" i="2"/>
  <c r="N450" i="2" s="1"/>
  <c r="O450" i="2" s="1"/>
  <c r="M451" i="2"/>
  <c r="N451" i="2" s="1"/>
  <c r="O451" i="2" s="1"/>
  <c r="M452" i="2"/>
  <c r="N452" i="2" s="1"/>
  <c r="M453" i="2"/>
  <c r="N453" i="2" s="1"/>
  <c r="O453" i="2" s="1"/>
  <c r="M454" i="2"/>
  <c r="N454" i="2" s="1"/>
  <c r="O454" i="2" s="1"/>
  <c r="M455" i="2"/>
  <c r="N455" i="2" s="1"/>
  <c r="O455" i="2" s="1"/>
  <c r="M456" i="2"/>
  <c r="N456" i="2" s="1"/>
  <c r="O456" i="2" s="1"/>
  <c r="M457" i="2"/>
  <c r="N457" i="2" s="1"/>
  <c r="O457" i="2" s="1"/>
  <c r="M458" i="2"/>
  <c r="N458" i="2" s="1"/>
  <c r="O458" i="2" s="1"/>
  <c r="M459" i="2"/>
  <c r="N459" i="2" s="1"/>
  <c r="O459" i="2" s="1"/>
  <c r="M460" i="2"/>
  <c r="N460" i="2" s="1"/>
  <c r="M461" i="2"/>
  <c r="N461" i="2" s="1"/>
  <c r="O461" i="2" s="1"/>
  <c r="M462" i="2"/>
  <c r="M463" i="2"/>
  <c r="N463" i="2" s="1"/>
  <c r="O463" i="2" s="1"/>
  <c r="M464" i="2"/>
  <c r="N464" i="2" s="1"/>
  <c r="M465" i="2"/>
  <c r="N465" i="2" s="1"/>
  <c r="M466" i="2"/>
  <c r="N466" i="2" s="1"/>
  <c r="O466" i="2" s="1"/>
  <c r="M467" i="2"/>
  <c r="N467" i="2" s="1"/>
  <c r="O467" i="2" s="1"/>
  <c r="M468" i="2"/>
  <c r="N468" i="2" s="1"/>
  <c r="M469" i="2"/>
  <c r="N469" i="2" s="1"/>
  <c r="O469" i="2" s="1"/>
  <c r="M470" i="2"/>
  <c r="N470" i="2" s="1"/>
  <c r="O470" i="2" s="1"/>
  <c r="M471" i="2"/>
  <c r="N471" i="2" s="1"/>
  <c r="O471" i="2" s="1"/>
  <c r="M472" i="2"/>
  <c r="M473" i="2"/>
  <c r="N473" i="2" s="1"/>
  <c r="O473" i="2" s="1"/>
  <c r="M474" i="2"/>
  <c r="N474" i="2" s="1"/>
  <c r="O474" i="2" s="1"/>
  <c r="M475" i="2"/>
  <c r="N475" i="2" s="1"/>
  <c r="O475" i="2" s="1"/>
  <c r="M476" i="2"/>
  <c r="N476" i="2" s="1"/>
  <c r="M477" i="2"/>
  <c r="N477" i="2" s="1"/>
  <c r="O477" i="2" s="1"/>
  <c r="M478" i="2"/>
  <c r="N478" i="2" s="1"/>
  <c r="M479" i="2"/>
  <c r="N479" i="2" s="1"/>
  <c r="O479" i="2" s="1"/>
  <c r="M480" i="2"/>
  <c r="M481" i="2"/>
  <c r="N481" i="2" s="1"/>
  <c r="M482" i="2"/>
  <c r="N482" i="2" s="1"/>
  <c r="O482" i="2" s="1"/>
  <c r="M483" i="2"/>
  <c r="N483" i="2" s="1"/>
  <c r="O483" i="2" s="1"/>
  <c r="M484" i="2"/>
  <c r="N484" i="2" s="1"/>
  <c r="M485" i="2"/>
  <c r="N485" i="2" s="1"/>
  <c r="O485" i="2" s="1"/>
  <c r="M486" i="2"/>
  <c r="N486" i="2" s="1"/>
  <c r="O486" i="2" s="1"/>
  <c r="M487" i="2"/>
  <c r="N487" i="2" s="1"/>
  <c r="O487" i="2" s="1"/>
  <c r="M488" i="2"/>
  <c r="N488" i="2" s="1"/>
  <c r="M489" i="2"/>
  <c r="N489" i="2" s="1"/>
  <c r="O489" i="2" s="1"/>
  <c r="M490" i="2"/>
  <c r="N490" i="2" s="1"/>
  <c r="O490" i="2" s="1"/>
  <c r="M491" i="2"/>
  <c r="N491" i="2" s="1"/>
  <c r="O491" i="2" s="1"/>
  <c r="M492" i="2"/>
  <c r="N492" i="2" s="1"/>
  <c r="M493" i="2"/>
  <c r="N493" i="2" s="1"/>
  <c r="O493" i="2" s="1"/>
  <c r="M494" i="2"/>
  <c r="N494" i="2" s="1"/>
  <c r="M495" i="2"/>
  <c r="N495" i="2" s="1"/>
  <c r="O495" i="2" s="1"/>
  <c r="M496" i="2"/>
  <c r="N496" i="2" s="1"/>
  <c r="M497" i="2"/>
  <c r="N497" i="2" s="1"/>
  <c r="O497" i="2" s="1"/>
  <c r="M498" i="2"/>
  <c r="N498" i="2" s="1"/>
  <c r="O498" i="2" s="1"/>
  <c r="M499" i="2"/>
  <c r="N499" i="2" s="1"/>
  <c r="O499" i="2" s="1"/>
  <c r="M500" i="2"/>
  <c r="N500" i="2" s="1"/>
  <c r="M501" i="2"/>
  <c r="N501" i="2" s="1"/>
  <c r="O501" i="2" s="1"/>
  <c r="M502" i="2"/>
  <c r="M503" i="2"/>
  <c r="N503" i="2" s="1"/>
  <c r="O503" i="2" s="1"/>
  <c r="M504" i="2"/>
  <c r="M505" i="2"/>
  <c r="N505" i="2" s="1"/>
  <c r="O505" i="2" s="1"/>
  <c r="M506" i="2"/>
  <c r="N506" i="2" s="1"/>
  <c r="O506" i="2" s="1"/>
  <c r="M507" i="2"/>
  <c r="N507" i="2" s="1"/>
  <c r="O507" i="2" s="1"/>
  <c r="M508" i="2"/>
  <c r="N508" i="2" s="1"/>
  <c r="M509" i="2"/>
  <c r="N509" i="2" s="1"/>
  <c r="O509" i="2" s="1"/>
  <c r="M510" i="2"/>
  <c r="N510" i="2" s="1"/>
  <c r="O510" i="2" s="1"/>
  <c r="M511" i="2"/>
  <c r="N511" i="2" s="1"/>
  <c r="O511" i="2" s="1"/>
  <c r="M512" i="2"/>
  <c r="M513" i="2"/>
  <c r="N513" i="2" s="1"/>
  <c r="O513" i="2" s="1"/>
  <c r="M514" i="2"/>
  <c r="N514" i="2" s="1"/>
  <c r="O514" i="2" s="1"/>
  <c r="M515" i="2"/>
  <c r="N515" i="2" s="1"/>
  <c r="O515" i="2" s="1"/>
  <c r="M516" i="2"/>
  <c r="N516" i="2" s="1"/>
  <c r="M517" i="2"/>
  <c r="N517" i="2" s="1"/>
  <c r="O517" i="2" s="1"/>
  <c r="M518" i="2"/>
  <c r="N518" i="2" s="1"/>
  <c r="M519" i="2"/>
  <c r="N519" i="2" s="1"/>
  <c r="O519" i="2" s="1"/>
  <c r="M520" i="2"/>
  <c r="M521" i="2"/>
  <c r="N521" i="2" s="1"/>
  <c r="O521" i="2" s="1"/>
  <c r="M522" i="2"/>
  <c r="N522" i="2" s="1"/>
  <c r="O522" i="2" s="1"/>
  <c r="M523" i="2"/>
  <c r="N523" i="2" s="1"/>
  <c r="O523" i="2" s="1"/>
  <c r="M524" i="2"/>
  <c r="N524" i="2" s="1"/>
  <c r="M525" i="2"/>
  <c r="N525" i="2" s="1"/>
  <c r="O525" i="2" s="1"/>
  <c r="M526" i="2"/>
  <c r="N526" i="2" s="1"/>
  <c r="O526" i="2" s="1"/>
  <c r="M527" i="2"/>
  <c r="N527" i="2" s="1"/>
  <c r="O527" i="2" s="1"/>
  <c r="M528" i="2"/>
  <c r="N528" i="2" s="1"/>
  <c r="M529" i="2"/>
  <c r="N529" i="2" s="1"/>
  <c r="O529" i="2" s="1"/>
  <c r="M530" i="2"/>
  <c r="N530" i="2" s="1"/>
  <c r="O530" i="2" s="1"/>
  <c r="M531" i="2"/>
  <c r="N531" i="2" s="1"/>
  <c r="O531" i="2" s="1"/>
  <c r="M532" i="2"/>
  <c r="N532" i="2" s="1"/>
  <c r="M533" i="2"/>
  <c r="N533" i="2" s="1"/>
  <c r="O533" i="2" s="1"/>
  <c r="M534" i="2"/>
  <c r="N534" i="2" s="1"/>
  <c r="M535" i="2"/>
  <c r="N535" i="2" s="1"/>
  <c r="O535" i="2" s="1"/>
  <c r="M536" i="2"/>
  <c r="N536" i="2" s="1"/>
  <c r="M537" i="2"/>
  <c r="N537" i="2" s="1"/>
  <c r="O537" i="2" s="1"/>
  <c r="M538" i="2"/>
  <c r="N538" i="2" s="1"/>
  <c r="O538" i="2" s="1"/>
  <c r="M539" i="2"/>
  <c r="N539" i="2" s="1"/>
  <c r="O539" i="2" s="1"/>
  <c r="M540" i="2"/>
  <c r="N540" i="2" s="1"/>
  <c r="M541" i="2"/>
  <c r="N541" i="2" s="1"/>
  <c r="O541" i="2" s="1"/>
  <c r="M542" i="2"/>
  <c r="M543" i="2"/>
  <c r="N543" i="2" s="1"/>
  <c r="O543" i="2" s="1"/>
  <c r="M544" i="2"/>
  <c r="M545" i="2"/>
  <c r="N545" i="2" s="1"/>
  <c r="O545" i="2" s="1"/>
  <c r="M546" i="2"/>
  <c r="N546" i="2" s="1"/>
  <c r="O546" i="2" s="1"/>
  <c r="M547" i="2"/>
  <c r="N547" i="2" s="1"/>
  <c r="O547" i="2" s="1"/>
  <c r="M548" i="2"/>
  <c r="N548" i="2" s="1"/>
  <c r="M549" i="2"/>
  <c r="N549" i="2" s="1"/>
  <c r="O549" i="2" s="1"/>
  <c r="M550" i="2"/>
  <c r="N550" i="2" s="1"/>
  <c r="O550" i="2" s="1"/>
  <c r="M551" i="2"/>
  <c r="N551" i="2" s="1"/>
  <c r="O551" i="2" s="1"/>
  <c r="M552" i="2"/>
  <c r="N552" i="2" s="1"/>
  <c r="O552" i="2" s="1"/>
  <c r="M553" i="2"/>
  <c r="N553" i="2" s="1"/>
  <c r="O553" i="2" s="1"/>
  <c r="M554" i="2"/>
  <c r="N554" i="2" s="1"/>
  <c r="M555" i="2"/>
  <c r="N555" i="2" s="1"/>
  <c r="O555" i="2" s="1"/>
  <c r="M556" i="2"/>
  <c r="N556" i="2" s="1"/>
  <c r="M557" i="2"/>
  <c r="N557" i="2" s="1"/>
  <c r="O557" i="2" s="1"/>
  <c r="M558" i="2"/>
  <c r="M559" i="2"/>
  <c r="N559" i="2" s="1"/>
  <c r="O559" i="2" s="1"/>
  <c r="M560" i="2"/>
  <c r="M561" i="2"/>
  <c r="N561" i="2" s="1"/>
  <c r="O561" i="2" s="1"/>
  <c r="M562" i="2"/>
  <c r="N562" i="2" s="1"/>
  <c r="O562" i="2" s="1"/>
  <c r="M563" i="2"/>
  <c r="N563" i="2" s="1"/>
  <c r="O563" i="2" s="1"/>
  <c r="M564" i="2"/>
  <c r="N564" i="2" s="1"/>
  <c r="M565" i="2"/>
  <c r="N565" i="2" s="1"/>
  <c r="O565" i="2" s="1"/>
  <c r="M566" i="2"/>
  <c r="N566" i="2" s="1"/>
  <c r="O566" i="2" s="1"/>
  <c r="M567" i="2"/>
  <c r="N567" i="2" s="1"/>
  <c r="O567" i="2" s="1"/>
  <c r="M568" i="2"/>
  <c r="N568" i="2" s="1"/>
  <c r="M569" i="2"/>
  <c r="N569" i="2" s="1"/>
  <c r="O569" i="2" s="1"/>
  <c r="M570" i="2"/>
  <c r="N570" i="2" s="1"/>
  <c r="O570" i="2" s="1"/>
  <c r="M571" i="2"/>
  <c r="N571" i="2" s="1"/>
  <c r="O571" i="2" s="1"/>
  <c r="M572" i="2"/>
  <c r="N572" i="2" s="1"/>
  <c r="M573" i="2"/>
  <c r="N573" i="2" s="1"/>
  <c r="M574" i="2"/>
  <c r="N574" i="2" s="1"/>
  <c r="M575" i="2"/>
  <c r="N575" i="2" s="1"/>
  <c r="O575" i="2" s="1"/>
  <c r="M576" i="2"/>
  <c r="N576" i="2" s="1"/>
  <c r="M577" i="2"/>
  <c r="N577" i="2" s="1"/>
  <c r="O577" i="2" s="1"/>
  <c r="M578" i="2"/>
  <c r="N578" i="2" s="1"/>
  <c r="O578" i="2" s="1"/>
  <c r="M579" i="2"/>
  <c r="N579" i="2" s="1"/>
  <c r="O579" i="2" s="1"/>
  <c r="M580" i="2"/>
  <c r="N580" i="2" s="1"/>
  <c r="M581" i="2"/>
  <c r="N581" i="2" s="1"/>
  <c r="O581" i="2" s="1"/>
  <c r="M582" i="2"/>
  <c r="M583" i="2"/>
  <c r="M584" i="2"/>
  <c r="M585" i="2"/>
  <c r="N585" i="2" s="1"/>
  <c r="M586" i="2"/>
  <c r="N586" i="2" s="1"/>
  <c r="O586" i="2" s="1"/>
  <c r="M587" i="2"/>
  <c r="N587" i="2" s="1"/>
  <c r="O587" i="2" s="1"/>
  <c r="M588" i="2"/>
  <c r="N588" i="2" s="1"/>
  <c r="M589" i="2"/>
  <c r="N589" i="2" s="1"/>
  <c r="O589" i="2" s="1"/>
  <c r="M590" i="2"/>
  <c r="N590" i="2" s="1"/>
  <c r="O590" i="2" s="1"/>
  <c r="M591" i="2"/>
  <c r="N591" i="2" s="1"/>
  <c r="O591" i="2" s="1"/>
  <c r="M592" i="2"/>
  <c r="M593" i="2"/>
  <c r="N593" i="2" s="1"/>
  <c r="O593" i="2" s="1"/>
  <c r="M594" i="2"/>
  <c r="N594" i="2" s="1"/>
  <c r="O594" i="2" s="1"/>
  <c r="M595" i="2"/>
  <c r="N595" i="2" s="1"/>
  <c r="O595" i="2" s="1"/>
  <c r="M596" i="2"/>
  <c r="N596" i="2" s="1"/>
  <c r="M597" i="2"/>
  <c r="N597" i="2" s="1"/>
  <c r="O597" i="2" s="1"/>
  <c r="M598" i="2"/>
  <c r="N598" i="2" s="1"/>
  <c r="M599" i="2"/>
  <c r="N599" i="2" s="1"/>
  <c r="O599" i="2" s="1"/>
  <c r="M600" i="2"/>
  <c r="N600" i="2" s="1"/>
  <c r="M601" i="2"/>
  <c r="N601" i="2" s="1"/>
  <c r="O601" i="2" s="1"/>
  <c r="M602" i="2"/>
  <c r="N602" i="2" s="1"/>
  <c r="O602" i="2" s="1"/>
  <c r="M603" i="2"/>
  <c r="N603" i="2" s="1"/>
  <c r="O603" i="2" s="1"/>
  <c r="M604" i="2"/>
  <c r="N604" i="2" s="1"/>
  <c r="M605" i="2"/>
  <c r="N605" i="2" s="1"/>
  <c r="O605" i="2" s="1"/>
  <c r="M606" i="2"/>
  <c r="N606" i="2" s="1"/>
  <c r="O606" i="2" s="1"/>
  <c r="M607" i="2"/>
  <c r="M608" i="2"/>
  <c r="M609" i="2"/>
  <c r="N609" i="2" s="1"/>
  <c r="O609" i="2" s="1"/>
  <c r="M610" i="2"/>
  <c r="N610" i="2" s="1"/>
  <c r="O610" i="2" s="1"/>
  <c r="M611" i="2"/>
  <c r="N611" i="2" s="1"/>
  <c r="O611" i="2" s="1"/>
  <c r="M612" i="2"/>
  <c r="N612" i="2" s="1"/>
  <c r="M613" i="2"/>
  <c r="N613" i="2" s="1"/>
  <c r="O613" i="2" s="1"/>
  <c r="M614" i="2"/>
  <c r="N614" i="2" s="1"/>
  <c r="O614" i="2" s="1"/>
  <c r="M615" i="2"/>
  <c r="N615" i="2" s="1"/>
  <c r="O615" i="2" s="1"/>
  <c r="M616" i="2"/>
  <c r="N616" i="2" s="1"/>
  <c r="M617" i="2"/>
  <c r="N617" i="2" s="1"/>
  <c r="O617" i="2" s="1"/>
  <c r="M618" i="2"/>
  <c r="N618" i="2" s="1"/>
  <c r="O618" i="2" s="1"/>
  <c r="M619" i="2"/>
  <c r="N619" i="2" s="1"/>
  <c r="O619" i="2" s="1"/>
  <c r="M620" i="2"/>
  <c r="N620" i="2" s="1"/>
  <c r="M621" i="2"/>
  <c r="N621" i="2" s="1"/>
  <c r="O621" i="2" s="1"/>
  <c r="M622" i="2"/>
  <c r="N622" i="2" s="1"/>
  <c r="M623" i="2"/>
  <c r="N623" i="2" s="1"/>
  <c r="O623" i="2" s="1"/>
  <c r="M624" i="2"/>
  <c r="M625" i="2"/>
  <c r="N625" i="2" s="1"/>
  <c r="O625" i="2" s="1"/>
  <c r="M626" i="2"/>
  <c r="N626" i="2" s="1"/>
  <c r="O626" i="2" s="1"/>
  <c r="M627" i="2"/>
  <c r="N627" i="2" s="1"/>
  <c r="O627" i="2" s="1"/>
  <c r="M628" i="2"/>
  <c r="N628" i="2" s="1"/>
  <c r="M629" i="2"/>
  <c r="N629" i="2" s="1"/>
  <c r="O629" i="2" s="1"/>
  <c r="M630" i="2"/>
  <c r="N630" i="2" s="1"/>
  <c r="O630" i="2" s="1"/>
  <c r="M631" i="2"/>
  <c r="N631" i="2" s="1"/>
  <c r="O631" i="2" s="1"/>
  <c r="M632" i="2"/>
  <c r="M633" i="2"/>
  <c r="N633" i="2" s="1"/>
  <c r="O633" i="2" s="1"/>
  <c r="M634" i="2"/>
  <c r="N634" i="2" s="1"/>
  <c r="O634" i="2" s="1"/>
  <c r="M635" i="2"/>
  <c r="N635" i="2" s="1"/>
  <c r="O635" i="2" s="1"/>
  <c r="M636" i="2"/>
  <c r="N636" i="2" s="1"/>
  <c r="M637" i="2"/>
  <c r="N637" i="2" s="1"/>
  <c r="O637" i="2" s="1"/>
  <c r="M638" i="2"/>
  <c r="N638" i="2" s="1"/>
  <c r="M639" i="2"/>
  <c r="N639" i="2" s="1"/>
  <c r="O639" i="2" s="1"/>
  <c r="M640" i="2"/>
  <c r="M641" i="2"/>
  <c r="N641" i="2" s="1"/>
  <c r="O641" i="2" s="1"/>
  <c r="M642" i="2"/>
  <c r="N642" i="2" s="1"/>
  <c r="O642" i="2" s="1"/>
  <c r="M643" i="2"/>
  <c r="N643" i="2" s="1"/>
  <c r="O643" i="2" s="1"/>
  <c r="M644" i="2"/>
  <c r="N644" i="2" s="1"/>
  <c r="M645" i="2"/>
  <c r="N645" i="2" s="1"/>
  <c r="O645" i="2" s="1"/>
  <c r="M646" i="2"/>
  <c r="N646" i="2" s="1"/>
  <c r="O646" i="2" s="1"/>
  <c r="M647" i="2"/>
  <c r="N647" i="2" s="1"/>
  <c r="O647" i="2" s="1"/>
  <c r="M648" i="2"/>
  <c r="N648" i="2" s="1"/>
  <c r="O648" i="2" s="1"/>
  <c r="M649" i="2"/>
  <c r="N649" i="2" s="1"/>
  <c r="O649" i="2" s="1"/>
  <c r="M650" i="2"/>
  <c r="N650" i="2" s="1"/>
  <c r="O650" i="2" s="1"/>
  <c r="M651" i="2"/>
  <c r="N651" i="2" s="1"/>
  <c r="O651" i="2" s="1"/>
  <c r="M652" i="2"/>
  <c r="N652" i="2" s="1"/>
  <c r="M653" i="2"/>
  <c r="N653" i="2" s="1"/>
  <c r="O653" i="2" s="1"/>
  <c r="M654" i="2"/>
  <c r="N654" i="2" s="1"/>
  <c r="M655" i="2"/>
  <c r="N655" i="2" s="1"/>
  <c r="O655" i="2" s="1"/>
  <c r="M656" i="2"/>
  <c r="M657" i="2"/>
  <c r="N657" i="2" s="1"/>
  <c r="O657" i="2" s="1"/>
  <c r="M658" i="2"/>
  <c r="N658" i="2" s="1"/>
  <c r="O658" i="2" s="1"/>
  <c r="M659" i="2"/>
  <c r="N659" i="2" s="1"/>
  <c r="O659" i="2" s="1"/>
  <c r="M660" i="2"/>
  <c r="N660" i="2" s="1"/>
  <c r="M661" i="2"/>
  <c r="N661" i="2" s="1"/>
  <c r="O661" i="2" s="1"/>
  <c r="M662" i="2"/>
  <c r="M663" i="2"/>
  <c r="M664" i="2"/>
  <c r="M665" i="2"/>
  <c r="N665" i="2" s="1"/>
  <c r="O665" i="2" s="1"/>
  <c r="M666" i="2"/>
  <c r="N666" i="2" s="1"/>
  <c r="O666" i="2" s="1"/>
  <c r="M667" i="2"/>
  <c r="N667" i="2" s="1"/>
  <c r="O667" i="2" s="1"/>
  <c r="M668" i="2"/>
  <c r="N668" i="2" s="1"/>
  <c r="M669" i="2"/>
  <c r="N669" i="2" s="1"/>
  <c r="O669" i="2" s="1"/>
  <c r="M670" i="2"/>
  <c r="N670" i="2" s="1"/>
  <c r="O670" i="2" s="1"/>
  <c r="M671" i="2"/>
  <c r="N671" i="2" s="1"/>
  <c r="O671" i="2" s="1"/>
  <c r="M672" i="2"/>
  <c r="N672" i="2" s="1"/>
  <c r="M673" i="2"/>
  <c r="N673" i="2" s="1"/>
  <c r="O673" i="2" s="1"/>
  <c r="M674" i="2"/>
  <c r="N674" i="2" s="1"/>
  <c r="O674" i="2" s="1"/>
  <c r="M675" i="2"/>
  <c r="N675" i="2" s="1"/>
  <c r="O675" i="2" s="1"/>
  <c r="M676" i="2"/>
  <c r="N676" i="2" s="1"/>
  <c r="M677" i="2"/>
  <c r="N677" i="2" s="1"/>
  <c r="O677" i="2" s="1"/>
  <c r="M678" i="2"/>
  <c r="N678" i="2" s="1"/>
  <c r="O678" i="2" s="1"/>
  <c r="M679" i="2"/>
  <c r="N679" i="2" s="1"/>
  <c r="O679" i="2" s="1"/>
  <c r="M680" i="2"/>
  <c r="N680" i="2" s="1"/>
  <c r="M681" i="2"/>
  <c r="N681" i="2" s="1"/>
  <c r="O681" i="2" s="1"/>
  <c r="M682" i="2"/>
  <c r="N682" i="2" s="1"/>
  <c r="O682" i="2" s="1"/>
  <c r="M683" i="2"/>
  <c r="N683" i="2" s="1"/>
  <c r="O683" i="2" s="1"/>
  <c r="M684" i="2"/>
  <c r="M685" i="2"/>
  <c r="N685" i="2" s="1"/>
  <c r="O685" i="2" s="1"/>
  <c r="M686" i="2"/>
  <c r="N686" i="2" s="1"/>
  <c r="O686" i="2" s="1"/>
  <c r="M687" i="2"/>
  <c r="N687" i="2" s="1"/>
  <c r="M688" i="2"/>
  <c r="N688" i="2" s="1"/>
  <c r="O688" i="2" s="1"/>
  <c r="M689" i="2"/>
  <c r="N689" i="2" s="1"/>
  <c r="O689" i="2" s="1"/>
  <c r="M690" i="2"/>
  <c r="N690" i="2" s="1"/>
  <c r="O690" i="2" s="1"/>
  <c r="M691" i="2"/>
  <c r="N691" i="2" s="1"/>
  <c r="O691" i="2" s="1"/>
  <c r="M692" i="2"/>
  <c r="M693" i="2"/>
  <c r="N693" i="2" s="1"/>
  <c r="O693" i="2" s="1"/>
  <c r="M694" i="2"/>
  <c r="N694" i="2" s="1"/>
  <c r="O694" i="2" s="1"/>
  <c r="M695" i="2"/>
  <c r="N695" i="2" s="1"/>
  <c r="O695" i="2" s="1"/>
  <c r="M696" i="2"/>
  <c r="N696" i="2" s="1"/>
  <c r="M697" i="2"/>
  <c r="N697" i="2" s="1"/>
  <c r="O697" i="2" s="1"/>
  <c r="M698" i="2"/>
  <c r="N698" i="2" s="1"/>
  <c r="O698" i="2" s="1"/>
  <c r="M699" i="2"/>
  <c r="N699" i="2" s="1"/>
  <c r="O699" i="2" s="1"/>
  <c r="M700" i="2"/>
  <c r="M701" i="2"/>
  <c r="N701" i="2" s="1"/>
  <c r="O701" i="2" s="1"/>
  <c r="M702" i="2"/>
  <c r="M703" i="2"/>
  <c r="N703" i="2" s="1"/>
  <c r="O703" i="2" s="1"/>
  <c r="M704" i="2"/>
  <c r="N704" i="2" s="1"/>
  <c r="M705" i="2"/>
  <c r="N705" i="2" s="1"/>
  <c r="O705" i="2" s="1"/>
  <c r="M706" i="2"/>
  <c r="N706" i="2" s="1"/>
  <c r="O706" i="2" s="1"/>
  <c r="M707" i="2"/>
  <c r="N707" i="2" s="1"/>
  <c r="O707" i="2" s="1"/>
  <c r="M708" i="2"/>
  <c r="M709" i="2"/>
  <c r="N709" i="2" s="1"/>
  <c r="O709" i="2" s="1"/>
  <c r="M710" i="2"/>
  <c r="M711" i="2"/>
  <c r="N711" i="2" s="1"/>
  <c r="O711" i="2" s="1"/>
  <c r="M712" i="2"/>
  <c r="N712" i="2" s="1"/>
  <c r="M713" i="2"/>
  <c r="N713" i="2" s="1"/>
  <c r="O713" i="2" s="1"/>
  <c r="M714" i="2"/>
  <c r="N714" i="2" s="1"/>
  <c r="O714" i="2" s="1"/>
  <c r="M715" i="2"/>
  <c r="N715" i="2" s="1"/>
  <c r="O715" i="2" s="1"/>
  <c r="M716" i="2"/>
  <c r="M717" i="2"/>
  <c r="N717" i="2" s="1"/>
  <c r="O717" i="2" s="1"/>
  <c r="M718" i="2"/>
  <c r="N718" i="2" s="1"/>
  <c r="O718" i="2" s="1"/>
  <c r="M719" i="2"/>
  <c r="N719" i="2" s="1"/>
  <c r="M720" i="2"/>
  <c r="N720" i="2" s="1"/>
  <c r="O720" i="2" s="1"/>
  <c r="M721" i="2"/>
  <c r="N721" i="2" s="1"/>
  <c r="O721" i="2" s="1"/>
  <c r="M722" i="2"/>
  <c r="N722" i="2" s="1"/>
  <c r="O722" i="2" s="1"/>
  <c r="M723" i="2"/>
  <c r="N723" i="2" s="1"/>
  <c r="O723" i="2" s="1"/>
  <c r="M724" i="2"/>
  <c r="M725" i="2"/>
  <c r="N725" i="2" s="1"/>
  <c r="O725" i="2" s="1"/>
  <c r="M726" i="2"/>
  <c r="M727" i="2"/>
  <c r="N727" i="2" s="1"/>
  <c r="O727" i="2" s="1"/>
  <c r="M728" i="2"/>
  <c r="N728" i="2" s="1"/>
  <c r="O728" i="2" s="1"/>
  <c r="M729" i="2"/>
  <c r="N729" i="2" s="1"/>
  <c r="O729" i="2" s="1"/>
  <c r="M730" i="2"/>
  <c r="N730" i="2" s="1"/>
  <c r="O730" i="2" s="1"/>
  <c r="M731" i="2"/>
  <c r="N731" i="2" s="1"/>
  <c r="O731" i="2" s="1"/>
  <c r="M732" i="2"/>
  <c r="M733" i="2"/>
  <c r="N733" i="2" s="1"/>
  <c r="O733" i="2" s="1"/>
  <c r="M734" i="2"/>
  <c r="N734" i="2" s="1"/>
  <c r="M735" i="2"/>
  <c r="N735" i="2" s="1"/>
  <c r="O735" i="2" s="1"/>
  <c r="M736" i="2"/>
  <c r="N736" i="2" s="1"/>
  <c r="O736" i="2" s="1"/>
  <c r="M737" i="2"/>
  <c r="N737" i="2" s="1"/>
  <c r="O737" i="2" s="1"/>
  <c r="M738" i="2"/>
  <c r="N738" i="2" s="1"/>
  <c r="O738" i="2" s="1"/>
  <c r="M739" i="2"/>
  <c r="N739" i="2" s="1"/>
  <c r="O739" i="2" s="1"/>
  <c r="M740" i="2"/>
  <c r="M741" i="2"/>
  <c r="N741" i="2" s="1"/>
  <c r="O741" i="2" s="1"/>
  <c r="M742" i="2"/>
  <c r="M743" i="2"/>
  <c r="N743" i="2" s="1"/>
  <c r="O743" i="2" s="1"/>
  <c r="M744" i="2"/>
  <c r="N744" i="2" s="1"/>
  <c r="M745" i="2"/>
  <c r="N745" i="2" s="1"/>
  <c r="O745" i="2" s="1"/>
  <c r="M746" i="2"/>
  <c r="N746" i="2" s="1"/>
  <c r="O746" i="2" s="1"/>
  <c r="M747" i="2"/>
  <c r="N747" i="2" s="1"/>
  <c r="O747" i="2" s="1"/>
  <c r="M748" i="2"/>
  <c r="M749" i="2"/>
  <c r="N749" i="2" s="1"/>
  <c r="O749" i="2" s="1"/>
  <c r="M750" i="2"/>
  <c r="N750" i="2" s="1"/>
  <c r="O750" i="2" s="1"/>
  <c r="M751" i="2"/>
  <c r="N751" i="2" s="1"/>
  <c r="O751" i="2" s="1"/>
  <c r="M752" i="2"/>
  <c r="N752" i="2" s="1"/>
  <c r="O752" i="2" s="1"/>
  <c r="M753" i="2"/>
  <c r="N753" i="2" s="1"/>
  <c r="O753" i="2" s="1"/>
  <c r="M754" i="2"/>
  <c r="N754" i="2" s="1"/>
  <c r="O754" i="2" s="1"/>
  <c r="M755" i="2"/>
  <c r="N755" i="2" s="1"/>
  <c r="O755" i="2" s="1"/>
  <c r="M756" i="2"/>
  <c r="M757" i="2"/>
  <c r="N757" i="2" s="1"/>
  <c r="O757" i="2" s="1"/>
  <c r="M758" i="2"/>
  <c r="N758" i="2" s="1"/>
  <c r="O758" i="2" s="1"/>
  <c r="M759" i="2"/>
  <c r="N759" i="2" s="1"/>
  <c r="O759" i="2" s="1"/>
  <c r="M760" i="2"/>
  <c r="N760" i="2" s="1"/>
  <c r="M761" i="2"/>
  <c r="N761" i="2" s="1"/>
  <c r="O761" i="2" s="1"/>
  <c r="M762" i="2"/>
  <c r="N762" i="2" s="1"/>
  <c r="O762" i="2" s="1"/>
  <c r="M763" i="2"/>
  <c r="N763" i="2" s="1"/>
  <c r="O763" i="2" s="1"/>
  <c r="M764" i="2"/>
  <c r="M765" i="2"/>
  <c r="N765" i="2" s="1"/>
  <c r="O765" i="2" s="1"/>
  <c r="M766" i="2"/>
  <c r="M767" i="2"/>
  <c r="N767" i="2" s="1"/>
  <c r="O767" i="2" s="1"/>
  <c r="M768" i="2"/>
  <c r="N768" i="2" s="1"/>
  <c r="M769" i="2"/>
  <c r="N769" i="2" s="1"/>
  <c r="O769" i="2" s="1"/>
  <c r="M770" i="2"/>
  <c r="N770" i="2" s="1"/>
  <c r="O770" i="2" s="1"/>
  <c r="M771" i="2"/>
  <c r="N771" i="2" s="1"/>
  <c r="O771" i="2" s="1"/>
  <c r="M772" i="2"/>
  <c r="M773" i="2"/>
  <c r="N773" i="2" s="1"/>
  <c r="O773" i="2" s="1"/>
  <c r="M774" i="2"/>
  <c r="N774" i="2" s="1"/>
  <c r="O774" i="2" s="1"/>
  <c r="M775" i="2"/>
  <c r="N775" i="2" s="1"/>
  <c r="O775" i="2" s="1"/>
  <c r="M776" i="2"/>
  <c r="N776" i="2" s="1"/>
  <c r="M777" i="2"/>
  <c r="N777" i="2" s="1"/>
  <c r="O777" i="2" s="1"/>
  <c r="M778" i="2"/>
  <c r="N778" i="2" s="1"/>
  <c r="O778" i="2" s="1"/>
  <c r="M779" i="2"/>
  <c r="N779" i="2" s="1"/>
  <c r="O779" i="2" s="1"/>
  <c r="M780" i="2"/>
  <c r="M781" i="2"/>
  <c r="N781" i="2" s="1"/>
  <c r="O781" i="2" s="1"/>
  <c r="M782" i="2"/>
  <c r="N782" i="2" s="1"/>
  <c r="O782" i="2" s="1"/>
  <c r="M783" i="2"/>
  <c r="N783" i="2" s="1"/>
  <c r="O783" i="2" s="1"/>
  <c r="M784" i="2"/>
  <c r="N784" i="2" s="1"/>
  <c r="M785" i="2"/>
  <c r="N785" i="2" s="1"/>
  <c r="O785" i="2" s="1"/>
  <c r="M786" i="2"/>
  <c r="N786" i="2" s="1"/>
  <c r="O786" i="2" s="1"/>
  <c r="M787" i="2"/>
  <c r="N787" i="2" s="1"/>
  <c r="O787" i="2" s="1"/>
  <c r="M788" i="2"/>
  <c r="M789" i="2"/>
  <c r="N789" i="2" s="1"/>
  <c r="O789" i="2" s="1"/>
  <c r="M790" i="2"/>
  <c r="M791" i="2"/>
  <c r="N791" i="2" s="1"/>
  <c r="O791" i="2" s="1"/>
  <c r="M792" i="2"/>
  <c r="N792" i="2" s="1"/>
  <c r="M793" i="2"/>
  <c r="N793" i="2" s="1"/>
  <c r="O793" i="2" s="1"/>
  <c r="M794" i="2"/>
  <c r="N794" i="2" s="1"/>
  <c r="O794" i="2" s="1"/>
  <c r="M795" i="2"/>
  <c r="N795" i="2" s="1"/>
  <c r="O795" i="2" s="1"/>
  <c r="M796" i="2"/>
  <c r="M797" i="2"/>
  <c r="N797" i="2" s="1"/>
  <c r="O797" i="2" s="1"/>
  <c r="M798" i="2"/>
  <c r="N798" i="2" s="1"/>
  <c r="M799" i="2"/>
  <c r="N799" i="2" s="1"/>
  <c r="O799" i="2" s="1"/>
  <c r="M800" i="2"/>
  <c r="N800" i="2" s="1"/>
  <c r="M801" i="2"/>
  <c r="N801" i="2" s="1"/>
  <c r="O801" i="2" s="1"/>
  <c r="M802" i="2"/>
  <c r="N802" i="2" s="1"/>
  <c r="O802" i="2" s="1"/>
  <c r="M803" i="2"/>
  <c r="N803" i="2" s="1"/>
  <c r="O803" i="2" s="1"/>
  <c r="M804" i="2"/>
  <c r="M805" i="2"/>
  <c r="N805" i="2" s="1"/>
  <c r="O805" i="2" s="1"/>
  <c r="M806" i="2"/>
  <c r="N806" i="2" s="1"/>
  <c r="O806" i="2" s="1"/>
  <c r="M807" i="2"/>
  <c r="N807" i="2" s="1"/>
  <c r="O807" i="2" s="1"/>
  <c r="M808" i="2"/>
  <c r="N808" i="2" s="1"/>
  <c r="O808" i="2" s="1"/>
  <c r="M809" i="2"/>
  <c r="N809" i="2" s="1"/>
  <c r="O809" i="2" s="1"/>
  <c r="M810" i="2"/>
  <c r="N810" i="2" s="1"/>
  <c r="O810" i="2" s="1"/>
  <c r="M811" i="2"/>
  <c r="N811" i="2" s="1"/>
  <c r="O811" i="2" s="1"/>
  <c r="M812" i="2"/>
  <c r="M813" i="2"/>
  <c r="N813" i="2" s="1"/>
  <c r="O813" i="2" s="1"/>
  <c r="M814" i="2"/>
  <c r="M815" i="2"/>
  <c r="N815" i="2" s="1"/>
  <c r="O815" i="2" s="1"/>
  <c r="M816" i="2"/>
  <c r="N816" i="2" s="1"/>
  <c r="M817" i="2"/>
  <c r="N817" i="2" s="1"/>
  <c r="O817" i="2" s="1"/>
  <c r="M818" i="2"/>
  <c r="N818" i="2" s="1"/>
  <c r="O818" i="2" s="1"/>
  <c r="M819" i="2"/>
  <c r="N819" i="2" s="1"/>
  <c r="O819" i="2" s="1"/>
  <c r="M820" i="2"/>
  <c r="M821" i="2"/>
  <c r="N821" i="2" s="1"/>
  <c r="O821" i="2" s="1"/>
  <c r="M822" i="2"/>
  <c r="N822" i="2" s="1"/>
  <c r="M823" i="2"/>
  <c r="N823" i="2" s="1"/>
  <c r="O823" i="2" s="1"/>
  <c r="M824" i="2"/>
  <c r="N824" i="2" s="1"/>
  <c r="O824" i="2" s="1"/>
  <c r="M825" i="2"/>
  <c r="N825" i="2" s="1"/>
  <c r="O825" i="2" s="1"/>
  <c r="M826" i="2"/>
  <c r="N826" i="2" s="1"/>
  <c r="O826" i="2" s="1"/>
  <c r="M827" i="2"/>
  <c r="N827" i="2" s="1"/>
  <c r="O827" i="2" s="1"/>
  <c r="M828" i="2"/>
  <c r="M829" i="2"/>
  <c r="N829" i="2" s="1"/>
  <c r="O829" i="2" s="1"/>
  <c r="M830" i="2"/>
  <c r="M831" i="2"/>
  <c r="N831" i="2" s="1"/>
  <c r="M832" i="2"/>
  <c r="N832" i="2" s="1"/>
  <c r="M833" i="2"/>
  <c r="N833" i="2" s="1"/>
  <c r="O833" i="2" s="1"/>
  <c r="M834" i="2"/>
  <c r="N834" i="2" s="1"/>
  <c r="O834" i="2" s="1"/>
  <c r="M835" i="2"/>
  <c r="N835" i="2" s="1"/>
  <c r="O835" i="2" s="1"/>
  <c r="M836" i="2"/>
  <c r="M837" i="2"/>
  <c r="N837" i="2" s="1"/>
  <c r="O837" i="2" s="1"/>
  <c r="M838" i="2"/>
  <c r="N838" i="2" s="1"/>
  <c r="O838" i="2" s="1"/>
  <c r="M839" i="2"/>
  <c r="N839" i="2" s="1"/>
  <c r="O839" i="2" s="1"/>
  <c r="M840" i="2"/>
  <c r="N840" i="2" s="1"/>
  <c r="M841" i="2"/>
  <c r="N841" i="2" s="1"/>
  <c r="O841" i="2" s="1"/>
  <c r="M842" i="2"/>
  <c r="N842" i="2" s="1"/>
  <c r="O842" i="2" s="1"/>
  <c r="M843" i="2"/>
  <c r="N843" i="2" s="1"/>
  <c r="O843" i="2" s="1"/>
  <c r="M844" i="2"/>
  <c r="M845" i="2"/>
  <c r="N845" i="2" s="1"/>
  <c r="O845" i="2" s="1"/>
  <c r="M846" i="2"/>
  <c r="N846" i="2" s="1"/>
  <c r="O846" i="2" s="1"/>
  <c r="M847" i="2"/>
  <c r="N847" i="2" s="1"/>
  <c r="O847" i="2" s="1"/>
  <c r="M848" i="2"/>
  <c r="N848" i="2" s="1"/>
  <c r="M849" i="2"/>
  <c r="N849" i="2" s="1"/>
  <c r="O849" i="2" s="1"/>
  <c r="M850" i="2"/>
  <c r="N850" i="2" s="1"/>
  <c r="O850" i="2" s="1"/>
  <c r="M851" i="2"/>
  <c r="N851" i="2" s="1"/>
  <c r="O851" i="2" s="1"/>
  <c r="M852" i="2"/>
  <c r="M853" i="2"/>
  <c r="N853" i="2" s="1"/>
  <c r="O853" i="2" s="1"/>
  <c r="M854" i="2"/>
  <c r="N854" i="2" s="1"/>
  <c r="M855" i="2"/>
  <c r="N855" i="2" s="1"/>
  <c r="O855" i="2" s="1"/>
  <c r="M856" i="2"/>
  <c r="N856" i="2" s="1"/>
  <c r="M857" i="2"/>
  <c r="N857" i="2" s="1"/>
  <c r="O857" i="2" s="1"/>
  <c r="M858" i="2"/>
  <c r="N858" i="2" s="1"/>
  <c r="O858" i="2" s="1"/>
  <c r="M859" i="2"/>
  <c r="N859" i="2" s="1"/>
  <c r="O859" i="2" s="1"/>
  <c r="M860" i="2"/>
  <c r="M861" i="2"/>
  <c r="N861" i="2" s="1"/>
  <c r="O861" i="2" s="1"/>
  <c r="M862" i="2"/>
  <c r="N862" i="2" s="1"/>
  <c r="M863" i="2"/>
  <c r="N863" i="2" s="1"/>
  <c r="O863" i="2" s="1"/>
  <c r="M864" i="2"/>
  <c r="N864" i="2" s="1"/>
  <c r="O864" i="2" s="1"/>
  <c r="M865" i="2"/>
  <c r="N865" i="2" s="1"/>
  <c r="O865" i="2" s="1"/>
  <c r="M866" i="2"/>
  <c r="N866" i="2" s="1"/>
  <c r="O866" i="2" s="1"/>
  <c r="M867" i="2"/>
  <c r="N867" i="2" s="1"/>
  <c r="O867" i="2" s="1"/>
  <c r="M868" i="2"/>
  <c r="M869" i="2"/>
  <c r="N869" i="2" s="1"/>
  <c r="O869" i="2" s="1"/>
  <c r="M870" i="2"/>
  <c r="N870" i="2" s="1"/>
  <c r="O870" i="2" s="1"/>
  <c r="M871" i="2"/>
  <c r="N871" i="2" s="1"/>
  <c r="O871" i="2" s="1"/>
  <c r="M872" i="2"/>
  <c r="N872" i="2" s="1"/>
  <c r="M873" i="2"/>
  <c r="N873" i="2" s="1"/>
  <c r="O873" i="2" s="1"/>
  <c r="M874" i="2"/>
  <c r="N874" i="2" s="1"/>
  <c r="O874" i="2" s="1"/>
  <c r="M875" i="2"/>
  <c r="N875" i="2" s="1"/>
  <c r="O875" i="2" s="1"/>
  <c r="M876" i="2"/>
  <c r="M877" i="2"/>
  <c r="N877" i="2" s="1"/>
  <c r="O877" i="2" s="1"/>
  <c r="M878" i="2"/>
  <c r="M879" i="2"/>
  <c r="N879" i="2" s="1"/>
  <c r="O879" i="2" s="1"/>
  <c r="M880" i="2"/>
  <c r="N880" i="2" s="1"/>
  <c r="M881" i="2"/>
  <c r="N881" i="2" s="1"/>
  <c r="O881" i="2" s="1"/>
  <c r="M882" i="2"/>
  <c r="N882" i="2" s="1"/>
  <c r="O882" i="2" s="1"/>
  <c r="M883" i="2"/>
  <c r="N883" i="2" s="1"/>
  <c r="O883" i="2" s="1"/>
  <c r="M884" i="2"/>
  <c r="M885" i="2"/>
  <c r="N885" i="2" s="1"/>
  <c r="O885" i="2" s="1"/>
  <c r="M886" i="2"/>
  <c r="N886" i="2" s="1"/>
  <c r="O886" i="2" s="1"/>
  <c r="M887" i="2"/>
  <c r="N887" i="2" s="1"/>
  <c r="O887" i="2" s="1"/>
  <c r="M888" i="2"/>
  <c r="N888" i="2" s="1"/>
  <c r="M889" i="2"/>
  <c r="N889" i="2" s="1"/>
  <c r="O889" i="2" s="1"/>
  <c r="M890" i="2"/>
  <c r="N890" i="2" s="1"/>
  <c r="O890" i="2" s="1"/>
  <c r="M891" i="2"/>
  <c r="N891" i="2" s="1"/>
  <c r="O891" i="2" s="1"/>
  <c r="M892" i="2"/>
  <c r="M893" i="2"/>
  <c r="N893" i="2" s="1"/>
  <c r="O893" i="2" s="1"/>
  <c r="M894" i="2"/>
  <c r="N894" i="2" s="1"/>
  <c r="O894" i="2" s="1"/>
  <c r="M895" i="2"/>
  <c r="N895" i="2" s="1"/>
  <c r="O895" i="2" s="1"/>
  <c r="M896" i="2"/>
  <c r="N896" i="2" s="1"/>
  <c r="M897" i="2"/>
  <c r="N897" i="2" s="1"/>
  <c r="M898" i="2"/>
  <c r="N898" i="2" s="1"/>
  <c r="O898" i="2" s="1"/>
  <c r="M899" i="2"/>
  <c r="N899" i="2" s="1"/>
  <c r="O899" i="2" s="1"/>
  <c r="M900" i="2"/>
  <c r="M901" i="2"/>
  <c r="N901" i="2" s="1"/>
  <c r="O901" i="2" s="1"/>
  <c r="M902" i="2"/>
  <c r="N902" i="2" s="1"/>
  <c r="M903" i="2"/>
  <c r="N903" i="2" s="1"/>
  <c r="O903" i="2" s="1"/>
  <c r="M904" i="2"/>
  <c r="N904" i="2" s="1"/>
  <c r="O904" i="2" s="1"/>
  <c r="M905" i="2"/>
  <c r="N905" i="2" s="1"/>
  <c r="O905" i="2" s="1"/>
  <c r="M906" i="2"/>
  <c r="N906" i="2" s="1"/>
  <c r="O906" i="2" s="1"/>
  <c r="M907" i="2"/>
  <c r="N907" i="2" s="1"/>
  <c r="O907" i="2" s="1"/>
  <c r="M908" i="2"/>
  <c r="M909" i="2"/>
  <c r="N909" i="2" s="1"/>
  <c r="O909" i="2" s="1"/>
  <c r="M910" i="2"/>
  <c r="N910" i="2" s="1"/>
  <c r="O910" i="2" s="1"/>
  <c r="M911" i="2"/>
  <c r="N911" i="2" s="1"/>
  <c r="O911" i="2" s="1"/>
  <c r="M912" i="2"/>
  <c r="N912" i="2" s="1"/>
  <c r="M913" i="2"/>
  <c r="N913" i="2" s="1"/>
  <c r="O913" i="2" s="1"/>
  <c r="M914" i="2"/>
  <c r="N914" i="2" s="1"/>
  <c r="O914" i="2" s="1"/>
  <c r="M915" i="2"/>
  <c r="N915" i="2" s="1"/>
  <c r="O915" i="2" s="1"/>
  <c r="M916" i="2"/>
  <c r="M917" i="2"/>
  <c r="N917" i="2" s="1"/>
  <c r="M918" i="2"/>
  <c r="N918" i="2" s="1"/>
  <c r="O918" i="2" s="1"/>
  <c r="M919" i="2"/>
  <c r="N919" i="2" s="1"/>
  <c r="O919" i="2" s="1"/>
  <c r="M920" i="2"/>
  <c r="N920" i="2" s="1"/>
  <c r="O920" i="2" s="1"/>
  <c r="M921" i="2"/>
  <c r="N921" i="2" s="1"/>
  <c r="O921" i="2" s="1"/>
  <c r="M922" i="2"/>
  <c r="N922" i="2" s="1"/>
  <c r="O922" i="2" s="1"/>
  <c r="M923" i="2"/>
  <c r="N923" i="2" s="1"/>
  <c r="O923" i="2" s="1"/>
  <c r="M924" i="2"/>
  <c r="M925" i="2"/>
  <c r="N925" i="2" s="1"/>
  <c r="O925" i="2" s="1"/>
  <c r="M926" i="2"/>
  <c r="N926" i="2" s="1"/>
  <c r="O926" i="2" s="1"/>
  <c r="M927" i="2"/>
  <c r="N927" i="2" s="1"/>
  <c r="O927" i="2" s="1"/>
  <c r="M928" i="2"/>
  <c r="N928" i="2" s="1"/>
  <c r="M929" i="2"/>
  <c r="N929" i="2" s="1"/>
  <c r="O929" i="2" s="1"/>
  <c r="M930" i="2"/>
  <c r="N930" i="2" s="1"/>
  <c r="O930" i="2" s="1"/>
  <c r="M931" i="2"/>
  <c r="N931" i="2" s="1"/>
  <c r="O931" i="2" s="1"/>
  <c r="M932" i="2"/>
  <c r="M933" i="2"/>
  <c r="N933" i="2" s="1"/>
  <c r="O933" i="2" s="1"/>
  <c r="M934" i="2"/>
  <c r="M935" i="2"/>
  <c r="N935" i="2" s="1"/>
  <c r="O935" i="2" s="1"/>
  <c r="M936" i="2"/>
  <c r="N936" i="2" s="1"/>
  <c r="M937" i="2"/>
  <c r="N937" i="2" s="1"/>
  <c r="O937" i="2" s="1"/>
  <c r="M938" i="2"/>
  <c r="N938" i="2" s="1"/>
  <c r="O938" i="2" s="1"/>
  <c r="M939" i="2"/>
  <c r="N939" i="2" s="1"/>
  <c r="O939" i="2" s="1"/>
  <c r="M940" i="2"/>
  <c r="M941" i="2"/>
  <c r="N941" i="2" s="1"/>
  <c r="O941" i="2" s="1"/>
  <c r="M942" i="2"/>
  <c r="N942" i="2" s="1"/>
  <c r="M943" i="2"/>
  <c r="N943" i="2" s="1"/>
  <c r="O943" i="2" s="1"/>
  <c r="M944" i="2"/>
  <c r="M945" i="2"/>
  <c r="N945" i="2" s="1"/>
  <c r="O945" i="2" s="1"/>
  <c r="M946" i="2"/>
  <c r="N946" i="2" s="1"/>
  <c r="O946" i="2" s="1"/>
  <c r="M947" i="2"/>
  <c r="N947" i="2" s="1"/>
  <c r="O947" i="2" s="1"/>
  <c r="M948" i="2"/>
  <c r="M949" i="2"/>
  <c r="N949" i="2" s="1"/>
  <c r="O949" i="2" s="1"/>
  <c r="M950" i="2"/>
  <c r="N950" i="2" s="1"/>
  <c r="M951" i="2"/>
  <c r="N951" i="2" s="1"/>
  <c r="O951" i="2" s="1"/>
  <c r="M952" i="2"/>
  <c r="M953" i="2"/>
  <c r="N953" i="2" s="1"/>
  <c r="O953" i="2" s="1"/>
  <c r="M954" i="2"/>
  <c r="N954" i="2" s="1"/>
  <c r="O954" i="2" s="1"/>
  <c r="M955" i="2"/>
  <c r="N955" i="2" s="1"/>
  <c r="O955" i="2" s="1"/>
  <c r="M956" i="2"/>
  <c r="M957" i="2"/>
  <c r="N957" i="2" s="1"/>
  <c r="O957" i="2" s="1"/>
  <c r="M958" i="2"/>
  <c r="N958" i="2" s="1"/>
  <c r="O958" i="2" s="1"/>
  <c r="M959" i="2"/>
  <c r="N959" i="2" s="1"/>
  <c r="O959" i="2" s="1"/>
  <c r="M960" i="2"/>
  <c r="M961" i="2"/>
  <c r="N961" i="2" s="1"/>
  <c r="O961" i="2" s="1"/>
  <c r="M962" i="2"/>
  <c r="N962" i="2" s="1"/>
  <c r="O962" i="2" s="1"/>
  <c r="M963" i="2"/>
  <c r="N963" i="2" s="1"/>
  <c r="O963" i="2" s="1"/>
  <c r="M964" i="2"/>
  <c r="M965" i="2"/>
  <c r="N965" i="2" s="1"/>
  <c r="O965" i="2" s="1"/>
  <c r="M966" i="2"/>
  <c r="N966" i="2" s="1"/>
  <c r="M967" i="2"/>
  <c r="N967" i="2" s="1"/>
  <c r="O967" i="2" s="1"/>
  <c r="M968" i="2"/>
  <c r="N968" i="2" s="1"/>
  <c r="M969" i="2"/>
  <c r="N969" i="2" s="1"/>
  <c r="O969" i="2" s="1"/>
  <c r="M970" i="2"/>
  <c r="N970" i="2" s="1"/>
  <c r="O970" i="2" s="1"/>
  <c r="M971" i="2"/>
  <c r="N971" i="2" s="1"/>
  <c r="O971" i="2" s="1"/>
  <c r="M972" i="2"/>
  <c r="M973" i="2"/>
  <c r="N973" i="2" s="1"/>
  <c r="O973" i="2" s="1"/>
  <c r="M974" i="2"/>
  <c r="N974" i="2" s="1"/>
  <c r="O974" i="2" s="1"/>
  <c r="M975" i="2"/>
  <c r="N975" i="2" s="1"/>
  <c r="O975" i="2" s="1"/>
  <c r="M976" i="2"/>
  <c r="N976" i="2" s="1"/>
  <c r="M977" i="2"/>
  <c r="N977" i="2" s="1"/>
  <c r="O977" i="2" s="1"/>
  <c r="M978" i="2"/>
  <c r="N978" i="2" s="1"/>
  <c r="O978" i="2" s="1"/>
  <c r="M979" i="2"/>
  <c r="N979" i="2" s="1"/>
  <c r="O979" i="2" s="1"/>
  <c r="M980" i="2"/>
  <c r="M981" i="2"/>
  <c r="N981" i="2" s="1"/>
  <c r="O981" i="2" s="1"/>
  <c r="M982" i="2"/>
  <c r="N982" i="2" s="1"/>
  <c r="O982" i="2" s="1"/>
  <c r="M983" i="2"/>
  <c r="N983" i="2" s="1"/>
  <c r="O983" i="2" s="1"/>
  <c r="M984" i="2"/>
  <c r="M985" i="2"/>
  <c r="N985" i="2" s="1"/>
  <c r="O985" i="2" s="1"/>
  <c r="M986" i="2"/>
  <c r="N986" i="2" s="1"/>
  <c r="O986" i="2" s="1"/>
  <c r="M987" i="2"/>
  <c r="M988" i="2"/>
  <c r="M989" i="2"/>
  <c r="N989" i="2" s="1"/>
  <c r="O989" i="2" s="1"/>
  <c r="M990" i="2"/>
  <c r="M991" i="2"/>
  <c r="N991" i="2" s="1"/>
  <c r="M992" i="2"/>
  <c r="M993" i="2"/>
  <c r="N993" i="2" s="1"/>
  <c r="O993" i="2" s="1"/>
  <c r="M994" i="2"/>
  <c r="N994" i="2" s="1"/>
  <c r="O994" i="2" s="1"/>
  <c r="M995" i="2"/>
  <c r="N995" i="2" s="1"/>
  <c r="O995" i="2" s="1"/>
  <c r="M996" i="2"/>
  <c r="M997" i="2"/>
  <c r="N997" i="2" s="1"/>
  <c r="O997" i="2" s="1"/>
  <c r="M998" i="2"/>
  <c r="N998" i="2" s="1"/>
  <c r="M999" i="2"/>
  <c r="N999" i="2" s="1"/>
  <c r="O999" i="2" s="1"/>
  <c r="M1000" i="2"/>
  <c r="N1000" i="2" s="1"/>
  <c r="O1000" i="2" s="1"/>
  <c r="M1001" i="2"/>
  <c r="N1001" i="2" s="1"/>
  <c r="O1001" i="2" s="1"/>
  <c r="M1002" i="2"/>
  <c r="N1002" i="2" s="1"/>
  <c r="O1002" i="2" s="1"/>
  <c r="M1003" i="2"/>
  <c r="N1003" i="2" s="1"/>
  <c r="O1003" i="2" s="1"/>
  <c r="M1004" i="2"/>
  <c r="M1005" i="2"/>
  <c r="N1005" i="2" s="1"/>
  <c r="O1005" i="2" s="1"/>
  <c r="M1006" i="2"/>
  <c r="M1007" i="2"/>
  <c r="N1007" i="2" s="1"/>
  <c r="O1007" i="2" s="1"/>
  <c r="M1008" i="2"/>
  <c r="N1008" i="2" s="1"/>
  <c r="M1009" i="2"/>
  <c r="N1009" i="2" s="1"/>
  <c r="O1009" i="2" s="1"/>
  <c r="M1010" i="2"/>
  <c r="N1010" i="2" s="1"/>
  <c r="O1010" i="2" s="1"/>
  <c r="M1011" i="2"/>
  <c r="N1011" i="2" s="1"/>
  <c r="O1011" i="2" s="1"/>
  <c r="M1012" i="2"/>
  <c r="M1013" i="2"/>
  <c r="N1013" i="2" s="1"/>
  <c r="O1013" i="2" s="1"/>
  <c r="M1014" i="2"/>
  <c r="N1014" i="2" s="1"/>
  <c r="O1014" i="2" s="1"/>
  <c r="M1015" i="2"/>
  <c r="N1015" i="2" s="1"/>
  <c r="O1015" i="2" s="1"/>
  <c r="M1016" i="2"/>
  <c r="N1016" i="2" s="1"/>
  <c r="M1017" i="2"/>
  <c r="N1017" i="2" s="1"/>
  <c r="O1017" i="2" s="1"/>
  <c r="M1018" i="2"/>
  <c r="N1018" i="2" s="1"/>
  <c r="O1018" i="2" s="1"/>
  <c r="M1019" i="2"/>
  <c r="N1019" i="2" s="1"/>
  <c r="O1019" i="2" s="1"/>
  <c r="M1020" i="2"/>
  <c r="M1021" i="2"/>
  <c r="N1021" i="2" s="1"/>
  <c r="O1021" i="2" s="1"/>
  <c r="M1022" i="2"/>
  <c r="N1022" i="2" s="1"/>
  <c r="O1022" i="2" s="1"/>
  <c r="M1023" i="2"/>
  <c r="N1023" i="2" s="1"/>
  <c r="M1024" i="2"/>
  <c r="M1025" i="2"/>
  <c r="N1025" i="2" s="1"/>
  <c r="O1025" i="2" s="1"/>
  <c r="M1026" i="2"/>
  <c r="N1026" i="2" s="1"/>
  <c r="O1026" i="2" s="1"/>
  <c r="M1027" i="2"/>
  <c r="N1027" i="2" s="1"/>
  <c r="O1027" i="2" s="1"/>
  <c r="M1028" i="2"/>
  <c r="M1029" i="2"/>
  <c r="N1029" i="2" s="1"/>
  <c r="O1029" i="2" s="1"/>
  <c r="M1030" i="2"/>
  <c r="N1030" i="2" s="1"/>
  <c r="O1030" i="2" s="1"/>
  <c r="M1031" i="2"/>
  <c r="N1031" i="2" s="1"/>
  <c r="O1031" i="2" s="1"/>
  <c r="M1032" i="2"/>
  <c r="N1032" i="2" s="1"/>
  <c r="M1033" i="2"/>
  <c r="N1033" i="2" s="1"/>
  <c r="O1033" i="2" s="1"/>
  <c r="M1034" i="2"/>
  <c r="N1034" i="2" s="1"/>
  <c r="O1034" i="2" s="1"/>
  <c r="M1035" i="2"/>
  <c r="N1035" i="2" s="1"/>
  <c r="O1035" i="2" s="1"/>
  <c r="M1036" i="2"/>
  <c r="M1037" i="2"/>
  <c r="N1037" i="2" s="1"/>
  <c r="O1037" i="2" s="1"/>
  <c r="M1038" i="2"/>
  <c r="N1038" i="2" s="1"/>
  <c r="O1038" i="2" s="1"/>
  <c r="M1039" i="2"/>
  <c r="N1039" i="2" s="1"/>
  <c r="O1039" i="2" s="1"/>
  <c r="M1040" i="2"/>
  <c r="N1040" i="2" s="1"/>
  <c r="M1041" i="2"/>
  <c r="N1041" i="2" s="1"/>
  <c r="O1041" i="2" s="1"/>
  <c r="M1042" i="2"/>
  <c r="N1042" i="2" s="1"/>
  <c r="O1042" i="2" s="1"/>
  <c r="M1043" i="2"/>
  <c r="N1043" i="2" s="1"/>
  <c r="O1043" i="2" s="1"/>
  <c r="M1044" i="2"/>
  <c r="M1045" i="2"/>
  <c r="N1045" i="2" s="1"/>
  <c r="O1045" i="2" s="1"/>
  <c r="M1046" i="2"/>
  <c r="N1046" i="2" s="1"/>
  <c r="O1046" i="2" s="1"/>
  <c r="M1047" i="2"/>
  <c r="N1047" i="2" s="1"/>
  <c r="O1047" i="2" s="1"/>
  <c r="M1048" i="2"/>
  <c r="N1048" i="2" s="1"/>
  <c r="M1049" i="2"/>
  <c r="N1049" i="2" s="1"/>
  <c r="O1049" i="2" s="1"/>
  <c r="M1050" i="2"/>
  <c r="N1050" i="2" s="1"/>
  <c r="O1050" i="2" s="1"/>
  <c r="M1051" i="2"/>
  <c r="N1051" i="2" s="1"/>
  <c r="O1051" i="2" s="1"/>
  <c r="M1052" i="2"/>
  <c r="M1053" i="2"/>
  <c r="N1053" i="2" s="1"/>
  <c r="O1053" i="2" s="1"/>
  <c r="M1054" i="2"/>
  <c r="M1055" i="2"/>
  <c r="N1055" i="2" s="1"/>
  <c r="O1055" i="2" s="1"/>
  <c r="M1056" i="2"/>
  <c r="N1056" i="2" s="1"/>
  <c r="O1056" i="2" s="1"/>
  <c r="M1057" i="2"/>
  <c r="N1057" i="2" s="1"/>
  <c r="O1057" i="2" s="1"/>
  <c r="M1058" i="2"/>
  <c r="N1058" i="2" s="1"/>
  <c r="O1058" i="2" s="1"/>
  <c r="M1059" i="2"/>
  <c r="N1059" i="2" s="1"/>
  <c r="O1059" i="2" s="1"/>
  <c r="M1060" i="2"/>
  <c r="M1061" i="2"/>
  <c r="N1061" i="2" s="1"/>
  <c r="O1061" i="2" s="1"/>
  <c r="M1062" i="2"/>
  <c r="M1063" i="2"/>
  <c r="N1063" i="2" s="1"/>
  <c r="O1063" i="2" s="1"/>
  <c r="M1064" i="2"/>
  <c r="N1064" i="2" s="1"/>
  <c r="M1065" i="2"/>
  <c r="N1065" i="2" s="1"/>
  <c r="O1065" i="2" s="1"/>
  <c r="M1066" i="2"/>
  <c r="N1066" i="2" s="1"/>
  <c r="O1066" i="2" s="1"/>
  <c r="M1067" i="2"/>
  <c r="N1067" i="2" s="1"/>
  <c r="O1067" i="2" s="1"/>
  <c r="M1068" i="2"/>
  <c r="M1069" i="2"/>
  <c r="N1069" i="2" s="1"/>
  <c r="O1069" i="2" s="1"/>
  <c r="M1070" i="2"/>
  <c r="N1070" i="2" s="1"/>
  <c r="M1071" i="2"/>
  <c r="N1071" i="2" s="1"/>
  <c r="M1072" i="2"/>
  <c r="M1073" i="2"/>
  <c r="N1073" i="2" s="1"/>
  <c r="O1073" i="2" s="1"/>
  <c r="M1074" i="2"/>
  <c r="N1074" i="2" s="1"/>
  <c r="O1074" i="2" s="1"/>
  <c r="M1075" i="2"/>
  <c r="N1075" i="2" s="1"/>
  <c r="O1075" i="2" s="1"/>
  <c r="M1076" i="2"/>
  <c r="M1077" i="2"/>
  <c r="N1077" i="2" s="1"/>
  <c r="O1077" i="2" s="1"/>
  <c r="M1078" i="2"/>
  <c r="N1078" i="2" s="1"/>
  <c r="O1078" i="2" s="1"/>
  <c r="M1079" i="2"/>
  <c r="N1079" i="2" s="1"/>
  <c r="O1079" i="2" s="1"/>
  <c r="M1080" i="2"/>
  <c r="N1080" i="2" s="1"/>
  <c r="O1080" i="2" s="1"/>
  <c r="M1081" i="2"/>
  <c r="N1081" i="2" s="1"/>
  <c r="O1081" i="2" s="1"/>
  <c r="M1082" i="2"/>
  <c r="N1082" i="2" s="1"/>
  <c r="O1082" i="2" s="1"/>
  <c r="M1083" i="2"/>
  <c r="N1083" i="2" s="1"/>
  <c r="O1083" i="2" s="1"/>
  <c r="M1084" i="2"/>
  <c r="M1085" i="2"/>
  <c r="N1085" i="2" s="1"/>
  <c r="M1086" i="2"/>
  <c r="N1086" i="2" s="1"/>
  <c r="M1087" i="2"/>
  <c r="N1087" i="2" s="1"/>
  <c r="O1087" i="2" s="1"/>
  <c r="M1088" i="2"/>
  <c r="M1089" i="2"/>
  <c r="N1089" i="2" s="1"/>
  <c r="O1089" i="2" s="1"/>
  <c r="M1090" i="2"/>
  <c r="N1090" i="2" s="1"/>
  <c r="O1090" i="2" s="1"/>
  <c r="M1091" i="2"/>
  <c r="N1091" i="2" s="1"/>
  <c r="O1091" i="2" s="1"/>
  <c r="M1092" i="2"/>
  <c r="M1093" i="2"/>
  <c r="N1093" i="2" s="1"/>
  <c r="O1093" i="2" s="1"/>
  <c r="M1094" i="2"/>
  <c r="N1094" i="2" s="1"/>
  <c r="O1094" i="2" s="1"/>
  <c r="M1095" i="2"/>
  <c r="N1095" i="2" s="1"/>
  <c r="O1095" i="2" s="1"/>
  <c r="M1096" i="2"/>
  <c r="N1096" i="2" s="1"/>
  <c r="M1097" i="2"/>
  <c r="N1097" i="2" s="1"/>
  <c r="O1097" i="2" s="1"/>
  <c r="M1098" i="2"/>
  <c r="N1098" i="2" s="1"/>
  <c r="O1098" i="2" s="1"/>
  <c r="M1099" i="2"/>
  <c r="N1099" i="2" s="1"/>
  <c r="O1099" i="2" s="1"/>
  <c r="M1100" i="2"/>
  <c r="M1101" i="2"/>
  <c r="N1101" i="2" s="1"/>
  <c r="O1101" i="2" s="1"/>
  <c r="M1102" i="2"/>
  <c r="N1102" i="2" s="1"/>
  <c r="O1102" i="2" s="1"/>
  <c r="M1103" i="2"/>
  <c r="N1103" i="2" s="1"/>
  <c r="O1103" i="2" s="1"/>
  <c r="M1104" i="2"/>
  <c r="N1104" i="2" s="1"/>
  <c r="O1104" i="2" s="1"/>
  <c r="M1105" i="2"/>
  <c r="N1105" i="2" s="1"/>
  <c r="O1105" i="2" s="1"/>
  <c r="M1106" i="2"/>
  <c r="N1106" i="2" s="1"/>
  <c r="O1106" i="2" s="1"/>
  <c r="M1107" i="2"/>
  <c r="N1107" i="2" s="1"/>
  <c r="O1107" i="2" s="1"/>
  <c r="M1108" i="2"/>
  <c r="M1109" i="2"/>
  <c r="N1109" i="2" s="1"/>
  <c r="O1109" i="2" s="1"/>
  <c r="M1110" i="2"/>
  <c r="N1110" i="2" s="1"/>
  <c r="O1110" i="2" s="1"/>
  <c r="M1111" i="2"/>
  <c r="N1111" i="2" s="1"/>
  <c r="O1111" i="2" s="1"/>
  <c r="M1112" i="2"/>
  <c r="N1112" i="2" s="1"/>
  <c r="M1113" i="2"/>
  <c r="N1113" i="2" s="1"/>
  <c r="O1113" i="2" s="1"/>
  <c r="M1114" i="2"/>
  <c r="N1114" i="2" s="1"/>
  <c r="O1114" i="2" s="1"/>
  <c r="M1115" i="2"/>
  <c r="N1115" i="2" s="1"/>
  <c r="O1115" i="2" s="1"/>
  <c r="M1116" i="2"/>
  <c r="M1117" i="2"/>
  <c r="N1117" i="2" s="1"/>
  <c r="O1117" i="2" s="1"/>
  <c r="M1118" i="2"/>
  <c r="N1118" i="2" s="1"/>
  <c r="O1118" i="2" s="1"/>
  <c r="M1119" i="2"/>
  <c r="N1119" i="2" s="1"/>
  <c r="O1119" i="2" s="1"/>
  <c r="M1120" i="2"/>
  <c r="M1121" i="2"/>
  <c r="N1121" i="2" s="1"/>
  <c r="O1121" i="2" s="1"/>
  <c r="M1122" i="2"/>
  <c r="N1122" i="2" s="1"/>
  <c r="O1122" i="2" s="1"/>
  <c r="M1123" i="2"/>
  <c r="N1123" i="2" s="1"/>
  <c r="O1123" i="2" s="1"/>
  <c r="M1124" i="2"/>
  <c r="M1125" i="2"/>
  <c r="N1125" i="2" s="1"/>
  <c r="O1125" i="2" s="1"/>
  <c r="M1126" i="2"/>
  <c r="N1126" i="2" s="1"/>
  <c r="M1127" i="2"/>
  <c r="N1127" i="2" s="1"/>
  <c r="O1127" i="2" s="1"/>
  <c r="M1128" i="2"/>
  <c r="M1129" i="2"/>
  <c r="N1129" i="2" s="1"/>
  <c r="O1129" i="2" s="1"/>
  <c r="M1130" i="2"/>
  <c r="N1130" i="2" s="1"/>
  <c r="O1130" i="2" s="1"/>
  <c r="M1131" i="2"/>
  <c r="N1131" i="2" s="1"/>
  <c r="O1131" i="2" s="1"/>
  <c r="M1132" i="2"/>
  <c r="M1133" i="2"/>
  <c r="N1133" i="2" s="1"/>
  <c r="O1133" i="2" s="1"/>
  <c r="M1134" i="2"/>
  <c r="N1134" i="2" s="1"/>
  <c r="O1134" i="2" s="1"/>
  <c r="M1135" i="2"/>
  <c r="N1135" i="2" s="1"/>
  <c r="O1135" i="2" s="1"/>
  <c r="M1136" i="2"/>
  <c r="N1136" i="2" s="1"/>
  <c r="O1136" i="2" s="1"/>
  <c r="M1137" i="2"/>
  <c r="N1137" i="2" s="1"/>
  <c r="O1137" i="2" s="1"/>
  <c r="M1138" i="2"/>
  <c r="N1138" i="2" s="1"/>
  <c r="O1138" i="2" s="1"/>
  <c r="M1139" i="2"/>
  <c r="N1139" i="2" s="1"/>
  <c r="O1139" i="2" s="1"/>
  <c r="M1140" i="2"/>
  <c r="M1141" i="2"/>
  <c r="N1141" i="2" s="1"/>
  <c r="O1141" i="2" s="1"/>
  <c r="M1142" i="2"/>
  <c r="N1142" i="2" s="1"/>
  <c r="O1142" i="2" s="1"/>
  <c r="M1143" i="2"/>
  <c r="N1143" i="2" s="1"/>
  <c r="O1143" i="2" s="1"/>
  <c r="M1144" i="2"/>
  <c r="M1145" i="2"/>
  <c r="N1145" i="2" s="1"/>
  <c r="O1145" i="2" s="1"/>
  <c r="M1146" i="2"/>
  <c r="N1146" i="2" s="1"/>
  <c r="O1146" i="2" s="1"/>
  <c r="M1147" i="2"/>
  <c r="N1147" i="2" s="1"/>
  <c r="O1147" i="2" s="1"/>
  <c r="M1148" i="2"/>
  <c r="M1149" i="2"/>
  <c r="N1149" i="2" s="1"/>
  <c r="O1149" i="2" s="1"/>
  <c r="M1150" i="2"/>
  <c r="N1150" i="2" s="1"/>
  <c r="M1151" i="2"/>
  <c r="N1151" i="2" s="1"/>
  <c r="O1151" i="2" s="1"/>
  <c r="M1152" i="2"/>
  <c r="M1153" i="2"/>
  <c r="N1153" i="2" s="1"/>
  <c r="O1153" i="2" s="1"/>
  <c r="M1154" i="2"/>
  <c r="N1154" i="2" s="1"/>
  <c r="O1154" i="2" s="1"/>
  <c r="M1155" i="2"/>
  <c r="N1155" i="2" s="1"/>
  <c r="O1155" i="2" s="1"/>
  <c r="M1156" i="2"/>
  <c r="M1157" i="2"/>
  <c r="N1157" i="2" s="1"/>
  <c r="M1158" i="2"/>
  <c r="N1158" i="2" s="1"/>
  <c r="O1158" i="2" s="1"/>
  <c r="M1159" i="2"/>
  <c r="N1159" i="2" s="1"/>
  <c r="O1159" i="2" s="1"/>
  <c r="M1160" i="2"/>
  <c r="N1160" i="2" s="1"/>
  <c r="O1160" i="2" s="1"/>
  <c r="M1161" i="2"/>
  <c r="N1161" i="2" s="1"/>
  <c r="O1161" i="2" s="1"/>
  <c r="M1162" i="2"/>
  <c r="N1162" i="2" s="1"/>
  <c r="O1162" i="2" s="1"/>
  <c r="M1163" i="2"/>
  <c r="N1163" i="2" s="1"/>
  <c r="O1163" i="2" s="1"/>
  <c r="M1164" i="2"/>
  <c r="M1165" i="2"/>
  <c r="N1165" i="2" s="1"/>
  <c r="O1165" i="2" s="1"/>
  <c r="M1166" i="2"/>
  <c r="M1167" i="2"/>
  <c r="N1167" i="2" s="1"/>
  <c r="O1167" i="2" s="1"/>
  <c r="M1168" i="2"/>
  <c r="N1168" i="2" s="1"/>
  <c r="M1169" i="2"/>
  <c r="N1169" i="2" s="1"/>
  <c r="M1170" i="2"/>
  <c r="N1170" i="2" s="1"/>
  <c r="O1170" i="2" s="1"/>
  <c r="M1171" i="2"/>
  <c r="N1171" i="2" s="1"/>
  <c r="O1171" i="2" s="1"/>
  <c r="M1172" i="2"/>
  <c r="M1173" i="2"/>
  <c r="N1173" i="2" s="1"/>
  <c r="O1173" i="2" s="1"/>
  <c r="M1174" i="2"/>
  <c r="N1174" i="2" s="1"/>
  <c r="O1174" i="2" s="1"/>
  <c r="M1175" i="2"/>
  <c r="N1175" i="2" s="1"/>
  <c r="O1175" i="2" s="1"/>
  <c r="M1176" i="2"/>
  <c r="M1177" i="2"/>
  <c r="N1177" i="2" s="1"/>
  <c r="O1177" i="2" s="1"/>
  <c r="M1178" i="2"/>
  <c r="N1178" i="2" s="1"/>
  <c r="O1178" i="2" s="1"/>
  <c r="M1179" i="2"/>
  <c r="N1179" i="2" s="1"/>
  <c r="O1179" i="2" s="1"/>
  <c r="M1180" i="2"/>
  <c r="M1181" i="2"/>
  <c r="N1181" i="2" s="1"/>
  <c r="O1181" i="2" s="1"/>
  <c r="M1182" i="2"/>
  <c r="N1182" i="2" s="1"/>
  <c r="O1182" i="2" s="1"/>
  <c r="M1183" i="2"/>
  <c r="N1183" i="2" s="1"/>
  <c r="O1183" i="2" s="1"/>
  <c r="M1184" i="2"/>
  <c r="N1184" i="2" s="1"/>
  <c r="M1185" i="2"/>
  <c r="N1185" i="2" s="1"/>
  <c r="O1185" i="2" s="1"/>
  <c r="M1186" i="2"/>
  <c r="N1186" i="2" s="1"/>
  <c r="O1186" i="2" s="1"/>
  <c r="M1187" i="2"/>
  <c r="N1187" i="2" s="1"/>
  <c r="O1187" i="2" s="1"/>
  <c r="M1188" i="2"/>
  <c r="M1189" i="2"/>
  <c r="N1189" i="2" s="1"/>
  <c r="O1189" i="2" s="1"/>
  <c r="M1190" i="2"/>
  <c r="N1190" i="2" s="1"/>
  <c r="O1190" i="2" s="1"/>
  <c r="M1191" i="2"/>
  <c r="N1191" i="2" s="1"/>
  <c r="O1191" i="2" s="1"/>
  <c r="M1192" i="2"/>
  <c r="M1193" i="2"/>
  <c r="N1193" i="2" s="1"/>
  <c r="O1193" i="2" s="1"/>
  <c r="M1194" i="2"/>
  <c r="N1194" i="2" s="1"/>
  <c r="O1194" i="2" s="1"/>
  <c r="M1195" i="2"/>
  <c r="N1195" i="2" s="1"/>
  <c r="O1195" i="2" s="1"/>
  <c r="M1196" i="2"/>
  <c r="M1197" i="2"/>
  <c r="N1197" i="2" s="1"/>
  <c r="M1198" i="2"/>
  <c r="M1199" i="2"/>
  <c r="N1199" i="2" s="1"/>
  <c r="M1200" i="2"/>
  <c r="N1200" i="2" s="1"/>
  <c r="M1201" i="2"/>
  <c r="N1201" i="2" s="1"/>
  <c r="O1201" i="2" s="1"/>
  <c r="M1202" i="2"/>
  <c r="N1202" i="2" s="1"/>
  <c r="O1202" i="2" s="1"/>
  <c r="M1203" i="2"/>
  <c r="N1203" i="2" s="1"/>
  <c r="O1203" i="2" s="1"/>
  <c r="M1204" i="2"/>
  <c r="M1205" i="2"/>
  <c r="N1205" i="2" s="1"/>
  <c r="O1205" i="2" s="1"/>
  <c r="M1206" i="2"/>
  <c r="N1206" i="2" s="1"/>
  <c r="O1206" i="2" s="1"/>
  <c r="M1207" i="2"/>
  <c r="N1207" i="2" s="1"/>
  <c r="O1207" i="2" s="1"/>
  <c r="M1208" i="2"/>
  <c r="M1209" i="2"/>
  <c r="N1209" i="2" s="1"/>
  <c r="O1209" i="2" s="1"/>
  <c r="M1210" i="2"/>
  <c r="N1210" i="2" s="1"/>
  <c r="O1210" i="2" s="1"/>
  <c r="M1211" i="2"/>
  <c r="N1211" i="2" s="1"/>
  <c r="O1211" i="2" s="1"/>
  <c r="M1212" i="2"/>
  <c r="M1213" i="2"/>
  <c r="N1213" i="2" s="1"/>
  <c r="O1213" i="2" s="1"/>
  <c r="M1214" i="2"/>
  <c r="N1214" i="2" s="1"/>
  <c r="O1214" i="2" s="1"/>
  <c r="M1215" i="2"/>
  <c r="N1215" i="2" s="1"/>
  <c r="O1215" i="2" s="1"/>
  <c r="M1216" i="2"/>
  <c r="N1216" i="2" s="1"/>
  <c r="O1216" i="2" s="1"/>
  <c r="M1217" i="2"/>
  <c r="N1217" i="2" s="1"/>
  <c r="O1217" i="2" s="1"/>
  <c r="M1218" i="2"/>
  <c r="N1218" i="2" s="1"/>
  <c r="O1218" i="2" s="1"/>
  <c r="M1219" i="2"/>
  <c r="N1219" i="2" s="1"/>
  <c r="O1219" i="2" s="1"/>
  <c r="M1220" i="2"/>
  <c r="M1221" i="2"/>
  <c r="N1221" i="2" s="1"/>
  <c r="O1221" i="2" s="1"/>
  <c r="M1222" i="2"/>
  <c r="N1222" i="2" s="1"/>
  <c r="O1222" i="2" s="1"/>
  <c r="M1223" i="2"/>
  <c r="N1223" i="2" s="1"/>
  <c r="O1223" i="2" s="1"/>
  <c r="M1224" i="2"/>
  <c r="N1224" i="2" s="1"/>
  <c r="O1224" i="2" s="1"/>
  <c r="M1225" i="2"/>
  <c r="N1225" i="2" s="1"/>
  <c r="O1225" i="2" s="1"/>
  <c r="M1226" i="2"/>
  <c r="N1226" i="2" s="1"/>
  <c r="O1226" i="2" s="1"/>
  <c r="M1227" i="2"/>
  <c r="N1227" i="2" s="1"/>
  <c r="O1227" i="2" s="1"/>
  <c r="M1228" i="2"/>
  <c r="M1229" i="2"/>
  <c r="N1229" i="2" s="1"/>
  <c r="O1229" i="2" s="1"/>
  <c r="M1230" i="2"/>
  <c r="N1230" i="2" s="1"/>
  <c r="O1230" i="2" s="1"/>
  <c r="M1231" i="2"/>
  <c r="N1231" i="2" s="1"/>
  <c r="O1231" i="2" s="1"/>
  <c r="M1232" i="2"/>
  <c r="N1232" i="2" s="1"/>
  <c r="M1233" i="2"/>
  <c r="N1233" i="2" s="1"/>
  <c r="O1233" i="2" s="1"/>
  <c r="M1234" i="2"/>
  <c r="N1234" i="2" s="1"/>
  <c r="O1234" i="2" s="1"/>
  <c r="M1235" i="2"/>
  <c r="N1235" i="2" s="1"/>
  <c r="O1235" i="2" s="1"/>
  <c r="M1236" i="2"/>
  <c r="M1237" i="2"/>
  <c r="N1237" i="2" s="1"/>
  <c r="O1237" i="2" s="1"/>
  <c r="M1238" i="2"/>
  <c r="N1238" i="2" s="1"/>
  <c r="O1238" i="2" s="1"/>
  <c r="M1239" i="2"/>
  <c r="N1239" i="2" s="1"/>
  <c r="O1239" i="2" s="1"/>
  <c r="M1240" i="2"/>
  <c r="M1241" i="2"/>
  <c r="N1241" i="2" s="1"/>
  <c r="O1241" i="2" s="1"/>
  <c r="M1242" i="2"/>
  <c r="N1242" i="2" s="1"/>
  <c r="O1242" i="2" s="1"/>
  <c r="M1243" i="2"/>
  <c r="N1243" i="2" s="1"/>
  <c r="O1243" i="2" s="1"/>
  <c r="M1244" i="2"/>
  <c r="M1245" i="2"/>
  <c r="N1245" i="2" s="1"/>
  <c r="O1245" i="2" s="1"/>
  <c r="M1246" i="2"/>
  <c r="N1246" i="2" s="1"/>
  <c r="O1246" i="2" s="1"/>
  <c r="M1247" i="2"/>
  <c r="N1247" i="2" s="1"/>
  <c r="O1247" i="2" s="1"/>
  <c r="M1248" i="2"/>
  <c r="M1249" i="2"/>
  <c r="N1249" i="2" s="1"/>
  <c r="O1249" i="2" s="1"/>
  <c r="M1250" i="2"/>
  <c r="N1250" i="2" s="1"/>
  <c r="O1250" i="2" s="1"/>
  <c r="M1251" i="2"/>
  <c r="N1251" i="2" s="1"/>
  <c r="O1251" i="2" s="1"/>
  <c r="M1252" i="2"/>
  <c r="M1253" i="2"/>
  <c r="N1253" i="2" s="1"/>
  <c r="O1253" i="2" s="1"/>
  <c r="M1254" i="2"/>
  <c r="N1254" i="2" s="1"/>
  <c r="O1254" i="2" s="1"/>
  <c r="M1255" i="2"/>
  <c r="N1255" i="2" s="1"/>
  <c r="O1255" i="2" s="1"/>
  <c r="M1256" i="2"/>
  <c r="N1256" i="2" s="1"/>
  <c r="M1257" i="2"/>
  <c r="N1257" i="2" s="1"/>
  <c r="O1257" i="2" s="1"/>
  <c r="M1258" i="2"/>
  <c r="N1258" i="2" s="1"/>
  <c r="O1258" i="2" s="1"/>
  <c r="M1259" i="2"/>
  <c r="N1259" i="2" s="1"/>
  <c r="O1259" i="2" s="1"/>
  <c r="M1260" i="2"/>
  <c r="M1261" i="2"/>
  <c r="N1261" i="2" s="1"/>
  <c r="O1261" i="2" s="1"/>
  <c r="M1262" i="2"/>
  <c r="N1262" i="2" s="1"/>
  <c r="O1262" i="2" s="1"/>
  <c r="M1263" i="2"/>
  <c r="N1263" i="2" s="1"/>
  <c r="O1263" i="2" s="1"/>
  <c r="M1264" i="2"/>
  <c r="M1265" i="2"/>
  <c r="N1265" i="2" s="1"/>
  <c r="O1265" i="2" s="1"/>
  <c r="M1266" i="2"/>
  <c r="N1266" i="2" s="1"/>
  <c r="O1266" i="2" s="1"/>
  <c r="M1267" i="2"/>
  <c r="N1267" i="2" s="1"/>
  <c r="O1267" i="2" s="1"/>
  <c r="M1268" i="2"/>
  <c r="M1269" i="2"/>
  <c r="N1269" i="2" s="1"/>
  <c r="O1269" i="2" s="1"/>
  <c r="M1270" i="2"/>
  <c r="N1270" i="2" s="1"/>
  <c r="O1270" i="2" s="1"/>
  <c r="M1271" i="2"/>
  <c r="N1271" i="2" s="1"/>
  <c r="O1271" i="2" s="1"/>
  <c r="M1272" i="2"/>
  <c r="N1272" i="2" s="1"/>
  <c r="O1272" i="2" s="1"/>
  <c r="M1273" i="2"/>
  <c r="N1273" i="2" s="1"/>
  <c r="O1273" i="2" s="1"/>
  <c r="M1274" i="2"/>
  <c r="N1274" i="2" s="1"/>
  <c r="O1274" i="2" s="1"/>
  <c r="M1275" i="2"/>
  <c r="N1275" i="2" s="1"/>
  <c r="O1275" i="2" s="1"/>
  <c r="M1276" i="2"/>
  <c r="M1277" i="2"/>
  <c r="N1277" i="2" s="1"/>
  <c r="O1277" i="2" s="1"/>
  <c r="M1278" i="2"/>
  <c r="N1278" i="2" s="1"/>
  <c r="O1278" i="2" s="1"/>
  <c r="M1279" i="2"/>
  <c r="N1279" i="2" s="1"/>
  <c r="O1279" i="2" s="1"/>
  <c r="M1280" i="2"/>
  <c r="M1281" i="2"/>
  <c r="N1281" i="2" s="1"/>
  <c r="O1281" i="2" s="1"/>
  <c r="M1282" i="2"/>
  <c r="N1282" i="2" s="1"/>
  <c r="O1282" i="2" s="1"/>
  <c r="M1283" i="2"/>
  <c r="N1283" i="2" s="1"/>
  <c r="O1283" i="2" s="1"/>
  <c r="M1284" i="2"/>
  <c r="M1285" i="2"/>
  <c r="N1285" i="2" s="1"/>
  <c r="O1285" i="2" s="1"/>
  <c r="M1286" i="2"/>
  <c r="M1287" i="2"/>
  <c r="N1287" i="2" s="1"/>
  <c r="O1287" i="2" s="1"/>
  <c r="M1288" i="2"/>
  <c r="N1288" i="2" s="1"/>
  <c r="M1289" i="2"/>
  <c r="N1289" i="2" s="1"/>
  <c r="O1289" i="2" s="1"/>
  <c r="M1290" i="2"/>
  <c r="N1290" i="2" s="1"/>
  <c r="O1290" i="2" s="1"/>
  <c r="M1291" i="2"/>
  <c r="N1291" i="2" s="1"/>
  <c r="O1291" i="2" s="1"/>
  <c r="M1292" i="2"/>
  <c r="M1293" i="2"/>
  <c r="N1293" i="2" s="1"/>
  <c r="O1293" i="2" s="1"/>
  <c r="M1294" i="2"/>
  <c r="M1295" i="2"/>
  <c r="N1295" i="2" s="1"/>
  <c r="O1295" i="2" s="1"/>
  <c r="M1296" i="2"/>
  <c r="N1296" i="2" s="1"/>
  <c r="M1297" i="2"/>
  <c r="N1297" i="2" s="1"/>
  <c r="O1297" i="2" s="1"/>
  <c r="M1298" i="2"/>
  <c r="N1298" i="2" s="1"/>
  <c r="O1298" i="2" s="1"/>
  <c r="M1299" i="2"/>
  <c r="N1299" i="2" s="1"/>
  <c r="O1299" i="2" s="1"/>
  <c r="M1300" i="2"/>
  <c r="M1301" i="2"/>
  <c r="N1301" i="2" s="1"/>
  <c r="M1302" i="2"/>
  <c r="N1302" i="2" s="1"/>
  <c r="O1302" i="2" s="1"/>
  <c r="M1303" i="2"/>
  <c r="N1303" i="2" s="1"/>
  <c r="O1303" i="2" s="1"/>
  <c r="M1304" i="2"/>
  <c r="M1305" i="2"/>
  <c r="N1305" i="2" s="1"/>
  <c r="O1305" i="2" s="1"/>
  <c r="M1306" i="2"/>
  <c r="N1306" i="2" s="1"/>
  <c r="O1306" i="2" s="1"/>
  <c r="M1307" i="2"/>
  <c r="N1307" i="2" s="1"/>
  <c r="O1307" i="2" s="1"/>
  <c r="M1308" i="2"/>
  <c r="M1309" i="2"/>
  <c r="N1309" i="2" s="1"/>
  <c r="O1309" i="2" s="1"/>
  <c r="M1310" i="2"/>
  <c r="N1310" i="2" s="1"/>
  <c r="O1310" i="2" s="1"/>
  <c r="M1311" i="2"/>
  <c r="N1311" i="2" s="1"/>
  <c r="O1311" i="2" s="1"/>
  <c r="M1312" i="2"/>
  <c r="N1312" i="2" s="1"/>
  <c r="M1313" i="2"/>
  <c r="N1313" i="2" s="1"/>
  <c r="O1313" i="2" s="1"/>
  <c r="M1314" i="2"/>
  <c r="N1314" i="2" s="1"/>
  <c r="O1314" i="2" s="1"/>
  <c r="M1315" i="2"/>
  <c r="N1315" i="2" s="1"/>
  <c r="O1315" i="2" s="1"/>
  <c r="M1316" i="2"/>
  <c r="M1317" i="2"/>
  <c r="N1317" i="2" s="1"/>
  <c r="O1317" i="2" s="1"/>
  <c r="M1318" i="2"/>
  <c r="N1318" i="2" s="1"/>
  <c r="O1318" i="2" s="1"/>
  <c r="M1319" i="2"/>
  <c r="N1319" i="2" s="1"/>
  <c r="O1319" i="2" s="1"/>
  <c r="M1320" i="2"/>
  <c r="N1320" i="2" s="1"/>
  <c r="M1321" i="2"/>
  <c r="N1321" i="2" s="1"/>
  <c r="O1321" i="2" s="1"/>
  <c r="M1322" i="2"/>
  <c r="N1322" i="2" s="1"/>
  <c r="O1322" i="2" s="1"/>
  <c r="M1323" i="2"/>
  <c r="N1323" i="2" s="1"/>
  <c r="O1323" i="2" s="1"/>
  <c r="M1324" i="2"/>
  <c r="M1325" i="2"/>
  <c r="N1325" i="2" s="1"/>
  <c r="O1325" i="2" s="1"/>
  <c r="M1326" i="2"/>
  <c r="M1327" i="2"/>
  <c r="N1327" i="2" s="1"/>
  <c r="O1327" i="2" s="1"/>
  <c r="M1328" i="2"/>
  <c r="N1328" i="2" s="1"/>
  <c r="M1329" i="2"/>
  <c r="N1329" i="2" s="1"/>
  <c r="O1329" i="2" s="1"/>
  <c r="M1330" i="2"/>
  <c r="N1330" i="2" s="1"/>
  <c r="O1330" i="2" s="1"/>
  <c r="M1331" i="2"/>
  <c r="N1331" i="2" s="1"/>
  <c r="O1331" i="2" s="1"/>
  <c r="M1332" i="2"/>
  <c r="M1333" i="2"/>
  <c r="N1333" i="2" s="1"/>
  <c r="O1333" i="2" s="1"/>
  <c r="M1334" i="2"/>
  <c r="N1334" i="2" s="1"/>
  <c r="O1334" i="2" s="1"/>
  <c r="M1335" i="2"/>
  <c r="N1335" i="2" s="1"/>
  <c r="M1336" i="2"/>
  <c r="N1336" i="2" s="1"/>
  <c r="M1337" i="2"/>
  <c r="N1337" i="2" s="1"/>
  <c r="O1337" i="2" s="1"/>
  <c r="M1338" i="2"/>
  <c r="N1338" i="2" s="1"/>
  <c r="O1338" i="2" s="1"/>
  <c r="M1339" i="2"/>
  <c r="N1339" i="2" s="1"/>
  <c r="O1339" i="2" s="1"/>
  <c r="M1340" i="2"/>
  <c r="M1341" i="2"/>
  <c r="N1341" i="2" s="1"/>
  <c r="O1341" i="2" s="1"/>
  <c r="M1342" i="2"/>
  <c r="N1342" i="2" s="1"/>
  <c r="O1342" i="2" s="1"/>
  <c r="M1343" i="2"/>
  <c r="N1343" i="2" s="1"/>
  <c r="O1343" i="2" s="1"/>
  <c r="M1344" i="2"/>
  <c r="M1345" i="2"/>
  <c r="N1345" i="2" s="1"/>
  <c r="O1345" i="2" s="1"/>
  <c r="M1346" i="2"/>
  <c r="N1346" i="2" s="1"/>
  <c r="O1346" i="2" s="1"/>
  <c r="M1347" i="2"/>
  <c r="N1347" i="2" s="1"/>
  <c r="O1347" i="2" s="1"/>
  <c r="M1348" i="2"/>
  <c r="M1349" i="2"/>
  <c r="N1349" i="2" s="1"/>
  <c r="O1349" i="2" s="1"/>
  <c r="M1350" i="2"/>
  <c r="N1350" i="2" s="1"/>
  <c r="O1350" i="2" s="1"/>
  <c r="M1351" i="2"/>
  <c r="N1351" i="2" s="1"/>
  <c r="O1351" i="2" s="1"/>
  <c r="M1352" i="2"/>
  <c r="N1352" i="2" s="1"/>
  <c r="M1353" i="2"/>
  <c r="N1353" i="2" s="1"/>
  <c r="O1353" i="2" s="1"/>
  <c r="M1354" i="2"/>
  <c r="N1354" i="2" s="1"/>
  <c r="O1354" i="2" s="1"/>
  <c r="M1355" i="2"/>
  <c r="N1355" i="2" s="1"/>
  <c r="O1355" i="2" s="1"/>
  <c r="M1356" i="2"/>
  <c r="M1357" i="2"/>
  <c r="N1357" i="2" s="1"/>
  <c r="O1357" i="2" s="1"/>
  <c r="M1358" i="2"/>
  <c r="N1358" i="2" s="1"/>
  <c r="O1358" i="2" s="1"/>
  <c r="M1359" i="2"/>
  <c r="N1359" i="2" s="1"/>
  <c r="O1359" i="2" s="1"/>
  <c r="M1360" i="2"/>
  <c r="N1360" i="2" s="1"/>
  <c r="M1361" i="2"/>
  <c r="N1361" i="2" s="1"/>
  <c r="O1361" i="2" s="1"/>
  <c r="M1362" i="2"/>
  <c r="N1362" i="2" s="1"/>
  <c r="O1362" i="2" s="1"/>
  <c r="M1363" i="2"/>
  <c r="N1363" i="2" s="1"/>
  <c r="O1363" i="2" s="1"/>
  <c r="M1364" i="2"/>
  <c r="M1365" i="2"/>
  <c r="N1365" i="2" s="1"/>
  <c r="O1365" i="2" s="1"/>
  <c r="M1366" i="2"/>
  <c r="N1366" i="2" s="1"/>
  <c r="M1367" i="2"/>
  <c r="N1367" i="2" s="1"/>
  <c r="O1367" i="2" s="1"/>
  <c r="M1368" i="2"/>
  <c r="N1368" i="2" s="1"/>
  <c r="M1369" i="2"/>
  <c r="N1369" i="2" s="1"/>
  <c r="O1369" i="2" s="1"/>
  <c r="M1370" i="2"/>
  <c r="N1370" i="2" s="1"/>
  <c r="O1370" i="2" s="1"/>
  <c r="M1371" i="2"/>
  <c r="N1371" i="2" s="1"/>
  <c r="O1371" i="2" s="1"/>
  <c r="M1372" i="2"/>
  <c r="M1373" i="2"/>
  <c r="N1373" i="2" s="1"/>
  <c r="O1373" i="2" s="1"/>
  <c r="M1374" i="2"/>
  <c r="N1374" i="2" s="1"/>
  <c r="O1374" i="2" s="1"/>
  <c r="M1375" i="2"/>
  <c r="N1375" i="2" s="1"/>
  <c r="O1375" i="2" s="1"/>
  <c r="M1376" i="2"/>
  <c r="M1377" i="2"/>
  <c r="N1377" i="2" s="1"/>
  <c r="M1378" i="2"/>
  <c r="N1378" i="2" s="1"/>
  <c r="O1378" i="2" s="1"/>
  <c r="M1379" i="2"/>
  <c r="N1379" i="2" s="1"/>
  <c r="O1379" i="2" s="1"/>
  <c r="M1380" i="2"/>
  <c r="M1381" i="2"/>
  <c r="N1381" i="2" s="1"/>
  <c r="O1381" i="2" s="1"/>
  <c r="M1382" i="2"/>
  <c r="N1382" i="2" s="1"/>
  <c r="O1382" i="2" s="1"/>
  <c r="M1383" i="2"/>
  <c r="N1383" i="2" s="1"/>
  <c r="M1384" i="2"/>
  <c r="N1384" i="2" s="1"/>
  <c r="O1384" i="2" s="1"/>
  <c r="M1385" i="2"/>
  <c r="N1385" i="2" s="1"/>
  <c r="O1385" i="2" s="1"/>
  <c r="M1386" i="2"/>
  <c r="N1386" i="2" s="1"/>
  <c r="O1386" i="2" s="1"/>
  <c r="M1387" i="2"/>
  <c r="N1387" i="2" s="1"/>
  <c r="O1387" i="2" s="1"/>
  <c r="M1388" i="2"/>
  <c r="M1389" i="2"/>
  <c r="N1389" i="2" s="1"/>
  <c r="O1389" i="2" s="1"/>
  <c r="M1390" i="2"/>
  <c r="M1391" i="2"/>
  <c r="N1391" i="2" s="1"/>
  <c r="O1391" i="2" s="1"/>
  <c r="M1392" i="2"/>
  <c r="M1393" i="2"/>
  <c r="N1393" i="2" s="1"/>
  <c r="O1393" i="2" s="1"/>
  <c r="M1394" i="2"/>
  <c r="N1394" i="2" s="1"/>
  <c r="O1394" i="2" s="1"/>
  <c r="M1395" i="2"/>
  <c r="N1395" i="2" s="1"/>
  <c r="O1395" i="2" s="1"/>
  <c r="M1396" i="2"/>
  <c r="M1397" i="2"/>
  <c r="N1397" i="2" s="1"/>
  <c r="O1397" i="2" s="1"/>
  <c r="M1398" i="2"/>
  <c r="N1398" i="2" s="1"/>
  <c r="M1399" i="2"/>
  <c r="N1399" i="2" s="1"/>
  <c r="O1399" i="2" s="1"/>
  <c r="M1400" i="2"/>
  <c r="N1400" i="2" s="1"/>
  <c r="O1400" i="2" s="1"/>
  <c r="M1401" i="2"/>
  <c r="N1401" i="2" s="1"/>
  <c r="O1401" i="2" s="1"/>
  <c r="M1402" i="2"/>
  <c r="N1402" i="2" s="1"/>
  <c r="O1402" i="2" s="1"/>
  <c r="M1403" i="2"/>
  <c r="N1403" i="2" s="1"/>
  <c r="O1403" i="2" s="1"/>
  <c r="M1404" i="2"/>
  <c r="M1405" i="2"/>
  <c r="N1405" i="2" s="1"/>
  <c r="O1405" i="2" s="1"/>
  <c r="M1406" i="2"/>
  <c r="M1407" i="2"/>
  <c r="N1407" i="2" s="1"/>
  <c r="O1407" i="2" s="1"/>
  <c r="M1408" i="2"/>
  <c r="M1409" i="2"/>
  <c r="N1409" i="2" s="1"/>
  <c r="O1409" i="2" s="1"/>
  <c r="M1410" i="2"/>
  <c r="N1410" i="2" s="1"/>
  <c r="O1410" i="2" s="1"/>
  <c r="M1411" i="2"/>
  <c r="N1411" i="2" s="1"/>
  <c r="O1411" i="2" s="1"/>
  <c r="M1412" i="2"/>
  <c r="M1413" i="2"/>
  <c r="N1413" i="2" s="1"/>
  <c r="O1413" i="2" s="1"/>
  <c r="M1414" i="2"/>
  <c r="M1415" i="2"/>
  <c r="N1415" i="2" s="1"/>
  <c r="O1415" i="2" s="1"/>
  <c r="M1416" i="2"/>
  <c r="N1416" i="2" s="1"/>
  <c r="M1417" i="2"/>
  <c r="N1417" i="2" s="1"/>
  <c r="O1417" i="2" s="1"/>
  <c r="M1418" i="2"/>
  <c r="N1418" i="2" s="1"/>
  <c r="O1418" i="2" s="1"/>
  <c r="M1419" i="2"/>
  <c r="N1419" i="2" s="1"/>
  <c r="O1419" i="2" s="1"/>
  <c r="M1420" i="2"/>
  <c r="M1421" i="2"/>
  <c r="N1421" i="2" s="1"/>
  <c r="O1421" i="2" s="1"/>
  <c r="M1422" i="2"/>
  <c r="N1422" i="2" s="1"/>
  <c r="O1422" i="2" s="1"/>
  <c r="M1423" i="2"/>
  <c r="N1423" i="2" s="1"/>
  <c r="O1423" i="2" s="1"/>
  <c r="M1424" i="2"/>
  <c r="N1424" i="2" s="1"/>
  <c r="M1425" i="2"/>
  <c r="N1425" i="2" s="1"/>
  <c r="O1425" i="2" s="1"/>
  <c r="M1426" i="2"/>
  <c r="N1426" i="2" s="1"/>
  <c r="O1426" i="2" s="1"/>
  <c r="M1427" i="2"/>
  <c r="N1427" i="2" s="1"/>
  <c r="O1427" i="2" s="1"/>
  <c r="M1428" i="2"/>
  <c r="M1429" i="2"/>
  <c r="N1429" i="2" s="1"/>
  <c r="O1429" i="2" s="1"/>
  <c r="M1430" i="2"/>
  <c r="N1430" i="2" s="1"/>
  <c r="O1430" i="2" s="1"/>
  <c r="M1431" i="2"/>
  <c r="N1431" i="2" s="1"/>
  <c r="O1431" i="2" s="1"/>
  <c r="M1432" i="2"/>
  <c r="M1433" i="2"/>
  <c r="N1433" i="2" s="1"/>
  <c r="M1434" i="2"/>
  <c r="N1434" i="2" s="1"/>
  <c r="O1434" i="2" s="1"/>
  <c r="M1435" i="2"/>
  <c r="N1435" i="2" s="1"/>
  <c r="O1435" i="2" s="1"/>
  <c r="M1436" i="2"/>
  <c r="M1437" i="2"/>
  <c r="N1437" i="2" s="1"/>
  <c r="O1437" i="2" s="1"/>
  <c r="M1438" i="2"/>
  <c r="N1438" i="2" s="1"/>
  <c r="O1438" i="2" s="1"/>
  <c r="M1439" i="2"/>
  <c r="N1439" i="2" s="1"/>
  <c r="O1439" i="2" s="1"/>
  <c r="M1440" i="2"/>
  <c r="N1440" i="2" s="1"/>
  <c r="M1441" i="2"/>
  <c r="N1441" i="2" s="1"/>
  <c r="O1441" i="2" s="1"/>
  <c r="M1442" i="2"/>
  <c r="N1442" i="2" s="1"/>
  <c r="O1442" i="2" s="1"/>
  <c r="M1443" i="2"/>
  <c r="N1443" i="2" s="1"/>
  <c r="O1443" i="2" s="1"/>
  <c r="M1444" i="2"/>
  <c r="M1445" i="2"/>
  <c r="N1445" i="2" s="1"/>
  <c r="O1445" i="2" s="1"/>
  <c r="M1446" i="2"/>
  <c r="N1446" i="2" s="1"/>
  <c r="O1446" i="2" s="1"/>
  <c r="M1447" i="2"/>
  <c r="N1447" i="2" s="1"/>
  <c r="O1447" i="2" s="1"/>
  <c r="M1448" i="2"/>
  <c r="M1449" i="2"/>
  <c r="N1449" i="2" s="1"/>
  <c r="O1449" i="2" s="1"/>
  <c r="M1450" i="2"/>
  <c r="N1450" i="2" s="1"/>
  <c r="O1450" i="2" s="1"/>
  <c r="M1451" i="2"/>
  <c r="N1451" i="2" s="1"/>
  <c r="O1451" i="2" s="1"/>
  <c r="M1452" i="2"/>
  <c r="M1453" i="2"/>
  <c r="N1453" i="2" s="1"/>
  <c r="O1453" i="2" s="1"/>
  <c r="M1454" i="2"/>
  <c r="N1454" i="2" s="1"/>
  <c r="O1454" i="2" s="1"/>
  <c r="M1455" i="2"/>
  <c r="N1455" i="2" s="1"/>
  <c r="O1455" i="2" s="1"/>
  <c r="M1456" i="2"/>
  <c r="M1457" i="2"/>
  <c r="N1457" i="2" s="1"/>
  <c r="O1457" i="2" s="1"/>
  <c r="M1458" i="2"/>
  <c r="N1458" i="2" s="1"/>
  <c r="O1458" i="2" s="1"/>
  <c r="M1459" i="2"/>
  <c r="N1459" i="2" s="1"/>
  <c r="O1459" i="2" s="1"/>
  <c r="M1460" i="2"/>
  <c r="M1461" i="2"/>
  <c r="N1461" i="2" s="1"/>
  <c r="M1462" i="2"/>
  <c r="N1462" i="2" s="1"/>
  <c r="M1463" i="2"/>
  <c r="N1463" i="2" s="1"/>
  <c r="O1463" i="2" s="1"/>
  <c r="M1464" i="2"/>
  <c r="N1464" i="2" s="1"/>
  <c r="O1464" i="2" s="1"/>
  <c r="M1465" i="2"/>
  <c r="N1465" i="2" s="1"/>
  <c r="O1465" i="2" s="1"/>
  <c r="M1466" i="2"/>
  <c r="N1466" i="2" s="1"/>
  <c r="O1466" i="2" s="1"/>
  <c r="M1467" i="2"/>
  <c r="N1467" i="2" s="1"/>
  <c r="O1467" i="2" s="1"/>
  <c r="M1468" i="2"/>
  <c r="M1469" i="2"/>
  <c r="N1469" i="2" s="1"/>
  <c r="O1469" i="2" s="1"/>
  <c r="M1470" i="2"/>
  <c r="N1470" i="2" s="1"/>
  <c r="O1470" i="2" s="1"/>
  <c r="M1471" i="2"/>
  <c r="N1471" i="2" s="1"/>
  <c r="O1471" i="2" s="1"/>
  <c r="M1472" i="2"/>
  <c r="M1473" i="2"/>
  <c r="N1473" i="2" s="1"/>
  <c r="O1473" i="2" s="1"/>
  <c r="M1474" i="2"/>
  <c r="N1474" i="2" s="1"/>
  <c r="O1474" i="2" s="1"/>
  <c r="M1475" i="2"/>
  <c r="N1475" i="2" s="1"/>
  <c r="O1475" i="2" s="1"/>
  <c r="M1476" i="2"/>
  <c r="M1477" i="2"/>
  <c r="N1477" i="2" s="1"/>
  <c r="O1477" i="2" s="1"/>
  <c r="M1478" i="2"/>
  <c r="N1478" i="2" s="1"/>
  <c r="O1478" i="2" s="1"/>
  <c r="M1479" i="2"/>
  <c r="N1479" i="2" s="1"/>
  <c r="O1479" i="2" s="1"/>
  <c r="M1480" i="2"/>
  <c r="N1480" i="2" s="1"/>
  <c r="M1481" i="2"/>
  <c r="N1481" i="2" s="1"/>
  <c r="O1481" i="2" s="1"/>
  <c r="M1482" i="2"/>
  <c r="N1482" i="2" s="1"/>
  <c r="O1482" i="2" s="1"/>
  <c r="M1483" i="2"/>
  <c r="N1483" i="2" s="1"/>
  <c r="O1483" i="2" s="1"/>
  <c r="M1484" i="2"/>
  <c r="M1485" i="2"/>
  <c r="N1485" i="2" s="1"/>
  <c r="O1485" i="2" s="1"/>
  <c r="M1486" i="2"/>
  <c r="N1486" i="2" s="1"/>
  <c r="O1486" i="2" s="1"/>
  <c r="M1487" i="2"/>
  <c r="N1487" i="2" s="1"/>
  <c r="O1487" i="2" s="1"/>
  <c r="M1488" i="2"/>
  <c r="N1488" i="2" s="1"/>
  <c r="M1489" i="2"/>
  <c r="N1489" i="2" s="1"/>
  <c r="O1489" i="2" s="1"/>
  <c r="M1490" i="2"/>
  <c r="N1490" i="2" s="1"/>
  <c r="O1490" i="2" s="1"/>
  <c r="M1491" i="2"/>
  <c r="N1491" i="2" s="1"/>
  <c r="O1491" i="2" s="1"/>
  <c r="M1492" i="2"/>
  <c r="M1493" i="2"/>
  <c r="N1493" i="2" s="1"/>
  <c r="O1493" i="2" s="1"/>
  <c r="M1494" i="2"/>
  <c r="N1494" i="2" s="1"/>
  <c r="O1494" i="2" s="1"/>
  <c r="M1495" i="2"/>
  <c r="N1495" i="2" s="1"/>
  <c r="O1495" i="2" s="1"/>
  <c r="M1496" i="2"/>
  <c r="N1496" i="2" s="1"/>
  <c r="M1497" i="2"/>
  <c r="N1497" i="2" s="1"/>
  <c r="O1497" i="2" s="1"/>
  <c r="M1498" i="2"/>
  <c r="N1498" i="2" s="1"/>
  <c r="O1498" i="2" s="1"/>
  <c r="M1499" i="2"/>
  <c r="N1499" i="2" s="1"/>
  <c r="O1499" i="2" s="1"/>
  <c r="M1500" i="2"/>
  <c r="M1501" i="2"/>
  <c r="N1501" i="2" s="1"/>
  <c r="O1501" i="2" s="1"/>
  <c r="M1502" i="2"/>
  <c r="N1502" i="2" s="1"/>
  <c r="O1502" i="2" s="1"/>
  <c r="M1503" i="2"/>
  <c r="N1503" i="2" s="1"/>
  <c r="O1503" i="2" s="1"/>
  <c r="M1504" i="2"/>
  <c r="M1505" i="2"/>
  <c r="N1505" i="2" s="1"/>
  <c r="O1505" i="2" s="1"/>
  <c r="M1506" i="2"/>
  <c r="N1506" i="2" s="1"/>
  <c r="O1506" i="2" s="1"/>
  <c r="M1507" i="2"/>
  <c r="N1507" i="2" s="1"/>
  <c r="O1507" i="2" s="1"/>
  <c r="M1508" i="2"/>
  <c r="M1509" i="2"/>
  <c r="N1509" i="2" s="1"/>
  <c r="O1509" i="2" s="1"/>
  <c r="M1510" i="2"/>
  <c r="N1510" i="2" s="1"/>
  <c r="O1510" i="2" s="1"/>
  <c r="M1511" i="2"/>
  <c r="N1511" i="2" s="1"/>
  <c r="O1511" i="2" s="1"/>
  <c r="M1512" i="2"/>
  <c r="N1512" i="2" s="1"/>
  <c r="O1512" i="2" s="1"/>
  <c r="M1513" i="2"/>
  <c r="N1513" i="2" s="1"/>
  <c r="O1513" i="2" s="1"/>
  <c r="M1514" i="2"/>
  <c r="N1514" i="2" s="1"/>
  <c r="O1514" i="2" s="1"/>
  <c r="M1515" i="2"/>
  <c r="N1515" i="2" s="1"/>
  <c r="O1515" i="2" s="1"/>
  <c r="M1516" i="2"/>
  <c r="M1517" i="2"/>
  <c r="N1517" i="2" s="1"/>
  <c r="O1517" i="2" s="1"/>
  <c r="M1518" i="2"/>
  <c r="M1519" i="2"/>
  <c r="N1519" i="2" s="1"/>
  <c r="O1519" i="2" s="1"/>
  <c r="M1520" i="2"/>
  <c r="N1520" i="2" s="1"/>
  <c r="M1521" i="2"/>
  <c r="N1521" i="2" s="1"/>
  <c r="O1521" i="2" s="1"/>
  <c r="M1522" i="2"/>
  <c r="N1522" i="2" s="1"/>
  <c r="O1522" i="2" s="1"/>
  <c r="M1523" i="2"/>
  <c r="N1523" i="2" s="1"/>
  <c r="O1523" i="2" s="1"/>
  <c r="M1524" i="2"/>
  <c r="M1525" i="2"/>
  <c r="N1525" i="2" s="1"/>
  <c r="O1525" i="2" s="1"/>
  <c r="M1526" i="2"/>
  <c r="N1526" i="2" s="1"/>
  <c r="M1527" i="2"/>
  <c r="N1527" i="2" s="1"/>
  <c r="O1527" i="2" s="1"/>
  <c r="M1528" i="2"/>
  <c r="N1528" i="2" s="1"/>
  <c r="M1529" i="2"/>
  <c r="N1529" i="2" s="1"/>
  <c r="O1529" i="2" s="1"/>
  <c r="M1530" i="2"/>
  <c r="N1530" i="2" s="1"/>
  <c r="O1530" i="2" s="1"/>
  <c r="M1531" i="2"/>
  <c r="N1531" i="2" s="1"/>
  <c r="O1531" i="2" s="1"/>
  <c r="M1532" i="2"/>
  <c r="M1533" i="2"/>
  <c r="N1533" i="2" s="1"/>
  <c r="O1533" i="2" s="1"/>
  <c r="M1534" i="2"/>
  <c r="N1534" i="2" s="1"/>
  <c r="O1534" i="2" s="1"/>
  <c r="M1535" i="2"/>
  <c r="N1535" i="2" s="1"/>
  <c r="O1535" i="2" s="1"/>
  <c r="M1536" i="2"/>
  <c r="M1537" i="2"/>
  <c r="N1537" i="2" s="1"/>
  <c r="O1537" i="2" s="1"/>
  <c r="M1538" i="2"/>
  <c r="N1538" i="2" s="1"/>
  <c r="O1538" i="2" s="1"/>
  <c r="M1539" i="2"/>
  <c r="N1539" i="2" s="1"/>
  <c r="O1539" i="2" s="1"/>
  <c r="M1540" i="2"/>
  <c r="M1541" i="2"/>
  <c r="N1541" i="2" s="1"/>
  <c r="O1541" i="2" s="1"/>
  <c r="M1542" i="2"/>
  <c r="M1543" i="2"/>
  <c r="N1543" i="2" s="1"/>
  <c r="O1543" i="2" s="1"/>
  <c r="M1544" i="2"/>
  <c r="N1544" i="2" s="1"/>
  <c r="M1545" i="2"/>
  <c r="N1545" i="2" s="1"/>
  <c r="M1546" i="2"/>
  <c r="N1546" i="2" s="1"/>
  <c r="O1546" i="2" s="1"/>
  <c r="M1547" i="2"/>
  <c r="N1547" i="2" s="1"/>
  <c r="O1547" i="2" s="1"/>
  <c r="M1548" i="2"/>
  <c r="M1549" i="2"/>
  <c r="N1549" i="2" s="1"/>
  <c r="O1549" i="2" s="1"/>
  <c r="M1550" i="2"/>
  <c r="N1550" i="2" s="1"/>
  <c r="O1550" i="2" s="1"/>
  <c r="M1551" i="2"/>
  <c r="N1551" i="2" s="1"/>
  <c r="O1551" i="2" s="1"/>
  <c r="M1552" i="2"/>
  <c r="N1552" i="2" s="1"/>
  <c r="M1553" i="2"/>
  <c r="N1553" i="2" s="1"/>
  <c r="O1553" i="2" s="1"/>
  <c r="M1554" i="2"/>
  <c r="N1554" i="2" s="1"/>
  <c r="O1554" i="2" s="1"/>
  <c r="M1555" i="2"/>
  <c r="N1555" i="2" s="1"/>
  <c r="O1555" i="2" s="1"/>
  <c r="M1556" i="2"/>
  <c r="M1557" i="2"/>
  <c r="N1557" i="2" s="1"/>
  <c r="O1557" i="2" s="1"/>
  <c r="M1558" i="2"/>
  <c r="N1558" i="2" s="1"/>
  <c r="M1559" i="2"/>
  <c r="N1559" i="2" s="1"/>
  <c r="O1559" i="2" s="1"/>
  <c r="M1560" i="2"/>
  <c r="N1560" i="2" s="1"/>
  <c r="M1561" i="2"/>
  <c r="N1561" i="2" s="1"/>
  <c r="O1561" i="2" s="1"/>
  <c r="M1562" i="2"/>
  <c r="N1562" i="2" s="1"/>
  <c r="O1562" i="2" s="1"/>
  <c r="M1563" i="2"/>
  <c r="N1563" i="2" s="1"/>
  <c r="O1563" i="2" s="1"/>
  <c r="M1564" i="2"/>
  <c r="M1565" i="2"/>
  <c r="N1565" i="2" s="1"/>
  <c r="O1565" i="2" s="1"/>
  <c r="M1566" i="2"/>
  <c r="N1566" i="2" s="1"/>
  <c r="O1566" i="2" s="1"/>
  <c r="M1567" i="2"/>
  <c r="N1567" i="2" s="1"/>
  <c r="O1567" i="2" s="1"/>
  <c r="M1568" i="2"/>
  <c r="M1569" i="2"/>
  <c r="N1569" i="2" s="1"/>
  <c r="O1569" i="2" s="1"/>
  <c r="M1570" i="2"/>
  <c r="N1570" i="2" s="1"/>
  <c r="O1570" i="2" s="1"/>
  <c r="M1571" i="2"/>
  <c r="N1571" i="2" s="1"/>
  <c r="O1571" i="2" s="1"/>
  <c r="M1572" i="2"/>
  <c r="M1573" i="2"/>
  <c r="N1573" i="2" s="1"/>
  <c r="O1573" i="2" s="1"/>
  <c r="M1574" i="2"/>
  <c r="N1574" i="2" s="1"/>
  <c r="O1574" i="2" s="1"/>
  <c r="M1575" i="2"/>
  <c r="N1575" i="2" s="1"/>
  <c r="O1575" i="2" s="1"/>
  <c r="M1576" i="2"/>
  <c r="M1577" i="2"/>
  <c r="N1577" i="2" s="1"/>
  <c r="M1578" i="2"/>
  <c r="N1578" i="2" s="1"/>
  <c r="O1578" i="2" s="1"/>
  <c r="M1579" i="2"/>
  <c r="N1579" i="2" s="1"/>
  <c r="O1579" i="2" s="1"/>
  <c r="M1580" i="2"/>
  <c r="M1581" i="2"/>
  <c r="N1581" i="2" s="1"/>
  <c r="O1581" i="2" s="1"/>
  <c r="M1582" i="2"/>
  <c r="N1582" i="2" s="1"/>
  <c r="O1582" i="2" s="1"/>
  <c r="M1583" i="2"/>
  <c r="N1583" i="2" s="1"/>
  <c r="O1583" i="2" s="1"/>
  <c r="M1584" i="2"/>
  <c r="N1584" i="2" s="1"/>
  <c r="M1585" i="2"/>
  <c r="N1585" i="2" s="1"/>
  <c r="O1585" i="2" s="1"/>
  <c r="M1586" i="2"/>
  <c r="N1586" i="2" s="1"/>
  <c r="O1586" i="2" s="1"/>
  <c r="M1587" i="2"/>
  <c r="N1587" i="2" s="1"/>
  <c r="O1587" i="2" s="1"/>
  <c r="M1588" i="2"/>
  <c r="M1589" i="2"/>
  <c r="N1589" i="2" s="1"/>
  <c r="O1589" i="2" s="1"/>
  <c r="M1590" i="2"/>
  <c r="N1590" i="2" s="1"/>
  <c r="O1590" i="2" s="1"/>
  <c r="M1591" i="2"/>
  <c r="N1591" i="2" s="1"/>
  <c r="O1591" i="2" s="1"/>
  <c r="M1592" i="2"/>
  <c r="M1593" i="2"/>
  <c r="N1593" i="2" s="1"/>
  <c r="O1593" i="2" s="1"/>
  <c r="M1594" i="2"/>
  <c r="N1594" i="2" s="1"/>
  <c r="O1594" i="2" s="1"/>
  <c r="M1595" i="2"/>
  <c r="N1595" i="2" s="1"/>
  <c r="O1595" i="2" s="1"/>
  <c r="M1596" i="2"/>
  <c r="M1597" i="2"/>
  <c r="N1597" i="2" s="1"/>
  <c r="O1597" i="2" s="1"/>
  <c r="M1598" i="2"/>
  <c r="N1598" i="2" s="1"/>
  <c r="O1598" i="2" s="1"/>
  <c r="M1599" i="2"/>
  <c r="N1599" i="2" s="1"/>
  <c r="O1599" i="2" s="1"/>
  <c r="M1600" i="2"/>
  <c r="N1600" i="2" s="1"/>
  <c r="M1601" i="2"/>
  <c r="N1601" i="2" s="1"/>
  <c r="O1601" i="2" s="1"/>
  <c r="M1602" i="2"/>
  <c r="N1602" i="2" s="1"/>
  <c r="O1602" i="2" s="1"/>
  <c r="M1603" i="2"/>
  <c r="N1603" i="2" s="1"/>
  <c r="O1603" i="2" s="1"/>
  <c r="M1604" i="2"/>
  <c r="M1605" i="2"/>
  <c r="N1605" i="2" s="1"/>
  <c r="O1605" i="2" s="1"/>
  <c r="M1606" i="2"/>
  <c r="M1607" i="2"/>
  <c r="N1607" i="2" s="1"/>
  <c r="O1607" i="2" s="1"/>
  <c r="M1608" i="2"/>
  <c r="N1608" i="2" s="1"/>
  <c r="M1609" i="2"/>
  <c r="N1609" i="2" s="1"/>
  <c r="M1610" i="2"/>
  <c r="N1610" i="2" s="1"/>
  <c r="O1610" i="2" s="1"/>
  <c r="M1611" i="2"/>
  <c r="N1611" i="2" s="1"/>
  <c r="O1611" i="2" s="1"/>
  <c r="M1612" i="2"/>
  <c r="M1613" i="2"/>
  <c r="N1613" i="2" s="1"/>
  <c r="O1613" i="2" s="1"/>
  <c r="M1614" i="2"/>
  <c r="N1614" i="2" s="1"/>
  <c r="O1614" i="2" s="1"/>
  <c r="M1615" i="2"/>
  <c r="N1615" i="2" s="1"/>
  <c r="O1615" i="2" s="1"/>
  <c r="M1616" i="2"/>
  <c r="N1616" i="2" s="1"/>
  <c r="M1617" i="2"/>
  <c r="N1617" i="2" s="1"/>
  <c r="O1617" i="2" s="1"/>
  <c r="M1618" i="2"/>
  <c r="N1618" i="2" s="1"/>
  <c r="O1618" i="2" s="1"/>
  <c r="M1619" i="2"/>
  <c r="N1619" i="2" s="1"/>
  <c r="O1619" i="2" s="1"/>
  <c r="M1620" i="2"/>
  <c r="M1621" i="2"/>
  <c r="N1621" i="2" s="1"/>
  <c r="O1621" i="2" s="1"/>
  <c r="M1622" i="2"/>
  <c r="N1622" i="2" s="1"/>
  <c r="O1622" i="2" s="1"/>
  <c r="M1623" i="2"/>
  <c r="N1623" i="2" s="1"/>
  <c r="O1623" i="2" s="1"/>
  <c r="M1624" i="2"/>
  <c r="N1624" i="2" s="1"/>
  <c r="M1625" i="2"/>
  <c r="N1625" i="2" s="1"/>
  <c r="M1626" i="2"/>
  <c r="N1626" i="2" s="1"/>
  <c r="O1626" i="2" s="1"/>
  <c r="M1627" i="2"/>
  <c r="N1627" i="2" s="1"/>
  <c r="O1627" i="2" s="1"/>
  <c r="M1628" i="2"/>
  <c r="M1629" i="2"/>
  <c r="N1629" i="2" s="1"/>
  <c r="O1629" i="2" s="1"/>
  <c r="M1630" i="2"/>
  <c r="N1630" i="2" s="1"/>
  <c r="O1630" i="2" s="1"/>
  <c r="M1631" i="2"/>
  <c r="N1631" i="2" s="1"/>
  <c r="O1631" i="2" s="1"/>
  <c r="M1632" i="2"/>
  <c r="M1633" i="2"/>
  <c r="N1633" i="2" s="1"/>
  <c r="O1633" i="2" s="1"/>
  <c r="M1634" i="2"/>
  <c r="N1634" i="2" s="1"/>
  <c r="O1634" i="2" s="1"/>
  <c r="M1635" i="2"/>
  <c r="N1635" i="2" s="1"/>
  <c r="O1635" i="2" s="1"/>
  <c r="M1636" i="2"/>
  <c r="M1637" i="2"/>
  <c r="N1637" i="2" s="1"/>
  <c r="O1637" i="2" s="1"/>
  <c r="M1638" i="2"/>
  <c r="N1638" i="2" s="1"/>
  <c r="M1639" i="2"/>
  <c r="N1639" i="2" s="1"/>
  <c r="O1639" i="2" s="1"/>
  <c r="M1640" i="2"/>
  <c r="N1640" i="2" s="1"/>
  <c r="M1641" i="2"/>
  <c r="N1641" i="2" s="1"/>
  <c r="O1641" i="2" s="1"/>
  <c r="M1642" i="2"/>
  <c r="N1642" i="2" s="1"/>
  <c r="O1642" i="2" s="1"/>
  <c r="M1643" i="2"/>
  <c r="N1643" i="2" s="1"/>
  <c r="O1643" i="2" s="1"/>
  <c r="M1644" i="2"/>
  <c r="M1645" i="2"/>
  <c r="N1645" i="2" s="1"/>
  <c r="O1645" i="2" s="1"/>
  <c r="M1646" i="2"/>
  <c r="M1647" i="2"/>
  <c r="N1647" i="2" s="1"/>
  <c r="O1647" i="2" s="1"/>
  <c r="M1648" i="2"/>
  <c r="M1649" i="2"/>
  <c r="N1649" i="2" s="1"/>
  <c r="O1649" i="2" s="1"/>
  <c r="M1650" i="2"/>
  <c r="N1650" i="2" s="1"/>
  <c r="O1650" i="2" s="1"/>
  <c r="M1651" i="2"/>
  <c r="N1651" i="2" s="1"/>
  <c r="O1651" i="2" s="1"/>
  <c r="M1652" i="2"/>
  <c r="M1653" i="2"/>
  <c r="N1653" i="2" s="1"/>
  <c r="O1653" i="2" s="1"/>
  <c r="M1654" i="2"/>
  <c r="N1654" i="2" s="1"/>
  <c r="O1654" i="2" s="1"/>
  <c r="M1655" i="2"/>
  <c r="N1655" i="2" s="1"/>
  <c r="O1655" i="2" s="1"/>
  <c r="M1656" i="2"/>
  <c r="N1656" i="2" s="1"/>
  <c r="M1657" i="2"/>
  <c r="N1657" i="2" s="1"/>
  <c r="O1657" i="2" s="1"/>
  <c r="M1658" i="2"/>
  <c r="N1658" i="2" s="1"/>
  <c r="O1658" i="2" s="1"/>
  <c r="M1659" i="2"/>
  <c r="N1659" i="2" s="1"/>
  <c r="O1659" i="2" s="1"/>
  <c r="M1660" i="2"/>
  <c r="M1661" i="2"/>
  <c r="N1661" i="2" s="1"/>
  <c r="O1661" i="2" s="1"/>
  <c r="M1662" i="2"/>
  <c r="N1662" i="2" s="1"/>
  <c r="O1662" i="2" s="1"/>
  <c r="M1663" i="2"/>
  <c r="N1663" i="2" s="1"/>
  <c r="O1663" i="2" s="1"/>
  <c r="M1664" i="2"/>
  <c r="M1665" i="2"/>
  <c r="N1665" i="2" s="1"/>
  <c r="O1665" i="2" s="1"/>
  <c r="M1666" i="2"/>
  <c r="N1666" i="2" s="1"/>
  <c r="O1666" i="2" s="1"/>
  <c r="M1667" i="2"/>
  <c r="N1667" i="2" s="1"/>
  <c r="O1667" i="2" s="1"/>
  <c r="M1668" i="2"/>
  <c r="M1669" i="2"/>
  <c r="N1669" i="2" s="1"/>
  <c r="O1669" i="2" s="1"/>
  <c r="M1670" i="2"/>
  <c r="N1670" i="2" s="1"/>
  <c r="O1670" i="2" s="1"/>
  <c r="M1671" i="2"/>
  <c r="N1671" i="2" s="1"/>
  <c r="O1671" i="2" s="1"/>
  <c r="M1672" i="2"/>
  <c r="N1672" i="2" s="1"/>
  <c r="M1673" i="2"/>
  <c r="N1673" i="2" s="1"/>
  <c r="O1673" i="2" s="1"/>
  <c r="M1674" i="2"/>
  <c r="N1674" i="2" s="1"/>
  <c r="O1674" i="2" s="1"/>
  <c r="M1675" i="2"/>
  <c r="N1675" i="2" s="1"/>
  <c r="O1675" i="2" s="1"/>
  <c r="M1676" i="2"/>
  <c r="M1677" i="2"/>
  <c r="N1677" i="2" s="1"/>
  <c r="O1677" i="2" s="1"/>
  <c r="M1678" i="2"/>
  <c r="N1678" i="2" s="1"/>
  <c r="O1678" i="2" s="1"/>
  <c r="M1679" i="2"/>
  <c r="N1679" i="2" s="1"/>
  <c r="O1679" i="2" s="1"/>
  <c r="M1680" i="2"/>
  <c r="N1680" i="2" s="1"/>
  <c r="O1680" i="2" s="1"/>
  <c r="M1681" i="2"/>
  <c r="N1681" i="2" s="1"/>
  <c r="O1681" i="2" s="1"/>
  <c r="M1682" i="2"/>
  <c r="N1682" i="2" s="1"/>
  <c r="O1682" i="2" s="1"/>
  <c r="M1683" i="2"/>
  <c r="N1683" i="2" s="1"/>
  <c r="O1683" i="2" s="1"/>
  <c r="M1684" i="2"/>
  <c r="M1685" i="2"/>
  <c r="N1685" i="2" s="1"/>
  <c r="O1685" i="2" s="1"/>
  <c r="M1686" i="2"/>
  <c r="N1686" i="2" s="1"/>
  <c r="M1687" i="2"/>
  <c r="N1687" i="2" s="1"/>
  <c r="O1687" i="2" s="1"/>
  <c r="M1688" i="2"/>
  <c r="M1689" i="2"/>
  <c r="N1689" i="2" s="1"/>
  <c r="O1689" i="2" s="1"/>
  <c r="M1690" i="2"/>
  <c r="N1690" i="2" s="1"/>
  <c r="O1690" i="2" s="1"/>
  <c r="M1691" i="2"/>
  <c r="N1691" i="2" s="1"/>
  <c r="O1691" i="2" s="1"/>
  <c r="M1692" i="2"/>
  <c r="M1693" i="2"/>
  <c r="N1693" i="2" s="1"/>
  <c r="O1693" i="2" s="1"/>
  <c r="M1694" i="2"/>
  <c r="N1694" i="2" s="1"/>
  <c r="M1695" i="2"/>
  <c r="M1696" i="2"/>
  <c r="M1697" i="2"/>
  <c r="N1697" i="2" s="1"/>
  <c r="O1697" i="2" s="1"/>
  <c r="M1698" i="2"/>
  <c r="N1698" i="2" s="1"/>
  <c r="O1698" i="2" s="1"/>
  <c r="M1699" i="2"/>
  <c r="N1699" i="2" s="1"/>
  <c r="O1699" i="2" s="1"/>
  <c r="M1700" i="2"/>
  <c r="M1701" i="2"/>
  <c r="N1701" i="2" s="1"/>
  <c r="O1701" i="2" s="1"/>
  <c r="M1702" i="2"/>
  <c r="N1702" i="2" s="1"/>
  <c r="O1702" i="2" s="1"/>
  <c r="M1703" i="2"/>
  <c r="N1703" i="2" s="1"/>
  <c r="O1703" i="2" s="1"/>
  <c r="M1704" i="2"/>
  <c r="M1705" i="2"/>
  <c r="N1705" i="2" s="1"/>
  <c r="O1705" i="2" s="1"/>
  <c r="M1706" i="2"/>
  <c r="N1706" i="2" s="1"/>
  <c r="O1706" i="2" s="1"/>
  <c r="M1707" i="2"/>
  <c r="N1707" i="2" s="1"/>
  <c r="O1707" i="2" s="1"/>
  <c r="M1708" i="2"/>
  <c r="M1709" i="2"/>
  <c r="N1709" i="2" s="1"/>
  <c r="O1709" i="2" s="1"/>
  <c r="M1710" i="2"/>
  <c r="N1710" i="2" s="1"/>
  <c r="O1710" i="2" s="1"/>
  <c r="M1711" i="2"/>
  <c r="N1711" i="2" s="1"/>
  <c r="O1711" i="2" s="1"/>
  <c r="M1712" i="2"/>
  <c r="M1713" i="2"/>
  <c r="N1713" i="2" s="1"/>
  <c r="O1713" i="2" s="1"/>
  <c r="M1714" i="2"/>
  <c r="N1714" i="2" s="1"/>
  <c r="O1714" i="2" s="1"/>
  <c r="M1715" i="2"/>
  <c r="N1715" i="2" s="1"/>
  <c r="O1715" i="2" s="1"/>
  <c r="M1716" i="2"/>
  <c r="M1717" i="2"/>
  <c r="N1717" i="2" s="1"/>
  <c r="O1717" i="2" s="1"/>
  <c r="M1718" i="2"/>
  <c r="N1718" i="2" s="1"/>
  <c r="M1719" i="2"/>
  <c r="N1719" i="2" s="1"/>
  <c r="O1719" i="2" s="1"/>
  <c r="M1720" i="2"/>
  <c r="M1721" i="2"/>
  <c r="N1721" i="2" s="1"/>
  <c r="O1721" i="2" s="1"/>
  <c r="M1722" i="2"/>
  <c r="N1722" i="2" s="1"/>
  <c r="O1722" i="2" s="1"/>
  <c r="M1723" i="2"/>
  <c r="N1723" i="2" s="1"/>
  <c r="O1723" i="2" s="1"/>
  <c r="M1724" i="2"/>
  <c r="M1725" i="2"/>
  <c r="N1725" i="2" s="1"/>
  <c r="O1725" i="2" s="1"/>
  <c r="M1726" i="2"/>
  <c r="N1726" i="2" s="1"/>
  <c r="O1726" i="2" s="1"/>
  <c r="M1727" i="2"/>
  <c r="N1727" i="2" s="1"/>
  <c r="O1727" i="2" s="1"/>
  <c r="M1728" i="2"/>
  <c r="M1729" i="2"/>
  <c r="N1729" i="2" s="1"/>
  <c r="O1729" i="2" s="1"/>
  <c r="M1730" i="2"/>
  <c r="N1730" i="2" s="1"/>
  <c r="O1730" i="2" s="1"/>
  <c r="M1731" i="2"/>
  <c r="N1731" i="2" s="1"/>
  <c r="O1731" i="2" s="1"/>
  <c r="M1732" i="2"/>
  <c r="M1733" i="2"/>
  <c r="N1733" i="2" s="1"/>
  <c r="O1733" i="2" s="1"/>
  <c r="M1734" i="2"/>
  <c r="N1734" i="2" s="1"/>
  <c r="O1734" i="2" s="1"/>
  <c r="M1735" i="2"/>
  <c r="N1735" i="2" s="1"/>
  <c r="O1735" i="2" s="1"/>
  <c r="M1736" i="2"/>
  <c r="N1736" i="2" s="1"/>
  <c r="M1737" i="2"/>
  <c r="M1738" i="2"/>
  <c r="N1738" i="2" s="1"/>
  <c r="O1738" i="2" s="1"/>
  <c r="M1739" i="2"/>
  <c r="N1739" i="2" s="1"/>
  <c r="O1739" i="2" s="1"/>
  <c r="M1740" i="2"/>
  <c r="M1741" i="2"/>
  <c r="N1741" i="2" s="1"/>
  <c r="O1741" i="2" s="1"/>
  <c r="M1742" i="2"/>
  <c r="N1742" i="2" s="1"/>
  <c r="O1742" i="2" s="1"/>
  <c r="M1743" i="2"/>
  <c r="N1743" i="2" s="1"/>
  <c r="O1743" i="2" s="1"/>
  <c r="M1744" i="2"/>
  <c r="N1744" i="2" s="1"/>
  <c r="M1745" i="2"/>
  <c r="N1745" i="2" s="1"/>
  <c r="O1745" i="2" s="1"/>
  <c r="M1746" i="2"/>
  <c r="N1746" i="2" s="1"/>
  <c r="O1746" i="2" s="1"/>
  <c r="M1747" i="2"/>
  <c r="N1747" i="2" s="1"/>
  <c r="O1747" i="2" s="1"/>
  <c r="M1748" i="2"/>
  <c r="M1749" i="2"/>
  <c r="N1749" i="2" s="1"/>
  <c r="O1749" i="2" s="1"/>
  <c r="M1750" i="2"/>
  <c r="N1750" i="2" s="1"/>
  <c r="O1750" i="2" s="1"/>
  <c r="M1751" i="2"/>
  <c r="N1751" i="2" s="1"/>
  <c r="O1751" i="2" s="1"/>
  <c r="M1752" i="2"/>
  <c r="M1753" i="2"/>
  <c r="N1753" i="2" s="1"/>
  <c r="M1754" i="2"/>
  <c r="N1754" i="2" s="1"/>
  <c r="O1754" i="2" s="1"/>
  <c r="M1755" i="2"/>
  <c r="N1755" i="2" s="1"/>
  <c r="O1755" i="2" s="1"/>
  <c r="M1756" i="2"/>
  <c r="M1757" i="2"/>
  <c r="N1757" i="2" s="1"/>
  <c r="O1757" i="2" s="1"/>
  <c r="M1758" i="2"/>
  <c r="N1758" i="2" s="1"/>
  <c r="O1758" i="2" s="1"/>
  <c r="M1759" i="2"/>
  <c r="N1759" i="2" s="1"/>
  <c r="O1759" i="2" s="1"/>
  <c r="M1760" i="2"/>
  <c r="N1760" i="2" s="1"/>
  <c r="M1761" i="2"/>
  <c r="N1761" i="2" s="1"/>
  <c r="O1761" i="2" s="1"/>
  <c r="M1762" i="2"/>
  <c r="N1762" i="2" s="1"/>
  <c r="O1762" i="2" s="1"/>
  <c r="M1763" i="2"/>
  <c r="N1763" i="2" s="1"/>
  <c r="O1763" i="2" s="1"/>
  <c r="M1764" i="2"/>
  <c r="M1765" i="2"/>
  <c r="N1765" i="2" s="1"/>
  <c r="O1765" i="2" s="1"/>
  <c r="M1766" i="2"/>
  <c r="N1766" i="2" s="1"/>
  <c r="M1767" i="2"/>
  <c r="N1767" i="2" s="1"/>
  <c r="O1767" i="2" s="1"/>
  <c r="M1768" i="2"/>
  <c r="M1769" i="2"/>
  <c r="N1769" i="2" s="1"/>
  <c r="O1769" i="2" s="1"/>
  <c r="M1770" i="2"/>
  <c r="N1770" i="2" s="1"/>
  <c r="O1770" i="2" s="1"/>
  <c r="M1771" i="2"/>
  <c r="N1771" i="2" s="1"/>
  <c r="O1771" i="2" s="1"/>
  <c r="M1772" i="2"/>
  <c r="M1773" i="2"/>
  <c r="N1773" i="2" s="1"/>
  <c r="O1773" i="2" s="1"/>
  <c r="M1774" i="2"/>
  <c r="N1774" i="2" s="1"/>
  <c r="O1774" i="2" s="1"/>
  <c r="M1775" i="2"/>
  <c r="N1775" i="2" s="1"/>
  <c r="O1775" i="2" s="1"/>
  <c r="M1776" i="2"/>
  <c r="N1776" i="2" s="1"/>
  <c r="M1777" i="2"/>
  <c r="N1777" i="2" s="1"/>
  <c r="O1777" i="2" s="1"/>
  <c r="M1778" i="2"/>
  <c r="N1778" i="2" s="1"/>
  <c r="O1778" i="2" s="1"/>
  <c r="M1779" i="2"/>
  <c r="N1779" i="2" s="1"/>
  <c r="O1779" i="2" s="1"/>
  <c r="M1780" i="2"/>
  <c r="M1781" i="2"/>
  <c r="N1781" i="2" s="1"/>
  <c r="M1782" i="2"/>
  <c r="M1783" i="2"/>
  <c r="N1783" i="2" s="1"/>
  <c r="O1783" i="2" s="1"/>
  <c r="M1784" i="2"/>
  <c r="M1785" i="2"/>
  <c r="N1785" i="2" s="1"/>
  <c r="O1785" i="2" s="1"/>
  <c r="M1786" i="2"/>
  <c r="N1786" i="2" s="1"/>
  <c r="O1786" i="2" s="1"/>
  <c r="M1787" i="2"/>
  <c r="N1787" i="2" s="1"/>
  <c r="O1787" i="2" s="1"/>
  <c r="M1788" i="2"/>
  <c r="M1789" i="2"/>
  <c r="N1789" i="2" s="1"/>
  <c r="O1789" i="2" s="1"/>
  <c r="M1790" i="2"/>
  <c r="N1790" i="2" s="1"/>
  <c r="O1790" i="2" s="1"/>
  <c r="M1791" i="2"/>
  <c r="N1791" i="2" s="1"/>
  <c r="O1791" i="2" s="1"/>
  <c r="M1792" i="2"/>
  <c r="M1793" i="2"/>
  <c r="N1793" i="2" s="1"/>
  <c r="O1793" i="2" s="1"/>
  <c r="M1794" i="2"/>
  <c r="N1794" i="2" s="1"/>
  <c r="O1794" i="2" s="1"/>
  <c r="M1795" i="2"/>
  <c r="N1795" i="2" s="1"/>
  <c r="O1795" i="2" s="1"/>
  <c r="M1796" i="2"/>
  <c r="M1797" i="2"/>
  <c r="N1797" i="2" s="1"/>
  <c r="O1797" i="2" s="1"/>
  <c r="M1798" i="2"/>
  <c r="N1798" i="2" s="1"/>
  <c r="M1799" i="2"/>
  <c r="N1799" i="2" s="1"/>
  <c r="O1799" i="2" s="1"/>
  <c r="M1800" i="2"/>
  <c r="M1801" i="2"/>
  <c r="N1801" i="2" s="1"/>
  <c r="O1801" i="2" s="1"/>
  <c r="M1802" i="2"/>
  <c r="N1802" i="2" s="1"/>
  <c r="O1802" i="2" s="1"/>
  <c r="M1803" i="2"/>
  <c r="N1803" i="2" s="1"/>
  <c r="O1803" i="2" s="1"/>
  <c r="M1804" i="2"/>
  <c r="M1805" i="2"/>
  <c r="N1805" i="2" s="1"/>
  <c r="O1805" i="2" s="1"/>
  <c r="M1806" i="2"/>
  <c r="N1806" i="2" s="1"/>
  <c r="O1806" i="2" s="1"/>
  <c r="M1807" i="2"/>
  <c r="N1807" i="2" s="1"/>
  <c r="O1807" i="2" s="1"/>
  <c r="M1808" i="2"/>
  <c r="N1808" i="2" s="1"/>
  <c r="M1809" i="2"/>
  <c r="N1809" i="2" s="1"/>
  <c r="O1809" i="2" s="1"/>
  <c r="M1810" i="2"/>
  <c r="N1810" i="2" s="1"/>
  <c r="O1810" i="2" s="1"/>
  <c r="M1811" i="2"/>
  <c r="N1811" i="2" s="1"/>
  <c r="O1811" i="2" s="1"/>
  <c r="M1812" i="2"/>
  <c r="M1813" i="2"/>
  <c r="N1813" i="2" s="1"/>
  <c r="O1813" i="2" s="1"/>
  <c r="M1814" i="2"/>
  <c r="N1814" i="2" s="1"/>
  <c r="O1814" i="2" s="1"/>
  <c r="M1815" i="2"/>
  <c r="N1815" i="2" s="1"/>
  <c r="M1816" i="2"/>
  <c r="N1816" i="2" s="1"/>
  <c r="M1817" i="2"/>
  <c r="N1817" i="2" s="1"/>
  <c r="O1817" i="2" s="1"/>
  <c r="M1818" i="2"/>
  <c r="N1818" i="2" s="1"/>
  <c r="O1818" i="2" s="1"/>
  <c r="M1819" i="2"/>
  <c r="N1819" i="2" s="1"/>
  <c r="O1819" i="2" s="1"/>
  <c r="M1820" i="2"/>
  <c r="M1821" i="2"/>
  <c r="N1821" i="2" s="1"/>
  <c r="O1821" i="2" s="1"/>
  <c r="M1822" i="2"/>
  <c r="N1822" i="2" s="1"/>
  <c r="O1822" i="2" s="1"/>
  <c r="M1823" i="2"/>
  <c r="N1823" i="2" s="1"/>
  <c r="O1823" i="2" s="1"/>
  <c r="M1824" i="2"/>
  <c r="M1825" i="2"/>
  <c r="N1825" i="2" s="1"/>
  <c r="M1826" i="2"/>
  <c r="N1826" i="2" s="1"/>
  <c r="O1826" i="2" s="1"/>
  <c r="M1827" i="2"/>
  <c r="N1827" i="2" s="1"/>
  <c r="O1827" i="2" s="1"/>
  <c r="M1828" i="2"/>
  <c r="M1829" i="2"/>
  <c r="N1829" i="2" s="1"/>
  <c r="O1829" i="2" s="1"/>
  <c r="M1830" i="2"/>
  <c r="N1830" i="2" s="1"/>
  <c r="M1831" i="2"/>
  <c r="N1831" i="2" s="1"/>
  <c r="M1832" i="2"/>
  <c r="N1832" i="2" s="1"/>
  <c r="M1833" i="2"/>
  <c r="N1833" i="2" s="1"/>
  <c r="O1833" i="2" s="1"/>
  <c r="M1834" i="2"/>
  <c r="N1834" i="2" s="1"/>
  <c r="O1834" i="2" s="1"/>
  <c r="M1835" i="2"/>
  <c r="N1835" i="2" s="1"/>
  <c r="O1835" i="2" s="1"/>
  <c r="M1836" i="2"/>
  <c r="M1837" i="2"/>
  <c r="N1837" i="2" s="1"/>
  <c r="O1837" i="2" s="1"/>
  <c r="M1838" i="2"/>
  <c r="N1838" i="2" s="1"/>
  <c r="O1838" i="2" s="1"/>
  <c r="M1839" i="2"/>
  <c r="N1839" i="2" s="1"/>
  <c r="O1839" i="2" s="1"/>
  <c r="M1840" i="2"/>
  <c r="M1841" i="2"/>
  <c r="N1841" i="2" s="1"/>
  <c r="O1841" i="2" s="1"/>
  <c r="M1842" i="2"/>
  <c r="N1842" i="2" s="1"/>
  <c r="O1842" i="2" s="1"/>
  <c r="M1843" i="2"/>
  <c r="N1843" i="2" s="1"/>
  <c r="O1843" i="2" s="1"/>
  <c r="M1844" i="2"/>
  <c r="M1845" i="2"/>
  <c r="N1845" i="2" s="1"/>
  <c r="M1846" i="2"/>
  <c r="N1846" i="2" s="1"/>
  <c r="O1846" i="2" s="1"/>
  <c r="M1847" i="2"/>
  <c r="N1847" i="2" s="1"/>
  <c r="O1847" i="2" s="1"/>
  <c r="M1848" i="2"/>
  <c r="N1848" i="2" s="1"/>
  <c r="O1848" i="2" s="1"/>
  <c r="M1849" i="2"/>
  <c r="N1849" i="2" s="1"/>
  <c r="O1849" i="2" s="1"/>
  <c r="M1850" i="2"/>
  <c r="N1850" i="2" s="1"/>
  <c r="O1850" i="2" s="1"/>
  <c r="M1851" i="2"/>
  <c r="N1851" i="2" s="1"/>
  <c r="O1851" i="2" s="1"/>
  <c r="M1852" i="2"/>
  <c r="M1853" i="2"/>
  <c r="N1853" i="2" s="1"/>
  <c r="O1853" i="2" s="1"/>
  <c r="M1854" i="2"/>
  <c r="N1854" i="2" s="1"/>
  <c r="M1855" i="2"/>
  <c r="N1855" i="2" s="1"/>
  <c r="O1855" i="2" s="1"/>
  <c r="M1856" i="2"/>
  <c r="M1857" i="2"/>
  <c r="M1858" i="2"/>
  <c r="N1858" i="2" s="1"/>
  <c r="O1858" i="2" s="1"/>
  <c r="M1859" i="2"/>
  <c r="N1859" i="2" s="1"/>
  <c r="O1859" i="2" s="1"/>
  <c r="M1860" i="2"/>
  <c r="M1861" i="2"/>
  <c r="N1861" i="2" s="1"/>
  <c r="O1861" i="2" s="1"/>
  <c r="M1862" i="2"/>
  <c r="N1862" i="2" s="1"/>
  <c r="O1862" i="2" s="1"/>
  <c r="M1863" i="2"/>
  <c r="N1863" i="2" s="1"/>
  <c r="O1863" i="2" s="1"/>
  <c r="M1864" i="2"/>
  <c r="N1864" i="2" s="1"/>
  <c r="O1864" i="2" s="1"/>
  <c r="M1865" i="2"/>
  <c r="N1865" i="2" s="1"/>
  <c r="O1865" i="2" s="1"/>
  <c r="M1866" i="2"/>
  <c r="N1866" i="2" s="1"/>
  <c r="O1866" i="2" s="1"/>
  <c r="M1867" i="2"/>
  <c r="N1867" i="2" s="1"/>
  <c r="O1867" i="2" s="1"/>
  <c r="M1868" i="2"/>
  <c r="M1869" i="2"/>
  <c r="N1869" i="2" s="1"/>
  <c r="O1869" i="2" s="1"/>
  <c r="M1870" i="2"/>
  <c r="N1870" i="2" s="1"/>
  <c r="O1870" i="2" s="1"/>
  <c r="M1871" i="2"/>
  <c r="N1871" i="2" s="1"/>
  <c r="O1871" i="2" s="1"/>
  <c r="M1872" i="2"/>
  <c r="N1872" i="2" s="1"/>
  <c r="M1873" i="2"/>
  <c r="N1873" i="2" s="1"/>
  <c r="O1873" i="2" s="1"/>
  <c r="M1874" i="2"/>
  <c r="N1874" i="2" s="1"/>
  <c r="O1874" i="2" s="1"/>
  <c r="M1875" i="2"/>
  <c r="N1875" i="2" s="1"/>
  <c r="O1875" i="2" s="1"/>
  <c r="M1876" i="2"/>
  <c r="M1877" i="2"/>
  <c r="N1877" i="2" s="1"/>
  <c r="O1877" i="2" s="1"/>
  <c r="M1878" i="2"/>
  <c r="N1878" i="2" s="1"/>
  <c r="O1878" i="2" s="1"/>
  <c r="M1879" i="2"/>
  <c r="N1879" i="2" s="1"/>
  <c r="O1879" i="2" s="1"/>
  <c r="M1880" i="2"/>
  <c r="N1880" i="2" s="1"/>
  <c r="O1880" i="2" s="1"/>
  <c r="M1881" i="2"/>
  <c r="N1881" i="2" s="1"/>
  <c r="O1881" i="2" s="1"/>
  <c r="M1882" i="2"/>
  <c r="N1882" i="2" s="1"/>
  <c r="O1882" i="2" s="1"/>
  <c r="M1883" i="2"/>
  <c r="N1883" i="2" s="1"/>
  <c r="O1883" i="2" s="1"/>
  <c r="M1884" i="2"/>
  <c r="M1885" i="2"/>
  <c r="N1885" i="2" s="1"/>
  <c r="O1885" i="2" s="1"/>
  <c r="M1886" i="2"/>
  <c r="N1886" i="2" s="1"/>
  <c r="O1886" i="2" s="1"/>
  <c r="M1887" i="2"/>
  <c r="N1887" i="2" s="1"/>
  <c r="O1887" i="2" s="1"/>
  <c r="M1888" i="2"/>
  <c r="M1889" i="2"/>
  <c r="N1889" i="2" s="1"/>
  <c r="O1889" i="2" s="1"/>
  <c r="M1890" i="2"/>
  <c r="N1890" i="2" s="1"/>
  <c r="O1890" i="2" s="1"/>
  <c r="M1891" i="2"/>
  <c r="N1891" i="2" s="1"/>
  <c r="O1891" i="2" s="1"/>
  <c r="M1892" i="2"/>
  <c r="M1893" i="2"/>
  <c r="N1893" i="2" s="1"/>
  <c r="O1893" i="2" s="1"/>
  <c r="M1894" i="2"/>
  <c r="N1894" i="2" s="1"/>
  <c r="O1894" i="2" s="1"/>
  <c r="M1895" i="2"/>
  <c r="N1895" i="2" s="1"/>
  <c r="O1895" i="2" s="1"/>
  <c r="M1896" i="2"/>
  <c r="M1897" i="2"/>
  <c r="N1897" i="2" s="1"/>
  <c r="O1897" i="2" s="1"/>
  <c r="M1898" i="2"/>
  <c r="N1898" i="2" s="1"/>
  <c r="O1898" i="2" s="1"/>
  <c r="M1899" i="2"/>
  <c r="N1899" i="2" s="1"/>
  <c r="O1899" i="2" s="1"/>
  <c r="M1900" i="2"/>
  <c r="M1901" i="2"/>
  <c r="N1901" i="2" s="1"/>
  <c r="O1901" i="2" s="1"/>
  <c r="M1902" i="2"/>
  <c r="N1902" i="2" s="1"/>
  <c r="O1902" i="2" s="1"/>
  <c r="M1903" i="2"/>
  <c r="N1903" i="2" s="1"/>
  <c r="O1903" i="2" s="1"/>
  <c r="M1904" i="2"/>
  <c r="M1905" i="2"/>
  <c r="N1905" i="2" s="1"/>
  <c r="O1905" i="2" s="1"/>
  <c r="M1906" i="2"/>
  <c r="N1906" i="2" s="1"/>
  <c r="O1906" i="2" s="1"/>
  <c r="M1907" i="2"/>
  <c r="N1907" i="2" s="1"/>
  <c r="O1907" i="2" s="1"/>
  <c r="M1908" i="2"/>
  <c r="M1909" i="2"/>
  <c r="N1909" i="2" s="1"/>
  <c r="O1909" i="2" s="1"/>
  <c r="M1910" i="2"/>
  <c r="N1910" i="2" s="1"/>
  <c r="O1910" i="2" s="1"/>
  <c r="M1911" i="2"/>
  <c r="N1911" i="2" s="1"/>
  <c r="O1911" i="2" s="1"/>
  <c r="M1912" i="2"/>
  <c r="N1912" i="2" s="1"/>
  <c r="M1913" i="2"/>
  <c r="N1913" i="2" s="1"/>
  <c r="O1913" i="2" s="1"/>
  <c r="M1914" i="2"/>
  <c r="N1914" i="2" s="1"/>
  <c r="O1914" i="2" s="1"/>
  <c r="M1915" i="2"/>
  <c r="N1915" i="2" s="1"/>
  <c r="O1915" i="2" s="1"/>
  <c r="M1916" i="2"/>
  <c r="M1917" i="2"/>
  <c r="N1917" i="2" s="1"/>
  <c r="O1917" i="2" s="1"/>
  <c r="M1918" i="2"/>
  <c r="N1918" i="2" s="1"/>
  <c r="M1919" i="2"/>
  <c r="N1919" i="2" s="1"/>
  <c r="O1919" i="2" s="1"/>
  <c r="M1920" i="2"/>
  <c r="M1921" i="2"/>
  <c r="N1921" i="2" s="1"/>
  <c r="O1921" i="2" s="1"/>
  <c r="M1922" i="2"/>
  <c r="N1922" i="2" s="1"/>
  <c r="O1922" i="2" s="1"/>
  <c r="M1923" i="2"/>
  <c r="N1923" i="2" s="1"/>
  <c r="O1923" i="2" s="1"/>
  <c r="M1924" i="2"/>
  <c r="M1925" i="2"/>
  <c r="N1925" i="2" s="1"/>
  <c r="O1925" i="2" s="1"/>
  <c r="M1926" i="2"/>
  <c r="M1927" i="2"/>
  <c r="N1927" i="2" s="1"/>
  <c r="O1927" i="2" s="1"/>
  <c r="M1928" i="2"/>
  <c r="N1928" i="2" s="1"/>
  <c r="M1929" i="2"/>
  <c r="N1929" i="2" s="1"/>
  <c r="O1929" i="2" s="1"/>
  <c r="M1930" i="2"/>
  <c r="N1930" i="2" s="1"/>
  <c r="O1930" i="2" s="1"/>
  <c r="M1931" i="2"/>
  <c r="N1931" i="2" s="1"/>
  <c r="O1931" i="2" s="1"/>
  <c r="M1932" i="2"/>
  <c r="M1933" i="2"/>
  <c r="N1933" i="2" s="1"/>
  <c r="O1933" i="2" s="1"/>
  <c r="M1934" i="2"/>
  <c r="N1934" i="2" s="1"/>
  <c r="O1934" i="2" s="1"/>
  <c r="M1935" i="2"/>
  <c r="N1935" i="2" s="1"/>
  <c r="M1936" i="2"/>
  <c r="N1936" i="2" s="1"/>
  <c r="M1937" i="2"/>
  <c r="N1937" i="2" s="1"/>
  <c r="O1937" i="2" s="1"/>
  <c r="M1938" i="2"/>
  <c r="N1938" i="2" s="1"/>
  <c r="O1938" i="2" s="1"/>
  <c r="M1939" i="2"/>
  <c r="N1939" i="2" s="1"/>
  <c r="O1939" i="2" s="1"/>
  <c r="M1940" i="2"/>
  <c r="M1941" i="2"/>
  <c r="N1941" i="2" s="1"/>
  <c r="O1941" i="2" s="1"/>
  <c r="M1942" i="2"/>
  <c r="N1942" i="2" s="1"/>
  <c r="O1942" i="2" s="1"/>
  <c r="M1943" i="2"/>
  <c r="N1943" i="2" s="1"/>
  <c r="O1943" i="2" s="1"/>
  <c r="M1944" i="2"/>
  <c r="M1945" i="2"/>
  <c r="N1945" i="2" s="1"/>
  <c r="O1945" i="2" s="1"/>
  <c r="M1946" i="2"/>
  <c r="N1946" i="2" s="1"/>
  <c r="O1946" i="2" s="1"/>
  <c r="M1947" i="2"/>
  <c r="N1947" i="2" s="1"/>
  <c r="O1947" i="2" s="1"/>
  <c r="M1948" i="2"/>
  <c r="M1949" i="2"/>
  <c r="N1949" i="2" s="1"/>
  <c r="O1949" i="2" s="1"/>
  <c r="M1950" i="2"/>
  <c r="N1950" i="2" s="1"/>
  <c r="O1950" i="2" s="1"/>
  <c r="M1951" i="2"/>
  <c r="N1951" i="2" s="1"/>
  <c r="O1951" i="2" s="1"/>
  <c r="M1952" i="2"/>
  <c r="N1952" i="2" s="1"/>
  <c r="O1952" i="2" s="1"/>
  <c r="M1953" i="2"/>
  <c r="N1953" i="2" s="1"/>
  <c r="O1953" i="2" s="1"/>
  <c r="M1954" i="2"/>
  <c r="N1954" i="2" s="1"/>
  <c r="O1954" i="2" s="1"/>
  <c r="M1955" i="2"/>
  <c r="N1955" i="2" s="1"/>
  <c r="O1955" i="2" s="1"/>
  <c r="M1956" i="2"/>
  <c r="M1957" i="2"/>
  <c r="N1957" i="2" s="1"/>
  <c r="O1957" i="2" s="1"/>
  <c r="M1958" i="2"/>
  <c r="N1958" i="2" s="1"/>
  <c r="O1958" i="2" s="1"/>
  <c r="M1959" i="2"/>
  <c r="N1959" i="2" s="1"/>
  <c r="O1959" i="2" s="1"/>
  <c r="M1960" i="2"/>
  <c r="N1960" i="2" s="1"/>
  <c r="M1961" i="2"/>
  <c r="N1961" i="2" s="1"/>
  <c r="O1961" i="2" s="1"/>
  <c r="M1962" i="2"/>
  <c r="N1962" i="2" s="1"/>
  <c r="O1962" i="2" s="1"/>
  <c r="M1963" i="2"/>
  <c r="N1963" i="2" s="1"/>
  <c r="O1963" i="2" s="1"/>
  <c r="M1964" i="2"/>
  <c r="M1965" i="2"/>
  <c r="N1965" i="2" s="1"/>
  <c r="O1965" i="2" s="1"/>
  <c r="M1966" i="2"/>
  <c r="M1967" i="2"/>
  <c r="N1967" i="2" s="1"/>
  <c r="O1967" i="2" s="1"/>
  <c r="M1968" i="2"/>
  <c r="N1968" i="2" s="1"/>
  <c r="O1968" i="2" s="1"/>
  <c r="M1969" i="2"/>
  <c r="N1969" i="2" s="1"/>
  <c r="O1969" i="2" s="1"/>
  <c r="M1970" i="2"/>
  <c r="N1970" i="2" s="1"/>
  <c r="O1970" i="2" s="1"/>
  <c r="M1971" i="2"/>
  <c r="N1971" i="2" s="1"/>
  <c r="O1971" i="2" s="1"/>
  <c r="M1972" i="2"/>
  <c r="M1973" i="2"/>
  <c r="N1973" i="2" s="1"/>
  <c r="O1973" i="2" s="1"/>
  <c r="M1974" i="2"/>
  <c r="N1974" i="2" s="1"/>
  <c r="O1974" i="2" s="1"/>
  <c r="M1975" i="2"/>
  <c r="N1975" i="2" s="1"/>
  <c r="O1975" i="2" s="1"/>
  <c r="M1976" i="2"/>
  <c r="M1977" i="2"/>
  <c r="N1977" i="2" s="1"/>
  <c r="O1977" i="2" s="1"/>
  <c r="M1978" i="2"/>
  <c r="N1978" i="2" s="1"/>
  <c r="O1978" i="2" s="1"/>
  <c r="M1979" i="2"/>
  <c r="N1979" i="2" s="1"/>
  <c r="O1979" i="2" s="1"/>
  <c r="M1980" i="2"/>
  <c r="M1981" i="2"/>
  <c r="N1981" i="2" s="1"/>
  <c r="M1982" i="2"/>
  <c r="N1982" i="2" s="1"/>
  <c r="O1982" i="2" s="1"/>
  <c r="M1983" i="2"/>
  <c r="N1983" i="2" s="1"/>
  <c r="O1983" i="2" s="1"/>
  <c r="M1984" i="2"/>
  <c r="M1985" i="2"/>
  <c r="N1985" i="2" s="1"/>
  <c r="O1985" i="2" s="1"/>
  <c r="M1986" i="2"/>
  <c r="N1986" i="2" s="1"/>
  <c r="O1986" i="2" s="1"/>
  <c r="M1987" i="2"/>
  <c r="N1987" i="2" s="1"/>
  <c r="O1987" i="2" s="1"/>
  <c r="M1988" i="2"/>
  <c r="M1989" i="2"/>
  <c r="N1989" i="2" s="1"/>
  <c r="O1989" i="2" s="1"/>
  <c r="M1990" i="2"/>
  <c r="N1990" i="2" s="1"/>
  <c r="O1990" i="2" s="1"/>
  <c r="M1991" i="2"/>
  <c r="N1991" i="2" s="1"/>
  <c r="O1991" i="2" s="1"/>
  <c r="M1992" i="2"/>
  <c r="M1993" i="2"/>
  <c r="N1993" i="2" s="1"/>
  <c r="O1993" i="2" s="1"/>
  <c r="M1994" i="2"/>
  <c r="N1994" i="2" s="1"/>
  <c r="O1994" i="2" s="1"/>
  <c r="M1995" i="2"/>
  <c r="N1995" i="2" s="1"/>
  <c r="O1995" i="2" s="1"/>
  <c r="M1996" i="2"/>
  <c r="M1997" i="2"/>
  <c r="N1997" i="2" s="1"/>
  <c r="O1997" i="2" s="1"/>
  <c r="M1998" i="2"/>
  <c r="N1998" i="2" s="1"/>
  <c r="O1998" i="2" s="1"/>
  <c r="M1999" i="2"/>
  <c r="N1999" i="2" s="1"/>
  <c r="O1999" i="2" s="1"/>
  <c r="M2000" i="2"/>
  <c r="N2000" i="2" s="1"/>
  <c r="M2001" i="2"/>
  <c r="N2001" i="2" s="1"/>
  <c r="O2001" i="2" s="1"/>
  <c r="M2002" i="2"/>
  <c r="N2002" i="2" s="1"/>
  <c r="O2002" i="2" s="1"/>
  <c r="M2003" i="2"/>
  <c r="N2003" i="2" s="1"/>
  <c r="O2003" i="2" s="1"/>
  <c r="M2004" i="2"/>
  <c r="M2005" i="2"/>
  <c r="N2005" i="2" s="1"/>
  <c r="O2005" i="2" s="1"/>
  <c r="M2006" i="2"/>
  <c r="N2006" i="2" s="1"/>
  <c r="O2006" i="2" s="1"/>
  <c r="M2007" i="2"/>
  <c r="N2007" i="2" s="1"/>
  <c r="O2007" i="2" s="1"/>
  <c r="M2008" i="2"/>
  <c r="M2009" i="2"/>
  <c r="N2009" i="2" s="1"/>
  <c r="O2009" i="2" s="1"/>
  <c r="M2010" i="2"/>
  <c r="N2010" i="2" s="1"/>
  <c r="O2010" i="2" s="1"/>
  <c r="M2011" i="2"/>
  <c r="N2011" i="2" s="1"/>
  <c r="O2011" i="2" s="1"/>
  <c r="M2012" i="2"/>
  <c r="M2013" i="2"/>
  <c r="N2013" i="2" s="1"/>
  <c r="O2013" i="2" s="1"/>
  <c r="M2014" i="2"/>
  <c r="N2014" i="2" s="1"/>
  <c r="O2014" i="2" s="1"/>
  <c r="M2015" i="2"/>
  <c r="N2015" i="2" s="1"/>
  <c r="M2016" i="2"/>
  <c r="N2016" i="2" s="1"/>
  <c r="M2017" i="2"/>
  <c r="N2017" i="2" s="1"/>
  <c r="O2017" i="2" s="1"/>
  <c r="M2018" i="2"/>
  <c r="N2018" i="2" s="1"/>
  <c r="O2018" i="2" s="1"/>
  <c r="M2019" i="2"/>
  <c r="N2019" i="2" s="1"/>
  <c r="O2019" i="2" s="1"/>
  <c r="M2020" i="2"/>
  <c r="M2021" i="2"/>
  <c r="N2021" i="2" s="1"/>
  <c r="O2021" i="2" s="1"/>
  <c r="M2022" i="2"/>
  <c r="M2023" i="2"/>
  <c r="N2023" i="2" s="1"/>
  <c r="O2023" i="2" s="1"/>
  <c r="M2024" i="2"/>
  <c r="M2025" i="2"/>
  <c r="N2025" i="2" s="1"/>
  <c r="O2025" i="2" s="1"/>
  <c r="M2026" i="2"/>
  <c r="N2026" i="2" s="1"/>
  <c r="O2026" i="2" s="1"/>
  <c r="M2027" i="2"/>
  <c r="N2027" i="2" s="1"/>
  <c r="O2027" i="2" s="1"/>
  <c r="M2028" i="2"/>
  <c r="M2029" i="2"/>
  <c r="N2029" i="2" s="1"/>
  <c r="O2029" i="2" s="1"/>
  <c r="M2030" i="2"/>
  <c r="N2030" i="2" s="1"/>
  <c r="O2030" i="2" s="1"/>
  <c r="M2031" i="2"/>
  <c r="N2031" i="2" s="1"/>
  <c r="O2031" i="2" s="1"/>
  <c r="M2032" i="2"/>
  <c r="N2032" i="2" s="1"/>
  <c r="M2033" i="2"/>
  <c r="N2033" i="2" s="1"/>
  <c r="O2033" i="2" s="1"/>
  <c r="M2034" i="2"/>
  <c r="N2034" i="2" s="1"/>
  <c r="O2034" i="2" s="1"/>
  <c r="M2035" i="2"/>
  <c r="N2035" i="2" s="1"/>
  <c r="O2035" i="2" s="1"/>
  <c r="M2036" i="2"/>
  <c r="M2037" i="2"/>
  <c r="N2037" i="2" s="1"/>
  <c r="O2037" i="2" s="1"/>
  <c r="M2038" i="2"/>
  <c r="N2038" i="2" s="1"/>
  <c r="O2038" i="2" s="1"/>
  <c r="M2039" i="2"/>
  <c r="N2039" i="2" s="1"/>
  <c r="O2039" i="2" s="1"/>
  <c r="M2040" i="2"/>
  <c r="N2040" i="2" s="1"/>
  <c r="M2041" i="2"/>
  <c r="N2041" i="2" s="1"/>
  <c r="O2041" i="2" s="1"/>
  <c r="M2042" i="2"/>
  <c r="N2042" i="2" s="1"/>
  <c r="O2042" i="2" s="1"/>
  <c r="M2043" i="2"/>
  <c r="N2043" i="2" s="1"/>
  <c r="O2043" i="2" s="1"/>
  <c r="M2044" i="2"/>
  <c r="M2045" i="2"/>
  <c r="N2045" i="2" s="1"/>
  <c r="O2045" i="2" s="1"/>
  <c r="M2046" i="2"/>
  <c r="N2046" i="2" s="1"/>
  <c r="O2046" i="2" s="1"/>
  <c r="M2047" i="2"/>
  <c r="N2047" i="2" s="1"/>
  <c r="O2047" i="2" s="1"/>
  <c r="M2048" i="2"/>
  <c r="N2048" i="2" s="1"/>
  <c r="M2049" i="2"/>
  <c r="N2049" i="2" s="1"/>
  <c r="O2049" i="2" s="1"/>
  <c r="M2050" i="2"/>
  <c r="N2050" i="2" s="1"/>
  <c r="O2050" i="2" s="1"/>
  <c r="M2051" i="2"/>
  <c r="N2051" i="2" s="1"/>
  <c r="O2051" i="2" s="1"/>
  <c r="M2052" i="2"/>
  <c r="M2053" i="2"/>
  <c r="N2053" i="2" s="1"/>
  <c r="O2053" i="2" s="1"/>
  <c r="M2054" i="2"/>
  <c r="N2054" i="2" s="1"/>
  <c r="O2054" i="2" s="1"/>
  <c r="M2055" i="2"/>
  <c r="N2055" i="2" s="1"/>
  <c r="O2055" i="2" s="1"/>
  <c r="M2056" i="2"/>
  <c r="M2057" i="2"/>
  <c r="N2057" i="2" s="1"/>
  <c r="O2057" i="2" s="1"/>
  <c r="M2058" i="2"/>
  <c r="N2058" i="2" s="1"/>
  <c r="O2058" i="2" s="1"/>
  <c r="M2059" i="2"/>
  <c r="N2059" i="2" s="1"/>
  <c r="O2059" i="2" s="1"/>
  <c r="M2060" i="2"/>
  <c r="M2061" i="2"/>
  <c r="N2061" i="2" s="1"/>
  <c r="O2061" i="2" s="1"/>
  <c r="M2062" i="2"/>
  <c r="N2062" i="2" s="1"/>
  <c r="O2062" i="2" s="1"/>
  <c r="M2063" i="2"/>
  <c r="N2063" i="2" s="1"/>
  <c r="O2063" i="2" s="1"/>
  <c r="M2064" i="2"/>
  <c r="N2064" i="2" s="1"/>
  <c r="M2065" i="2"/>
  <c r="N2065" i="2" s="1"/>
  <c r="O2065" i="2" s="1"/>
  <c r="M2066" i="2"/>
  <c r="N2066" i="2" s="1"/>
  <c r="O2066" i="2" s="1"/>
  <c r="M2067" i="2"/>
  <c r="N2067" i="2" s="1"/>
  <c r="O2067" i="2" s="1"/>
  <c r="M2068" i="2"/>
  <c r="M2069" i="2"/>
  <c r="N2069" i="2" s="1"/>
  <c r="O2069" i="2" s="1"/>
  <c r="M2070" i="2"/>
  <c r="M2071" i="2"/>
  <c r="N2071" i="2" s="1"/>
  <c r="O2071" i="2" s="1"/>
  <c r="M2072" i="2"/>
  <c r="M2073" i="2"/>
  <c r="N2073" i="2" s="1"/>
  <c r="O2073" i="2" s="1"/>
  <c r="M2074" i="2"/>
  <c r="N2074" i="2" s="1"/>
  <c r="O2074" i="2" s="1"/>
  <c r="M2075" i="2"/>
  <c r="N2075" i="2" s="1"/>
  <c r="O2075" i="2" s="1"/>
  <c r="M2076" i="2"/>
  <c r="M2077" i="2"/>
  <c r="N2077" i="2" s="1"/>
  <c r="O2077" i="2" s="1"/>
  <c r="M2078" i="2"/>
  <c r="N2078" i="2" s="1"/>
  <c r="O2078" i="2" s="1"/>
  <c r="M2079" i="2"/>
  <c r="N2079" i="2" s="1"/>
  <c r="O2079" i="2" s="1"/>
  <c r="M2080" i="2"/>
  <c r="N2080" i="2" s="1"/>
  <c r="M2081" i="2"/>
  <c r="N2081" i="2" s="1"/>
  <c r="O2081" i="2" s="1"/>
  <c r="M2082" i="2"/>
  <c r="N2082" i="2" s="1"/>
  <c r="O2082" i="2" s="1"/>
  <c r="M2083" i="2"/>
  <c r="N2083" i="2" s="1"/>
  <c r="O2083" i="2" s="1"/>
  <c r="M2084" i="2"/>
  <c r="M2085" i="2"/>
  <c r="N2085" i="2" s="1"/>
  <c r="O2085" i="2" s="1"/>
  <c r="M2086" i="2"/>
  <c r="N2086" i="2" s="1"/>
  <c r="O2086" i="2" s="1"/>
  <c r="M2087" i="2"/>
  <c r="N2087" i="2" s="1"/>
  <c r="O2087" i="2" s="1"/>
  <c r="M2088" i="2"/>
  <c r="M2089" i="2"/>
  <c r="N2089" i="2" s="1"/>
  <c r="O2089" i="2" s="1"/>
  <c r="M2090" i="2"/>
  <c r="N2090" i="2" s="1"/>
  <c r="O2090" i="2" s="1"/>
  <c r="M2091" i="2"/>
  <c r="N2091" i="2" s="1"/>
  <c r="O2091" i="2" s="1"/>
  <c r="M2092" i="2"/>
  <c r="M2093" i="2"/>
  <c r="N2093" i="2" s="1"/>
  <c r="O2093" i="2" s="1"/>
  <c r="M2094" i="2"/>
  <c r="N2094" i="2" s="1"/>
  <c r="O2094" i="2" s="1"/>
  <c r="M2095" i="2"/>
  <c r="N2095" i="2" s="1"/>
  <c r="O2095" i="2" s="1"/>
  <c r="M2096" i="2"/>
  <c r="N2096" i="2" s="1"/>
  <c r="M2097" i="2"/>
  <c r="N2097" i="2" s="1"/>
  <c r="O2097" i="2" s="1"/>
  <c r="M2098" i="2"/>
  <c r="N2098" i="2" s="1"/>
  <c r="O2098" i="2" s="1"/>
  <c r="M2099" i="2"/>
  <c r="N2099" i="2" s="1"/>
  <c r="O2099" i="2" s="1"/>
  <c r="M2100" i="2"/>
  <c r="M2101" i="2"/>
  <c r="N2101" i="2" s="1"/>
  <c r="M2102" i="2"/>
  <c r="N2102" i="2" s="1"/>
  <c r="O2102" i="2" s="1"/>
  <c r="M2103" i="2"/>
  <c r="N2103" i="2" s="1"/>
  <c r="O2103" i="2" s="1"/>
  <c r="M2104" i="2"/>
  <c r="M2105" i="2"/>
  <c r="N2105" i="2" s="1"/>
  <c r="O2105" i="2" s="1"/>
  <c r="M2106" i="2"/>
  <c r="N2106" i="2" s="1"/>
  <c r="O2106" i="2" s="1"/>
  <c r="M2107" i="2"/>
  <c r="N2107" i="2" s="1"/>
  <c r="O2107" i="2" s="1"/>
  <c r="M2108" i="2"/>
  <c r="M2109" i="2"/>
  <c r="N2109" i="2" s="1"/>
  <c r="M2110" i="2"/>
  <c r="N2110" i="2" s="1"/>
  <c r="O2110" i="2" s="1"/>
  <c r="M2111" i="2"/>
  <c r="N2111" i="2" s="1"/>
  <c r="O2111" i="2" s="1"/>
  <c r="M2112" i="2"/>
  <c r="N2112" i="2" s="1"/>
  <c r="M2113" i="2"/>
  <c r="N2113" i="2" s="1"/>
  <c r="O2113" i="2" s="1"/>
  <c r="M2114" i="2"/>
  <c r="N2114" i="2" s="1"/>
  <c r="O2114" i="2" s="1"/>
  <c r="M2115" i="2"/>
  <c r="N2115" i="2" s="1"/>
  <c r="O2115" i="2" s="1"/>
  <c r="M2116" i="2"/>
  <c r="M2117" i="2"/>
  <c r="N2117" i="2" s="1"/>
  <c r="O2117" i="2" s="1"/>
  <c r="M2118" i="2"/>
  <c r="N2118" i="2" s="1"/>
  <c r="O2118" i="2" s="1"/>
  <c r="M2119" i="2"/>
  <c r="N2119" i="2" s="1"/>
  <c r="O2119" i="2" s="1"/>
  <c r="M2120" i="2"/>
  <c r="M2121" i="2"/>
  <c r="N2121" i="2" s="1"/>
  <c r="O2121" i="2" s="1"/>
  <c r="M2122" i="2"/>
  <c r="N2122" i="2" s="1"/>
  <c r="O2122" i="2" s="1"/>
  <c r="M2123" i="2"/>
  <c r="N2123" i="2" s="1"/>
  <c r="O2123" i="2" s="1"/>
  <c r="M2124" i="2"/>
  <c r="M2125" i="2"/>
  <c r="N2125" i="2" s="1"/>
  <c r="O2125" i="2" s="1"/>
  <c r="M2126" i="2"/>
  <c r="N2126" i="2" s="1"/>
  <c r="O2126" i="2" s="1"/>
  <c r="M2127" i="2"/>
  <c r="N2127" i="2" s="1"/>
  <c r="O2127" i="2" s="1"/>
  <c r="M2128" i="2"/>
  <c r="M2129" i="2"/>
  <c r="N2129" i="2" s="1"/>
  <c r="O2129" i="2" s="1"/>
  <c r="M2130" i="2"/>
  <c r="N2130" i="2" s="1"/>
  <c r="O2130" i="2" s="1"/>
  <c r="M2131" i="2"/>
  <c r="N2131" i="2" s="1"/>
  <c r="O2131" i="2" s="1"/>
  <c r="M2132" i="2"/>
  <c r="M2133" i="2"/>
  <c r="N2133" i="2" s="1"/>
  <c r="O2133" i="2" s="1"/>
  <c r="M2134" i="2"/>
  <c r="N2134" i="2" s="1"/>
  <c r="O2134" i="2" s="1"/>
  <c r="M2135" i="2"/>
  <c r="N2135" i="2" s="1"/>
  <c r="M2136" i="2"/>
  <c r="M2137" i="2"/>
  <c r="N2137" i="2" s="1"/>
  <c r="O2137" i="2" s="1"/>
  <c r="M2138" i="2"/>
  <c r="N2138" i="2" s="1"/>
  <c r="O2138" i="2" s="1"/>
  <c r="M2139" i="2"/>
  <c r="N2139" i="2" s="1"/>
  <c r="O2139" i="2" s="1"/>
  <c r="M2140" i="2"/>
  <c r="M2141" i="2"/>
  <c r="N2141" i="2" s="1"/>
  <c r="O2141" i="2" s="1"/>
  <c r="M2142" i="2"/>
  <c r="N2142" i="2" s="1"/>
  <c r="O2142" i="2" s="1"/>
  <c r="M2143" i="2"/>
  <c r="N2143" i="2" s="1"/>
  <c r="O2143" i="2" s="1"/>
  <c r="M2144" i="2"/>
  <c r="M2145" i="2"/>
  <c r="M2146" i="2"/>
  <c r="N2146" i="2" s="1"/>
  <c r="O2146" i="2" s="1"/>
  <c r="M2147" i="2"/>
  <c r="N2147" i="2" s="1"/>
  <c r="O2147" i="2" s="1"/>
  <c r="M2148" i="2"/>
  <c r="M2149" i="2"/>
  <c r="N2149" i="2" s="1"/>
  <c r="M2150" i="2"/>
  <c r="N2150" i="2" s="1"/>
  <c r="O2150" i="2" s="1"/>
  <c r="M2151" i="2"/>
  <c r="N2151" i="2" s="1"/>
  <c r="O2151" i="2" s="1"/>
  <c r="M2152" i="2"/>
  <c r="M2153" i="2"/>
  <c r="N2153" i="2" s="1"/>
  <c r="O2153" i="2" s="1"/>
  <c r="M2154" i="2"/>
  <c r="N2154" i="2" s="1"/>
  <c r="O2154" i="2" s="1"/>
  <c r="M2155" i="2"/>
  <c r="N2155" i="2" s="1"/>
  <c r="M2156" i="2"/>
  <c r="M2157" i="2"/>
  <c r="N2157" i="2" s="1"/>
  <c r="O2157" i="2" s="1"/>
  <c r="M2158" i="2"/>
  <c r="N2158" i="2" s="1"/>
  <c r="O2158" i="2" s="1"/>
  <c r="M2159" i="2"/>
  <c r="N2159" i="2" s="1"/>
  <c r="O2159" i="2" s="1"/>
  <c r="M2160" i="2"/>
  <c r="M2161" i="2"/>
  <c r="N2161" i="2" s="1"/>
  <c r="O2161" i="2" s="1"/>
  <c r="M2162" i="2"/>
  <c r="N2162" i="2" s="1"/>
  <c r="O2162" i="2" s="1"/>
  <c r="M2163" i="2"/>
  <c r="N2163" i="2" s="1"/>
  <c r="O2163" i="2" s="1"/>
  <c r="M2164" i="2"/>
  <c r="M2165" i="2"/>
  <c r="N2165" i="2" s="1"/>
  <c r="O2165" i="2" s="1"/>
  <c r="M2166" i="2"/>
  <c r="N2166" i="2" s="1"/>
  <c r="O2166" i="2" s="1"/>
  <c r="M2167" i="2"/>
  <c r="M2168" i="2"/>
  <c r="N2168" i="2" s="1"/>
  <c r="M2169" i="2"/>
  <c r="N2169" i="2" s="1"/>
  <c r="O2169" i="2" s="1"/>
  <c r="M2170" i="2"/>
  <c r="N2170" i="2" s="1"/>
  <c r="O2170" i="2" s="1"/>
  <c r="M2171" i="2"/>
  <c r="N2171" i="2" s="1"/>
  <c r="O2171" i="2" s="1"/>
  <c r="M2172" i="2"/>
  <c r="M2173" i="2"/>
  <c r="N2173" i="2" s="1"/>
  <c r="O2173" i="2" s="1"/>
  <c r="M2174" i="2"/>
  <c r="N2174" i="2" s="1"/>
  <c r="O2174" i="2" s="1"/>
  <c r="M2175" i="2"/>
  <c r="N2175" i="2" s="1"/>
  <c r="O2175" i="2" s="1"/>
  <c r="M2176" i="2"/>
  <c r="M2177" i="2"/>
  <c r="N2177" i="2" s="1"/>
  <c r="O2177" i="2" s="1"/>
  <c r="M2178" i="2"/>
  <c r="N2178" i="2" s="1"/>
  <c r="O2178" i="2" s="1"/>
  <c r="M2179" i="2"/>
  <c r="N2179" i="2" s="1"/>
  <c r="O2179" i="2" s="1"/>
  <c r="M2180" i="2"/>
  <c r="M2181" i="2"/>
  <c r="N2181" i="2" s="1"/>
  <c r="O2181" i="2" s="1"/>
  <c r="M2182" i="2"/>
  <c r="N2182" i="2" s="1"/>
  <c r="O2182" i="2" s="1"/>
  <c r="M2183" i="2"/>
  <c r="N2183" i="2" s="1"/>
  <c r="O2183" i="2" s="1"/>
  <c r="M2184" i="2"/>
  <c r="M2185" i="2"/>
  <c r="N2185" i="2" s="1"/>
  <c r="O2185" i="2" s="1"/>
  <c r="M2186" i="2"/>
  <c r="N2186" i="2" s="1"/>
  <c r="O2186" i="2" s="1"/>
  <c r="M2187" i="2"/>
  <c r="N2187" i="2" s="1"/>
  <c r="O2187" i="2" s="1"/>
  <c r="M2188" i="2"/>
  <c r="M2189" i="2"/>
  <c r="N2189" i="2" s="1"/>
  <c r="O2189" i="2" s="1"/>
  <c r="M2190" i="2"/>
  <c r="N2190" i="2" s="1"/>
  <c r="M2191" i="2"/>
  <c r="N2191" i="2" s="1"/>
  <c r="O2191" i="2" s="1"/>
  <c r="M2192" i="2"/>
  <c r="M2193" i="2"/>
  <c r="N2193" i="2" s="1"/>
  <c r="O2193" i="2" s="1"/>
  <c r="M2194" i="2"/>
  <c r="N2194" i="2" s="1"/>
  <c r="O2194" i="2" s="1"/>
  <c r="M2195" i="2"/>
  <c r="N2195" i="2" s="1"/>
  <c r="O2195" i="2" s="1"/>
  <c r="M2196" i="2"/>
  <c r="M2197" i="2"/>
  <c r="N2197" i="2" s="1"/>
  <c r="O2197" i="2" s="1"/>
  <c r="M2198" i="2"/>
  <c r="N2198" i="2" s="1"/>
  <c r="M2199" i="2"/>
  <c r="N2199" i="2" s="1"/>
  <c r="O2199" i="2" s="1"/>
  <c r="M2200" i="2"/>
  <c r="M2201" i="2"/>
  <c r="N2201" i="2" s="1"/>
  <c r="O2201" i="2" s="1"/>
  <c r="M2202" i="2"/>
  <c r="N2202" i="2" s="1"/>
  <c r="O2202" i="2" s="1"/>
  <c r="M2203" i="2"/>
  <c r="N2203" i="2" s="1"/>
  <c r="M2204" i="2"/>
  <c r="M2205" i="2"/>
  <c r="N2205" i="2" s="1"/>
  <c r="O2205" i="2" s="1"/>
  <c r="M2206" i="2"/>
  <c r="N2206" i="2" s="1"/>
  <c r="O2206" i="2" s="1"/>
  <c r="M2207" i="2"/>
  <c r="N2207" i="2" s="1"/>
  <c r="O2207" i="2" s="1"/>
  <c r="M2208" i="2"/>
  <c r="M2209" i="2"/>
  <c r="N2209" i="2" s="1"/>
  <c r="O2209" i="2" s="1"/>
  <c r="M2210" i="2"/>
  <c r="N2210" i="2" s="1"/>
  <c r="O2210" i="2" s="1"/>
  <c r="M2211" i="2"/>
  <c r="N2211" i="2" s="1"/>
  <c r="O2211" i="2" s="1"/>
  <c r="M2212" i="2"/>
  <c r="M2213" i="2"/>
  <c r="N2213" i="2" s="1"/>
  <c r="M2214" i="2"/>
  <c r="N2214" i="2" s="1"/>
  <c r="O2214" i="2" s="1"/>
  <c r="M2215" i="2"/>
  <c r="N2215" i="2" s="1"/>
  <c r="O2215" i="2" s="1"/>
  <c r="M2216" i="2"/>
  <c r="M2217" i="2"/>
  <c r="N2217" i="2" s="1"/>
  <c r="O2217" i="2" s="1"/>
  <c r="M2218" i="2"/>
  <c r="N2218" i="2" s="1"/>
  <c r="O2218" i="2" s="1"/>
  <c r="M2219" i="2"/>
  <c r="N2219" i="2" s="1"/>
  <c r="O2219" i="2" s="1"/>
  <c r="M2220" i="2"/>
  <c r="M2221" i="2"/>
  <c r="N2221" i="2" s="1"/>
  <c r="O2221" i="2" s="1"/>
  <c r="M2222" i="2"/>
  <c r="N2222" i="2" s="1"/>
  <c r="O2222" i="2" s="1"/>
  <c r="M2223" i="2"/>
  <c r="N2223" i="2" s="1"/>
  <c r="O2223" i="2" s="1"/>
  <c r="M2224" i="2"/>
  <c r="N2224" i="2" s="1"/>
  <c r="M2225" i="2"/>
  <c r="N2225" i="2" s="1"/>
  <c r="O2225" i="2" s="1"/>
  <c r="M2226" i="2"/>
  <c r="N2226" i="2" s="1"/>
  <c r="O2226" i="2" s="1"/>
  <c r="M2227" i="2"/>
  <c r="N2227" i="2" s="1"/>
  <c r="M2228" i="2"/>
  <c r="M2229" i="2"/>
  <c r="N2229" i="2" s="1"/>
  <c r="O2229" i="2" s="1"/>
  <c r="M2230" i="2"/>
  <c r="N2230" i="2" s="1"/>
  <c r="O2230" i="2" s="1"/>
  <c r="M2231" i="2"/>
  <c r="N2231" i="2" s="1"/>
  <c r="O2231" i="2" s="1"/>
  <c r="M2232" i="2"/>
  <c r="M2233" i="2"/>
  <c r="N2233" i="2" s="1"/>
  <c r="O2233" i="2" s="1"/>
  <c r="M2234" i="2"/>
  <c r="N2234" i="2" s="1"/>
  <c r="O2234" i="2" s="1"/>
  <c r="M2235" i="2"/>
  <c r="N2235" i="2" s="1"/>
  <c r="O2235" i="2" s="1"/>
  <c r="M2236" i="2"/>
  <c r="M2237" i="2"/>
  <c r="N2237" i="2" s="1"/>
  <c r="O2237" i="2" s="1"/>
  <c r="M2238" i="2"/>
  <c r="N2238" i="2" s="1"/>
  <c r="O2238" i="2" s="1"/>
  <c r="M2239" i="2"/>
  <c r="N2239" i="2" s="1"/>
  <c r="M2240" i="2"/>
  <c r="N2240" i="2" s="1"/>
  <c r="M2241" i="2"/>
  <c r="N2241" i="2" s="1"/>
  <c r="O2241" i="2" s="1"/>
  <c r="M2242" i="2"/>
  <c r="N2242" i="2" s="1"/>
  <c r="O2242" i="2" s="1"/>
  <c r="M2243" i="2"/>
  <c r="N2243" i="2" s="1"/>
  <c r="O2243" i="2" s="1"/>
  <c r="M2244" i="2"/>
  <c r="M2245" i="2"/>
  <c r="N2245" i="2" s="1"/>
  <c r="O2245" i="2" s="1"/>
  <c r="M2246" i="2"/>
  <c r="N2246" i="2" s="1"/>
  <c r="M2247" i="2"/>
  <c r="N2247" i="2" s="1"/>
  <c r="O2247" i="2" s="1"/>
  <c r="M2248" i="2"/>
  <c r="M2249" i="2"/>
  <c r="N2249" i="2" s="1"/>
  <c r="O2249" i="2" s="1"/>
  <c r="M2250" i="2"/>
  <c r="N2250" i="2" s="1"/>
  <c r="O2250" i="2" s="1"/>
  <c r="M2251" i="2"/>
  <c r="N2251" i="2" s="1"/>
  <c r="O2251" i="2" s="1"/>
  <c r="M2252" i="2"/>
  <c r="M2253" i="2"/>
  <c r="N2253" i="2" s="1"/>
  <c r="O2253" i="2" s="1"/>
  <c r="M2254" i="2"/>
  <c r="M2255" i="2"/>
  <c r="N2255" i="2" s="1"/>
  <c r="O2255" i="2" s="1"/>
  <c r="M2256" i="2"/>
  <c r="M2257" i="2"/>
  <c r="N2257" i="2" s="1"/>
  <c r="O2257" i="2" s="1"/>
  <c r="M2258" i="2"/>
  <c r="N2258" i="2" s="1"/>
  <c r="O2258" i="2" s="1"/>
  <c r="M2259" i="2"/>
  <c r="N2259" i="2" s="1"/>
  <c r="O2259" i="2" s="1"/>
  <c r="M2260" i="2"/>
  <c r="M2261" i="2"/>
  <c r="N2261" i="2" s="1"/>
  <c r="M2262" i="2"/>
  <c r="N2262" i="2" s="1"/>
  <c r="O2262" i="2" s="1"/>
  <c r="M2263" i="2"/>
  <c r="N2263" i="2" s="1"/>
  <c r="O2263" i="2" s="1"/>
  <c r="M2264" i="2"/>
  <c r="M2265" i="2"/>
  <c r="N2265" i="2" s="1"/>
  <c r="O2265" i="2" s="1"/>
  <c r="M2266" i="2"/>
  <c r="N2266" i="2" s="1"/>
  <c r="O2266" i="2" s="1"/>
  <c r="M2267" i="2"/>
  <c r="N2267" i="2" s="1"/>
  <c r="O2267" i="2" s="1"/>
  <c r="M2268" i="2"/>
  <c r="M2269" i="2"/>
  <c r="N2269" i="2" s="1"/>
  <c r="O2269" i="2" s="1"/>
  <c r="M2270" i="2"/>
  <c r="N2270" i="2" s="1"/>
  <c r="O2270" i="2" s="1"/>
  <c r="M2271" i="2"/>
  <c r="N2271" i="2" s="1"/>
  <c r="O2271" i="2" s="1"/>
  <c r="M2272" i="2"/>
  <c r="M2273" i="2"/>
  <c r="N2273" i="2" s="1"/>
  <c r="O2273" i="2" s="1"/>
  <c r="M2274" i="2"/>
  <c r="N2274" i="2" s="1"/>
  <c r="O2274" i="2" s="1"/>
  <c r="M2275" i="2"/>
  <c r="N2275" i="2" s="1"/>
  <c r="O2275" i="2" s="1"/>
  <c r="M2276" i="2"/>
  <c r="M2277" i="2"/>
  <c r="N2277" i="2" s="1"/>
  <c r="O2277" i="2" s="1"/>
  <c r="M2278" i="2"/>
  <c r="N2278" i="2" s="1"/>
  <c r="O2278" i="2" s="1"/>
  <c r="M2279" i="2"/>
  <c r="N2279" i="2" s="1"/>
  <c r="O2279" i="2" s="1"/>
  <c r="M2280" i="2"/>
  <c r="M2281" i="2"/>
  <c r="N2281" i="2" s="1"/>
  <c r="O2281" i="2" s="1"/>
  <c r="M2282" i="2"/>
  <c r="N2282" i="2" s="1"/>
  <c r="O2282" i="2" s="1"/>
  <c r="M2283" i="2"/>
  <c r="N2283" i="2" s="1"/>
  <c r="O2283" i="2" s="1"/>
  <c r="M2284" i="2"/>
  <c r="M2285" i="2"/>
  <c r="N2285" i="2" s="1"/>
  <c r="O2285" i="2" s="1"/>
  <c r="M2286" i="2"/>
  <c r="N2286" i="2" s="1"/>
  <c r="O2286" i="2" s="1"/>
  <c r="M2287" i="2"/>
  <c r="N2287" i="2" s="1"/>
  <c r="O2287" i="2" s="1"/>
  <c r="M2288" i="2"/>
  <c r="M2289" i="2"/>
  <c r="N2289" i="2" s="1"/>
  <c r="O2289" i="2" s="1"/>
  <c r="M2290" i="2"/>
  <c r="N2290" i="2" s="1"/>
  <c r="O2290" i="2" s="1"/>
  <c r="M2291" i="2"/>
  <c r="N2291" i="2" s="1"/>
  <c r="O2291" i="2" s="1"/>
  <c r="M2292" i="2"/>
  <c r="M2293" i="2"/>
  <c r="N2293" i="2" s="1"/>
  <c r="O2293" i="2" s="1"/>
  <c r="M2294" i="2"/>
  <c r="N2294" i="2" s="1"/>
  <c r="O2294" i="2" s="1"/>
  <c r="M2295" i="2"/>
  <c r="N2295" i="2" s="1"/>
  <c r="O2295" i="2" s="1"/>
  <c r="M2296" i="2"/>
  <c r="M2297" i="2"/>
  <c r="N2297" i="2" s="1"/>
  <c r="O2297" i="2" s="1"/>
  <c r="M2298" i="2"/>
  <c r="N2298" i="2" s="1"/>
  <c r="O2298" i="2" s="1"/>
  <c r="M2299" i="2"/>
  <c r="N2299" i="2" s="1"/>
  <c r="O2299" i="2" s="1"/>
  <c r="M2300" i="2"/>
  <c r="M2301" i="2"/>
  <c r="N2301" i="2" s="1"/>
  <c r="O2301" i="2" s="1"/>
  <c r="M2302" i="2"/>
  <c r="N2302" i="2" s="1"/>
  <c r="O2302" i="2" s="1"/>
  <c r="M2303" i="2"/>
  <c r="N2303" i="2" s="1"/>
  <c r="O2303" i="2" s="1"/>
  <c r="M2304" i="2"/>
  <c r="M2305" i="2"/>
  <c r="N2305" i="2" s="1"/>
  <c r="M2306" i="2"/>
  <c r="N2306" i="2" s="1"/>
  <c r="O2306" i="2" s="1"/>
  <c r="M2307" i="2"/>
  <c r="N2307" i="2" s="1"/>
  <c r="O2307" i="2" s="1"/>
  <c r="M2308" i="2"/>
  <c r="M2309" i="2"/>
  <c r="N2309" i="2" s="1"/>
  <c r="O2309" i="2" s="1"/>
  <c r="M2310" i="2"/>
  <c r="N2310" i="2" s="1"/>
  <c r="O2310" i="2" s="1"/>
  <c r="M2311" i="2"/>
  <c r="N2311" i="2" s="1"/>
  <c r="O2311" i="2" s="1"/>
  <c r="M2312" i="2"/>
  <c r="N2312" i="2" s="1"/>
  <c r="O2312" i="2" s="1"/>
  <c r="M2313" i="2"/>
  <c r="N2313" i="2" s="1"/>
  <c r="O2313" i="2" s="1"/>
  <c r="M2314" i="2"/>
  <c r="N2314" i="2" s="1"/>
  <c r="O2314" i="2" s="1"/>
  <c r="M2315" i="2"/>
  <c r="N2315" i="2" s="1"/>
  <c r="O2315" i="2" s="1"/>
  <c r="M2316" i="2"/>
  <c r="M2317" i="2"/>
  <c r="N2317" i="2" s="1"/>
  <c r="O2317" i="2" s="1"/>
  <c r="M2318" i="2"/>
  <c r="M2319" i="2"/>
  <c r="N2319" i="2" s="1"/>
  <c r="O2319" i="2" s="1"/>
  <c r="M2320" i="2"/>
  <c r="M2321" i="2"/>
  <c r="N2321" i="2" s="1"/>
  <c r="M2322" i="2"/>
  <c r="N2322" i="2" s="1"/>
  <c r="O2322" i="2" s="1"/>
  <c r="M2323" i="2"/>
  <c r="N2323" i="2" s="1"/>
  <c r="O2323" i="2" s="1"/>
  <c r="M2324" i="2"/>
  <c r="M2325" i="2"/>
  <c r="N2325" i="2" s="1"/>
  <c r="O2325" i="2" s="1"/>
  <c r="M2326" i="2"/>
  <c r="N2326" i="2" s="1"/>
  <c r="M2327" i="2"/>
  <c r="M2328" i="2"/>
  <c r="M2329" i="2"/>
  <c r="N2329" i="2" s="1"/>
  <c r="O2329" i="2" s="1"/>
  <c r="M2330" i="2"/>
  <c r="N2330" i="2" s="1"/>
  <c r="O2330" i="2" s="1"/>
  <c r="M2331" i="2"/>
  <c r="N2331" i="2" s="1"/>
  <c r="M2332" i="2"/>
  <c r="M2333" i="2"/>
  <c r="N2333" i="2" s="1"/>
  <c r="M2334" i="2"/>
  <c r="M2335" i="2"/>
  <c r="N2335" i="2" s="1"/>
  <c r="O2335" i="2" s="1"/>
  <c r="M2336" i="2"/>
  <c r="M2337" i="2"/>
  <c r="N2337" i="2" s="1"/>
  <c r="O2337" i="2" s="1"/>
  <c r="M2338" i="2"/>
  <c r="N2338" i="2" s="1"/>
  <c r="O2338" i="2" s="1"/>
  <c r="M2339" i="2"/>
  <c r="N2339" i="2" s="1"/>
  <c r="O2339" i="2" s="1"/>
  <c r="M2340" i="2"/>
  <c r="M2341" i="2"/>
  <c r="N2341" i="2" s="1"/>
  <c r="O2341" i="2" s="1"/>
  <c r="M2342" i="2"/>
  <c r="N2342" i="2" s="1"/>
  <c r="O2342" i="2" s="1"/>
  <c r="M2343" i="2"/>
  <c r="N2343" i="2" s="1"/>
  <c r="O2343" i="2" s="1"/>
  <c r="M2344" i="2"/>
  <c r="M2345" i="2"/>
  <c r="N2345" i="2" s="1"/>
  <c r="O2345" i="2" s="1"/>
  <c r="M2346" i="2"/>
  <c r="N2346" i="2" s="1"/>
  <c r="O2346" i="2" s="1"/>
  <c r="M2347" i="2"/>
  <c r="N2347" i="2" s="1"/>
  <c r="O2347" i="2" s="1"/>
  <c r="M2348" i="2"/>
  <c r="M2349" i="2"/>
  <c r="N2349" i="2" s="1"/>
  <c r="O2349" i="2" s="1"/>
  <c r="M2350" i="2"/>
  <c r="N2350" i="2" s="1"/>
  <c r="O2350" i="2" s="1"/>
  <c r="M2351" i="2"/>
  <c r="N2351" i="2" s="1"/>
  <c r="O2351" i="2" s="1"/>
  <c r="M2352" i="2"/>
  <c r="M2353" i="2"/>
  <c r="N2353" i="2" s="1"/>
  <c r="M2354" i="2"/>
  <c r="N2354" i="2" s="1"/>
  <c r="O2354" i="2" s="1"/>
  <c r="M2355" i="2"/>
  <c r="N2355" i="2" s="1"/>
  <c r="O2355" i="2" s="1"/>
  <c r="M2356" i="2"/>
  <c r="M2357" i="2"/>
  <c r="N2357" i="2" s="1"/>
  <c r="O2357" i="2" s="1"/>
  <c r="M2358" i="2"/>
  <c r="N2358" i="2" s="1"/>
  <c r="O2358" i="2" s="1"/>
  <c r="M2359" i="2"/>
  <c r="N2359" i="2" s="1"/>
  <c r="O2359" i="2" s="1"/>
  <c r="M2360" i="2"/>
  <c r="M2361" i="2"/>
  <c r="N2361" i="2" s="1"/>
  <c r="O2361" i="2" s="1"/>
  <c r="M2362" i="2"/>
  <c r="N2362" i="2" s="1"/>
  <c r="O2362" i="2" s="1"/>
  <c r="M2363" i="2"/>
  <c r="N2363" i="2" s="1"/>
  <c r="O2363" i="2" s="1"/>
  <c r="M2364" i="2"/>
  <c r="M2365" i="2"/>
  <c r="N2365" i="2" s="1"/>
  <c r="O2365" i="2" s="1"/>
  <c r="M2366" i="2"/>
  <c r="N2366" i="2" s="1"/>
  <c r="M2367" i="2"/>
  <c r="N2367" i="2" s="1"/>
  <c r="O2367" i="2" s="1"/>
  <c r="M2368" i="2"/>
  <c r="N2368" i="2" s="1"/>
  <c r="M2369" i="2"/>
  <c r="N2369" i="2" s="1"/>
  <c r="O2369" i="2" s="1"/>
  <c r="M2370" i="2"/>
  <c r="N2370" i="2" s="1"/>
  <c r="O2370" i="2" s="1"/>
  <c r="M2371" i="2"/>
  <c r="N2371" i="2" s="1"/>
  <c r="O2371" i="2" s="1"/>
  <c r="M2372" i="2"/>
  <c r="M2373" i="2"/>
  <c r="N2373" i="2" s="1"/>
  <c r="O2373" i="2" s="1"/>
  <c r="M2374" i="2"/>
  <c r="N2374" i="2" s="1"/>
  <c r="O2374" i="2" s="1"/>
  <c r="M2375" i="2"/>
  <c r="N2375" i="2" s="1"/>
  <c r="O2375" i="2" s="1"/>
  <c r="M2376" i="2"/>
  <c r="M2377" i="2"/>
  <c r="N2377" i="2" s="1"/>
  <c r="M2378" i="2"/>
  <c r="N2378" i="2" s="1"/>
  <c r="O2378" i="2" s="1"/>
  <c r="M2379" i="2"/>
  <c r="N2379" i="2" s="1"/>
  <c r="M2380" i="2"/>
  <c r="M2381" i="2"/>
  <c r="N2381" i="2" s="1"/>
  <c r="O2381" i="2" s="1"/>
  <c r="M2382" i="2"/>
  <c r="N2382" i="2" s="1"/>
  <c r="O2382" i="2" s="1"/>
  <c r="M2383" i="2"/>
  <c r="N2383" i="2" s="1"/>
  <c r="O2383" i="2" s="1"/>
  <c r="M2384" i="2"/>
  <c r="N2384" i="2" s="1"/>
  <c r="O2384" i="2" s="1"/>
  <c r="M2385" i="2"/>
  <c r="N2385" i="2" s="1"/>
  <c r="O2385" i="2" s="1"/>
  <c r="M2386" i="2"/>
  <c r="N2386" i="2" s="1"/>
  <c r="O2386" i="2" s="1"/>
  <c r="M2387" i="2"/>
  <c r="N2387" i="2" s="1"/>
  <c r="M2388" i="2"/>
  <c r="M2389" i="2"/>
  <c r="N2389" i="2" s="1"/>
  <c r="O2389" i="2" s="1"/>
  <c r="M2390" i="2"/>
  <c r="N2390" i="2" s="1"/>
  <c r="O2390" i="2" s="1"/>
  <c r="M2391" i="2"/>
  <c r="N2391" i="2" s="1"/>
  <c r="O2391" i="2" s="1"/>
  <c r="M2392" i="2"/>
  <c r="M2393" i="2"/>
  <c r="N2393" i="2" s="1"/>
  <c r="O2393" i="2" s="1"/>
  <c r="M2394" i="2"/>
  <c r="N2394" i="2" s="1"/>
  <c r="O2394" i="2" s="1"/>
  <c r="M2395" i="2"/>
  <c r="N2395" i="2" s="1"/>
  <c r="O2395" i="2" s="1"/>
  <c r="M2396" i="2"/>
  <c r="M2397" i="2"/>
  <c r="N2397" i="2" s="1"/>
  <c r="O2397" i="2" s="1"/>
  <c r="M2398" i="2"/>
  <c r="N2398" i="2" s="1"/>
  <c r="O2398" i="2" s="1"/>
  <c r="M2399" i="2"/>
  <c r="N2399" i="2" s="1"/>
  <c r="O2399" i="2" s="1"/>
  <c r="M2400" i="2"/>
  <c r="M2401" i="2"/>
  <c r="N2401" i="2" s="1"/>
  <c r="O2401" i="2" s="1"/>
  <c r="M2402" i="2"/>
  <c r="N2402" i="2" s="1"/>
  <c r="O2402" i="2" s="1"/>
  <c r="M2403" i="2"/>
  <c r="N2403" i="2" s="1"/>
  <c r="O2403" i="2" s="1"/>
  <c r="M2404" i="2"/>
  <c r="M2405" i="2"/>
  <c r="N2405" i="2" s="1"/>
  <c r="O2405" i="2" s="1"/>
  <c r="M2406" i="2"/>
  <c r="N2406" i="2" s="1"/>
  <c r="O2406" i="2" s="1"/>
  <c r="M2407" i="2"/>
  <c r="N2407" i="2" s="1"/>
  <c r="O2407" i="2" s="1"/>
  <c r="M2408" i="2"/>
  <c r="M2409" i="2"/>
  <c r="N2409" i="2" s="1"/>
  <c r="O2409" i="2" s="1"/>
  <c r="M2410" i="2"/>
  <c r="N2410" i="2" s="1"/>
  <c r="O2410" i="2" s="1"/>
  <c r="M2411" i="2"/>
  <c r="N2411" i="2" s="1"/>
  <c r="O2411" i="2" s="1"/>
  <c r="M2412" i="2"/>
  <c r="M2413" i="2"/>
  <c r="N2413" i="2" s="1"/>
  <c r="M2414" i="2"/>
  <c r="N2414" i="2" s="1"/>
  <c r="O2414" i="2" s="1"/>
  <c r="M2415" i="2"/>
  <c r="N2415" i="2" s="1"/>
  <c r="O2415" i="2" s="1"/>
  <c r="M2416" i="2"/>
  <c r="M2417" i="2"/>
  <c r="N2417" i="2" s="1"/>
  <c r="O2417" i="2" s="1"/>
  <c r="M2418" i="2"/>
  <c r="N2418" i="2" s="1"/>
  <c r="O2418" i="2" s="1"/>
  <c r="M2419" i="2"/>
  <c r="N2419" i="2" s="1"/>
  <c r="O2419" i="2" s="1"/>
  <c r="M2420" i="2"/>
  <c r="M2421" i="2"/>
  <c r="N2421" i="2" s="1"/>
  <c r="O2421" i="2" s="1"/>
  <c r="M2422" i="2"/>
  <c r="N2422" i="2" s="1"/>
  <c r="O2422" i="2" s="1"/>
  <c r="M2423" i="2"/>
  <c r="N2423" i="2" s="1"/>
  <c r="O2423" i="2" s="1"/>
  <c r="M2424" i="2"/>
  <c r="N2424" i="2" s="1"/>
  <c r="M2425" i="2"/>
  <c r="N2425" i="2" s="1"/>
  <c r="O2425" i="2" s="1"/>
  <c r="M2426" i="2"/>
  <c r="N2426" i="2" s="1"/>
  <c r="O2426" i="2" s="1"/>
  <c r="M2427" i="2"/>
  <c r="N2427" i="2" s="1"/>
  <c r="O2427" i="2" s="1"/>
  <c r="M2428" i="2"/>
  <c r="M2429" i="2"/>
  <c r="N2429" i="2" s="1"/>
  <c r="M2430" i="2"/>
  <c r="N2430" i="2" s="1"/>
  <c r="O2430" i="2" s="1"/>
  <c r="M2431" i="2"/>
  <c r="N2431" i="2" s="1"/>
  <c r="O2431" i="2" s="1"/>
  <c r="M2432" i="2"/>
  <c r="M2433" i="2"/>
  <c r="N2433" i="2" s="1"/>
  <c r="O2433" i="2" s="1"/>
  <c r="M2434" i="2"/>
  <c r="N2434" i="2" s="1"/>
  <c r="O2434" i="2" s="1"/>
  <c r="M2435" i="2"/>
  <c r="N2435" i="2" s="1"/>
  <c r="O2435" i="2" s="1"/>
  <c r="M2436" i="2"/>
  <c r="M2437" i="2"/>
  <c r="N2437" i="2" s="1"/>
  <c r="O2437" i="2" s="1"/>
  <c r="M2438" i="2"/>
  <c r="N2438" i="2" s="1"/>
  <c r="O2438" i="2" s="1"/>
  <c r="M2439" i="2"/>
  <c r="N2439" i="2" s="1"/>
  <c r="O2439" i="2" s="1"/>
  <c r="M2440" i="2"/>
  <c r="M2441" i="2"/>
  <c r="N2441" i="2" s="1"/>
  <c r="O2441" i="2" s="1"/>
  <c r="M2442" i="2"/>
  <c r="N2442" i="2" s="1"/>
  <c r="O2442" i="2" s="1"/>
  <c r="M2443" i="2"/>
  <c r="N2443" i="2" s="1"/>
  <c r="O2443" i="2" s="1"/>
  <c r="M2444" i="2"/>
  <c r="M2445" i="2"/>
  <c r="N2445" i="2" s="1"/>
  <c r="O2445" i="2" s="1"/>
  <c r="M2446" i="2"/>
  <c r="N2446" i="2" s="1"/>
  <c r="O2446" i="2" s="1"/>
  <c r="M2447" i="2"/>
  <c r="N2447" i="2" s="1"/>
  <c r="O2447" i="2" s="1"/>
  <c r="M2448" i="2"/>
  <c r="M2449" i="2"/>
  <c r="N2449" i="2" s="1"/>
  <c r="O2449" i="2" s="1"/>
  <c r="M2450" i="2"/>
  <c r="N2450" i="2" s="1"/>
  <c r="O2450" i="2" s="1"/>
  <c r="M2451" i="2"/>
  <c r="N2451" i="2" s="1"/>
  <c r="O2451" i="2" s="1"/>
  <c r="M2452" i="2"/>
  <c r="M2453" i="2"/>
  <c r="N2453" i="2" s="1"/>
  <c r="O2453" i="2" s="1"/>
  <c r="M2454" i="2"/>
  <c r="N2454" i="2" s="1"/>
  <c r="O2454" i="2" s="1"/>
  <c r="M2455" i="2"/>
  <c r="N2455" i="2" s="1"/>
  <c r="O2455" i="2" s="1"/>
  <c r="M2456" i="2"/>
  <c r="M2457" i="2"/>
  <c r="N2457" i="2" s="1"/>
  <c r="O2457" i="2" s="1"/>
  <c r="M2458" i="2"/>
  <c r="N2458" i="2" s="1"/>
  <c r="O2458" i="2" s="1"/>
  <c r="M2459" i="2"/>
  <c r="N2459" i="2" s="1"/>
  <c r="O2459" i="2" s="1"/>
  <c r="M2460" i="2"/>
  <c r="M2461" i="2"/>
  <c r="N2461" i="2" s="1"/>
  <c r="O2461" i="2" s="1"/>
  <c r="M2462" i="2"/>
  <c r="N2462" i="2" s="1"/>
  <c r="O2462" i="2" s="1"/>
  <c r="M2463" i="2"/>
  <c r="N2463" i="2" s="1"/>
  <c r="O2463" i="2" s="1"/>
  <c r="M2464" i="2"/>
  <c r="M2465" i="2"/>
  <c r="N2465" i="2" s="1"/>
  <c r="O2465" i="2" s="1"/>
  <c r="M2466" i="2"/>
  <c r="N2466" i="2" s="1"/>
  <c r="O2466" i="2" s="1"/>
  <c r="M2467" i="2"/>
  <c r="N2467" i="2" s="1"/>
  <c r="O2467" i="2" s="1"/>
  <c r="M2468" i="2"/>
  <c r="M2469" i="2"/>
  <c r="N2469" i="2" s="1"/>
  <c r="M2470" i="2"/>
  <c r="N2470" i="2" s="1"/>
  <c r="M2471" i="2"/>
  <c r="N2471" i="2" s="1"/>
  <c r="O2471" i="2" s="1"/>
  <c r="M2472" i="2"/>
  <c r="N2472" i="2" s="1"/>
  <c r="M2473" i="2"/>
  <c r="N2473" i="2" s="1"/>
  <c r="O2473" i="2" s="1"/>
  <c r="M2474" i="2"/>
  <c r="N2474" i="2" s="1"/>
  <c r="O2474" i="2" s="1"/>
  <c r="M2475" i="2"/>
  <c r="N2475" i="2" s="1"/>
  <c r="O2475" i="2" s="1"/>
  <c r="M2476" i="2"/>
  <c r="M2477" i="2"/>
  <c r="N2477" i="2" s="1"/>
  <c r="O2477" i="2" s="1"/>
  <c r="M2478" i="2"/>
  <c r="N2478" i="2" s="1"/>
  <c r="O2478" i="2" s="1"/>
  <c r="M2479" i="2"/>
  <c r="N2479" i="2" s="1"/>
  <c r="O2479" i="2" s="1"/>
  <c r="M2480" i="2"/>
  <c r="M2481" i="2"/>
  <c r="N2481" i="2" s="1"/>
  <c r="O2481" i="2" s="1"/>
  <c r="M2482" i="2"/>
  <c r="N2482" i="2" s="1"/>
  <c r="O2482" i="2" s="1"/>
  <c r="M2483" i="2"/>
  <c r="N2483" i="2" s="1"/>
  <c r="O2483" i="2" s="1"/>
  <c r="M2484" i="2"/>
  <c r="M2485" i="2"/>
  <c r="N2485" i="2" s="1"/>
  <c r="O2485" i="2" s="1"/>
  <c r="M2486" i="2"/>
  <c r="N2486" i="2" s="1"/>
  <c r="O2486" i="2" s="1"/>
  <c r="M2487" i="2"/>
  <c r="N2487" i="2" s="1"/>
  <c r="O2487" i="2" s="1"/>
  <c r="M2488" i="2"/>
  <c r="N2488" i="2" s="1"/>
  <c r="O2488" i="2" s="1"/>
  <c r="M2489" i="2"/>
  <c r="N2489" i="2" s="1"/>
  <c r="O2489" i="2" s="1"/>
  <c r="M2490" i="2"/>
  <c r="N2490" i="2" s="1"/>
  <c r="O2490" i="2" s="1"/>
  <c r="M2491" i="2"/>
  <c r="N2491" i="2" s="1"/>
  <c r="O2491" i="2" s="1"/>
  <c r="M2492" i="2"/>
  <c r="M2493" i="2"/>
  <c r="N2493" i="2" s="1"/>
  <c r="O2493" i="2" s="1"/>
  <c r="M2494" i="2"/>
  <c r="M2495" i="2"/>
  <c r="M2496" i="2"/>
  <c r="M2497" i="2"/>
  <c r="N2497" i="2" s="1"/>
  <c r="O2497" i="2" s="1"/>
  <c r="M2498" i="2"/>
  <c r="N2498" i="2" s="1"/>
  <c r="O2498" i="2" s="1"/>
  <c r="M2499" i="2"/>
  <c r="N2499" i="2" s="1"/>
  <c r="O2499" i="2" s="1"/>
  <c r="M2500" i="2"/>
  <c r="M2501" i="2"/>
  <c r="N2501" i="2" s="1"/>
  <c r="M2502" i="2"/>
  <c r="N2502" i="2" s="1"/>
  <c r="O2502" i="2" s="1"/>
  <c r="M2503" i="2"/>
  <c r="N2503" i="2" s="1"/>
  <c r="M2504" i="2"/>
  <c r="N2504" i="2" s="1"/>
  <c r="M2505" i="2"/>
  <c r="N2505" i="2" s="1"/>
  <c r="O2505" i="2" s="1"/>
  <c r="M2506" i="2"/>
  <c r="N2506" i="2" s="1"/>
  <c r="O2506" i="2" s="1"/>
  <c r="M2507" i="2"/>
  <c r="N2507" i="2" s="1"/>
  <c r="O2507" i="2" s="1"/>
  <c r="M2508" i="2"/>
  <c r="M2509" i="2"/>
  <c r="N2509" i="2" s="1"/>
  <c r="O2509" i="2" s="1"/>
  <c r="M2510" i="2"/>
  <c r="N2510" i="2" s="1"/>
  <c r="O2510" i="2" s="1"/>
  <c r="M2511" i="2"/>
  <c r="N2511" i="2" s="1"/>
  <c r="O2511" i="2" s="1"/>
  <c r="M2512" i="2"/>
  <c r="M2513" i="2"/>
  <c r="N2513" i="2" s="1"/>
  <c r="O2513" i="2" s="1"/>
  <c r="M2514" i="2"/>
  <c r="N2514" i="2" s="1"/>
  <c r="O2514" i="2" s="1"/>
  <c r="M2515" i="2"/>
  <c r="N2515" i="2" s="1"/>
  <c r="O2515" i="2" s="1"/>
  <c r="M2516" i="2"/>
  <c r="M2517" i="2"/>
  <c r="N2517" i="2" s="1"/>
  <c r="O2517" i="2" s="1"/>
  <c r="M2518" i="2"/>
  <c r="M2519" i="2"/>
  <c r="N2519" i="2" s="1"/>
  <c r="M2520" i="2"/>
  <c r="N2520" i="2" s="1"/>
  <c r="M2521" i="2"/>
  <c r="N2521" i="2" s="1"/>
  <c r="O2521" i="2" s="1"/>
  <c r="M2522" i="2"/>
  <c r="N2522" i="2" s="1"/>
  <c r="O2522" i="2" s="1"/>
  <c r="M2523" i="2"/>
  <c r="N2523" i="2" s="1"/>
  <c r="O2523" i="2" s="1"/>
  <c r="M2524" i="2"/>
  <c r="M2525" i="2"/>
  <c r="N2525" i="2" s="1"/>
  <c r="O2525" i="2" s="1"/>
  <c r="M2526" i="2"/>
  <c r="M2527" i="2"/>
  <c r="N2527" i="2" s="1"/>
  <c r="O2527" i="2" s="1"/>
  <c r="M2528" i="2"/>
  <c r="M2529" i="2"/>
  <c r="N2529" i="2" s="1"/>
  <c r="O2529" i="2" s="1"/>
  <c r="M2530" i="2"/>
  <c r="N2530" i="2" s="1"/>
  <c r="O2530" i="2" s="1"/>
  <c r="M2531" i="2"/>
  <c r="N2531" i="2" s="1"/>
  <c r="O2531" i="2" s="1"/>
  <c r="M2532" i="2"/>
  <c r="M2533" i="2"/>
  <c r="N2533" i="2" s="1"/>
  <c r="O2533" i="2" s="1"/>
  <c r="M2534" i="2"/>
  <c r="N2534" i="2" s="1"/>
  <c r="O2534" i="2" s="1"/>
  <c r="M2535" i="2"/>
  <c r="N2535" i="2" s="1"/>
  <c r="O2535" i="2" s="1"/>
  <c r="M2536" i="2"/>
  <c r="N2536" i="2" s="1"/>
  <c r="M2537" i="2"/>
  <c r="N2537" i="2" s="1"/>
  <c r="O2537" i="2" s="1"/>
  <c r="M2538" i="2"/>
  <c r="N2538" i="2" s="1"/>
  <c r="O2538" i="2" s="1"/>
  <c r="M2539" i="2"/>
  <c r="N2539" i="2" s="1"/>
  <c r="O2539" i="2" s="1"/>
  <c r="M2540" i="2"/>
  <c r="M2541" i="2"/>
  <c r="N2541" i="2" s="1"/>
  <c r="O2541" i="2" s="1"/>
  <c r="M2542" i="2"/>
  <c r="N2542" i="2" s="1"/>
  <c r="O2542" i="2" s="1"/>
  <c r="M2543" i="2"/>
  <c r="N2543" i="2" s="1"/>
  <c r="O2543" i="2" s="1"/>
  <c r="M2544" i="2"/>
  <c r="M2545" i="2"/>
  <c r="N2545" i="2" s="1"/>
  <c r="O2545" i="2" s="1"/>
  <c r="M2546" i="2"/>
  <c r="N2546" i="2" s="1"/>
  <c r="O2546" i="2" s="1"/>
  <c r="M2547" i="2"/>
  <c r="N2547" i="2" s="1"/>
  <c r="O2547" i="2" s="1"/>
  <c r="M2548" i="2"/>
  <c r="M2549" i="2"/>
  <c r="N2549" i="2" s="1"/>
  <c r="O2549" i="2" s="1"/>
  <c r="M2550" i="2"/>
  <c r="N2550" i="2" s="1"/>
  <c r="O2550" i="2" s="1"/>
  <c r="M2551" i="2"/>
  <c r="N2551" i="2" s="1"/>
  <c r="O2551" i="2" s="1"/>
  <c r="M2552" i="2"/>
  <c r="N2552" i="2" s="1"/>
  <c r="M2553" i="2"/>
  <c r="N2553" i="2" s="1"/>
  <c r="O2553" i="2" s="1"/>
  <c r="M2554" i="2"/>
  <c r="N2554" i="2" s="1"/>
  <c r="O2554" i="2" s="1"/>
  <c r="M2555" i="2"/>
  <c r="N2555" i="2" s="1"/>
  <c r="O2555" i="2" s="1"/>
  <c r="M2556" i="2"/>
  <c r="M2557" i="2"/>
  <c r="N2557" i="2" s="1"/>
  <c r="O2557" i="2" s="1"/>
  <c r="M2558" i="2"/>
  <c r="M2559" i="2"/>
  <c r="N2559" i="2" s="1"/>
  <c r="O2559" i="2" s="1"/>
  <c r="M2560" i="2"/>
  <c r="M2561" i="2"/>
  <c r="N2561" i="2" s="1"/>
  <c r="O2561" i="2" s="1"/>
  <c r="M2562" i="2"/>
  <c r="N2562" i="2" s="1"/>
  <c r="O2562" i="2" s="1"/>
  <c r="M2563" i="2"/>
  <c r="N2563" i="2" s="1"/>
  <c r="O2563" i="2" s="1"/>
  <c r="M2564" i="2"/>
  <c r="M2565" i="2"/>
  <c r="N2565" i="2" s="1"/>
  <c r="O2565" i="2" s="1"/>
  <c r="M2566" i="2"/>
  <c r="N2566" i="2" s="1"/>
  <c r="O2566" i="2" s="1"/>
  <c r="M2567" i="2"/>
  <c r="N2567" i="2" s="1"/>
  <c r="O2567" i="2" s="1"/>
  <c r="M2568" i="2"/>
  <c r="N2568" i="2" s="1"/>
  <c r="M2569" i="2"/>
  <c r="N2569" i="2" s="1"/>
  <c r="O2569" i="2" s="1"/>
  <c r="M2570" i="2"/>
  <c r="N2570" i="2" s="1"/>
  <c r="O2570" i="2" s="1"/>
  <c r="M2571" i="2"/>
  <c r="N2571" i="2" s="1"/>
  <c r="O2571" i="2" s="1"/>
  <c r="M2572" i="2"/>
  <c r="M2573" i="2"/>
  <c r="N2573" i="2" s="1"/>
  <c r="O2573" i="2" s="1"/>
  <c r="M2574" i="2"/>
  <c r="N2574" i="2" s="1"/>
  <c r="O2574" i="2" s="1"/>
  <c r="M2575" i="2"/>
  <c r="N2575" i="2" s="1"/>
  <c r="O2575" i="2" s="1"/>
  <c r="M2576" i="2"/>
  <c r="N2576" i="2" s="1"/>
  <c r="O2576" i="2" s="1"/>
  <c r="M2577" i="2"/>
  <c r="N2577" i="2" s="1"/>
  <c r="O2577" i="2" s="1"/>
  <c r="M2578" i="2"/>
  <c r="N2578" i="2" s="1"/>
  <c r="O2578" i="2" s="1"/>
  <c r="M2579" i="2"/>
  <c r="N2579" i="2" s="1"/>
  <c r="O2579" i="2" s="1"/>
  <c r="M2580" i="2"/>
  <c r="M2581" i="2"/>
  <c r="N2581" i="2" s="1"/>
  <c r="O2581" i="2" s="1"/>
  <c r="M2582" i="2"/>
  <c r="N2582" i="2" s="1"/>
  <c r="O2582" i="2" s="1"/>
  <c r="M2583" i="2"/>
  <c r="N2583" i="2" s="1"/>
  <c r="O2583" i="2" s="1"/>
  <c r="M2584" i="2"/>
  <c r="N2584" i="2" s="1"/>
  <c r="M2585" i="2"/>
  <c r="N2585" i="2" s="1"/>
  <c r="O2585" i="2" s="1"/>
  <c r="M2586" i="2"/>
  <c r="N2586" i="2" s="1"/>
  <c r="O2586" i="2" s="1"/>
  <c r="M2587" i="2"/>
  <c r="N2587" i="2" s="1"/>
  <c r="O2587" i="2" s="1"/>
  <c r="M2588" i="2"/>
  <c r="M2589" i="2"/>
  <c r="N2589" i="2" s="1"/>
  <c r="O2589" i="2" s="1"/>
  <c r="M2590" i="2"/>
  <c r="N2590" i="2" s="1"/>
  <c r="O2590" i="2" s="1"/>
  <c r="M2591" i="2"/>
  <c r="N2591" i="2" s="1"/>
  <c r="O2591" i="2" s="1"/>
  <c r="M2592" i="2"/>
  <c r="M2593" i="2"/>
  <c r="N2593" i="2" s="1"/>
  <c r="O2593" i="2" s="1"/>
  <c r="M2594" i="2"/>
  <c r="N2594" i="2" s="1"/>
  <c r="O2594" i="2" s="1"/>
  <c r="M2595" i="2"/>
  <c r="N2595" i="2" s="1"/>
  <c r="O2595" i="2" s="1"/>
  <c r="M2596" i="2"/>
  <c r="M2597" i="2"/>
  <c r="N2597" i="2" s="1"/>
  <c r="M2598" i="2"/>
  <c r="N2598" i="2" s="1"/>
  <c r="M2599" i="2"/>
  <c r="N2599" i="2" s="1"/>
  <c r="O2599" i="2" s="1"/>
  <c r="M2600" i="2"/>
  <c r="N2600" i="2" s="1"/>
  <c r="M2601" i="2"/>
  <c r="N2601" i="2" s="1"/>
  <c r="O2601" i="2" s="1"/>
  <c r="M2602" i="2"/>
  <c r="N2602" i="2" s="1"/>
  <c r="O2602" i="2" s="1"/>
  <c r="M2603" i="2"/>
  <c r="N2603" i="2" s="1"/>
  <c r="O2603" i="2" s="1"/>
  <c r="M2604" i="2"/>
  <c r="M2605" i="2"/>
  <c r="N2605" i="2" s="1"/>
  <c r="O2605" i="2" s="1"/>
  <c r="M2606" i="2"/>
  <c r="N2606" i="2" s="1"/>
  <c r="O2606" i="2" s="1"/>
  <c r="M2607" i="2"/>
  <c r="N2607" i="2" s="1"/>
  <c r="O2607" i="2" s="1"/>
  <c r="M2608" i="2"/>
  <c r="M2609" i="2"/>
  <c r="N2609" i="2" s="1"/>
  <c r="O2609" i="2" s="1"/>
  <c r="M2610" i="2"/>
  <c r="N2610" i="2" s="1"/>
  <c r="O2610" i="2" s="1"/>
  <c r="M2611" i="2"/>
  <c r="N2611" i="2" s="1"/>
  <c r="O2611" i="2" s="1"/>
  <c r="M2612" i="2"/>
  <c r="M2613" i="2"/>
  <c r="N2613" i="2" s="1"/>
  <c r="O2613" i="2" s="1"/>
  <c r="M2614" i="2"/>
  <c r="N2614" i="2" s="1"/>
  <c r="O2614" i="2" s="1"/>
  <c r="M2615" i="2"/>
  <c r="N2615" i="2" s="1"/>
  <c r="M2616" i="2"/>
  <c r="M2617" i="2"/>
  <c r="N2617" i="2" s="1"/>
  <c r="O2617" i="2" s="1"/>
  <c r="M2618" i="2"/>
  <c r="N2618" i="2" s="1"/>
  <c r="O2618" i="2" s="1"/>
  <c r="M2619" i="2"/>
  <c r="N2619" i="2" s="1"/>
  <c r="O2619" i="2" s="1"/>
  <c r="M2620" i="2"/>
  <c r="M2621" i="2"/>
  <c r="N2621" i="2" s="1"/>
  <c r="O2621" i="2" s="1"/>
  <c r="M2622" i="2"/>
  <c r="N2622" i="2" s="1"/>
  <c r="O2622" i="2" s="1"/>
  <c r="M2623" i="2"/>
  <c r="N2623" i="2" s="1"/>
  <c r="O2623" i="2" s="1"/>
  <c r="M2624" i="2"/>
  <c r="M2625" i="2"/>
  <c r="N2625" i="2" s="1"/>
  <c r="O2625" i="2" s="1"/>
  <c r="M2626" i="2"/>
  <c r="N2626" i="2" s="1"/>
  <c r="O2626" i="2" s="1"/>
  <c r="M2627" i="2"/>
  <c r="N2627" i="2" s="1"/>
  <c r="O2627" i="2" s="1"/>
  <c r="M2628" i="2"/>
  <c r="M2629" i="2"/>
  <c r="N2629" i="2" s="1"/>
  <c r="M2630" i="2"/>
  <c r="N2630" i="2" s="1"/>
  <c r="O2630" i="2" s="1"/>
  <c r="M2631" i="2"/>
  <c r="N2631" i="2" s="1"/>
  <c r="O2631" i="2" s="1"/>
  <c r="M2632" i="2"/>
  <c r="M2633" i="2"/>
  <c r="N2633" i="2" s="1"/>
  <c r="O2633" i="2" s="1"/>
  <c r="M2634" i="2"/>
  <c r="N2634" i="2" s="1"/>
  <c r="O2634" i="2" s="1"/>
  <c r="M2635" i="2"/>
  <c r="N2635" i="2" s="1"/>
  <c r="O2635" i="2" s="1"/>
  <c r="M2636" i="2"/>
  <c r="M2637" i="2"/>
  <c r="N2637" i="2" s="1"/>
  <c r="O2637" i="2" s="1"/>
  <c r="M2638" i="2"/>
  <c r="N2638" i="2" s="1"/>
  <c r="O2638" i="2" s="1"/>
  <c r="M2639" i="2"/>
  <c r="N2639" i="2" s="1"/>
  <c r="O2639" i="2" s="1"/>
  <c r="M2640" i="2"/>
  <c r="M2641" i="2"/>
  <c r="N2641" i="2" s="1"/>
  <c r="O2641" i="2" s="1"/>
  <c r="M2642" i="2"/>
  <c r="N2642" i="2" s="1"/>
  <c r="O2642" i="2" s="1"/>
  <c r="M2643" i="2"/>
  <c r="N2643" i="2" s="1"/>
  <c r="O2643" i="2" s="1"/>
  <c r="M2644" i="2"/>
  <c r="M2645" i="2"/>
  <c r="N2645" i="2" s="1"/>
  <c r="O2645" i="2" s="1"/>
  <c r="M2646" i="2"/>
  <c r="N2646" i="2" s="1"/>
  <c r="O2646" i="2" s="1"/>
  <c r="M2647" i="2"/>
  <c r="N2647" i="2" s="1"/>
  <c r="O2647" i="2" s="1"/>
  <c r="M2648" i="2"/>
  <c r="M2649" i="2"/>
  <c r="N2649" i="2" s="1"/>
  <c r="O2649" i="2" s="1"/>
  <c r="M2650" i="2"/>
  <c r="N2650" i="2" s="1"/>
  <c r="O2650" i="2" s="1"/>
  <c r="M2651" i="2"/>
  <c r="N2651" i="2" s="1"/>
  <c r="O2651" i="2" s="1"/>
  <c r="M2652" i="2"/>
  <c r="M2653" i="2"/>
  <c r="N2653" i="2" s="1"/>
  <c r="O2653" i="2" s="1"/>
  <c r="M2654" i="2"/>
  <c r="N2654" i="2" s="1"/>
  <c r="O2654" i="2" s="1"/>
  <c r="M2655" i="2"/>
  <c r="N2655" i="2" s="1"/>
  <c r="O2655" i="2" s="1"/>
  <c r="M2656" i="2"/>
  <c r="M2657" i="2"/>
  <c r="N2657" i="2" s="1"/>
  <c r="O2657" i="2" s="1"/>
  <c r="M2658" i="2"/>
  <c r="N2658" i="2" s="1"/>
  <c r="O2658" i="2" s="1"/>
  <c r="M2659" i="2"/>
  <c r="N2659" i="2" s="1"/>
  <c r="O2659" i="2" s="1"/>
  <c r="M2660" i="2"/>
  <c r="M2661" i="2"/>
  <c r="N2661" i="2" s="1"/>
  <c r="O2661" i="2" s="1"/>
  <c r="M2662" i="2"/>
  <c r="N2662" i="2" s="1"/>
  <c r="M2663" i="2"/>
  <c r="N2663" i="2" s="1"/>
  <c r="M2664" i="2"/>
  <c r="M2665" i="2"/>
  <c r="N2665" i="2" s="1"/>
  <c r="O2665" i="2" s="1"/>
  <c r="M2666" i="2"/>
  <c r="N2666" i="2" s="1"/>
  <c r="O2666" i="2" s="1"/>
  <c r="M2667" i="2"/>
  <c r="N2667" i="2" s="1"/>
  <c r="O2667" i="2" s="1"/>
  <c r="M2668" i="2"/>
  <c r="M2669" i="2"/>
  <c r="N2669" i="2" s="1"/>
  <c r="M2670" i="2"/>
  <c r="N2670" i="2" s="1"/>
  <c r="O2670" i="2" s="1"/>
  <c r="M2671" i="2"/>
  <c r="N2671" i="2" s="1"/>
  <c r="O2671" i="2" s="1"/>
  <c r="M2672" i="2"/>
  <c r="M2673" i="2"/>
  <c r="N2673" i="2" s="1"/>
  <c r="O2673" i="2" s="1"/>
  <c r="M2674" i="2"/>
  <c r="N2674" i="2" s="1"/>
  <c r="O2674" i="2" s="1"/>
  <c r="M2675" i="2"/>
  <c r="N2675" i="2" s="1"/>
  <c r="O2675" i="2" s="1"/>
  <c r="M2676" i="2"/>
  <c r="M2677" i="2"/>
  <c r="N2677" i="2" s="1"/>
  <c r="O2677" i="2" s="1"/>
  <c r="M2678" i="2"/>
  <c r="N2678" i="2" s="1"/>
  <c r="O2678" i="2" s="1"/>
  <c r="M2679" i="2"/>
  <c r="N2679" i="2" s="1"/>
  <c r="O2679" i="2" s="1"/>
  <c r="M2680" i="2"/>
  <c r="M2681" i="2"/>
  <c r="N2681" i="2" s="1"/>
  <c r="O2681" i="2" s="1"/>
  <c r="M2682" i="2"/>
  <c r="N2682" i="2" s="1"/>
  <c r="O2682" i="2" s="1"/>
  <c r="M2683" i="2"/>
  <c r="N2683" i="2" s="1"/>
  <c r="O2683" i="2" s="1"/>
  <c r="M2684" i="2"/>
  <c r="M2685" i="2"/>
  <c r="N2685" i="2" s="1"/>
  <c r="M2686" i="2"/>
  <c r="M2687" i="2"/>
  <c r="N2687" i="2" s="1"/>
  <c r="O2687" i="2" s="1"/>
  <c r="M2688" i="2"/>
  <c r="N2688" i="2" s="1"/>
  <c r="M2689" i="2"/>
  <c r="N2689" i="2" s="1"/>
  <c r="O2689" i="2" s="1"/>
  <c r="M2690" i="2"/>
  <c r="N2690" i="2" s="1"/>
  <c r="O2690" i="2" s="1"/>
  <c r="M2691" i="2"/>
  <c r="N2691" i="2" s="1"/>
  <c r="O2691" i="2" s="1"/>
  <c r="M2692" i="2"/>
  <c r="M2693" i="2"/>
  <c r="N2693" i="2" s="1"/>
  <c r="M2694" i="2"/>
  <c r="N2694" i="2" s="1"/>
  <c r="O2694" i="2" s="1"/>
  <c r="M2695" i="2"/>
  <c r="N2695" i="2" s="1"/>
  <c r="O2695" i="2" s="1"/>
  <c r="M2696" i="2"/>
  <c r="M2697" i="2"/>
  <c r="M2698" i="2"/>
  <c r="N2698" i="2" s="1"/>
  <c r="O2698" i="2" s="1"/>
  <c r="M2699" i="2"/>
  <c r="N2699" i="2" s="1"/>
  <c r="O2699" i="2" s="1"/>
  <c r="M2700" i="2"/>
  <c r="M2701" i="2"/>
  <c r="N2701" i="2" s="1"/>
  <c r="O2701" i="2" s="1"/>
  <c r="M2702" i="2"/>
  <c r="N2702" i="2" s="1"/>
  <c r="O2702" i="2" s="1"/>
  <c r="M2703" i="2"/>
  <c r="N2703" i="2" s="1"/>
  <c r="O2703" i="2" s="1"/>
  <c r="M2704" i="2"/>
  <c r="N2704" i="2" s="1"/>
  <c r="M2705" i="2"/>
  <c r="N2705" i="2" s="1"/>
  <c r="O2705" i="2" s="1"/>
  <c r="M2706" i="2"/>
  <c r="N2706" i="2" s="1"/>
  <c r="O2706" i="2" s="1"/>
  <c r="M2707" i="2"/>
  <c r="N2707" i="2" s="1"/>
  <c r="O2707" i="2" s="1"/>
  <c r="M2708" i="2"/>
  <c r="M2709" i="2"/>
  <c r="N2709" i="2" s="1"/>
  <c r="O2709" i="2" s="1"/>
  <c r="M2710" i="2"/>
  <c r="N2710" i="2" s="1"/>
  <c r="O2710" i="2" s="1"/>
  <c r="M2711" i="2"/>
  <c r="N2711" i="2" s="1"/>
  <c r="O2711" i="2" s="1"/>
  <c r="M2712" i="2"/>
  <c r="M2713" i="2"/>
  <c r="N2713" i="2" s="1"/>
  <c r="O2713" i="2" s="1"/>
  <c r="M2714" i="2"/>
  <c r="N2714" i="2" s="1"/>
  <c r="O2714" i="2" s="1"/>
  <c r="M2715" i="2"/>
  <c r="N2715" i="2" s="1"/>
  <c r="O2715" i="2" s="1"/>
  <c r="M2716" i="2"/>
  <c r="M2717" i="2"/>
  <c r="N2717" i="2" s="1"/>
  <c r="O2717" i="2" s="1"/>
  <c r="M2718" i="2"/>
  <c r="N2718" i="2" s="1"/>
  <c r="O2718" i="2" s="1"/>
  <c r="M2719" i="2"/>
  <c r="N2719" i="2" s="1"/>
  <c r="O2719" i="2" s="1"/>
  <c r="M2720" i="2"/>
  <c r="N2720" i="2" s="1"/>
  <c r="M2721" i="2"/>
  <c r="N2721" i="2" s="1"/>
  <c r="O2721" i="2" s="1"/>
  <c r="M2722" i="2"/>
  <c r="N2722" i="2" s="1"/>
  <c r="O2722" i="2" s="1"/>
  <c r="M2723" i="2"/>
  <c r="N2723" i="2" s="1"/>
  <c r="O2723" i="2" s="1"/>
  <c r="M2724" i="2"/>
  <c r="M2725" i="2"/>
  <c r="N2725" i="2" s="1"/>
  <c r="O2725" i="2" s="1"/>
  <c r="M2726" i="2"/>
  <c r="N2726" i="2" s="1"/>
  <c r="O2726" i="2" s="1"/>
  <c r="M2727" i="2"/>
  <c r="N2727" i="2" s="1"/>
  <c r="O2727" i="2" s="1"/>
  <c r="M2728" i="2"/>
  <c r="N2728" i="2" s="1"/>
  <c r="M2729" i="2"/>
  <c r="N2729" i="2" s="1"/>
  <c r="O2729" i="2" s="1"/>
  <c r="M2730" i="2"/>
  <c r="N2730" i="2" s="1"/>
  <c r="O2730" i="2" s="1"/>
  <c r="M2731" i="2"/>
  <c r="N2731" i="2" s="1"/>
  <c r="O2731" i="2" s="1"/>
  <c r="M2732" i="2"/>
  <c r="M2733" i="2"/>
  <c r="N2733" i="2" s="1"/>
  <c r="M2734" i="2"/>
  <c r="N2734" i="2" s="1"/>
  <c r="O2734" i="2" s="1"/>
  <c r="M2735" i="2"/>
  <c r="N2735" i="2" s="1"/>
  <c r="O2735" i="2" s="1"/>
  <c r="M2736" i="2"/>
  <c r="N2736" i="2" s="1"/>
  <c r="M2737" i="2"/>
  <c r="N2737" i="2" s="1"/>
  <c r="O2737" i="2" s="1"/>
  <c r="M2738" i="2"/>
  <c r="N2738" i="2" s="1"/>
  <c r="O2738" i="2" s="1"/>
  <c r="M2739" i="2"/>
  <c r="N2739" i="2" s="1"/>
  <c r="O2739" i="2" s="1"/>
  <c r="M2740" i="2"/>
  <c r="M2741" i="2"/>
  <c r="N2741" i="2" s="1"/>
  <c r="O2741" i="2" s="1"/>
  <c r="M2742" i="2"/>
  <c r="N2742" i="2" s="1"/>
  <c r="O2742" i="2" s="1"/>
  <c r="M2743" i="2"/>
  <c r="N2743" i="2" s="1"/>
  <c r="O2743" i="2" s="1"/>
  <c r="M2744" i="2"/>
  <c r="N2744" i="2" s="1"/>
  <c r="O2744" i="2" s="1"/>
  <c r="M2745" i="2"/>
  <c r="N2745" i="2" s="1"/>
  <c r="O2745" i="2" s="1"/>
  <c r="M2746" i="2"/>
  <c r="N2746" i="2" s="1"/>
  <c r="O2746" i="2" s="1"/>
  <c r="M2747" i="2"/>
  <c r="N2747" i="2" s="1"/>
  <c r="O2747" i="2" s="1"/>
  <c r="M2748" i="2"/>
  <c r="M2749" i="2"/>
  <c r="N2749" i="2" s="1"/>
  <c r="O2749" i="2" s="1"/>
  <c r="M2750" i="2"/>
  <c r="N2750" i="2" s="1"/>
  <c r="O2750" i="2" s="1"/>
  <c r="M2751" i="2"/>
  <c r="N2751" i="2" s="1"/>
  <c r="O2751" i="2" s="1"/>
  <c r="M2752" i="2"/>
  <c r="N2752" i="2" s="1"/>
  <c r="M2753" i="2"/>
  <c r="N2753" i="2" s="1"/>
  <c r="O2753" i="2" s="1"/>
  <c r="M2754" i="2"/>
  <c r="N2754" i="2" s="1"/>
  <c r="O2754" i="2" s="1"/>
  <c r="M2755" i="2"/>
  <c r="N2755" i="2" s="1"/>
  <c r="O2755" i="2" s="1"/>
  <c r="M2756" i="2"/>
  <c r="M2757" i="2"/>
  <c r="N2757" i="2" s="1"/>
  <c r="M2758" i="2"/>
  <c r="M2759" i="2"/>
  <c r="M2760" i="2"/>
  <c r="M2761" i="2"/>
  <c r="N2761" i="2" s="1"/>
  <c r="O2761" i="2" s="1"/>
  <c r="M2762" i="2"/>
  <c r="N2762" i="2" s="1"/>
  <c r="O2762" i="2" s="1"/>
  <c r="M2763" i="2"/>
  <c r="N2763" i="2" s="1"/>
  <c r="O2763" i="2" s="1"/>
  <c r="M2764" i="2"/>
  <c r="M2765" i="2"/>
  <c r="N2765" i="2" s="1"/>
  <c r="O2765" i="2" s="1"/>
  <c r="M2766" i="2"/>
  <c r="N2766" i="2" s="1"/>
  <c r="O2766" i="2" s="1"/>
  <c r="M2767" i="2"/>
  <c r="N2767" i="2" s="1"/>
  <c r="M2768" i="2"/>
  <c r="N2768" i="2" s="1"/>
  <c r="M2769" i="2"/>
  <c r="N2769" i="2" s="1"/>
  <c r="O2769" i="2" s="1"/>
  <c r="M2770" i="2"/>
  <c r="N2770" i="2" s="1"/>
  <c r="O2770" i="2" s="1"/>
  <c r="M2771" i="2"/>
  <c r="N2771" i="2" s="1"/>
  <c r="O2771" i="2" s="1"/>
  <c r="M2772" i="2"/>
  <c r="M2773" i="2"/>
  <c r="N2773" i="2" s="1"/>
  <c r="O2773" i="2" s="1"/>
  <c r="M2774" i="2"/>
  <c r="N2774" i="2" s="1"/>
  <c r="O2774" i="2" s="1"/>
  <c r="M2775" i="2"/>
  <c r="N2775" i="2" s="1"/>
  <c r="O2775" i="2" s="1"/>
  <c r="M2776" i="2"/>
  <c r="M2777" i="2"/>
  <c r="N2777" i="2" s="1"/>
  <c r="O2777" i="2" s="1"/>
  <c r="M2778" i="2"/>
  <c r="N2778" i="2" s="1"/>
  <c r="O2778" i="2" s="1"/>
  <c r="M2779" i="2"/>
  <c r="N2779" i="2" s="1"/>
  <c r="O2779" i="2" s="1"/>
  <c r="M2780" i="2"/>
  <c r="M2781" i="2"/>
  <c r="N2781" i="2" s="1"/>
  <c r="O2781" i="2" s="1"/>
  <c r="M2782" i="2"/>
  <c r="N2782" i="2" s="1"/>
  <c r="O2782" i="2" s="1"/>
  <c r="M2783" i="2"/>
  <c r="N2783" i="2" s="1"/>
  <c r="O2783" i="2" s="1"/>
  <c r="M2784" i="2"/>
  <c r="N2784" i="2" s="1"/>
  <c r="M2785" i="2"/>
  <c r="N2785" i="2" s="1"/>
  <c r="O2785" i="2" s="1"/>
  <c r="M2786" i="2"/>
  <c r="N2786" i="2" s="1"/>
  <c r="O2786" i="2" s="1"/>
  <c r="M2787" i="2"/>
  <c r="N2787" i="2" s="1"/>
  <c r="O2787" i="2" s="1"/>
  <c r="M2788" i="2"/>
  <c r="M2789" i="2"/>
  <c r="N2789" i="2" s="1"/>
  <c r="O2789" i="2" s="1"/>
  <c r="M2790" i="2"/>
  <c r="M2791" i="2"/>
  <c r="N2791" i="2" s="1"/>
  <c r="O2791" i="2" s="1"/>
  <c r="M2792" i="2"/>
  <c r="M2793" i="2"/>
  <c r="N2793" i="2" s="1"/>
  <c r="O2793" i="2" s="1"/>
  <c r="M2794" i="2"/>
  <c r="N2794" i="2" s="1"/>
  <c r="O2794" i="2" s="1"/>
  <c r="M2795" i="2"/>
  <c r="N2795" i="2" s="1"/>
  <c r="O2795" i="2" s="1"/>
  <c r="M2796" i="2"/>
  <c r="M2797" i="2"/>
  <c r="N2797" i="2" s="1"/>
  <c r="O2797" i="2" s="1"/>
  <c r="M2798" i="2"/>
  <c r="N2798" i="2" s="1"/>
  <c r="O2798" i="2" s="1"/>
  <c r="M2799" i="2"/>
  <c r="N2799" i="2" s="1"/>
  <c r="O2799" i="2" s="1"/>
  <c r="M2800" i="2"/>
  <c r="N2800" i="2" s="1"/>
  <c r="O2800" i="2" s="1"/>
  <c r="M2801" i="2"/>
  <c r="N2801" i="2" s="1"/>
  <c r="O2801" i="2" s="1"/>
  <c r="M2802" i="2"/>
  <c r="N2802" i="2" s="1"/>
  <c r="O2802" i="2" s="1"/>
  <c r="M2803" i="2"/>
  <c r="N2803" i="2" s="1"/>
  <c r="O2803" i="2" s="1"/>
  <c r="M2804" i="2"/>
  <c r="M2805" i="2"/>
  <c r="N2805" i="2" s="1"/>
  <c r="O2805" i="2" s="1"/>
  <c r="M2806" i="2"/>
  <c r="N2806" i="2" s="1"/>
  <c r="O2806" i="2" s="1"/>
  <c r="M2807" i="2"/>
  <c r="N2807" i="2" s="1"/>
  <c r="O2807" i="2" s="1"/>
  <c r="M2808" i="2"/>
  <c r="M2809" i="2"/>
  <c r="N2809" i="2" s="1"/>
  <c r="O2809" i="2" s="1"/>
  <c r="M2810" i="2"/>
  <c r="N2810" i="2" s="1"/>
  <c r="O2810" i="2" s="1"/>
  <c r="M2811" i="2"/>
  <c r="N2811" i="2" s="1"/>
  <c r="O2811" i="2" s="1"/>
  <c r="M2812" i="2"/>
  <c r="M2813" i="2"/>
  <c r="N2813" i="2" s="1"/>
  <c r="O2813" i="2" s="1"/>
  <c r="M2814" i="2"/>
  <c r="N2814" i="2" s="1"/>
  <c r="O2814" i="2" s="1"/>
  <c r="M2815" i="2"/>
  <c r="N2815" i="2" s="1"/>
  <c r="O2815" i="2" s="1"/>
  <c r="M2816" i="2"/>
  <c r="M2817" i="2"/>
  <c r="N2817" i="2" s="1"/>
  <c r="O2817" i="2" s="1"/>
  <c r="M2818" i="2"/>
  <c r="N2818" i="2" s="1"/>
  <c r="O2818" i="2" s="1"/>
  <c r="M2819" i="2"/>
  <c r="N2819" i="2" s="1"/>
  <c r="O2819" i="2" s="1"/>
  <c r="M2820" i="2"/>
  <c r="M2821" i="2"/>
  <c r="N2821" i="2" s="1"/>
  <c r="O2821" i="2" s="1"/>
  <c r="M2822" i="2"/>
  <c r="N2822" i="2" s="1"/>
  <c r="O2822" i="2" s="1"/>
  <c r="M2823" i="2"/>
  <c r="N2823" i="2" s="1"/>
  <c r="O2823" i="2" s="1"/>
  <c r="M2824" i="2"/>
  <c r="M2825" i="2"/>
  <c r="N2825" i="2" s="1"/>
  <c r="O2825" i="2" s="1"/>
  <c r="M2826" i="2"/>
  <c r="N2826" i="2" s="1"/>
  <c r="O2826" i="2" s="1"/>
  <c r="M2827" i="2"/>
  <c r="N2827" i="2" s="1"/>
  <c r="O2827" i="2" s="1"/>
  <c r="M2828" i="2"/>
  <c r="M2829" i="2"/>
  <c r="N2829" i="2" s="1"/>
  <c r="O2829" i="2" s="1"/>
  <c r="M2830" i="2"/>
  <c r="N2830" i="2" s="1"/>
  <c r="O2830" i="2" s="1"/>
  <c r="M2831" i="2"/>
  <c r="N2831" i="2" s="1"/>
  <c r="O2831" i="2" s="1"/>
  <c r="M2832" i="2"/>
  <c r="N2832" i="2" s="1"/>
  <c r="M2833" i="2"/>
  <c r="N2833" i="2" s="1"/>
  <c r="O2833" i="2" s="1"/>
  <c r="M2834" i="2"/>
  <c r="N2834" i="2" s="1"/>
  <c r="O2834" i="2" s="1"/>
  <c r="M2835" i="2"/>
  <c r="N2835" i="2" s="1"/>
  <c r="O2835" i="2" s="1"/>
  <c r="M2836" i="2"/>
  <c r="M2837" i="2"/>
  <c r="N2837" i="2" s="1"/>
  <c r="O2837" i="2" s="1"/>
  <c r="M2838" i="2"/>
  <c r="N2838" i="2" s="1"/>
  <c r="O2838" i="2" s="1"/>
  <c r="M2839" i="2"/>
  <c r="N2839" i="2" s="1"/>
  <c r="O2839" i="2" s="1"/>
  <c r="M2840" i="2"/>
  <c r="N2840" i="2" s="1"/>
  <c r="M2841" i="2"/>
  <c r="N2841" i="2" s="1"/>
  <c r="O2841" i="2" s="1"/>
  <c r="M2842" i="2"/>
  <c r="N2842" i="2" s="1"/>
  <c r="O2842" i="2" s="1"/>
  <c r="M2843" i="2"/>
  <c r="N2843" i="2" s="1"/>
  <c r="O2843" i="2" s="1"/>
  <c r="M2844" i="2"/>
  <c r="M2845" i="2"/>
  <c r="N2845" i="2" s="1"/>
  <c r="O2845" i="2" s="1"/>
  <c r="M2846" i="2"/>
  <c r="N2846" i="2" s="1"/>
  <c r="O2846" i="2" s="1"/>
  <c r="M2847" i="2"/>
  <c r="N2847" i="2" s="1"/>
  <c r="O2847" i="2" s="1"/>
  <c r="M2848" i="2"/>
  <c r="M2849" i="2"/>
  <c r="N2849" i="2" s="1"/>
  <c r="O2849" i="2" s="1"/>
  <c r="M2850" i="2"/>
  <c r="N2850" i="2" s="1"/>
  <c r="O2850" i="2" s="1"/>
  <c r="M2851" i="2"/>
  <c r="N2851" i="2" s="1"/>
  <c r="O2851" i="2" s="1"/>
  <c r="M2852" i="2"/>
  <c r="M2853" i="2"/>
  <c r="N2853" i="2" s="1"/>
  <c r="M2854" i="2"/>
  <c r="M2855" i="2"/>
  <c r="N2855" i="2" s="1"/>
  <c r="O2855" i="2" s="1"/>
  <c r="M2856" i="2"/>
  <c r="N2856" i="2" s="1"/>
  <c r="O2856" i="2" s="1"/>
  <c r="M2857" i="2"/>
  <c r="N2857" i="2" s="1"/>
  <c r="O2857" i="2" s="1"/>
  <c r="M2858" i="2"/>
  <c r="N2858" i="2" s="1"/>
  <c r="O2858" i="2" s="1"/>
  <c r="M2859" i="2"/>
  <c r="N2859" i="2" s="1"/>
  <c r="O2859" i="2" s="1"/>
  <c r="M2860" i="2"/>
  <c r="M2861" i="2"/>
  <c r="N2861" i="2" s="1"/>
  <c r="M2862" i="2"/>
  <c r="N2862" i="2" s="1"/>
  <c r="O2862" i="2" s="1"/>
  <c r="M2863" i="2"/>
  <c r="N2863" i="2" s="1"/>
  <c r="O2863" i="2" s="1"/>
  <c r="M2864" i="2"/>
  <c r="M2865" i="2"/>
  <c r="N2865" i="2" s="1"/>
  <c r="O2865" i="2" s="1"/>
  <c r="M2866" i="2"/>
  <c r="N2866" i="2" s="1"/>
  <c r="O2866" i="2" s="1"/>
  <c r="M2867" i="2"/>
  <c r="N2867" i="2" s="1"/>
  <c r="O2867" i="2" s="1"/>
  <c r="M2868" i="2"/>
  <c r="M2869" i="2"/>
  <c r="N2869" i="2" s="1"/>
  <c r="O2869" i="2" s="1"/>
  <c r="M2870" i="2"/>
  <c r="N2870" i="2" s="1"/>
  <c r="M2871" i="2"/>
  <c r="N2871" i="2" s="1"/>
  <c r="O2871" i="2" s="1"/>
  <c r="M2872" i="2"/>
  <c r="M2873" i="2"/>
  <c r="N2873" i="2" s="1"/>
  <c r="O2873" i="2" s="1"/>
  <c r="M2874" i="2"/>
  <c r="N2874" i="2" s="1"/>
  <c r="O2874" i="2" s="1"/>
  <c r="M2875" i="2"/>
  <c r="N2875" i="2" s="1"/>
  <c r="O2875" i="2" s="1"/>
  <c r="M2876" i="2"/>
  <c r="M2877" i="2"/>
  <c r="N2877" i="2" s="1"/>
  <c r="O2877" i="2" s="1"/>
  <c r="M2878" i="2"/>
  <c r="N2878" i="2" s="1"/>
  <c r="O2878" i="2" s="1"/>
  <c r="M2879" i="2"/>
  <c r="N2879" i="2" s="1"/>
  <c r="O2879" i="2" s="1"/>
  <c r="M2880" i="2"/>
  <c r="M2881" i="2"/>
  <c r="N2881" i="2" s="1"/>
  <c r="O2881" i="2" s="1"/>
  <c r="M2882" i="2"/>
  <c r="N2882" i="2" s="1"/>
  <c r="O2882" i="2" s="1"/>
  <c r="M2883" i="2"/>
  <c r="N2883" i="2" s="1"/>
  <c r="O2883" i="2" s="1"/>
  <c r="M2884" i="2"/>
  <c r="M2885" i="2"/>
  <c r="N2885" i="2" s="1"/>
  <c r="O2885" i="2" s="1"/>
  <c r="M2886" i="2"/>
  <c r="N2886" i="2" s="1"/>
  <c r="O2886" i="2" s="1"/>
  <c r="M2887" i="2"/>
  <c r="N2887" i="2" s="1"/>
  <c r="O2887" i="2" s="1"/>
  <c r="M2888" i="2"/>
  <c r="N2888" i="2" s="1"/>
  <c r="O2888" i="2" s="1"/>
  <c r="M2889" i="2"/>
  <c r="N2889" i="2" s="1"/>
  <c r="O2889" i="2" s="1"/>
  <c r="M2890" i="2"/>
  <c r="N2890" i="2" s="1"/>
  <c r="O2890" i="2" s="1"/>
  <c r="M2891" i="2"/>
  <c r="N2891" i="2" s="1"/>
  <c r="O2891" i="2" s="1"/>
  <c r="M2892" i="2"/>
  <c r="M2893" i="2"/>
  <c r="N2893" i="2" s="1"/>
  <c r="O2893" i="2" s="1"/>
  <c r="M2894" i="2"/>
  <c r="N2894" i="2" s="1"/>
  <c r="O2894" i="2" s="1"/>
  <c r="M2895" i="2"/>
  <c r="N2895" i="2" s="1"/>
  <c r="O2895" i="2" s="1"/>
  <c r="M2896" i="2"/>
  <c r="M2897" i="2"/>
  <c r="N2897" i="2" s="1"/>
  <c r="O2897" i="2" s="1"/>
  <c r="M2898" i="2"/>
  <c r="N2898" i="2" s="1"/>
  <c r="O2898" i="2" s="1"/>
  <c r="M2899" i="2"/>
  <c r="N2899" i="2" s="1"/>
  <c r="O2899" i="2" s="1"/>
  <c r="M2900" i="2"/>
  <c r="M2901" i="2"/>
  <c r="N2901" i="2" s="1"/>
  <c r="O2901" i="2" s="1"/>
  <c r="M2902" i="2"/>
  <c r="N2902" i="2" s="1"/>
  <c r="O2902" i="2" s="1"/>
  <c r="M2903" i="2"/>
  <c r="N2903" i="2" s="1"/>
  <c r="O2903" i="2" s="1"/>
  <c r="M2904" i="2"/>
  <c r="N2904" i="2" s="1"/>
  <c r="M2905" i="2"/>
  <c r="N2905" i="2" s="1"/>
  <c r="O2905" i="2" s="1"/>
  <c r="M2906" i="2"/>
  <c r="N2906" i="2" s="1"/>
  <c r="O2906" i="2" s="1"/>
  <c r="M2907" i="2"/>
  <c r="N2907" i="2" s="1"/>
  <c r="O2907" i="2" s="1"/>
  <c r="M2908" i="2"/>
  <c r="M2909" i="2"/>
  <c r="N2909" i="2" s="1"/>
  <c r="O2909" i="2" s="1"/>
  <c r="M2910" i="2"/>
  <c r="N2910" i="2" s="1"/>
  <c r="O2910" i="2" s="1"/>
  <c r="M2911" i="2"/>
  <c r="N2911" i="2" s="1"/>
  <c r="O2911" i="2" s="1"/>
  <c r="M2912" i="2"/>
  <c r="N2912" i="2" s="1"/>
  <c r="M2913" i="2"/>
  <c r="N2913" i="2" s="1"/>
  <c r="O2913" i="2" s="1"/>
  <c r="M2914" i="2"/>
  <c r="N2914" i="2" s="1"/>
  <c r="O2914" i="2" s="1"/>
  <c r="M2915" i="2"/>
  <c r="N2915" i="2" s="1"/>
  <c r="O2915" i="2" s="1"/>
  <c r="M2916" i="2"/>
  <c r="M2917" i="2"/>
  <c r="N2917" i="2" s="1"/>
  <c r="O2917" i="2" s="1"/>
  <c r="M2918" i="2"/>
  <c r="N2918" i="2" s="1"/>
  <c r="O2918" i="2" s="1"/>
  <c r="M2919" i="2"/>
  <c r="N2919" i="2" s="1"/>
  <c r="O2919" i="2" s="1"/>
  <c r="M2920" i="2"/>
  <c r="N2920" i="2" s="1"/>
  <c r="M2921" i="2"/>
  <c r="N2921" i="2" s="1"/>
  <c r="O2921" i="2" s="1"/>
  <c r="M2922" i="2"/>
  <c r="N2922" i="2" s="1"/>
  <c r="O2922" i="2" s="1"/>
  <c r="M2923" i="2"/>
  <c r="N2923" i="2" s="1"/>
  <c r="O2923" i="2" s="1"/>
  <c r="M2924" i="2"/>
  <c r="M2925" i="2"/>
  <c r="N2925" i="2" s="1"/>
  <c r="O2925" i="2" s="1"/>
  <c r="M2926" i="2"/>
  <c r="M2927" i="2"/>
  <c r="N2927" i="2" s="1"/>
  <c r="M2928" i="2"/>
  <c r="M2929" i="2"/>
  <c r="N2929" i="2" s="1"/>
  <c r="O2929" i="2" s="1"/>
  <c r="M2930" i="2"/>
  <c r="N2930" i="2" s="1"/>
  <c r="O2930" i="2" s="1"/>
  <c r="M2931" i="2"/>
  <c r="N2931" i="2" s="1"/>
  <c r="O2931" i="2" s="1"/>
  <c r="M2932" i="2"/>
  <c r="M2933" i="2"/>
  <c r="N2933" i="2" s="1"/>
  <c r="O2933" i="2" s="1"/>
  <c r="M2934" i="2"/>
  <c r="N2934" i="2" s="1"/>
  <c r="O2934" i="2" s="1"/>
  <c r="M2935" i="2"/>
  <c r="N2935" i="2" s="1"/>
  <c r="O2935" i="2" s="1"/>
  <c r="M2936" i="2"/>
  <c r="N2936" i="2" s="1"/>
  <c r="O2936" i="2" s="1"/>
  <c r="M2937" i="2"/>
  <c r="N2937" i="2" s="1"/>
  <c r="O2937" i="2" s="1"/>
  <c r="M2938" i="2"/>
  <c r="N2938" i="2" s="1"/>
  <c r="O2938" i="2" s="1"/>
  <c r="M2939" i="2"/>
  <c r="N2939" i="2" s="1"/>
  <c r="O2939" i="2" s="1"/>
  <c r="M2940" i="2"/>
  <c r="M2941" i="2"/>
  <c r="N2941" i="2" s="1"/>
  <c r="O2941" i="2" s="1"/>
  <c r="M2942" i="2"/>
  <c r="N2942" i="2" s="1"/>
  <c r="O2942" i="2" s="1"/>
  <c r="M2943" i="2"/>
  <c r="N2943" i="2" s="1"/>
  <c r="M2944" i="2"/>
  <c r="M2945" i="2"/>
  <c r="N2945" i="2" s="1"/>
  <c r="O2945" i="2" s="1"/>
  <c r="M2946" i="2"/>
  <c r="N2946" i="2" s="1"/>
  <c r="O2946" i="2" s="1"/>
  <c r="M2947" i="2"/>
  <c r="N2947" i="2" s="1"/>
  <c r="O2947" i="2" s="1"/>
  <c r="M2948" i="2"/>
  <c r="M2949" i="2"/>
  <c r="N2949" i="2" s="1"/>
  <c r="O2949" i="2" s="1"/>
  <c r="M2950" i="2"/>
  <c r="N2950" i="2" s="1"/>
  <c r="O2950" i="2" s="1"/>
  <c r="M2951" i="2"/>
  <c r="N2951" i="2" s="1"/>
  <c r="O2951" i="2" s="1"/>
  <c r="M2952" i="2"/>
  <c r="N2952" i="2" s="1"/>
  <c r="M2953" i="2"/>
  <c r="N2953" i="2" s="1"/>
  <c r="O2953" i="2" s="1"/>
  <c r="M2954" i="2"/>
  <c r="N2954" i="2" s="1"/>
  <c r="O2954" i="2" s="1"/>
  <c r="M2955" i="2"/>
  <c r="N2955" i="2" s="1"/>
  <c r="O2955" i="2" s="1"/>
  <c r="M2956" i="2"/>
  <c r="M2957" i="2"/>
  <c r="N2957" i="2" s="1"/>
  <c r="O2957" i="2" s="1"/>
  <c r="M2958" i="2"/>
  <c r="N2958" i="2" s="1"/>
  <c r="O2958" i="2" s="1"/>
  <c r="M2959" i="2"/>
  <c r="N2959" i="2" s="1"/>
  <c r="O2959" i="2" s="1"/>
  <c r="M2960" i="2"/>
  <c r="M2961" i="2"/>
  <c r="N2961" i="2" s="1"/>
  <c r="O2961" i="2" s="1"/>
  <c r="M2962" i="2"/>
  <c r="N2962" i="2" s="1"/>
  <c r="O2962" i="2" s="1"/>
  <c r="M2963" i="2"/>
  <c r="N2963" i="2" s="1"/>
  <c r="O2963" i="2" s="1"/>
  <c r="M2964" i="2"/>
  <c r="M2965" i="2"/>
  <c r="N2965" i="2" s="1"/>
  <c r="O2965" i="2" s="1"/>
  <c r="M2966" i="2"/>
  <c r="N2966" i="2" s="1"/>
  <c r="O2966" i="2" s="1"/>
  <c r="M2967" i="2"/>
  <c r="N2967" i="2" s="1"/>
  <c r="O2967" i="2" s="1"/>
  <c r="M2968" i="2"/>
  <c r="N2968" i="2" s="1"/>
  <c r="M2969" i="2"/>
  <c r="N2969" i="2" s="1"/>
  <c r="O2969" i="2" s="1"/>
  <c r="M2970" i="2"/>
  <c r="N2970" i="2" s="1"/>
  <c r="O2970" i="2" s="1"/>
  <c r="M2971" i="2"/>
  <c r="N2971" i="2" s="1"/>
  <c r="O2971" i="2" s="1"/>
  <c r="M2972" i="2"/>
  <c r="M2973" i="2"/>
  <c r="N2973" i="2" s="1"/>
  <c r="O2973" i="2" s="1"/>
  <c r="M2974" i="2"/>
  <c r="N2974" i="2" s="1"/>
  <c r="O2974" i="2" s="1"/>
  <c r="M2975" i="2"/>
  <c r="M2976" i="2"/>
  <c r="M2977" i="2"/>
  <c r="N2977" i="2" s="1"/>
  <c r="O2977" i="2" s="1"/>
  <c r="M2978" i="2"/>
  <c r="N2978" i="2" s="1"/>
  <c r="O2978" i="2" s="1"/>
  <c r="M2979" i="2"/>
  <c r="N2979" i="2" s="1"/>
  <c r="O2979" i="2" s="1"/>
  <c r="M2980" i="2"/>
  <c r="M2981" i="2"/>
  <c r="N2981" i="2" s="1"/>
  <c r="O2981" i="2" s="1"/>
  <c r="M2982" i="2"/>
  <c r="N2982" i="2" s="1"/>
  <c r="M2983" i="2"/>
  <c r="N2983" i="2" s="1"/>
  <c r="M2984" i="2"/>
  <c r="N2984" i="2" s="1"/>
  <c r="M2985" i="2"/>
  <c r="N2985" i="2" s="1"/>
  <c r="O2985" i="2" s="1"/>
  <c r="M2986" i="2"/>
  <c r="N2986" i="2" s="1"/>
  <c r="O2986" i="2" s="1"/>
  <c r="M2987" i="2"/>
  <c r="N2987" i="2" s="1"/>
  <c r="O2987" i="2" s="1"/>
  <c r="M2988" i="2"/>
  <c r="M2989" i="2"/>
  <c r="N2989" i="2" s="1"/>
  <c r="O2989" i="2" s="1"/>
  <c r="M2990" i="2"/>
  <c r="N2990" i="2" s="1"/>
  <c r="M2991" i="2"/>
  <c r="N2991" i="2" s="1"/>
  <c r="O2991" i="2" s="1"/>
  <c r="M2992" i="2"/>
  <c r="M2993" i="2"/>
  <c r="N2993" i="2" s="1"/>
  <c r="O2993" i="2" s="1"/>
  <c r="M2994" i="2"/>
  <c r="N2994" i="2" s="1"/>
  <c r="O2994" i="2" s="1"/>
  <c r="M2995" i="2"/>
  <c r="N2995" i="2" s="1"/>
  <c r="O2995" i="2" s="1"/>
  <c r="M2996" i="2"/>
  <c r="M2997" i="2"/>
  <c r="N2997" i="2" s="1"/>
  <c r="O2997" i="2" s="1"/>
  <c r="M2998" i="2"/>
  <c r="N2998" i="2" s="1"/>
  <c r="O2998" i="2" s="1"/>
  <c r="M2999" i="2"/>
  <c r="N2999" i="2" s="1"/>
  <c r="O2999" i="2" s="1"/>
  <c r="M3000" i="2"/>
  <c r="M3001" i="2"/>
  <c r="N3001" i="2" s="1"/>
  <c r="O3001" i="2" s="1"/>
  <c r="M3002" i="2"/>
  <c r="N3002" i="2" s="1"/>
  <c r="O3002" i="2" s="1"/>
  <c r="M3003" i="2"/>
  <c r="N3003" i="2" s="1"/>
  <c r="O3003" i="2" s="1"/>
  <c r="M3004" i="2"/>
  <c r="M3005" i="2"/>
  <c r="N3005" i="2" s="1"/>
  <c r="O3005" i="2" s="1"/>
  <c r="M3006" i="2"/>
  <c r="N3006" i="2" s="1"/>
  <c r="O3006" i="2" s="1"/>
  <c r="M3007" i="2"/>
  <c r="N3007" i="2" s="1"/>
  <c r="O3007" i="2" s="1"/>
  <c r="M3008" i="2"/>
  <c r="N3008" i="2" s="1"/>
  <c r="M3009" i="2"/>
  <c r="N3009" i="2" s="1"/>
  <c r="O3009" i="2" s="1"/>
  <c r="M3010" i="2"/>
  <c r="N3010" i="2" s="1"/>
  <c r="O3010" i="2" s="1"/>
  <c r="M3011" i="2"/>
  <c r="N3011" i="2" s="1"/>
  <c r="O3011" i="2" s="1"/>
  <c r="M3012" i="2"/>
  <c r="M3013" i="2"/>
  <c r="N3013" i="2" s="1"/>
  <c r="M3014" i="2"/>
  <c r="N3014" i="2" s="1"/>
  <c r="O3014" i="2" s="1"/>
  <c r="M3015" i="2"/>
  <c r="N3015" i="2" s="1"/>
  <c r="O3015" i="2" s="1"/>
  <c r="M3016" i="2"/>
  <c r="M3017" i="2"/>
  <c r="N3017" i="2" s="1"/>
  <c r="O3017" i="2" s="1"/>
  <c r="M3018" i="2"/>
  <c r="N3018" i="2" s="1"/>
  <c r="O3018" i="2" s="1"/>
  <c r="M3019" i="2"/>
  <c r="N3019" i="2" s="1"/>
  <c r="O3019" i="2" s="1"/>
  <c r="M3020" i="2"/>
  <c r="M3021" i="2"/>
  <c r="N3021" i="2" s="1"/>
  <c r="O3021" i="2" s="1"/>
  <c r="M3022" i="2"/>
  <c r="N3022" i="2" s="1"/>
  <c r="O3022" i="2" s="1"/>
  <c r="M3023" i="2"/>
  <c r="N3023" i="2" s="1"/>
  <c r="O3023" i="2" s="1"/>
  <c r="M3024" i="2"/>
  <c r="N3024" i="2" s="1"/>
  <c r="M3025" i="2"/>
  <c r="N3025" i="2" s="1"/>
  <c r="O3025" i="2" s="1"/>
  <c r="M3026" i="2"/>
  <c r="N3026" i="2" s="1"/>
  <c r="O3026" i="2" s="1"/>
  <c r="M3027" i="2"/>
  <c r="N3027" i="2" s="1"/>
  <c r="O3027" i="2" s="1"/>
  <c r="M3028" i="2"/>
  <c r="M3029" i="2"/>
  <c r="N3029" i="2" s="1"/>
  <c r="O3029" i="2" s="1"/>
  <c r="M3030" i="2"/>
  <c r="N3030" i="2" s="1"/>
  <c r="O3030" i="2" s="1"/>
  <c r="M3031" i="2"/>
  <c r="N3031" i="2" s="1"/>
  <c r="O3031" i="2" s="1"/>
  <c r="M3032" i="2"/>
  <c r="M3033" i="2"/>
  <c r="N3033" i="2" s="1"/>
  <c r="O3033" i="2" s="1"/>
  <c r="M3034" i="2"/>
  <c r="N3034" i="2" s="1"/>
  <c r="O3034" i="2" s="1"/>
  <c r="M3035" i="2"/>
  <c r="N3035" i="2" s="1"/>
  <c r="O3035" i="2" s="1"/>
  <c r="M3036" i="2"/>
  <c r="M3037" i="2"/>
  <c r="N3037" i="2" s="1"/>
  <c r="O3037" i="2" s="1"/>
  <c r="M3038" i="2"/>
  <c r="N3038" i="2" s="1"/>
  <c r="O3038" i="2" s="1"/>
  <c r="M3039" i="2"/>
  <c r="M3040" i="2"/>
  <c r="N3040" i="2" s="1"/>
  <c r="M3041" i="2"/>
  <c r="N3041" i="2" s="1"/>
  <c r="O3041" i="2" s="1"/>
  <c r="M3042" i="2"/>
  <c r="N3042" i="2" s="1"/>
  <c r="O3042" i="2" s="1"/>
  <c r="M3043" i="2"/>
  <c r="N3043" i="2" s="1"/>
  <c r="O3043" i="2" s="1"/>
  <c r="M3044" i="2"/>
  <c r="M3045" i="2"/>
  <c r="N3045" i="2" s="1"/>
  <c r="O3045" i="2" s="1"/>
  <c r="M3046" i="2"/>
  <c r="N3046" i="2" s="1"/>
  <c r="O3046" i="2" s="1"/>
  <c r="M3047" i="2"/>
  <c r="N3047" i="2" s="1"/>
  <c r="O3047" i="2" s="1"/>
  <c r="M3048" i="2"/>
  <c r="M3049" i="2"/>
  <c r="N3049" i="2" s="1"/>
  <c r="O3049" i="2" s="1"/>
  <c r="M3050" i="2"/>
  <c r="N3050" i="2" s="1"/>
  <c r="O3050" i="2" s="1"/>
  <c r="M3051" i="2"/>
  <c r="N3051" i="2" s="1"/>
  <c r="O3051" i="2" s="1"/>
  <c r="M3052" i="2"/>
  <c r="M3053" i="2"/>
  <c r="N3053" i="2" s="1"/>
  <c r="M3054" i="2"/>
  <c r="N3054" i="2" s="1"/>
  <c r="O3054" i="2" s="1"/>
  <c r="M3055" i="2"/>
  <c r="N3055" i="2" s="1"/>
  <c r="O3055" i="2" s="1"/>
  <c r="M3056" i="2"/>
  <c r="N3056" i="2" s="1"/>
  <c r="M3057" i="2"/>
  <c r="N3057" i="2" s="1"/>
  <c r="O3057" i="2" s="1"/>
  <c r="M3058" i="2"/>
  <c r="N3058" i="2" s="1"/>
  <c r="O3058" i="2" s="1"/>
  <c r="M3059" i="2"/>
  <c r="N3059" i="2" s="1"/>
  <c r="O3059" i="2" s="1"/>
  <c r="M3060" i="2"/>
  <c r="M3061" i="2"/>
  <c r="N3061" i="2" s="1"/>
  <c r="O3061" i="2" s="1"/>
  <c r="M3062" i="2"/>
  <c r="M3063" i="2"/>
  <c r="N3063" i="2" s="1"/>
  <c r="O3063" i="2" s="1"/>
  <c r="M3064" i="2"/>
  <c r="N3064" i="2" s="1"/>
  <c r="O3064" i="2" s="1"/>
  <c r="M3065" i="2"/>
  <c r="N3065" i="2" s="1"/>
  <c r="O3065" i="2" s="1"/>
  <c r="M3066" i="2"/>
  <c r="N3066" i="2" s="1"/>
  <c r="O3066" i="2" s="1"/>
  <c r="M3067" i="2"/>
  <c r="N3067" i="2" s="1"/>
  <c r="O3067" i="2" s="1"/>
  <c r="M3068" i="2"/>
  <c r="M3069" i="2"/>
  <c r="N3069" i="2" s="1"/>
  <c r="M3070" i="2"/>
  <c r="N3070" i="2" s="1"/>
  <c r="O3070" i="2" s="1"/>
  <c r="M3071" i="2"/>
  <c r="N3071" i="2" s="1"/>
  <c r="O3071" i="2" s="1"/>
  <c r="M3072" i="2"/>
  <c r="N3072" i="2" s="1"/>
  <c r="M3073" i="2"/>
  <c r="N3073" i="2" s="1"/>
  <c r="O3073" i="2" s="1"/>
  <c r="M3074" i="2"/>
  <c r="N3074" i="2" s="1"/>
  <c r="O3074" i="2" s="1"/>
  <c r="M3075" i="2"/>
  <c r="N3075" i="2" s="1"/>
  <c r="O3075" i="2" s="1"/>
  <c r="M3076" i="2"/>
  <c r="M3077" i="2"/>
  <c r="N3077" i="2" s="1"/>
  <c r="O3077" i="2" s="1"/>
  <c r="M3078" i="2"/>
  <c r="N3078" i="2" s="1"/>
  <c r="O3078" i="2" s="1"/>
  <c r="M3079" i="2"/>
  <c r="N3079" i="2" s="1"/>
  <c r="O3079" i="2" s="1"/>
  <c r="M3080" i="2"/>
  <c r="M3081" i="2"/>
  <c r="N3081" i="2" s="1"/>
  <c r="O3081" i="2" s="1"/>
  <c r="M3082" i="2"/>
  <c r="N3082" i="2" s="1"/>
  <c r="O3082" i="2" s="1"/>
  <c r="M3083" i="2"/>
  <c r="N3083" i="2" s="1"/>
  <c r="O3083" i="2" s="1"/>
  <c r="M3084" i="2"/>
  <c r="M3085" i="2"/>
  <c r="N3085" i="2" s="1"/>
  <c r="O3085" i="2" s="1"/>
  <c r="M3086" i="2"/>
  <c r="N3086" i="2" s="1"/>
  <c r="O3086" i="2" s="1"/>
  <c r="M3087" i="2"/>
  <c r="N3087" i="2" s="1"/>
  <c r="O3087" i="2" s="1"/>
  <c r="M3088" i="2"/>
  <c r="N3088" i="2" s="1"/>
  <c r="M3089" i="2"/>
  <c r="N3089" i="2" s="1"/>
  <c r="O3089" i="2" s="1"/>
  <c r="M3090" i="2"/>
  <c r="N3090" i="2" s="1"/>
  <c r="O3090" i="2" s="1"/>
  <c r="M3091" i="2"/>
  <c r="N3091" i="2" s="1"/>
  <c r="O3091" i="2" s="1"/>
  <c r="M3092" i="2"/>
  <c r="M3093" i="2"/>
  <c r="N3093" i="2" s="1"/>
  <c r="O3093" i="2" s="1"/>
  <c r="M3094" i="2"/>
  <c r="N3094" i="2" s="1"/>
  <c r="O3094" i="2" s="1"/>
  <c r="M3095" i="2"/>
  <c r="N3095" i="2" s="1"/>
  <c r="O3095" i="2" s="1"/>
  <c r="M3096" i="2"/>
  <c r="M3097" i="2"/>
  <c r="N3097" i="2" s="1"/>
  <c r="O3097" i="2" s="1"/>
  <c r="M3098" i="2"/>
  <c r="N3098" i="2" s="1"/>
  <c r="O3098" i="2" s="1"/>
  <c r="M3099" i="2"/>
  <c r="N3099" i="2" s="1"/>
  <c r="O3099" i="2" s="1"/>
  <c r="M3100" i="2"/>
  <c r="M3101" i="2"/>
  <c r="N3101" i="2" s="1"/>
  <c r="O3101" i="2" s="1"/>
  <c r="M3102" i="2"/>
  <c r="N3102" i="2" s="1"/>
  <c r="O3102" i="2" s="1"/>
  <c r="M3103" i="2"/>
  <c r="N3103" i="2" s="1"/>
  <c r="O3103" i="2" s="1"/>
  <c r="M3104" i="2"/>
  <c r="N3104" i="2" s="1"/>
  <c r="M3105" i="2"/>
  <c r="N3105" i="2" s="1"/>
  <c r="O3105" i="2" s="1"/>
  <c r="M3106" i="2"/>
  <c r="N3106" i="2" s="1"/>
  <c r="O3106" i="2" s="1"/>
  <c r="M3107" i="2"/>
  <c r="M3108" i="2"/>
  <c r="M3109" i="2"/>
  <c r="N3109" i="2" s="1"/>
  <c r="O3109" i="2" s="1"/>
  <c r="M3110" i="2"/>
  <c r="N3110" i="2" s="1"/>
  <c r="O3110" i="2" s="1"/>
  <c r="M3111" i="2"/>
  <c r="N3111" i="2" s="1"/>
  <c r="O3111" i="2" s="1"/>
  <c r="M3112" i="2"/>
  <c r="M3113" i="2"/>
  <c r="N3113" i="2" s="1"/>
  <c r="O3113" i="2" s="1"/>
  <c r="M3114" i="2"/>
  <c r="N3114" i="2" s="1"/>
  <c r="O3114" i="2" s="1"/>
  <c r="M3115" i="2"/>
  <c r="N3115" i="2" s="1"/>
  <c r="O3115" i="2" s="1"/>
  <c r="M3116" i="2"/>
  <c r="M3117" i="2"/>
  <c r="N3117" i="2" s="1"/>
  <c r="O3117" i="2" s="1"/>
  <c r="M3118" i="2"/>
  <c r="N3118" i="2" s="1"/>
  <c r="O3118" i="2" s="1"/>
  <c r="M3119" i="2"/>
  <c r="N3119" i="2" s="1"/>
  <c r="O3119" i="2" s="1"/>
  <c r="M3120" i="2"/>
  <c r="M3121" i="2"/>
  <c r="N3121" i="2" s="1"/>
  <c r="O3121" i="2" s="1"/>
  <c r="M3122" i="2"/>
  <c r="N3122" i="2" s="1"/>
  <c r="O3122" i="2" s="1"/>
  <c r="M3123" i="2"/>
  <c r="N3123" i="2" s="1"/>
  <c r="O3123" i="2" s="1"/>
  <c r="M3124" i="2"/>
  <c r="M3125" i="2"/>
  <c r="N3125" i="2" s="1"/>
  <c r="O3125" i="2" s="1"/>
  <c r="M3126" i="2"/>
  <c r="N3126" i="2" s="1"/>
  <c r="O3126" i="2" s="1"/>
  <c r="M3127" i="2"/>
  <c r="N3127" i="2" s="1"/>
  <c r="O3127" i="2" s="1"/>
  <c r="M3128" i="2"/>
  <c r="M3129" i="2"/>
  <c r="N3129" i="2" s="1"/>
  <c r="O3129" i="2" s="1"/>
  <c r="M3130" i="2"/>
  <c r="N3130" i="2" s="1"/>
  <c r="O3130" i="2" s="1"/>
  <c r="M3131" i="2"/>
  <c r="N3131" i="2" s="1"/>
  <c r="O3131" i="2" s="1"/>
  <c r="M3132" i="2"/>
  <c r="M3133" i="2"/>
  <c r="N3133" i="2" s="1"/>
  <c r="O3133" i="2" s="1"/>
  <c r="M3134" i="2"/>
  <c r="N3134" i="2" s="1"/>
  <c r="O3134" i="2" s="1"/>
  <c r="M3135" i="2"/>
  <c r="N3135" i="2" s="1"/>
  <c r="O3135" i="2" s="1"/>
  <c r="M3136" i="2"/>
  <c r="M3137" i="2"/>
  <c r="N3137" i="2" s="1"/>
  <c r="O3137" i="2" s="1"/>
  <c r="M3138" i="2"/>
  <c r="N3138" i="2" s="1"/>
  <c r="O3138" i="2" s="1"/>
  <c r="M3139" i="2"/>
  <c r="N3139" i="2" s="1"/>
  <c r="O3139" i="2" s="1"/>
  <c r="M3140" i="2"/>
  <c r="M3141" i="2"/>
  <c r="N3141" i="2" s="1"/>
  <c r="M3142" i="2"/>
  <c r="N3142" i="2" s="1"/>
  <c r="M3143" i="2"/>
  <c r="N3143" i="2" s="1"/>
  <c r="O3143" i="2" s="1"/>
  <c r="M3144" i="2"/>
  <c r="M3145" i="2"/>
  <c r="N3145" i="2" s="1"/>
  <c r="O3145" i="2" s="1"/>
  <c r="M3146" i="2"/>
  <c r="N3146" i="2" s="1"/>
  <c r="O3146" i="2" s="1"/>
  <c r="M3147" i="2"/>
  <c r="N3147" i="2" s="1"/>
  <c r="O3147" i="2" s="1"/>
  <c r="M3148" i="2"/>
  <c r="M3149" i="2"/>
  <c r="N3149" i="2" s="1"/>
  <c r="O3149" i="2" s="1"/>
  <c r="M3150" i="2"/>
  <c r="N3150" i="2" s="1"/>
  <c r="O3150" i="2" s="1"/>
  <c r="M3151" i="2"/>
  <c r="N3151" i="2" s="1"/>
  <c r="O3151" i="2" s="1"/>
  <c r="M3152" i="2"/>
  <c r="M3153" i="2"/>
  <c r="N3153" i="2" s="1"/>
  <c r="O3153" i="2" s="1"/>
  <c r="M3154" i="2"/>
  <c r="N3154" i="2" s="1"/>
  <c r="O3154" i="2" s="1"/>
  <c r="M3155" i="2"/>
  <c r="N3155" i="2" s="1"/>
  <c r="O3155" i="2" s="1"/>
  <c r="M3156" i="2"/>
  <c r="M3157" i="2"/>
  <c r="N3157" i="2" s="1"/>
  <c r="O3157" i="2" s="1"/>
  <c r="M3158" i="2"/>
  <c r="N3158" i="2" s="1"/>
  <c r="O3158" i="2" s="1"/>
  <c r="M3159" i="2"/>
  <c r="N3159" i="2" s="1"/>
  <c r="O3159" i="2" s="1"/>
  <c r="M3160" i="2"/>
  <c r="M3161" i="2"/>
  <c r="N3161" i="2" s="1"/>
  <c r="O3161" i="2" s="1"/>
  <c r="M3162" i="2"/>
  <c r="N3162" i="2" s="1"/>
  <c r="O3162" i="2" s="1"/>
  <c r="M3163" i="2"/>
  <c r="N3163" i="2" s="1"/>
  <c r="O3163" i="2" s="1"/>
  <c r="M3164" i="2"/>
  <c r="M3165" i="2"/>
  <c r="N3165" i="2" s="1"/>
  <c r="O3165" i="2" s="1"/>
  <c r="M3166" i="2"/>
  <c r="N3166" i="2" s="1"/>
  <c r="O3166" i="2" s="1"/>
  <c r="M3167" i="2"/>
  <c r="N3167" i="2" s="1"/>
  <c r="O3167" i="2" s="1"/>
  <c r="M3168" i="2"/>
  <c r="M3169" i="2"/>
  <c r="N3169" i="2" s="1"/>
  <c r="O3169" i="2" s="1"/>
  <c r="M3170" i="2"/>
  <c r="N3170" i="2" s="1"/>
  <c r="O3170" i="2" s="1"/>
  <c r="M3171" i="2"/>
  <c r="N3171" i="2" s="1"/>
  <c r="O3171" i="2" s="1"/>
  <c r="M3172" i="2"/>
  <c r="M3173" i="2"/>
  <c r="N3173" i="2" s="1"/>
  <c r="O3173" i="2" s="1"/>
  <c r="M3174" i="2"/>
  <c r="N3174" i="2" s="1"/>
  <c r="O3174" i="2" s="1"/>
  <c r="M3175" i="2"/>
  <c r="N3175" i="2" s="1"/>
  <c r="O3175" i="2" s="1"/>
  <c r="M3176" i="2"/>
  <c r="M3177" i="2"/>
  <c r="N3177" i="2" s="1"/>
  <c r="O3177" i="2" s="1"/>
  <c r="M3178" i="2"/>
  <c r="N3178" i="2" s="1"/>
  <c r="O3178" i="2" s="1"/>
  <c r="M3179" i="2"/>
  <c r="N3179" i="2" s="1"/>
  <c r="O3179" i="2" s="1"/>
  <c r="M3180" i="2"/>
  <c r="M3181" i="2"/>
  <c r="N3181" i="2" s="1"/>
  <c r="O3181" i="2" s="1"/>
  <c r="M3182" i="2"/>
  <c r="N3182" i="2" s="1"/>
  <c r="O3182" i="2" s="1"/>
  <c r="M3183" i="2"/>
  <c r="N3183" i="2" s="1"/>
  <c r="O3183" i="2" s="1"/>
  <c r="M3184" i="2"/>
  <c r="M3185" i="2"/>
  <c r="N3185" i="2" s="1"/>
  <c r="O3185" i="2" s="1"/>
  <c r="M3186" i="2"/>
  <c r="N3186" i="2" s="1"/>
  <c r="O3186" i="2" s="1"/>
  <c r="M3187" i="2"/>
  <c r="N3187" i="2" s="1"/>
  <c r="O3187" i="2" s="1"/>
  <c r="M3188" i="2"/>
  <c r="M3189" i="2"/>
  <c r="N3189" i="2" s="1"/>
  <c r="O3189" i="2" s="1"/>
  <c r="M3190" i="2"/>
  <c r="N3190" i="2" s="1"/>
  <c r="O3190" i="2" s="1"/>
  <c r="M3191" i="2"/>
  <c r="N3191" i="2" s="1"/>
  <c r="O3191" i="2" s="1"/>
  <c r="M3192" i="2"/>
  <c r="M3193" i="2"/>
  <c r="N3193" i="2" s="1"/>
  <c r="O3193" i="2" s="1"/>
  <c r="M3194" i="2"/>
  <c r="N3194" i="2" s="1"/>
  <c r="O3194" i="2" s="1"/>
  <c r="M3195" i="2"/>
  <c r="N3195" i="2" s="1"/>
  <c r="O3195" i="2" s="1"/>
  <c r="M3196" i="2"/>
  <c r="M3197" i="2"/>
  <c r="N3197" i="2" s="1"/>
  <c r="M3198" i="2"/>
  <c r="N3198" i="2" s="1"/>
  <c r="O3198" i="2" s="1"/>
  <c r="M3199" i="2"/>
  <c r="N3199" i="2" s="1"/>
  <c r="O3199" i="2" s="1"/>
  <c r="M3200" i="2"/>
  <c r="N3200" i="2" s="1"/>
  <c r="M3201" i="2"/>
  <c r="N3201" i="2" s="1"/>
  <c r="O3201" i="2" s="1"/>
  <c r="M3202" i="2"/>
  <c r="N3202" i="2" s="1"/>
  <c r="O3202" i="2" s="1"/>
  <c r="M3203" i="2"/>
  <c r="N3203" i="2" s="1"/>
  <c r="O3203" i="2" s="1"/>
  <c r="M3204" i="2"/>
  <c r="M3205" i="2"/>
  <c r="N3205" i="2" s="1"/>
  <c r="M3206" i="2"/>
  <c r="N3206" i="2" s="1"/>
  <c r="O3206" i="2" s="1"/>
  <c r="M3207" i="2"/>
  <c r="N3207" i="2" s="1"/>
  <c r="O3207" i="2" s="1"/>
  <c r="M3208" i="2"/>
  <c r="M3209" i="2"/>
  <c r="N3209" i="2" s="1"/>
  <c r="O3209" i="2" s="1"/>
  <c r="M3210" i="2"/>
  <c r="N3210" i="2" s="1"/>
  <c r="O3210" i="2" s="1"/>
  <c r="M3211" i="2"/>
  <c r="N3211" i="2" s="1"/>
  <c r="O3211" i="2" s="1"/>
  <c r="M3212" i="2"/>
  <c r="M3213" i="2"/>
  <c r="N3213" i="2" s="1"/>
  <c r="O3213" i="2" s="1"/>
  <c r="M3214" i="2"/>
  <c r="N3214" i="2" s="1"/>
  <c r="O3214" i="2" s="1"/>
  <c r="M3215" i="2"/>
  <c r="N3215" i="2" s="1"/>
  <c r="O3215" i="2" s="1"/>
  <c r="M3216" i="2"/>
  <c r="M3217" i="2"/>
  <c r="N3217" i="2" s="1"/>
  <c r="O3217" i="2" s="1"/>
  <c r="M3218" i="2"/>
  <c r="N3218" i="2" s="1"/>
  <c r="O3218" i="2" s="1"/>
  <c r="M3219" i="2"/>
  <c r="N3219" i="2" s="1"/>
  <c r="O3219" i="2" s="1"/>
  <c r="M3220" i="2"/>
  <c r="M3221" i="2"/>
  <c r="N3221" i="2" s="1"/>
  <c r="O3221" i="2" s="1"/>
  <c r="M3222" i="2"/>
  <c r="N3222" i="2" s="1"/>
  <c r="O3222" i="2" s="1"/>
  <c r="M3223" i="2"/>
  <c r="N3223" i="2" s="1"/>
  <c r="O3223" i="2" s="1"/>
  <c r="M3224" i="2"/>
  <c r="N3224" i="2" s="1"/>
  <c r="M3225" i="2"/>
  <c r="N3225" i="2" s="1"/>
  <c r="O3225" i="2" s="1"/>
  <c r="M3226" i="2"/>
  <c r="N3226" i="2" s="1"/>
  <c r="O3226" i="2" s="1"/>
  <c r="M3227" i="2"/>
  <c r="N3227" i="2" s="1"/>
  <c r="O3227" i="2" s="1"/>
  <c r="M3228" i="2"/>
  <c r="M3229" i="2"/>
  <c r="N3229" i="2" s="1"/>
  <c r="O3229" i="2" s="1"/>
  <c r="M3230" i="2"/>
  <c r="N3230" i="2" s="1"/>
  <c r="O3230" i="2" s="1"/>
  <c r="M3231" i="2"/>
  <c r="N3231" i="2" s="1"/>
  <c r="O3231" i="2" s="1"/>
  <c r="M3232" i="2"/>
  <c r="M3233" i="2"/>
  <c r="N3233" i="2" s="1"/>
  <c r="O3233" i="2" s="1"/>
  <c r="M3234" i="2"/>
  <c r="N3234" i="2" s="1"/>
  <c r="O3234" i="2" s="1"/>
  <c r="M3235" i="2"/>
  <c r="N3235" i="2" s="1"/>
  <c r="O3235" i="2" s="1"/>
  <c r="M3236" i="2"/>
  <c r="M3237" i="2"/>
  <c r="N3237" i="2" s="1"/>
  <c r="O3237" i="2" s="1"/>
  <c r="M3238" i="2"/>
  <c r="N3238" i="2" s="1"/>
  <c r="O3238" i="2" s="1"/>
  <c r="M3239" i="2"/>
  <c r="N3239" i="2" s="1"/>
  <c r="M3240" i="2"/>
  <c r="M3241" i="2"/>
  <c r="N3241" i="2" s="1"/>
  <c r="O3241" i="2" s="1"/>
  <c r="M3242" i="2"/>
  <c r="N3242" i="2" s="1"/>
  <c r="O3242" i="2" s="1"/>
  <c r="M3243" i="2"/>
  <c r="N3243" i="2" s="1"/>
  <c r="M3244" i="2"/>
  <c r="M3245" i="2"/>
  <c r="N3245" i="2" s="1"/>
  <c r="M3246" i="2"/>
  <c r="N3246" i="2" s="1"/>
  <c r="O3246" i="2" s="1"/>
  <c r="M3247" i="2"/>
  <c r="N3247" i="2" s="1"/>
  <c r="O3247" i="2" s="1"/>
  <c r="M3248" i="2"/>
  <c r="N3248" i="2" s="1"/>
  <c r="O3248" i="2" s="1"/>
  <c r="M3249" i="2"/>
  <c r="N3249" i="2" s="1"/>
  <c r="O3249" i="2" s="1"/>
  <c r="M3250" i="2"/>
  <c r="N3250" i="2" s="1"/>
  <c r="O3250" i="2" s="1"/>
  <c r="M3251" i="2"/>
  <c r="N3251" i="2" s="1"/>
  <c r="O3251" i="2" s="1"/>
  <c r="M3252" i="2"/>
  <c r="M3253" i="2"/>
  <c r="N3253" i="2" s="1"/>
  <c r="O3253" i="2" s="1"/>
  <c r="M3254" i="2"/>
  <c r="N3254" i="2" s="1"/>
  <c r="O3254" i="2" s="1"/>
  <c r="M3255" i="2"/>
  <c r="N3255" i="2" s="1"/>
  <c r="O3255" i="2" s="1"/>
  <c r="M3256" i="2"/>
  <c r="N3256" i="2" s="1"/>
  <c r="M3257" i="2"/>
  <c r="N3257" i="2" s="1"/>
  <c r="O3257" i="2" s="1"/>
  <c r="M3258" i="2"/>
  <c r="N3258" i="2" s="1"/>
  <c r="O3258" i="2" s="1"/>
  <c r="M3259" i="2"/>
  <c r="N3259" i="2" s="1"/>
  <c r="O3259" i="2" s="1"/>
  <c r="M3260" i="2"/>
  <c r="M3261" i="2"/>
  <c r="N3261" i="2" s="1"/>
  <c r="O3261" i="2" s="1"/>
  <c r="M3262" i="2"/>
  <c r="N3262" i="2" s="1"/>
  <c r="O3262" i="2" s="1"/>
  <c r="M3263" i="2"/>
  <c r="M3264" i="2"/>
  <c r="N3264" i="2" s="1"/>
  <c r="O3264" i="2" s="1"/>
  <c r="M3265" i="2"/>
  <c r="N3265" i="2" s="1"/>
  <c r="O3265" i="2" s="1"/>
  <c r="M3266" i="2"/>
  <c r="N3266" i="2" s="1"/>
  <c r="O3266" i="2" s="1"/>
  <c r="M3267" i="2"/>
  <c r="N3267" i="2" s="1"/>
  <c r="O3267" i="2" s="1"/>
  <c r="M3268" i="2"/>
  <c r="M3269" i="2"/>
  <c r="N3269" i="2" s="1"/>
  <c r="O3269" i="2" s="1"/>
  <c r="M3270" i="2"/>
  <c r="N3270" i="2" s="1"/>
  <c r="O3270" i="2" s="1"/>
  <c r="M3271" i="2"/>
  <c r="N3271" i="2" s="1"/>
  <c r="O3271" i="2" s="1"/>
  <c r="M3272" i="2"/>
  <c r="N3272" i="2" s="1"/>
  <c r="M3273" i="2"/>
  <c r="N3273" i="2" s="1"/>
  <c r="O3273" i="2" s="1"/>
  <c r="M3274" i="2"/>
  <c r="N3274" i="2" s="1"/>
  <c r="O3274" i="2" s="1"/>
  <c r="M3275" i="2"/>
  <c r="N3275" i="2" s="1"/>
  <c r="M3276" i="2"/>
  <c r="M3277" i="2"/>
  <c r="N3277" i="2" s="1"/>
  <c r="O3277" i="2" s="1"/>
  <c r="M3278" i="2"/>
  <c r="N3278" i="2" s="1"/>
  <c r="O3278" i="2" s="1"/>
  <c r="M3279" i="2"/>
  <c r="N3279" i="2" s="1"/>
  <c r="O3279" i="2" s="1"/>
  <c r="M3280" i="2"/>
  <c r="N3280" i="2" s="1"/>
  <c r="M3281" i="2"/>
  <c r="N3281" i="2" s="1"/>
  <c r="O3281" i="2" s="1"/>
  <c r="M3282" i="2"/>
  <c r="N3282" i="2" s="1"/>
  <c r="O3282" i="2" s="1"/>
  <c r="M3283" i="2"/>
  <c r="N3283" i="2" s="1"/>
  <c r="O3283" i="2" s="1"/>
  <c r="M3284" i="2"/>
  <c r="M3285" i="2"/>
  <c r="N3285" i="2" s="1"/>
  <c r="M3286" i="2"/>
  <c r="N3286" i="2" s="1"/>
  <c r="O3286" i="2" s="1"/>
  <c r="M3287" i="2"/>
  <c r="N3287" i="2" s="1"/>
  <c r="O3287" i="2" s="1"/>
  <c r="M3288" i="2"/>
  <c r="M3289" i="2"/>
  <c r="N3289" i="2" s="1"/>
  <c r="O3289" i="2" s="1"/>
  <c r="M3290" i="2"/>
  <c r="N3290" i="2" s="1"/>
  <c r="O3290" i="2" s="1"/>
  <c r="M3291" i="2"/>
  <c r="N3291" i="2" s="1"/>
  <c r="O3291" i="2" s="1"/>
  <c r="M3292" i="2"/>
  <c r="M3293" i="2"/>
  <c r="N3293" i="2" s="1"/>
  <c r="O3293" i="2" s="1"/>
  <c r="M3294" i="2"/>
  <c r="N3294" i="2" s="1"/>
  <c r="O3294" i="2" s="1"/>
  <c r="M3295" i="2"/>
  <c r="N3295" i="2" s="1"/>
  <c r="O3295" i="2" s="1"/>
  <c r="M3296" i="2"/>
  <c r="N3296" i="2" s="1"/>
  <c r="M3297" i="2"/>
  <c r="N3297" i="2" s="1"/>
  <c r="O3297" i="2" s="1"/>
  <c r="M3298" i="2"/>
  <c r="N3298" i="2" s="1"/>
  <c r="O3298" i="2" s="1"/>
  <c r="M3299" i="2"/>
  <c r="N3299" i="2" s="1"/>
  <c r="O3299" i="2" s="1"/>
  <c r="M3300" i="2"/>
  <c r="M3301" i="2"/>
  <c r="N3301" i="2" s="1"/>
  <c r="O3301" i="2" s="1"/>
  <c r="M3302" i="2"/>
  <c r="N3302" i="2" s="1"/>
  <c r="O3302" i="2" s="1"/>
  <c r="M3303" i="2"/>
  <c r="N3303" i="2" s="1"/>
  <c r="O3303" i="2" s="1"/>
  <c r="M3304" i="2"/>
  <c r="N3304" i="2" s="1"/>
  <c r="O3304" i="2" s="1"/>
  <c r="M3305" i="2"/>
  <c r="N3305" i="2" s="1"/>
  <c r="O3305" i="2" s="1"/>
  <c r="M3306" i="2"/>
  <c r="N3306" i="2" s="1"/>
  <c r="O3306" i="2" s="1"/>
  <c r="M3307" i="2"/>
  <c r="N3307" i="2" s="1"/>
  <c r="M3308" i="2"/>
  <c r="M3309" i="2"/>
  <c r="N3309" i="2" s="1"/>
  <c r="O3309" i="2" s="1"/>
  <c r="M3310" i="2"/>
  <c r="N3310" i="2" s="1"/>
  <c r="O3310" i="2" s="1"/>
  <c r="M3311" i="2"/>
  <c r="N3311" i="2" s="1"/>
  <c r="O3311" i="2" s="1"/>
  <c r="M3312" i="2"/>
  <c r="M3313" i="2"/>
  <c r="N3313" i="2" s="1"/>
  <c r="O3313" i="2" s="1"/>
  <c r="M3314" i="2"/>
  <c r="N3314" i="2" s="1"/>
  <c r="O3314" i="2" s="1"/>
  <c r="M3315" i="2"/>
  <c r="N3315" i="2" s="1"/>
  <c r="O3315" i="2" s="1"/>
  <c r="M3316" i="2"/>
  <c r="M3317" i="2"/>
  <c r="N3317" i="2" s="1"/>
  <c r="O3317" i="2" s="1"/>
  <c r="M3318" i="2"/>
  <c r="N3318" i="2" s="1"/>
  <c r="O3318" i="2" s="1"/>
  <c r="M3319" i="2"/>
  <c r="N3319" i="2" s="1"/>
  <c r="O3319" i="2" s="1"/>
  <c r="M3320" i="2"/>
  <c r="M3321" i="2"/>
  <c r="N3321" i="2" s="1"/>
  <c r="O3321" i="2" s="1"/>
  <c r="M3322" i="2"/>
  <c r="N3322" i="2" s="1"/>
  <c r="O3322" i="2" s="1"/>
  <c r="M3323" i="2"/>
  <c r="N3323" i="2" s="1"/>
  <c r="O3323" i="2" s="1"/>
  <c r="M3324" i="2"/>
  <c r="M3325" i="2"/>
  <c r="N3325" i="2" s="1"/>
  <c r="O3325" i="2" s="1"/>
  <c r="M3326" i="2"/>
  <c r="N3326" i="2" s="1"/>
  <c r="O3326" i="2" s="1"/>
  <c r="M3327" i="2"/>
  <c r="N3327" i="2" s="1"/>
  <c r="O3327" i="2" s="1"/>
  <c r="M3328" i="2"/>
  <c r="M3329" i="2"/>
  <c r="N3329" i="2" s="1"/>
  <c r="O3329" i="2" s="1"/>
  <c r="M3330" i="2"/>
  <c r="N3330" i="2" s="1"/>
  <c r="O3330" i="2" s="1"/>
  <c r="M3331" i="2"/>
  <c r="N3331" i="2" s="1"/>
  <c r="O3331" i="2" s="1"/>
  <c r="M3332" i="2"/>
  <c r="M3333" i="2"/>
  <c r="N3333" i="2" s="1"/>
  <c r="O3333" i="2" s="1"/>
  <c r="M3334" i="2"/>
  <c r="N3334" i="2" s="1"/>
  <c r="O3334" i="2" s="1"/>
  <c r="M3335" i="2"/>
  <c r="N3335" i="2" s="1"/>
  <c r="O3335" i="2" s="1"/>
  <c r="M3336" i="2"/>
  <c r="M3337" i="2"/>
  <c r="N3337" i="2" s="1"/>
  <c r="O3337" i="2" s="1"/>
  <c r="M3338" i="2"/>
  <c r="N3338" i="2" s="1"/>
  <c r="O3338" i="2" s="1"/>
  <c r="M3339" i="2"/>
  <c r="N3339" i="2" s="1"/>
  <c r="M3340" i="2"/>
  <c r="M3341" i="2"/>
  <c r="N3341" i="2" s="1"/>
  <c r="O3341" i="2" s="1"/>
  <c r="M3342" i="2"/>
  <c r="N3342" i="2" s="1"/>
  <c r="O3342" i="2" s="1"/>
  <c r="M3343" i="2"/>
  <c r="N3343" i="2" s="1"/>
  <c r="O3343" i="2" s="1"/>
  <c r="M3344" i="2"/>
  <c r="N3344" i="2" s="1"/>
  <c r="M3345" i="2"/>
  <c r="N3345" i="2" s="1"/>
  <c r="O3345" i="2" s="1"/>
  <c r="M3346" i="2"/>
  <c r="N3346" i="2" s="1"/>
  <c r="O3346" i="2" s="1"/>
  <c r="M3347" i="2"/>
  <c r="N3347" i="2" s="1"/>
  <c r="O3347" i="2" s="1"/>
  <c r="M3348" i="2"/>
  <c r="M3349" i="2"/>
  <c r="N3349" i="2" s="1"/>
  <c r="O3349" i="2" s="1"/>
  <c r="M3350" i="2"/>
  <c r="N3350" i="2" s="1"/>
  <c r="O3350" i="2" s="1"/>
  <c r="M3351" i="2"/>
  <c r="N3351" i="2" s="1"/>
  <c r="O3351" i="2" s="1"/>
  <c r="M3352" i="2"/>
  <c r="N3352" i="2" s="1"/>
  <c r="M3353" i="2"/>
  <c r="N3353" i="2" s="1"/>
  <c r="O3353" i="2" s="1"/>
  <c r="M3354" i="2"/>
  <c r="N3354" i="2" s="1"/>
  <c r="O3354" i="2" s="1"/>
  <c r="M3355" i="2"/>
  <c r="N3355" i="2" s="1"/>
  <c r="O3355" i="2" s="1"/>
  <c r="M3356" i="2"/>
  <c r="M3357" i="2"/>
  <c r="N3357" i="2" s="1"/>
  <c r="O3357" i="2" s="1"/>
  <c r="M3358" i="2"/>
  <c r="N3358" i="2" s="1"/>
  <c r="O3358" i="2" s="1"/>
  <c r="M3359" i="2"/>
  <c r="N3359" i="2" s="1"/>
  <c r="M3360" i="2"/>
  <c r="M3361" i="2"/>
  <c r="N3361" i="2" s="1"/>
  <c r="O3361" i="2" s="1"/>
  <c r="M3362" i="2"/>
  <c r="N3362" i="2" s="1"/>
  <c r="O3362" i="2" s="1"/>
  <c r="M3363" i="2"/>
  <c r="M3364" i="2"/>
  <c r="M3365" i="2"/>
  <c r="N3365" i="2" s="1"/>
  <c r="O3365" i="2" s="1"/>
  <c r="M3366" i="2"/>
  <c r="N3366" i="2" s="1"/>
  <c r="O3366" i="2" s="1"/>
  <c r="M3367" i="2"/>
  <c r="N3367" i="2" s="1"/>
  <c r="O3367" i="2" s="1"/>
  <c r="M3368" i="2"/>
  <c r="N3368" i="2" s="1"/>
  <c r="M3369" i="2"/>
  <c r="N3369" i="2" s="1"/>
  <c r="O3369" i="2" s="1"/>
  <c r="M3370" i="2"/>
  <c r="N3370" i="2" s="1"/>
  <c r="O3370" i="2" s="1"/>
  <c r="M3371" i="2"/>
  <c r="N3371" i="2" s="1"/>
  <c r="M3372" i="2"/>
  <c r="M3373" i="2"/>
  <c r="N3373" i="2" s="1"/>
  <c r="M3374" i="2"/>
  <c r="M3375" i="2"/>
  <c r="N3375" i="2" s="1"/>
  <c r="O3375" i="2" s="1"/>
  <c r="M3376" i="2"/>
  <c r="M3377" i="2"/>
  <c r="N3377" i="2" s="1"/>
  <c r="O3377" i="2" s="1"/>
  <c r="M3378" i="2"/>
  <c r="N3378" i="2" s="1"/>
  <c r="O3378" i="2" s="1"/>
  <c r="M3379" i="2"/>
  <c r="N3379" i="2" s="1"/>
  <c r="O3379" i="2" s="1"/>
  <c r="M3380" i="2"/>
  <c r="M3381" i="2"/>
  <c r="N3381" i="2" s="1"/>
  <c r="O3381" i="2" s="1"/>
  <c r="M3382" i="2"/>
  <c r="N3382" i="2" s="1"/>
  <c r="O3382" i="2" s="1"/>
  <c r="M3383" i="2"/>
  <c r="N3383" i="2" s="1"/>
  <c r="O3383" i="2" s="1"/>
  <c r="M3384" i="2"/>
  <c r="N3384" i="2" s="1"/>
  <c r="O3384" i="2" s="1"/>
  <c r="M3385" i="2"/>
  <c r="N3385" i="2" s="1"/>
  <c r="O3385" i="2" s="1"/>
  <c r="M3386" i="2"/>
  <c r="N3386" i="2" s="1"/>
  <c r="O3386" i="2" s="1"/>
  <c r="M3387" i="2"/>
  <c r="N3387" i="2" s="1"/>
  <c r="O3387" i="2" s="1"/>
  <c r="M3388" i="2"/>
  <c r="M3389" i="2"/>
  <c r="N3389" i="2" s="1"/>
  <c r="O3389" i="2" s="1"/>
  <c r="M3390" i="2"/>
  <c r="N3390" i="2" s="1"/>
  <c r="M3391" i="2"/>
  <c r="N3391" i="2" s="1"/>
  <c r="O3391" i="2" s="1"/>
  <c r="M3392" i="2"/>
  <c r="M3393" i="2"/>
  <c r="N3393" i="2" s="1"/>
  <c r="O3393" i="2" s="1"/>
  <c r="M3394" i="2"/>
  <c r="N3394" i="2" s="1"/>
  <c r="O3394" i="2" s="1"/>
  <c r="M3395" i="2"/>
  <c r="N3395" i="2" s="1"/>
  <c r="O3395" i="2" s="1"/>
  <c r="M3396" i="2"/>
  <c r="M3397" i="2"/>
  <c r="N3397" i="2" s="1"/>
  <c r="O3397" i="2" s="1"/>
  <c r="M3398" i="2"/>
  <c r="N3398" i="2" s="1"/>
  <c r="M3399" i="2"/>
  <c r="N3399" i="2" s="1"/>
  <c r="O3399" i="2" s="1"/>
  <c r="M3400" i="2"/>
  <c r="M3401" i="2"/>
  <c r="N3401" i="2" s="1"/>
  <c r="O3401" i="2" s="1"/>
  <c r="M3402" i="2"/>
  <c r="N3402" i="2" s="1"/>
  <c r="O3402" i="2" s="1"/>
  <c r="M3403" i="2"/>
  <c r="N3403" i="2" s="1"/>
  <c r="O3403" i="2" s="1"/>
  <c r="M3404" i="2"/>
  <c r="M3405" i="2"/>
  <c r="N3405" i="2" s="1"/>
  <c r="O3405" i="2" s="1"/>
  <c r="M3406" i="2"/>
  <c r="N3406" i="2" s="1"/>
  <c r="M3407" i="2"/>
  <c r="N3407" i="2" s="1"/>
  <c r="O3407" i="2" s="1"/>
  <c r="M3408" i="2"/>
  <c r="N3408" i="2" s="1"/>
  <c r="M3409" i="2"/>
  <c r="N3409" i="2" s="1"/>
  <c r="O3409" i="2" s="1"/>
  <c r="M3410" i="2"/>
  <c r="N3410" i="2" s="1"/>
  <c r="O3410" i="2" s="1"/>
  <c r="M3411" i="2"/>
  <c r="N3411" i="2" s="1"/>
  <c r="O3411" i="2" s="1"/>
  <c r="M3412" i="2"/>
  <c r="M3413" i="2"/>
  <c r="N3413" i="2" s="1"/>
  <c r="O3413" i="2" s="1"/>
  <c r="M3414" i="2"/>
  <c r="N3414" i="2" s="1"/>
  <c r="M3415" i="2"/>
  <c r="N3415" i="2" s="1"/>
  <c r="O3415" i="2" s="1"/>
  <c r="M3416" i="2"/>
  <c r="M3417" i="2"/>
  <c r="M3418" i="2"/>
  <c r="N3418" i="2" s="1"/>
  <c r="O3418" i="2" s="1"/>
  <c r="M3419" i="2"/>
  <c r="N3419" i="2" s="1"/>
  <c r="O3419" i="2" s="1"/>
  <c r="M3420" i="2"/>
  <c r="M3421" i="2"/>
  <c r="N3421" i="2" s="1"/>
  <c r="O3421" i="2" s="1"/>
  <c r="M3422" i="2"/>
  <c r="N3422" i="2" s="1"/>
  <c r="O3422" i="2" s="1"/>
  <c r="M3423" i="2"/>
  <c r="N3423" i="2" s="1"/>
  <c r="O3423" i="2" s="1"/>
  <c r="M3424" i="2"/>
  <c r="N3424" i="2" s="1"/>
  <c r="O3424" i="2" s="1"/>
  <c r="M3425" i="2"/>
  <c r="N3425" i="2" s="1"/>
  <c r="O3425" i="2" s="1"/>
  <c r="M3426" i="2"/>
  <c r="N3426" i="2" s="1"/>
  <c r="O3426" i="2" s="1"/>
  <c r="M3427" i="2"/>
  <c r="N3427" i="2" s="1"/>
  <c r="O3427" i="2" s="1"/>
  <c r="M3428" i="2"/>
  <c r="M3429" i="2"/>
  <c r="N3429" i="2" s="1"/>
  <c r="O3429" i="2" s="1"/>
  <c r="M3430" i="2"/>
  <c r="N3430" i="2" s="1"/>
  <c r="O3430" i="2" s="1"/>
  <c r="M3431" i="2"/>
  <c r="N3431" i="2" s="1"/>
  <c r="O3431" i="2" s="1"/>
  <c r="M3432" i="2"/>
  <c r="N3432" i="2" s="1"/>
  <c r="O3432" i="2" s="1"/>
  <c r="M3433" i="2"/>
  <c r="N3433" i="2" s="1"/>
  <c r="O3433" i="2" s="1"/>
  <c r="M3434" i="2"/>
  <c r="N3434" i="2" s="1"/>
  <c r="O3434" i="2" s="1"/>
  <c r="M3435" i="2"/>
  <c r="N3435" i="2" s="1"/>
  <c r="M3436" i="2"/>
  <c r="M3437" i="2"/>
  <c r="N3437" i="2" s="1"/>
  <c r="O3437" i="2" s="1"/>
  <c r="M3438" i="2"/>
  <c r="N3438" i="2" s="1"/>
  <c r="O3438" i="2" s="1"/>
  <c r="M3439" i="2"/>
  <c r="N3439" i="2" s="1"/>
  <c r="O3439" i="2" s="1"/>
  <c r="M3440" i="2"/>
  <c r="N3440" i="2" s="1"/>
  <c r="M3441" i="2"/>
  <c r="N3441" i="2" s="1"/>
  <c r="O3441" i="2" s="1"/>
  <c r="M3442" i="2"/>
  <c r="N3442" i="2" s="1"/>
  <c r="O3442" i="2" s="1"/>
  <c r="M3443" i="2"/>
  <c r="N3443" i="2" s="1"/>
  <c r="O3443" i="2" s="1"/>
  <c r="M3444" i="2"/>
  <c r="M3445" i="2"/>
  <c r="N3445" i="2" s="1"/>
  <c r="O3445" i="2" s="1"/>
  <c r="M3446" i="2"/>
  <c r="N3446" i="2" s="1"/>
  <c r="O3446" i="2" s="1"/>
  <c r="M3447" i="2"/>
  <c r="N3447" i="2" s="1"/>
  <c r="O3447" i="2" s="1"/>
  <c r="M3448" i="2"/>
  <c r="M3449" i="2"/>
  <c r="N3449" i="2" s="1"/>
  <c r="O3449" i="2" s="1"/>
  <c r="M3450" i="2"/>
  <c r="N3450" i="2" s="1"/>
  <c r="O3450" i="2" s="1"/>
  <c r="M3451" i="2"/>
  <c r="N3451" i="2" s="1"/>
  <c r="O3451" i="2" s="1"/>
  <c r="M3452" i="2"/>
  <c r="M3453" i="2"/>
  <c r="N3453" i="2" s="1"/>
  <c r="O3453" i="2" s="1"/>
  <c r="M3454" i="2"/>
  <c r="N3454" i="2" s="1"/>
  <c r="O3454" i="2" s="1"/>
  <c r="M3455" i="2"/>
  <c r="N3455" i="2" s="1"/>
  <c r="O3455" i="2" s="1"/>
  <c r="M3456" i="2"/>
  <c r="M3457" i="2"/>
  <c r="N3457" i="2" s="1"/>
  <c r="O3457" i="2" s="1"/>
  <c r="M3458" i="2"/>
  <c r="N3458" i="2" s="1"/>
  <c r="O3458" i="2" s="1"/>
  <c r="M3459" i="2"/>
  <c r="N3459" i="2" s="1"/>
  <c r="O3459" i="2" s="1"/>
  <c r="M3460" i="2"/>
  <c r="M3461" i="2"/>
  <c r="N3461" i="2" s="1"/>
  <c r="O3461" i="2" s="1"/>
  <c r="M3462" i="2"/>
  <c r="N3462" i="2" s="1"/>
  <c r="O3462" i="2" s="1"/>
  <c r="M3463" i="2"/>
  <c r="M3464" i="2"/>
  <c r="M3465" i="2"/>
  <c r="N3465" i="2" s="1"/>
  <c r="O3465" i="2" s="1"/>
  <c r="M3466" i="2"/>
  <c r="N3466" i="2" s="1"/>
  <c r="O3466" i="2" s="1"/>
  <c r="M3467" i="2"/>
  <c r="N3467" i="2" s="1"/>
  <c r="M3468" i="2"/>
  <c r="M3469" i="2"/>
  <c r="N3469" i="2" s="1"/>
  <c r="O3469" i="2" s="1"/>
  <c r="M3470" i="2"/>
  <c r="N3470" i="2" s="1"/>
  <c r="M3471" i="2"/>
  <c r="N3471" i="2" s="1"/>
  <c r="O3471" i="2" s="1"/>
  <c r="M3472" i="2"/>
  <c r="M3473" i="2"/>
  <c r="N3473" i="2" s="1"/>
  <c r="O3473" i="2" s="1"/>
  <c r="M3474" i="2"/>
  <c r="N3474" i="2" s="1"/>
  <c r="O3474" i="2" s="1"/>
  <c r="M3475" i="2"/>
  <c r="N3475" i="2" s="1"/>
  <c r="O3475" i="2" s="1"/>
  <c r="M3476" i="2"/>
  <c r="M3477" i="2"/>
  <c r="N3477" i="2" s="1"/>
  <c r="O3477" i="2" s="1"/>
  <c r="M3478" i="2"/>
  <c r="N3478" i="2" s="1"/>
  <c r="M3479" i="2"/>
  <c r="N3479" i="2" s="1"/>
  <c r="O3479" i="2" s="1"/>
  <c r="M3480" i="2"/>
  <c r="M3481" i="2"/>
  <c r="N3481" i="2" s="1"/>
  <c r="O3481" i="2" s="1"/>
  <c r="M3482" i="2"/>
  <c r="N3482" i="2" s="1"/>
  <c r="O3482" i="2" s="1"/>
  <c r="M3483" i="2"/>
  <c r="N3483" i="2" s="1"/>
  <c r="O3483" i="2" s="1"/>
  <c r="M3484" i="2"/>
  <c r="M3485" i="2"/>
  <c r="N3485" i="2" s="1"/>
  <c r="O3485" i="2" s="1"/>
  <c r="M3486" i="2"/>
  <c r="N3486" i="2" s="1"/>
  <c r="O3486" i="2" s="1"/>
  <c r="M3487" i="2"/>
  <c r="N3487" i="2" s="1"/>
  <c r="O3487" i="2" s="1"/>
  <c r="M3488" i="2"/>
  <c r="N3488" i="2" s="1"/>
  <c r="M3489" i="2"/>
  <c r="M3490" i="2"/>
  <c r="N3490" i="2" s="1"/>
  <c r="O3490" i="2" s="1"/>
  <c r="M3491" i="2"/>
  <c r="M3492" i="2"/>
  <c r="M3493" i="2"/>
  <c r="N3493" i="2" s="1"/>
  <c r="O3493" i="2" s="1"/>
  <c r="M3494" i="2"/>
  <c r="M3495" i="2"/>
  <c r="N3495" i="2" s="1"/>
  <c r="O3495" i="2" s="1"/>
  <c r="M3496" i="2"/>
  <c r="N3496" i="2" s="1"/>
  <c r="M3497" i="2"/>
  <c r="N3497" i="2" s="1"/>
  <c r="O3497" i="2" s="1"/>
  <c r="M3498" i="2"/>
  <c r="N3498" i="2" s="1"/>
  <c r="O3498" i="2" s="1"/>
  <c r="M3499" i="2"/>
  <c r="N3499" i="2" s="1"/>
  <c r="O3499" i="2" s="1"/>
  <c r="M3500" i="2"/>
  <c r="M3501" i="2"/>
  <c r="N3501" i="2" s="1"/>
  <c r="O3501" i="2" s="1"/>
  <c r="M3502" i="2"/>
  <c r="N3502" i="2" s="1"/>
  <c r="O3502" i="2" s="1"/>
  <c r="M3503" i="2"/>
  <c r="N3503" i="2" s="1"/>
  <c r="O3503" i="2" s="1"/>
  <c r="M3504" i="2"/>
  <c r="M3505" i="2"/>
  <c r="N3505" i="2" s="1"/>
  <c r="O3505" i="2" s="1"/>
  <c r="M3506" i="2"/>
  <c r="N3506" i="2" s="1"/>
  <c r="O3506" i="2" s="1"/>
  <c r="M3507" i="2"/>
  <c r="N3507" i="2" s="1"/>
  <c r="O3507" i="2" s="1"/>
  <c r="M3508" i="2"/>
  <c r="M3509" i="2"/>
  <c r="N3509" i="2" s="1"/>
  <c r="O3509" i="2" s="1"/>
  <c r="M3510" i="2"/>
  <c r="N3510" i="2" s="1"/>
  <c r="O3510" i="2" s="1"/>
  <c r="M3511" i="2"/>
  <c r="N3511" i="2" s="1"/>
  <c r="O3511" i="2" s="1"/>
  <c r="M3512" i="2"/>
  <c r="N3512" i="2" s="1"/>
  <c r="M3513" i="2"/>
  <c r="N3513" i="2" s="1"/>
  <c r="O3513" i="2" s="1"/>
  <c r="M3514" i="2"/>
  <c r="N3514" i="2" s="1"/>
  <c r="O3514" i="2" s="1"/>
  <c r="M3515" i="2"/>
  <c r="N3515" i="2" s="1"/>
  <c r="O3515" i="2" s="1"/>
  <c r="M3516" i="2"/>
  <c r="M3517" i="2"/>
  <c r="N3517" i="2" s="1"/>
  <c r="O3517" i="2" s="1"/>
  <c r="M3518" i="2"/>
  <c r="N3518" i="2" s="1"/>
  <c r="M3519" i="2"/>
  <c r="N3519" i="2" s="1"/>
  <c r="O3519" i="2" s="1"/>
  <c r="M3520" i="2"/>
  <c r="M3521" i="2"/>
  <c r="N3521" i="2" s="1"/>
  <c r="M3522" i="2"/>
  <c r="N3522" i="2" s="1"/>
  <c r="O3522" i="2" s="1"/>
  <c r="M3523" i="2"/>
  <c r="N3523" i="2" s="1"/>
  <c r="O3523" i="2" s="1"/>
  <c r="M3524" i="2"/>
  <c r="M3525" i="2"/>
  <c r="N3525" i="2" s="1"/>
  <c r="O3525" i="2" s="1"/>
  <c r="M3526" i="2"/>
  <c r="N3526" i="2" s="1"/>
  <c r="O3526" i="2" s="1"/>
  <c r="M3527" i="2"/>
  <c r="N3527" i="2" s="1"/>
  <c r="O3527" i="2" s="1"/>
  <c r="M3528" i="2"/>
  <c r="N3528" i="2" s="1"/>
  <c r="M3529" i="2"/>
  <c r="N3529" i="2" s="1"/>
  <c r="M3530" i="2"/>
  <c r="N3530" i="2" s="1"/>
  <c r="O3530" i="2" s="1"/>
  <c r="M3531" i="2"/>
  <c r="N3531" i="2" s="1"/>
  <c r="M3532" i="2"/>
  <c r="M3533" i="2"/>
  <c r="N3533" i="2" s="1"/>
  <c r="M3534" i="2"/>
  <c r="N3534" i="2" s="1"/>
  <c r="O3534" i="2" s="1"/>
  <c r="M3535" i="2"/>
  <c r="N3535" i="2" s="1"/>
  <c r="O3535" i="2" s="1"/>
  <c r="M3536" i="2"/>
  <c r="N3536" i="2" s="1"/>
  <c r="O3536" i="2" s="1"/>
  <c r="M3537" i="2"/>
  <c r="N3537" i="2" s="1"/>
  <c r="O3537" i="2" s="1"/>
  <c r="M3538" i="2"/>
  <c r="N3538" i="2" s="1"/>
  <c r="O3538" i="2" s="1"/>
  <c r="M3539" i="2"/>
  <c r="N3539" i="2" s="1"/>
  <c r="O3539" i="2" s="1"/>
  <c r="M3540" i="2"/>
  <c r="M3541" i="2"/>
  <c r="N3541" i="2" s="1"/>
  <c r="O3541" i="2" s="1"/>
  <c r="M3542" i="2"/>
  <c r="N3542" i="2" s="1"/>
  <c r="O3542" i="2" s="1"/>
  <c r="M3543" i="2"/>
  <c r="N3543" i="2" s="1"/>
  <c r="M3544" i="2"/>
  <c r="M3545" i="2"/>
  <c r="M3546" i="2"/>
  <c r="N3546" i="2" s="1"/>
  <c r="O3546" i="2" s="1"/>
  <c r="M3547" i="2"/>
  <c r="N3547" i="2" s="1"/>
  <c r="O3547" i="2" s="1"/>
  <c r="M3548" i="2"/>
  <c r="M3549" i="2"/>
  <c r="N3549" i="2" s="1"/>
  <c r="M3550" i="2"/>
  <c r="N3550" i="2" s="1"/>
  <c r="O3550" i="2" s="1"/>
  <c r="M3551" i="2"/>
  <c r="N3551" i="2" s="1"/>
  <c r="O3551" i="2" s="1"/>
  <c r="M3552" i="2"/>
  <c r="N3552" i="2" s="1"/>
  <c r="M3553" i="2"/>
  <c r="N3553" i="2" s="1"/>
  <c r="O3553" i="2" s="1"/>
  <c r="M3554" i="2"/>
  <c r="N3554" i="2" s="1"/>
  <c r="O3554" i="2" s="1"/>
  <c r="M3555" i="2"/>
  <c r="N3555" i="2" s="1"/>
  <c r="O3555" i="2" s="1"/>
  <c r="M3556" i="2"/>
  <c r="M3557" i="2"/>
  <c r="N3557" i="2" s="1"/>
  <c r="O3557" i="2" s="1"/>
  <c r="M3558" i="2"/>
  <c r="N3558" i="2" s="1"/>
  <c r="O3558" i="2" s="1"/>
  <c r="M3559" i="2"/>
  <c r="N3559" i="2" s="1"/>
  <c r="O3559" i="2" s="1"/>
  <c r="M3560" i="2"/>
  <c r="N3560" i="2" s="1"/>
  <c r="M3561" i="2"/>
  <c r="M3562" i="2"/>
  <c r="N3562" i="2" s="1"/>
  <c r="O3562" i="2" s="1"/>
  <c r="M3563" i="2"/>
  <c r="N3563" i="2" s="1"/>
  <c r="O3563" i="2" s="1"/>
  <c r="M3564" i="2"/>
  <c r="M3565" i="2"/>
  <c r="N3565" i="2" s="1"/>
  <c r="O3565" i="2" s="1"/>
  <c r="M3566" i="2"/>
  <c r="N3566" i="2" s="1"/>
  <c r="O3566" i="2" s="1"/>
  <c r="M3567" i="2"/>
  <c r="N3567" i="2" s="1"/>
  <c r="O3567" i="2" s="1"/>
  <c r="M3568" i="2"/>
  <c r="M3569" i="2"/>
  <c r="N3569" i="2" s="1"/>
  <c r="O3569" i="2" s="1"/>
  <c r="M3570" i="2"/>
  <c r="N3570" i="2" s="1"/>
  <c r="O3570" i="2" s="1"/>
  <c r="M3571" i="2"/>
  <c r="N3571" i="2" s="1"/>
  <c r="O3571" i="2" s="1"/>
  <c r="M3572" i="2"/>
  <c r="M3573" i="2"/>
  <c r="N3573" i="2" s="1"/>
  <c r="M3574" i="2"/>
  <c r="N3574" i="2" s="1"/>
  <c r="M3575" i="2"/>
  <c r="N3575" i="2" s="1"/>
  <c r="O3575" i="2" s="1"/>
  <c r="M3576" i="2"/>
  <c r="M3577" i="2"/>
  <c r="N3577" i="2" s="1"/>
  <c r="M3578" i="2"/>
  <c r="N3578" i="2" s="1"/>
  <c r="O3578" i="2" s="1"/>
  <c r="M3579" i="2"/>
  <c r="N3579" i="2" s="1"/>
  <c r="O3579" i="2" s="1"/>
  <c r="M3580" i="2"/>
  <c r="M3581" i="2"/>
  <c r="N3581" i="2" s="1"/>
  <c r="O3581" i="2" s="1"/>
  <c r="M3582" i="2"/>
  <c r="N3582" i="2" s="1"/>
  <c r="O3582" i="2" s="1"/>
  <c r="M3583" i="2"/>
  <c r="N3583" i="2" s="1"/>
  <c r="O3583" i="2" s="1"/>
  <c r="M3584" i="2"/>
  <c r="M3585" i="2"/>
  <c r="N3585" i="2" s="1"/>
  <c r="M3586" i="2"/>
  <c r="N3586" i="2" s="1"/>
  <c r="O3586" i="2" s="1"/>
  <c r="M3587" i="2"/>
  <c r="N3587" i="2" s="1"/>
  <c r="O3587" i="2" s="1"/>
  <c r="M3588" i="2"/>
  <c r="M3589" i="2"/>
  <c r="N3589" i="2" s="1"/>
  <c r="M3590" i="2"/>
  <c r="N3590" i="2" s="1"/>
  <c r="O3590" i="2" s="1"/>
  <c r="M3591" i="2"/>
  <c r="N3591" i="2" s="1"/>
  <c r="O3591" i="2" s="1"/>
  <c r="M3592" i="2"/>
  <c r="M3593" i="2"/>
  <c r="N3593" i="2" s="1"/>
  <c r="O3593" i="2" s="1"/>
  <c r="M3594" i="2"/>
  <c r="N3594" i="2" s="1"/>
  <c r="O3594" i="2" s="1"/>
  <c r="M3595" i="2"/>
  <c r="N3595" i="2" s="1"/>
  <c r="O3595" i="2" s="1"/>
  <c r="M3596" i="2"/>
  <c r="M3597" i="2"/>
  <c r="N3597" i="2" s="1"/>
  <c r="O3597" i="2" s="1"/>
  <c r="M3598" i="2"/>
  <c r="N3598" i="2" s="1"/>
  <c r="O3598" i="2" s="1"/>
  <c r="M3599" i="2"/>
  <c r="N3599" i="2" s="1"/>
  <c r="O3599" i="2" s="1"/>
  <c r="M3600" i="2"/>
  <c r="M3601" i="2"/>
  <c r="N3601" i="2" s="1"/>
  <c r="M3602" i="2"/>
  <c r="N3602" i="2" s="1"/>
  <c r="O3602" i="2" s="1"/>
  <c r="M3603" i="2"/>
  <c r="N3603" i="2" s="1"/>
  <c r="O3603" i="2" s="1"/>
  <c r="M3604" i="2"/>
  <c r="M3605" i="2"/>
  <c r="N3605" i="2" s="1"/>
  <c r="O3605" i="2" s="1"/>
  <c r="M3606" i="2"/>
  <c r="M3607" i="2"/>
  <c r="N3607" i="2" s="1"/>
  <c r="O3607" i="2" s="1"/>
  <c r="M3608" i="2"/>
  <c r="M3609" i="2"/>
  <c r="N3609" i="2" s="1"/>
  <c r="O3609" i="2" s="1"/>
  <c r="M3610" i="2"/>
  <c r="N3610" i="2" s="1"/>
  <c r="O3610" i="2" s="1"/>
  <c r="M3611" i="2"/>
  <c r="N3611" i="2" s="1"/>
  <c r="O3611" i="2" s="1"/>
  <c r="M3612" i="2"/>
  <c r="M3613" i="2"/>
  <c r="N3613" i="2" s="1"/>
  <c r="O3613" i="2" s="1"/>
  <c r="M3614" i="2"/>
  <c r="N3614" i="2" s="1"/>
  <c r="M3615" i="2"/>
  <c r="N3615" i="2" s="1"/>
  <c r="O3615" i="2" s="1"/>
  <c r="M3616" i="2"/>
  <c r="N3616" i="2" s="1"/>
  <c r="M3617" i="2"/>
  <c r="N3617" i="2" s="1"/>
  <c r="O3617" i="2" s="1"/>
  <c r="M3618" i="2"/>
  <c r="N3618" i="2" s="1"/>
  <c r="O3618" i="2" s="1"/>
  <c r="M3619" i="2"/>
  <c r="N3619" i="2" s="1"/>
  <c r="O3619" i="2" s="1"/>
  <c r="M3620" i="2"/>
  <c r="M3621" i="2"/>
  <c r="N3621" i="2" s="1"/>
  <c r="M3622" i="2"/>
  <c r="N3622" i="2" s="1"/>
  <c r="O3622" i="2" s="1"/>
  <c r="M3623" i="2"/>
  <c r="N3623" i="2" s="1"/>
  <c r="O3623" i="2" s="1"/>
  <c r="M3624" i="2"/>
  <c r="N3624" i="2" s="1"/>
  <c r="M3625" i="2"/>
  <c r="N3625" i="2" s="1"/>
  <c r="M3626" i="2"/>
  <c r="N3626" i="2" s="1"/>
  <c r="O3626" i="2" s="1"/>
  <c r="M3627" i="2"/>
  <c r="N3627" i="2" s="1"/>
  <c r="O3627" i="2" s="1"/>
  <c r="M3628" i="2"/>
  <c r="M3629" i="2"/>
  <c r="N3629" i="2" s="1"/>
  <c r="O3629" i="2" s="1"/>
  <c r="M3630" i="2"/>
  <c r="N3630" i="2" s="1"/>
  <c r="O3630" i="2" s="1"/>
  <c r="M3631" i="2"/>
  <c r="N3631" i="2" s="1"/>
  <c r="M3632" i="2"/>
  <c r="N3632" i="2" s="1"/>
  <c r="M3633" i="2"/>
  <c r="N3633" i="2" s="1"/>
  <c r="M3634" i="2"/>
  <c r="N3634" i="2" s="1"/>
  <c r="O3634" i="2" s="1"/>
  <c r="M3635" i="2"/>
  <c r="N3635" i="2" s="1"/>
  <c r="O3635" i="2" s="1"/>
  <c r="M3636" i="2"/>
  <c r="M3637" i="2"/>
  <c r="N3637" i="2" s="1"/>
  <c r="O3637" i="2" s="1"/>
  <c r="M3638" i="2"/>
  <c r="N3638" i="2" s="1"/>
  <c r="O3638" i="2" s="1"/>
  <c r="M3639" i="2"/>
  <c r="N3639" i="2" s="1"/>
  <c r="O3639" i="2" s="1"/>
  <c r="M3640" i="2"/>
  <c r="M3641" i="2"/>
  <c r="N3641" i="2" s="1"/>
  <c r="O3641" i="2" s="1"/>
  <c r="M3642" i="2"/>
  <c r="N3642" i="2" s="1"/>
  <c r="O3642" i="2" s="1"/>
  <c r="M3643" i="2"/>
  <c r="N3643" i="2" s="1"/>
  <c r="O3643" i="2" s="1"/>
  <c r="M3644" i="2"/>
  <c r="M3645" i="2"/>
  <c r="N3645" i="2" s="1"/>
  <c r="M3646" i="2"/>
  <c r="N3646" i="2" s="1"/>
  <c r="O3646" i="2" s="1"/>
  <c r="M3647" i="2"/>
  <c r="M3648" i="2"/>
  <c r="N3648" i="2" s="1"/>
  <c r="M3649" i="2"/>
  <c r="N3649" i="2" s="1"/>
  <c r="O3649" i="2" s="1"/>
  <c r="M3650" i="2"/>
  <c r="N3650" i="2" s="1"/>
  <c r="O3650" i="2" s="1"/>
  <c r="M3651" i="2"/>
  <c r="N3651" i="2" s="1"/>
  <c r="O3651" i="2" s="1"/>
  <c r="M3652" i="2"/>
  <c r="M3653" i="2"/>
  <c r="N3653" i="2" s="1"/>
  <c r="O3653" i="2" s="1"/>
  <c r="M3654" i="2"/>
  <c r="N3654" i="2" s="1"/>
  <c r="O3654" i="2" s="1"/>
  <c r="M3655" i="2"/>
  <c r="N3655" i="2" s="1"/>
  <c r="O3655" i="2" s="1"/>
  <c r="M3656" i="2"/>
  <c r="M3657" i="2"/>
  <c r="N3657" i="2" s="1"/>
  <c r="O3657" i="2" s="1"/>
  <c r="M3658" i="2"/>
  <c r="N3658" i="2" s="1"/>
  <c r="O3658" i="2" s="1"/>
  <c r="M3659" i="2"/>
  <c r="N3659" i="2" s="1"/>
  <c r="O3659" i="2" s="1"/>
  <c r="M3660" i="2"/>
  <c r="M3661" i="2"/>
  <c r="N3661" i="2" s="1"/>
  <c r="O3661" i="2" s="1"/>
  <c r="M3662" i="2"/>
  <c r="N3662" i="2" s="1"/>
  <c r="O3662" i="2" s="1"/>
  <c r="M3663" i="2"/>
  <c r="N3663" i="2" s="1"/>
  <c r="O3663" i="2" s="1"/>
  <c r="M3664" i="2"/>
  <c r="N3664" i="2" s="1"/>
  <c r="M3665" i="2"/>
  <c r="N3665" i="2" s="1"/>
  <c r="O3665" i="2" s="1"/>
  <c r="M3666" i="2"/>
  <c r="N3666" i="2" s="1"/>
  <c r="O3666" i="2" s="1"/>
  <c r="M3667" i="2"/>
  <c r="N3667" i="2" s="1"/>
  <c r="O3667" i="2" s="1"/>
  <c r="M3668" i="2"/>
  <c r="M3669" i="2"/>
  <c r="N3669" i="2" s="1"/>
  <c r="M3670" i="2"/>
  <c r="N3670" i="2" s="1"/>
  <c r="O3670" i="2" s="1"/>
  <c r="M3671" i="2"/>
  <c r="N3671" i="2" s="1"/>
  <c r="O3671" i="2" s="1"/>
  <c r="M3672" i="2"/>
  <c r="M3673" i="2"/>
  <c r="M3674" i="2"/>
  <c r="N3674" i="2" s="1"/>
  <c r="O3674" i="2" s="1"/>
  <c r="M3675" i="2"/>
  <c r="N3675" i="2" s="1"/>
  <c r="O3675" i="2" s="1"/>
  <c r="M3676" i="2"/>
  <c r="M3677" i="2"/>
  <c r="N3677" i="2" s="1"/>
  <c r="O3677" i="2" s="1"/>
  <c r="M3678" i="2"/>
  <c r="N3678" i="2" s="1"/>
  <c r="O3678" i="2" s="1"/>
  <c r="M3679" i="2"/>
  <c r="N3679" i="2" s="1"/>
  <c r="O3679" i="2" s="1"/>
  <c r="M3680" i="2"/>
  <c r="N3680" i="2" s="1"/>
  <c r="M3681" i="2"/>
  <c r="N3681" i="2" s="1"/>
  <c r="O3681" i="2" s="1"/>
  <c r="M3682" i="2"/>
  <c r="N3682" i="2" s="1"/>
  <c r="O3682" i="2" s="1"/>
  <c r="M3683" i="2"/>
  <c r="N3683" i="2" s="1"/>
  <c r="O3683" i="2" s="1"/>
  <c r="M3684" i="2"/>
  <c r="M3685" i="2"/>
  <c r="N3685" i="2" s="1"/>
  <c r="O3685" i="2" s="1"/>
  <c r="M3686" i="2"/>
  <c r="N3686" i="2" s="1"/>
  <c r="M3687" i="2"/>
  <c r="N3687" i="2" s="1"/>
  <c r="M3688" i="2"/>
  <c r="M3689" i="2"/>
  <c r="N3689" i="2" s="1"/>
  <c r="O3689" i="2" s="1"/>
  <c r="M3690" i="2"/>
  <c r="N3690" i="2" s="1"/>
  <c r="O3690" i="2" s="1"/>
  <c r="M3691" i="2"/>
  <c r="N3691" i="2" s="1"/>
  <c r="O3691" i="2" s="1"/>
  <c r="M3692" i="2"/>
  <c r="M3693" i="2"/>
  <c r="N3693" i="2" s="1"/>
  <c r="O3693" i="2" s="1"/>
  <c r="M3694" i="2"/>
  <c r="N3694" i="2" s="1"/>
  <c r="O3694" i="2" s="1"/>
  <c r="M3695" i="2"/>
  <c r="N3695" i="2" s="1"/>
  <c r="O3695" i="2" s="1"/>
  <c r="M3696" i="2"/>
  <c r="N3696" i="2" s="1"/>
  <c r="O3696" i="2" s="1"/>
  <c r="M3697" i="2"/>
  <c r="N3697" i="2" s="1"/>
  <c r="O3697" i="2" s="1"/>
  <c r="M3698" i="2"/>
  <c r="N3698" i="2" s="1"/>
  <c r="O3698" i="2" s="1"/>
  <c r="M3699" i="2"/>
  <c r="N3699" i="2" s="1"/>
  <c r="O3699" i="2" s="1"/>
  <c r="M3700" i="2"/>
  <c r="M3701" i="2"/>
  <c r="N3701" i="2" s="1"/>
  <c r="O3701" i="2" s="1"/>
  <c r="M3702" i="2"/>
  <c r="N3702" i="2" s="1"/>
  <c r="O3702" i="2" s="1"/>
  <c r="M3703" i="2"/>
  <c r="N3703" i="2" s="1"/>
  <c r="O3703" i="2" s="1"/>
  <c r="M3704" i="2"/>
  <c r="M3705" i="2"/>
  <c r="N3705" i="2" s="1"/>
  <c r="O3705" i="2" s="1"/>
  <c r="M3706" i="2"/>
  <c r="N3706" i="2" s="1"/>
  <c r="O3706" i="2" s="1"/>
  <c r="M3707" i="2"/>
  <c r="N3707" i="2" s="1"/>
  <c r="O3707" i="2" s="1"/>
  <c r="M3708" i="2"/>
  <c r="M3709" i="2"/>
  <c r="N3709" i="2" s="1"/>
  <c r="M3710" i="2"/>
  <c r="N3710" i="2" s="1"/>
  <c r="O3710" i="2" s="1"/>
  <c r="M3711" i="2"/>
  <c r="N3711" i="2" s="1"/>
  <c r="O3711" i="2" s="1"/>
  <c r="M3712" i="2"/>
  <c r="M3713" i="2"/>
  <c r="N3713" i="2" s="1"/>
  <c r="M3714" i="2"/>
  <c r="N3714" i="2" s="1"/>
  <c r="O3714" i="2" s="1"/>
  <c r="M3715" i="2"/>
  <c r="N3715" i="2" s="1"/>
  <c r="O3715" i="2" s="1"/>
  <c r="M3716" i="2"/>
  <c r="M3717" i="2"/>
  <c r="N3717" i="2" s="1"/>
  <c r="O3717" i="2" s="1"/>
  <c r="M3718" i="2"/>
  <c r="N3718" i="2" s="1"/>
  <c r="O3718" i="2" s="1"/>
  <c r="M3719" i="2"/>
  <c r="N3719" i="2" s="1"/>
  <c r="O3719" i="2" s="1"/>
  <c r="M3720" i="2"/>
  <c r="M3721" i="2"/>
  <c r="N3721" i="2" s="1"/>
  <c r="M3722" i="2"/>
  <c r="N3722" i="2" s="1"/>
  <c r="O3722" i="2" s="1"/>
  <c r="M3723" i="2"/>
  <c r="N3723" i="2" s="1"/>
  <c r="O3723" i="2" s="1"/>
  <c r="M3724" i="2"/>
  <c r="M3725" i="2"/>
  <c r="N3725" i="2" s="1"/>
  <c r="O3725" i="2" s="1"/>
  <c r="M3726" i="2"/>
  <c r="N3726" i="2" s="1"/>
  <c r="O3726" i="2" s="1"/>
  <c r="M3727" i="2"/>
  <c r="N3727" i="2" s="1"/>
  <c r="O3727" i="2" s="1"/>
  <c r="M3728" i="2"/>
  <c r="N3728" i="2" s="1"/>
  <c r="O3728" i="2" s="1"/>
  <c r="M3729" i="2"/>
  <c r="N3729" i="2" s="1"/>
  <c r="M3730" i="2"/>
  <c r="N3730" i="2" s="1"/>
  <c r="O3730" i="2" s="1"/>
  <c r="M3731" i="2"/>
  <c r="N3731" i="2" s="1"/>
  <c r="O3731" i="2" s="1"/>
  <c r="M3732" i="2"/>
  <c r="M3733" i="2"/>
  <c r="N3733" i="2" s="1"/>
  <c r="M3734" i="2"/>
  <c r="N3734" i="2" s="1"/>
  <c r="O3734" i="2" s="1"/>
  <c r="M3735" i="2"/>
  <c r="N3735" i="2" s="1"/>
  <c r="O3735" i="2" s="1"/>
  <c r="M3736" i="2"/>
  <c r="M3737" i="2"/>
  <c r="N3737" i="2" s="1"/>
  <c r="M3738" i="2"/>
  <c r="N3738" i="2" s="1"/>
  <c r="O3738" i="2" s="1"/>
  <c r="M3739" i="2"/>
  <c r="N3739" i="2" s="1"/>
  <c r="O3739" i="2" s="1"/>
  <c r="M3740" i="2"/>
  <c r="M3741" i="2"/>
  <c r="N3741" i="2" s="1"/>
  <c r="O3741" i="2" s="1"/>
  <c r="M3742" i="2"/>
  <c r="N3742" i="2" s="1"/>
  <c r="O3742" i="2" s="1"/>
  <c r="M3743" i="2"/>
  <c r="N3743" i="2" s="1"/>
  <c r="O3743" i="2" s="1"/>
  <c r="M3744" i="2"/>
  <c r="M3745" i="2"/>
  <c r="N3745" i="2" s="1"/>
  <c r="O3745" i="2" s="1"/>
  <c r="M3746" i="2"/>
  <c r="N3746" i="2" s="1"/>
  <c r="O3746" i="2" s="1"/>
  <c r="M3747" i="2"/>
  <c r="N3747" i="2" s="1"/>
  <c r="O3747" i="2" s="1"/>
  <c r="M3748" i="2"/>
  <c r="M3749" i="2"/>
  <c r="N3749" i="2" s="1"/>
  <c r="O3749" i="2" s="1"/>
  <c r="M3750" i="2"/>
  <c r="N3750" i="2" s="1"/>
  <c r="O3750" i="2" s="1"/>
  <c r="M3751" i="2"/>
  <c r="N3751" i="2" s="1"/>
  <c r="O3751" i="2" s="1"/>
  <c r="M3752" i="2"/>
  <c r="N3752" i="2" s="1"/>
  <c r="O3752" i="2" s="1"/>
  <c r="M3753" i="2"/>
  <c r="N3753" i="2" s="1"/>
  <c r="O3753" i="2" s="1"/>
  <c r="M3754" i="2"/>
  <c r="N3754" i="2" s="1"/>
  <c r="O3754" i="2" s="1"/>
  <c r="M3755" i="2"/>
  <c r="N3755" i="2" s="1"/>
  <c r="O3755" i="2" s="1"/>
  <c r="M3756" i="2"/>
  <c r="M3757" i="2"/>
  <c r="N3757" i="2" s="1"/>
  <c r="O3757" i="2" s="1"/>
  <c r="M3758" i="2"/>
  <c r="N3758" i="2" s="1"/>
  <c r="O3758" i="2" s="1"/>
  <c r="M3759" i="2"/>
  <c r="N3759" i="2" s="1"/>
  <c r="O3759" i="2" s="1"/>
  <c r="M3760" i="2"/>
  <c r="M3761" i="2"/>
  <c r="N3761" i="2" s="1"/>
  <c r="M3762" i="2"/>
  <c r="N3762" i="2" s="1"/>
  <c r="O3762" i="2" s="1"/>
  <c r="M3763" i="2"/>
  <c r="N3763" i="2" s="1"/>
  <c r="O3763" i="2" s="1"/>
  <c r="M3764" i="2"/>
  <c r="M3765" i="2"/>
  <c r="N3765" i="2" s="1"/>
  <c r="O3765" i="2" s="1"/>
  <c r="M3766" i="2"/>
  <c r="N3766" i="2" s="1"/>
  <c r="O3766" i="2" s="1"/>
  <c r="M3767" i="2"/>
  <c r="N3767" i="2" s="1"/>
  <c r="O3767" i="2" s="1"/>
  <c r="M3768" i="2"/>
  <c r="M3769" i="2"/>
  <c r="N3769" i="2" s="1"/>
  <c r="O3769" i="2" s="1"/>
  <c r="M3770" i="2"/>
  <c r="N3770" i="2" s="1"/>
  <c r="O3770" i="2" s="1"/>
  <c r="M3771" i="2"/>
  <c r="N3771" i="2" s="1"/>
  <c r="O3771" i="2" s="1"/>
  <c r="M3772" i="2"/>
  <c r="N6" i="2"/>
  <c r="O6" i="2" s="1"/>
  <c r="N8" i="2"/>
  <c r="N9" i="2"/>
  <c r="N11" i="2"/>
  <c r="O11" i="2" s="1"/>
  <c r="N32" i="2"/>
  <c r="O32" i="2" s="1"/>
  <c r="N56" i="2"/>
  <c r="N72" i="2"/>
  <c r="N79" i="2"/>
  <c r="O79" i="2" s="1"/>
  <c r="N80" i="2"/>
  <c r="N96" i="2"/>
  <c r="N103" i="2"/>
  <c r="O103" i="2" s="1"/>
  <c r="N110" i="2"/>
  <c r="O110" i="2" s="1"/>
  <c r="N120" i="2"/>
  <c r="N134" i="2"/>
  <c r="N142" i="2"/>
  <c r="O142" i="2" s="1"/>
  <c r="N160" i="2"/>
  <c r="N174" i="2"/>
  <c r="O174" i="2" s="1"/>
  <c r="N176" i="2"/>
  <c r="O176" i="2" s="1"/>
  <c r="N192" i="2"/>
  <c r="O192" i="2" s="1"/>
  <c r="N200" i="2"/>
  <c r="N222" i="2"/>
  <c r="O222" i="2" s="1"/>
  <c r="N247" i="2"/>
  <c r="O247" i="2" s="1"/>
  <c r="N248" i="2"/>
  <c r="O248" i="2" s="1"/>
  <c r="N264" i="2"/>
  <c r="O264" i="2" s="1"/>
  <c r="N288" i="2"/>
  <c r="O288" i="2" s="1"/>
  <c r="N318" i="2"/>
  <c r="N334" i="2"/>
  <c r="O334" i="2" s="1"/>
  <c r="N342" i="2"/>
  <c r="O342" i="2" s="1"/>
  <c r="N352" i="2"/>
  <c r="N374" i="2"/>
  <c r="O374" i="2" s="1"/>
  <c r="N384" i="2"/>
  <c r="N392" i="2"/>
  <c r="O392" i="2" s="1"/>
  <c r="N400" i="2"/>
  <c r="N408" i="2"/>
  <c r="O408" i="2" s="1"/>
  <c r="N430" i="2"/>
  <c r="O430" i="2" s="1"/>
  <c r="N439" i="2"/>
  <c r="O439" i="2" s="1"/>
  <c r="N440" i="2"/>
  <c r="O440" i="2" s="1"/>
  <c r="N448" i="2"/>
  <c r="N462" i="2"/>
  <c r="O462" i="2" s="1"/>
  <c r="N472" i="2"/>
  <c r="O472" i="2" s="1"/>
  <c r="N480" i="2"/>
  <c r="N502" i="2"/>
  <c r="O502" i="2" s="1"/>
  <c r="N504" i="2"/>
  <c r="O504" i="2" s="1"/>
  <c r="N512" i="2"/>
  <c r="O512" i="2" s="1"/>
  <c r="N520" i="2"/>
  <c r="N542" i="2"/>
  <c r="O542" i="2" s="1"/>
  <c r="N544" i="2"/>
  <c r="O544" i="2" s="1"/>
  <c r="N558" i="2"/>
  <c r="N560" i="2"/>
  <c r="N582" i="2"/>
  <c r="O582" i="2" s="1"/>
  <c r="N583" i="2"/>
  <c r="O583" i="2" s="1"/>
  <c r="N584" i="2"/>
  <c r="O584" i="2" s="1"/>
  <c r="N592" i="2"/>
  <c r="N607" i="2"/>
  <c r="O607" i="2" s="1"/>
  <c r="N608" i="2"/>
  <c r="O608" i="2" s="1"/>
  <c r="N624" i="2"/>
  <c r="O624" i="2" s="1"/>
  <c r="N632" i="2"/>
  <c r="O632" i="2" s="1"/>
  <c r="N640" i="2"/>
  <c r="N656" i="2"/>
  <c r="N662" i="2"/>
  <c r="O662" i="2" s="1"/>
  <c r="N663" i="2"/>
  <c r="O663" i="2" s="1"/>
  <c r="N664" i="2"/>
  <c r="O664" i="2" s="1"/>
  <c r="N684" i="2"/>
  <c r="N692" i="2"/>
  <c r="O692" i="2" s="1"/>
  <c r="N700" i="2"/>
  <c r="N702" i="2"/>
  <c r="N708" i="2"/>
  <c r="O708" i="2" s="1"/>
  <c r="N710" i="2"/>
  <c r="N716" i="2"/>
  <c r="N724" i="2"/>
  <c r="O724" i="2" s="1"/>
  <c r="N726" i="2"/>
  <c r="O726" i="2" s="1"/>
  <c r="N732" i="2"/>
  <c r="N740" i="2"/>
  <c r="O740" i="2" s="1"/>
  <c r="N742" i="2"/>
  <c r="O742" i="2" s="1"/>
  <c r="N748" i="2"/>
  <c r="N756" i="2"/>
  <c r="O756" i="2" s="1"/>
  <c r="N764" i="2"/>
  <c r="N766" i="2"/>
  <c r="O766" i="2" s="1"/>
  <c r="N772" i="2"/>
  <c r="O772" i="2" s="1"/>
  <c r="N780" i="2"/>
  <c r="N788" i="2"/>
  <c r="N790" i="2"/>
  <c r="O790" i="2" s="1"/>
  <c r="N796" i="2"/>
  <c r="O796" i="2" s="1"/>
  <c r="N804" i="2"/>
  <c r="O804" i="2" s="1"/>
  <c r="N812" i="2"/>
  <c r="N814" i="2"/>
  <c r="N820" i="2"/>
  <c r="O820" i="2" s="1"/>
  <c r="N828" i="2"/>
  <c r="O828" i="2" s="1"/>
  <c r="N830" i="2"/>
  <c r="O830" i="2" s="1"/>
  <c r="N836" i="2"/>
  <c r="O836" i="2" s="1"/>
  <c r="N844" i="2"/>
  <c r="N852" i="2"/>
  <c r="N860" i="2"/>
  <c r="O860" i="2" s="1"/>
  <c r="N868" i="2"/>
  <c r="N876" i="2"/>
  <c r="O876" i="2" s="1"/>
  <c r="N878" i="2"/>
  <c r="O878" i="2" s="1"/>
  <c r="N884" i="2"/>
  <c r="O884" i="2" s="1"/>
  <c r="N892" i="2"/>
  <c r="N900" i="2"/>
  <c r="O900" i="2" s="1"/>
  <c r="N908" i="2"/>
  <c r="N916" i="2"/>
  <c r="N924" i="2"/>
  <c r="O924" i="2" s="1"/>
  <c r="N932" i="2"/>
  <c r="N934" i="2"/>
  <c r="O934" i="2" s="1"/>
  <c r="N940" i="2"/>
  <c r="N944" i="2"/>
  <c r="O944" i="2" s="1"/>
  <c r="N948" i="2"/>
  <c r="N952" i="2"/>
  <c r="O952" i="2" s="1"/>
  <c r="N956" i="2"/>
  <c r="O956" i="2" s="1"/>
  <c r="N960" i="2"/>
  <c r="O960" i="2" s="1"/>
  <c r="N964" i="2"/>
  <c r="N972" i="2"/>
  <c r="O972" i="2" s="1"/>
  <c r="N980" i="2"/>
  <c r="O980" i="2" s="1"/>
  <c r="N984" i="2"/>
  <c r="N987" i="2"/>
  <c r="O987" i="2" s="1"/>
  <c r="N988" i="2"/>
  <c r="O988" i="2" s="1"/>
  <c r="N990" i="2"/>
  <c r="O990" i="2" s="1"/>
  <c r="N992" i="2"/>
  <c r="O992" i="2" s="1"/>
  <c r="N996" i="2"/>
  <c r="O996" i="2" s="1"/>
  <c r="N1004" i="2"/>
  <c r="O1004" i="2" s="1"/>
  <c r="N1006" i="2"/>
  <c r="O1006" i="2" s="1"/>
  <c r="N1012" i="2"/>
  <c r="N1020" i="2"/>
  <c r="N1024" i="2"/>
  <c r="O1024" i="2" s="1"/>
  <c r="N1028" i="2"/>
  <c r="N1036" i="2"/>
  <c r="N1044" i="2"/>
  <c r="O1044" i="2" s="1"/>
  <c r="N1052" i="2"/>
  <c r="N1054" i="2"/>
  <c r="O1054" i="2" s="1"/>
  <c r="N1060" i="2"/>
  <c r="O1060" i="2" s="1"/>
  <c r="N1062" i="2"/>
  <c r="N1068" i="2"/>
  <c r="O1068" i="2" s="1"/>
  <c r="N1072" i="2"/>
  <c r="N1076" i="2"/>
  <c r="O1076" i="2" s="1"/>
  <c r="N1084" i="2"/>
  <c r="N1088" i="2"/>
  <c r="O1088" i="2" s="1"/>
  <c r="N1092" i="2"/>
  <c r="N1100" i="2"/>
  <c r="N1108" i="2"/>
  <c r="N1116" i="2"/>
  <c r="O1116" i="2" s="1"/>
  <c r="N1120" i="2"/>
  <c r="N1124" i="2"/>
  <c r="O1124" i="2" s="1"/>
  <c r="N1128" i="2"/>
  <c r="O1128" i="2" s="1"/>
  <c r="N1132" i="2"/>
  <c r="N1140" i="2"/>
  <c r="N1144" i="2"/>
  <c r="O1144" i="2" s="1"/>
  <c r="N1148" i="2"/>
  <c r="O1148" i="2" s="1"/>
  <c r="N1152" i="2"/>
  <c r="N1156" i="2"/>
  <c r="N1164" i="2"/>
  <c r="N1166" i="2"/>
  <c r="O1166" i="2" s="1"/>
  <c r="N1172" i="2"/>
  <c r="O1172" i="2" s="1"/>
  <c r="N1176" i="2"/>
  <c r="N1180" i="2"/>
  <c r="O1180" i="2" s="1"/>
  <c r="N1188" i="2"/>
  <c r="N1192" i="2"/>
  <c r="O1192" i="2" s="1"/>
  <c r="N1196" i="2"/>
  <c r="O1196" i="2" s="1"/>
  <c r="N1198" i="2"/>
  <c r="O1198" i="2" s="1"/>
  <c r="N1204" i="2"/>
  <c r="N1208" i="2"/>
  <c r="O1208" i="2" s="1"/>
  <c r="N1212" i="2"/>
  <c r="N1220" i="2"/>
  <c r="N1228" i="2"/>
  <c r="N1236" i="2"/>
  <c r="O1236" i="2" s="1"/>
  <c r="N1240" i="2"/>
  <c r="O1240" i="2" s="1"/>
  <c r="N1244" i="2"/>
  <c r="N1248" i="2"/>
  <c r="N1252" i="2"/>
  <c r="N1260" i="2"/>
  <c r="O1260" i="2" s="1"/>
  <c r="N1264" i="2"/>
  <c r="N1268" i="2"/>
  <c r="N1276" i="2"/>
  <c r="N1280" i="2"/>
  <c r="N1284" i="2"/>
  <c r="N1286" i="2"/>
  <c r="O1286" i="2" s="1"/>
  <c r="N1292" i="2"/>
  <c r="N1294" i="2"/>
  <c r="O1294" i="2" s="1"/>
  <c r="N1300" i="2"/>
  <c r="N1304" i="2"/>
  <c r="O1304" i="2" s="1"/>
  <c r="N1308" i="2"/>
  <c r="N1316" i="2"/>
  <c r="N1324" i="2"/>
  <c r="O1324" i="2" s="1"/>
  <c r="N1326" i="2"/>
  <c r="O1326" i="2" s="1"/>
  <c r="N1332" i="2"/>
  <c r="N1340" i="2"/>
  <c r="N1344" i="2"/>
  <c r="O1344" i="2" s="1"/>
  <c r="N1348" i="2"/>
  <c r="N1356" i="2"/>
  <c r="O1356" i="2" s="1"/>
  <c r="N1364" i="2"/>
  <c r="N1372" i="2"/>
  <c r="O1372" i="2" s="1"/>
  <c r="N1376" i="2"/>
  <c r="O1376" i="2" s="1"/>
  <c r="N1380" i="2"/>
  <c r="N1388" i="2"/>
  <c r="N1390" i="2"/>
  <c r="O1390" i="2" s="1"/>
  <c r="N1392" i="2"/>
  <c r="O1392" i="2" s="1"/>
  <c r="N1396" i="2"/>
  <c r="N1404" i="2"/>
  <c r="N1406" i="2"/>
  <c r="O1406" i="2" s="1"/>
  <c r="N1408" i="2"/>
  <c r="N1412" i="2"/>
  <c r="O1412" i="2" s="1"/>
  <c r="N1414" i="2"/>
  <c r="O1414" i="2" s="1"/>
  <c r="N1420" i="2"/>
  <c r="N1428" i="2"/>
  <c r="O1428" i="2" s="1"/>
  <c r="N1432" i="2"/>
  <c r="N1436" i="2"/>
  <c r="O1436" i="2" s="1"/>
  <c r="N1444" i="2"/>
  <c r="N1448" i="2"/>
  <c r="O1448" i="2" s="1"/>
  <c r="N1452" i="2"/>
  <c r="O1452" i="2" s="1"/>
  <c r="N1456" i="2"/>
  <c r="O1456" i="2" s="1"/>
  <c r="N1460" i="2"/>
  <c r="N1468" i="2"/>
  <c r="O1468" i="2" s="1"/>
  <c r="N1472" i="2"/>
  <c r="N1476" i="2"/>
  <c r="O1476" i="2" s="1"/>
  <c r="N1484" i="2"/>
  <c r="N1492" i="2"/>
  <c r="N1500" i="2"/>
  <c r="N1504" i="2"/>
  <c r="N1508" i="2"/>
  <c r="N1516" i="2"/>
  <c r="N1518" i="2"/>
  <c r="N1524" i="2"/>
  <c r="N1532" i="2"/>
  <c r="N1536" i="2"/>
  <c r="N1540" i="2"/>
  <c r="N1542" i="2"/>
  <c r="O1542" i="2" s="1"/>
  <c r="N1548" i="2"/>
  <c r="N1556" i="2"/>
  <c r="N1564" i="2"/>
  <c r="N1568" i="2"/>
  <c r="O1568" i="2" s="1"/>
  <c r="N1572" i="2"/>
  <c r="N1576" i="2"/>
  <c r="N1580" i="2"/>
  <c r="O1580" i="2" s="1"/>
  <c r="N1588" i="2"/>
  <c r="N1592" i="2"/>
  <c r="N1596" i="2"/>
  <c r="N1604" i="2"/>
  <c r="N1606" i="2"/>
  <c r="O1606" i="2" s="1"/>
  <c r="N1612" i="2"/>
  <c r="O1612" i="2" s="1"/>
  <c r="N1620" i="2"/>
  <c r="N1628" i="2"/>
  <c r="N1632" i="2"/>
  <c r="N1636" i="2"/>
  <c r="O1636" i="2" s="1"/>
  <c r="N1644" i="2"/>
  <c r="N1646" i="2"/>
  <c r="O1646" i="2" s="1"/>
  <c r="N1648" i="2"/>
  <c r="N1652" i="2"/>
  <c r="O1652" i="2" s="1"/>
  <c r="N1660" i="2"/>
  <c r="N1664" i="2"/>
  <c r="O1664" i="2" s="1"/>
  <c r="N1668" i="2"/>
  <c r="O1668" i="2" s="1"/>
  <c r="N1676" i="2"/>
  <c r="N1684" i="2"/>
  <c r="N1688" i="2"/>
  <c r="N1692" i="2"/>
  <c r="N1695" i="2"/>
  <c r="O1695" i="2" s="1"/>
  <c r="N1696" i="2"/>
  <c r="N1700" i="2"/>
  <c r="N1704" i="2"/>
  <c r="O1704" i="2" s="1"/>
  <c r="N1708" i="2"/>
  <c r="N1712" i="2"/>
  <c r="N1716" i="2"/>
  <c r="O1716" i="2" s="1"/>
  <c r="N1720" i="2"/>
  <c r="N1724" i="2"/>
  <c r="N1728" i="2"/>
  <c r="N1732" i="2"/>
  <c r="N1737" i="2"/>
  <c r="O1737" i="2" s="1"/>
  <c r="N1740" i="2"/>
  <c r="O1740" i="2" s="1"/>
  <c r="N1748" i="2"/>
  <c r="N1752" i="2"/>
  <c r="O1752" i="2" s="1"/>
  <c r="N1756" i="2"/>
  <c r="N1764" i="2"/>
  <c r="O1764" i="2" s="1"/>
  <c r="N1768" i="2"/>
  <c r="O1768" i="2" s="1"/>
  <c r="N1772" i="2"/>
  <c r="N1780" i="2"/>
  <c r="N1782" i="2"/>
  <c r="O1782" i="2" s="1"/>
  <c r="N1784" i="2"/>
  <c r="N1788" i="2"/>
  <c r="N1792" i="2"/>
  <c r="O1792" i="2" s="1"/>
  <c r="N1796" i="2"/>
  <c r="N1800" i="2"/>
  <c r="O1800" i="2" s="1"/>
  <c r="N1804" i="2"/>
  <c r="N1812" i="2"/>
  <c r="N1820" i="2"/>
  <c r="O1820" i="2" s="1"/>
  <c r="N1824" i="2"/>
  <c r="O1824" i="2" s="1"/>
  <c r="N1828" i="2"/>
  <c r="N1836" i="2"/>
  <c r="O1836" i="2" s="1"/>
  <c r="N1840" i="2"/>
  <c r="O1840" i="2" s="1"/>
  <c r="N1844" i="2"/>
  <c r="O1844" i="2" s="1"/>
  <c r="N1852" i="2"/>
  <c r="N1856" i="2"/>
  <c r="O1856" i="2" s="1"/>
  <c r="N1857" i="2"/>
  <c r="O1857" i="2" s="1"/>
  <c r="N1860" i="2"/>
  <c r="N1868" i="2"/>
  <c r="N1876" i="2"/>
  <c r="N1884" i="2"/>
  <c r="N1888" i="2"/>
  <c r="N1892" i="2"/>
  <c r="N1896" i="2"/>
  <c r="O1896" i="2" s="1"/>
  <c r="N1900" i="2"/>
  <c r="N1904" i="2"/>
  <c r="N1908" i="2"/>
  <c r="N1916" i="2"/>
  <c r="O1916" i="2" s="1"/>
  <c r="N1920" i="2"/>
  <c r="N1924" i="2"/>
  <c r="O1924" i="2" s="1"/>
  <c r="N1926" i="2"/>
  <c r="O1926" i="2" s="1"/>
  <c r="N1932" i="2"/>
  <c r="O1932" i="2" s="1"/>
  <c r="N1940" i="2"/>
  <c r="O1940" i="2" s="1"/>
  <c r="N1944" i="2"/>
  <c r="N1948" i="2"/>
  <c r="N1956" i="2"/>
  <c r="N1964" i="2"/>
  <c r="O1964" i="2" s="1"/>
  <c r="N1966" i="2"/>
  <c r="O1966" i="2" s="1"/>
  <c r="N1972" i="2"/>
  <c r="N1976" i="2"/>
  <c r="O1976" i="2" s="1"/>
  <c r="N1980" i="2"/>
  <c r="N1984" i="2"/>
  <c r="N1988" i="2"/>
  <c r="N1992" i="2"/>
  <c r="N1996" i="2"/>
  <c r="N2004" i="2"/>
  <c r="N2008" i="2"/>
  <c r="O2008" i="2" s="1"/>
  <c r="N2012" i="2"/>
  <c r="N2020" i="2"/>
  <c r="N2022" i="2"/>
  <c r="O2022" i="2" s="1"/>
  <c r="N2024" i="2"/>
  <c r="N2028" i="2"/>
  <c r="O2028" i="2" s="1"/>
  <c r="N2036" i="2"/>
  <c r="N2044" i="2"/>
  <c r="N2052" i="2"/>
  <c r="N2056" i="2"/>
  <c r="N2060" i="2"/>
  <c r="N2068" i="2"/>
  <c r="N2070" i="2"/>
  <c r="O2070" i="2" s="1"/>
  <c r="N2072" i="2"/>
  <c r="O2072" i="2" s="1"/>
  <c r="N2076" i="2"/>
  <c r="N2084" i="2"/>
  <c r="N2088" i="2"/>
  <c r="O2088" i="2" s="1"/>
  <c r="N2092" i="2"/>
  <c r="N2100" i="2"/>
  <c r="N2104" i="2"/>
  <c r="N2108" i="2"/>
  <c r="N2116" i="2"/>
  <c r="N2120" i="2"/>
  <c r="N2124" i="2"/>
  <c r="O2124" i="2" s="1"/>
  <c r="N2128" i="2"/>
  <c r="N2132" i="2"/>
  <c r="N2136" i="2"/>
  <c r="N2140" i="2"/>
  <c r="N2144" i="2"/>
  <c r="O2144" i="2" s="1"/>
  <c r="N2145" i="2"/>
  <c r="O2145" i="2" s="1"/>
  <c r="N2148" i="2"/>
  <c r="N2152" i="2"/>
  <c r="O2152" i="2" s="1"/>
  <c r="N2156" i="2"/>
  <c r="O2156" i="2" s="1"/>
  <c r="N2160" i="2"/>
  <c r="O2160" i="2" s="1"/>
  <c r="N2164" i="2"/>
  <c r="N2167" i="2"/>
  <c r="N2172" i="2"/>
  <c r="N2176" i="2"/>
  <c r="N2180" i="2"/>
  <c r="N2184" i="2"/>
  <c r="O2184" i="2" s="1"/>
  <c r="N2188" i="2"/>
  <c r="O2188" i="2" s="1"/>
  <c r="N2192" i="2"/>
  <c r="O2192" i="2" s="1"/>
  <c r="N2196" i="2"/>
  <c r="N2200" i="2"/>
  <c r="N2204" i="2"/>
  <c r="N2208" i="2"/>
  <c r="O2208" i="2" s="1"/>
  <c r="N2212" i="2"/>
  <c r="N2216" i="2"/>
  <c r="O2216" i="2" s="1"/>
  <c r="N2220" i="2"/>
  <c r="N2228" i="2"/>
  <c r="O2228" i="2" s="1"/>
  <c r="N2232" i="2"/>
  <c r="O2232" i="2" s="1"/>
  <c r="N2236" i="2"/>
  <c r="N2244" i="2"/>
  <c r="N2248" i="2"/>
  <c r="O2248" i="2" s="1"/>
  <c r="N2252" i="2"/>
  <c r="O2252" i="2" s="1"/>
  <c r="N2254" i="2"/>
  <c r="O2254" i="2" s="1"/>
  <c r="N2256" i="2"/>
  <c r="N2260" i="2"/>
  <c r="N2264" i="2"/>
  <c r="O2264" i="2" s="1"/>
  <c r="N2268" i="2"/>
  <c r="O2268" i="2" s="1"/>
  <c r="N2272" i="2"/>
  <c r="O2272" i="2" s="1"/>
  <c r="N2276" i="2"/>
  <c r="N2280" i="2"/>
  <c r="O2280" i="2" s="1"/>
  <c r="N2284" i="2"/>
  <c r="N2288" i="2"/>
  <c r="O2288" i="2" s="1"/>
  <c r="N2292" i="2"/>
  <c r="N2296" i="2"/>
  <c r="O2296" i="2" s="1"/>
  <c r="N2300" i="2"/>
  <c r="N2304" i="2"/>
  <c r="O2304" i="2" s="1"/>
  <c r="N2308" i="2"/>
  <c r="N2316" i="2"/>
  <c r="N2318" i="2"/>
  <c r="O2318" i="2" s="1"/>
  <c r="N2320" i="2"/>
  <c r="O2320" i="2" s="1"/>
  <c r="N2324" i="2"/>
  <c r="N2327" i="2"/>
  <c r="O2327" i="2" s="1"/>
  <c r="N2328" i="2"/>
  <c r="O2328" i="2" s="1"/>
  <c r="N2332" i="2"/>
  <c r="N2334" i="2"/>
  <c r="O2334" i="2" s="1"/>
  <c r="N2336" i="2"/>
  <c r="O2336" i="2" s="1"/>
  <c r="N2340" i="2"/>
  <c r="N2344" i="2"/>
  <c r="N2348" i="2"/>
  <c r="N2352" i="2"/>
  <c r="O2352" i="2" s="1"/>
  <c r="N2356" i="2"/>
  <c r="O2356" i="2" s="1"/>
  <c r="N2360" i="2"/>
  <c r="N2364" i="2"/>
  <c r="N2372" i="2"/>
  <c r="O2372" i="2" s="1"/>
  <c r="N2376" i="2"/>
  <c r="O2376" i="2" s="1"/>
  <c r="N2380" i="2"/>
  <c r="O2380" i="2" s="1"/>
  <c r="N2388" i="2"/>
  <c r="N2392" i="2"/>
  <c r="O2392" i="2" s="1"/>
  <c r="N2396" i="2"/>
  <c r="N2400" i="2"/>
  <c r="O2400" i="2" s="1"/>
  <c r="N2404" i="2"/>
  <c r="O2404" i="2" s="1"/>
  <c r="N2408" i="2"/>
  <c r="N2412" i="2"/>
  <c r="N2416" i="2"/>
  <c r="O2416" i="2" s="1"/>
  <c r="N2420" i="2"/>
  <c r="N2428" i="2"/>
  <c r="N2432" i="2"/>
  <c r="O2432" i="2" s="1"/>
  <c r="N2436" i="2"/>
  <c r="N2440" i="2"/>
  <c r="O2440" i="2" s="1"/>
  <c r="N2444" i="2"/>
  <c r="N2448" i="2"/>
  <c r="N2452" i="2"/>
  <c r="N2456" i="2"/>
  <c r="O2456" i="2" s="1"/>
  <c r="N2460" i="2"/>
  <c r="N2464" i="2"/>
  <c r="O2464" i="2" s="1"/>
  <c r="N2468" i="2"/>
  <c r="N2476" i="2"/>
  <c r="O2476" i="2" s="1"/>
  <c r="N2480" i="2"/>
  <c r="N2484" i="2"/>
  <c r="N2492" i="2"/>
  <c r="N2494" i="2"/>
  <c r="O2494" i="2" s="1"/>
  <c r="N2495" i="2"/>
  <c r="O2495" i="2" s="1"/>
  <c r="N2496" i="2"/>
  <c r="N2500" i="2"/>
  <c r="N2508" i="2"/>
  <c r="O2508" i="2" s="1"/>
  <c r="N2512" i="2"/>
  <c r="O2512" i="2" s="1"/>
  <c r="N2516" i="2"/>
  <c r="N2518" i="2"/>
  <c r="O2518" i="2" s="1"/>
  <c r="N2524" i="2"/>
  <c r="N2526" i="2"/>
  <c r="O2526" i="2" s="1"/>
  <c r="N2528" i="2"/>
  <c r="O2528" i="2" s="1"/>
  <c r="N2532" i="2"/>
  <c r="N2540" i="2"/>
  <c r="N2544" i="2"/>
  <c r="O2544" i="2" s="1"/>
  <c r="N2548" i="2"/>
  <c r="N2556" i="2"/>
  <c r="N2558" i="2"/>
  <c r="O2558" i="2" s="1"/>
  <c r="N2560" i="2"/>
  <c r="O2560" i="2" s="1"/>
  <c r="N2564" i="2"/>
  <c r="N2572" i="2"/>
  <c r="O2572" i="2" s="1"/>
  <c r="N2580" i="2"/>
  <c r="N2588" i="2"/>
  <c r="O2588" i="2" s="1"/>
  <c r="N2592" i="2"/>
  <c r="O2592" i="2" s="1"/>
  <c r="N2596" i="2"/>
  <c r="N2604" i="2"/>
  <c r="O2604" i="2" s="1"/>
  <c r="N2608" i="2"/>
  <c r="O2608" i="2" s="1"/>
  <c r="N2612" i="2"/>
  <c r="N2616" i="2"/>
  <c r="O2616" i="2" s="1"/>
  <c r="N2620" i="2"/>
  <c r="N2624" i="2"/>
  <c r="O2624" i="2" s="1"/>
  <c r="N2628" i="2"/>
  <c r="N2632" i="2"/>
  <c r="N2636" i="2"/>
  <c r="N2640" i="2"/>
  <c r="O2640" i="2" s="1"/>
  <c r="N2644" i="2"/>
  <c r="N2648" i="2"/>
  <c r="O2648" i="2" s="1"/>
  <c r="N2652" i="2"/>
  <c r="N2656" i="2"/>
  <c r="N2660" i="2"/>
  <c r="N2664" i="2"/>
  <c r="N2668" i="2"/>
  <c r="N2672" i="2"/>
  <c r="O2672" i="2" s="1"/>
  <c r="N2676" i="2"/>
  <c r="N2680" i="2"/>
  <c r="N2684" i="2"/>
  <c r="O2684" i="2" s="1"/>
  <c r="N2686" i="2"/>
  <c r="O2686" i="2" s="1"/>
  <c r="N2692" i="2"/>
  <c r="N2696" i="2"/>
  <c r="N2697" i="2"/>
  <c r="O2697" i="2" s="1"/>
  <c r="N2700" i="2"/>
  <c r="N2708" i="2"/>
  <c r="N2712" i="2"/>
  <c r="N2716" i="2"/>
  <c r="N2724" i="2"/>
  <c r="N2732" i="2"/>
  <c r="O2732" i="2" s="1"/>
  <c r="N2740" i="2"/>
  <c r="O2740" i="2" s="1"/>
  <c r="N2748" i="2"/>
  <c r="N2756" i="2"/>
  <c r="O2756" i="2" s="1"/>
  <c r="N2758" i="2"/>
  <c r="O2758" i="2" s="1"/>
  <c r="N2759" i="2"/>
  <c r="O2759" i="2" s="1"/>
  <c r="N2760" i="2"/>
  <c r="O2760" i="2" s="1"/>
  <c r="N2764" i="2"/>
  <c r="N2772" i="2"/>
  <c r="O2772" i="2" s="1"/>
  <c r="N2776" i="2"/>
  <c r="N2780" i="2"/>
  <c r="N2788" i="2"/>
  <c r="O2788" i="2" s="1"/>
  <c r="N2790" i="2"/>
  <c r="O2790" i="2" s="1"/>
  <c r="N2792" i="2"/>
  <c r="N2796" i="2"/>
  <c r="N2804" i="2"/>
  <c r="N2808" i="2"/>
  <c r="O2808" i="2" s="1"/>
  <c r="N2812" i="2"/>
  <c r="O2812" i="2" s="1"/>
  <c r="N2816" i="2"/>
  <c r="O2816" i="2" s="1"/>
  <c r="N2820" i="2"/>
  <c r="N2824" i="2"/>
  <c r="O2824" i="2" s="1"/>
  <c r="N2828" i="2"/>
  <c r="N2836" i="2"/>
  <c r="O2836" i="2" s="1"/>
  <c r="N2844" i="2"/>
  <c r="O2844" i="2" s="1"/>
  <c r="N2848" i="2"/>
  <c r="N2852" i="2"/>
  <c r="N2854" i="2"/>
  <c r="O2854" i="2" s="1"/>
  <c r="N2860" i="2"/>
  <c r="N2864" i="2"/>
  <c r="O2864" i="2" s="1"/>
  <c r="N2868" i="2"/>
  <c r="N2872" i="2"/>
  <c r="O2872" i="2" s="1"/>
  <c r="N2876" i="2"/>
  <c r="N2880" i="2"/>
  <c r="O2880" i="2" s="1"/>
  <c r="N2884" i="2"/>
  <c r="N2892" i="2"/>
  <c r="N2896" i="2"/>
  <c r="O2896" i="2" s="1"/>
  <c r="N2900" i="2"/>
  <c r="O2900" i="2" s="1"/>
  <c r="N2908" i="2"/>
  <c r="O2908" i="2" s="1"/>
  <c r="N2916" i="2"/>
  <c r="N2924" i="2"/>
  <c r="O2924" i="2" s="1"/>
  <c r="N2926" i="2"/>
  <c r="O2926" i="2" s="1"/>
  <c r="N2928" i="2"/>
  <c r="O2928" i="2" s="1"/>
  <c r="N2932" i="2"/>
  <c r="O2932" i="2" s="1"/>
  <c r="N2940" i="2"/>
  <c r="N2944" i="2"/>
  <c r="O2944" i="2" s="1"/>
  <c r="N2948" i="2"/>
  <c r="N2956" i="2"/>
  <c r="N2960" i="2"/>
  <c r="N2964" i="2"/>
  <c r="N2972" i="2"/>
  <c r="N2975" i="2"/>
  <c r="O2975" i="2" s="1"/>
  <c r="N2976" i="2"/>
  <c r="N2980" i="2"/>
  <c r="N2988" i="2"/>
  <c r="N2992" i="2"/>
  <c r="O2992" i="2" s="1"/>
  <c r="N2996" i="2"/>
  <c r="N3000" i="2"/>
  <c r="N3004" i="2"/>
  <c r="N3012" i="2"/>
  <c r="N3016" i="2"/>
  <c r="O3016" i="2" s="1"/>
  <c r="N3020" i="2"/>
  <c r="O3020" i="2" s="1"/>
  <c r="N3028" i="2"/>
  <c r="N3032" i="2"/>
  <c r="N3036" i="2"/>
  <c r="N3039" i="2"/>
  <c r="O3039" i="2" s="1"/>
  <c r="N3044" i="2"/>
  <c r="N3048" i="2"/>
  <c r="O3048" i="2" s="1"/>
  <c r="N3052" i="2"/>
  <c r="O3052" i="2" s="1"/>
  <c r="N3060" i="2"/>
  <c r="N3062" i="2"/>
  <c r="O3062" i="2" s="1"/>
  <c r="N3068" i="2"/>
  <c r="N3076" i="2"/>
  <c r="N3080" i="2"/>
  <c r="N3084" i="2"/>
  <c r="N3092" i="2"/>
  <c r="N3096" i="2"/>
  <c r="O3096" i="2" s="1"/>
  <c r="N3100" i="2"/>
  <c r="N3107" i="2"/>
  <c r="O3107" i="2" s="1"/>
  <c r="N3108" i="2"/>
  <c r="N3112" i="2"/>
  <c r="N3116" i="2"/>
  <c r="N3120" i="2"/>
  <c r="O3120" i="2" s="1"/>
  <c r="N3124" i="2"/>
  <c r="N3128" i="2"/>
  <c r="N3132" i="2"/>
  <c r="N3136" i="2"/>
  <c r="N3140" i="2"/>
  <c r="N3144" i="2"/>
  <c r="O3144" i="2" s="1"/>
  <c r="N3148" i="2"/>
  <c r="N3152" i="2"/>
  <c r="O3152" i="2" s="1"/>
  <c r="N3156" i="2"/>
  <c r="N3160" i="2"/>
  <c r="N3164" i="2"/>
  <c r="N3168" i="2"/>
  <c r="O3168" i="2" s="1"/>
  <c r="N3172" i="2"/>
  <c r="O3172" i="2" s="1"/>
  <c r="N3176" i="2"/>
  <c r="N3180" i="2"/>
  <c r="O3180" i="2" s="1"/>
  <c r="N3184" i="2"/>
  <c r="N3188" i="2"/>
  <c r="N3192" i="2"/>
  <c r="O3192" i="2" s="1"/>
  <c r="N3196" i="2"/>
  <c r="N3204" i="2"/>
  <c r="N3208" i="2"/>
  <c r="O3208" i="2" s="1"/>
  <c r="N3212" i="2"/>
  <c r="O3212" i="2" s="1"/>
  <c r="N3216" i="2"/>
  <c r="N3220" i="2"/>
  <c r="N3228" i="2"/>
  <c r="N3232" i="2"/>
  <c r="O3232" i="2" s="1"/>
  <c r="N3236" i="2"/>
  <c r="N3240" i="2"/>
  <c r="N3244" i="2"/>
  <c r="N3252" i="2"/>
  <c r="N3260" i="2"/>
  <c r="N3263" i="2"/>
  <c r="O3263" i="2" s="1"/>
  <c r="N3268" i="2"/>
  <c r="N3276" i="2"/>
  <c r="N3284" i="2"/>
  <c r="O3284" i="2" s="1"/>
  <c r="N3288" i="2"/>
  <c r="O3288" i="2" s="1"/>
  <c r="N3292" i="2"/>
  <c r="N3300" i="2"/>
  <c r="N3308" i="2"/>
  <c r="N3312" i="2"/>
  <c r="N3316" i="2"/>
  <c r="N3320" i="2"/>
  <c r="O3320" i="2" s="1"/>
  <c r="N3324" i="2"/>
  <c r="N3328" i="2"/>
  <c r="N3332" i="2"/>
  <c r="O3332" i="2" s="1"/>
  <c r="N3336" i="2"/>
  <c r="O3336" i="2" s="1"/>
  <c r="N3340" i="2"/>
  <c r="N3348" i="2"/>
  <c r="O3348" i="2" s="1"/>
  <c r="N3356" i="2"/>
  <c r="N3360" i="2"/>
  <c r="O3360" i="2" s="1"/>
  <c r="N3363" i="2"/>
  <c r="O3363" i="2" s="1"/>
  <c r="N3364" i="2"/>
  <c r="N3372" i="2"/>
  <c r="N3374" i="2"/>
  <c r="O3374" i="2" s="1"/>
  <c r="N3376" i="2"/>
  <c r="N3380" i="2"/>
  <c r="N3388" i="2"/>
  <c r="N3392" i="2"/>
  <c r="N3396" i="2"/>
  <c r="N3400" i="2"/>
  <c r="O3400" i="2" s="1"/>
  <c r="N3404" i="2"/>
  <c r="O3404" i="2" s="1"/>
  <c r="N3412" i="2"/>
  <c r="O3412" i="2" s="1"/>
  <c r="N3416" i="2"/>
  <c r="O3416" i="2" s="1"/>
  <c r="N3417" i="2"/>
  <c r="O3417" i="2" s="1"/>
  <c r="N3420" i="2"/>
  <c r="O3420" i="2" s="1"/>
  <c r="N3428" i="2"/>
  <c r="N3436" i="2"/>
  <c r="O3436" i="2" s="1"/>
  <c r="N3444" i="2"/>
  <c r="N3448" i="2"/>
  <c r="N3452" i="2"/>
  <c r="N3456" i="2"/>
  <c r="N3460" i="2"/>
  <c r="N3463" i="2"/>
  <c r="O3463" i="2" s="1"/>
  <c r="N3464" i="2"/>
  <c r="N3468" i="2"/>
  <c r="O3468" i="2" s="1"/>
  <c r="N3472" i="2"/>
  <c r="O3472" i="2" s="1"/>
  <c r="N3476" i="2"/>
  <c r="N3480" i="2"/>
  <c r="O3480" i="2" s="1"/>
  <c r="N3484" i="2"/>
  <c r="N3489" i="2"/>
  <c r="O3489" i="2" s="1"/>
  <c r="N3491" i="2"/>
  <c r="O3491" i="2" s="1"/>
  <c r="N3492" i="2"/>
  <c r="N3494" i="2"/>
  <c r="O3494" i="2" s="1"/>
  <c r="N3500" i="2"/>
  <c r="N3504" i="2"/>
  <c r="N3508" i="2"/>
  <c r="O3508" i="2" s="1"/>
  <c r="N3516" i="2"/>
  <c r="N3520" i="2"/>
  <c r="N3524" i="2"/>
  <c r="N3532" i="2"/>
  <c r="N3540" i="2"/>
  <c r="O3540" i="2" s="1"/>
  <c r="N3544" i="2"/>
  <c r="N3545" i="2"/>
  <c r="O3545" i="2" s="1"/>
  <c r="N3548" i="2"/>
  <c r="N3556" i="2"/>
  <c r="O3556" i="2" s="1"/>
  <c r="N3561" i="2"/>
  <c r="O3561" i="2" s="1"/>
  <c r="N3564" i="2"/>
  <c r="N3568" i="2"/>
  <c r="O3568" i="2" s="1"/>
  <c r="N3572" i="2"/>
  <c r="O3572" i="2" s="1"/>
  <c r="N3576" i="2"/>
  <c r="N3580" i="2"/>
  <c r="O3580" i="2" s="1"/>
  <c r="N3584" i="2"/>
  <c r="O3584" i="2" s="1"/>
  <c r="N3588" i="2"/>
  <c r="N3592" i="2"/>
  <c r="N3596" i="2"/>
  <c r="N3600" i="2"/>
  <c r="O3600" i="2" s="1"/>
  <c r="N3604" i="2"/>
  <c r="N3606" i="2"/>
  <c r="O3606" i="2" s="1"/>
  <c r="N3608" i="2"/>
  <c r="N3612" i="2"/>
  <c r="N3620" i="2"/>
  <c r="O3620" i="2" s="1"/>
  <c r="N3628" i="2"/>
  <c r="N3636" i="2"/>
  <c r="N3640" i="2"/>
  <c r="O3640" i="2" s="1"/>
  <c r="N3644" i="2"/>
  <c r="N3647" i="2"/>
  <c r="O3647" i="2" s="1"/>
  <c r="N3652" i="2"/>
  <c r="N3656" i="2"/>
  <c r="N3660" i="2"/>
  <c r="N3668" i="2"/>
  <c r="N3672" i="2"/>
  <c r="O3672" i="2" s="1"/>
  <c r="N3673" i="2"/>
  <c r="O3673" i="2" s="1"/>
  <c r="N3676" i="2"/>
  <c r="N3684" i="2"/>
  <c r="N3688" i="2"/>
  <c r="O3688" i="2" s="1"/>
  <c r="N3692" i="2"/>
  <c r="O3692" i="2" s="1"/>
  <c r="N3700" i="2"/>
  <c r="N3704" i="2"/>
  <c r="N3708" i="2"/>
  <c r="O3708" i="2" s="1"/>
  <c r="N3712" i="2"/>
  <c r="O3712" i="2" s="1"/>
  <c r="N3716" i="2"/>
  <c r="N3720" i="2"/>
  <c r="O3720" i="2" s="1"/>
  <c r="N3724" i="2"/>
  <c r="N3732" i="2"/>
  <c r="O3732" i="2" s="1"/>
  <c r="N3736" i="2"/>
  <c r="N3740" i="2"/>
  <c r="N3744" i="2"/>
  <c r="O3744" i="2" s="1"/>
  <c r="N3748" i="2"/>
  <c r="N3756" i="2"/>
  <c r="N3760" i="2"/>
  <c r="O3760" i="2" s="1"/>
  <c r="N3764" i="2"/>
  <c r="N3768" i="2"/>
  <c r="O3768" i="2" s="1"/>
  <c r="N3772" i="2"/>
  <c r="O4" i="2"/>
  <c r="O8" i="2"/>
  <c r="O9" i="2"/>
  <c r="O12" i="2"/>
  <c r="O14" i="2"/>
  <c r="O20" i="2"/>
  <c r="O22" i="2"/>
  <c r="O24" i="2"/>
  <c r="O28" i="2"/>
  <c r="O36" i="2"/>
  <c r="O40" i="2"/>
  <c r="O44" i="2"/>
  <c r="O46" i="2"/>
  <c r="O52" i="2"/>
  <c r="O56" i="2"/>
  <c r="O57" i="2"/>
  <c r="O60" i="2"/>
  <c r="O64" i="2"/>
  <c r="O68" i="2"/>
  <c r="O72" i="2"/>
  <c r="O76" i="2"/>
  <c r="O80" i="2"/>
  <c r="O84" i="2"/>
  <c r="O87" i="2"/>
  <c r="O88" i="2"/>
  <c r="O92" i="2"/>
  <c r="O96" i="2"/>
  <c r="O100" i="2"/>
  <c r="O104" i="2"/>
  <c r="O108" i="2"/>
  <c r="O112" i="2"/>
  <c r="O116" i="2"/>
  <c r="O120" i="2"/>
  <c r="O124" i="2"/>
  <c r="O132" i="2"/>
  <c r="O134" i="2"/>
  <c r="O136" i="2"/>
  <c r="O140" i="2"/>
  <c r="O144" i="2"/>
  <c r="O148" i="2"/>
  <c r="O152" i="2"/>
  <c r="O156" i="2"/>
  <c r="O158" i="2"/>
  <c r="O160" i="2"/>
  <c r="O164" i="2"/>
  <c r="O168" i="2"/>
  <c r="O172" i="2"/>
  <c r="O180" i="2"/>
  <c r="O184" i="2"/>
  <c r="O188" i="2"/>
  <c r="O196" i="2"/>
  <c r="O200" i="2"/>
  <c r="O204" i="2"/>
  <c r="O208" i="2"/>
  <c r="O212" i="2"/>
  <c r="O216" i="2"/>
  <c r="O220" i="2"/>
  <c r="O228" i="2"/>
  <c r="O236" i="2"/>
  <c r="O244" i="2"/>
  <c r="O252" i="2"/>
  <c r="O254" i="2"/>
  <c r="O256" i="2"/>
  <c r="O260" i="2"/>
  <c r="O262" i="2"/>
  <c r="O268" i="2"/>
  <c r="O273" i="2"/>
  <c r="O276" i="2"/>
  <c r="O278" i="2"/>
  <c r="O284" i="2"/>
  <c r="O292" i="2"/>
  <c r="O296" i="2"/>
  <c r="O300" i="2"/>
  <c r="O302" i="2"/>
  <c r="O304" i="2"/>
  <c r="O308" i="2"/>
  <c r="O316" i="2"/>
  <c r="O318" i="2"/>
  <c r="O320" i="2"/>
  <c r="O324" i="2"/>
  <c r="O328" i="2"/>
  <c r="O332" i="2"/>
  <c r="O336" i="2"/>
  <c r="O340" i="2"/>
  <c r="O344" i="2"/>
  <c r="O348" i="2"/>
  <c r="O352" i="2"/>
  <c r="O356" i="2"/>
  <c r="O360" i="2"/>
  <c r="O364" i="2"/>
  <c r="O368" i="2"/>
  <c r="O372" i="2"/>
  <c r="O380" i="2"/>
  <c r="O382" i="2"/>
  <c r="O383" i="2"/>
  <c r="O384" i="2"/>
  <c r="O388" i="2"/>
  <c r="O391" i="2"/>
  <c r="O396" i="2"/>
  <c r="O400" i="2"/>
  <c r="O404" i="2"/>
  <c r="O406" i="2"/>
  <c r="O412" i="2"/>
  <c r="O416" i="2"/>
  <c r="O417" i="2"/>
  <c r="O420" i="2"/>
  <c r="O422" i="2"/>
  <c r="O424" i="2"/>
  <c r="O428" i="2"/>
  <c r="O436" i="2"/>
  <c r="O438" i="2"/>
  <c r="O444" i="2"/>
  <c r="O447" i="2"/>
  <c r="O448" i="2"/>
  <c r="O452" i="2"/>
  <c r="O460" i="2"/>
  <c r="O464" i="2"/>
  <c r="O465" i="2"/>
  <c r="O468" i="2"/>
  <c r="O476" i="2"/>
  <c r="O478" i="2"/>
  <c r="O480" i="2"/>
  <c r="O481" i="2"/>
  <c r="O484" i="2"/>
  <c r="O488" i="2"/>
  <c r="O492" i="2"/>
  <c r="O494" i="2"/>
  <c r="O496" i="2"/>
  <c r="O500" i="2"/>
  <c r="O508" i="2"/>
  <c r="O516" i="2"/>
  <c r="O518" i="2"/>
  <c r="O520" i="2"/>
  <c r="O524" i="2"/>
  <c r="O528" i="2"/>
  <c r="O532" i="2"/>
  <c r="O534" i="2"/>
  <c r="O536" i="2"/>
  <c r="O540" i="2"/>
  <c r="O548" i="2"/>
  <c r="O554" i="2"/>
  <c r="O556" i="2"/>
  <c r="O558" i="2"/>
  <c r="O560" i="2"/>
  <c r="O564" i="2"/>
  <c r="O568" i="2"/>
  <c r="O572" i="2"/>
  <c r="O573" i="2"/>
  <c r="O574" i="2"/>
  <c r="O576" i="2"/>
  <c r="O580" i="2"/>
  <c r="O585" i="2"/>
  <c r="O588" i="2"/>
  <c r="O592" i="2"/>
  <c r="O596" i="2"/>
  <c r="O598" i="2"/>
  <c r="O600" i="2"/>
  <c r="O604" i="2"/>
  <c r="O612" i="2"/>
  <c r="O616" i="2"/>
  <c r="O620" i="2"/>
  <c r="O622" i="2"/>
  <c r="O628" i="2"/>
  <c r="O636" i="2"/>
  <c r="O638" i="2"/>
  <c r="O640" i="2"/>
  <c r="O644" i="2"/>
  <c r="O652" i="2"/>
  <c r="O654" i="2"/>
  <c r="O656" i="2"/>
  <c r="O660" i="2"/>
  <c r="O668" i="2"/>
  <c r="O672" i="2"/>
  <c r="O676" i="2"/>
  <c r="O680" i="2"/>
  <c r="O684" i="2"/>
  <c r="O687" i="2"/>
  <c r="O696" i="2"/>
  <c r="O700" i="2"/>
  <c r="O702" i="2"/>
  <c r="O704" i="2"/>
  <c r="O710" i="2"/>
  <c r="O712" i="2"/>
  <c r="O716" i="2"/>
  <c r="O719" i="2"/>
  <c r="O732" i="2"/>
  <c r="O734" i="2"/>
  <c r="O744" i="2"/>
  <c r="O748" i="2"/>
  <c r="O760" i="2"/>
  <c r="O764" i="2"/>
  <c r="O768" i="2"/>
  <c r="O776" i="2"/>
  <c r="O780" i="2"/>
  <c r="O784" i="2"/>
  <c r="O788" i="2"/>
  <c r="O792" i="2"/>
  <c r="O798" i="2"/>
  <c r="O800" i="2"/>
  <c r="O812" i="2"/>
  <c r="O814" i="2"/>
  <c r="O816" i="2"/>
  <c r="O822" i="2"/>
  <c r="O831" i="2"/>
  <c r="O832" i="2"/>
  <c r="O840" i="2"/>
  <c r="O844" i="2"/>
  <c r="O848" i="2"/>
  <c r="O852" i="2"/>
  <c r="O854" i="2"/>
  <c r="O856" i="2"/>
  <c r="O862" i="2"/>
  <c r="O868" i="2"/>
  <c r="O872" i="2"/>
  <c r="O880" i="2"/>
  <c r="O888" i="2"/>
  <c r="O892" i="2"/>
  <c r="O896" i="2"/>
  <c r="O897" i="2"/>
  <c r="O902" i="2"/>
  <c r="O908" i="2"/>
  <c r="O912" i="2"/>
  <c r="O916" i="2"/>
  <c r="O917" i="2"/>
  <c r="O928" i="2"/>
  <c r="O932" i="2"/>
  <c r="O936" i="2"/>
  <c r="O940" i="2"/>
  <c r="O942" i="2"/>
  <c r="O948" i="2"/>
  <c r="O950" i="2"/>
  <c r="O964" i="2"/>
  <c r="O966" i="2"/>
  <c r="O968" i="2"/>
  <c r="O976" i="2"/>
  <c r="O984" i="2"/>
  <c r="O991" i="2"/>
  <c r="O998" i="2"/>
  <c r="O1008" i="2"/>
  <c r="O1012" i="2"/>
  <c r="O1016" i="2"/>
  <c r="O1020" i="2"/>
  <c r="O1023" i="2"/>
  <c r="O1028" i="2"/>
  <c r="O1032" i="2"/>
  <c r="O1036" i="2"/>
  <c r="O1040" i="2"/>
  <c r="O1048" i="2"/>
  <c r="O1052" i="2"/>
  <c r="O1062" i="2"/>
  <c r="O1064" i="2"/>
  <c r="O1070" i="2"/>
  <c r="O1071" i="2"/>
  <c r="O1072" i="2"/>
  <c r="O1084" i="2"/>
  <c r="O1085" i="2"/>
  <c r="O1086" i="2"/>
  <c r="O1092" i="2"/>
  <c r="O1096" i="2"/>
  <c r="O1100" i="2"/>
  <c r="O1108" i="2"/>
  <c r="O1112" i="2"/>
  <c r="O1120" i="2"/>
  <c r="O1126" i="2"/>
  <c r="O1132" i="2"/>
  <c r="O1140" i="2"/>
  <c r="O1150" i="2"/>
  <c r="O1152" i="2"/>
  <c r="O1156" i="2"/>
  <c r="O1157" i="2"/>
  <c r="O1164" i="2"/>
  <c r="O1168" i="2"/>
  <c r="O1169" i="2"/>
  <c r="O1176" i="2"/>
  <c r="O1184" i="2"/>
  <c r="O1188" i="2"/>
  <c r="O1197" i="2"/>
  <c r="O1199" i="2"/>
  <c r="O1200" i="2"/>
  <c r="O1204" i="2"/>
  <c r="O1212" i="2"/>
  <c r="O1220" i="2"/>
  <c r="O1228" i="2"/>
  <c r="O1232" i="2"/>
  <c r="O1244" i="2"/>
  <c r="O1248" i="2"/>
  <c r="O1252" i="2"/>
  <c r="O1256" i="2"/>
  <c r="O1264" i="2"/>
  <c r="O1268" i="2"/>
  <c r="O1276" i="2"/>
  <c r="O1280" i="2"/>
  <c r="O1284" i="2"/>
  <c r="O1288" i="2"/>
  <c r="O1292" i="2"/>
  <c r="O1296" i="2"/>
  <c r="O1300" i="2"/>
  <c r="O1301" i="2"/>
  <c r="O1308" i="2"/>
  <c r="O1312" i="2"/>
  <c r="O1316" i="2"/>
  <c r="O1320" i="2"/>
  <c r="O1328" i="2"/>
  <c r="O1332" i="2"/>
  <c r="O1335" i="2"/>
  <c r="O1336" i="2"/>
  <c r="O1340" i="2"/>
  <c r="O1348" i="2"/>
  <c r="O1352" i="2"/>
  <c r="O1360" i="2"/>
  <c r="O1364" i="2"/>
  <c r="O1366" i="2"/>
  <c r="O1368" i="2"/>
  <c r="O1377" i="2"/>
  <c r="O1380" i="2"/>
  <c r="O1383" i="2"/>
  <c r="O1388" i="2"/>
  <c r="O1396" i="2"/>
  <c r="O1398" i="2"/>
  <c r="O1404" i="2"/>
  <c r="O1408" i="2"/>
  <c r="O1416" i="2"/>
  <c r="O1420" i="2"/>
  <c r="O1424" i="2"/>
  <c r="O1432" i="2"/>
  <c r="O1433" i="2"/>
  <c r="O1440" i="2"/>
  <c r="O1444" i="2"/>
  <c r="O1460" i="2"/>
  <c r="O1461" i="2"/>
  <c r="O1462" i="2"/>
  <c r="O1472" i="2"/>
  <c r="O1480" i="2"/>
  <c r="O1484" i="2"/>
  <c r="O1488" i="2"/>
  <c r="O1492" i="2"/>
  <c r="O1496" i="2"/>
  <c r="O1500" i="2"/>
  <c r="O1504" i="2"/>
  <c r="O1508" i="2"/>
  <c r="O1516" i="2"/>
  <c r="O1518" i="2"/>
  <c r="O1520" i="2"/>
  <c r="O1524" i="2"/>
  <c r="O1526" i="2"/>
  <c r="O1528" i="2"/>
  <c r="O1532" i="2"/>
  <c r="O1536" i="2"/>
  <c r="O1540" i="2"/>
  <c r="O1544" i="2"/>
  <c r="O1545" i="2"/>
  <c r="O1548" i="2"/>
  <c r="O1552" i="2"/>
  <c r="O1556" i="2"/>
  <c r="O1558" i="2"/>
  <c r="O1560" i="2"/>
  <c r="O1564" i="2"/>
  <c r="O1572" i="2"/>
  <c r="O1576" i="2"/>
  <c r="O1577" i="2"/>
  <c r="O1584" i="2"/>
  <c r="O1588" i="2"/>
  <c r="O1592" i="2"/>
  <c r="O1596" i="2"/>
  <c r="O1600" i="2"/>
  <c r="O1604" i="2"/>
  <c r="O1608" i="2"/>
  <c r="O1609" i="2"/>
  <c r="O1616" i="2"/>
  <c r="O1620" i="2"/>
  <c r="O1624" i="2"/>
  <c r="O1625" i="2"/>
  <c r="O1628" i="2"/>
  <c r="O1632" i="2"/>
  <c r="O1638" i="2"/>
  <c r="O1640" i="2"/>
  <c r="O1644" i="2"/>
  <c r="O1648" i="2"/>
  <c r="O1656" i="2"/>
  <c r="O1660" i="2"/>
  <c r="O1672" i="2"/>
  <c r="O1676" i="2"/>
  <c r="O1684" i="2"/>
  <c r="O1686" i="2"/>
  <c r="O1688" i="2"/>
  <c r="O1692" i="2"/>
  <c r="O1694" i="2"/>
  <c r="O1696" i="2"/>
  <c r="O1700" i="2"/>
  <c r="O1708" i="2"/>
  <c r="O1712" i="2"/>
  <c r="O1718" i="2"/>
  <c r="O1720" i="2"/>
  <c r="O1724" i="2"/>
  <c r="O1728" i="2"/>
  <c r="O1732" i="2"/>
  <c r="O1736" i="2"/>
  <c r="O1744" i="2"/>
  <c r="O1748" i="2"/>
  <c r="O1753" i="2"/>
  <c r="O1756" i="2"/>
  <c r="O1760" i="2"/>
  <c r="O1766" i="2"/>
  <c r="O1772" i="2"/>
  <c r="O1776" i="2"/>
  <c r="O1780" i="2"/>
  <c r="O1781" i="2"/>
  <c r="O1784" i="2"/>
  <c r="O1788" i="2"/>
  <c r="O1796" i="2"/>
  <c r="O1798" i="2"/>
  <c r="O1804" i="2"/>
  <c r="O1808" i="2"/>
  <c r="O1812" i="2"/>
  <c r="O1815" i="2"/>
  <c r="O1816" i="2"/>
  <c r="O1825" i="2"/>
  <c r="O1828" i="2"/>
  <c r="O1830" i="2"/>
  <c r="O1831" i="2"/>
  <c r="O1832" i="2"/>
  <c r="O1845" i="2"/>
  <c r="O1852" i="2"/>
  <c r="O1854" i="2"/>
  <c r="O1860" i="2"/>
  <c r="O1868" i="2"/>
  <c r="O1872" i="2"/>
  <c r="O1876" i="2"/>
  <c r="O1884" i="2"/>
  <c r="O1888" i="2"/>
  <c r="O1892" i="2"/>
  <c r="O1900" i="2"/>
  <c r="O1904" i="2"/>
  <c r="O1908" i="2"/>
  <c r="O1912" i="2"/>
  <c r="O1918" i="2"/>
  <c r="O1920" i="2"/>
  <c r="O1928" i="2"/>
  <c r="O1935" i="2"/>
  <c r="O1936" i="2"/>
  <c r="O1944" i="2"/>
  <c r="O1948" i="2"/>
  <c r="O1956" i="2"/>
  <c r="O1960" i="2"/>
  <c r="O1972" i="2"/>
  <c r="O1980" i="2"/>
  <c r="O1981" i="2"/>
  <c r="O1984" i="2"/>
  <c r="O1988" i="2"/>
  <c r="O1992" i="2"/>
  <c r="O1996" i="2"/>
  <c r="O2000" i="2"/>
  <c r="O2004" i="2"/>
  <c r="O2012" i="2"/>
  <c r="O2015" i="2"/>
  <c r="O2016" i="2"/>
  <c r="O2020" i="2"/>
  <c r="O2024" i="2"/>
  <c r="O2032" i="2"/>
  <c r="O2036" i="2"/>
  <c r="O2040" i="2"/>
  <c r="O2044" i="2"/>
  <c r="O2048" i="2"/>
  <c r="O2052" i="2"/>
  <c r="O2056" i="2"/>
  <c r="O2060" i="2"/>
  <c r="O2064" i="2"/>
  <c r="O2068" i="2"/>
  <c r="O2076" i="2"/>
  <c r="O2080" i="2"/>
  <c r="O2084" i="2"/>
  <c r="O2092" i="2"/>
  <c r="O2096" i="2"/>
  <c r="O2100" i="2"/>
  <c r="O2101" i="2"/>
  <c r="O2104" i="2"/>
  <c r="O2108" i="2"/>
  <c r="O2109" i="2"/>
  <c r="O2112" i="2"/>
  <c r="O2116" i="2"/>
  <c r="O2120" i="2"/>
  <c r="O2128" i="2"/>
  <c r="O2132" i="2"/>
  <c r="O2135" i="2"/>
  <c r="O2136" i="2"/>
  <c r="O2140" i="2"/>
  <c r="O2148" i="2"/>
  <c r="O2149" i="2"/>
  <c r="O2155" i="2"/>
  <c r="O2164" i="2"/>
  <c r="O2167" i="2"/>
  <c r="O2168" i="2"/>
  <c r="O2172" i="2"/>
  <c r="O2176" i="2"/>
  <c r="O2180" i="2"/>
  <c r="O2190" i="2"/>
  <c r="O2196" i="2"/>
  <c r="O2198" i="2"/>
  <c r="O2200" i="2"/>
  <c r="O2203" i="2"/>
  <c r="O2204" i="2"/>
  <c r="O2212" i="2"/>
  <c r="O2213" i="2"/>
  <c r="O2220" i="2"/>
  <c r="O2224" i="2"/>
  <c r="O2227" i="2"/>
  <c r="O2236" i="2"/>
  <c r="O2239" i="2"/>
  <c r="O2240" i="2"/>
  <c r="O2244" i="2"/>
  <c r="O2246" i="2"/>
  <c r="O2256" i="2"/>
  <c r="O2260" i="2"/>
  <c r="O2261" i="2"/>
  <c r="O2276" i="2"/>
  <c r="O2284" i="2"/>
  <c r="O2292" i="2"/>
  <c r="O2300" i="2"/>
  <c r="O2305" i="2"/>
  <c r="O2308" i="2"/>
  <c r="O2316" i="2"/>
  <c r="O2321" i="2"/>
  <c r="O2324" i="2"/>
  <c r="O2326" i="2"/>
  <c r="O2331" i="2"/>
  <c r="O2332" i="2"/>
  <c r="O2333" i="2"/>
  <c r="O2340" i="2"/>
  <c r="O2344" i="2"/>
  <c r="O2348" i="2"/>
  <c r="O2353" i="2"/>
  <c r="O2360" i="2"/>
  <c r="O2364" i="2"/>
  <c r="O2366" i="2"/>
  <c r="O2368" i="2"/>
  <c r="O2377" i="2"/>
  <c r="O2379" i="2"/>
  <c r="O2387" i="2"/>
  <c r="O2388" i="2"/>
  <c r="O2396" i="2"/>
  <c r="O2408" i="2"/>
  <c r="O2412" i="2"/>
  <c r="O2413" i="2"/>
  <c r="O2420" i="2"/>
  <c r="O2424" i="2"/>
  <c r="O2428" i="2"/>
  <c r="O2429" i="2"/>
  <c r="O2436" i="2"/>
  <c r="O2444" i="2"/>
  <c r="O2448" i="2"/>
  <c r="O2452" i="2"/>
  <c r="O2460" i="2"/>
  <c r="O2468" i="2"/>
  <c r="O2469" i="2"/>
  <c r="O2470" i="2"/>
  <c r="O2472" i="2"/>
  <c r="O2480" i="2"/>
  <c r="O2484" i="2"/>
  <c r="O2492" i="2"/>
  <c r="O2496" i="2"/>
  <c r="O2500" i="2"/>
  <c r="O2501" i="2"/>
  <c r="O2503" i="2"/>
  <c r="O2504" i="2"/>
  <c r="O2516" i="2"/>
  <c r="O2519" i="2"/>
  <c r="O2520" i="2"/>
  <c r="O2524" i="2"/>
  <c r="O2532" i="2"/>
  <c r="O2536" i="2"/>
  <c r="O2540" i="2"/>
  <c r="O2548" i="2"/>
  <c r="O2552" i="2"/>
  <c r="O2556" i="2"/>
  <c r="O2564" i="2"/>
  <c r="O2568" i="2"/>
  <c r="O2580" i="2"/>
  <c r="O2584" i="2"/>
  <c r="O2596" i="2"/>
  <c r="O2597" i="2"/>
  <c r="O2598" i="2"/>
  <c r="O2600" i="2"/>
  <c r="O2612" i="2"/>
  <c r="O2615" i="2"/>
  <c r="O2620" i="2"/>
  <c r="O2628" i="2"/>
  <c r="O2629" i="2"/>
  <c r="O2632" i="2"/>
  <c r="O2636" i="2"/>
  <c r="O2644" i="2"/>
  <c r="O2652" i="2"/>
  <c r="O2656" i="2"/>
  <c r="O2660" i="2"/>
  <c r="O2662" i="2"/>
  <c r="O2663" i="2"/>
  <c r="O2664" i="2"/>
  <c r="O2668" i="2"/>
  <c r="O2669" i="2"/>
  <c r="O2676" i="2"/>
  <c r="O2680" i="2"/>
  <c r="O2685" i="2"/>
  <c r="O2688" i="2"/>
  <c r="O2692" i="2"/>
  <c r="O2693" i="2"/>
  <c r="O2696" i="2"/>
  <c r="O2700" i="2"/>
  <c r="O2704" i="2"/>
  <c r="O2708" i="2"/>
  <c r="O2712" i="2"/>
  <c r="O2716" i="2"/>
  <c r="O2720" i="2"/>
  <c r="O2724" i="2"/>
  <c r="O2728" i="2"/>
  <c r="O2733" i="2"/>
  <c r="O2736" i="2"/>
  <c r="O2748" i="2"/>
  <c r="O2752" i="2"/>
  <c r="O2757" i="2"/>
  <c r="O2764" i="2"/>
  <c r="O2767" i="2"/>
  <c r="O2768" i="2"/>
  <c r="O2776" i="2"/>
  <c r="O2780" i="2"/>
  <c r="O2784" i="2"/>
  <c r="O2792" i="2"/>
  <c r="O2796" i="2"/>
  <c r="O2804" i="2"/>
  <c r="O2820" i="2"/>
  <c r="O2828" i="2"/>
  <c r="O2832" i="2"/>
  <c r="O2840" i="2"/>
  <c r="O2848" i="2"/>
  <c r="O2852" i="2"/>
  <c r="O2853" i="2"/>
  <c r="O2860" i="2"/>
  <c r="O2861" i="2"/>
  <c r="O2868" i="2"/>
  <c r="O2870" i="2"/>
  <c r="O2876" i="2"/>
  <c r="O2884" i="2"/>
  <c r="O2892" i="2"/>
  <c r="O2904" i="2"/>
  <c r="O2912" i="2"/>
  <c r="O2916" i="2"/>
  <c r="O2920" i="2"/>
  <c r="O2927" i="2"/>
  <c r="O2940" i="2"/>
  <c r="O2943" i="2"/>
  <c r="O2948" i="2"/>
  <c r="O2952" i="2"/>
  <c r="O2956" i="2"/>
  <c r="O2960" i="2"/>
  <c r="O2964" i="2"/>
  <c r="O2968" i="2"/>
  <c r="O2972" i="2"/>
  <c r="O2976" i="2"/>
  <c r="O2980" i="2"/>
  <c r="O2982" i="2"/>
  <c r="O2983" i="2"/>
  <c r="O2984" i="2"/>
  <c r="O2988" i="2"/>
  <c r="O2990" i="2"/>
  <c r="O2996" i="2"/>
  <c r="O3000" i="2"/>
  <c r="O3004" i="2"/>
  <c r="O3008" i="2"/>
  <c r="O3012" i="2"/>
  <c r="O3013" i="2"/>
  <c r="O3024" i="2"/>
  <c r="O3028" i="2"/>
  <c r="O3032" i="2"/>
  <c r="O3036" i="2"/>
  <c r="O3040" i="2"/>
  <c r="O3044" i="2"/>
  <c r="O3053" i="2"/>
  <c r="O3056" i="2"/>
  <c r="O3060" i="2"/>
  <c r="O3068" i="2"/>
  <c r="O3069" i="2"/>
  <c r="O3072" i="2"/>
  <c r="O3076" i="2"/>
  <c r="O3080" i="2"/>
  <c r="O3084" i="2"/>
  <c r="O3088" i="2"/>
  <c r="O3092" i="2"/>
  <c r="O3100" i="2"/>
  <c r="O3104" i="2"/>
  <c r="O3108" i="2"/>
  <c r="O3112" i="2"/>
  <c r="O3116" i="2"/>
  <c r="O3124" i="2"/>
  <c r="O3128" i="2"/>
  <c r="O3132" i="2"/>
  <c r="O3136" i="2"/>
  <c r="O3140" i="2"/>
  <c r="O3141" i="2"/>
  <c r="O3142" i="2"/>
  <c r="O3148" i="2"/>
  <c r="O3156" i="2"/>
  <c r="O3160" i="2"/>
  <c r="O3164" i="2"/>
  <c r="O3176" i="2"/>
  <c r="O3184" i="2"/>
  <c r="O3188" i="2"/>
  <c r="O3196" i="2"/>
  <c r="O3197" i="2"/>
  <c r="O3200" i="2"/>
  <c r="O3204" i="2"/>
  <c r="O3205" i="2"/>
  <c r="O3216" i="2"/>
  <c r="O3220" i="2"/>
  <c r="O3224" i="2"/>
  <c r="O3228" i="2"/>
  <c r="O3236" i="2"/>
  <c r="O3239" i="2"/>
  <c r="O3240" i="2"/>
  <c r="O3243" i="2"/>
  <c r="O3244" i="2"/>
  <c r="O3245" i="2"/>
  <c r="O3252" i="2"/>
  <c r="O3256" i="2"/>
  <c r="O3260" i="2"/>
  <c r="O3268" i="2"/>
  <c r="O3272" i="2"/>
  <c r="O3275" i="2"/>
  <c r="O3276" i="2"/>
  <c r="O3280" i="2"/>
  <c r="O3285" i="2"/>
  <c r="O3292" i="2"/>
  <c r="O3296" i="2"/>
  <c r="O3300" i="2"/>
  <c r="O3307" i="2"/>
  <c r="O3308" i="2"/>
  <c r="O3312" i="2"/>
  <c r="O3316" i="2"/>
  <c r="O3324" i="2"/>
  <c r="O3328" i="2"/>
  <c r="O3339" i="2"/>
  <c r="O3340" i="2"/>
  <c r="O3344" i="2"/>
  <c r="O3352" i="2"/>
  <c r="O3356" i="2"/>
  <c r="O3359" i="2"/>
  <c r="O3364" i="2"/>
  <c r="O3368" i="2"/>
  <c r="O3371" i="2"/>
  <c r="O3372" i="2"/>
  <c r="O3373" i="2"/>
  <c r="O3376" i="2"/>
  <c r="O3380" i="2"/>
  <c r="O3388" i="2"/>
  <c r="O3390" i="2"/>
  <c r="O3392" i="2"/>
  <c r="O3396" i="2"/>
  <c r="O3398" i="2"/>
  <c r="O3406" i="2"/>
  <c r="O3408" i="2"/>
  <c r="O3414" i="2"/>
  <c r="O3428" i="2"/>
  <c r="O3435" i="2"/>
  <c r="O3440" i="2"/>
  <c r="O3444" i="2"/>
  <c r="O3448" i="2"/>
  <c r="O3452" i="2"/>
  <c r="O3456" i="2"/>
  <c r="O3460" i="2"/>
  <c r="O3464" i="2"/>
  <c r="O3467" i="2"/>
  <c r="O3470" i="2"/>
  <c r="O3476" i="2"/>
  <c r="O3478" i="2"/>
  <c r="O3484" i="2"/>
  <c r="O3488" i="2"/>
  <c r="O3492" i="2"/>
  <c r="O3496" i="2"/>
  <c r="O3500" i="2"/>
  <c r="O3504" i="2"/>
  <c r="O3512" i="2"/>
  <c r="O3516" i="2"/>
  <c r="O3518" i="2"/>
  <c r="O3520" i="2"/>
  <c r="O3521" i="2"/>
  <c r="O3524" i="2"/>
  <c r="O3528" i="2"/>
  <c r="O3529" i="2"/>
  <c r="O3531" i="2"/>
  <c r="O3532" i="2"/>
  <c r="O3533" i="2"/>
  <c r="O3543" i="2"/>
  <c r="O3544" i="2"/>
  <c r="O3548" i="2"/>
  <c r="O3549" i="2"/>
  <c r="O3552" i="2"/>
  <c r="O3560" i="2"/>
  <c r="O3564" i="2"/>
  <c r="O3573" i="2"/>
  <c r="O3574" i="2"/>
  <c r="O3576" i="2"/>
  <c r="O3577" i="2"/>
  <c r="O3585" i="2"/>
  <c r="O3588" i="2"/>
  <c r="O3589" i="2"/>
  <c r="O3592" i="2"/>
  <c r="O3596" i="2"/>
  <c r="O3601" i="2"/>
  <c r="O3604" i="2"/>
  <c r="O3608" i="2"/>
  <c r="O3612" i="2"/>
  <c r="O3614" i="2"/>
  <c r="O3616" i="2"/>
  <c r="O3621" i="2"/>
  <c r="O3624" i="2"/>
  <c r="O3625" i="2"/>
  <c r="O3628" i="2"/>
  <c r="O3631" i="2"/>
  <c r="O3632" i="2"/>
  <c r="O3633" i="2"/>
  <c r="O3636" i="2"/>
  <c r="O3644" i="2"/>
  <c r="O3645" i="2"/>
  <c r="O3648" i="2"/>
  <c r="O3652" i="2"/>
  <c r="O3656" i="2"/>
  <c r="O3660" i="2"/>
  <c r="O3664" i="2"/>
  <c r="O3668" i="2"/>
  <c r="O3669" i="2"/>
  <c r="O3676" i="2"/>
  <c r="O3680" i="2"/>
  <c r="O3684" i="2"/>
  <c r="O3686" i="2"/>
  <c r="O3687" i="2"/>
  <c r="O3700" i="2"/>
  <c r="O3704" i="2"/>
  <c r="O3709" i="2"/>
  <c r="O3713" i="2"/>
  <c r="O3716" i="2"/>
  <c r="O3721" i="2"/>
  <c r="O3724" i="2"/>
  <c r="O3729" i="2"/>
  <c r="O3733" i="2"/>
  <c r="O3736" i="2"/>
  <c r="O3737" i="2"/>
  <c r="O3740" i="2"/>
  <c r="O3748" i="2"/>
  <c r="O3756" i="2"/>
  <c r="O3761" i="2"/>
  <c r="O3764" i="2"/>
  <c r="O3772" i="2"/>
  <c r="H3" i="3"/>
  <c r="F3" i="3"/>
  <c r="B3" i="3"/>
  <c r="E3" i="3"/>
  <c r="D3" i="3" a="1"/>
  <c r="D3" i="3" s="1"/>
  <c r="C3" i="3" a="1"/>
  <c r="C3" i="3" s="1"/>
  <c r="A2" i="9" l="1" a="1"/>
  <c r="A2" i="9" s="1"/>
  <c r="G3"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68E309A-7F91-42E1-ABA4-86AC0B911D4D}" keepAlive="1" interval="60" name="Query - StockData" description="Connection to the 'StockData' query in the workbook." type="5" refreshedVersion="8" background="1" refreshOnLoad="1" saveData="1">
    <dbPr connection="Provider=Microsoft.Mashup.OleDb.1;Data Source=$Workbook$;Location=StockData;Extended Properties=&quot;&quot;" command="SELECT * FROM [StockData]"/>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<sst xmlns="http://schemas.openxmlformats.org/spreadsheetml/2006/main" count="137" uniqueCount="75">
  <si>
    <t>Date</t>
  </si>
  <si>
    <t>open</t>
  </si>
  <si>
    <t>high</t>
  </si>
  <si>
    <t>low</t>
  </si>
  <si>
    <t>close</t>
  </si>
  <si>
    <t>volume</t>
  </si>
  <si>
    <t xml:space="preserve">Total close value </t>
  </si>
  <si>
    <t>Max Spread</t>
  </si>
  <si>
    <t>Avg Daily Spread</t>
  </si>
  <si>
    <t>Total Days</t>
  </si>
  <si>
    <t>Weekdays</t>
  </si>
  <si>
    <t>Month</t>
  </si>
  <si>
    <t>Spread</t>
  </si>
  <si>
    <t>HighStatus</t>
  </si>
  <si>
    <t>Row Labels</t>
  </si>
  <si>
    <t>Grand Total</t>
  </si>
  <si>
    <t>Monday</t>
  </si>
  <si>
    <t>Tuesday</t>
  </si>
  <si>
    <t>Wednesday</t>
  </si>
  <si>
    <t>Thursday</t>
  </si>
  <si>
    <t>Friday</t>
  </si>
  <si>
    <t>Average of close</t>
  </si>
  <si>
    <t>Std Dev of Close</t>
  </si>
  <si>
    <t>Volatility Index</t>
  </si>
  <si>
    <t>Best Performing Day</t>
  </si>
  <si>
    <t>Sum of volume</t>
  </si>
  <si>
    <t xml:space="preserve">open </t>
  </si>
  <si>
    <t>weekdays</t>
  </si>
  <si>
    <t>2010</t>
  </si>
  <si>
    <t>2011</t>
  </si>
  <si>
    <t>2012</t>
  </si>
  <si>
    <t>2013</t>
  </si>
  <si>
    <t>2014</t>
  </si>
  <si>
    <t>2015</t>
  </si>
  <si>
    <t>2016</t>
  </si>
  <si>
    <t>2017</t>
  </si>
  <si>
    <t>2018</t>
  </si>
  <si>
    <t>2019</t>
  </si>
  <si>
    <t>2020</t>
  </si>
  <si>
    <t>2021</t>
  </si>
  <si>
    <t>2022</t>
  </si>
  <si>
    <t>2023</t>
  </si>
  <si>
    <t>2024</t>
  </si>
  <si>
    <t>2025</t>
  </si>
  <si>
    <t>Average of open</t>
  </si>
  <si>
    <t>Average of high</t>
  </si>
  <si>
    <t>Average of low</t>
  </si>
  <si>
    <t>(All)</t>
  </si>
  <si>
    <t>Qtr1</t>
  </si>
  <si>
    <t>Qtr2</t>
  </si>
  <si>
    <t>Qtr3</t>
  </si>
  <si>
    <t>Qtr4</t>
  </si>
  <si>
    <t>Years (Date)</t>
  </si>
  <si>
    <t>spread level</t>
  </si>
  <si>
    <t>Repeat</t>
  </si>
  <si>
    <t>spreadtype</t>
  </si>
  <si>
    <t>Average of Spread</t>
  </si>
  <si>
    <t>Count of HighStatus</t>
  </si>
  <si>
    <t>change%</t>
  </si>
  <si>
    <t>sentiment score</t>
  </si>
  <si>
    <t>sentiment type</t>
  </si>
  <si>
    <t>Average of sentiment score</t>
  </si>
  <si>
    <t>Neutral</t>
  </si>
  <si>
    <t>Count of sentiment type</t>
  </si>
  <si>
    <t>CANDLE STICK</t>
  </si>
  <si>
    <t>QUARTERLY AVERAGE VOLUME</t>
  </si>
  <si>
    <t>DAILY VOLUME VS CLOSE PRICE</t>
  </si>
  <si>
    <t>VOLUME BY WEEKDAY</t>
  </si>
  <si>
    <t>Distribution of Trading Days by Highs</t>
  </si>
  <si>
    <t>WEEKLY/MONTHLY TREND OF TRADING DAYS</t>
  </si>
  <si>
    <t>DISTRIBUTION OF TRADING DAYS</t>
  </si>
  <si>
    <t>DAILY SENTIMENT TREND</t>
  </si>
  <si>
    <t>SENTIMENT DISTRIBUTION %</t>
  </si>
  <si>
    <t>Positive</t>
  </si>
  <si>
    <t>Negative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</si>
</sst>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F800]dddd\,\ mmmm\ dd\,\ yyyy"/>
  </numFmts>
  <fonts count="5" x14ac:knownFonts="1">
    <font>
      <sz val="11"/>
      <color theme="1"/>
      <name val="Calibri"/>
      <family val="2"/>
      <scheme val="minor"/>
    </font>
    <font>
      <b/>
      <sz val="11"/>
      <color theme="1"/>
      <name val="Calibri"/>
      <family val="2"/>
      <scheme val="minor"/>
    </font>
    <font>
      <sz val="8"/>
      <name val="Calibri"/>
      <family val="2"/>
      <scheme val="minor"/>
    </font>
    <font>
      <b/>
      <sz val="9"/>
      <color rgb="FF8FAADC"/>
      <name val="Calibri"/>
      <family val="2"/>
      <scheme val="minor"/>
    </font>
    <font>
      <sz val="11"/>
      <color theme="0"/>
      <name val="Calibri"/>
      <family val="2"/>
      <scheme val="minor"/>
    </font>
  </fonts>
  <fills count="7">
    <fill>
      <patternFill patternType="none"/>
    </fill>
    <fill>
      <patternFill patternType="gray125"/>
    </fill>
    <fill>
      <patternFill patternType="solid">
        <fgColor theme="4" tint="0.79998168889431442"/>
        <bgColor theme="4" tint="0.79998168889431442"/>
      </patternFill>
    </fill>
    <fill>
      <patternFill patternType="solid">
        <fgColor theme="1" tint="0.249977111117893"/>
        <bgColor indexed="64"/>
      </patternFill>
    </fill>
    <fill>
      <patternFill patternType="solid">
        <fgColor theme="2" tint="-0.89999084444715716"/>
        <bgColor indexed="64"/>
      </patternFill>
    </fill>
    <fill>
      <patternFill patternType="solid">
        <fgColor theme="1"/>
        <bgColor indexed="64"/>
      </patternFill>
    </fill>
    <fill>
      <patternFill patternType="solid">
        <fgColor rgb="FF0070C0"/>
        <bgColor indexed="64"/>
      </patternFill>
    </fill>
  </fills>
  <borders count="2">
    <border>
      <left/>
      <right/>
      <top/>
      <bottom/>
      <diagonal/>
    </border>
    <border>
      <left/>
      <right/>
      <top/>
      <bottom style="thin">
        <color theme="4" tint="0.39997558519241921"/>
      </bottom>
      <diagonal/>
    </border>
  </borders>
  <cellStyleXfs count="1">
    <xf numFmtId="0" fontId="0" fillId="0" borderId="0"/>
  </cellStyleXfs>
  <cellXfs count="31">
    <xf numFmtId="0" fontId="0" fillId="0" borderId="0" xfId="0"/>
    <xf numFmtId="14" fontId="0" fillId="0" borderId="0" xfId="0" applyNumberFormat="1"/>
    <xf numFmtId="2" fontId="0" fillId="0" borderId="0" xfId="0" applyNumberFormat="1"/>
    <xf numFmtId="0" fontId="0" fillId="0" borderId="0" xfId="0" pivotButton="1"/>
    <xf numFmtId="0" fontId="0" fillId="0" borderId="0" xfId="0" applyAlignment="1">
      <alignment horizontal="left"/>
    </xf>
    <xf numFmtId="0" fontId="1" fillId="2" borderId="1" xfId="0" applyFont="1" applyFill="1" applyBorder="1"/>
    <xf numFmtId="4" fontId="0" fillId="0" borderId="0" xfId="0" applyNumberFormat="1"/>
    <xf numFmtId="164" fontId="0" fillId="0" borderId="0" xfId="0" applyNumberFormat="1"/>
    <xf numFmtId="0" fontId="0" fillId="3" borderId="0" xfId="0" applyFill="1"/>
    <xf numFmtId="2" fontId="1" fillId="0" borderId="1" xfId="0" applyNumberFormat="1" applyFont="1" applyBorder="1"/>
    <xf numFmtId="0" fontId="0" fillId="4" borderId="0" xfId="0" applyFill="1"/>
    <xf numFmtId="0" fontId="1" fillId="0" borderId="0" xfId="0" applyFont="1" applyAlignment="1">
      <alignment horizontal="center" vertical="center" wrapText="1"/>
    </xf>
    <xf numFmtId="0" fontId="0" fillId="0" borderId="0" xfId="0" applyAlignment="1">
      <alignment vertical="center" wrapText="1"/>
    </xf>
    <xf numFmtId="10" fontId="0" fillId="0" borderId="0" xfId="0" applyNumberFormat="1"/>
    <xf numFmtId="0" fontId="3" fillId="0" borderId="0" xfId="0" applyFont="1"/>
    <xf numFmtId="0" fontId="0" fillId="5" borderId="0" xfId="0" applyFill="1" applyAlignment="1">
      <alignment horizontal="left"/>
    </xf>
    <xf numFmtId="4" fontId="0" fillId="5" borderId="0" xfId="0" applyNumberFormat="1" applyFill="1"/>
    <xf numFmtId="2" fontId="0" fillId="5" borderId="0" xfId="0" applyNumberFormat="1" applyFill="1"/>
    <xf numFmtId="0" fontId="4" fillId="5" borderId="0" xfId="0" applyFont="1" applyFill="1" applyAlignment="1">
      <alignment horizontal="left"/>
    </xf>
    <xf numFmtId="2" fontId="4" fillId="5" borderId="0" xfId="0" applyNumberFormat="1" applyFont="1" applyFill="1"/>
    <xf numFmtId="0" fontId="4" fillId="5" borderId="0" xfId="0" applyFont="1" applyFill="1"/>
    <xf numFmtId="14" fontId="4" fillId="6" borderId="0" xfId="0" applyNumberFormat="1" applyFont="1" applyFill="1"/>
    <xf numFmtId="0" fontId="4" fillId="6" borderId="0" xfId="0" applyFont="1" applyFill="1"/>
    <xf numFmtId="10" fontId="4" fillId="6" borderId="0" xfId="0" applyNumberFormat="1" applyFont="1" applyFill="1"/>
    <xf numFmtId="164" fontId="4" fillId="5" borderId="0" xfId="0" applyNumberFormat="1" applyFont="1" applyFill="1"/>
    <xf numFmtId="10" fontId="4" fillId="5" borderId="0" xfId="0" applyNumberFormat="1" applyFont="1" applyFill="1"/>
    <xf numFmtId="0" fontId="0" fillId="0" borderId="0" xfId="0" applyAlignment="1">
      <alignment horizontal="center"/>
    </xf>
    <xf numFmtId="0" fontId="0" fillId="0" borderId="0" xfId="0" applyNumberFormat="1"/>
    <xf numFmtId="0" fontId="0" fillId="0" borderId="0" xfId="0" applyNumberFormat="1" applyAlignment="1">
      <alignment wrapText="1"/>
    </xf>
    <xf numFmtId="0" fontId="0" fillId="5" borderId="0" xfId="0" applyNumberFormat="1" applyFill="1"/>
    <xf numFmtId="0" fontId="4" fillId="5" borderId="0" xfId="0" applyNumberFormat="1" applyFont="1" applyFill="1"/>
  </cellXfs>
  <cellStyles count="1">
    <cellStyle name="Normal" xfId="0" builtinId="0"/>
  </cellStyles>
  <dxfs count="78">
    <dxf>
      <numFmt numFmtId="0" formatCode="General"/>
    </dxf>
    <dxf>
      <numFmt numFmtId="0" formatCode="General"/>
    </dxf>
    <dxf>
      <numFmt numFmtId="14" formatCode="0.00%"/>
    </dxf>
    <dxf>
      <numFmt numFmtId="0" formatCode="General"/>
    </dxf>
    <dxf>
      <numFmt numFmtId="0" formatCode="General"/>
    </dxf>
    <dxf>
      <numFmt numFmtId="0" formatCode="General"/>
    </dxf>
    <dxf>
      <numFmt numFmtId="2" formatCode="0.00"/>
    </dxf>
    <dxf>
      <numFmt numFmtId="0" formatCode="General"/>
    </dxf>
    <dxf>
      <numFmt numFmtId="0" formatCode="General"/>
    </dxf>
    <dxf>
      <numFmt numFmtId="2" formatCode="0.00"/>
    </dxf>
    <dxf>
      <numFmt numFmtId="2" formatCode="0.00"/>
    </dxf>
    <dxf>
      <numFmt numFmtId="2" formatCode="0.00"/>
    </dxf>
    <dxf>
      <numFmt numFmtId="2" formatCode="0.00"/>
    </dxf>
    <dxf>
      <numFmt numFmtId="2" formatCode="0.00"/>
    </dxf>
    <dxf>
      <numFmt numFmtId="19" formatCode="dd/mm/yyyy"/>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ill>
        <patternFill patternType="solid">
          <bgColor theme="1"/>
        </patternFill>
      </fill>
    </dxf>
    <dxf>
      <font>
        <color theme="0"/>
      </font>
    </dxf>
    <dxf>
      <fill>
        <patternFill patternType="solid">
          <bgColor theme="1"/>
        </patternFill>
      </fill>
    </dxf>
    <dxf>
      <fill>
        <patternFill>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ont>
        <color theme="0"/>
      </font>
    </dxf>
    <dxf>
      <font>
        <color theme="0"/>
      </font>
    </dxf>
    <dxf>
      <font>
        <color theme="0"/>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ill>
        <patternFill patternType="solid">
          <bgColor theme="1"/>
        </patternFill>
      </fill>
    </dxf>
    <dxf>
      <font>
        <b/>
        <color theme="1"/>
      </font>
      <border>
        <bottom style="thin">
          <color theme="4"/>
        </bottom>
        <vertical/>
        <horizontal/>
      </border>
    </dxf>
    <dxf>
      <font>
        <b/>
        <i val="0"/>
        <sz val="10"/>
        <color theme="0" tint="-4.9989318521683403E-2"/>
        <name val="Segoe UI"/>
        <family val="2"/>
        <scheme val="none"/>
      </font>
      <fill>
        <patternFill>
          <bgColor theme="2" tint="-0.89996032593768116"/>
        </patternFill>
      </fill>
      <border diagonalUp="0" diagonalDown="0">
        <left/>
        <right/>
        <top/>
        <bottom/>
        <vertical/>
        <horizontal/>
      </border>
    </dxf>
    <dxf>
      <font>
        <color rgb="FF0070C0"/>
      </font>
      <fill>
        <patternFill>
          <bgColor theme="1"/>
        </patternFill>
      </fill>
      <border diagonalUp="0" diagonalDown="0">
        <left/>
        <right/>
        <top/>
        <bottom/>
        <vertical/>
        <horizontal/>
      </border>
    </dxf>
  </dxfs>
  <tableStyles count="2" defaultTableStyle="TableStyleMedium2" defaultPivotStyle="PivotStyleLight16">
    <tableStyle name="Slicer Style 1" pivot="0" table="0" count="1" xr9:uid="{F29CD1E5-EDC6-4CBE-B28C-7B13D5E84DCE}">
      <tableStyleElement type="wholeTable" dxfId="77"/>
    </tableStyle>
    <tableStyle name="SlicerStyleDark1 2" pivot="0" table="0" count="10" xr9:uid="{48647583-0E6D-490F-94F0-C1A6FFB37AD2}">
      <tableStyleElement type="wholeTable" dxfId="76"/>
      <tableStyleElement type="headerRow" dxfId="75"/>
    </tableStyle>
  </tableStyles>
  <colors>
    <mruColors>
      <color rgb="FF00BFFF"/>
      <color rgb="FF00CC00"/>
      <color rgb="FFCC0000"/>
      <color rgb="FFD9D9D9"/>
      <color rgb="FF28CBF8"/>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color theme="0"/>
          </font>
          <fill>
            <patternFill patternType="solid">
              <fgColor theme="4"/>
              <bgColor theme="4"/>
            </patternFill>
          </fill>
          <border>
            <left style="thin">
              <color theme="4"/>
            </left>
            <right style="thin">
              <color theme="4"/>
            </right>
            <top style="thin">
              <color theme="4"/>
            </top>
            <bottom style="thin">
              <color theme="4"/>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 Style 1"/>
        <x14:slicerStyle name="SlicerStyleDark1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connections" Target="connections.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4.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image" Target="../media/image1.png"/><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8644981699015274E-2"/>
          <c:y val="9.6552001732583673E-2"/>
          <c:w val="0.85351712950038061"/>
          <c:h val="0.79654965077610063"/>
        </c:manualLayout>
      </c:layout>
      <c:stockChart>
        <c:ser>
          <c:idx val="0"/>
          <c:order val="0"/>
          <c:spPr>
            <a:ln w="19050" cap="rnd">
              <a:noFill/>
              <a:round/>
            </a:ln>
            <a:effectLst/>
          </c:spPr>
          <c:marker>
            <c:symbol val="none"/>
          </c:marker>
          <c:cat>
            <c:numRef>
              <c:f>ChartData!$A$2:$A$23</c:f>
              <c:numCache>
                <c:formatCode>[$-F800]dddd\,\ mmmm\ dd\,\ yyyy</c:formatCode>
                <c:ptCount val="22"/>
                <c:pt idx="0">
                  <c:v>45833</c:v>
                </c:pt>
                <c:pt idx="1">
                  <c:v>45832</c:v>
                </c:pt>
                <c:pt idx="2">
                  <c:v>45831</c:v>
                </c:pt>
                <c:pt idx="3">
                  <c:v>45828</c:v>
                </c:pt>
                <c:pt idx="4">
                  <c:v>45826</c:v>
                </c:pt>
                <c:pt idx="5">
                  <c:v>45825</c:v>
                </c:pt>
                <c:pt idx="6">
                  <c:v>45824</c:v>
                </c:pt>
                <c:pt idx="7">
                  <c:v>45821</c:v>
                </c:pt>
                <c:pt idx="8">
                  <c:v>45820</c:v>
                </c:pt>
                <c:pt idx="9">
                  <c:v>45819</c:v>
                </c:pt>
                <c:pt idx="10">
                  <c:v>45818</c:v>
                </c:pt>
                <c:pt idx="11">
                  <c:v>45817</c:v>
                </c:pt>
                <c:pt idx="12">
                  <c:v>45814</c:v>
                </c:pt>
                <c:pt idx="13">
                  <c:v>45813</c:v>
                </c:pt>
                <c:pt idx="14">
                  <c:v>45812</c:v>
                </c:pt>
                <c:pt idx="15">
                  <c:v>45811</c:v>
                </c:pt>
                <c:pt idx="16">
                  <c:v>45810</c:v>
                </c:pt>
                <c:pt idx="17">
                  <c:v>45807</c:v>
                </c:pt>
                <c:pt idx="18">
                  <c:v>45806</c:v>
                </c:pt>
                <c:pt idx="19">
                  <c:v>45805</c:v>
                </c:pt>
                <c:pt idx="20">
                  <c:v>45804</c:v>
                </c:pt>
              </c:numCache>
            </c:numRef>
          </c:cat>
          <c:val>
            <c:numRef>
              <c:f>ChartData!$B$2:$B$23</c:f>
              <c:numCache>
                <c:formatCode>0.00</c:formatCode>
                <c:ptCount val="22"/>
                <c:pt idx="0">
                  <c:v>342.7</c:v>
                </c:pt>
                <c:pt idx="1">
                  <c:v>356.17</c:v>
                </c:pt>
                <c:pt idx="2">
                  <c:v>327.54000000000002</c:v>
                </c:pt>
                <c:pt idx="3">
                  <c:v>327.95</c:v>
                </c:pt>
                <c:pt idx="4">
                  <c:v>317.31</c:v>
                </c:pt>
                <c:pt idx="5">
                  <c:v>326.08999999999997</c:v>
                </c:pt>
                <c:pt idx="6">
                  <c:v>331.29</c:v>
                </c:pt>
                <c:pt idx="7">
                  <c:v>313.97000000000003</c:v>
                </c:pt>
                <c:pt idx="8">
                  <c:v>323.07499999999999</c:v>
                </c:pt>
                <c:pt idx="9">
                  <c:v>334.39499999999998</c:v>
                </c:pt>
                <c:pt idx="10">
                  <c:v>314.94</c:v>
                </c:pt>
                <c:pt idx="11">
                  <c:v>285.95499999999998</c:v>
                </c:pt>
                <c:pt idx="12">
                  <c:v>298.83</c:v>
                </c:pt>
                <c:pt idx="13">
                  <c:v>322.49</c:v>
                </c:pt>
                <c:pt idx="14">
                  <c:v>345.09500000000003</c:v>
                </c:pt>
                <c:pt idx="15">
                  <c:v>346.59500000000003</c:v>
                </c:pt>
                <c:pt idx="16">
                  <c:v>343.5</c:v>
                </c:pt>
                <c:pt idx="17">
                  <c:v>355.52</c:v>
                </c:pt>
                <c:pt idx="18">
                  <c:v>365.29</c:v>
                </c:pt>
                <c:pt idx="19">
                  <c:v>364.84</c:v>
                </c:pt>
                <c:pt idx="20">
                  <c:v>347.35</c:v>
                </c:pt>
              </c:numCache>
            </c:numRef>
          </c:val>
          <c:smooth val="0"/>
          <c:extLst>
            <c:ext xmlns:c16="http://schemas.microsoft.com/office/drawing/2014/chart" uri="{C3380CC4-5D6E-409C-BE32-E72D297353CC}">
              <c16:uniqueId val="{00000000-4690-459D-A2C2-8739780A19E8}"/>
            </c:ext>
          </c:extLst>
        </c:ser>
        <c:ser>
          <c:idx val="1"/>
          <c:order val="1"/>
          <c:spPr>
            <a:ln w="19050" cap="rnd">
              <a:noFill/>
              <a:round/>
            </a:ln>
            <a:effectLst>
              <a:glow rad="50800">
                <a:schemeClr val="tx1">
                  <a:alpha val="40000"/>
                </a:schemeClr>
              </a:glow>
              <a:outerShdw blurRad="50800" dist="50800" dir="5400000" algn="ctr" rotWithShape="0">
                <a:schemeClr val="tx1"/>
              </a:outerShdw>
            </a:effectLst>
          </c:spPr>
          <c:marker>
            <c:symbol val="none"/>
          </c:marker>
          <c:dPt>
            <c:idx val="9"/>
            <c:marker>
              <c:symbol val="none"/>
            </c:marker>
            <c:bubble3D val="0"/>
            <c:extLst>
              <c:ext xmlns:c16="http://schemas.microsoft.com/office/drawing/2014/chart" uri="{C3380CC4-5D6E-409C-BE32-E72D297353CC}">
                <c16:uniqueId val="{00000000-5CDE-48C5-BBB4-FB15A14C4374}"/>
              </c:ext>
            </c:extLst>
          </c:dPt>
          <c:cat>
            <c:numRef>
              <c:f>ChartData!$A$2:$A$23</c:f>
              <c:numCache>
                <c:formatCode>[$-F800]dddd\,\ mmmm\ dd\,\ yyyy</c:formatCode>
                <c:ptCount val="22"/>
                <c:pt idx="0">
                  <c:v>45833</c:v>
                </c:pt>
                <c:pt idx="1">
                  <c:v>45832</c:v>
                </c:pt>
                <c:pt idx="2">
                  <c:v>45831</c:v>
                </c:pt>
                <c:pt idx="3">
                  <c:v>45828</c:v>
                </c:pt>
                <c:pt idx="4">
                  <c:v>45826</c:v>
                </c:pt>
                <c:pt idx="5">
                  <c:v>45825</c:v>
                </c:pt>
                <c:pt idx="6">
                  <c:v>45824</c:v>
                </c:pt>
                <c:pt idx="7">
                  <c:v>45821</c:v>
                </c:pt>
                <c:pt idx="8">
                  <c:v>45820</c:v>
                </c:pt>
                <c:pt idx="9">
                  <c:v>45819</c:v>
                </c:pt>
                <c:pt idx="10">
                  <c:v>45818</c:v>
                </c:pt>
                <c:pt idx="11">
                  <c:v>45817</c:v>
                </c:pt>
                <c:pt idx="12">
                  <c:v>45814</c:v>
                </c:pt>
                <c:pt idx="13">
                  <c:v>45813</c:v>
                </c:pt>
                <c:pt idx="14">
                  <c:v>45812</c:v>
                </c:pt>
                <c:pt idx="15">
                  <c:v>45811</c:v>
                </c:pt>
                <c:pt idx="16">
                  <c:v>45810</c:v>
                </c:pt>
                <c:pt idx="17">
                  <c:v>45807</c:v>
                </c:pt>
                <c:pt idx="18">
                  <c:v>45806</c:v>
                </c:pt>
                <c:pt idx="19">
                  <c:v>45805</c:v>
                </c:pt>
                <c:pt idx="20">
                  <c:v>45804</c:v>
                </c:pt>
              </c:numCache>
            </c:numRef>
          </c:cat>
          <c:val>
            <c:numRef>
              <c:f>ChartData!$C$2:$C$23</c:f>
              <c:numCache>
                <c:formatCode>0.00</c:formatCode>
                <c:ptCount val="22"/>
                <c:pt idx="0">
                  <c:v>343</c:v>
                </c:pt>
                <c:pt idx="1">
                  <c:v>356.26</c:v>
                </c:pt>
                <c:pt idx="2">
                  <c:v>357.54</c:v>
                </c:pt>
                <c:pt idx="3">
                  <c:v>332.36</c:v>
                </c:pt>
                <c:pt idx="4">
                  <c:v>329.32</c:v>
                </c:pt>
                <c:pt idx="5">
                  <c:v>327.26</c:v>
                </c:pt>
                <c:pt idx="6">
                  <c:v>332.05</c:v>
                </c:pt>
                <c:pt idx="7">
                  <c:v>332.99</c:v>
                </c:pt>
                <c:pt idx="8">
                  <c:v>332.56</c:v>
                </c:pt>
                <c:pt idx="9">
                  <c:v>335.5</c:v>
                </c:pt>
                <c:pt idx="10">
                  <c:v>327.83</c:v>
                </c:pt>
                <c:pt idx="11">
                  <c:v>309.83</c:v>
                </c:pt>
                <c:pt idx="12">
                  <c:v>305.5</c:v>
                </c:pt>
                <c:pt idx="13">
                  <c:v>324.54989999999998</c:v>
                </c:pt>
                <c:pt idx="14">
                  <c:v>345.6</c:v>
                </c:pt>
                <c:pt idx="15">
                  <c:v>355.4</c:v>
                </c:pt>
                <c:pt idx="16">
                  <c:v>348.02</c:v>
                </c:pt>
                <c:pt idx="17">
                  <c:v>363.68</c:v>
                </c:pt>
                <c:pt idx="18">
                  <c:v>367.71</c:v>
                </c:pt>
                <c:pt idx="19">
                  <c:v>365</c:v>
                </c:pt>
                <c:pt idx="20">
                  <c:v>363.79</c:v>
                </c:pt>
              </c:numCache>
            </c:numRef>
          </c:val>
          <c:smooth val="0"/>
          <c:extLst>
            <c:ext xmlns:c16="http://schemas.microsoft.com/office/drawing/2014/chart" uri="{C3380CC4-5D6E-409C-BE32-E72D297353CC}">
              <c16:uniqueId val="{00000002-4690-459D-A2C2-8739780A19E8}"/>
            </c:ext>
          </c:extLst>
        </c:ser>
        <c:ser>
          <c:idx val="2"/>
          <c:order val="2"/>
          <c:spPr>
            <a:ln w="19050" cap="rnd">
              <a:noFill/>
              <a:round/>
            </a:ln>
            <a:effectLst/>
          </c:spPr>
          <c:marker>
            <c:symbol val="none"/>
          </c:marker>
          <c:cat>
            <c:numRef>
              <c:f>ChartData!$A$2:$A$23</c:f>
              <c:numCache>
                <c:formatCode>[$-F800]dddd\,\ mmmm\ dd\,\ yyyy</c:formatCode>
                <c:ptCount val="22"/>
                <c:pt idx="0">
                  <c:v>45833</c:v>
                </c:pt>
                <c:pt idx="1">
                  <c:v>45832</c:v>
                </c:pt>
                <c:pt idx="2">
                  <c:v>45831</c:v>
                </c:pt>
                <c:pt idx="3">
                  <c:v>45828</c:v>
                </c:pt>
                <c:pt idx="4">
                  <c:v>45826</c:v>
                </c:pt>
                <c:pt idx="5">
                  <c:v>45825</c:v>
                </c:pt>
                <c:pt idx="6">
                  <c:v>45824</c:v>
                </c:pt>
                <c:pt idx="7">
                  <c:v>45821</c:v>
                </c:pt>
                <c:pt idx="8">
                  <c:v>45820</c:v>
                </c:pt>
                <c:pt idx="9">
                  <c:v>45819</c:v>
                </c:pt>
                <c:pt idx="10">
                  <c:v>45818</c:v>
                </c:pt>
                <c:pt idx="11">
                  <c:v>45817</c:v>
                </c:pt>
                <c:pt idx="12">
                  <c:v>45814</c:v>
                </c:pt>
                <c:pt idx="13">
                  <c:v>45813</c:v>
                </c:pt>
                <c:pt idx="14">
                  <c:v>45812</c:v>
                </c:pt>
                <c:pt idx="15">
                  <c:v>45811</c:v>
                </c:pt>
                <c:pt idx="16">
                  <c:v>45810</c:v>
                </c:pt>
                <c:pt idx="17">
                  <c:v>45807</c:v>
                </c:pt>
                <c:pt idx="18">
                  <c:v>45806</c:v>
                </c:pt>
                <c:pt idx="19">
                  <c:v>45805</c:v>
                </c:pt>
                <c:pt idx="20">
                  <c:v>45804</c:v>
                </c:pt>
              </c:numCache>
            </c:numRef>
          </c:cat>
          <c:val>
            <c:numRef>
              <c:f>ChartData!$D$2:$D$23</c:f>
              <c:numCache>
                <c:formatCode>0.00</c:formatCode>
                <c:ptCount val="22"/>
                <c:pt idx="0">
                  <c:v>320.39999999999998</c:v>
                </c:pt>
                <c:pt idx="1">
                  <c:v>340.44</c:v>
                </c:pt>
                <c:pt idx="2">
                  <c:v>327.48</c:v>
                </c:pt>
                <c:pt idx="3">
                  <c:v>317.77999999999997</c:v>
                </c:pt>
                <c:pt idx="4">
                  <c:v>315.45</c:v>
                </c:pt>
                <c:pt idx="5">
                  <c:v>314.74</c:v>
                </c:pt>
                <c:pt idx="6">
                  <c:v>326.41000000000003</c:v>
                </c:pt>
                <c:pt idx="7">
                  <c:v>313.3</c:v>
                </c:pt>
                <c:pt idx="8">
                  <c:v>316.86</c:v>
                </c:pt>
                <c:pt idx="9">
                  <c:v>322.5</c:v>
                </c:pt>
                <c:pt idx="10">
                  <c:v>310.66699999999997</c:v>
                </c:pt>
                <c:pt idx="11">
                  <c:v>281.85000000000002</c:v>
                </c:pt>
                <c:pt idx="12">
                  <c:v>291.14</c:v>
                </c:pt>
                <c:pt idx="13">
                  <c:v>273.20999999999998</c:v>
                </c:pt>
                <c:pt idx="14">
                  <c:v>327.33080000000001</c:v>
                </c:pt>
                <c:pt idx="15">
                  <c:v>343.04</c:v>
                </c:pt>
                <c:pt idx="16">
                  <c:v>333.33</c:v>
                </c:pt>
                <c:pt idx="17">
                  <c:v>345.29</c:v>
                </c:pt>
                <c:pt idx="18">
                  <c:v>356</c:v>
                </c:pt>
                <c:pt idx="19">
                  <c:v>355.91</c:v>
                </c:pt>
                <c:pt idx="20">
                  <c:v>347.32</c:v>
                </c:pt>
              </c:numCache>
            </c:numRef>
          </c:val>
          <c:smooth val="0"/>
          <c:extLst>
            <c:ext xmlns:c16="http://schemas.microsoft.com/office/drawing/2014/chart" uri="{C3380CC4-5D6E-409C-BE32-E72D297353CC}">
              <c16:uniqueId val="{00000003-4690-459D-A2C2-8739780A19E8}"/>
            </c:ext>
          </c:extLst>
        </c:ser>
        <c:ser>
          <c:idx val="3"/>
          <c:order val="3"/>
          <c:spPr>
            <a:ln w="19050" cap="rnd">
              <a:solidFill>
                <a:schemeClr val="tx1"/>
              </a:solidFill>
              <a:round/>
            </a:ln>
            <a:effectLst>
              <a:glow>
                <a:schemeClr val="tx1"/>
              </a:glow>
              <a:outerShdw blurRad="50800" dist="50800" dir="5400000" sx="102000" sy="102000" algn="ctr" rotWithShape="0">
                <a:schemeClr val="tx1"/>
              </a:outerShdw>
              <a:softEdge rad="0"/>
            </a:effectLst>
          </c:spPr>
          <c:marker>
            <c:symbol val="none"/>
          </c:marker>
          <c:cat>
            <c:numRef>
              <c:f>ChartData!$A$2:$A$23</c:f>
              <c:numCache>
                <c:formatCode>[$-F800]dddd\,\ mmmm\ dd\,\ yyyy</c:formatCode>
                <c:ptCount val="22"/>
                <c:pt idx="0">
                  <c:v>45833</c:v>
                </c:pt>
                <c:pt idx="1">
                  <c:v>45832</c:v>
                </c:pt>
                <c:pt idx="2">
                  <c:v>45831</c:v>
                </c:pt>
                <c:pt idx="3">
                  <c:v>45828</c:v>
                </c:pt>
                <c:pt idx="4">
                  <c:v>45826</c:v>
                </c:pt>
                <c:pt idx="5">
                  <c:v>45825</c:v>
                </c:pt>
                <c:pt idx="6">
                  <c:v>45824</c:v>
                </c:pt>
                <c:pt idx="7">
                  <c:v>45821</c:v>
                </c:pt>
                <c:pt idx="8">
                  <c:v>45820</c:v>
                </c:pt>
                <c:pt idx="9">
                  <c:v>45819</c:v>
                </c:pt>
                <c:pt idx="10">
                  <c:v>45818</c:v>
                </c:pt>
                <c:pt idx="11">
                  <c:v>45817</c:v>
                </c:pt>
                <c:pt idx="12">
                  <c:v>45814</c:v>
                </c:pt>
                <c:pt idx="13">
                  <c:v>45813</c:v>
                </c:pt>
                <c:pt idx="14">
                  <c:v>45812</c:v>
                </c:pt>
                <c:pt idx="15">
                  <c:v>45811</c:v>
                </c:pt>
                <c:pt idx="16">
                  <c:v>45810</c:v>
                </c:pt>
                <c:pt idx="17">
                  <c:v>45807</c:v>
                </c:pt>
                <c:pt idx="18">
                  <c:v>45806</c:v>
                </c:pt>
                <c:pt idx="19">
                  <c:v>45805</c:v>
                </c:pt>
                <c:pt idx="20">
                  <c:v>45804</c:v>
                </c:pt>
              </c:numCache>
            </c:numRef>
          </c:cat>
          <c:val>
            <c:numRef>
              <c:f>ChartData!$E$2:$E$23</c:f>
              <c:numCache>
                <c:formatCode>0.00</c:formatCode>
                <c:ptCount val="22"/>
                <c:pt idx="0">
                  <c:v>327.55</c:v>
                </c:pt>
                <c:pt idx="1">
                  <c:v>340.47</c:v>
                </c:pt>
                <c:pt idx="2">
                  <c:v>348.68</c:v>
                </c:pt>
                <c:pt idx="3">
                  <c:v>322.16000000000003</c:v>
                </c:pt>
                <c:pt idx="4">
                  <c:v>322.05</c:v>
                </c:pt>
                <c:pt idx="5">
                  <c:v>316.35000000000002</c:v>
                </c:pt>
                <c:pt idx="6">
                  <c:v>329.13</c:v>
                </c:pt>
                <c:pt idx="7">
                  <c:v>325.31</c:v>
                </c:pt>
                <c:pt idx="8">
                  <c:v>319.11</c:v>
                </c:pt>
                <c:pt idx="9">
                  <c:v>326.43</c:v>
                </c:pt>
                <c:pt idx="10">
                  <c:v>326.08999999999997</c:v>
                </c:pt>
                <c:pt idx="11">
                  <c:v>308.58</c:v>
                </c:pt>
                <c:pt idx="12">
                  <c:v>295.14</c:v>
                </c:pt>
                <c:pt idx="13">
                  <c:v>284.7</c:v>
                </c:pt>
                <c:pt idx="14">
                  <c:v>332.05</c:v>
                </c:pt>
                <c:pt idx="15">
                  <c:v>344.27</c:v>
                </c:pt>
                <c:pt idx="16">
                  <c:v>342.69</c:v>
                </c:pt>
                <c:pt idx="17">
                  <c:v>346.46</c:v>
                </c:pt>
                <c:pt idx="18">
                  <c:v>358.43</c:v>
                </c:pt>
                <c:pt idx="19">
                  <c:v>356.9</c:v>
                </c:pt>
                <c:pt idx="20">
                  <c:v>362.89</c:v>
                </c:pt>
              </c:numCache>
            </c:numRef>
          </c:val>
          <c:smooth val="0"/>
          <c:extLst>
            <c:ext xmlns:c16="http://schemas.microsoft.com/office/drawing/2014/chart" uri="{C3380CC4-5D6E-409C-BE32-E72D297353CC}">
              <c16:uniqueId val="{00000004-4690-459D-A2C2-8739780A19E8}"/>
            </c:ext>
          </c:extLst>
        </c:ser>
        <c:dLbls>
          <c:showLegendKey val="0"/>
          <c:showVal val="0"/>
          <c:showCatName val="0"/>
          <c:showSerName val="0"/>
          <c:showPercent val="0"/>
          <c:showBubbleSize val="0"/>
        </c:dLbls>
        <c:hiLowLines>
          <c:spPr>
            <a:ln w="9525" cap="flat" cmpd="sng" algn="ctr">
              <a:solidFill>
                <a:srgbClr val="28CBF8"/>
              </a:solidFill>
              <a:round/>
            </a:ln>
            <a:effectLst/>
          </c:spPr>
        </c:hiLowLines>
        <c:upDownBars>
          <c:gapWidth val="150"/>
          <c:upBars>
            <c:spPr>
              <a:solidFill>
                <a:srgbClr val="00B050"/>
              </a:solidFill>
              <a:ln w="9525" cap="flat" cmpd="sng" algn="ctr">
                <a:solidFill>
                  <a:srgbClr val="00B050"/>
                </a:solidFill>
                <a:round/>
              </a:ln>
              <a:effectLst/>
            </c:spPr>
          </c:upBars>
          <c:downBars>
            <c:spPr>
              <a:solidFill>
                <a:srgbClr val="FF0000">
                  <a:alpha val="95000"/>
                </a:srgbClr>
              </a:solidFill>
              <a:ln w="9525" cap="flat" cmpd="sng" algn="ctr">
                <a:solidFill>
                  <a:srgbClr val="FF0000">
                    <a:alpha val="90000"/>
                  </a:srgbClr>
                </a:solidFill>
                <a:round/>
              </a:ln>
              <a:effectLst/>
            </c:spPr>
          </c:downBars>
        </c:upDownBars>
        <c:axId val="1456968576"/>
        <c:axId val="1456969056"/>
      </c:stockChart>
      <c:dateAx>
        <c:axId val="1456968576"/>
        <c:scaling>
          <c:orientation val="minMax"/>
        </c:scaling>
        <c:delete val="0"/>
        <c:axPos val="b"/>
        <c:majorGridlines>
          <c:spPr>
            <a:ln w="9525" cap="flat" cmpd="sng" algn="ctr">
              <a:solidFill>
                <a:srgbClr val="0070C0"/>
              </a:solidFill>
              <a:round/>
            </a:ln>
            <a:effectLst/>
          </c:spPr>
        </c:majorGridlines>
        <c:numFmt formatCode="[$-F800]dddd\,\ mmmm\ dd\,\ 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456969056"/>
        <c:crosses val="autoZero"/>
        <c:auto val="1"/>
        <c:lblOffset val="100"/>
        <c:baseTimeUnit val="days"/>
      </c:dateAx>
      <c:valAx>
        <c:axId val="1456969056"/>
        <c:scaling>
          <c:orientation val="minMax"/>
        </c:scaling>
        <c:delete val="0"/>
        <c:axPos val="l"/>
        <c:majorGridlines>
          <c:spPr>
            <a:ln w="9525" cap="flat" cmpd="sng" algn="ctr">
              <a:solidFill>
                <a:srgbClr val="0070C0"/>
              </a:solidFill>
              <a:round/>
            </a:ln>
            <a:effectLst>
              <a:glow rad="127000">
                <a:schemeClr val="tx1"/>
              </a:glow>
              <a:outerShdw blurRad="38100" dist="50800" dir="5400000" algn="ctr" rotWithShape="0">
                <a:schemeClr val="tx1"/>
              </a:outerShdw>
            </a:effectLst>
          </c:spPr>
        </c:majorGridlines>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456968576"/>
        <c:crosses val="autoZero"/>
        <c:crossBetween val="between"/>
      </c:valAx>
      <c:spPr>
        <a:solidFill>
          <a:schemeClr val="tx1"/>
        </a:solidFill>
        <a:ln w="25400">
          <a:noFill/>
        </a:ln>
        <a:effectLst>
          <a:softEdge rad="114300"/>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[Tesla_dashboard.xlsx]Pivots!Distribution Table</c:name>
    <c:fmtId val="5"/>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3000"/>
                  <a:satMod val="103000"/>
                  <a:lumMod val="102000"/>
                  <a:tint val="94000"/>
                </a:schemeClr>
              </a:gs>
              <a:gs pos="50000">
                <a:schemeClr val="accent1">
                  <a:shade val="53000"/>
                  <a:satMod val="110000"/>
                  <a:lumMod val="100000"/>
                  <a:shade val="100000"/>
                </a:schemeClr>
              </a:gs>
              <a:gs pos="100000">
                <a:schemeClr val="accent1">
                  <a:shade val="53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
        <c:spPr>
          <a:gradFill rotWithShape="1">
            <a:gsLst>
              <a:gs pos="0">
                <a:schemeClr val="accent1">
                  <a:shade val="76000"/>
                  <a:satMod val="103000"/>
                  <a:lumMod val="102000"/>
                  <a:tint val="94000"/>
                </a:schemeClr>
              </a:gs>
              <a:gs pos="50000">
                <a:schemeClr val="accent1">
                  <a:shade val="76000"/>
                  <a:satMod val="110000"/>
                  <a:lumMod val="100000"/>
                  <a:shade val="100000"/>
                </a:schemeClr>
              </a:gs>
              <a:gs pos="100000">
                <a:schemeClr val="accent1">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
        <c:spPr>
          <a:gradFill rotWithShape="1">
            <a:gsLst>
              <a:gs pos="0">
                <a:schemeClr val="accent1">
                  <a:tint val="77000"/>
                  <a:satMod val="103000"/>
                  <a:lumMod val="102000"/>
                  <a:tint val="94000"/>
                </a:schemeClr>
              </a:gs>
              <a:gs pos="50000">
                <a:schemeClr val="accent1">
                  <a:tint val="77000"/>
                  <a:satMod val="110000"/>
                  <a:lumMod val="100000"/>
                  <a:shade val="100000"/>
                </a:schemeClr>
              </a:gs>
              <a:gs pos="100000">
                <a:schemeClr val="accent1">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
        <c:spPr>
          <a:gradFill rotWithShape="1">
            <a:gsLst>
              <a:gs pos="0">
                <a:schemeClr val="accent1">
                  <a:tint val="54000"/>
                  <a:satMod val="103000"/>
                  <a:lumMod val="102000"/>
                  <a:tint val="94000"/>
                </a:schemeClr>
              </a:gs>
              <a:gs pos="50000">
                <a:schemeClr val="accent1">
                  <a:tint val="54000"/>
                  <a:satMod val="110000"/>
                  <a:lumMod val="100000"/>
                  <a:shade val="100000"/>
                </a:schemeClr>
              </a:gs>
              <a:gs pos="100000">
                <a:schemeClr val="accent1">
                  <a:tint val="54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hade val="53000"/>
                  <a:satMod val="103000"/>
                  <a:lumMod val="102000"/>
                  <a:tint val="94000"/>
                </a:schemeClr>
              </a:gs>
              <a:gs pos="50000">
                <a:schemeClr val="accent1">
                  <a:shade val="53000"/>
                  <a:satMod val="110000"/>
                  <a:lumMod val="100000"/>
                  <a:shade val="100000"/>
                </a:schemeClr>
              </a:gs>
              <a:gs pos="100000">
                <a:schemeClr val="accent1">
                  <a:shade val="53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9"/>
        <c:spPr>
          <a:gradFill rotWithShape="1">
            <a:gsLst>
              <a:gs pos="0">
                <a:schemeClr val="accent1">
                  <a:shade val="76000"/>
                  <a:satMod val="103000"/>
                  <a:lumMod val="102000"/>
                  <a:tint val="94000"/>
                </a:schemeClr>
              </a:gs>
              <a:gs pos="50000">
                <a:schemeClr val="accent1">
                  <a:shade val="76000"/>
                  <a:satMod val="110000"/>
                  <a:lumMod val="100000"/>
                  <a:shade val="100000"/>
                </a:schemeClr>
              </a:gs>
              <a:gs pos="100000">
                <a:schemeClr val="accent1">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1"/>
        <c:spPr>
          <a:gradFill rotWithShape="1">
            <a:gsLst>
              <a:gs pos="0">
                <a:schemeClr val="accent1">
                  <a:tint val="77000"/>
                  <a:satMod val="103000"/>
                  <a:lumMod val="102000"/>
                  <a:tint val="94000"/>
                </a:schemeClr>
              </a:gs>
              <a:gs pos="50000">
                <a:schemeClr val="accent1">
                  <a:tint val="77000"/>
                  <a:satMod val="110000"/>
                  <a:lumMod val="100000"/>
                  <a:shade val="100000"/>
                </a:schemeClr>
              </a:gs>
              <a:gs pos="100000">
                <a:schemeClr val="accent1">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2"/>
        <c:spPr>
          <a:gradFill rotWithShape="1">
            <a:gsLst>
              <a:gs pos="0">
                <a:schemeClr val="accent1">
                  <a:tint val="54000"/>
                  <a:satMod val="103000"/>
                  <a:lumMod val="102000"/>
                  <a:tint val="94000"/>
                </a:schemeClr>
              </a:gs>
              <a:gs pos="50000">
                <a:schemeClr val="accent1">
                  <a:tint val="54000"/>
                  <a:satMod val="110000"/>
                  <a:lumMod val="100000"/>
                  <a:shade val="100000"/>
                </a:schemeClr>
              </a:gs>
              <a:gs pos="100000">
                <a:schemeClr val="accent1">
                  <a:tint val="54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Pivots!$L$13</c:f>
              <c:strCache>
                <c:ptCount val="1"/>
                <c:pt idx="0">
                  <c:v>Total</c:v>
                </c:pt>
              </c:strCache>
            </c:strRef>
          </c:tx>
          <c:dPt>
            <c:idx val="0"/>
            <c:bubble3D val="0"/>
            <c:spPr>
              <a:gradFill rotWithShape="1">
                <a:gsLst>
                  <a:gs pos="0">
                    <a:schemeClr val="accent1">
                      <a:shade val="53000"/>
                      <a:satMod val="103000"/>
                      <a:lumMod val="102000"/>
                      <a:tint val="94000"/>
                    </a:schemeClr>
                  </a:gs>
                  <a:gs pos="50000">
                    <a:schemeClr val="accent1">
                      <a:shade val="53000"/>
                      <a:satMod val="110000"/>
                      <a:lumMod val="100000"/>
                      <a:shade val="100000"/>
                    </a:schemeClr>
                  </a:gs>
                  <a:gs pos="100000">
                    <a:schemeClr val="accent1">
                      <a:shade val="53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2F51-4383-9BD4-2D09CA373672}"/>
              </c:ext>
            </c:extLst>
          </c:dPt>
          <c:dPt>
            <c:idx val="1"/>
            <c:bubble3D val="0"/>
            <c:spPr>
              <a:gradFill rotWithShape="1">
                <a:gsLst>
                  <a:gs pos="0">
                    <a:schemeClr val="accent1">
                      <a:shade val="76000"/>
                      <a:satMod val="103000"/>
                      <a:lumMod val="102000"/>
                      <a:tint val="94000"/>
                    </a:schemeClr>
                  </a:gs>
                  <a:gs pos="50000">
                    <a:schemeClr val="accent1">
                      <a:shade val="76000"/>
                      <a:satMod val="110000"/>
                      <a:lumMod val="100000"/>
                      <a:shade val="100000"/>
                    </a:schemeClr>
                  </a:gs>
                  <a:gs pos="100000">
                    <a:schemeClr val="accent1">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2F51-4383-9BD4-2D09CA373672}"/>
              </c:ext>
            </c:extLst>
          </c:dPt>
          <c:dPt>
            <c:idx val="2"/>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2F51-4383-9BD4-2D09CA373672}"/>
              </c:ext>
            </c:extLst>
          </c:dPt>
          <c:dPt>
            <c:idx val="3"/>
            <c:bubble3D val="0"/>
            <c:spPr>
              <a:gradFill rotWithShape="1">
                <a:gsLst>
                  <a:gs pos="0">
                    <a:schemeClr val="accent1">
                      <a:tint val="77000"/>
                      <a:satMod val="103000"/>
                      <a:lumMod val="102000"/>
                      <a:tint val="94000"/>
                    </a:schemeClr>
                  </a:gs>
                  <a:gs pos="50000">
                    <a:schemeClr val="accent1">
                      <a:tint val="77000"/>
                      <a:satMod val="110000"/>
                      <a:lumMod val="100000"/>
                      <a:shade val="100000"/>
                    </a:schemeClr>
                  </a:gs>
                  <a:gs pos="100000">
                    <a:schemeClr val="accent1">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7-2F51-4383-9BD4-2D09CA373672}"/>
              </c:ext>
            </c:extLst>
          </c:dPt>
          <c:dPt>
            <c:idx val="4"/>
            <c:bubble3D val="0"/>
            <c:spPr>
              <a:gradFill rotWithShape="1">
                <a:gsLst>
                  <a:gs pos="0">
                    <a:schemeClr val="accent1">
                      <a:tint val="54000"/>
                      <a:satMod val="103000"/>
                      <a:lumMod val="102000"/>
                      <a:tint val="94000"/>
                    </a:schemeClr>
                  </a:gs>
                  <a:gs pos="50000">
                    <a:schemeClr val="accent1">
                      <a:tint val="54000"/>
                      <a:satMod val="110000"/>
                      <a:lumMod val="100000"/>
                      <a:shade val="100000"/>
                    </a:schemeClr>
                  </a:gs>
                  <a:gs pos="100000">
                    <a:schemeClr val="accent1">
                      <a:tint val="54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9-2F51-4383-9BD4-2D09CA37367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Pivots!$K$14:$K$19</c:f>
              <c:strCache>
                <c:ptCount val="5"/>
                <c:pt idx="0">
                  <c:v>Monday</c:v>
                </c:pt>
                <c:pt idx="1">
                  <c:v>Tuesday</c:v>
                </c:pt>
                <c:pt idx="2">
                  <c:v>Wednesday</c:v>
                </c:pt>
                <c:pt idx="3">
                  <c:v>Thursday</c:v>
                </c:pt>
                <c:pt idx="4">
                  <c:v>Friday</c:v>
                </c:pt>
              </c:strCache>
            </c:strRef>
          </c:cat>
          <c:val>
            <c:numRef>
              <c:f>Pivots!$L$14:$L$19</c:f>
              <c:numCache>
                <c:formatCode>0.00</c:formatCode>
                <c:ptCount val="5"/>
                <c:pt idx="0">
                  <c:v>802292185</c:v>
                </c:pt>
                <c:pt idx="1">
                  <c:v>532396295</c:v>
                </c:pt>
                <c:pt idx="2">
                  <c:v>614363006</c:v>
                </c:pt>
                <c:pt idx="3">
                  <c:v>315394925</c:v>
                </c:pt>
                <c:pt idx="4">
                  <c:v>624646873</c:v>
                </c:pt>
              </c:numCache>
            </c:numRef>
          </c:val>
          <c:extLst>
            <c:ext xmlns:c16="http://schemas.microsoft.com/office/drawing/2014/chart" uri="{C3380CC4-5D6E-409C-BE32-E72D297353CC}">
              <c16:uniqueId val="{0000000A-2F51-4383-9BD4-2D09CA373672}"/>
            </c:ext>
          </c:extLst>
        </c:ser>
        <c:dLbls>
          <c:showLegendKey val="0"/>
          <c:showVal val="1"/>
          <c:showCatName val="0"/>
          <c:showSerName val="0"/>
          <c:showPercent val="0"/>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satMod val="103000"/>
            <a:lumMod val="102000"/>
            <a:tint val="94000"/>
          </a:schemeClr>
        </a:gs>
        <a:gs pos="50000">
          <a:schemeClr val="dk1">
            <a:satMod val="110000"/>
            <a:lumMod val="100000"/>
            <a:shade val="100000"/>
          </a:schemeClr>
        </a:gs>
        <a:gs pos="100000">
          <a:schemeClr val="dk1">
            <a:lumMod val="99000"/>
            <a:satMod val="120000"/>
            <a:shade val="78000"/>
          </a:schemeClr>
        </a:gs>
      </a:gsLst>
      <a:lin ang="5400000" scaled="0"/>
      <a:tileRect/>
    </a:gradFill>
    <a:ln>
      <a:noFill/>
    </a:ln>
    <a:effectLst>
      <a:outerShdw blurRad="57150" dist="19050" dir="5400000" algn="ctr" rotWithShape="0">
        <a:srgbClr val="000000">
          <a:alpha val="63000"/>
        </a:srgbClr>
      </a:outerShdw>
      <a:softEdge rad="50800"/>
    </a:effectLst>
  </c:spPr>
  <c:txPr>
    <a:bodyPr/>
    <a:lstStyle/>
    <a:p>
      <a:pPr>
        <a:defRPr>
          <a:solidFill>
            <a:schemeClr val="lt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[Tesla_dashboard.xlsx]Pivots!volumeby weekdays</c:name>
    <c:fmtId val="2"/>
  </c:pivotSource>
  <c:chart>
    <c:autoTitleDeleted val="1"/>
    <c:pivotFmts>
      <c:pivotFmt>
        <c:idx val="0"/>
        <c:spPr>
          <a:blipFill>
            <a:blip xmlns:r="http://schemas.openxmlformats.org/officeDocument/2006/relationships" r:embed="rId3"/>
            <a:stretch>
              <a:fillRect/>
            </a:stretch>
          </a:blip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blipFill>
            <a:blip xmlns:r="http://schemas.openxmlformats.org/officeDocument/2006/relationships" r:embed="rId3"/>
            <a:stretch>
              <a:fillRect/>
            </a:stretch>
          </a:blip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blipFill>
            <a:blip xmlns:r="http://schemas.openxmlformats.org/officeDocument/2006/relationships" r:embed="rId3"/>
            <a:stretch>
              <a:fillRect/>
            </a:stretch>
          </a:blip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1.2391573729863693E-2"/>
          <c:y val="5.0505050505050504E-2"/>
          <c:w val="0.93184634448574966"/>
          <c:h val="0.62425992205519776"/>
        </c:manualLayout>
      </c:layout>
      <c:barChart>
        <c:barDir val="col"/>
        <c:grouping val="clustered"/>
        <c:varyColors val="0"/>
        <c:ser>
          <c:idx val="0"/>
          <c:order val="0"/>
          <c:tx>
            <c:strRef>
              <c:f>Pivots!$H$19</c:f>
              <c:strCache>
                <c:ptCount val="1"/>
                <c:pt idx="0">
                  <c:v>Total</c:v>
                </c:pt>
              </c:strCache>
            </c:strRef>
          </c:tx>
          <c:spPr>
            <a:blipFill>
              <a:blip xmlns:r="http://schemas.openxmlformats.org/officeDocument/2006/relationships" r:embed="rId3"/>
              <a:stretch>
                <a:fillRect/>
              </a:stretch>
            </a:blipFill>
            <a:ln>
              <a:noFill/>
            </a:ln>
            <a:effectLst/>
          </c:spPr>
          <c:invertIfNegative val="0"/>
          <c:cat>
            <c:strRef>
              <c:f>Pivots!$G$20:$G$25</c:f>
              <c:strCache>
                <c:ptCount val="5"/>
                <c:pt idx="0">
                  <c:v>Monday</c:v>
                </c:pt>
                <c:pt idx="1">
                  <c:v>Tuesday</c:v>
                </c:pt>
                <c:pt idx="2">
                  <c:v>Wednesday</c:v>
                </c:pt>
                <c:pt idx="3">
                  <c:v>Thursday</c:v>
                </c:pt>
                <c:pt idx="4">
                  <c:v>Friday</c:v>
                </c:pt>
              </c:strCache>
            </c:strRef>
          </c:cat>
          <c:val>
            <c:numRef>
              <c:f>Pivots!$H$20:$H$25</c:f>
              <c:numCache>
                <c:formatCode>0.00</c:formatCode>
                <c:ptCount val="5"/>
                <c:pt idx="0">
                  <c:v>802292185</c:v>
                </c:pt>
                <c:pt idx="1">
                  <c:v>532396295</c:v>
                </c:pt>
                <c:pt idx="2">
                  <c:v>614363006</c:v>
                </c:pt>
                <c:pt idx="3">
                  <c:v>315394925</c:v>
                </c:pt>
                <c:pt idx="4">
                  <c:v>624646873</c:v>
                </c:pt>
              </c:numCache>
            </c:numRef>
          </c:val>
          <c:extLst>
            <c:ext xmlns:c16="http://schemas.microsoft.com/office/drawing/2014/chart" uri="{C3380CC4-5D6E-409C-BE32-E72D297353CC}">
              <c16:uniqueId val="{00000000-EF71-4AB0-AE5C-5EB1935CE20B}"/>
            </c:ext>
          </c:extLst>
        </c:ser>
        <c:dLbls>
          <c:showLegendKey val="0"/>
          <c:showVal val="0"/>
          <c:showCatName val="0"/>
          <c:showSerName val="0"/>
          <c:showPercent val="0"/>
          <c:showBubbleSize val="0"/>
        </c:dLbls>
        <c:gapWidth val="219"/>
        <c:overlap val="-27"/>
        <c:axId val="816719488"/>
        <c:axId val="816724288"/>
      </c:barChart>
      <c:catAx>
        <c:axId val="8167194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816724288"/>
        <c:crosses val="autoZero"/>
        <c:auto val="1"/>
        <c:lblAlgn val="ctr"/>
        <c:lblOffset val="100"/>
        <c:noMultiLvlLbl val="0"/>
      </c:catAx>
      <c:valAx>
        <c:axId val="816724288"/>
        <c:scaling>
          <c:orientation val="minMax"/>
        </c:scaling>
        <c:delete val="1"/>
        <c:axPos val="l"/>
        <c:majorGridlines>
          <c:spPr>
            <a:ln w="9525" cap="flat" cmpd="sng" algn="ctr">
              <a:noFill/>
              <a:round/>
            </a:ln>
            <a:effectLst/>
          </c:spPr>
        </c:majorGridlines>
        <c:numFmt formatCode="0.00" sourceLinked="1"/>
        <c:majorTickMark val="none"/>
        <c:minorTickMark val="none"/>
        <c:tickLblPos val="nextTo"/>
        <c:crossAx val="816719488"/>
        <c:crosses val="autoZero"/>
        <c:crossBetween val="between"/>
      </c:valAx>
      <c:spPr>
        <a:solidFill>
          <a:schemeClr val="tx1"/>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noFill/>
      <a:round/>
    </a:ln>
    <a:effectLst>
      <a:softEdge rad="152400"/>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[Tesla_dashboard.xlsx]Pivots!doughnut graph</c:name>
    <c:fmtId val="16"/>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solidFill>
              <a:schemeClr val="tx1"/>
            </a:solid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rgbClr val="0070C0"/>
          </a:solidFill>
          <a:ln w="19050">
            <a:solidFill>
              <a:schemeClr val="lt1"/>
            </a:solidFill>
          </a:ln>
          <a:effectLst/>
        </c:spPr>
        <c:dLbl>
          <c:idx val="0"/>
          <c:layout>
            <c:manualLayout>
              <c:x val="1.5383878861338298E-2"/>
              <c:y val="-0.28944607011820983"/>
            </c:manualLayout>
          </c:layout>
          <c:spPr>
            <a:solidFill>
              <a:schemeClr val="tx1"/>
            </a:solid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bg1">
              <a:lumMod val="75000"/>
            </a:schemeClr>
          </a:solidFill>
          <a:ln w="19050">
            <a:solidFill>
              <a:schemeClr val="lt1"/>
            </a:solidFill>
          </a:ln>
          <a:effectLst/>
        </c:spPr>
        <c:dLbl>
          <c:idx val="0"/>
          <c:spPr>
            <a:solidFill>
              <a:schemeClr val="tx1"/>
            </a:solid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solidFill>
              <a:schemeClr val="tx1"/>
            </a:solid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bg1">
              <a:lumMod val="75000"/>
            </a:schemeClr>
          </a:solidFill>
          <a:ln w="19050">
            <a:solidFill>
              <a:schemeClr val="lt1"/>
            </a:solidFill>
          </a:ln>
          <a:effectLst/>
        </c:spPr>
        <c:dLbl>
          <c:idx val="0"/>
          <c:spPr>
            <a:solidFill>
              <a:schemeClr val="tx1"/>
            </a:solid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0070C0"/>
          </a:solidFill>
          <a:ln w="19050">
            <a:solidFill>
              <a:schemeClr val="lt1"/>
            </a:solidFill>
          </a:ln>
          <a:effectLst/>
        </c:spPr>
        <c:dLbl>
          <c:idx val="0"/>
          <c:layout>
            <c:manualLayout>
              <c:x val="1.5383878861338298E-2"/>
              <c:y val="-0.28944607011820983"/>
            </c:manualLayout>
          </c:layout>
          <c:spPr>
            <a:solidFill>
              <a:schemeClr val="tx1"/>
            </a:solid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marker>
          <c:symbol val="none"/>
        </c:marker>
        <c:dLbl>
          <c:idx val="0"/>
          <c:spPr>
            <a:solidFill>
              <a:schemeClr val="tx1"/>
            </a:solid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8"/>
        <c:spPr>
          <a:solidFill>
            <a:schemeClr val="bg1">
              <a:lumMod val="75000"/>
            </a:schemeClr>
          </a:solidFill>
          <a:ln w="19050">
            <a:solidFill>
              <a:schemeClr val="lt1"/>
            </a:solidFill>
          </a:ln>
          <a:effectLst/>
        </c:spPr>
        <c:dLbl>
          <c:idx val="0"/>
          <c:spPr>
            <a:solidFill>
              <a:schemeClr val="tx1"/>
            </a:solid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rgbClr val="0070C0"/>
          </a:solidFill>
          <a:ln w="19050">
            <a:solidFill>
              <a:schemeClr val="lt1"/>
            </a:solidFill>
          </a:ln>
          <a:effectLst/>
        </c:spPr>
        <c:dLbl>
          <c:idx val="0"/>
          <c:layout>
            <c:manualLayout>
              <c:x val="7.655550162258864E-3"/>
              <c:y val="-0.26992431824095853"/>
            </c:manualLayout>
          </c:layout>
          <c:tx>
            <c:rich>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fld id="{81408320-F097-4DA5-86E8-34EE5BAA9F1C}" type="PERCENTAGE">
                  <a:rPr lang="en-US" sz="1600" b="1"/>
                  <a:pPr>
                    <a:defRPr sz="1000">
                      <a:solidFill>
                        <a:schemeClr val="bg1"/>
                      </a:solidFill>
                    </a:defRPr>
                  </a:pPr>
                  <a:t>[PERCENTAGE]</a:t>
                </a:fld>
                <a:endParaRPr lang="en-IN"/>
              </a:p>
            </c:rich>
          </c:tx>
          <c:spPr>
            <a:solidFill>
              <a:schemeClr val="tx1"/>
            </a:solid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dlblFieldTable/>
              <c15:showDataLabelsRange val="0"/>
            </c:ext>
          </c:extLst>
        </c:dLbl>
      </c:pivotFmt>
    </c:pivotFmts>
    <c:plotArea>
      <c:layout>
        <c:manualLayout>
          <c:layoutTarget val="inner"/>
          <c:xMode val="edge"/>
          <c:yMode val="edge"/>
          <c:x val="0.43818487272786016"/>
          <c:y val="7.7454238011168408E-2"/>
          <c:w val="0.5589297921361116"/>
          <c:h val="0.93960629921259842"/>
        </c:manualLayout>
      </c:layout>
      <c:doughnutChart>
        <c:varyColors val="1"/>
        <c:ser>
          <c:idx val="0"/>
          <c:order val="0"/>
          <c:tx>
            <c:strRef>
              <c:f>Pivots!$O$2</c:f>
              <c:strCache>
                <c:ptCount val="1"/>
                <c:pt idx="0">
                  <c:v>Total</c:v>
                </c:pt>
              </c:strCache>
            </c:strRef>
          </c:tx>
          <c:dPt>
            <c:idx val="0"/>
            <c:bubble3D val="0"/>
            <c:spPr>
              <a:solidFill>
                <a:srgbClr val="0070C0"/>
              </a:solidFill>
              <a:ln w="19050">
                <a:solidFill>
                  <a:schemeClr val="lt1"/>
                </a:solidFill>
              </a:ln>
              <a:effectLst/>
            </c:spPr>
            <c:extLst>
              <c:ext xmlns:c16="http://schemas.microsoft.com/office/drawing/2014/chart" uri="{C3380CC4-5D6E-409C-BE32-E72D297353CC}">
                <c16:uniqueId val="{00000001-668F-47B9-A91F-A44B2E4DAFB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68F-47B9-A91F-A44B2E4DAFBA}"/>
              </c:ext>
            </c:extLst>
          </c:dPt>
          <c:dLbls>
            <c:dLbl>
              <c:idx val="0"/>
              <c:layout>
                <c:manualLayout>
                  <c:x val="7.655550162258864E-3"/>
                  <c:y val="-0.26992431824095853"/>
                </c:manualLayout>
              </c:layout>
              <c:tx>
                <c:rich>
                  <a:bodyPr/>
                  <a:lstStyle/>
                  <a:p>
                    <a:fld id="{81408320-F097-4DA5-86E8-34EE5BAA9F1C}" type="PERCENTAGE">
                      <a:rPr lang="en-US" sz="1600" b="1"/>
                      <a:pPr/>
                      <a:t>[PERCENTAGE]</a:t>
                    </a:fld>
                    <a:endParaRPr lang="en-IN"/>
                  </a:p>
                </c:rich>
              </c:tx>
              <c:showLegendKey val="0"/>
              <c:showVal val="0"/>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668F-47B9-A91F-A44B2E4DAFBA}"/>
                </c:ext>
              </c:extLst>
            </c:dLbl>
            <c:spPr>
              <a:solidFill>
                <a:schemeClr val="tx1"/>
              </a:solid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extLst>
          </c:dLbls>
          <c:cat>
            <c:strRef>
              <c:f>Pivots!$N$3:$N$4</c:f>
              <c:strCache>
                <c:ptCount val="1"/>
                <c:pt idx="0">
                  <c:v>Repeat</c:v>
                </c:pt>
              </c:strCache>
            </c:strRef>
          </c:cat>
          <c:val>
            <c:numRef>
              <c:f>Pivots!$O$3:$O$4</c:f>
              <c:numCache>
                <c:formatCode>General</c:formatCode>
                <c:ptCount val="1"/>
                <c:pt idx="0">
                  <c:v>17</c:v>
                </c:pt>
              </c:numCache>
            </c:numRef>
          </c:val>
          <c:extLst>
            <c:ext xmlns:c16="http://schemas.microsoft.com/office/drawing/2014/chart" uri="{C3380CC4-5D6E-409C-BE32-E72D297353CC}">
              <c16:uniqueId val="{00000004-668F-47B9-A91F-A44B2E4DAFBA}"/>
            </c:ext>
          </c:extLst>
        </c:ser>
        <c:dLbls>
          <c:showLegendKey val="0"/>
          <c:showVal val="0"/>
          <c:showCatName val="0"/>
          <c:showSerName val="0"/>
          <c:showPercent val="0"/>
          <c:showBubbleSize val="0"/>
          <c:showLeaderLines val="0"/>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noFill/>
      <a:round/>
    </a:ln>
    <a:effectLst>
      <a:softEdge rad="152400"/>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[Tesla_dashboard.xlsx]Pivots!high vss low</c:name>
    <c:fmtId val="2"/>
  </c:pivotSource>
  <c:chart>
    <c:autoTitleDeleted val="1"/>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Pivots!$O$10</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Pivots!$N$11:$N$17</c:f>
              <c:strCache>
                <c:ptCount val="6"/>
                <c:pt idx="0">
                  <c:v>2014</c:v>
                </c:pt>
                <c:pt idx="1">
                  <c:v>2017</c:v>
                </c:pt>
                <c:pt idx="2">
                  <c:v>2020</c:v>
                </c:pt>
                <c:pt idx="3">
                  <c:v>2021</c:v>
                </c:pt>
                <c:pt idx="4">
                  <c:v>2022</c:v>
                </c:pt>
                <c:pt idx="5">
                  <c:v>2024</c:v>
                </c:pt>
              </c:strCache>
            </c:strRef>
          </c:cat>
          <c:val>
            <c:numRef>
              <c:f>Pivots!$O$11:$O$17</c:f>
              <c:numCache>
                <c:formatCode>0.00</c:formatCode>
                <c:ptCount val="6"/>
                <c:pt idx="0">
                  <c:v>18.189999999999998</c:v>
                </c:pt>
                <c:pt idx="1">
                  <c:v>16.060000000000002</c:v>
                </c:pt>
                <c:pt idx="2">
                  <c:v>19.123699999999985</c:v>
                </c:pt>
                <c:pt idx="3">
                  <c:v>36.390371428571406</c:v>
                </c:pt>
                <c:pt idx="4">
                  <c:v>20.72</c:v>
                </c:pt>
                <c:pt idx="5">
                  <c:v>22.487474999999975</c:v>
                </c:pt>
              </c:numCache>
            </c:numRef>
          </c:val>
          <c:smooth val="0"/>
          <c:extLst>
            <c:ext xmlns:c16="http://schemas.microsoft.com/office/drawing/2014/chart" uri="{C3380CC4-5D6E-409C-BE32-E72D297353CC}">
              <c16:uniqueId val="{00000000-3783-4069-8FFD-EB252391E178}"/>
            </c:ext>
          </c:extLst>
        </c:ser>
        <c:dLbls>
          <c:showLegendKey val="0"/>
          <c:showVal val="0"/>
          <c:showCatName val="0"/>
          <c:showSerName val="0"/>
          <c:showPercent val="0"/>
          <c:showBubbleSize val="0"/>
        </c:dLbls>
        <c:marker val="1"/>
        <c:smooth val="0"/>
        <c:axId val="2047662160"/>
        <c:axId val="2047666000"/>
      </c:lineChart>
      <c:catAx>
        <c:axId val="2047662160"/>
        <c:scaling>
          <c:orientation val="minMax"/>
        </c:scaling>
        <c:delete val="1"/>
        <c:axPos val="b"/>
        <c:numFmt formatCode="General" sourceLinked="1"/>
        <c:majorTickMark val="none"/>
        <c:minorTickMark val="none"/>
        <c:tickLblPos val="nextTo"/>
        <c:crossAx val="2047666000"/>
        <c:crosses val="autoZero"/>
        <c:auto val="1"/>
        <c:lblAlgn val="ctr"/>
        <c:lblOffset val="100"/>
        <c:noMultiLvlLbl val="0"/>
      </c:catAx>
      <c:valAx>
        <c:axId val="2047666000"/>
        <c:scaling>
          <c:orientation val="minMax"/>
        </c:scaling>
        <c:delete val="1"/>
        <c:axPos val="l"/>
        <c:majorGridlines>
          <c:spPr>
            <a:ln w="9525" cap="flat" cmpd="sng" algn="ctr">
              <a:noFill/>
              <a:round/>
            </a:ln>
            <a:effectLst/>
          </c:spPr>
        </c:majorGridlines>
        <c:numFmt formatCode="0.00" sourceLinked="1"/>
        <c:majorTickMark val="none"/>
        <c:minorTickMark val="none"/>
        <c:tickLblPos val="nextTo"/>
        <c:crossAx val="2047662160"/>
        <c:crosses val="autoZero"/>
        <c:crossBetween val="between"/>
      </c:valAx>
      <c:spPr>
        <a:solidFill>
          <a:schemeClr val="tx1"/>
        </a:solidFill>
        <a:ln>
          <a:noFill/>
        </a:ln>
        <a:effectLst>
          <a:softEdge rad="266700"/>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noFill/>
      <a:round/>
    </a:ln>
    <a:effectLst>
      <a:softEdge rad="101600"/>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[Tesla_dashboard.xlsx]sentiment_pivots!sentiment over time </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800" b="1" i="0" u="none" strike="noStrike" baseline="0">
                <a:solidFill>
                  <a:schemeClr val="accent1">
                    <a:lumMod val="60000"/>
                    <a:lumOff val="40000"/>
                  </a:schemeClr>
                </a:solidFill>
              </a:rPr>
              <a:t>Daily Sentiment  Trend</a:t>
            </a:r>
            <a:endParaRPr lang="en-US" sz="4000" b="1">
              <a:solidFill>
                <a:schemeClr val="accent1">
                  <a:lumMod val="60000"/>
                  <a:lumOff val="40000"/>
                </a:schemeClr>
              </a:solidFill>
            </a:endParaRPr>
          </a:p>
        </c:rich>
      </c:tx>
      <c:layout>
        <c:manualLayout>
          <c:xMode val="edge"/>
          <c:yMode val="edge"/>
          <c:x val="0.20551423379769834"/>
          <c:y val="9.4946240474050206E-4"/>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sentiment_pivots!$B$2</c:f>
              <c:strCache>
                <c:ptCount val="1"/>
                <c:pt idx="0">
                  <c:v>Total</c:v>
                </c:pt>
              </c:strCache>
            </c:strRef>
          </c:tx>
          <c:spPr>
            <a:solidFill>
              <a:schemeClr val="accent1"/>
            </a:solidFill>
            <a:ln>
              <a:noFill/>
            </a:ln>
            <a:effectLst/>
            <a:sp3d/>
          </c:spPr>
          <c:invertIfNegative val="0"/>
          <c:cat>
            <c:strRef>
              <c:f>sentiment_pivots!$A$3:$A$15</c:f>
              <c:strCache>
                <c:ptCount val="12"/>
                <c:pt idx="0">
                  <c:v>2014</c:v>
                </c:pt>
                <c:pt idx="1">
                  <c:v>2015</c:v>
                </c:pt>
                <c:pt idx="2">
                  <c:v>2016</c:v>
                </c:pt>
                <c:pt idx="3">
                  <c:v>2017</c:v>
                </c:pt>
                <c:pt idx="4">
                  <c:v>2018</c:v>
                </c:pt>
                <c:pt idx="5">
                  <c:v>2019</c:v>
                </c:pt>
                <c:pt idx="6">
                  <c:v>2020</c:v>
                </c:pt>
                <c:pt idx="7">
                  <c:v>2021</c:v>
                </c:pt>
                <c:pt idx="8">
                  <c:v>2022</c:v>
                </c:pt>
                <c:pt idx="9">
                  <c:v>2023</c:v>
                </c:pt>
                <c:pt idx="10">
                  <c:v>2024</c:v>
                </c:pt>
                <c:pt idx="11">
                  <c:v>2025</c:v>
                </c:pt>
              </c:strCache>
            </c:strRef>
          </c:cat>
          <c:val>
            <c:numRef>
              <c:f>sentiment_pivots!$B$3:$B$15</c:f>
              <c:numCache>
                <c:formatCode>General</c:formatCode>
                <c:ptCount val="12"/>
                <c:pt idx="0">
                  <c:v>0</c:v>
                </c:pt>
                <c:pt idx="1">
                  <c:v>0.45</c:v>
                </c:pt>
                <c:pt idx="2">
                  <c:v>-0.45</c:v>
                </c:pt>
                <c:pt idx="3">
                  <c:v>-0.51428571428571435</c:v>
                </c:pt>
                <c:pt idx="4">
                  <c:v>-0.22500000000000001</c:v>
                </c:pt>
                <c:pt idx="5">
                  <c:v>0</c:v>
                </c:pt>
                <c:pt idx="6">
                  <c:v>-1.0227272727272731E-2</c:v>
                </c:pt>
                <c:pt idx="7">
                  <c:v>-3.2530120481927716E-2</c:v>
                </c:pt>
                <c:pt idx="8">
                  <c:v>-0.10434782608695654</c:v>
                </c:pt>
                <c:pt idx="9">
                  <c:v>0</c:v>
                </c:pt>
                <c:pt idx="10">
                  <c:v>0.12000000000000002</c:v>
                </c:pt>
                <c:pt idx="11">
                  <c:v>-0.28125</c:v>
                </c:pt>
              </c:numCache>
            </c:numRef>
          </c:val>
          <c:extLst>
            <c:ext xmlns:c16="http://schemas.microsoft.com/office/drawing/2014/chart" uri="{C3380CC4-5D6E-409C-BE32-E72D297353CC}">
              <c16:uniqueId val="{00000000-CF88-483E-A789-F3232DDF7AE3}"/>
            </c:ext>
          </c:extLst>
        </c:ser>
        <c:dLbls>
          <c:showLegendKey val="0"/>
          <c:showVal val="0"/>
          <c:showCatName val="0"/>
          <c:showSerName val="0"/>
          <c:showPercent val="0"/>
          <c:showBubbleSize val="0"/>
        </c:dLbls>
        <c:gapWidth val="150"/>
        <c:shape val="box"/>
        <c:axId val="954030480"/>
        <c:axId val="954024720"/>
        <c:axId val="0"/>
      </c:bar3DChart>
      <c:catAx>
        <c:axId val="954030480"/>
        <c:scaling>
          <c:orientation val="minMax"/>
        </c:scaling>
        <c:delete val="1"/>
        <c:axPos val="b"/>
        <c:numFmt formatCode="General" sourceLinked="1"/>
        <c:majorTickMark val="none"/>
        <c:minorTickMark val="none"/>
        <c:tickLblPos val="nextTo"/>
        <c:crossAx val="954024720"/>
        <c:crosses val="autoZero"/>
        <c:auto val="1"/>
        <c:lblAlgn val="ctr"/>
        <c:lblOffset val="100"/>
        <c:noMultiLvlLbl val="0"/>
      </c:catAx>
      <c:valAx>
        <c:axId val="954024720"/>
        <c:scaling>
          <c:orientation val="minMax"/>
        </c:scaling>
        <c:delete val="1"/>
        <c:axPos val="l"/>
        <c:majorGridlines>
          <c:spPr>
            <a:ln w="9525" cap="flat" cmpd="sng" algn="ctr">
              <a:noFill/>
              <a:round/>
            </a:ln>
            <a:effectLst/>
          </c:spPr>
        </c:majorGridlines>
        <c:numFmt formatCode="General" sourceLinked="1"/>
        <c:majorTickMark val="none"/>
        <c:minorTickMark val="none"/>
        <c:tickLblPos val="nextTo"/>
        <c:crossAx val="9540304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noFill/>
      <a:round/>
    </a:ln>
    <a:effectLst>
      <a:softEdge rad="139700"/>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[Tesla_dashboard.xlsx]sentiment_pivots!sentiment type</c:name>
    <c:fmtId val="6"/>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lumMod val="40000"/>
              <a:lumOff val="60000"/>
            </a:schemeClr>
          </a:solidFill>
          <a:ln w="19050">
            <a:solidFill>
              <a:schemeClr val="lt1"/>
            </a:solidFill>
          </a:ln>
          <a:effectLst/>
        </c:spPr>
      </c:pivotFmt>
      <c:pivotFmt>
        <c:idx val="2"/>
        <c:spPr>
          <a:solidFill>
            <a:schemeClr val="accent1">
              <a:lumMod val="50000"/>
            </a:schemeClr>
          </a:solidFill>
          <a:ln w="19050">
            <a:solidFill>
              <a:schemeClr val="lt1"/>
            </a:solidFill>
          </a:ln>
          <a:effectLst/>
        </c:spPr>
      </c:pivotFmt>
      <c:pivotFmt>
        <c:idx val="3"/>
        <c:spPr>
          <a:solidFill>
            <a:schemeClr val="accent1">
              <a:lumMod val="60000"/>
              <a:lumOff val="40000"/>
            </a:schemeClr>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lumMod val="50000"/>
            </a:schemeClr>
          </a:solidFill>
          <a:ln w="19050">
            <a:solidFill>
              <a:schemeClr val="lt1"/>
            </a:solidFill>
          </a:ln>
          <a:effectLst/>
        </c:spPr>
      </c:pivotFmt>
      <c:pivotFmt>
        <c:idx val="6"/>
        <c:spPr>
          <a:solidFill>
            <a:schemeClr val="accent1">
              <a:lumMod val="60000"/>
              <a:lumOff val="40000"/>
            </a:schemeClr>
          </a:solidFill>
          <a:ln w="19050">
            <a:solidFill>
              <a:schemeClr val="lt1"/>
            </a:solidFill>
          </a:ln>
          <a:effectLst/>
        </c:spPr>
      </c:pivotFmt>
      <c:pivotFmt>
        <c:idx val="7"/>
        <c:spPr>
          <a:solidFill>
            <a:schemeClr val="accent1">
              <a:lumMod val="40000"/>
              <a:lumOff val="60000"/>
            </a:schemeClr>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1">
              <a:lumMod val="50000"/>
            </a:schemeClr>
          </a:solidFill>
          <a:ln w="19050">
            <a:solidFill>
              <a:schemeClr val="lt1"/>
            </a:solidFill>
          </a:ln>
          <a:effectLst/>
        </c:spPr>
      </c:pivotFmt>
      <c:pivotFmt>
        <c:idx val="10"/>
        <c:spPr>
          <a:solidFill>
            <a:schemeClr val="accent1">
              <a:lumMod val="60000"/>
              <a:lumOff val="40000"/>
            </a:schemeClr>
          </a:solidFill>
          <a:ln w="19050">
            <a:solidFill>
              <a:schemeClr val="lt1"/>
            </a:solidFill>
          </a:ln>
          <a:effectLst/>
        </c:spPr>
      </c:pivotFmt>
      <c:pivotFmt>
        <c:idx val="11"/>
        <c:spPr>
          <a:solidFill>
            <a:schemeClr val="accent1">
              <a:lumMod val="40000"/>
              <a:lumOff val="60000"/>
            </a:schemeClr>
          </a:solidFill>
          <a:ln w="19050">
            <a:solidFill>
              <a:schemeClr val="lt1"/>
            </a:solidFill>
          </a:ln>
          <a:effectLst/>
        </c:spPr>
      </c:pivotFmt>
    </c:pivotFmts>
    <c:plotArea>
      <c:layout/>
      <c:doughnutChart>
        <c:varyColors val="1"/>
        <c:ser>
          <c:idx val="0"/>
          <c:order val="0"/>
          <c:tx>
            <c:strRef>
              <c:f>sentiment_pivots!$E$2</c:f>
              <c:strCache>
                <c:ptCount val="1"/>
                <c:pt idx="0">
                  <c:v>Total</c:v>
                </c:pt>
              </c:strCache>
            </c:strRef>
          </c:tx>
          <c:dPt>
            <c:idx val="0"/>
            <c:bubble3D val="0"/>
            <c:explosion val="1"/>
            <c:spPr>
              <a:solidFill>
                <a:schemeClr val="accent1">
                  <a:lumMod val="50000"/>
                </a:schemeClr>
              </a:solidFill>
              <a:ln w="19050">
                <a:solidFill>
                  <a:schemeClr val="lt1"/>
                </a:solidFill>
              </a:ln>
              <a:effectLst/>
            </c:spPr>
            <c:extLst>
              <c:ext xmlns:c16="http://schemas.microsoft.com/office/drawing/2014/chart" uri="{C3380CC4-5D6E-409C-BE32-E72D297353CC}">
                <c16:uniqueId val="{00000001-A6FF-4DEF-BAE0-53C70AD367D7}"/>
              </c:ext>
            </c:extLst>
          </c:dPt>
          <c:dPt>
            <c:idx val="1"/>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03-A6FF-4DEF-BAE0-53C70AD367D7}"/>
              </c:ext>
            </c:extLst>
          </c:dPt>
          <c:dPt>
            <c:idx val="2"/>
            <c:bubble3D val="0"/>
            <c:spPr>
              <a:solidFill>
                <a:schemeClr val="accent1">
                  <a:lumMod val="40000"/>
                  <a:lumOff val="60000"/>
                </a:schemeClr>
              </a:solidFill>
              <a:ln w="19050">
                <a:solidFill>
                  <a:schemeClr val="lt1"/>
                </a:solidFill>
              </a:ln>
              <a:effectLst/>
            </c:spPr>
            <c:extLst>
              <c:ext xmlns:c16="http://schemas.microsoft.com/office/drawing/2014/chart" uri="{C3380CC4-5D6E-409C-BE32-E72D297353CC}">
                <c16:uniqueId val="{00000005-A6FF-4DEF-BAE0-53C70AD367D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sentiment_pivots!$D$3:$D$6</c:f>
              <c:strCache>
                <c:ptCount val="3"/>
                <c:pt idx="0">
                  <c:v>Negative</c:v>
                </c:pt>
                <c:pt idx="1">
                  <c:v>Neutral</c:v>
                </c:pt>
                <c:pt idx="2">
                  <c:v>Positive</c:v>
                </c:pt>
              </c:strCache>
            </c:strRef>
          </c:cat>
          <c:val>
            <c:numRef>
              <c:f>sentiment_pivots!$E$3:$E$6</c:f>
              <c:numCache>
                <c:formatCode>General</c:formatCode>
                <c:ptCount val="3"/>
                <c:pt idx="0">
                  <c:v>3</c:v>
                </c:pt>
                <c:pt idx="1">
                  <c:v>5</c:v>
                </c:pt>
                <c:pt idx="2">
                  <c:v>3</c:v>
                </c:pt>
              </c:numCache>
            </c:numRef>
          </c:val>
          <c:extLst>
            <c:ext xmlns:c16="http://schemas.microsoft.com/office/drawing/2014/chart" uri="{C3380CC4-5D6E-409C-BE32-E72D297353CC}">
              <c16:uniqueId val="{00000006-A6FF-4DEF-BAE0-53C70AD367D7}"/>
            </c:ext>
          </c:extLst>
        </c:ser>
        <c:dLbls>
          <c:showLegendKey val="0"/>
          <c:showVal val="0"/>
          <c:showCatName val="0"/>
          <c:showSerName val="0"/>
          <c:showPercent val="0"/>
          <c:showBubbleSize val="0"/>
          <c:showLeaderLines val="1"/>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noFill/>
      <a:round/>
    </a:ln>
    <a:effectLst>
      <a:softEdge rad="114300"/>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[Tesla_dashboard.xlsx]Pivots!area chart</c:name>
    <c:fmtId val="3"/>
  </c:pivotSource>
  <c:chart>
    <c:autoTitleDeleted val="1"/>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6997594050743652E-2"/>
          <c:y val="3.2407407407407406E-2"/>
          <c:w val="0.82935608048993881"/>
          <c:h val="0.88334135316418783"/>
        </c:manualLayout>
      </c:layout>
      <c:areaChart>
        <c:grouping val="standard"/>
        <c:varyColors val="0"/>
        <c:ser>
          <c:idx val="0"/>
          <c:order val="0"/>
          <c:tx>
            <c:strRef>
              <c:f>Pivots!$L$4</c:f>
              <c:strCache>
                <c:ptCount val="1"/>
                <c:pt idx="0">
                  <c:v>Total</c:v>
                </c:pt>
              </c:strCache>
            </c:strRef>
          </c:tx>
          <c:spPr>
            <a:solidFill>
              <a:srgbClr val="0070C0"/>
            </a:solidFill>
            <a:ln>
              <a:noFill/>
            </a:ln>
            <a:effectLst/>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Pivots!$K$5:$K$9</c:f>
              <c:strCache>
                <c:ptCount val="4"/>
                <c:pt idx="0">
                  <c:v>Qtr1</c:v>
                </c:pt>
                <c:pt idx="1">
                  <c:v>Qtr2</c:v>
                </c:pt>
                <c:pt idx="2">
                  <c:v>Qtr3</c:v>
                </c:pt>
                <c:pt idx="3">
                  <c:v>Qtr4</c:v>
                </c:pt>
              </c:strCache>
            </c:strRef>
          </c:cat>
          <c:val>
            <c:numRef>
              <c:f>Pivots!$L$5:$L$9</c:f>
              <c:numCache>
                <c:formatCode>0.00</c:formatCode>
                <c:ptCount val="4"/>
                <c:pt idx="0">
                  <c:v>641.36227091633464</c:v>
                </c:pt>
                <c:pt idx="1">
                  <c:v>681.22842253521139</c:v>
                </c:pt>
                <c:pt idx="2">
                  <c:v>788.23785714285702</c:v>
                </c:pt>
                <c:pt idx="3">
                  <c:v>604.22769230769211</c:v>
                </c:pt>
              </c:numCache>
            </c:numRef>
          </c:val>
          <c:extLst>
            <c:ext xmlns:c16="http://schemas.microsoft.com/office/drawing/2014/chart" uri="{C3380CC4-5D6E-409C-BE32-E72D297353CC}">
              <c16:uniqueId val="{00000000-6148-4E4C-ADF5-DE76B703DA87}"/>
            </c:ext>
          </c:extLst>
        </c:ser>
        <c:dLbls>
          <c:showLegendKey val="0"/>
          <c:showVal val="0"/>
          <c:showCatName val="0"/>
          <c:showSerName val="0"/>
          <c:showPercent val="0"/>
          <c:showBubbleSize val="0"/>
        </c:dLbls>
        <c:axId val="259991776"/>
        <c:axId val="260003296"/>
      </c:areaChart>
      <c:catAx>
        <c:axId val="2599917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60003296"/>
        <c:crosses val="autoZero"/>
        <c:auto val="1"/>
        <c:lblAlgn val="ctr"/>
        <c:lblOffset val="100"/>
        <c:noMultiLvlLbl val="0"/>
      </c:catAx>
      <c:valAx>
        <c:axId val="26000329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59991776"/>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noFill/>
      <a:round/>
    </a:ln>
    <a:effectLst>
      <a:softEdge rad="127000"/>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[Tesla_dashboard.xlsx]Pivots!Area</c:name>
    <c:fmtId val="3"/>
  </c:pivotSource>
  <c:chart>
    <c:autoTitleDeleted val="0"/>
    <c:pivotFmts>
      <c:pivotFmt>
        <c:idx val="0"/>
        <c:spPr>
          <a:solidFill>
            <a:schemeClr val="bg1">
              <a:lumMod val="6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bg1">
              <a:lumMod val="6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6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845555209854089"/>
          <c:y val="9.8566308243727599E-2"/>
          <c:w val="0.72296508149247296"/>
          <c:h val="0.80286738351254483"/>
        </c:manualLayout>
      </c:layout>
      <c:barChart>
        <c:barDir val="col"/>
        <c:grouping val="clustered"/>
        <c:varyColors val="0"/>
        <c:ser>
          <c:idx val="0"/>
          <c:order val="0"/>
          <c:tx>
            <c:strRef>
              <c:f>Pivots!$H$2</c:f>
              <c:strCache>
                <c:ptCount val="1"/>
                <c:pt idx="0">
                  <c:v>Sum of volume</c:v>
                </c:pt>
              </c:strCache>
            </c:strRef>
          </c:tx>
          <c:spPr>
            <a:solidFill>
              <a:schemeClr val="bg1">
                <a:lumMod val="65000"/>
              </a:schemeClr>
            </a:solidFill>
            <a:ln>
              <a:noFill/>
            </a:ln>
            <a:effectLst/>
          </c:spPr>
          <c:invertIfNegative val="0"/>
          <c:cat>
            <c:strRef>
              <c:f>Pivots!$G$3:$G$9</c:f>
              <c:strCache>
                <c:ptCount val="6"/>
                <c:pt idx="0">
                  <c:v>2014</c:v>
                </c:pt>
                <c:pt idx="1">
                  <c:v>2017</c:v>
                </c:pt>
                <c:pt idx="2">
                  <c:v>2020</c:v>
                </c:pt>
                <c:pt idx="3">
                  <c:v>2021</c:v>
                </c:pt>
                <c:pt idx="4">
                  <c:v>2022</c:v>
                </c:pt>
                <c:pt idx="5">
                  <c:v>2024</c:v>
                </c:pt>
              </c:strCache>
            </c:strRef>
          </c:cat>
          <c:val>
            <c:numRef>
              <c:f>Pivots!$H$3:$H$9</c:f>
              <c:numCache>
                <c:formatCode>#,##0.00</c:formatCode>
                <c:ptCount val="6"/>
                <c:pt idx="0">
                  <c:v>15354717</c:v>
                </c:pt>
                <c:pt idx="1">
                  <c:v>19731322</c:v>
                </c:pt>
                <c:pt idx="2">
                  <c:v>128450947</c:v>
                </c:pt>
                <c:pt idx="3">
                  <c:v>148792720</c:v>
                </c:pt>
                <c:pt idx="4">
                  <c:v>98622212</c:v>
                </c:pt>
                <c:pt idx="5">
                  <c:v>529089880</c:v>
                </c:pt>
              </c:numCache>
            </c:numRef>
          </c:val>
          <c:extLst>
            <c:ext xmlns:c16="http://schemas.microsoft.com/office/drawing/2014/chart" uri="{C3380CC4-5D6E-409C-BE32-E72D297353CC}">
              <c16:uniqueId val="{00000000-1662-4C85-86A2-99E056264933}"/>
            </c:ext>
          </c:extLst>
        </c:ser>
        <c:dLbls>
          <c:showLegendKey val="0"/>
          <c:showVal val="0"/>
          <c:showCatName val="0"/>
          <c:showSerName val="0"/>
          <c:showPercent val="0"/>
          <c:showBubbleSize val="0"/>
        </c:dLbls>
        <c:gapWidth val="219"/>
        <c:overlap val="-27"/>
        <c:axId val="1780774352"/>
        <c:axId val="1780774832"/>
      </c:barChart>
      <c:lineChart>
        <c:grouping val="standard"/>
        <c:varyColors val="0"/>
        <c:ser>
          <c:idx val="1"/>
          <c:order val="1"/>
          <c:tx>
            <c:strRef>
              <c:f>Pivots!$I$2</c:f>
              <c:strCache>
                <c:ptCount val="1"/>
                <c:pt idx="0">
                  <c:v>Average of close</c:v>
                </c:pt>
              </c:strCache>
            </c:strRef>
          </c:tx>
          <c:spPr>
            <a:ln w="28575" cap="rnd">
              <a:solidFill>
                <a:schemeClr val="accent1">
                  <a:lumMod val="75000"/>
                </a:schemeClr>
              </a:solidFill>
              <a:round/>
            </a:ln>
            <a:effectLst/>
          </c:spPr>
          <c:marker>
            <c:symbol val="none"/>
          </c:marker>
          <c:cat>
            <c:strRef>
              <c:f>Pivots!$G$3:$G$9</c:f>
              <c:strCache>
                <c:ptCount val="6"/>
                <c:pt idx="0">
                  <c:v>2014</c:v>
                </c:pt>
                <c:pt idx="1">
                  <c:v>2017</c:v>
                </c:pt>
                <c:pt idx="2">
                  <c:v>2020</c:v>
                </c:pt>
                <c:pt idx="3">
                  <c:v>2021</c:v>
                </c:pt>
                <c:pt idx="4">
                  <c:v>2022</c:v>
                </c:pt>
                <c:pt idx="5">
                  <c:v>2024</c:v>
                </c:pt>
              </c:strCache>
            </c:strRef>
          </c:cat>
          <c:val>
            <c:numRef>
              <c:f>Pivots!$I$3:$I$9</c:f>
              <c:numCache>
                <c:formatCode>0.00</c:formatCode>
                <c:ptCount val="6"/>
                <c:pt idx="0">
                  <c:v>241.22</c:v>
                </c:pt>
                <c:pt idx="1">
                  <c:v>299.26</c:v>
                </c:pt>
                <c:pt idx="2">
                  <c:v>507.70666666666665</c:v>
                </c:pt>
                <c:pt idx="3">
                  <c:v>1123.47</c:v>
                </c:pt>
                <c:pt idx="4">
                  <c:v>207.47</c:v>
                </c:pt>
                <c:pt idx="5">
                  <c:v>326.42</c:v>
                </c:pt>
              </c:numCache>
            </c:numRef>
          </c:val>
          <c:smooth val="0"/>
          <c:extLst>
            <c:ext xmlns:c16="http://schemas.microsoft.com/office/drawing/2014/chart" uri="{C3380CC4-5D6E-409C-BE32-E72D297353CC}">
              <c16:uniqueId val="{00000001-1662-4C85-86A2-99E056264933}"/>
            </c:ext>
          </c:extLst>
        </c:ser>
        <c:dLbls>
          <c:showLegendKey val="0"/>
          <c:showVal val="0"/>
          <c:showCatName val="0"/>
          <c:showSerName val="0"/>
          <c:showPercent val="0"/>
          <c:showBubbleSize val="0"/>
        </c:dLbls>
        <c:marker val="1"/>
        <c:smooth val="0"/>
        <c:axId val="1780768112"/>
        <c:axId val="1780769072"/>
      </c:lineChart>
      <c:catAx>
        <c:axId val="1780774352"/>
        <c:scaling>
          <c:orientation val="minMax"/>
        </c:scaling>
        <c:delete val="1"/>
        <c:axPos val="b"/>
        <c:numFmt formatCode="General" sourceLinked="1"/>
        <c:majorTickMark val="none"/>
        <c:minorTickMark val="none"/>
        <c:tickLblPos val="nextTo"/>
        <c:crossAx val="1780774832"/>
        <c:crosses val="autoZero"/>
        <c:auto val="1"/>
        <c:lblAlgn val="ctr"/>
        <c:lblOffset val="100"/>
        <c:noMultiLvlLbl val="0"/>
      </c:catAx>
      <c:valAx>
        <c:axId val="1780774832"/>
        <c:scaling>
          <c:orientation val="minMax"/>
        </c:scaling>
        <c:delete val="0"/>
        <c:axPos val="l"/>
        <c:majorGridlines>
          <c:spPr>
            <a:ln w="9525" cap="flat" cmpd="sng" algn="ctr">
              <a:noFill/>
              <a:round/>
            </a:ln>
            <a:effectLst/>
          </c:spPr>
        </c:majorGridlines>
        <c:numFmt formatCode="#,##0.00" sourceLinked="1"/>
        <c:majorTickMark val="none"/>
        <c:minorTickMark val="none"/>
        <c:tickLblPos val="nextTo"/>
        <c:spPr>
          <a:solidFill>
            <a:schemeClr val="tx1"/>
          </a:solidFill>
          <a:ln>
            <a:noFill/>
          </a:ln>
          <a:effectLst/>
        </c:spPr>
        <c:txPr>
          <a:bodyPr rot="-60000000" spcFirstLastPara="1" vertOverflow="ellipsis" vert="horz" wrap="square" anchor="ctr" anchorCtr="1"/>
          <a:lstStyle/>
          <a:p>
            <a:pPr>
              <a:defRPr sz="900" b="0" i="0" u="none" strike="noStrike" kern="1200" baseline="0">
                <a:solidFill>
                  <a:srgbClr val="D9D9D9"/>
                </a:solidFill>
                <a:latin typeface="+mn-lt"/>
                <a:ea typeface="+mn-ea"/>
                <a:cs typeface="+mn-cs"/>
              </a:defRPr>
            </a:pPr>
            <a:endParaRPr lang="en-US"/>
          </a:p>
        </c:txPr>
        <c:crossAx val="1780774352"/>
        <c:crosses val="autoZero"/>
        <c:crossBetween val="between"/>
      </c:valAx>
      <c:valAx>
        <c:axId val="1780769072"/>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780768112"/>
        <c:crosses val="max"/>
        <c:crossBetween val="between"/>
      </c:valAx>
      <c:catAx>
        <c:axId val="1780768112"/>
        <c:scaling>
          <c:orientation val="minMax"/>
        </c:scaling>
        <c:delete val="1"/>
        <c:axPos val="b"/>
        <c:numFmt formatCode="General" sourceLinked="1"/>
        <c:majorTickMark val="out"/>
        <c:minorTickMark val="none"/>
        <c:tickLblPos val="nextTo"/>
        <c:crossAx val="1780769072"/>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noFill/>
      <a:round/>
    </a:ln>
    <a:effectLst>
      <a:softEdge rad="76200"/>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8644981699015274E-2"/>
          <c:y val="9.6552001732583673E-2"/>
          <c:w val="0.85351712950038061"/>
          <c:h val="0.79654965077610063"/>
        </c:manualLayout>
      </c:layout>
      <c:stockChart>
        <c:ser>
          <c:idx val="0"/>
          <c:order val="0"/>
          <c:spPr>
            <a:ln w="19050" cap="rnd">
              <a:noFill/>
              <a:round/>
            </a:ln>
            <a:effectLst/>
          </c:spPr>
          <c:marker>
            <c:symbol val="none"/>
          </c:marker>
          <c:cat>
            <c:numRef>
              <c:f>ChartData!$A$2:$A$23</c:f>
              <c:numCache>
                <c:formatCode>[$-F800]dddd\,\ mmmm\ dd\,\ yyyy</c:formatCode>
                <c:ptCount val="22"/>
                <c:pt idx="0">
                  <c:v>45833</c:v>
                </c:pt>
                <c:pt idx="1">
                  <c:v>45832</c:v>
                </c:pt>
                <c:pt idx="2">
                  <c:v>45831</c:v>
                </c:pt>
                <c:pt idx="3">
                  <c:v>45828</c:v>
                </c:pt>
                <c:pt idx="4">
                  <c:v>45826</c:v>
                </c:pt>
                <c:pt idx="5">
                  <c:v>45825</c:v>
                </c:pt>
                <c:pt idx="6">
                  <c:v>45824</c:v>
                </c:pt>
                <c:pt idx="7">
                  <c:v>45821</c:v>
                </c:pt>
                <c:pt idx="8">
                  <c:v>45820</c:v>
                </c:pt>
                <c:pt idx="9">
                  <c:v>45819</c:v>
                </c:pt>
                <c:pt idx="10">
                  <c:v>45818</c:v>
                </c:pt>
                <c:pt idx="11">
                  <c:v>45817</c:v>
                </c:pt>
                <c:pt idx="12">
                  <c:v>45814</c:v>
                </c:pt>
                <c:pt idx="13">
                  <c:v>45813</c:v>
                </c:pt>
                <c:pt idx="14">
                  <c:v>45812</c:v>
                </c:pt>
                <c:pt idx="15">
                  <c:v>45811</c:v>
                </c:pt>
                <c:pt idx="16">
                  <c:v>45810</c:v>
                </c:pt>
                <c:pt idx="17">
                  <c:v>45807</c:v>
                </c:pt>
                <c:pt idx="18">
                  <c:v>45806</c:v>
                </c:pt>
                <c:pt idx="19">
                  <c:v>45805</c:v>
                </c:pt>
                <c:pt idx="20">
                  <c:v>45804</c:v>
                </c:pt>
              </c:numCache>
            </c:numRef>
          </c:cat>
          <c:val>
            <c:numRef>
              <c:f>ChartData!$B$2:$B$23</c:f>
              <c:numCache>
                <c:formatCode>0.00</c:formatCode>
                <c:ptCount val="22"/>
                <c:pt idx="0">
                  <c:v>342.7</c:v>
                </c:pt>
                <c:pt idx="1">
                  <c:v>356.17</c:v>
                </c:pt>
                <c:pt idx="2">
                  <c:v>327.54000000000002</c:v>
                </c:pt>
                <c:pt idx="3">
                  <c:v>327.95</c:v>
                </c:pt>
                <c:pt idx="4">
                  <c:v>317.31</c:v>
                </c:pt>
                <c:pt idx="5">
                  <c:v>326.08999999999997</c:v>
                </c:pt>
                <c:pt idx="6">
                  <c:v>331.29</c:v>
                </c:pt>
                <c:pt idx="7">
                  <c:v>313.97000000000003</c:v>
                </c:pt>
                <c:pt idx="8">
                  <c:v>323.07499999999999</c:v>
                </c:pt>
                <c:pt idx="9">
                  <c:v>334.39499999999998</c:v>
                </c:pt>
                <c:pt idx="10">
                  <c:v>314.94</c:v>
                </c:pt>
                <c:pt idx="11">
                  <c:v>285.95499999999998</c:v>
                </c:pt>
                <c:pt idx="12">
                  <c:v>298.83</c:v>
                </c:pt>
                <c:pt idx="13">
                  <c:v>322.49</c:v>
                </c:pt>
                <c:pt idx="14">
                  <c:v>345.09500000000003</c:v>
                </c:pt>
                <c:pt idx="15">
                  <c:v>346.59500000000003</c:v>
                </c:pt>
                <c:pt idx="16">
                  <c:v>343.5</c:v>
                </c:pt>
                <c:pt idx="17">
                  <c:v>355.52</c:v>
                </c:pt>
                <c:pt idx="18">
                  <c:v>365.29</c:v>
                </c:pt>
                <c:pt idx="19">
                  <c:v>364.84</c:v>
                </c:pt>
                <c:pt idx="20">
                  <c:v>347.35</c:v>
                </c:pt>
              </c:numCache>
            </c:numRef>
          </c:val>
          <c:smooth val="0"/>
          <c:extLst>
            <c:ext xmlns:c16="http://schemas.microsoft.com/office/drawing/2014/chart" uri="{C3380CC4-5D6E-409C-BE32-E72D297353CC}">
              <c16:uniqueId val="{00000000-8948-460B-84B8-A386BAE9ED1B}"/>
            </c:ext>
          </c:extLst>
        </c:ser>
        <c:ser>
          <c:idx val="1"/>
          <c:order val="1"/>
          <c:spPr>
            <a:ln w="19050" cap="rnd">
              <a:noFill/>
              <a:round/>
            </a:ln>
            <a:effectLst>
              <a:glow rad="50800">
                <a:schemeClr val="tx1">
                  <a:alpha val="40000"/>
                </a:schemeClr>
              </a:glow>
              <a:outerShdw blurRad="50800" dist="50800" dir="5400000" algn="ctr" rotWithShape="0">
                <a:schemeClr val="tx1"/>
              </a:outerShdw>
            </a:effectLst>
          </c:spPr>
          <c:marker>
            <c:symbol val="none"/>
          </c:marker>
          <c:dPt>
            <c:idx val="10"/>
            <c:marker>
              <c:symbol val="none"/>
            </c:marker>
            <c:bubble3D val="0"/>
            <c:extLst>
              <c:ext xmlns:c16="http://schemas.microsoft.com/office/drawing/2014/chart" uri="{C3380CC4-5D6E-409C-BE32-E72D297353CC}">
                <c16:uniqueId val="{00000000-9EC0-4F3E-AC0A-1B2B685496A6}"/>
              </c:ext>
            </c:extLst>
          </c:dPt>
          <c:cat>
            <c:numRef>
              <c:f>ChartData!$A$2:$A$23</c:f>
              <c:numCache>
                <c:formatCode>[$-F800]dddd\,\ mmmm\ dd\,\ yyyy</c:formatCode>
                <c:ptCount val="22"/>
                <c:pt idx="0">
                  <c:v>45833</c:v>
                </c:pt>
                <c:pt idx="1">
                  <c:v>45832</c:v>
                </c:pt>
                <c:pt idx="2">
                  <c:v>45831</c:v>
                </c:pt>
                <c:pt idx="3">
                  <c:v>45828</c:v>
                </c:pt>
                <c:pt idx="4">
                  <c:v>45826</c:v>
                </c:pt>
                <c:pt idx="5">
                  <c:v>45825</c:v>
                </c:pt>
                <c:pt idx="6">
                  <c:v>45824</c:v>
                </c:pt>
                <c:pt idx="7">
                  <c:v>45821</c:v>
                </c:pt>
                <c:pt idx="8">
                  <c:v>45820</c:v>
                </c:pt>
                <c:pt idx="9">
                  <c:v>45819</c:v>
                </c:pt>
                <c:pt idx="10">
                  <c:v>45818</c:v>
                </c:pt>
                <c:pt idx="11">
                  <c:v>45817</c:v>
                </c:pt>
                <c:pt idx="12">
                  <c:v>45814</c:v>
                </c:pt>
                <c:pt idx="13">
                  <c:v>45813</c:v>
                </c:pt>
                <c:pt idx="14">
                  <c:v>45812</c:v>
                </c:pt>
                <c:pt idx="15">
                  <c:v>45811</c:v>
                </c:pt>
                <c:pt idx="16">
                  <c:v>45810</c:v>
                </c:pt>
                <c:pt idx="17">
                  <c:v>45807</c:v>
                </c:pt>
                <c:pt idx="18">
                  <c:v>45806</c:v>
                </c:pt>
                <c:pt idx="19">
                  <c:v>45805</c:v>
                </c:pt>
                <c:pt idx="20">
                  <c:v>45804</c:v>
                </c:pt>
              </c:numCache>
            </c:numRef>
          </c:cat>
          <c:val>
            <c:numRef>
              <c:f>ChartData!$C$2:$C$23</c:f>
              <c:numCache>
                <c:formatCode>0.00</c:formatCode>
                <c:ptCount val="22"/>
                <c:pt idx="0">
                  <c:v>343</c:v>
                </c:pt>
                <c:pt idx="1">
                  <c:v>356.26</c:v>
                </c:pt>
                <c:pt idx="2">
                  <c:v>357.54</c:v>
                </c:pt>
                <c:pt idx="3">
                  <c:v>332.36</c:v>
                </c:pt>
                <c:pt idx="4">
                  <c:v>329.32</c:v>
                </c:pt>
                <c:pt idx="5">
                  <c:v>327.26</c:v>
                </c:pt>
                <c:pt idx="6">
                  <c:v>332.05</c:v>
                </c:pt>
                <c:pt idx="7">
                  <c:v>332.99</c:v>
                </c:pt>
                <c:pt idx="8">
                  <c:v>332.56</c:v>
                </c:pt>
                <c:pt idx="9">
                  <c:v>335.5</c:v>
                </c:pt>
                <c:pt idx="10">
                  <c:v>327.83</c:v>
                </c:pt>
                <c:pt idx="11">
                  <c:v>309.83</c:v>
                </c:pt>
                <c:pt idx="12">
                  <c:v>305.5</c:v>
                </c:pt>
                <c:pt idx="13">
                  <c:v>324.54989999999998</c:v>
                </c:pt>
                <c:pt idx="14">
                  <c:v>345.6</c:v>
                </c:pt>
                <c:pt idx="15">
                  <c:v>355.4</c:v>
                </c:pt>
                <c:pt idx="16">
                  <c:v>348.02</c:v>
                </c:pt>
                <c:pt idx="17">
                  <c:v>363.68</c:v>
                </c:pt>
                <c:pt idx="18">
                  <c:v>367.71</c:v>
                </c:pt>
                <c:pt idx="19">
                  <c:v>365</c:v>
                </c:pt>
                <c:pt idx="20">
                  <c:v>363.79</c:v>
                </c:pt>
              </c:numCache>
            </c:numRef>
          </c:val>
          <c:smooth val="0"/>
          <c:extLst>
            <c:ext xmlns:c16="http://schemas.microsoft.com/office/drawing/2014/chart" uri="{C3380CC4-5D6E-409C-BE32-E72D297353CC}">
              <c16:uniqueId val="{00000002-8948-460B-84B8-A386BAE9ED1B}"/>
            </c:ext>
          </c:extLst>
        </c:ser>
        <c:ser>
          <c:idx val="2"/>
          <c:order val="2"/>
          <c:spPr>
            <a:ln w="19050" cap="rnd">
              <a:noFill/>
              <a:round/>
            </a:ln>
            <a:effectLst/>
          </c:spPr>
          <c:marker>
            <c:symbol val="none"/>
          </c:marker>
          <c:cat>
            <c:numRef>
              <c:f>ChartData!$A$2:$A$23</c:f>
              <c:numCache>
                <c:formatCode>[$-F800]dddd\,\ mmmm\ dd\,\ yyyy</c:formatCode>
                <c:ptCount val="22"/>
                <c:pt idx="0">
                  <c:v>45833</c:v>
                </c:pt>
                <c:pt idx="1">
                  <c:v>45832</c:v>
                </c:pt>
                <c:pt idx="2">
                  <c:v>45831</c:v>
                </c:pt>
                <c:pt idx="3">
                  <c:v>45828</c:v>
                </c:pt>
                <c:pt idx="4">
                  <c:v>45826</c:v>
                </c:pt>
                <c:pt idx="5">
                  <c:v>45825</c:v>
                </c:pt>
                <c:pt idx="6">
                  <c:v>45824</c:v>
                </c:pt>
                <c:pt idx="7">
                  <c:v>45821</c:v>
                </c:pt>
                <c:pt idx="8">
                  <c:v>45820</c:v>
                </c:pt>
                <c:pt idx="9">
                  <c:v>45819</c:v>
                </c:pt>
                <c:pt idx="10">
                  <c:v>45818</c:v>
                </c:pt>
                <c:pt idx="11">
                  <c:v>45817</c:v>
                </c:pt>
                <c:pt idx="12">
                  <c:v>45814</c:v>
                </c:pt>
                <c:pt idx="13">
                  <c:v>45813</c:v>
                </c:pt>
                <c:pt idx="14">
                  <c:v>45812</c:v>
                </c:pt>
                <c:pt idx="15">
                  <c:v>45811</c:v>
                </c:pt>
                <c:pt idx="16">
                  <c:v>45810</c:v>
                </c:pt>
                <c:pt idx="17">
                  <c:v>45807</c:v>
                </c:pt>
                <c:pt idx="18">
                  <c:v>45806</c:v>
                </c:pt>
                <c:pt idx="19">
                  <c:v>45805</c:v>
                </c:pt>
                <c:pt idx="20">
                  <c:v>45804</c:v>
                </c:pt>
              </c:numCache>
            </c:numRef>
          </c:cat>
          <c:val>
            <c:numRef>
              <c:f>ChartData!$D$2:$D$23</c:f>
              <c:numCache>
                <c:formatCode>0.00</c:formatCode>
                <c:ptCount val="22"/>
                <c:pt idx="0">
                  <c:v>320.39999999999998</c:v>
                </c:pt>
                <c:pt idx="1">
                  <c:v>340.44</c:v>
                </c:pt>
                <c:pt idx="2">
                  <c:v>327.48</c:v>
                </c:pt>
                <c:pt idx="3">
                  <c:v>317.77999999999997</c:v>
                </c:pt>
                <c:pt idx="4">
                  <c:v>315.45</c:v>
                </c:pt>
                <c:pt idx="5">
                  <c:v>314.74</c:v>
                </c:pt>
                <c:pt idx="6">
                  <c:v>326.41000000000003</c:v>
                </c:pt>
                <c:pt idx="7">
                  <c:v>313.3</c:v>
                </c:pt>
                <c:pt idx="8">
                  <c:v>316.86</c:v>
                </c:pt>
                <c:pt idx="9">
                  <c:v>322.5</c:v>
                </c:pt>
                <c:pt idx="10">
                  <c:v>310.66699999999997</c:v>
                </c:pt>
                <c:pt idx="11">
                  <c:v>281.85000000000002</c:v>
                </c:pt>
                <c:pt idx="12">
                  <c:v>291.14</c:v>
                </c:pt>
                <c:pt idx="13">
                  <c:v>273.20999999999998</c:v>
                </c:pt>
                <c:pt idx="14">
                  <c:v>327.33080000000001</c:v>
                </c:pt>
                <c:pt idx="15">
                  <c:v>343.04</c:v>
                </c:pt>
                <c:pt idx="16">
                  <c:v>333.33</c:v>
                </c:pt>
                <c:pt idx="17">
                  <c:v>345.29</c:v>
                </c:pt>
                <c:pt idx="18">
                  <c:v>356</c:v>
                </c:pt>
                <c:pt idx="19">
                  <c:v>355.91</c:v>
                </c:pt>
                <c:pt idx="20">
                  <c:v>347.32</c:v>
                </c:pt>
              </c:numCache>
            </c:numRef>
          </c:val>
          <c:smooth val="0"/>
          <c:extLst>
            <c:ext xmlns:c16="http://schemas.microsoft.com/office/drawing/2014/chart" uri="{C3380CC4-5D6E-409C-BE32-E72D297353CC}">
              <c16:uniqueId val="{00000003-8948-460B-84B8-A386BAE9ED1B}"/>
            </c:ext>
          </c:extLst>
        </c:ser>
        <c:ser>
          <c:idx val="3"/>
          <c:order val="3"/>
          <c:spPr>
            <a:ln w="19050" cap="rnd">
              <a:solidFill>
                <a:schemeClr val="tx1"/>
              </a:solidFill>
              <a:round/>
            </a:ln>
            <a:effectLst>
              <a:glow>
                <a:schemeClr val="tx1"/>
              </a:glow>
              <a:outerShdw blurRad="50800" dist="50800" dir="5400000" sx="102000" sy="102000" algn="ctr" rotWithShape="0">
                <a:schemeClr val="tx1"/>
              </a:outerShdw>
              <a:softEdge rad="0"/>
            </a:effectLst>
          </c:spPr>
          <c:marker>
            <c:symbol val="none"/>
          </c:marker>
          <c:cat>
            <c:numRef>
              <c:f>ChartData!$A$2:$A$23</c:f>
              <c:numCache>
                <c:formatCode>[$-F800]dddd\,\ mmmm\ dd\,\ yyyy</c:formatCode>
                <c:ptCount val="22"/>
                <c:pt idx="0">
                  <c:v>45833</c:v>
                </c:pt>
                <c:pt idx="1">
                  <c:v>45832</c:v>
                </c:pt>
                <c:pt idx="2">
                  <c:v>45831</c:v>
                </c:pt>
                <c:pt idx="3">
                  <c:v>45828</c:v>
                </c:pt>
                <c:pt idx="4">
                  <c:v>45826</c:v>
                </c:pt>
                <c:pt idx="5">
                  <c:v>45825</c:v>
                </c:pt>
                <c:pt idx="6">
                  <c:v>45824</c:v>
                </c:pt>
                <c:pt idx="7">
                  <c:v>45821</c:v>
                </c:pt>
                <c:pt idx="8">
                  <c:v>45820</c:v>
                </c:pt>
                <c:pt idx="9">
                  <c:v>45819</c:v>
                </c:pt>
                <c:pt idx="10">
                  <c:v>45818</c:v>
                </c:pt>
                <c:pt idx="11">
                  <c:v>45817</c:v>
                </c:pt>
                <c:pt idx="12">
                  <c:v>45814</c:v>
                </c:pt>
                <c:pt idx="13">
                  <c:v>45813</c:v>
                </c:pt>
                <c:pt idx="14">
                  <c:v>45812</c:v>
                </c:pt>
                <c:pt idx="15">
                  <c:v>45811</c:v>
                </c:pt>
                <c:pt idx="16">
                  <c:v>45810</c:v>
                </c:pt>
                <c:pt idx="17">
                  <c:v>45807</c:v>
                </c:pt>
                <c:pt idx="18">
                  <c:v>45806</c:v>
                </c:pt>
                <c:pt idx="19">
                  <c:v>45805</c:v>
                </c:pt>
                <c:pt idx="20">
                  <c:v>45804</c:v>
                </c:pt>
              </c:numCache>
            </c:numRef>
          </c:cat>
          <c:val>
            <c:numRef>
              <c:f>ChartData!$E$2:$E$23</c:f>
              <c:numCache>
                <c:formatCode>0.00</c:formatCode>
                <c:ptCount val="22"/>
                <c:pt idx="0">
                  <c:v>327.55</c:v>
                </c:pt>
                <c:pt idx="1">
                  <c:v>340.47</c:v>
                </c:pt>
                <c:pt idx="2">
                  <c:v>348.68</c:v>
                </c:pt>
                <c:pt idx="3">
                  <c:v>322.16000000000003</c:v>
                </c:pt>
                <c:pt idx="4">
                  <c:v>322.05</c:v>
                </c:pt>
                <c:pt idx="5">
                  <c:v>316.35000000000002</c:v>
                </c:pt>
                <c:pt idx="6">
                  <c:v>329.13</c:v>
                </c:pt>
                <c:pt idx="7">
                  <c:v>325.31</c:v>
                </c:pt>
                <c:pt idx="8">
                  <c:v>319.11</c:v>
                </c:pt>
                <c:pt idx="9">
                  <c:v>326.43</c:v>
                </c:pt>
                <c:pt idx="10">
                  <c:v>326.08999999999997</c:v>
                </c:pt>
                <c:pt idx="11">
                  <c:v>308.58</c:v>
                </c:pt>
                <c:pt idx="12">
                  <c:v>295.14</c:v>
                </c:pt>
                <c:pt idx="13">
                  <c:v>284.7</c:v>
                </c:pt>
                <c:pt idx="14">
                  <c:v>332.05</c:v>
                </c:pt>
                <c:pt idx="15">
                  <c:v>344.27</c:v>
                </c:pt>
                <c:pt idx="16">
                  <c:v>342.69</c:v>
                </c:pt>
                <c:pt idx="17">
                  <c:v>346.46</c:v>
                </c:pt>
                <c:pt idx="18">
                  <c:v>358.43</c:v>
                </c:pt>
                <c:pt idx="19">
                  <c:v>356.9</c:v>
                </c:pt>
                <c:pt idx="20">
                  <c:v>362.89</c:v>
                </c:pt>
              </c:numCache>
            </c:numRef>
          </c:val>
          <c:smooth val="0"/>
          <c:extLst>
            <c:ext xmlns:c16="http://schemas.microsoft.com/office/drawing/2014/chart" uri="{C3380CC4-5D6E-409C-BE32-E72D297353CC}">
              <c16:uniqueId val="{00000004-8948-460B-84B8-A386BAE9ED1B}"/>
            </c:ext>
          </c:extLst>
        </c:ser>
        <c:dLbls>
          <c:showLegendKey val="0"/>
          <c:showVal val="0"/>
          <c:showCatName val="0"/>
          <c:showSerName val="0"/>
          <c:showPercent val="0"/>
          <c:showBubbleSize val="0"/>
        </c:dLbls>
        <c:hiLowLines>
          <c:spPr>
            <a:ln w="9525" cap="flat" cmpd="sng" algn="ctr">
              <a:solidFill>
                <a:srgbClr val="28CBF8"/>
              </a:solidFill>
              <a:round/>
            </a:ln>
            <a:effectLst/>
          </c:spPr>
        </c:hiLowLines>
        <c:upDownBars>
          <c:gapWidth val="150"/>
          <c:upBars>
            <c:spPr>
              <a:solidFill>
                <a:srgbClr val="00B050"/>
              </a:solidFill>
              <a:ln w="9525" cap="flat" cmpd="sng" algn="ctr">
                <a:solidFill>
                  <a:srgbClr val="00B050"/>
                </a:solidFill>
                <a:round/>
              </a:ln>
              <a:effectLst/>
            </c:spPr>
          </c:upBars>
          <c:downBars>
            <c:spPr>
              <a:solidFill>
                <a:srgbClr val="FF0000">
                  <a:alpha val="95000"/>
                </a:srgbClr>
              </a:solidFill>
              <a:ln w="9525" cap="flat" cmpd="sng" algn="ctr">
                <a:solidFill>
                  <a:srgbClr val="FF0000">
                    <a:alpha val="90000"/>
                  </a:srgbClr>
                </a:solidFill>
                <a:round/>
              </a:ln>
              <a:effectLst/>
            </c:spPr>
          </c:downBars>
        </c:upDownBars>
        <c:axId val="1456968576"/>
        <c:axId val="1456969056"/>
      </c:stockChart>
      <c:dateAx>
        <c:axId val="1456968576"/>
        <c:scaling>
          <c:orientation val="minMax"/>
        </c:scaling>
        <c:delete val="0"/>
        <c:axPos val="b"/>
        <c:majorGridlines>
          <c:spPr>
            <a:ln w="9525" cap="flat" cmpd="sng" algn="ctr">
              <a:solidFill>
                <a:srgbClr val="0070C0"/>
              </a:solidFill>
              <a:round/>
            </a:ln>
            <a:effectLst/>
          </c:spPr>
        </c:majorGridlines>
        <c:numFmt formatCode="[$-F800]dddd\,\ mmmm\ dd\,\ 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456969056"/>
        <c:crosses val="autoZero"/>
        <c:auto val="1"/>
        <c:lblOffset val="100"/>
        <c:baseTimeUnit val="days"/>
      </c:dateAx>
      <c:valAx>
        <c:axId val="1456969056"/>
        <c:scaling>
          <c:orientation val="minMax"/>
        </c:scaling>
        <c:delete val="0"/>
        <c:axPos val="l"/>
        <c:majorGridlines>
          <c:spPr>
            <a:ln w="9525" cap="flat" cmpd="sng" algn="ctr">
              <a:solidFill>
                <a:srgbClr val="0070C0"/>
              </a:solidFill>
              <a:round/>
            </a:ln>
            <a:effectLst>
              <a:glow rad="127000">
                <a:schemeClr val="tx1"/>
              </a:glow>
              <a:outerShdw blurRad="38100" dist="50800" dir="5400000" algn="ctr" rotWithShape="0">
                <a:schemeClr val="tx1"/>
              </a:outerShdw>
            </a:effectLst>
          </c:spPr>
        </c:majorGridlines>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456968576"/>
        <c:crosses val="autoZero"/>
        <c:crossBetween val="between"/>
      </c:valAx>
      <c:spPr>
        <a:solidFill>
          <a:schemeClr val="tx1"/>
        </a:solidFill>
        <a:ln w="25400">
          <a:noFill/>
        </a:ln>
        <a:effectLst>
          <a:softEdge rad="114300"/>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noFill/>
      <a:round/>
    </a:ln>
    <a:effectLst>
      <a:softEdge rad="152400"/>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 id="14">
  <a:schemeClr val="accent1"/>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8" Type="http://schemas.openxmlformats.org/officeDocument/2006/relationships/chart" Target="../charts/chart9.xml"/><Relationship Id="rId3" Type="http://schemas.openxmlformats.org/officeDocument/2006/relationships/chart" Target="../charts/chart4.xml"/><Relationship Id="rId7" Type="http://schemas.openxmlformats.org/officeDocument/2006/relationships/chart" Target="../charts/chart8.xml"/><Relationship Id="rId2" Type="http://schemas.openxmlformats.org/officeDocument/2006/relationships/chart" Target="../charts/chart3.xml"/><Relationship Id="rId1" Type="http://schemas.openxmlformats.org/officeDocument/2006/relationships/chart" Target="../charts/chart2.xml"/><Relationship Id="rId6" Type="http://schemas.openxmlformats.org/officeDocument/2006/relationships/chart" Target="../charts/chart7.xml"/><Relationship Id="rId11" Type="http://schemas.openxmlformats.org/officeDocument/2006/relationships/chart" Target="../charts/chart10.xml"/><Relationship Id="rId5" Type="http://schemas.openxmlformats.org/officeDocument/2006/relationships/chart" Target="../charts/chart6.xml"/><Relationship Id="rId10" Type="http://schemas.openxmlformats.org/officeDocument/2006/relationships/image" Target="../media/image3.png"/><Relationship Id="rId4" Type="http://schemas.openxmlformats.org/officeDocument/2006/relationships/chart" Target="../charts/chart5.xml"/><Relationship Id="rId9"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15</xdr:col>
      <xdr:colOff>73526</xdr:colOff>
      <xdr:row>0</xdr:row>
      <xdr:rowOff>134353</xdr:rowOff>
    </xdr:from>
    <xdr:to>
      <xdr:col>23</xdr:col>
      <xdr:colOff>73104</xdr:colOff>
      <xdr:row>15</xdr:row>
      <xdr:rowOff>134352</xdr:rowOff>
    </xdr:to>
    <xdr:graphicFrame macro="">
      <xdr:nvGraphicFramePr>
        <xdr:cNvPr id="5" name="Chart 4">
          <a:extLst>
            <a:ext uri="{FF2B5EF4-FFF2-40B4-BE49-F238E27FC236}">
              <a16:creationId xmlns:a16="http://schemas.microsoft.com/office/drawing/2014/main" id="{665D5275-C0A3-46BF-B4C7-02F3BD69BB0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8</xdr:col>
      <xdr:colOff>344130</xdr:colOff>
      <xdr:row>18</xdr:row>
      <xdr:rowOff>167641</xdr:rowOff>
    </xdr:from>
    <xdr:to>
      <xdr:col>12</xdr:col>
      <xdr:colOff>365761</xdr:colOff>
      <xdr:row>28</xdr:row>
      <xdr:rowOff>15241</xdr:rowOff>
    </xdr:to>
    <xdr:sp macro="" textlink="">
      <xdr:nvSpPr>
        <xdr:cNvPr id="22" name="cdeptmargin">
          <a:extLst>
            <a:ext uri="{FF2B5EF4-FFF2-40B4-BE49-F238E27FC236}">
              <a16:creationId xmlns:a16="http://schemas.microsoft.com/office/drawing/2014/main" id="{A498FB1F-502B-48FD-A9BD-1753A1556BDE}"/>
            </a:ext>
          </a:extLst>
        </xdr:cNvPr>
        <xdr:cNvSpPr/>
      </xdr:nvSpPr>
      <xdr:spPr>
        <a:xfrm>
          <a:off x="6325830" y="3459481"/>
          <a:ext cx="2460031" cy="1676400"/>
        </a:xfrm>
        <a:prstGeom prst="roundRect">
          <a:avLst/>
        </a:prstGeom>
        <a:solidFill>
          <a:schemeClr val="bg2">
            <a:lumMod val="10000"/>
          </a:schemeClr>
        </a:solidFill>
        <a:ln>
          <a:noFill/>
        </a:ln>
        <a:effectLst>
          <a:innerShdw blurRad="63500" dist="50800" dir="16200000">
            <a:prstClr val="black">
              <a:alpha val="50000"/>
            </a:prstClr>
          </a:inn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17</xdr:col>
      <xdr:colOff>53340</xdr:colOff>
      <xdr:row>8</xdr:row>
      <xdr:rowOff>144780</xdr:rowOff>
    </xdr:from>
    <xdr:to>
      <xdr:col>21</xdr:col>
      <xdr:colOff>84404</xdr:colOff>
      <xdr:row>35</xdr:row>
      <xdr:rowOff>49162</xdr:rowOff>
    </xdr:to>
    <xdr:sp macro="" textlink="">
      <xdr:nvSpPr>
        <xdr:cNvPr id="17" name="ctop10">
          <a:extLst>
            <a:ext uri="{FF2B5EF4-FFF2-40B4-BE49-F238E27FC236}">
              <a16:creationId xmlns:a16="http://schemas.microsoft.com/office/drawing/2014/main" id="{3D96ED87-A92A-4880-80A7-0D919341E873}"/>
            </a:ext>
          </a:extLst>
        </xdr:cNvPr>
        <xdr:cNvSpPr/>
      </xdr:nvSpPr>
      <xdr:spPr>
        <a:xfrm>
          <a:off x="11475146" y="1586845"/>
          <a:ext cx="2456355" cy="4771349"/>
        </a:xfrm>
        <a:prstGeom prst="roundRect">
          <a:avLst/>
        </a:prstGeom>
        <a:solidFill>
          <a:schemeClr val="bg2">
            <a:lumMod val="10000"/>
          </a:schemeClr>
        </a:solidFill>
        <a:ln>
          <a:noFill/>
        </a:ln>
        <a:effectLst>
          <a:innerShdw blurRad="63500" dist="50800" dir="13500000">
            <a:prstClr val="black">
              <a:alpha val="50000"/>
            </a:prstClr>
          </a:inn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472440</xdr:colOff>
      <xdr:row>18</xdr:row>
      <xdr:rowOff>121920</xdr:rowOff>
    </xdr:from>
    <xdr:to>
      <xdr:col>16</xdr:col>
      <xdr:colOff>563035</xdr:colOff>
      <xdr:row>27</xdr:row>
      <xdr:rowOff>153247</xdr:rowOff>
    </xdr:to>
    <xdr:sp macro="" textlink="">
      <xdr:nvSpPr>
        <xdr:cNvPr id="18" name="csalestrend">
          <a:extLst>
            <a:ext uri="{FF2B5EF4-FFF2-40B4-BE49-F238E27FC236}">
              <a16:creationId xmlns:a16="http://schemas.microsoft.com/office/drawing/2014/main" id="{16CDE8F1-DF6C-47AE-9B5A-789172F9D88F}"/>
            </a:ext>
          </a:extLst>
        </xdr:cNvPr>
        <xdr:cNvSpPr/>
      </xdr:nvSpPr>
      <xdr:spPr>
        <a:xfrm>
          <a:off x="8892540" y="3413760"/>
          <a:ext cx="2528995" cy="1677247"/>
        </a:xfrm>
        <a:prstGeom prst="roundRect">
          <a:avLst/>
        </a:prstGeom>
        <a:solidFill>
          <a:schemeClr val="bg2">
            <a:lumMod val="10000"/>
          </a:schemeClr>
        </a:solidFill>
        <a:ln>
          <a:noFill/>
        </a:ln>
        <a:effectLst>
          <a:innerShdw blurRad="63500" dist="50800" dir="13500000">
            <a:prstClr val="black">
              <a:alpha val="50000"/>
            </a:prstClr>
          </a:inn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400" b="1">
              <a:solidFill>
                <a:schemeClr val="accent1">
                  <a:lumMod val="60000"/>
                  <a:lumOff val="40000"/>
                </a:schemeClr>
              </a:solidFill>
            </a:rPr>
            <a:t>Distribution of Trading Days</a:t>
          </a:r>
        </a:p>
      </xdr:txBody>
    </xdr:sp>
    <xdr:clientData/>
  </xdr:twoCellAnchor>
  <xdr:twoCellAnchor>
    <xdr:from>
      <xdr:col>8</xdr:col>
      <xdr:colOff>381000</xdr:colOff>
      <xdr:row>28</xdr:row>
      <xdr:rowOff>76200</xdr:rowOff>
    </xdr:from>
    <xdr:to>
      <xdr:col>16</xdr:col>
      <xdr:colOff>601980</xdr:colOff>
      <xdr:row>35</xdr:row>
      <xdr:rowOff>22860</xdr:rowOff>
    </xdr:to>
    <xdr:sp macro="" textlink="">
      <xdr:nvSpPr>
        <xdr:cNvPr id="20" name="csalescity">
          <a:extLst>
            <a:ext uri="{FF2B5EF4-FFF2-40B4-BE49-F238E27FC236}">
              <a16:creationId xmlns:a16="http://schemas.microsoft.com/office/drawing/2014/main" id="{C45AA01E-57BD-4909-A729-A616B3E9C3FA}"/>
            </a:ext>
          </a:extLst>
        </xdr:cNvPr>
        <xdr:cNvSpPr/>
      </xdr:nvSpPr>
      <xdr:spPr>
        <a:xfrm>
          <a:off x="6362700" y="5196840"/>
          <a:ext cx="5097780" cy="1226820"/>
        </a:xfrm>
        <a:prstGeom prst="roundRect">
          <a:avLst/>
        </a:prstGeom>
        <a:solidFill>
          <a:schemeClr val="bg2">
            <a:lumMod val="10000"/>
          </a:schemeClr>
        </a:solidFill>
        <a:ln>
          <a:noFill/>
        </a:ln>
        <a:effectLst>
          <a:innerShdw blurRad="63500" dist="50800" dir="13500000">
            <a:prstClr val="black">
              <a:alpha val="50000"/>
            </a:prstClr>
          </a:inn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238340</xdr:colOff>
      <xdr:row>8</xdr:row>
      <xdr:rowOff>139290</xdr:rowOff>
    </xdr:from>
    <xdr:to>
      <xdr:col>8</xdr:col>
      <xdr:colOff>205740</xdr:colOff>
      <xdr:row>24</xdr:row>
      <xdr:rowOff>76200</xdr:rowOff>
    </xdr:to>
    <xdr:sp macro="" textlink="">
      <xdr:nvSpPr>
        <xdr:cNvPr id="21" name="csalesservice">
          <a:extLst>
            <a:ext uri="{FF2B5EF4-FFF2-40B4-BE49-F238E27FC236}">
              <a16:creationId xmlns:a16="http://schemas.microsoft.com/office/drawing/2014/main" id="{274DB5C0-6375-432E-AA61-2A79669B75C2}"/>
            </a:ext>
          </a:extLst>
        </xdr:cNvPr>
        <xdr:cNvSpPr/>
      </xdr:nvSpPr>
      <xdr:spPr>
        <a:xfrm>
          <a:off x="2311308" y="1581355"/>
          <a:ext cx="3859335" cy="2821039"/>
        </a:xfrm>
        <a:prstGeom prst="roundRect">
          <a:avLst/>
        </a:prstGeom>
        <a:solidFill>
          <a:schemeClr val="bg2">
            <a:lumMod val="10000"/>
          </a:schemeClr>
        </a:solidFill>
        <a:ln>
          <a:noFill/>
        </a:ln>
        <a:effectLst>
          <a:innerShdw blurRad="63500" dist="50800" dir="18900000">
            <a:prstClr val="black">
              <a:alpha val="50000"/>
            </a:prstClr>
          </a:inn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278007</xdr:colOff>
      <xdr:row>8</xdr:row>
      <xdr:rowOff>137161</xdr:rowOff>
    </xdr:from>
    <xdr:to>
      <xdr:col>16</xdr:col>
      <xdr:colOff>556261</xdr:colOff>
      <xdr:row>18</xdr:row>
      <xdr:rowOff>60960</xdr:rowOff>
    </xdr:to>
    <xdr:sp macro="" textlink="">
      <xdr:nvSpPr>
        <xdr:cNvPr id="23" name="cnewrepeat">
          <a:extLst>
            <a:ext uri="{FF2B5EF4-FFF2-40B4-BE49-F238E27FC236}">
              <a16:creationId xmlns:a16="http://schemas.microsoft.com/office/drawing/2014/main" id="{DBC68AA8-7DB9-4DD6-B139-F21FF0869860}"/>
            </a:ext>
          </a:extLst>
        </xdr:cNvPr>
        <xdr:cNvSpPr/>
      </xdr:nvSpPr>
      <xdr:spPr>
        <a:xfrm>
          <a:off x="6259707" y="1600201"/>
          <a:ext cx="5155054" cy="1752599"/>
        </a:xfrm>
        <a:prstGeom prst="roundRect">
          <a:avLst/>
        </a:prstGeom>
        <a:solidFill>
          <a:schemeClr val="bg2">
            <a:lumMod val="10000"/>
          </a:schemeClr>
        </a:solidFill>
        <a:ln>
          <a:noFill/>
        </a:ln>
        <a:effectLst>
          <a:innerShdw blurRad="63500" dist="50800" dir="13500000">
            <a:prstClr val="black">
              <a:alpha val="50000"/>
            </a:prstClr>
          </a:inn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42550</xdr:colOff>
      <xdr:row>0</xdr:row>
      <xdr:rowOff>99060</xdr:rowOff>
    </xdr:from>
    <xdr:to>
      <xdr:col>16</xdr:col>
      <xdr:colOff>465311</xdr:colOff>
      <xdr:row>4</xdr:row>
      <xdr:rowOff>68580</xdr:rowOff>
    </xdr:to>
    <xdr:sp macro="" textlink="">
      <xdr:nvSpPr>
        <xdr:cNvPr id="3" name="Rectangle: Rounded Corners 2">
          <a:extLst>
            <a:ext uri="{FF2B5EF4-FFF2-40B4-BE49-F238E27FC236}">
              <a16:creationId xmlns:a16="http://schemas.microsoft.com/office/drawing/2014/main" id="{76E93CEC-776C-9839-6932-3CDAC1AFF03D}"/>
            </a:ext>
          </a:extLst>
        </xdr:cNvPr>
        <xdr:cNvSpPr/>
      </xdr:nvSpPr>
      <xdr:spPr>
        <a:xfrm>
          <a:off x="2368655" y="99060"/>
          <a:ext cx="8985235" cy="691415"/>
        </a:xfrm>
        <a:prstGeom prst="roundRect">
          <a:avLst/>
        </a:prstGeom>
        <a:solidFill>
          <a:schemeClr val="bg2">
            <a:lumMod val="1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chemeClr val="tx1"/>
            </a:solidFill>
          </a:endParaRPr>
        </a:p>
      </xdr:txBody>
    </xdr:sp>
    <xdr:clientData/>
  </xdr:twoCellAnchor>
  <xdr:twoCellAnchor>
    <xdr:from>
      <xdr:col>2</xdr:col>
      <xdr:colOff>0</xdr:colOff>
      <xdr:row>24</xdr:row>
      <xdr:rowOff>167640</xdr:rowOff>
    </xdr:from>
    <xdr:to>
      <xdr:col>8</xdr:col>
      <xdr:colOff>289559</xdr:colOff>
      <xdr:row>35</xdr:row>
      <xdr:rowOff>0</xdr:rowOff>
    </xdr:to>
    <xdr:sp macro="" textlink="">
      <xdr:nvSpPr>
        <xdr:cNvPr id="4" name="Rectangle: Rounded Corners 3">
          <a:extLst>
            <a:ext uri="{FF2B5EF4-FFF2-40B4-BE49-F238E27FC236}">
              <a16:creationId xmlns:a16="http://schemas.microsoft.com/office/drawing/2014/main" id="{36546C62-EF40-A924-A263-B1FA03650C57}"/>
            </a:ext>
          </a:extLst>
        </xdr:cNvPr>
        <xdr:cNvSpPr/>
      </xdr:nvSpPr>
      <xdr:spPr>
        <a:xfrm>
          <a:off x="2324100" y="4556760"/>
          <a:ext cx="3947159" cy="1844040"/>
        </a:xfrm>
        <a:prstGeom prst="roundRect">
          <a:avLst/>
        </a:prstGeom>
        <a:solidFill>
          <a:schemeClr val="bg2">
            <a:lumMod val="10000"/>
          </a:schemeClr>
        </a:solidFill>
        <a:ln>
          <a:solidFill>
            <a:schemeClr val="bg2">
              <a:lumMod val="10000"/>
            </a:schemeClr>
          </a:solidFill>
        </a:ln>
        <a:effectLst>
          <a:innerShdw blurRad="63500" dist="50800" dir="18900000">
            <a:prstClr val="black">
              <a:alpha val="50000"/>
            </a:prstClr>
          </a:inn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17</xdr:col>
      <xdr:colOff>259080</xdr:colOff>
      <xdr:row>9</xdr:row>
      <xdr:rowOff>60960</xdr:rowOff>
    </xdr:from>
    <xdr:to>
      <xdr:col>20</xdr:col>
      <xdr:colOff>411480</xdr:colOff>
      <xdr:row>12</xdr:row>
      <xdr:rowOff>173790</xdr:rowOff>
    </xdr:to>
    <xdr:sp macro="" textlink="">
      <xdr:nvSpPr>
        <xdr:cNvPr id="31" name="TextBox 30">
          <a:extLst>
            <a:ext uri="{FF2B5EF4-FFF2-40B4-BE49-F238E27FC236}">
              <a16:creationId xmlns:a16="http://schemas.microsoft.com/office/drawing/2014/main" id="{577D26BE-ADA6-47CB-871E-D4B55CE85C51}"/>
            </a:ext>
          </a:extLst>
        </xdr:cNvPr>
        <xdr:cNvSpPr txBox="1"/>
      </xdr:nvSpPr>
      <xdr:spPr>
        <a:xfrm>
          <a:off x="11709133" y="1685223"/>
          <a:ext cx="1977189" cy="654251"/>
        </a:xfrm>
        <a:prstGeom prst="rect">
          <a:avLst/>
        </a:prstGeom>
        <a:solidFill>
          <a:schemeClr val="bg2">
            <a:lumMod val="10000"/>
          </a:schemeClr>
        </a:solidFill>
        <a:ln w="9525" cmpd="sng">
          <a:solidFill>
            <a:schemeClr val="bg2">
              <a:lumMod val="1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a:solidFill>
                <a:schemeClr val="accent1">
                  <a:lumMod val="60000"/>
                  <a:lumOff val="40000"/>
                </a:schemeClr>
              </a:solidFill>
            </a:rPr>
            <a:t>Sentiment Distribution (%)</a:t>
          </a:r>
        </a:p>
      </xdr:txBody>
    </xdr:sp>
    <xdr:clientData/>
  </xdr:twoCellAnchor>
  <xdr:twoCellAnchor>
    <xdr:from>
      <xdr:col>2</xdr:col>
      <xdr:colOff>511687</xdr:colOff>
      <xdr:row>8</xdr:row>
      <xdr:rowOff>156767</xdr:rowOff>
    </xdr:from>
    <xdr:to>
      <xdr:col>7</xdr:col>
      <xdr:colOff>191647</xdr:colOff>
      <xdr:row>10</xdr:row>
      <xdr:rowOff>61696</xdr:rowOff>
    </xdr:to>
    <xdr:sp macro="" textlink="">
      <xdr:nvSpPr>
        <xdr:cNvPr id="32" name="TextBox 31">
          <a:extLst>
            <a:ext uri="{FF2B5EF4-FFF2-40B4-BE49-F238E27FC236}">
              <a16:creationId xmlns:a16="http://schemas.microsoft.com/office/drawing/2014/main" id="{D373BCB5-49A0-43F6-857E-F3B42C10E9C7}"/>
            </a:ext>
          </a:extLst>
        </xdr:cNvPr>
        <xdr:cNvSpPr txBox="1"/>
      </xdr:nvSpPr>
      <xdr:spPr>
        <a:xfrm>
          <a:off x="2838655" y="1598832"/>
          <a:ext cx="2711573" cy="265445"/>
        </a:xfrm>
        <a:prstGeom prst="rect">
          <a:avLst/>
        </a:prstGeom>
        <a:solidFill>
          <a:schemeClr val="bg2">
            <a:lumMod val="10000"/>
          </a:schemeClr>
        </a:solidFill>
        <a:ln w="9525" cmpd="sng">
          <a:solidFill>
            <a:schemeClr val="bg2">
              <a:lumMod val="1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1">
              <a:solidFill>
                <a:schemeClr val="accent1">
                  <a:lumMod val="60000"/>
                  <a:lumOff val="40000"/>
                </a:schemeClr>
              </a:solidFill>
              <a:effectLst/>
              <a:latin typeface="+mn-lt"/>
              <a:ea typeface="+mn-ea"/>
              <a:cs typeface="+mn-cs"/>
            </a:rPr>
            <a:t>TESLA</a:t>
          </a:r>
          <a:r>
            <a:rPr lang="en-IN" sz="1600" b="1" baseline="0">
              <a:solidFill>
                <a:schemeClr val="accent1">
                  <a:lumMod val="60000"/>
                  <a:lumOff val="40000"/>
                </a:schemeClr>
              </a:solidFill>
              <a:effectLst/>
              <a:latin typeface="+mn-lt"/>
              <a:ea typeface="+mn-ea"/>
              <a:cs typeface="+mn-cs"/>
            </a:rPr>
            <a:t> STOCK PRICE TREND</a:t>
          </a:r>
          <a:endParaRPr lang="en-IN" sz="1200" b="1">
            <a:solidFill>
              <a:schemeClr val="accent1">
                <a:lumMod val="60000"/>
                <a:lumOff val="40000"/>
              </a:schemeClr>
            </a:solidFill>
          </a:endParaRPr>
        </a:p>
      </xdr:txBody>
    </xdr:sp>
    <xdr:clientData/>
  </xdr:twoCellAnchor>
  <xdr:twoCellAnchor>
    <xdr:from>
      <xdr:col>2</xdr:col>
      <xdr:colOff>213360</xdr:colOff>
      <xdr:row>25</xdr:row>
      <xdr:rowOff>0</xdr:rowOff>
    </xdr:from>
    <xdr:to>
      <xdr:col>7</xdr:col>
      <xdr:colOff>548640</xdr:colOff>
      <xdr:row>26</xdr:row>
      <xdr:rowOff>91440</xdr:rowOff>
    </xdr:to>
    <xdr:sp macro="" textlink="">
      <xdr:nvSpPr>
        <xdr:cNvPr id="36" name="TextBox 35">
          <a:extLst>
            <a:ext uri="{FF2B5EF4-FFF2-40B4-BE49-F238E27FC236}">
              <a16:creationId xmlns:a16="http://schemas.microsoft.com/office/drawing/2014/main" id="{6D452BCD-2A28-445D-A4F3-6EF598A77348}"/>
            </a:ext>
          </a:extLst>
        </xdr:cNvPr>
        <xdr:cNvSpPr txBox="1"/>
      </xdr:nvSpPr>
      <xdr:spPr>
        <a:xfrm>
          <a:off x="2537460" y="4572000"/>
          <a:ext cx="3383280" cy="274320"/>
        </a:xfrm>
        <a:prstGeom prst="rect">
          <a:avLst/>
        </a:prstGeom>
        <a:solidFill>
          <a:schemeClr val="bg2">
            <a:lumMod val="10000"/>
          </a:schemeClr>
        </a:solidFill>
        <a:ln w="9525" cmpd="sng">
          <a:solidFill>
            <a:schemeClr val="bg2">
              <a:lumMod val="1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a:solidFill>
                <a:schemeClr val="accent1">
                  <a:lumMod val="60000"/>
                  <a:lumOff val="40000"/>
                </a:schemeClr>
              </a:solidFill>
            </a:rPr>
            <a:t>VOLUME</a:t>
          </a:r>
          <a:r>
            <a:rPr lang="en-IN" sz="1600" b="1" baseline="0">
              <a:solidFill>
                <a:schemeClr val="accent1">
                  <a:lumMod val="60000"/>
                  <a:lumOff val="40000"/>
                </a:schemeClr>
              </a:solidFill>
            </a:rPr>
            <a:t> BY WEEKDAY</a:t>
          </a:r>
          <a:endParaRPr lang="en-IN" sz="1200" b="1">
            <a:solidFill>
              <a:schemeClr val="accent1">
                <a:lumMod val="60000"/>
                <a:lumOff val="40000"/>
              </a:schemeClr>
            </a:solidFill>
          </a:endParaRPr>
        </a:p>
      </xdr:txBody>
    </xdr:sp>
    <xdr:clientData/>
  </xdr:twoCellAnchor>
  <xdr:twoCellAnchor>
    <xdr:from>
      <xdr:col>10</xdr:col>
      <xdr:colOff>68580</xdr:colOff>
      <xdr:row>28</xdr:row>
      <xdr:rowOff>121920</xdr:rowOff>
    </xdr:from>
    <xdr:to>
      <xdr:col>15</xdr:col>
      <xdr:colOff>220980</xdr:colOff>
      <xdr:row>30</xdr:row>
      <xdr:rowOff>38100</xdr:rowOff>
    </xdr:to>
    <xdr:sp macro="" textlink="">
      <xdr:nvSpPr>
        <xdr:cNvPr id="37" name="TextBox 36">
          <a:extLst>
            <a:ext uri="{FF2B5EF4-FFF2-40B4-BE49-F238E27FC236}">
              <a16:creationId xmlns:a16="http://schemas.microsoft.com/office/drawing/2014/main" id="{1427E02C-FD3E-4B01-9B1B-8DC679BFB140}"/>
            </a:ext>
          </a:extLst>
        </xdr:cNvPr>
        <xdr:cNvSpPr txBox="1"/>
      </xdr:nvSpPr>
      <xdr:spPr>
        <a:xfrm>
          <a:off x="7269480" y="5242560"/>
          <a:ext cx="3200400" cy="281940"/>
        </a:xfrm>
        <a:prstGeom prst="rect">
          <a:avLst/>
        </a:prstGeom>
        <a:solidFill>
          <a:schemeClr val="bg2">
            <a:lumMod val="10000"/>
          </a:schemeClr>
        </a:solidFill>
        <a:ln w="9525" cmpd="sng">
          <a:solidFill>
            <a:schemeClr val="bg2">
              <a:lumMod val="1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accent1">
                  <a:lumMod val="60000"/>
                  <a:lumOff val="40000"/>
                </a:schemeClr>
              </a:solidFill>
            </a:rPr>
            <a:t>Weekly/Monthly Trend of Trading Days</a:t>
          </a:r>
          <a:endParaRPr lang="en-IN" sz="1100" b="1">
            <a:solidFill>
              <a:schemeClr val="accent1">
                <a:lumMod val="60000"/>
                <a:lumOff val="40000"/>
              </a:schemeClr>
            </a:solidFill>
          </a:endParaRPr>
        </a:p>
      </xdr:txBody>
    </xdr:sp>
    <xdr:clientData/>
  </xdr:twoCellAnchor>
  <xdr:twoCellAnchor>
    <xdr:from>
      <xdr:col>3</xdr:col>
      <xdr:colOff>286389</xdr:colOff>
      <xdr:row>1</xdr:row>
      <xdr:rowOff>0</xdr:rowOff>
    </xdr:from>
    <xdr:to>
      <xdr:col>15</xdr:col>
      <xdr:colOff>239829</xdr:colOff>
      <xdr:row>3</xdr:row>
      <xdr:rowOff>128337</xdr:rowOff>
    </xdr:to>
    <xdr:sp macro="" textlink="">
      <xdr:nvSpPr>
        <xdr:cNvPr id="38" name="TextBox 37">
          <a:extLst>
            <a:ext uri="{FF2B5EF4-FFF2-40B4-BE49-F238E27FC236}">
              <a16:creationId xmlns:a16="http://schemas.microsoft.com/office/drawing/2014/main" id="{98A66DBC-557E-4DED-8240-27ECD54D1F9D}"/>
            </a:ext>
          </a:extLst>
        </xdr:cNvPr>
        <xdr:cNvSpPr txBox="1"/>
      </xdr:nvSpPr>
      <xdr:spPr>
        <a:xfrm>
          <a:off x="3220089" y="182880"/>
          <a:ext cx="7268640" cy="494097"/>
        </a:xfrm>
        <a:prstGeom prst="rect">
          <a:avLst/>
        </a:prstGeom>
        <a:solidFill>
          <a:schemeClr val="bg2">
            <a:lumMod val="10000"/>
          </a:schemeClr>
        </a:solidFill>
        <a:ln w="9525" cmpd="sng">
          <a:solidFill>
            <a:schemeClr val="bg2">
              <a:lumMod val="1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b="1">
              <a:solidFill>
                <a:schemeClr val="bg1"/>
              </a:solidFill>
            </a:rPr>
            <a:t>TESLA</a:t>
          </a:r>
          <a:r>
            <a:rPr lang="en-IN" sz="2400" b="1" baseline="0">
              <a:solidFill>
                <a:schemeClr val="bg1"/>
              </a:solidFill>
            </a:rPr>
            <a:t> TRADING ANALYZER </a:t>
          </a:r>
          <a:r>
            <a:rPr lang="en-IN" sz="2400"/>
            <a:t>⚡</a:t>
          </a:r>
          <a:endParaRPr lang="en-IN" sz="2400" b="1">
            <a:solidFill>
              <a:schemeClr val="bg1"/>
            </a:solidFill>
          </a:endParaRPr>
        </a:p>
      </xdr:txBody>
    </xdr:sp>
    <xdr:clientData/>
  </xdr:twoCellAnchor>
  <xdr:twoCellAnchor editAs="oneCell">
    <xdr:from>
      <xdr:col>0</xdr:col>
      <xdr:colOff>0</xdr:colOff>
      <xdr:row>3</xdr:row>
      <xdr:rowOff>1</xdr:rowOff>
    </xdr:from>
    <xdr:to>
      <xdr:col>0</xdr:col>
      <xdr:colOff>2034540</xdr:colOff>
      <xdr:row>12</xdr:row>
      <xdr:rowOff>90238</xdr:rowOff>
    </xdr:to>
    <mc:AlternateContent xmlns:mc="http://schemas.openxmlformats.org/markup-compatibility/2006" xmlns:a14="http://schemas.microsoft.com/office/drawing/2010/main">
      <mc:Choice Requires="a14">
        <xdr:graphicFrame macro="">
          <xdr:nvGraphicFramePr>
            <xdr:cNvPr id="41" name="Months (Date) 1">
              <a:extLst>
                <a:ext uri="{FF2B5EF4-FFF2-40B4-BE49-F238E27FC236}">
                  <a16:creationId xmlns:a16="http://schemas.microsoft.com/office/drawing/2014/main" id="{872B842D-4A71-4E5B-8877-D5095397E40F}"/>
                </a:ext>
              </a:extLst>
            </xdr:cNvPr>
            <xdr:cNvGraphicFramePr/>
          </xdr:nvGraphicFramePr>
          <xdr:xfrm>
            <a:off x="0" y="0"/>
            <a:ext cx="0" cy="0"/>
          </xdr:xfrm>
          <a:graphic>
            <a:graphicData uri="http://schemas.microsoft.com/office/drawing/2010/slicer">
              <sle:slicer xmlns:sle="http://schemas.microsoft.com/office/drawing/2010/slicer" name="Months (Date) 1"/>
            </a:graphicData>
          </a:graphic>
        </xdr:graphicFrame>
      </mc:Choice>
      <mc:Fallback xmlns="">
        <xdr:sp macro="" textlink="">
          <xdr:nvSpPr>
            <xdr:cNvPr id="0" name=""/>
            <xdr:cNvSpPr>
              <a:spLocks noTextEdit="1"/>
            </xdr:cNvSpPr>
          </xdr:nvSpPr>
          <xdr:spPr>
            <a:xfrm>
              <a:off x="0" y="548641"/>
              <a:ext cx="2034540" cy="11887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32200</xdr:colOff>
      <xdr:row>13</xdr:row>
      <xdr:rowOff>10027</xdr:rowOff>
    </xdr:from>
    <xdr:to>
      <xdr:col>0</xdr:col>
      <xdr:colOff>2027339</xdr:colOff>
      <xdr:row>21</xdr:row>
      <xdr:rowOff>50132</xdr:rowOff>
    </xdr:to>
    <mc:AlternateContent xmlns:mc="http://schemas.openxmlformats.org/markup-compatibility/2006" xmlns:a14="http://schemas.microsoft.com/office/drawing/2010/main">
      <mc:Choice Requires="a14">
        <xdr:graphicFrame macro="">
          <xdr:nvGraphicFramePr>
            <xdr:cNvPr id="43" name="Weekdays 1">
              <a:extLst>
                <a:ext uri="{FF2B5EF4-FFF2-40B4-BE49-F238E27FC236}">
                  <a16:creationId xmlns:a16="http://schemas.microsoft.com/office/drawing/2014/main" id="{9773E01A-6946-43F1-B226-F326506A4E89}"/>
                </a:ext>
              </a:extLst>
            </xdr:cNvPr>
            <xdr:cNvGraphicFramePr/>
          </xdr:nvGraphicFramePr>
          <xdr:xfrm>
            <a:off x="0" y="0"/>
            <a:ext cx="0" cy="0"/>
          </xdr:xfrm>
          <a:graphic>
            <a:graphicData uri="http://schemas.microsoft.com/office/drawing/2010/slicer">
              <sle:slicer xmlns:sle="http://schemas.microsoft.com/office/drawing/2010/slicer" name="Weekdays 1"/>
            </a:graphicData>
          </a:graphic>
        </xdr:graphicFrame>
      </mc:Choice>
      <mc:Fallback xmlns="">
        <xdr:sp macro="" textlink="">
          <xdr:nvSpPr>
            <xdr:cNvPr id="0" name=""/>
            <xdr:cNvSpPr>
              <a:spLocks noTextEdit="1"/>
            </xdr:cNvSpPr>
          </xdr:nvSpPr>
          <xdr:spPr>
            <a:xfrm>
              <a:off x="32200" y="2654374"/>
              <a:ext cx="2034540" cy="166371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487680</xdr:colOff>
      <xdr:row>20</xdr:row>
      <xdr:rowOff>129540</xdr:rowOff>
    </xdr:from>
    <xdr:to>
      <xdr:col>16</xdr:col>
      <xdr:colOff>541020</xdr:colOff>
      <xdr:row>27</xdr:row>
      <xdr:rowOff>91440</xdr:rowOff>
    </xdr:to>
    <xdr:graphicFrame macro="">
      <xdr:nvGraphicFramePr>
        <xdr:cNvPr id="44" name="Chart 43">
          <a:extLst>
            <a:ext uri="{FF2B5EF4-FFF2-40B4-BE49-F238E27FC236}">
              <a16:creationId xmlns:a16="http://schemas.microsoft.com/office/drawing/2014/main" id="{784814B6-E4C5-4A7B-A832-C43315EDBC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22</xdr:row>
      <xdr:rowOff>40105</xdr:rowOff>
    </xdr:from>
    <xdr:to>
      <xdr:col>0</xdr:col>
      <xdr:colOff>2034330</xdr:colOff>
      <xdr:row>27</xdr:row>
      <xdr:rowOff>100264</xdr:rowOff>
    </xdr:to>
    <mc:AlternateContent xmlns:mc="http://schemas.openxmlformats.org/markup-compatibility/2006" xmlns:a14="http://schemas.microsoft.com/office/drawing/2010/main">
      <mc:Choice Requires="a14">
        <xdr:graphicFrame macro="">
          <xdr:nvGraphicFramePr>
            <xdr:cNvPr id="5" name="spread level">
              <a:extLst>
                <a:ext uri="{FF2B5EF4-FFF2-40B4-BE49-F238E27FC236}">
                  <a16:creationId xmlns:a16="http://schemas.microsoft.com/office/drawing/2014/main" id="{F2A9471D-30E0-42C8-9B08-E609B1E6C51C}"/>
                </a:ext>
              </a:extLst>
            </xdr:cNvPr>
            <xdr:cNvGraphicFramePr/>
          </xdr:nvGraphicFramePr>
          <xdr:xfrm>
            <a:off x="0" y="0"/>
            <a:ext cx="0" cy="0"/>
          </xdr:xfrm>
          <a:graphic>
            <a:graphicData uri="http://schemas.microsoft.com/office/drawing/2010/slicer">
              <sle:slicer xmlns:sle="http://schemas.microsoft.com/office/drawing/2010/slicer" name="spread level"/>
            </a:graphicData>
          </a:graphic>
        </xdr:graphicFrame>
      </mc:Choice>
      <mc:Fallback xmlns="">
        <xdr:sp macro="" textlink="">
          <xdr:nvSpPr>
            <xdr:cNvPr id="0" name=""/>
            <xdr:cNvSpPr>
              <a:spLocks noTextEdit="1"/>
            </xdr:cNvSpPr>
          </xdr:nvSpPr>
          <xdr:spPr>
            <a:xfrm>
              <a:off x="0" y="4391198"/>
              <a:ext cx="2011680" cy="112471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581742</xdr:colOff>
      <xdr:row>0</xdr:row>
      <xdr:rowOff>53340</xdr:rowOff>
    </xdr:from>
    <xdr:to>
      <xdr:col>21</xdr:col>
      <xdr:colOff>53340</xdr:colOff>
      <xdr:row>8</xdr:row>
      <xdr:rowOff>76200</xdr:rowOff>
    </xdr:to>
    <xdr:sp macro="" textlink="">
      <xdr:nvSpPr>
        <xdr:cNvPr id="8" name="Rectangle: Rounded Corners 7">
          <a:extLst>
            <a:ext uri="{FF2B5EF4-FFF2-40B4-BE49-F238E27FC236}">
              <a16:creationId xmlns:a16="http://schemas.microsoft.com/office/drawing/2014/main" id="{74BE8D20-4363-5671-57F6-015D94BD29B0}"/>
            </a:ext>
          </a:extLst>
        </xdr:cNvPr>
        <xdr:cNvSpPr/>
      </xdr:nvSpPr>
      <xdr:spPr>
        <a:xfrm>
          <a:off x="11440242" y="53340"/>
          <a:ext cx="2519598" cy="1485900"/>
        </a:xfrm>
        <a:prstGeom prst="roundRect">
          <a:avLst/>
        </a:prstGeom>
        <a:solidFill>
          <a:schemeClr val="bg2">
            <a:lumMod val="1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213360</xdr:colOff>
      <xdr:row>27</xdr:row>
      <xdr:rowOff>30480</xdr:rowOff>
    </xdr:from>
    <xdr:to>
      <xdr:col>8</xdr:col>
      <xdr:colOff>403860</xdr:colOff>
      <xdr:row>34</xdr:row>
      <xdr:rowOff>129540</xdr:rowOff>
    </xdr:to>
    <xdr:graphicFrame macro="">
      <xdr:nvGraphicFramePr>
        <xdr:cNvPr id="9" name="Chart 8">
          <a:extLst>
            <a:ext uri="{FF2B5EF4-FFF2-40B4-BE49-F238E27FC236}">
              <a16:creationId xmlns:a16="http://schemas.microsoft.com/office/drawing/2014/main" id="{3A44355A-9540-4F94-8D08-5EA64314C8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574055</xdr:colOff>
      <xdr:row>0</xdr:row>
      <xdr:rowOff>0</xdr:rowOff>
    </xdr:from>
    <xdr:to>
      <xdr:col>21</xdr:col>
      <xdr:colOff>8929</xdr:colOff>
      <xdr:row>8</xdr:row>
      <xdr:rowOff>112743</xdr:rowOff>
    </xdr:to>
    <xdr:graphicFrame macro="">
      <xdr:nvGraphicFramePr>
        <xdr:cNvPr id="12" name="Chart 11">
          <a:extLst>
            <a:ext uri="{FF2B5EF4-FFF2-40B4-BE49-F238E27FC236}">
              <a16:creationId xmlns:a16="http://schemas.microsoft.com/office/drawing/2014/main" id="{0AE724E3-BEDC-4575-B6CB-DD5DF238AE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373380</xdr:colOff>
      <xdr:row>30</xdr:row>
      <xdr:rowOff>53340</xdr:rowOff>
    </xdr:from>
    <xdr:to>
      <xdr:col>16</xdr:col>
      <xdr:colOff>594360</xdr:colOff>
      <xdr:row>35</xdr:row>
      <xdr:rowOff>0</xdr:rowOff>
    </xdr:to>
    <xdr:graphicFrame macro="">
      <xdr:nvGraphicFramePr>
        <xdr:cNvPr id="19" name="Chart 18">
          <a:extLst>
            <a:ext uri="{FF2B5EF4-FFF2-40B4-BE49-F238E27FC236}">
              <a16:creationId xmlns:a16="http://schemas.microsoft.com/office/drawing/2014/main" id="{0A6E1F25-3578-4D0E-B5E4-82F96175FF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17</xdr:col>
      <xdr:colOff>45720</xdr:colOff>
      <xdr:row>24</xdr:row>
      <xdr:rowOff>24580</xdr:rowOff>
    </xdr:from>
    <xdr:to>
      <xdr:col>21</xdr:col>
      <xdr:colOff>83820</xdr:colOff>
      <xdr:row>35</xdr:row>
      <xdr:rowOff>76200</xdr:rowOff>
    </xdr:to>
    <xdr:graphicFrame macro="">
      <xdr:nvGraphicFramePr>
        <xdr:cNvPr id="42" name="Chart 41">
          <a:extLst>
            <a:ext uri="{FF2B5EF4-FFF2-40B4-BE49-F238E27FC236}">
              <a16:creationId xmlns:a16="http://schemas.microsoft.com/office/drawing/2014/main" id="{C35C9872-3917-446B-A701-E7AE728148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17</xdr:col>
      <xdr:colOff>39247</xdr:colOff>
      <xdr:row>12</xdr:row>
      <xdr:rowOff>81526</xdr:rowOff>
    </xdr:from>
    <xdr:to>
      <xdr:col>21</xdr:col>
      <xdr:colOff>92587</xdr:colOff>
      <xdr:row>21</xdr:row>
      <xdr:rowOff>68990</xdr:rowOff>
    </xdr:to>
    <xdr:graphicFrame macro="">
      <xdr:nvGraphicFramePr>
        <xdr:cNvPr id="45" name="Chart 44">
          <a:extLst>
            <a:ext uri="{FF2B5EF4-FFF2-40B4-BE49-F238E27FC236}">
              <a16:creationId xmlns:a16="http://schemas.microsoft.com/office/drawing/2014/main" id="{491B33E8-E41A-49DF-B2B8-4D2BBE8A3C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0</xdr:colOff>
      <xdr:row>28</xdr:row>
      <xdr:rowOff>90238</xdr:rowOff>
    </xdr:from>
    <xdr:to>
      <xdr:col>0</xdr:col>
      <xdr:colOff>2040194</xdr:colOff>
      <xdr:row>32</xdr:row>
      <xdr:rowOff>160421</xdr:rowOff>
    </xdr:to>
    <mc:AlternateContent xmlns:mc="http://schemas.openxmlformats.org/markup-compatibility/2006" xmlns:a14="http://schemas.microsoft.com/office/drawing/2010/main">
      <mc:Choice Requires="a14">
        <xdr:graphicFrame macro="">
          <xdr:nvGraphicFramePr>
            <xdr:cNvPr id="47" name="HighStatus">
              <a:extLst>
                <a:ext uri="{FF2B5EF4-FFF2-40B4-BE49-F238E27FC236}">
                  <a16:creationId xmlns:a16="http://schemas.microsoft.com/office/drawing/2014/main" id="{B247D3D3-5262-42EB-928C-21C19BF5060B}"/>
                </a:ext>
              </a:extLst>
            </xdr:cNvPr>
            <xdr:cNvGraphicFramePr/>
          </xdr:nvGraphicFramePr>
          <xdr:xfrm>
            <a:off x="0" y="0"/>
            <a:ext cx="0" cy="0"/>
          </xdr:xfrm>
          <a:graphic>
            <a:graphicData uri="http://schemas.microsoft.com/office/drawing/2010/slicer">
              <sle:slicer xmlns:sle="http://schemas.microsoft.com/office/drawing/2010/slicer" name="HighStatus"/>
            </a:graphicData>
          </a:graphic>
        </xdr:graphicFrame>
      </mc:Choice>
      <mc:Fallback xmlns="">
        <xdr:sp macro="" textlink="">
          <xdr:nvSpPr>
            <xdr:cNvPr id="0" name=""/>
            <xdr:cNvSpPr>
              <a:spLocks noTextEdit="1"/>
            </xdr:cNvSpPr>
          </xdr:nvSpPr>
          <xdr:spPr>
            <a:xfrm>
              <a:off x="0" y="5575749"/>
              <a:ext cx="2040194" cy="68796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17</xdr:col>
      <xdr:colOff>136095</xdr:colOff>
      <xdr:row>5</xdr:row>
      <xdr:rowOff>50307</xdr:rowOff>
    </xdr:from>
    <xdr:to>
      <xdr:col>18</xdr:col>
      <xdr:colOff>250804</xdr:colOff>
      <xdr:row>7</xdr:row>
      <xdr:rowOff>148630</xdr:rowOff>
    </xdr:to>
    <xdr:sp macro="" textlink="">
      <xdr:nvSpPr>
        <xdr:cNvPr id="10" name="TextBox 9">
          <a:extLst>
            <a:ext uri="{FF2B5EF4-FFF2-40B4-BE49-F238E27FC236}">
              <a16:creationId xmlns:a16="http://schemas.microsoft.com/office/drawing/2014/main" id="{8015D2D2-24AD-54A6-2F0E-6FD5EABC4F67}"/>
            </a:ext>
          </a:extLst>
        </xdr:cNvPr>
        <xdr:cNvSpPr txBox="1"/>
      </xdr:nvSpPr>
      <xdr:spPr>
        <a:xfrm>
          <a:off x="11604195" y="964707"/>
          <a:ext cx="724309" cy="464083"/>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IN" sz="900">
              <a:solidFill>
                <a:schemeClr val="bg1"/>
              </a:solidFill>
              <a:effectLst/>
              <a:latin typeface="+mn-lt"/>
              <a:ea typeface="+mn-ea"/>
              <a:cs typeface="+mn-cs"/>
            </a:rPr>
            <a:t>Repeated high</a:t>
          </a:r>
          <a:endParaRPr lang="en-IN" sz="900">
            <a:solidFill>
              <a:schemeClr val="bg1"/>
            </a:solidFill>
            <a:effectLst/>
          </a:endParaRPr>
        </a:p>
        <a:p>
          <a:endParaRPr lang="en-IN" sz="1000"/>
        </a:p>
      </xdr:txBody>
    </xdr:sp>
    <xdr:clientData/>
  </xdr:twoCellAnchor>
  <xdr:twoCellAnchor>
    <xdr:from>
      <xdr:col>17</xdr:col>
      <xdr:colOff>101600</xdr:colOff>
      <xdr:row>5</xdr:row>
      <xdr:rowOff>147484</xdr:rowOff>
    </xdr:from>
    <xdr:to>
      <xdr:col>17</xdr:col>
      <xdr:colOff>173600</xdr:colOff>
      <xdr:row>6</xdr:row>
      <xdr:rowOff>39226</xdr:rowOff>
    </xdr:to>
    <xdr:sp macro="" textlink="">
      <xdr:nvSpPr>
        <xdr:cNvPr id="7" name="Rectangle 6">
          <a:extLst>
            <a:ext uri="{FF2B5EF4-FFF2-40B4-BE49-F238E27FC236}">
              <a16:creationId xmlns:a16="http://schemas.microsoft.com/office/drawing/2014/main" id="{EAE9EEEA-402A-4B2D-A708-D8A859AA1AAC}"/>
            </a:ext>
          </a:extLst>
        </xdr:cNvPr>
        <xdr:cNvSpPr/>
      </xdr:nvSpPr>
      <xdr:spPr>
        <a:xfrm>
          <a:off x="11569700" y="1061884"/>
          <a:ext cx="72000" cy="74622"/>
        </a:xfrm>
        <a:prstGeom prst="rect">
          <a:avLst/>
        </a:prstGeom>
        <a:solidFill>
          <a:schemeClr val="bg1">
            <a:lumMod val="75000"/>
          </a:schemeClr>
        </a:solidFill>
        <a:ln>
          <a:solidFill>
            <a:schemeClr val="bg1"/>
          </a:solidFill>
        </a:ln>
        <a:effectLst/>
        <a:scene3d>
          <a:camera prst="orthographicFront">
            <a:rot lat="0" lon="0" rev="0"/>
          </a:camera>
          <a:lightRig rig="glow" dir="t">
            <a:rot lat="0" lon="0" rev="14100000"/>
          </a:lightRig>
        </a:scene3d>
        <a:sp3d prstMaterial="softEdge">
          <a:bevelT w="127000" prst="artDeco"/>
        </a:sp3d>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IN" sz="1100"/>
        </a:p>
      </xdr:txBody>
    </xdr:sp>
    <xdr:clientData/>
  </xdr:twoCellAnchor>
  <xdr:twoCellAnchor>
    <xdr:from>
      <xdr:col>0</xdr:col>
      <xdr:colOff>78495</xdr:colOff>
      <xdr:row>0</xdr:row>
      <xdr:rowOff>101190</xdr:rowOff>
    </xdr:from>
    <xdr:to>
      <xdr:col>1</xdr:col>
      <xdr:colOff>13275</xdr:colOff>
      <xdr:row>2</xdr:row>
      <xdr:rowOff>109384</xdr:rowOff>
    </xdr:to>
    <xdr:sp macro="" textlink="">
      <xdr:nvSpPr>
        <xdr:cNvPr id="11" name="Rectangle: Rounded Corners 10">
          <a:extLst>
            <a:ext uri="{FF2B5EF4-FFF2-40B4-BE49-F238E27FC236}">
              <a16:creationId xmlns:a16="http://schemas.microsoft.com/office/drawing/2014/main" id="{1303AC24-E6BB-19F8-7D58-174214F183F0}"/>
            </a:ext>
          </a:extLst>
        </xdr:cNvPr>
        <xdr:cNvSpPr/>
      </xdr:nvSpPr>
      <xdr:spPr>
        <a:xfrm>
          <a:off x="78495" y="101190"/>
          <a:ext cx="2007420" cy="373954"/>
        </a:xfrm>
        <a:prstGeom prst="roundRect">
          <a:avLst/>
        </a:prstGeom>
        <a:solidFill>
          <a:schemeClr val="bg2">
            <a:lumMod val="1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l"/>
          <a:r>
            <a:rPr lang="en-IN" sz="1600">
              <a:solidFill>
                <a:schemeClr val="accent1">
                  <a:lumMod val="60000"/>
                  <a:lumOff val="40000"/>
                </a:schemeClr>
              </a:solidFill>
            </a:rPr>
            <a:t>Filter</a:t>
          </a:r>
          <a:endParaRPr lang="en-IN" sz="1100">
            <a:solidFill>
              <a:schemeClr val="accent1">
                <a:lumMod val="60000"/>
                <a:lumOff val="40000"/>
              </a:schemeClr>
            </a:solidFill>
          </a:endParaRPr>
        </a:p>
      </xdr:txBody>
    </xdr:sp>
    <xdr:clientData/>
  </xdr:twoCellAnchor>
  <xdr:twoCellAnchor>
    <xdr:from>
      <xdr:col>2</xdr:col>
      <xdr:colOff>84393</xdr:colOff>
      <xdr:row>4</xdr:row>
      <xdr:rowOff>159856</xdr:rowOff>
    </xdr:from>
    <xdr:to>
      <xdr:col>4</xdr:col>
      <xdr:colOff>485877</xdr:colOff>
      <xdr:row>8</xdr:row>
      <xdr:rowOff>94307</xdr:rowOff>
    </xdr:to>
    <xdr:sp macro="" textlink="KPI_Calculation!E3">
      <xdr:nvSpPr>
        <xdr:cNvPr id="46" name="Rectangle: Rounded Corners 45">
          <a:extLst>
            <a:ext uri="{FF2B5EF4-FFF2-40B4-BE49-F238E27FC236}">
              <a16:creationId xmlns:a16="http://schemas.microsoft.com/office/drawing/2014/main" id="{6527C4B1-0C3D-8E5A-01C0-9551500451E8}"/>
            </a:ext>
          </a:extLst>
        </xdr:cNvPr>
        <xdr:cNvSpPr/>
      </xdr:nvSpPr>
      <xdr:spPr>
        <a:xfrm>
          <a:off x="2408493" y="891376"/>
          <a:ext cx="1620684" cy="665971"/>
        </a:xfrm>
        <a:prstGeom prst="roundRect">
          <a:avLst/>
        </a:prstGeom>
        <a:solidFill>
          <a:schemeClr val="bg2">
            <a:lumMod val="1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i="0" u="none" strike="noStrike">
              <a:solidFill>
                <a:schemeClr val="accent1">
                  <a:lumMod val="60000"/>
                  <a:lumOff val="40000"/>
                </a:schemeClr>
              </a:solidFill>
              <a:latin typeface="Calibri"/>
              <a:ea typeface="Calibri"/>
              <a:cs typeface="Calibri"/>
            </a:rPr>
            <a:t>Total Days</a:t>
          </a:r>
        </a:p>
        <a:p>
          <a:pPr algn="l"/>
          <a:fld id="{A1734892-61F8-45F3-BBAC-F0AF162F2526}" type="TxLink">
            <a:rPr lang="en-US" sz="1400" b="1" i="0" u="none" strike="noStrike">
              <a:solidFill>
                <a:schemeClr val="bg1"/>
              </a:solidFill>
              <a:latin typeface="Calibri"/>
              <a:ea typeface="Calibri"/>
              <a:cs typeface="Calibri"/>
            </a:rPr>
            <a:pPr algn="l"/>
            <a:t>3719</a:t>
          </a:fld>
          <a:endParaRPr lang="en-US" sz="1400" b="1" i="0" u="none" strike="noStrike">
            <a:solidFill>
              <a:schemeClr val="bg1"/>
            </a:solidFill>
            <a:latin typeface="Calibri"/>
            <a:ea typeface="Calibri"/>
            <a:cs typeface="Calibri"/>
          </a:endParaRPr>
        </a:p>
        <a:p>
          <a:pPr algn="l"/>
          <a:endParaRPr lang="en-US" sz="1200" b="0" i="0" u="none" strike="noStrike">
            <a:solidFill>
              <a:schemeClr val="bg1"/>
            </a:solidFill>
            <a:latin typeface="Calibri"/>
            <a:ea typeface="Calibri"/>
            <a:cs typeface="Calibri"/>
          </a:endParaRPr>
        </a:p>
        <a:p>
          <a:pPr algn="l"/>
          <a:endParaRPr lang="en-IN" sz="1200">
            <a:solidFill>
              <a:schemeClr val="bg1"/>
            </a:solidFill>
          </a:endParaRPr>
        </a:p>
      </xdr:txBody>
    </xdr:sp>
    <xdr:clientData/>
  </xdr:twoCellAnchor>
  <xdr:twoCellAnchor>
    <xdr:from>
      <xdr:col>4</xdr:col>
      <xdr:colOff>572401</xdr:colOff>
      <xdr:row>4</xdr:row>
      <xdr:rowOff>160430</xdr:rowOff>
    </xdr:from>
    <xdr:to>
      <xdr:col>7</xdr:col>
      <xdr:colOff>367562</xdr:colOff>
      <xdr:row>8</xdr:row>
      <xdr:rowOff>94881</xdr:rowOff>
    </xdr:to>
    <xdr:sp macro="" textlink="KPI_Calculation!C3">
      <xdr:nvSpPr>
        <xdr:cNvPr id="48" name="Rectangle: Rounded Corners 47">
          <a:extLst>
            <a:ext uri="{FF2B5EF4-FFF2-40B4-BE49-F238E27FC236}">
              <a16:creationId xmlns:a16="http://schemas.microsoft.com/office/drawing/2014/main" id="{EF1EDFAB-0DAF-4FB3-BFAF-00861E636EDD}"/>
            </a:ext>
          </a:extLst>
        </xdr:cNvPr>
        <xdr:cNvSpPr/>
      </xdr:nvSpPr>
      <xdr:spPr>
        <a:xfrm>
          <a:off x="4115701" y="891950"/>
          <a:ext cx="1623961" cy="665971"/>
        </a:xfrm>
        <a:prstGeom prst="roundRect">
          <a:avLst/>
        </a:prstGeom>
        <a:solidFill>
          <a:schemeClr val="bg2">
            <a:lumMod val="1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0" i="0" u="none" strike="noStrike">
              <a:solidFill>
                <a:schemeClr val="accent1">
                  <a:lumMod val="60000"/>
                  <a:lumOff val="40000"/>
                </a:schemeClr>
              </a:solidFill>
              <a:latin typeface="Calibri"/>
              <a:ea typeface="Calibri"/>
              <a:cs typeface="Calibri"/>
            </a:rPr>
            <a:t>Max</a:t>
          </a:r>
          <a:r>
            <a:rPr lang="en-US" sz="1400" b="0" i="0" u="none" strike="noStrike" baseline="0">
              <a:solidFill>
                <a:schemeClr val="accent1">
                  <a:lumMod val="60000"/>
                  <a:lumOff val="40000"/>
                </a:schemeClr>
              </a:solidFill>
              <a:latin typeface="Calibri"/>
              <a:ea typeface="Calibri"/>
              <a:cs typeface="Calibri"/>
            </a:rPr>
            <a:t> Spread</a:t>
          </a:r>
          <a:endParaRPr lang="en-US" sz="1400" b="0" i="0" u="none" strike="noStrike">
            <a:solidFill>
              <a:schemeClr val="accent1">
                <a:lumMod val="60000"/>
                <a:lumOff val="40000"/>
              </a:schemeClr>
            </a:solidFill>
            <a:latin typeface="Calibri"/>
            <a:ea typeface="Calibri"/>
            <a:cs typeface="Calibri"/>
          </a:endParaRPr>
        </a:p>
        <a:p>
          <a:pPr algn="l"/>
          <a:fld id="{A002525D-61F0-45F0-9FE4-2E585F410534}" type="TxLink">
            <a:rPr lang="en-US" sz="1400" b="0" i="0" u="none" strike="noStrike">
              <a:solidFill>
                <a:schemeClr val="bg1"/>
              </a:solidFill>
              <a:latin typeface="Calibri"/>
              <a:ea typeface="Calibri"/>
              <a:cs typeface="Calibri"/>
            </a:rPr>
            <a:pPr algn="l"/>
            <a:t>323.88</a:t>
          </a:fld>
          <a:endParaRPr lang="en-US" sz="1400" b="0" i="0" u="none" strike="noStrike">
            <a:solidFill>
              <a:schemeClr val="bg1"/>
            </a:solidFill>
            <a:latin typeface="Calibri"/>
            <a:ea typeface="Calibri"/>
            <a:cs typeface="Calibri"/>
          </a:endParaRPr>
        </a:p>
        <a:p>
          <a:pPr algn="l"/>
          <a:endParaRPr lang="en-IN" sz="1400">
            <a:solidFill>
              <a:schemeClr val="bg1"/>
            </a:solidFill>
          </a:endParaRPr>
        </a:p>
      </xdr:txBody>
    </xdr:sp>
    <xdr:clientData/>
  </xdr:twoCellAnchor>
  <xdr:twoCellAnchor>
    <xdr:from>
      <xdr:col>7</xdr:col>
      <xdr:colOff>448761</xdr:colOff>
      <xdr:row>4</xdr:row>
      <xdr:rowOff>159282</xdr:rowOff>
    </xdr:from>
    <xdr:to>
      <xdr:col>10</xdr:col>
      <xdr:colOff>243923</xdr:colOff>
      <xdr:row>8</xdr:row>
      <xdr:rowOff>93733</xdr:rowOff>
    </xdr:to>
    <xdr:sp macro="" textlink="KPI_Calculation!D3">
      <xdr:nvSpPr>
        <xdr:cNvPr id="49" name="Rectangle: Rounded Corners 48">
          <a:extLst>
            <a:ext uri="{FF2B5EF4-FFF2-40B4-BE49-F238E27FC236}">
              <a16:creationId xmlns:a16="http://schemas.microsoft.com/office/drawing/2014/main" id="{34BA8754-B7A7-41C8-8D12-9B9CF6264E28}"/>
            </a:ext>
          </a:extLst>
        </xdr:cNvPr>
        <xdr:cNvSpPr/>
      </xdr:nvSpPr>
      <xdr:spPr>
        <a:xfrm>
          <a:off x="5820861" y="890802"/>
          <a:ext cx="1623962" cy="665971"/>
        </a:xfrm>
        <a:prstGeom prst="roundRect">
          <a:avLst/>
        </a:prstGeom>
        <a:solidFill>
          <a:schemeClr val="bg2">
            <a:lumMod val="1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0" i="0" u="none" strike="noStrike">
              <a:solidFill>
                <a:schemeClr val="accent1">
                  <a:lumMod val="60000"/>
                  <a:lumOff val="40000"/>
                </a:schemeClr>
              </a:solidFill>
              <a:latin typeface="Calibri"/>
              <a:ea typeface="Calibri"/>
              <a:cs typeface="Calibri"/>
            </a:rPr>
            <a:t>Avg. Daily Spread</a:t>
          </a:r>
        </a:p>
        <a:p>
          <a:pPr algn="l"/>
          <a:fld id="{1606301D-8132-4C20-BC8A-6488BAE2AA3D}" type="TxLink">
            <a:rPr lang="en-US" sz="1400" b="0" i="0" u="none" strike="noStrike">
              <a:solidFill>
                <a:schemeClr val="bg1"/>
              </a:solidFill>
              <a:latin typeface="Calibri"/>
              <a:ea typeface="Calibri"/>
              <a:cs typeface="Calibri"/>
            </a:rPr>
            <a:pPr algn="l"/>
            <a:t>13.59520194</a:t>
          </a:fld>
          <a:endParaRPr lang="en-IN" sz="1100">
            <a:solidFill>
              <a:schemeClr val="bg1"/>
            </a:solidFill>
          </a:endParaRPr>
        </a:p>
      </xdr:txBody>
    </xdr:sp>
    <xdr:clientData/>
  </xdr:twoCellAnchor>
  <xdr:twoCellAnchor>
    <xdr:from>
      <xdr:col>10</xdr:col>
      <xdr:colOff>327415</xdr:colOff>
      <xdr:row>4</xdr:row>
      <xdr:rowOff>158135</xdr:rowOff>
    </xdr:from>
    <xdr:to>
      <xdr:col>13</xdr:col>
      <xdr:colOff>122576</xdr:colOff>
      <xdr:row>8</xdr:row>
      <xdr:rowOff>92586</xdr:rowOff>
    </xdr:to>
    <xdr:sp macro="" textlink="KPI_Calculation!G3">
      <xdr:nvSpPr>
        <xdr:cNvPr id="50" name="Rectangle: Rounded Corners 49">
          <a:extLst>
            <a:ext uri="{FF2B5EF4-FFF2-40B4-BE49-F238E27FC236}">
              <a16:creationId xmlns:a16="http://schemas.microsoft.com/office/drawing/2014/main" id="{2FC9B4B9-B3F1-41AD-BC51-1DF9636A6C15}"/>
            </a:ext>
          </a:extLst>
        </xdr:cNvPr>
        <xdr:cNvSpPr/>
      </xdr:nvSpPr>
      <xdr:spPr>
        <a:xfrm>
          <a:off x="7528315" y="889655"/>
          <a:ext cx="1623961" cy="665971"/>
        </a:xfrm>
        <a:prstGeom prst="roundRect">
          <a:avLst/>
        </a:prstGeom>
        <a:solidFill>
          <a:schemeClr val="bg2">
            <a:lumMod val="1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0" i="0" u="none" strike="noStrike">
              <a:solidFill>
                <a:schemeClr val="accent1">
                  <a:lumMod val="60000"/>
                  <a:lumOff val="40000"/>
                </a:schemeClr>
              </a:solidFill>
              <a:latin typeface="Calibri"/>
              <a:ea typeface="Calibri"/>
              <a:cs typeface="Calibri"/>
            </a:rPr>
            <a:t>Volality</a:t>
          </a:r>
          <a:r>
            <a:rPr lang="en-US" sz="1400" b="0" i="0" u="none" strike="noStrike" baseline="0">
              <a:solidFill>
                <a:schemeClr val="accent1">
                  <a:lumMod val="60000"/>
                  <a:lumOff val="40000"/>
                </a:schemeClr>
              </a:solidFill>
              <a:latin typeface="Calibri"/>
              <a:ea typeface="Calibri"/>
              <a:cs typeface="Calibri"/>
            </a:rPr>
            <a:t> Index</a:t>
          </a:r>
          <a:endParaRPr lang="en-US" sz="1400" b="0" i="0" u="none" strike="noStrike">
            <a:solidFill>
              <a:schemeClr val="accent1">
                <a:lumMod val="60000"/>
                <a:lumOff val="40000"/>
              </a:schemeClr>
            </a:solidFill>
            <a:latin typeface="Calibri"/>
            <a:ea typeface="Calibri"/>
            <a:cs typeface="Calibri"/>
          </a:endParaRPr>
        </a:p>
        <a:p>
          <a:pPr algn="l"/>
          <a:fld id="{6357EB26-3C23-46B4-83CF-F4A24B1064DB}" type="TxLink">
            <a:rPr lang="en-US" sz="1400" b="0" i="0" u="none" strike="noStrike">
              <a:solidFill>
                <a:schemeClr val="bg1"/>
              </a:solidFill>
              <a:latin typeface="Calibri"/>
              <a:ea typeface="Calibri"/>
              <a:cs typeface="Calibri"/>
            </a:rPr>
            <a:pPr algn="l"/>
            <a:t>19.18662998</a:t>
          </a:fld>
          <a:endParaRPr lang="en-US" sz="1400" b="0" i="0" u="none" strike="noStrike">
            <a:solidFill>
              <a:schemeClr val="bg1"/>
            </a:solidFill>
            <a:latin typeface="Calibri"/>
            <a:ea typeface="Calibri"/>
            <a:cs typeface="Calibri"/>
          </a:endParaRPr>
        </a:p>
      </xdr:txBody>
    </xdr:sp>
    <xdr:clientData/>
  </xdr:twoCellAnchor>
  <xdr:twoCellAnchor>
    <xdr:from>
      <xdr:col>13</xdr:col>
      <xdr:colOff>236220</xdr:colOff>
      <xdr:row>4</xdr:row>
      <xdr:rowOff>157562</xdr:rowOff>
    </xdr:from>
    <xdr:to>
      <xdr:col>16</xdr:col>
      <xdr:colOff>465311</xdr:colOff>
      <xdr:row>8</xdr:row>
      <xdr:rowOff>92013</xdr:rowOff>
    </xdr:to>
    <xdr:sp macro="" textlink="KPI_Calculation!B3">
      <xdr:nvSpPr>
        <xdr:cNvPr id="51" name="Rectangle: Rounded Corners 50">
          <a:extLst>
            <a:ext uri="{FF2B5EF4-FFF2-40B4-BE49-F238E27FC236}">
              <a16:creationId xmlns:a16="http://schemas.microsoft.com/office/drawing/2014/main" id="{7A0F62EE-2FA0-4E89-A9E6-FE3A6C62C023}"/>
            </a:ext>
          </a:extLst>
        </xdr:cNvPr>
        <xdr:cNvSpPr/>
      </xdr:nvSpPr>
      <xdr:spPr>
        <a:xfrm>
          <a:off x="9265920" y="889082"/>
          <a:ext cx="2057891" cy="665971"/>
        </a:xfrm>
        <a:prstGeom prst="roundRect">
          <a:avLst/>
        </a:prstGeom>
        <a:solidFill>
          <a:schemeClr val="bg2">
            <a:lumMod val="1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0" i="0" u="none" strike="noStrike">
              <a:solidFill>
                <a:schemeClr val="accent1">
                  <a:lumMod val="60000"/>
                  <a:lumOff val="40000"/>
                </a:schemeClr>
              </a:solidFill>
              <a:latin typeface="Calibri"/>
              <a:ea typeface="Calibri"/>
              <a:cs typeface="Calibri"/>
            </a:rPr>
            <a:t>Total Close Days</a:t>
          </a:r>
        </a:p>
        <a:p>
          <a:pPr algn="l"/>
          <a:fld id="{832E22F5-0D22-4753-A31E-009F97925408}" type="TxLink">
            <a:rPr lang="en-US" sz="1400" b="0" i="0" u="none" strike="noStrike">
              <a:solidFill>
                <a:schemeClr val="bg1"/>
              </a:solidFill>
              <a:latin typeface="Calibri"/>
              <a:ea typeface="Calibri"/>
              <a:cs typeface="Calibri"/>
            </a:rPr>
            <a:pPr algn="l"/>
            <a:t>1127633.09</a:t>
          </a:fld>
          <a:endParaRPr lang="en-IN" sz="1400">
            <a:solidFill>
              <a:schemeClr val="bg1"/>
            </a:solidFill>
          </a:endParaRPr>
        </a:p>
      </xdr:txBody>
    </xdr:sp>
    <xdr:clientData/>
  </xdr:twoCellAnchor>
  <xdr:twoCellAnchor>
    <xdr:from>
      <xdr:col>9</xdr:col>
      <xdr:colOff>2177</xdr:colOff>
      <xdr:row>8</xdr:row>
      <xdr:rowOff>152401</xdr:rowOff>
    </xdr:from>
    <xdr:to>
      <xdr:col>16</xdr:col>
      <xdr:colOff>350520</xdr:colOff>
      <xdr:row>10</xdr:row>
      <xdr:rowOff>15241</xdr:rowOff>
    </xdr:to>
    <xdr:sp macro="" textlink="">
      <xdr:nvSpPr>
        <xdr:cNvPr id="52" name="TextBox 51">
          <a:extLst>
            <a:ext uri="{FF2B5EF4-FFF2-40B4-BE49-F238E27FC236}">
              <a16:creationId xmlns:a16="http://schemas.microsoft.com/office/drawing/2014/main" id="{A85E9A13-691A-4F3B-8173-2226CDDCD664}"/>
            </a:ext>
          </a:extLst>
        </xdr:cNvPr>
        <xdr:cNvSpPr txBox="1"/>
      </xdr:nvSpPr>
      <xdr:spPr>
        <a:xfrm>
          <a:off x="6593477" y="1615441"/>
          <a:ext cx="4615543" cy="228600"/>
        </a:xfrm>
        <a:prstGeom prst="rect">
          <a:avLst/>
        </a:prstGeom>
        <a:solidFill>
          <a:schemeClr val="bg2">
            <a:lumMod val="10000"/>
          </a:schemeClr>
        </a:solidFill>
        <a:ln w="9525" cmpd="sng">
          <a:solidFill>
            <a:schemeClr val="bg2">
              <a:lumMod val="1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b="1">
              <a:solidFill>
                <a:schemeClr val="accent1">
                  <a:lumMod val="60000"/>
                  <a:lumOff val="40000"/>
                </a:schemeClr>
              </a:solidFill>
            </a:rPr>
            <a:t>Daily Volume vs Closing Price</a:t>
          </a:r>
        </a:p>
      </xdr:txBody>
    </xdr:sp>
    <xdr:clientData/>
  </xdr:twoCellAnchor>
  <xdr:twoCellAnchor>
    <xdr:from>
      <xdr:col>8</xdr:col>
      <xdr:colOff>403860</xdr:colOff>
      <xdr:row>21</xdr:row>
      <xdr:rowOff>144780</xdr:rowOff>
    </xdr:from>
    <xdr:to>
      <xdr:col>12</xdr:col>
      <xdr:colOff>411480</xdr:colOff>
      <xdr:row>27</xdr:row>
      <xdr:rowOff>137160</xdr:rowOff>
    </xdr:to>
    <xdr:graphicFrame macro="">
      <xdr:nvGraphicFramePr>
        <xdr:cNvPr id="6" name="Chart 5">
          <a:extLst>
            <a:ext uri="{FF2B5EF4-FFF2-40B4-BE49-F238E27FC236}">
              <a16:creationId xmlns:a16="http://schemas.microsoft.com/office/drawing/2014/main" id="{71A0ADBC-158B-44FD-9032-5ECED197B18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8</xdr:col>
      <xdr:colOff>441960</xdr:colOff>
      <xdr:row>19</xdr:row>
      <xdr:rowOff>114301</xdr:rowOff>
    </xdr:from>
    <xdr:to>
      <xdr:col>12</xdr:col>
      <xdr:colOff>184521</xdr:colOff>
      <xdr:row>21</xdr:row>
      <xdr:rowOff>19230</xdr:rowOff>
    </xdr:to>
    <xdr:sp macro="" textlink="">
      <xdr:nvSpPr>
        <xdr:cNvPr id="53" name="TextBox 52">
          <a:extLst>
            <a:ext uri="{FF2B5EF4-FFF2-40B4-BE49-F238E27FC236}">
              <a16:creationId xmlns:a16="http://schemas.microsoft.com/office/drawing/2014/main" id="{109E2B96-76A7-4078-852F-9AB2664CE481}"/>
            </a:ext>
          </a:extLst>
        </xdr:cNvPr>
        <xdr:cNvSpPr txBox="1"/>
      </xdr:nvSpPr>
      <xdr:spPr>
        <a:xfrm>
          <a:off x="6418364" y="3620184"/>
          <a:ext cx="2175493" cy="273970"/>
        </a:xfrm>
        <a:prstGeom prst="rect">
          <a:avLst/>
        </a:prstGeom>
        <a:solidFill>
          <a:schemeClr val="bg2">
            <a:lumMod val="10000"/>
          </a:schemeClr>
        </a:solidFill>
        <a:ln w="9525" cmpd="sng">
          <a:solidFill>
            <a:schemeClr val="bg2">
              <a:lumMod val="1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a:solidFill>
                <a:schemeClr val="accent1">
                  <a:lumMod val="60000"/>
                  <a:lumOff val="40000"/>
                </a:schemeClr>
              </a:solidFill>
            </a:rPr>
            <a:t>Quarterly Average Volume</a:t>
          </a:r>
        </a:p>
      </xdr:txBody>
    </xdr:sp>
    <xdr:clientData/>
  </xdr:twoCellAnchor>
  <xdr:twoCellAnchor>
    <xdr:from>
      <xdr:col>8</xdr:col>
      <xdr:colOff>396240</xdr:colOff>
      <xdr:row>10</xdr:row>
      <xdr:rowOff>99060</xdr:rowOff>
    </xdr:from>
    <xdr:to>
      <xdr:col>16</xdr:col>
      <xdr:colOff>533400</xdr:colOff>
      <xdr:row>18</xdr:row>
      <xdr:rowOff>53340</xdr:rowOff>
    </xdr:to>
    <xdr:graphicFrame macro="">
      <xdr:nvGraphicFramePr>
        <xdr:cNvPr id="40" name="Chart 39">
          <a:extLst>
            <a:ext uri="{FF2B5EF4-FFF2-40B4-BE49-F238E27FC236}">
              <a16:creationId xmlns:a16="http://schemas.microsoft.com/office/drawing/2014/main" id="{277BDB11-ADD5-482A-BC86-2432A56594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17</xdr:col>
      <xdr:colOff>259040</xdr:colOff>
      <xdr:row>22</xdr:row>
      <xdr:rowOff>69530</xdr:rowOff>
    </xdr:from>
    <xdr:to>
      <xdr:col>17</xdr:col>
      <xdr:colOff>331040</xdr:colOff>
      <xdr:row>22</xdr:row>
      <xdr:rowOff>141530</xdr:rowOff>
    </xdr:to>
    <xdr:sp macro="" textlink="">
      <xdr:nvSpPr>
        <xdr:cNvPr id="14" name="Rectangle 13">
          <a:extLst>
            <a:ext uri="{FF2B5EF4-FFF2-40B4-BE49-F238E27FC236}">
              <a16:creationId xmlns:a16="http://schemas.microsoft.com/office/drawing/2014/main" id="{4B63182A-2E44-4C72-95D2-0CDA5FD4CA68}"/>
            </a:ext>
          </a:extLst>
        </xdr:cNvPr>
        <xdr:cNvSpPr/>
      </xdr:nvSpPr>
      <xdr:spPr>
        <a:xfrm>
          <a:off x="11709093" y="4039951"/>
          <a:ext cx="72000" cy="72000"/>
        </a:xfrm>
        <a:prstGeom prst="rect">
          <a:avLst/>
        </a:prstGeom>
        <a:solidFill>
          <a:schemeClr val="accent1">
            <a:lumMod val="75000"/>
          </a:schemeClr>
        </a:solidFill>
        <a:ln>
          <a:solidFill>
            <a:schemeClr val="tx1"/>
          </a:solidFill>
        </a:ln>
        <a:effectLst/>
        <a:scene3d>
          <a:camera prst="orthographicFront">
            <a:rot lat="0" lon="0" rev="0"/>
          </a:camera>
          <a:lightRig rig="glow" dir="t">
            <a:rot lat="0" lon="0" rev="14100000"/>
          </a:lightRig>
        </a:scene3d>
        <a:sp3d prstMaterial="softEdge">
          <a:bevelT w="127000" prst="artDeco"/>
        </a:sp3d>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IN" sz="1100"/>
        </a:p>
      </xdr:txBody>
    </xdr:sp>
    <xdr:clientData/>
  </xdr:twoCellAnchor>
  <xdr:twoCellAnchor>
    <xdr:from>
      <xdr:col>18</xdr:col>
      <xdr:colOff>414421</xdr:colOff>
      <xdr:row>22</xdr:row>
      <xdr:rowOff>53472</xdr:rowOff>
    </xdr:from>
    <xdr:to>
      <xdr:col>18</xdr:col>
      <xdr:colOff>486421</xdr:colOff>
      <xdr:row>22</xdr:row>
      <xdr:rowOff>125472</xdr:rowOff>
    </xdr:to>
    <xdr:sp macro="" textlink="">
      <xdr:nvSpPr>
        <xdr:cNvPr id="15" name="Rectangle 14">
          <a:extLst>
            <a:ext uri="{FF2B5EF4-FFF2-40B4-BE49-F238E27FC236}">
              <a16:creationId xmlns:a16="http://schemas.microsoft.com/office/drawing/2014/main" id="{E329BAE2-390D-4AB5-8DDE-4F6A80B245D0}"/>
            </a:ext>
          </a:extLst>
        </xdr:cNvPr>
        <xdr:cNvSpPr/>
      </xdr:nvSpPr>
      <xdr:spPr>
        <a:xfrm>
          <a:off x="12472737" y="4023893"/>
          <a:ext cx="72000" cy="72000"/>
        </a:xfrm>
        <a:prstGeom prst="rect">
          <a:avLst/>
        </a:prstGeom>
        <a:solidFill>
          <a:schemeClr val="accent1">
            <a:lumMod val="60000"/>
            <a:lumOff val="40000"/>
          </a:schemeClr>
        </a:solidFill>
        <a:ln>
          <a:solidFill>
            <a:schemeClr val="tx1"/>
          </a:solidFill>
        </a:ln>
        <a:effectLst/>
        <a:scene3d>
          <a:camera prst="orthographicFront">
            <a:rot lat="0" lon="0" rev="0"/>
          </a:camera>
          <a:lightRig rig="glow" dir="t">
            <a:rot lat="0" lon="0" rev="14100000"/>
          </a:lightRig>
        </a:scene3d>
        <a:sp3d prstMaterial="softEdge">
          <a:bevelT w="127000" prst="artDeco"/>
        </a:sp3d>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IN" sz="1100"/>
        </a:p>
      </xdr:txBody>
    </xdr:sp>
    <xdr:clientData/>
  </xdr:twoCellAnchor>
  <xdr:twoCellAnchor>
    <xdr:from>
      <xdr:col>19</xdr:col>
      <xdr:colOff>487948</xdr:colOff>
      <xdr:row>22</xdr:row>
      <xdr:rowOff>46787</xdr:rowOff>
    </xdr:from>
    <xdr:to>
      <xdr:col>19</xdr:col>
      <xdr:colOff>559948</xdr:colOff>
      <xdr:row>22</xdr:row>
      <xdr:rowOff>118787</xdr:rowOff>
    </xdr:to>
    <xdr:sp macro="" textlink="">
      <xdr:nvSpPr>
        <xdr:cNvPr id="16" name="Rectangle 15">
          <a:extLst>
            <a:ext uri="{FF2B5EF4-FFF2-40B4-BE49-F238E27FC236}">
              <a16:creationId xmlns:a16="http://schemas.microsoft.com/office/drawing/2014/main" id="{63348D60-85A0-47C5-9340-20EECAB8D0D7}"/>
            </a:ext>
          </a:extLst>
        </xdr:cNvPr>
        <xdr:cNvSpPr/>
      </xdr:nvSpPr>
      <xdr:spPr>
        <a:xfrm>
          <a:off x="13154527" y="4017208"/>
          <a:ext cx="72000" cy="72000"/>
        </a:xfrm>
        <a:prstGeom prst="rect">
          <a:avLst/>
        </a:prstGeom>
        <a:solidFill>
          <a:schemeClr val="accent1">
            <a:lumMod val="40000"/>
            <a:lumOff val="60000"/>
          </a:schemeClr>
        </a:solidFill>
        <a:ln>
          <a:solidFill>
            <a:schemeClr val="tx1"/>
          </a:solidFill>
        </a:ln>
        <a:effectLst/>
        <a:scene3d>
          <a:camera prst="orthographicFront">
            <a:rot lat="0" lon="0" rev="0"/>
          </a:camera>
          <a:lightRig rig="glow" dir="t">
            <a:rot lat="0" lon="0" rev="14100000"/>
          </a:lightRig>
        </a:scene3d>
        <a:sp3d prstMaterial="softEdge">
          <a:bevelT w="127000" prst="artDeco"/>
        </a:sp3d>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IN" sz="1100"/>
        </a:p>
      </xdr:txBody>
    </xdr:sp>
    <xdr:clientData/>
  </xdr:twoCellAnchor>
  <xdr:twoCellAnchor>
    <xdr:from>
      <xdr:col>17</xdr:col>
      <xdr:colOff>354263</xdr:colOff>
      <xdr:row>21</xdr:row>
      <xdr:rowOff>160422</xdr:rowOff>
    </xdr:from>
    <xdr:to>
      <xdr:col>18</xdr:col>
      <xdr:colOff>401052</xdr:colOff>
      <xdr:row>23</xdr:row>
      <xdr:rowOff>0</xdr:rowOff>
    </xdr:to>
    <xdr:sp macro="" textlink="">
      <xdr:nvSpPr>
        <xdr:cNvPr id="28" name="TextBox 1">
          <a:extLst>
            <a:ext uri="{FF2B5EF4-FFF2-40B4-BE49-F238E27FC236}">
              <a16:creationId xmlns:a16="http://schemas.microsoft.com/office/drawing/2014/main" id="{C670A1D8-48E8-4485-8217-C77034479528}"/>
            </a:ext>
          </a:extLst>
        </xdr:cNvPr>
        <xdr:cNvSpPr txBox="1"/>
      </xdr:nvSpPr>
      <xdr:spPr>
        <a:xfrm>
          <a:off x="11804316" y="3950369"/>
          <a:ext cx="655052" cy="200526"/>
        </a:xfrm>
        <a:prstGeom prst="rect">
          <a:avLst/>
        </a:prstGeom>
        <a:noFill/>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r>
            <a:rPr lang="en-IN" sz="900" kern="1200">
              <a:solidFill>
                <a:schemeClr val="bg1"/>
              </a:solidFill>
            </a:rPr>
            <a:t>Negative</a:t>
          </a:r>
        </a:p>
      </xdr:txBody>
    </xdr:sp>
    <xdr:clientData/>
  </xdr:twoCellAnchor>
  <xdr:twoCellAnchor>
    <xdr:from>
      <xdr:col>18</xdr:col>
      <xdr:colOff>487949</xdr:colOff>
      <xdr:row>21</xdr:row>
      <xdr:rowOff>147053</xdr:rowOff>
    </xdr:from>
    <xdr:to>
      <xdr:col>19</xdr:col>
      <xdr:colOff>414422</xdr:colOff>
      <xdr:row>23</xdr:row>
      <xdr:rowOff>20052</xdr:rowOff>
    </xdr:to>
    <xdr:sp macro="" textlink="">
      <xdr:nvSpPr>
        <xdr:cNvPr id="29" name="TextBox 1">
          <a:extLst>
            <a:ext uri="{FF2B5EF4-FFF2-40B4-BE49-F238E27FC236}">
              <a16:creationId xmlns:a16="http://schemas.microsoft.com/office/drawing/2014/main" id="{F138E933-64E5-49E8-87D5-DF2E8DA59D06}"/>
            </a:ext>
          </a:extLst>
        </xdr:cNvPr>
        <xdr:cNvSpPr txBox="1"/>
      </xdr:nvSpPr>
      <xdr:spPr>
        <a:xfrm>
          <a:off x="12546265" y="3937000"/>
          <a:ext cx="534736" cy="233947"/>
        </a:xfrm>
        <a:prstGeom prst="rect">
          <a:avLst/>
        </a:prstGeom>
        <a:noFill/>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r>
            <a:rPr lang="en-IN" sz="900" kern="1200">
              <a:solidFill>
                <a:schemeClr val="bg1"/>
              </a:solidFill>
            </a:rPr>
            <a:t>Neutral</a:t>
          </a:r>
        </a:p>
      </xdr:txBody>
    </xdr:sp>
    <xdr:clientData/>
  </xdr:twoCellAnchor>
  <xdr:twoCellAnchor>
    <xdr:from>
      <xdr:col>19</xdr:col>
      <xdr:colOff>588211</xdr:colOff>
      <xdr:row>21</xdr:row>
      <xdr:rowOff>153737</xdr:rowOff>
    </xdr:from>
    <xdr:to>
      <xdr:col>20</xdr:col>
      <xdr:colOff>534737</xdr:colOff>
      <xdr:row>23</xdr:row>
      <xdr:rowOff>26736</xdr:rowOff>
    </xdr:to>
    <xdr:sp macro="" textlink="">
      <xdr:nvSpPr>
        <xdr:cNvPr id="30" name="TextBox 1">
          <a:extLst>
            <a:ext uri="{FF2B5EF4-FFF2-40B4-BE49-F238E27FC236}">
              <a16:creationId xmlns:a16="http://schemas.microsoft.com/office/drawing/2014/main" id="{41A13D92-5FAF-4C37-8FA2-3279B9EDB852}"/>
            </a:ext>
          </a:extLst>
        </xdr:cNvPr>
        <xdr:cNvSpPr txBox="1"/>
      </xdr:nvSpPr>
      <xdr:spPr>
        <a:xfrm>
          <a:off x="13254790" y="3943684"/>
          <a:ext cx="554789" cy="233947"/>
        </a:xfrm>
        <a:prstGeom prst="rect">
          <a:avLst/>
        </a:prstGeom>
        <a:noFill/>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r>
            <a:rPr lang="en-IN" sz="900" kern="1200">
              <a:solidFill>
                <a:schemeClr val="accent1">
                  <a:lumMod val="60000"/>
                  <a:lumOff val="40000"/>
                </a:schemeClr>
              </a:solidFill>
            </a:rPr>
            <a:t>Positive</a:t>
          </a:r>
        </a:p>
      </xdr:txBody>
    </xdr:sp>
    <xdr:clientData/>
  </xdr:twoCellAnchor>
  <xdr:twoCellAnchor editAs="oneCell">
    <xdr:from>
      <xdr:col>0</xdr:col>
      <xdr:colOff>723625</xdr:colOff>
      <xdr:row>0</xdr:row>
      <xdr:rowOff>120315</xdr:rowOff>
    </xdr:from>
    <xdr:to>
      <xdr:col>0</xdr:col>
      <xdr:colOff>1134704</xdr:colOff>
      <xdr:row>2</xdr:row>
      <xdr:rowOff>90237</xdr:rowOff>
    </xdr:to>
    <xdr:pic>
      <xdr:nvPicPr>
        <xdr:cNvPr id="39" name="Picture 38">
          <a:extLst>
            <a:ext uri="{FF2B5EF4-FFF2-40B4-BE49-F238E27FC236}">
              <a16:creationId xmlns:a16="http://schemas.microsoft.com/office/drawing/2014/main" id="{76835DAC-0187-4153-8E32-94F4B4964E61}"/>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xdr:blipFill>
      <xdr:spPr>
        <a:xfrm>
          <a:off x="723625" y="120315"/>
          <a:ext cx="411079" cy="335682"/>
        </a:xfrm>
        <a:prstGeom prst="rect">
          <a:avLst/>
        </a:prstGeom>
      </xdr:spPr>
    </xdr:pic>
    <xdr:clientData/>
  </xdr:twoCellAnchor>
  <xdr:twoCellAnchor editAs="oneCell">
    <xdr:from>
      <xdr:col>1</xdr:col>
      <xdr:colOff>210552</xdr:colOff>
      <xdr:row>0</xdr:row>
      <xdr:rowOff>0</xdr:rowOff>
    </xdr:from>
    <xdr:to>
      <xdr:col>3</xdr:col>
      <xdr:colOff>392288</xdr:colOff>
      <xdr:row>5</xdr:row>
      <xdr:rowOff>141632</xdr:rowOff>
    </xdr:to>
    <xdr:pic>
      <xdr:nvPicPr>
        <xdr:cNvPr id="57" name="Picture 56">
          <a:extLst>
            <a:ext uri="{FF2B5EF4-FFF2-40B4-BE49-F238E27FC236}">
              <a16:creationId xmlns:a16="http://schemas.microsoft.com/office/drawing/2014/main" id="{50564708-52E2-0063-1245-6DADC545D510}"/>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rcRect/>
        <a:stretch/>
      </xdr:blipFill>
      <xdr:spPr>
        <a:xfrm>
          <a:off x="2285999" y="0"/>
          <a:ext cx="1044000" cy="1044000"/>
        </a:xfrm>
        <a:prstGeom prst="rect">
          <a:avLst/>
        </a:prstGeom>
      </xdr:spPr>
    </xdr:pic>
    <xdr:clientData/>
  </xdr:twoCellAnchor>
  <xdr:twoCellAnchor>
    <xdr:from>
      <xdr:col>2</xdr:col>
      <xdr:colOff>71120</xdr:colOff>
      <xdr:row>11</xdr:row>
      <xdr:rowOff>111760</xdr:rowOff>
    </xdr:from>
    <xdr:to>
      <xdr:col>8</xdr:col>
      <xdr:colOff>132080</xdr:colOff>
      <xdr:row>23</xdr:row>
      <xdr:rowOff>111760</xdr:rowOff>
    </xdr:to>
    <xdr:graphicFrame macro="">
      <xdr:nvGraphicFramePr>
        <xdr:cNvPr id="25" name="Chart 24">
          <a:extLst>
            <a:ext uri="{FF2B5EF4-FFF2-40B4-BE49-F238E27FC236}">
              <a16:creationId xmlns:a16="http://schemas.microsoft.com/office/drawing/2014/main" id="{A40EDC0E-E16E-4276-BB97-C083CE4271B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drawings/drawing3.xml><?xml version="1.0" encoding="utf-8"?>
<c:userShapes xmlns:c="http://schemas.openxmlformats.org/drawingml/2006/chart">
  <cdr:relSizeAnchor xmlns:cdr="http://schemas.openxmlformats.org/drawingml/2006/chartDrawing">
    <cdr:from>
      <cdr:x>0.03837</cdr:x>
      <cdr:y>0.05948</cdr:y>
    </cdr:from>
    <cdr:to>
      <cdr:x>0.60768</cdr:x>
      <cdr:y>0.56255</cdr:y>
    </cdr:to>
    <cdr:sp macro="" textlink="">
      <cdr:nvSpPr>
        <cdr:cNvPr id="4" name="TextBox 12">
          <a:extLst xmlns:a="http://schemas.openxmlformats.org/drawingml/2006/main">
            <a:ext uri="{FF2B5EF4-FFF2-40B4-BE49-F238E27FC236}">
              <a16:creationId xmlns:a16="http://schemas.microsoft.com/office/drawing/2014/main" id="{04B72E43-9005-DFD7-1D30-C754A14E2C2C}"/>
            </a:ext>
          </a:extLst>
        </cdr:cNvPr>
        <cdr:cNvSpPr txBox="1"/>
      </cdr:nvSpPr>
      <cdr:spPr>
        <a:xfrm xmlns:a="http://schemas.openxmlformats.org/drawingml/2006/main">
          <a:off x="95007" y="92586"/>
          <a:ext cx="1409728" cy="783046"/>
        </a:xfrm>
        <a:prstGeom xmlns:a="http://schemas.openxmlformats.org/drawingml/2006/main" prst="round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marL="0" marR="0" lvl="0" indent="0" defTabSz="914400" eaLnBrk="1" fontAlgn="auto" latinLnBrk="0" hangingPunct="1">
            <a:lnSpc>
              <a:spcPct val="100000"/>
            </a:lnSpc>
            <a:spcBef>
              <a:spcPts val="0"/>
            </a:spcBef>
            <a:spcAft>
              <a:spcPts val="0"/>
            </a:spcAft>
            <a:buClrTx/>
            <a:buSzTx/>
            <a:buFontTx/>
            <a:buNone/>
            <a:tabLst/>
            <a:defRPr/>
          </a:pPr>
          <a:r>
            <a:rPr lang="en-IN" sz="1050" b="1">
              <a:solidFill>
                <a:schemeClr val="accent1">
                  <a:lumMod val="60000"/>
                  <a:lumOff val="40000"/>
                </a:schemeClr>
              </a:solidFill>
              <a:effectLst/>
              <a:latin typeface="+mn-lt"/>
              <a:ea typeface="+mn-ea"/>
              <a:cs typeface="+mn-cs"/>
            </a:rPr>
            <a:t>Distribution of Trading Days by Highs</a:t>
          </a:r>
          <a:endParaRPr lang="en-IN" sz="1050" b="1">
            <a:solidFill>
              <a:schemeClr val="accent1">
                <a:lumMod val="60000"/>
                <a:lumOff val="40000"/>
              </a:schemeClr>
            </a:solidFill>
            <a:effectLst/>
          </a:endParaRPr>
        </a:p>
        <a:p xmlns:a="http://schemas.openxmlformats.org/drawingml/2006/main">
          <a:endParaRPr lang="en-IN" sz="1050" b="1">
            <a:solidFill>
              <a:schemeClr val="accent1">
                <a:lumMod val="60000"/>
                <a:lumOff val="40000"/>
              </a:schemeClr>
            </a:solidFill>
          </a:endParaRPr>
        </a:p>
      </cdr:txBody>
    </cdr:sp>
  </cdr:relSizeAnchor>
  <cdr:relSizeAnchor xmlns:cdr="http://schemas.openxmlformats.org/drawingml/2006/chartDrawing">
    <cdr:from>
      <cdr:x>0.05133</cdr:x>
      <cdr:y>0.54457</cdr:y>
    </cdr:from>
    <cdr:to>
      <cdr:x>0.08188</cdr:x>
      <cdr:y>0.59641</cdr:y>
    </cdr:to>
    <cdr:sp macro="" textlink="">
      <cdr:nvSpPr>
        <cdr:cNvPr id="2" name="Rectangle 1">
          <a:extLst xmlns:a="http://schemas.openxmlformats.org/drawingml/2006/main">
            <a:ext uri="{FF2B5EF4-FFF2-40B4-BE49-F238E27FC236}">
              <a16:creationId xmlns:a16="http://schemas.microsoft.com/office/drawing/2014/main" id="{23607510-E7C9-CBFC-1B7F-FB8D9C7DEC42}"/>
            </a:ext>
          </a:extLst>
        </cdr:cNvPr>
        <cdr:cNvSpPr/>
      </cdr:nvSpPr>
      <cdr:spPr>
        <a:xfrm xmlns:a="http://schemas.openxmlformats.org/drawingml/2006/main">
          <a:off x="127113" y="847637"/>
          <a:ext cx="75647" cy="80691"/>
        </a:xfrm>
        <a:prstGeom xmlns:a="http://schemas.openxmlformats.org/drawingml/2006/main" prst="rect">
          <a:avLst/>
        </a:prstGeom>
        <a:solidFill xmlns:a="http://schemas.openxmlformats.org/drawingml/2006/main">
          <a:schemeClr val="accent1">
            <a:lumMod val="75000"/>
          </a:schemeClr>
        </a:solidFill>
        <a:ln xmlns:a="http://schemas.openxmlformats.org/drawingml/2006/main">
          <a:solidFill>
            <a:schemeClr val="bg1"/>
          </a:solidFill>
        </a:ln>
        <a:effectLst xmlns:a="http://schemas.openxmlformats.org/drawingml/2006/main"/>
        <a:scene3d xmlns:a="http://schemas.openxmlformats.org/drawingml/2006/main">
          <a:camera prst="orthographicFront">
            <a:rot lat="0" lon="0" rev="0"/>
          </a:camera>
          <a:lightRig rig="glow" dir="t">
            <a:rot lat="0" lon="0" rev="14100000"/>
          </a:lightRig>
        </a:scene3d>
        <a:sp3d xmlns:a="http://schemas.openxmlformats.org/drawingml/2006/main" prstMaterial="softEdge">
          <a:bevelT w="127000" prst="artDeco"/>
        </a:sp3d>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ot="0" spcFirstLastPara="0" vert="horz" wrap="square" lIns="91440" tIns="45720" rIns="91440" bIns="45720" numCol="1" spcCol="0" rtlCol="0" fromWordArt="0" anchor="t" anchorCtr="0" forceAA="0" compatLnSpc="1">
          <a:prstTxWarp prst="textNoShape">
            <a:avLst/>
          </a:prstTxWarp>
          <a:noAutofit/>
        </a:bodyPr>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l"/>
          <a:endParaRPr lang="en-IN" sz="1100"/>
        </a:p>
      </cdr:txBody>
    </cdr:sp>
  </cdr:relSizeAnchor>
  <cdr:relSizeAnchor xmlns:cdr="http://schemas.openxmlformats.org/drawingml/2006/chartDrawing">
    <cdr:from>
      <cdr:x>0.06963</cdr:x>
      <cdr:y>0.49866</cdr:y>
    </cdr:from>
    <cdr:to>
      <cdr:x>0.45206</cdr:x>
      <cdr:y>0.73466</cdr:y>
    </cdr:to>
    <cdr:sp macro="" textlink="">
      <cdr:nvSpPr>
        <cdr:cNvPr id="3" name="TextBox 2">
          <a:extLst xmlns:a="http://schemas.openxmlformats.org/drawingml/2006/main">
            <a:ext uri="{FF2B5EF4-FFF2-40B4-BE49-F238E27FC236}">
              <a16:creationId xmlns:a16="http://schemas.microsoft.com/office/drawing/2014/main" id="{EFC5E750-76AF-6C77-EE20-E04E0265DD1C}"/>
            </a:ext>
          </a:extLst>
        </cdr:cNvPr>
        <cdr:cNvSpPr txBox="1"/>
      </cdr:nvSpPr>
      <cdr:spPr>
        <a:xfrm xmlns:a="http://schemas.openxmlformats.org/drawingml/2006/main">
          <a:off x="172425" y="776185"/>
          <a:ext cx="946969" cy="367342"/>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IN" sz="900" kern="1200">
              <a:solidFill>
                <a:schemeClr val="bg1"/>
              </a:solidFill>
            </a:rPr>
            <a:t>New high</a:t>
          </a: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KHI KUMARI" refreshedDate="45757.905312615738" createdVersion="8" refreshedVersion="8" minRefreshableVersion="3" recordCount="3719" xr:uid="{5E9BC376-2E9A-432D-9245-983EDBF10FA0}">
  <cacheSource type="worksheet">
    <worksheetSource name="StockData"/>
  </cacheSource>
  <cacheFields count="18">
    <cacheField name="Date" numFmtId="14">
      <sharedItems containsSemiMixedTypes="0" containsNonDate="0" containsDate="1" containsString="0" minDate="2010-06-29T00:00:00" maxDate="2025-04-10T00:00:00" count="3719">
        <d v="2025-04-09T00:00:00"/>
        <d v="2025-04-08T00:00:00"/>
        <d v="2025-04-07T00:00:00"/>
        <d v="2025-04-04T00:00:00"/>
        <d v="2025-04-03T00:00:00"/>
        <d v="2025-04-02T00:00:00"/>
        <d v="2025-04-01T00:00:00"/>
        <d v="2025-03-31T00:00:00"/>
        <d v="2025-03-28T00:00:00"/>
        <d v="2025-03-27T00:00:00"/>
        <d v="2025-03-26T00:00:00"/>
        <d v="2025-03-25T00:00:00"/>
        <d v="2025-03-24T00:00:00"/>
        <d v="2025-03-21T00:00:00"/>
        <d v="2025-03-20T00:00:00"/>
        <d v="2025-03-19T00:00:00"/>
        <d v="2025-03-18T00:00:00"/>
        <d v="2025-03-17T00:00:00"/>
        <d v="2025-03-14T00:00:00"/>
        <d v="2025-03-13T00:00:00"/>
        <d v="2025-03-12T00:00:00"/>
        <d v="2025-03-11T00:00:00"/>
        <d v="2025-03-10T00:00:00"/>
        <d v="2025-03-07T00:00:00"/>
        <d v="2025-03-06T00:00:00"/>
        <d v="2025-03-05T00:00:00"/>
        <d v="2025-03-04T00:00:00"/>
        <d v="2025-03-03T00:00:00"/>
        <d v="2025-02-28T00:00:00"/>
        <d v="2025-02-27T00:00:00"/>
        <d v="2025-02-26T00:00:00"/>
        <d v="2025-02-25T00:00:00"/>
        <d v="2025-02-24T00:00:00"/>
        <d v="2025-02-21T00:00:00"/>
        <d v="2025-02-20T00:00:00"/>
        <d v="2025-02-19T00:00:00"/>
        <d v="2025-02-18T00:00:00"/>
        <d v="2025-02-14T00:00:00"/>
        <d v="2025-02-13T00:00:00"/>
        <d v="2025-02-12T00:00:00"/>
        <d v="2025-02-11T00:00:00"/>
        <d v="2025-02-10T00:00:00"/>
        <d v="2025-02-07T00:00:00"/>
        <d v="2025-02-06T00:00:00"/>
        <d v="2025-02-05T00:00:00"/>
        <d v="2025-02-04T00:00:00"/>
        <d v="2025-02-03T00:00:00"/>
        <d v="2025-01-31T00:00:00"/>
        <d v="2025-01-30T00:00:00"/>
        <d v="2025-01-29T00:00:00"/>
        <d v="2025-01-28T00:00:00"/>
        <d v="2025-01-27T00:00:00"/>
        <d v="2025-01-24T00:00:00"/>
        <d v="2025-01-23T00:00:00"/>
        <d v="2025-01-22T00:00:00"/>
        <d v="2025-01-21T00:00:00"/>
        <d v="2025-01-17T00:00:00"/>
        <d v="2025-01-16T00:00:00"/>
        <d v="2025-01-15T00:00:00"/>
        <d v="2025-01-14T00:00:00"/>
        <d v="2025-01-13T00:00:00"/>
        <d v="2025-01-10T00:00:00"/>
        <d v="2025-01-08T00:00:00"/>
        <d v="2025-01-07T00:00:00"/>
        <d v="2025-01-06T00:00:00"/>
        <d v="2025-01-03T00:00:00"/>
        <d v="2025-01-02T00:00:00"/>
        <d v="2024-12-31T00:00:00"/>
        <d v="2024-12-30T00:00:00"/>
        <d v="2024-12-27T00:00:00"/>
        <d v="2024-12-26T00:00:00"/>
        <d v="2024-12-24T00:00:00"/>
        <d v="2024-12-23T00:00:00"/>
        <d v="2024-12-20T00:00:00"/>
        <d v="2024-12-19T00:00:00"/>
        <d v="2024-12-18T00:00:00"/>
        <d v="2024-12-17T00:00:00"/>
        <d v="2024-12-16T00:00:00"/>
        <d v="2024-12-13T00:00:00"/>
        <d v="2024-12-12T00:00:00"/>
        <d v="2024-12-11T00:00:00"/>
        <d v="2024-12-10T00:00:00"/>
        <d v="2024-12-09T00:00:00"/>
        <d v="2024-12-06T00:00:00"/>
        <d v="2024-12-05T00:00:00"/>
        <d v="2024-12-04T00:00:00"/>
        <d v="2024-12-03T00:00:00"/>
        <d v="2024-12-02T00:00:00"/>
        <d v="2024-11-29T00:00:00"/>
        <d v="2024-11-27T00:00:00"/>
        <d v="2024-11-26T00:00:00"/>
        <d v="2024-11-25T00:00:00"/>
        <d v="2024-11-22T00:00:00"/>
        <d v="2024-11-21T00:00:00"/>
        <d v="2024-11-20T00:00:00"/>
        <d v="2024-11-19T00:00:00"/>
        <d v="2024-11-18T00:00:00"/>
        <d v="2024-11-15T00:00:00"/>
        <d v="2024-11-14T00:00:00"/>
        <d v="2024-11-13T00:00:00"/>
        <d v="2024-11-12T00:00:00"/>
        <d v="2024-11-11T00:00:00"/>
        <d v="2024-11-08T00:00:00"/>
        <d v="2024-11-07T00:00:00"/>
        <d v="2024-11-06T00:00:00"/>
        <d v="2024-11-05T00:00:00"/>
        <d v="2024-11-04T00:00:00"/>
        <d v="2024-11-01T00:00:00"/>
        <d v="2024-10-31T00:00:00"/>
        <d v="2024-10-30T00:00:00"/>
        <d v="2024-10-29T00:00:00"/>
        <d v="2024-10-28T00:00:00"/>
        <d v="2024-10-25T00:00:00"/>
        <d v="2024-10-24T00:00:00"/>
        <d v="2024-10-23T00:00:00"/>
        <d v="2024-10-22T00:00:00"/>
        <d v="2024-10-21T00:00:00"/>
        <d v="2024-10-18T00:00:00"/>
        <d v="2024-10-17T00:00:00"/>
        <d v="2024-10-16T00:00:00"/>
        <d v="2024-10-15T00:00:00"/>
        <d v="2024-10-14T00:00:00"/>
        <d v="2024-10-11T00:00:00"/>
        <d v="2024-10-10T00:00:00"/>
        <d v="2024-10-09T00:00:00"/>
        <d v="2024-10-08T00:00:00"/>
        <d v="2024-10-07T00:00:00"/>
        <d v="2024-10-04T00:00:00"/>
        <d v="2024-10-03T00:00:00"/>
        <d v="2024-10-02T00:00:00"/>
        <d v="2024-10-01T00:00:00"/>
        <d v="2024-09-30T00:00:00"/>
        <d v="2024-09-27T00:00:00"/>
        <d v="2024-09-26T00:00:00"/>
        <d v="2024-09-25T00:00:00"/>
        <d v="2024-09-24T00:00:00"/>
        <d v="2024-09-23T00:00:00"/>
        <d v="2024-09-20T00:00:00"/>
        <d v="2024-09-19T00:00:00"/>
        <d v="2024-09-18T00:00:00"/>
        <d v="2024-09-17T00:00:00"/>
        <d v="2024-09-16T00:00:00"/>
        <d v="2024-09-13T00:00:00"/>
        <d v="2024-09-12T00:00:00"/>
        <d v="2024-09-11T00:00:00"/>
        <d v="2024-09-10T00:00:00"/>
        <d v="2024-09-09T00:00:00"/>
        <d v="2024-09-06T00:00:00"/>
        <d v="2024-09-05T00:00:00"/>
        <d v="2024-09-04T00:00:00"/>
        <d v="2024-09-03T00:00:00"/>
        <d v="2024-08-30T00:00:00"/>
        <d v="2024-08-29T00:00:00"/>
        <d v="2024-08-28T00:00:00"/>
        <d v="2024-08-27T00:00:00"/>
        <d v="2024-08-26T00:00:00"/>
        <d v="2024-08-23T00:00:00"/>
        <d v="2024-08-22T00:00:00"/>
        <d v="2024-08-21T00:00:00"/>
        <d v="2024-08-20T00:00:00"/>
        <d v="2024-08-19T00:00:00"/>
        <d v="2024-08-16T00:00:00"/>
        <d v="2024-08-15T00:00:00"/>
        <d v="2024-08-14T00:00:00"/>
        <d v="2024-08-13T00:00:00"/>
        <d v="2024-08-12T00:00:00"/>
        <d v="2024-08-09T00:00:00"/>
        <d v="2024-08-08T00:00:00"/>
        <d v="2024-08-07T00:00:00"/>
        <d v="2024-08-06T00:00:00"/>
        <d v="2024-08-05T00:00:00"/>
        <d v="2024-08-02T00:00:00"/>
        <d v="2024-08-01T00:00:00"/>
        <d v="2024-07-31T00:00:00"/>
        <d v="2024-07-30T00:00:00"/>
        <d v="2024-07-29T00:00:00"/>
        <d v="2024-07-26T00:00:00"/>
        <d v="2024-07-25T00:00:00"/>
        <d v="2024-07-24T00:00:00"/>
        <d v="2024-07-23T00:00:00"/>
        <d v="2024-07-22T00:00:00"/>
        <d v="2024-07-19T00:00:00"/>
        <d v="2024-07-18T00:00:00"/>
        <d v="2024-07-17T00:00:00"/>
        <d v="2024-07-16T00:00:00"/>
        <d v="2024-07-15T00:00:00"/>
        <d v="2024-07-12T00:00:00"/>
        <d v="2024-07-11T00:00:00"/>
        <d v="2024-07-10T00:00:00"/>
        <d v="2024-07-09T00:00:00"/>
        <d v="2024-07-08T00:00:00"/>
        <d v="2024-07-05T00:00:00"/>
        <d v="2024-07-03T00:00:00"/>
        <d v="2024-07-02T00:00:00"/>
        <d v="2024-07-01T00:00:00"/>
        <d v="2024-06-28T00:00:00"/>
        <d v="2024-06-27T00:00:00"/>
        <d v="2024-06-26T00:00:00"/>
        <d v="2024-06-25T00:00:00"/>
        <d v="2024-06-24T00:00:00"/>
        <d v="2024-06-21T00:00:00"/>
        <d v="2024-06-20T00:00:00"/>
        <d v="2024-06-18T00:00:00"/>
        <d v="2024-06-17T00:00:00"/>
        <d v="2024-06-14T00:00:00"/>
        <d v="2024-06-13T00:00:00"/>
        <d v="2024-06-12T00:00:00"/>
        <d v="2024-06-11T00:00:00"/>
        <d v="2024-06-10T00:00:00"/>
        <d v="2024-06-07T00:00:00"/>
        <d v="2024-06-06T00:00:00"/>
        <d v="2024-06-05T00:00:00"/>
        <d v="2024-06-04T00:00:00"/>
        <d v="2024-06-03T00:00:00"/>
        <d v="2024-05-31T00:00:00"/>
        <d v="2024-05-30T00:00:00"/>
        <d v="2024-05-29T00:00:00"/>
        <d v="2024-05-28T00:00:00"/>
        <d v="2024-05-24T00:00:00"/>
        <d v="2024-05-23T00:00:00"/>
        <d v="2024-05-22T00:00:00"/>
        <d v="2024-05-21T00:00:00"/>
        <d v="2024-05-20T00:00:00"/>
        <d v="2024-05-17T00:00:00"/>
        <d v="2024-05-16T00:00:00"/>
        <d v="2024-05-15T00:00:00"/>
        <d v="2024-05-14T00:00:00"/>
        <d v="2024-05-13T00:00:00"/>
        <d v="2024-05-10T00:00:00"/>
        <d v="2024-05-09T00:00:00"/>
        <d v="2024-05-08T00:00:00"/>
        <d v="2024-05-07T00:00:00"/>
        <d v="2024-05-06T00:00:00"/>
        <d v="2024-05-03T00:00:00"/>
        <d v="2024-05-02T00:00:00"/>
        <d v="2024-05-01T00:00:00"/>
        <d v="2024-04-30T00:00:00"/>
        <d v="2024-04-29T00:00:00"/>
        <d v="2024-04-26T00:00:00"/>
        <d v="2024-04-25T00:00:00"/>
        <d v="2024-04-24T00:00:00"/>
        <d v="2024-04-23T00:00:00"/>
        <d v="2024-04-22T00:00:00"/>
        <d v="2024-04-19T00:00:00"/>
        <d v="2024-04-18T00:00:00"/>
        <d v="2024-04-17T00:00:00"/>
        <d v="2024-04-16T00:00:00"/>
        <d v="2024-04-15T00:00:00"/>
        <d v="2024-04-12T00:00:00"/>
        <d v="2024-04-11T00:00:00"/>
        <d v="2024-04-10T00:00:00"/>
        <d v="2024-04-09T00:00:00"/>
        <d v="2024-04-08T00:00:00"/>
        <d v="2024-04-05T00:00:00"/>
        <d v="2024-04-04T00:00:00"/>
        <d v="2024-04-03T00:00:00"/>
        <d v="2024-04-02T00:00:00"/>
        <d v="2024-04-01T00:00:00"/>
        <d v="2024-03-28T00:00:00"/>
        <d v="2024-03-27T00:00:00"/>
        <d v="2024-03-26T00:00:00"/>
        <d v="2024-03-25T00:00:00"/>
        <d v="2024-03-22T00:00:00"/>
        <d v="2024-03-21T00:00:00"/>
        <d v="2024-03-20T00:00:00"/>
        <d v="2024-03-19T00:00:00"/>
        <d v="2024-03-18T00:00:00"/>
        <d v="2024-03-15T00:00:00"/>
        <d v="2024-03-14T00:00:00"/>
        <d v="2024-03-13T00:00:00"/>
        <d v="2024-03-12T00:00:00"/>
        <d v="2024-03-11T00:00:00"/>
        <d v="2024-03-08T00:00:00"/>
        <d v="2024-03-07T00:00:00"/>
        <d v="2024-03-06T00:00:00"/>
        <d v="2024-03-05T00:00:00"/>
        <d v="2024-03-04T00:00:00"/>
        <d v="2024-03-01T00:00:00"/>
        <d v="2024-02-29T00:00:00"/>
        <d v="2024-02-28T00:00:00"/>
        <d v="2024-02-27T00:00:00"/>
        <d v="2024-02-26T00:00:00"/>
        <d v="2024-02-23T00:00:00"/>
        <d v="2024-02-22T00:00:00"/>
        <d v="2024-02-21T00:00:00"/>
        <d v="2024-02-20T00:00:00"/>
        <d v="2024-02-16T00:00:00"/>
        <d v="2024-02-15T00:00:00"/>
        <d v="2024-02-14T00:00:00"/>
        <d v="2024-02-13T00:00:00"/>
        <d v="2024-02-12T00:00:00"/>
        <d v="2024-02-09T00:00:00"/>
        <d v="2024-02-08T00:00:00"/>
        <d v="2024-02-07T00:00:00"/>
        <d v="2024-02-06T00:00:00"/>
        <d v="2024-02-05T00:00:00"/>
        <d v="2024-02-02T00:00:00"/>
        <d v="2024-02-01T00:00:00"/>
        <d v="2024-01-31T00:00:00"/>
        <d v="2024-01-30T00:00:00"/>
        <d v="2024-01-29T00:00:00"/>
        <d v="2024-01-26T00:00:00"/>
        <d v="2024-01-25T00:00:00"/>
        <d v="2024-01-24T00:00:00"/>
        <d v="2024-01-23T00:00:00"/>
        <d v="2024-01-22T00:00:00"/>
        <d v="2024-01-19T00:00:00"/>
        <d v="2024-01-18T00:00:00"/>
        <d v="2024-01-17T00:00:00"/>
        <d v="2024-01-16T00:00:00"/>
        <d v="2024-01-12T00:00:00"/>
        <d v="2024-01-11T00:00:00"/>
        <d v="2024-01-10T00:00:00"/>
        <d v="2024-01-09T00:00:00"/>
        <d v="2024-01-08T00:00:00"/>
        <d v="2024-01-05T00:00:00"/>
        <d v="2024-01-04T00:00:00"/>
        <d v="2024-01-03T00:00:00"/>
        <d v="2024-01-02T00:00:00"/>
        <d v="2023-12-29T00:00:00"/>
        <d v="2023-12-28T00:00:00"/>
        <d v="2023-12-27T00:00:00"/>
        <d v="2023-12-26T00:00:00"/>
        <d v="2023-12-22T00:00:00"/>
        <d v="2023-12-21T00:00:00"/>
        <d v="2023-12-20T00:00:00"/>
        <d v="2023-12-19T00:00:00"/>
        <d v="2023-12-18T00:00:00"/>
        <d v="2023-12-15T00:00:00"/>
        <d v="2023-12-14T00:00:00"/>
        <d v="2023-12-13T00:00:00"/>
        <d v="2023-12-12T00:00:00"/>
        <d v="2023-12-11T00:00:00"/>
        <d v="2023-12-08T00:00:00"/>
        <d v="2023-12-07T00:00:00"/>
        <d v="2023-12-06T00:00:00"/>
        <d v="2023-12-05T00:00:00"/>
        <d v="2023-12-04T00:00:00"/>
        <d v="2023-12-01T00:00:00"/>
        <d v="2023-11-30T00:00:00"/>
        <d v="2023-11-29T00:00:00"/>
        <d v="2023-11-28T00:00:00"/>
        <d v="2023-11-27T00:00:00"/>
        <d v="2023-11-24T00:00:00"/>
        <d v="2023-11-22T00:00:00"/>
        <d v="2023-11-21T00:00:00"/>
        <d v="2023-11-20T00:00:00"/>
        <d v="2023-11-17T00:00:00"/>
        <d v="2023-11-16T00:00:00"/>
        <d v="2023-11-15T00:00:00"/>
        <d v="2023-11-14T00:00:00"/>
        <d v="2023-11-13T00:00:00"/>
        <d v="2023-11-10T00:00:00"/>
        <d v="2023-11-09T00:00:00"/>
        <d v="2023-11-08T00:00:00"/>
        <d v="2023-11-07T00:00:00"/>
        <d v="2023-11-06T00:00:00"/>
        <d v="2023-11-03T00:00:00"/>
        <d v="2023-11-02T00:00:00"/>
        <d v="2023-11-01T00:00:00"/>
        <d v="2023-10-31T00:00:00"/>
        <d v="2023-10-30T00:00:00"/>
        <d v="2023-10-27T00:00:00"/>
        <d v="2023-10-26T00:00:00"/>
        <d v="2023-10-25T00:00:00"/>
        <d v="2023-10-24T00:00:00"/>
        <d v="2023-10-23T00:00:00"/>
        <d v="2023-10-20T00:00:00"/>
        <d v="2023-10-19T00:00:00"/>
        <d v="2023-10-18T00:00:00"/>
        <d v="2023-10-17T00:00:00"/>
        <d v="2023-10-16T00:00:00"/>
        <d v="2023-10-13T00:00:00"/>
        <d v="2023-10-12T00:00:00"/>
        <d v="2023-10-11T00:00:00"/>
        <d v="2023-10-10T00:00:00"/>
        <d v="2023-10-09T00:00:00"/>
        <d v="2023-10-06T00:00:00"/>
        <d v="2023-10-05T00:00:00"/>
        <d v="2023-10-04T00:00:00"/>
        <d v="2023-10-03T00:00:00"/>
        <d v="2023-10-02T00:00:00"/>
        <d v="2023-09-29T00:00:00"/>
        <d v="2023-09-28T00:00:00"/>
        <d v="2023-09-27T00:00:00"/>
        <d v="2023-09-26T00:00:00"/>
        <d v="2023-09-25T00:00:00"/>
        <d v="2023-09-22T00:00:00"/>
        <d v="2023-09-21T00:00:00"/>
        <d v="2023-09-20T00:00:00"/>
        <d v="2023-09-19T00:00:00"/>
        <d v="2023-09-18T00:00:00"/>
        <d v="2023-09-15T00:00:00"/>
        <d v="2023-09-14T00:00:00"/>
        <d v="2023-09-13T00:00:00"/>
        <d v="2023-09-12T00:00:00"/>
        <d v="2023-09-11T00:00:00"/>
        <d v="2023-09-08T00:00:00"/>
        <d v="2023-09-07T00:00:00"/>
        <d v="2023-09-06T00:00:00"/>
        <d v="2023-09-05T00:00:00"/>
        <d v="2023-09-01T00:00:00"/>
        <d v="2023-08-31T00:00:00"/>
        <d v="2023-08-30T00:00:00"/>
        <d v="2023-08-29T00:00:00"/>
        <d v="2023-08-28T00:00:00"/>
        <d v="2023-08-25T00:00:00"/>
        <d v="2023-08-24T00:00:00"/>
        <d v="2023-08-23T00:00:00"/>
        <d v="2023-08-22T00:00:00"/>
        <d v="2023-08-21T00:00:00"/>
        <d v="2023-08-18T00:00:00"/>
        <d v="2023-08-17T00:00:00"/>
        <d v="2023-08-16T00:00:00"/>
        <d v="2023-08-15T00:00:00"/>
        <d v="2023-08-14T00:00:00"/>
        <d v="2023-08-11T00:00:00"/>
        <d v="2023-08-10T00:00:00"/>
        <d v="2023-08-09T00:00:00"/>
        <d v="2023-08-08T00:00:00"/>
        <d v="2023-08-07T00:00:00"/>
        <d v="2023-08-04T00:00:00"/>
        <d v="2023-08-03T00:00:00"/>
        <d v="2023-08-02T00:00:00"/>
        <d v="2023-08-01T00:00:00"/>
        <d v="2023-07-31T00:00:00"/>
        <d v="2023-07-28T00:00:00"/>
        <d v="2023-07-27T00:00:00"/>
        <d v="2023-07-26T00:00:00"/>
        <d v="2023-07-25T00:00:00"/>
        <d v="2023-07-24T00:00:00"/>
        <d v="2023-07-21T00:00:00"/>
        <d v="2023-07-20T00:00:00"/>
        <d v="2023-07-19T00:00:00"/>
        <d v="2023-07-18T00:00:00"/>
        <d v="2023-07-17T00:00:00"/>
        <d v="2023-07-14T00:00:00"/>
        <d v="2023-07-13T00:00:00"/>
        <d v="2023-07-12T00:00:00"/>
        <d v="2023-07-11T00:00:00"/>
        <d v="2023-07-10T00:00:00"/>
        <d v="2023-07-07T00:00:00"/>
        <d v="2023-07-06T00:00:00"/>
        <d v="2023-07-05T00:00:00"/>
        <d v="2023-07-03T00:00:00"/>
        <d v="2023-06-30T00:00:00"/>
        <d v="2023-06-29T00:00:00"/>
        <d v="2023-06-28T00:00:00"/>
        <d v="2023-06-27T00:00:00"/>
        <d v="2023-06-26T00:00:00"/>
        <d v="2023-06-23T00:00:00"/>
        <d v="2023-06-22T00:00:00"/>
        <d v="2023-06-21T00:00:00"/>
        <d v="2023-06-20T00:00:00"/>
        <d v="2023-06-16T00:00:00"/>
        <d v="2023-06-15T00:00:00"/>
        <d v="2023-06-14T00:00:00"/>
        <d v="2023-06-13T00:00:00"/>
        <d v="2023-06-12T00:00:00"/>
        <d v="2023-06-09T00:00:00"/>
        <d v="2023-06-08T00:00:00"/>
        <d v="2023-06-07T00:00:00"/>
        <d v="2023-06-06T00:00:00"/>
        <d v="2023-06-05T00:00:00"/>
        <d v="2023-06-02T00:00:00"/>
        <d v="2023-06-01T00:00:00"/>
        <d v="2023-05-31T00:00:00"/>
        <d v="2023-05-30T00:00:00"/>
        <d v="2023-05-26T00:00:00"/>
        <d v="2023-05-25T00:00:00"/>
        <d v="2023-05-24T00:00:00"/>
        <d v="2023-05-23T00:00:00"/>
        <d v="2023-05-22T00:00:00"/>
        <d v="2023-05-19T00:00:00"/>
        <d v="2023-05-18T00:00:00"/>
        <d v="2023-05-17T00:00:00"/>
        <d v="2023-05-16T00:00:00"/>
        <d v="2023-05-15T00:00:00"/>
        <d v="2023-05-12T00:00:00"/>
        <d v="2023-05-11T00:00:00"/>
        <d v="2023-05-10T00:00:00"/>
        <d v="2023-05-09T00:00:00"/>
        <d v="2023-05-08T00:00:00"/>
        <d v="2023-05-05T00:00:00"/>
        <d v="2023-05-04T00:00:00"/>
        <d v="2023-05-03T00:00:00"/>
        <d v="2023-05-02T00:00:00"/>
        <d v="2023-05-01T00:00:00"/>
        <d v="2023-04-28T00:00:00"/>
        <d v="2023-04-27T00:00:00"/>
        <d v="2023-04-26T00:00:00"/>
        <d v="2023-04-25T00:00:00"/>
        <d v="2023-04-24T00:00:00"/>
        <d v="2023-04-21T00:00:00"/>
        <d v="2023-04-20T00:00:00"/>
        <d v="2023-04-19T00:00:00"/>
        <d v="2023-04-18T00:00:00"/>
        <d v="2023-04-17T00:00:00"/>
        <d v="2023-04-14T00:00:00"/>
        <d v="2023-04-13T00:00:00"/>
        <d v="2023-04-12T00:00:00"/>
        <d v="2023-04-11T00:00:00"/>
        <d v="2023-04-10T00:00:00"/>
        <d v="2023-04-06T00:00:00"/>
        <d v="2023-04-05T00:00:00"/>
        <d v="2023-04-04T00:00:00"/>
        <d v="2023-04-03T00:00:00"/>
        <d v="2023-03-31T00:00:00"/>
        <d v="2023-03-30T00:00:00"/>
        <d v="2023-03-29T00:00:00"/>
        <d v="2023-03-28T00:00:00"/>
        <d v="2023-03-27T00:00:00"/>
        <d v="2023-03-24T00:00:00"/>
        <d v="2023-03-23T00:00:00"/>
        <d v="2023-03-22T00:00:00"/>
        <d v="2023-03-21T00:00:00"/>
        <d v="2023-03-20T00:00:00"/>
        <d v="2023-03-17T00:00:00"/>
        <d v="2023-03-16T00:00:00"/>
        <d v="2023-03-15T00:00:00"/>
        <d v="2023-03-14T00:00:00"/>
        <d v="2023-03-13T00:00:00"/>
        <d v="2023-03-10T00:00:00"/>
        <d v="2023-03-09T00:00:00"/>
        <d v="2023-03-08T00:00:00"/>
        <d v="2023-03-07T00:00:00"/>
        <d v="2023-03-06T00:00:00"/>
        <d v="2023-03-03T00:00:00"/>
        <d v="2023-03-02T00:00:00"/>
        <d v="2023-03-01T00:00:00"/>
        <d v="2023-02-28T00:00:00"/>
        <d v="2023-02-27T00:00:00"/>
        <d v="2023-02-24T00:00:00"/>
        <d v="2023-02-23T00:00:00"/>
        <d v="2023-02-22T00:00:00"/>
        <d v="2023-02-21T00:00:00"/>
        <d v="2023-02-17T00:00:00"/>
        <d v="2023-02-16T00:00:00"/>
        <d v="2023-02-15T00:00:00"/>
        <d v="2023-02-14T00:00:00"/>
        <d v="2023-02-13T00:00:00"/>
        <d v="2023-02-10T00:00:00"/>
        <d v="2023-02-09T00:00:00"/>
        <d v="2023-02-08T00:00:00"/>
        <d v="2023-02-07T00:00:00"/>
        <d v="2023-02-06T00:00:00"/>
        <d v="2023-02-03T00:00:00"/>
        <d v="2023-02-02T00:00:00"/>
        <d v="2023-02-01T00:00:00"/>
        <d v="2023-01-31T00:00:00"/>
        <d v="2023-01-30T00:00:00"/>
        <d v="2023-01-27T00:00:00"/>
        <d v="2023-01-26T00:00:00"/>
        <d v="2023-01-25T00:00:00"/>
        <d v="2023-01-24T00:00:00"/>
        <d v="2023-01-23T00:00:00"/>
        <d v="2023-01-20T00:00:00"/>
        <d v="2023-01-19T00:00:00"/>
        <d v="2023-01-18T00:00:00"/>
        <d v="2023-01-17T00:00:00"/>
        <d v="2023-01-13T00:00:00"/>
        <d v="2023-01-12T00:00:00"/>
        <d v="2023-01-11T00:00:00"/>
        <d v="2023-01-10T00:00:00"/>
        <d v="2023-01-09T00:00:00"/>
        <d v="2023-01-06T00:00:00"/>
        <d v="2023-01-05T00:00:00"/>
        <d v="2023-01-04T00:00:00"/>
        <d v="2023-01-03T00:00:00"/>
        <d v="2022-12-30T00:00:00"/>
        <d v="2022-12-29T00:00:00"/>
        <d v="2022-12-28T00:00:00"/>
        <d v="2022-12-27T00:00:00"/>
        <d v="2022-12-23T00:00:00"/>
        <d v="2022-12-22T00:00:00"/>
        <d v="2022-12-21T00:00:00"/>
        <d v="2022-12-20T00:00:00"/>
        <d v="2022-12-19T00:00:00"/>
        <d v="2022-12-16T00:00:00"/>
        <d v="2022-12-15T00:00:00"/>
        <d v="2022-12-14T00:00:00"/>
        <d v="2022-12-13T00:00:00"/>
        <d v="2022-12-12T00:00:00"/>
        <d v="2022-12-09T00:00:00"/>
        <d v="2022-12-08T00:00:00"/>
        <d v="2022-12-07T00:00:00"/>
        <d v="2022-12-06T00:00:00"/>
        <d v="2022-12-05T00:00:00"/>
        <d v="2022-12-02T00:00:00"/>
        <d v="2022-12-01T00:00:00"/>
        <d v="2022-11-30T00:00:00"/>
        <d v="2022-11-29T00:00:00"/>
        <d v="2022-11-28T00:00:00"/>
        <d v="2022-11-25T00:00:00"/>
        <d v="2022-11-23T00:00:00"/>
        <d v="2022-11-22T00:00:00"/>
        <d v="2022-11-21T00:00:00"/>
        <d v="2022-11-18T00:00:00"/>
        <d v="2022-11-17T00:00:00"/>
        <d v="2022-11-16T00:00:00"/>
        <d v="2022-11-15T00:00:00"/>
        <d v="2022-11-14T00:00:00"/>
        <d v="2022-11-11T00:00:00"/>
        <d v="2022-11-10T00:00:00"/>
        <d v="2022-11-09T00:00:00"/>
        <d v="2022-11-08T00:00:00"/>
        <d v="2022-11-07T00:00:00"/>
        <d v="2022-11-04T00:00:00"/>
        <d v="2022-11-03T00:00:00"/>
        <d v="2022-11-02T00:00:00"/>
        <d v="2022-11-01T00:00:00"/>
        <d v="2022-10-31T00:00:00"/>
        <d v="2022-10-28T00:00:00"/>
        <d v="2022-10-27T00:00:00"/>
        <d v="2022-10-26T00:00:00"/>
        <d v="2022-10-25T00:00:00"/>
        <d v="2022-10-24T00:00:00"/>
        <d v="2022-10-21T00:00:00"/>
        <d v="2022-10-20T00:00:00"/>
        <d v="2022-10-19T00:00:00"/>
        <d v="2022-10-18T00:00:00"/>
        <d v="2022-10-17T00:00:00"/>
        <d v="2022-10-14T00:00:00"/>
        <d v="2022-10-13T00:00:00"/>
        <d v="2022-10-12T00:00:00"/>
        <d v="2022-10-11T00:00:00"/>
        <d v="2022-10-10T00:00:00"/>
        <d v="2022-10-07T00:00:00"/>
        <d v="2022-10-06T00:00:00"/>
        <d v="2022-10-05T00:00:00"/>
        <d v="2022-10-04T00:00:00"/>
        <d v="2022-10-03T00:00:00"/>
        <d v="2022-09-30T00:00:00"/>
        <d v="2022-09-29T00:00:00"/>
        <d v="2022-09-28T00:00:00"/>
        <d v="2022-09-27T00:00:00"/>
        <d v="2022-09-26T00:00:00"/>
        <d v="2022-09-23T00:00:00"/>
        <d v="2022-09-22T00:00:00"/>
        <d v="2022-09-21T00:00:00"/>
        <d v="2022-09-20T00:00:00"/>
        <d v="2022-09-19T00:00:00"/>
        <d v="2022-09-16T00:00:00"/>
        <d v="2022-09-15T00:00:00"/>
        <d v="2022-09-14T00:00:00"/>
        <d v="2022-09-13T00:00:00"/>
        <d v="2022-09-12T00:00:00"/>
        <d v="2022-09-09T00:00:00"/>
        <d v="2022-09-08T00:00:00"/>
        <d v="2022-09-07T00:00:00"/>
        <d v="2022-09-06T00:00:00"/>
        <d v="2022-09-02T00:00:00"/>
        <d v="2022-09-01T00:00:00"/>
        <d v="2022-08-31T00:00:00"/>
        <d v="2022-08-30T00:00:00"/>
        <d v="2022-08-29T00:00:00"/>
        <d v="2022-08-26T00:00:00"/>
        <d v="2022-08-25T00:00:00"/>
        <d v="2022-08-24T00:00:00"/>
        <d v="2022-08-23T00:00:00"/>
        <d v="2022-08-22T00:00:00"/>
        <d v="2022-08-19T00:00:00"/>
        <d v="2022-08-18T00:00:00"/>
        <d v="2022-08-17T00:00:00"/>
        <d v="2022-08-16T00:00:00"/>
        <d v="2022-08-15T00:00:00"/>
        <d v="2022-08-12T00:00:00"/>
        <d v="2022-08-11T00:00:00"/>
        <d v="2022-08-10T00:00:00"/>
        <d v="2022-08-09T00:00:00"/>
        <d v="2022-08-08T00:00:00"/>
        <d v="2022-08-05T00:00:00"/>
        <d v="2022-08-04T00:00:00"/>
        <d v="2022-08-03T00:00:00"/>
        <d v="2022-08-02T00:00:00"/>
        <d v="2022-08-01T00:00:00"/>
        <d v="2022-07-29T00:00:00"/>
        <d v="2022-07-28T00:00:00"/>
        <d v="2022-07-27T00:00:00"/>
        <d v="2022-07-26T00:00:00"/>
        <d v="2022-07-25T00:00:00"/>
        <d v="2022-07-22T00:00:00"/>
        <d v="2022-07-21T00:00:00"/>
        <d v="2022-07-20T00:00:00"/>
        <d v="2022-07-19T00:00:00"/>
        <d v="2022-07-18T00:00:00"/>
        <d v="2022-07-15T00:00:00"/>
        <d v="2022-07-14T00:00:00"/>
        <d v="2022-07-13T00:00:00"/>
        <d v="2022-07-12T00:00:00"/>
        <d v="2022-07-11T00:00:00"/>
        <d v="2022-07-08T00:00:00"/>
        <d v="2022-07-07T00:00:00"/>
        <d v="2022-07-06T00:00:00"/>
        <d v="2022-07-05T00:00:00"/>
        <d v="2022-07-01T00:00:00"/>
        <d v="2022-06-30T00:00:00"/>
        <d v="2022-06-29T00:00:00"/>
        <d v="2022-06-28T00:00:00"/>
        <d v="2022-06-27T00:00:00"/>
        <d v="2022-06-24T00:00:00"/>
        <d v="2022-06-23T00:00:00"/>
        <d v="2022-06-22T00:00:00"/>
        <d v="2022-06-21T00:00:00"/>
        <d v="2022-06-17T00:00:00"/>
        <d v="2022-06-16T00:00:00"/>
        <d v="2022-06-15T00:00:00"/>
        <d v="2022-06-14T00:00:00"/>
        <d v="2022-06-13T00:00:00"/>
        <d v="2022-06-10T00:00:00"/>
        <d v="2022-06-09T00:00:00"/>
        <d v="2022-06-08T00:00:00"/>
        <d v="2022-06-07T00:00:00"/>
        <d v="2022-06-06T00:00:00"/>
        <d v="2022-06-03T00:00:00"/>
        <d v="2022-06-02T00:00:00"/>
        <d v="2022-06-01T00:00:00"/>
        <d v="2022-05-31T00:00:00"/>
        <d v="2022-05-27T00:00:00"/>
        <d v="2022-05-26T00:00:00"/>
        <d v="2022-05-25T00:00:00"/>
        <d v="2022-05-24T00:00:00"/>
        <d v="2022-05-23T00:00:00"/>
        <d v="2022-05-20T00:00:00"/>
        <d v="2022-05-19T00:00:00"/>
        <d v="2022-05-18T00:00:00"/>
        <d v="2022-05-17T00:00:00"/>
        <d v="2022-05-16T00:00:00"/>
        <d v="2022-05-13T00:00:00"/>
        <d v="2022-05-12T00:00:00"/>
        <d v="2022-05-11T00:00:00"/>
        <d v="2022-05-10T00:00:00"/>
        <d v="2022-05-09T00:00:00"/>
        <d v="2022-05-06T00:00:00"/>
        <d v="2022-05-05T00:00:00"/>
        <d v="2022-05-04T00:00:00"/>
        <d v="2022-05-03T00:00:00"/>
        <d v="2022-05-02T00:00:00"/>
        <d v="2022-04-29T00:00:00"/>
        <d v="2022-04-28T00:00:00"/>
        <d v="2022-04-27T00:00:00"/>
        <d v="2022-04-26T00:00:00"/>
        <d v="2022-04-25T00:00:00"/>
        <d v="2022-04-22T00:00:00"/>
        <d v="2022-04-21T00:00:00"/>
        <d v="2022-04-20T00:00:00"/>
        <d v="2022-04-19T00:00:00"/>
        <d v="2022-04-18T00:00:00"/>
        <d v="2022-04-14T00:00:00"/>
        <d v="2022-04-13T00:00:00"/>
        <d v="2022-04-12T00:00:00"/>
        <d v="2022-04-11T00:00:00"/>
        <d v="2022-04-08T00:00:00"/>
        <d v="2022-04-07T00:00:00"/>
        <d v="2022-04-06T00:00:00"/>
        <d v="2022-04-05T00:00:00"/>
        <d v="2022-04-04T00:00:00"/>
        <d v="2022-04-01T00:00:00"/>
        <d v="2022-03-31T00:00:00"/>
        <d v="2022-03-30T00:00:00"/>
        <d v="2022-03-29T00:00:00"/>
        <d v="2022-03-28T00:00:00"/>
        <d v="2022-03-25T00:00:00"/>
        <d v="2022-03-24T00:00:00"/>
        <d v="2022-03-23T00:00:00"/>
        <d v="2022-03-22T00:00:00"/>
        <d v="2022-03-21T00:00:00"/>
        <d v="2022-03-18T00:00:00"/>
        <d v="2022-03-17T00:00:00"/>
        <d v="2022-03-16T00:00:00"/>
        <d v="2022-03-15T00:00:00"/>
        <d v="2022-03-14T00:00:00"/>
        <d v="2022-03-11T00:00:00"/>
        <d v="2022-03-10T00:00:00"/>
        <d v="2022-03-09T00:00:00"/>
        <d v="2022-03-08T00:00:00"/>
        <d v="2022-03-07T00:00:00"/>
        <d v="2022-03-04T00:00:00"/>
        <d v="2022-03-03T00:00:00"/>
        <d v="2022-03-02T00:00:00"/>
        <d v="2022-03-01T00:00:00"/>
        <d v="2022-02-28T00:00:00"/>
        <d v="2022-02-25T00:00:00"/>
        <d v="2022-02-24T00:00:00"/>
        <d v="2022-02-23T00:00:00"/>
        <d v="2022-02-22T00:00:00"/>
        <d v="2022-02-18T00:00:00"/>
        <d v="2022-02-17T00:00:00"/>
        <d v="2022-02-16T00:00:00"/>
        <d v="2022-02-15T00:00:00"/>
        <d v="2022-02-14T00:00:00"/>
        <d v="2022-02-11T00:00:00"/>
        <d v="2022-02-10T00:00:00"/>
        <d v="2022-02-09T00:00:00"/>
        <d v="2022-02-08T00:00:00"/>
        <d v="2022-02-07T00:00:00"/>
        <d v="2022-02-04T00:00:00"/>
        <d v="2022-02-03T00:00:00"/>
        <d v="2022-02-02T00:00:00"/>
        <d v="2022-02-01T00:00:00"/>
        <d v="2022-01-31T00:00:00"/>
        <d v="2022-01-28T00:00:00"/>
        <d v="2022-01-27T00:00:00"/>
        <d v="2022-01-26T00:00:00"/>
        <d v="2022-01-25T00:00:00"/>
        <d v="2022-01-24T00:00:00"/>
        <d v="2022-01-21T00:00:00"/>
        <d v="2022-01-20T00:00:00"/>
        <d v="2022-01-19T00:00:00"/>
        <d v="2022-01-18T00:00:00"/>
        <d v="2022-01-14T00:00:00"/>
        <d v="2022-01-13T00:00:00"/>
        <d v="2022-01-12T00:00:00"/>
        <d v="2022-01-11T00:00:00"/>
        <d v="2022-01-10T00:00:00"/>
        <d v="2022-01-07T00:00:00"/>
        <d v="2022-01-06T00:00:00"/>
        <d v="2022-01-05T00:00:00"/>
        <d v="2022-01-04T00:00:00"/>
        <d v="2022-01-03T00:00:00"/>
        <d v="2021-12-31T00:00:00"/>
        <d v="2021-12-30T00:00:00"/>
        <d v="2021-12-29T00:00:00"/>
        <d v="2021-12-28T00:00:00"/>
        <d v="2021-12-27T00:00:00"/>
        <d v="2021-12-23T00:00:00"/>
        <d v="2021-12-22T00:00:00"/>
        <d v="2021-12-21T00:00:00"/>
        <d v="2021-12-20T00:00:00"/>
        <d v="2021-12-17T00:00:00"/>
        <d v="2021-12-16T00:00:00"/>
        <d v="2021-12-15T00:00:00"/>
        <d v="2021-12-14T00:00:00"/>
        <d v="2021-12-13T00:00:00"/>
        <d v="2021-12-10T00:00:00"/>
        <d v="2021-12-09T00:00:00"/>
        <d v="2021-12-08T00:00:00"/>
        <d v="2021-12-07T00:00:00"/>
        <d v="2021-12-06T00:00:00"/>
        <d v="2021-12-03T00:00:00"/>
        <d v="2021-12-02T00:00:00"/>
        <d v="2021-12-01T00:00:00"/>
        <d v="2021-11-30T00:00:00"/>
        <d v="2021-11-29T00:00:00"/>
        <d v="2021-11-26T00:00:00"/>
        <d v="2021-11-24T00:00:00"/>
        <d v="2021-11-23T00:00:00"/>
        <d v="2021-11-22T00:00:00"/>
        <d v="2021-11-19T00:00:00"/>
        <d v="2021-11-18T00:00:00"/>
        <d v="2021-11-17T00:00:00"/>
        <d v="2021-11-16T00:00:00"/>
        <d v="2021-11-15T00:00:00"/>
        <d v="2021-11-12T00:00:00"/>
        <d v="2021-11-11T00:00:00"/>
        <d v="2021-11-10T00:00:00"/>
        <d v="2021-11-09T00:00:00"/>
        <d v="2021-11-08T00:00:00"/>
        <d v="2021-11-05T00:00:00"/>
        <d v="2021-11-04T00:00:00"/>
        <d v="2021-11-03T00:00:00"/>
        <d v="2021-11-02T00:00:00"/>
        <d v="2021-11-01T00:00:00"/>
        <d v="2021-10-29T00:00:00"/>
        <d v="2021-10-28T00:00:00"/>
        <d v="2021-10-27T00:00:00"/>
        <d v="2021-10-26T00:00:00"/>
        <d v="2021-10-25T00:00:00"/>
        <d v="2021-10-22T00:00:00"/>
        <d v="2021-10-21T00:00:00"/>
        <d v="2021-10-20T00:00:00"/>
        <d v="2021-10-19T00:00:00"/>
        <d v="2021-10-18T00:00:00"/>
        <d v="2021-10-15T00:00:00"/>
        <d v="2021-10-14T00:00:00"/>
        <d v="2021-10-13T00:00:00"/>
        <d v="2021-10-12T00:00:00"/>
        <d v="2021-10-11T00:00:00"/>
        <d v="2021-10-08T00:00:00"/>
        <d v="2021-10-07T00:00:00"/>
        <d v="2021-10-06T00:00:00"/>
        <d v="2021-10-05T00:00:00"/>
        <d v="2021-10-04T00:00:00"/>
        <d v="2021-10-01T00:00:00"/>
        <d v="2021-09-30T00:00:00"/>
        <d v="2021-09-29T00:00:00"/>
        <d v="2021-09-28T00:00:00"/>
        <d v="2021-09-27T00:00:00"/>
        <d v="2021-09-24T00:00:00"/>
        <d v="2021-09-23T00:00:00"/>
        <d v="2021-09-22T00:00:00"/>
        <d v="2021-09-21T00:00:00"/>
        <d v="2021-09-20T00:00:00"/>
        <d v="2021-09-17T00:00:00"/>
        <d v="2021-09-16T00:00:00"/>
        <d v="2021-09-15T00:00:00"/>
        <d v="2021-09-14T00:00:00"/>
        <d v="2021-09-13T00:00:00"/>
        <d v="2021-09-10T00:00:00"/>
        <d v="2021-09-09T00:00:00"/>
        <d v="2021-09-08T00:00:00"/>
        <d v="2021-09-07T00:00:00"/>
        <d v="2021-09-03T00:00:00"/>
        <d v="2021-09-02T00:00:00"/>
        <d v="2021-09-01T00:00:00"/>
        <d v="2021-08-31T00:00:00"/>
        <d v="2021-08-30T00:00:00"/>
        <d v="2021-08-27T00:00:00"/>
        <d v="2021-08-26T00:00:00"/>
        <d v="2021-08-25T00:00:00"/>
        <d v="2021-08-24T00:00:00"/>
        <d v="2021-08-23T00:00:00"/>
        <d v="2021-08-20T00:00:00"/>
        <d v="2021-08-19T00:00:00"/>
        <d v="2021-08-18T00:00:00"/>
        <d v="2021-08-17T00:00:00"/>
        <d v="2021-08-16T00:00:00"/>
        <d v="2021-08-13T00:00:00"/>
        <d v="2021-08-12T00:00:00"/>
        <d v="2021-08-11T00:00:00"/>
        <d v="2021-08-10T00:00:00"/>
        <d v="2021-08-09T00:00:00"/>
        <d v="2021-08-06T00:00:00"/>
        <d v="2021-08-05T00:00:00"/>
        <d v="2021-08-04T00:00:00"/>
        <d v="2021-08-03T00:00:00"/>
        <d v="2021-08-02T00:00:00"/>
        <d v="2021-07-30T00:00:00"/>
        <d v="2021-07-29T00:00:00"/>
        <d v="2021-07-28T00:00:00"/>
        <d v="2021-07-27T00:00:00"/>
        <d v="2021-07-26T00:00:00"/>
        <d v="2021-07-23T00:00:00"/>
        <d v="2021-07-22T00:00:00"/>
        <d v="2021-07-21T00:00:00"/>
        <d v="2021-07-20T00:00:00"/>
        <d v="2021-07-19T00:00:00"/>
        <d v="2021-07-16T00:00:00"/>
        <d v="2021-07-15T00:00:00"/>
        <d v="2021-07-14T00:00:00"/>
        <d v="2021-07-13T00:00:00"/>
        <d v="2021-07-12T00:00:00"/>
        <d v="2021-07-09T00:00:00"/>
        <d v="2021-07-08T00:00:00"/>
        <d v="2021-07-07T00:00:00"/>
        <d v="2021-07-06T00:00:00"/>
        <d v="2021-07-02T00:00:00"/>
        <d v="2021-07-01T00:00:00"/>
        <d v="2021-06-30T00:00:00"/>
        <d v="2021-06-29T00:00:00"/>
        <d v="2021-06-28T00:00:00"/>
        <d v="2021-06-25T00:00:00"/>
        <d v="2021-06-24T00:00:00"/>
        <d v="2021-06-23T00:00:00"/>
        <d v="2021-06-22T00:00:00"/>
        <d v="2021-06-21T00:00:00"/>
        <d v="2021-06-18T00:00:00"/>
        <d v="2021-06-17T00:00:00"/>
        <d v="2021-06-16T00:00:00"/>
        <d v="2021-06-15T00:00:00"/>
        <d v="2021-06-14T00:00:00"/>
        <d v="2021-06-11T00:00:00"/>
        <d v="2021-06-10T00:00:00"/>
        <d v="2021-06-09T00:00:00"/>
        <d v="2021-06-08T00:00:00"/>
        <d v="2021-06-07T00:00:00"/>
        <d v="2021-06-04T00:00:00"/>
        <d v="2021-06-03T00:00:00"/>
        <d v="2021-06-02T00:00:00"/>
        <d v="2021-06-01T00:00:00"/>
        <d v="2021-05-28T00:00:00"/>
        <d v="2021-05-27T00:00:00"/>
        <d v="2021-05-26T00:00:00"/>
        <d v="2021-05-25T00:00:00"/>
        <d v="2021-05-24T00:00:00"/>
        <d v="2021-05-21T00:00:00"/>
        <d v="2021-05-20T00:00:00"/>
        <d v="2021-05-19T00:00:00"/>
        <d v="2021-05-18T00:00:00"/>
        <d v="2021-05-17T00:00:00"/>
        <d v="2021-05-14T00:00:00"/>
        <d v="2021-05-13T00:00:00"/>
        <d v="2021-05-12T00:00:00"/>
        <d v="2021-05-11T00:00:00"/>
        <d v="2021-05-10T00:00:00"/>
        <d v="2021-05-07T00:00:00"/>
        <d v="2021-05-06T00:00:00"/>
        <d v="2021-05-05T00:00:00"/>
        <d v="2021-05-04T00:00:00"/>
        <d v="2021-05-03T00:00:00"/>
        <d v="2021-04-30T00:00:00"/>
        <d v="2021-04-29T00:00:00"/>
        <d v="2021-04-28T00:00:00"/>
        <d v="2021-04-27T00:00:00"/>
        <d v="2021-04-26T00:00:00"/>
        <d v="2021-04-23T00:00:00"/>
        <d v="2021-04-22T00:00:00"/>
        <d v="2021-04-21T00:00:00"/>
        <d v="2021-04-20T00:00:00"/>
        <d v="2021-04-19T00:00:00"/>
        <d v="2021-04-16T00:00:00"/>
        <d v="2021-04-15T00:00:00"/>
        <d v="2021-04-14T00:00:00"/>
        <d v="2021-04-13T00:00:00"/>
        <d v="2021-04-12T00:00:00"/>
        <d v="2021-04-09T00:00:00"/>
        <d v="2021-04-08T00:00:00"/>
        <d v="2021-04-07T00:00:00"/>
        <d v="2021-04-06T00:00:00"/>
        <d v="2021-04-05T00:00:00"/>
        <d v="2021-04-01T00:00:00"/>
        <d v="2021-03-31T00:00:00"/>
        <d v="2021-03-30T00:00:00"/>
        <d v="2021-03-29T00:00:00"/>
        <d v="2021-03-26T00:00:00"/>
        <d v="2021-03-25T00:00:00"/>
        <d v="2021-03-24T00:00:00"/>
        <d v="2021-03-23T00:00:00"/>
        <d v="2021-03-22T00:00:00"/>
        <d v="2021-03-19T00:00:00"/>
        <d v="2021-03-18T00:00:00"/>
        <d v="2021-03-17T00:00:00"/>
        <d v="2021-03-16T00:00:00"/>
        <d v="2021-03-15T00:00:00"/>
        <d v="2021-03-12T00:00:00"/>
        <d v="2021-03-11T00:00:00"/>
        <d v="2021-03-10T00:00:00"/>
        <d v="2021-03-09T00:00:00"/>
        <d v="2021-03-08T00:00:00"/>
        <d v="2021-03-05T00:00:00"/>
        <d v="2021-03-04T00:00:00"/>
        <d v="2021-03-03T00:00:00"/>
        <d v="2021-03-02T00:00:00"/>
        <d v="2021-03-01T00:00:00"/>
        <d v="2021-02-26T00:00:00"/>
        <d v="2021-02-25T00:00:00"/>
        <d v="2021-02-24T00:00:00"/>
        <d v="2021-02-23T00:00:00"/>
        <d v="2021-02-22T00:00:00"/>
        <d v="2021-02-19T00:00:00"/>
        <d v="2021-02-18T00:00:00"/>
        <d v="2021-02-17T00:00:00"/>
        <d v="2021-02-16T00:00:00"/>
        <d v="2021-02-12T00:00:00"/>
        <d v="2021-02-11T00:00:00"/>
        <d v="2021-02-10T00:00:00"/>
        <d v="2021-02-09T00:00:00"/>
        <d v="2021-02-08T00:00:00"/>
        <d v="2021-02-05T00:00:00"/>
        <d v="2021-02-04T00:00:00"/>
        <d v="2021-02-03T00:00:00"/>
        <d v="2021-02-02T00:00:00"/>
        <d v="2021-02-01T00:00:00"/>
        <d v="2021-01-29T00:00:00"/>
        <d v="2021-01-28T00:00:00"/>
        <d v="2021-01-27T00:00:00"/>
        <d v="2021-01-26T00:00:00"/>
        <d v="2021-01-25T00:00:00"/>
        <d v="2021-01-22T00:00:00"/>
        <d v="2021-01-21T00:00:00"/>
        <d v="2021-01-20T00:00:00"/>
        <d v="2021-01-19T00:00:00"/>
        <d v="2021-01-15T00:00:00"/>
        <d v="2021-01-14T00:00:00"/>
        <d v="2021-01-13T00:00:00"/>
        <d v="2021-01-12T00:00:00"/>
        <d v="2021-01-11T00:00:00"/>
        <d v="2021-01-08T00:00:00"/>
        <d v="2021-01-07T00:00:00"/>
        <d v="2021-01-06T00:00:00"/>
        <d v="2021-01-05T00:00:00"/>
        <d v="2021-01-04T00:00:00"/>
        <d v="2020-12-31T00:00:00"/>
        <d v="2020-12-30T00:00:00"/>
        <d v="2020-12-29T00:00:00"/>
        <d v="2020-12-28T00:00:00"/>
        <d v="2020-12-24T00:00:00"/>
        <d v="2020-12-23T00:00:00"/>
        <d v="2020-12-22T00:00:00"/>
        <d v="2020-12-21T00:00:00"/>
        <d v="2020-12-18T00:00:00"/>
        <d v="2020-12-17T00:00:00"/>
        <d v="2020-12-16T00:00:00"/>
        <d v="2020-12-15T00:00:00"/>
        <d v="2020-12-14T00:00:00"/>
        <d v="2020-12-11T00:00:00"/>
        <d v="2020-12-10T00:00:00"/>
        <d v="2020-12-09T00:00:00"/>
        <d v="2020-12-08T00:00:00"/>
        <d v="2020-12-07T00:00:00"/>
        <d v="2020-12-04T00:00:00"/>
        <d v="2020-12-03T00:00:00"/>
        <d v="2020-12-02T00:00:00"/>
        <d v="2020-12-01T00:00:00"/>
        <d v="2020-11-30T00:00:00"/>
        <d v="2020-11-27T00:00:00"/>
        <d v="2020-11-25T00:00:00"/>
        <d v="2020-11-24T00:00:00"/>
        <d v="2020-11-23T00:00:00"/>
        <d v="2020-11-20T00:00:00"/>
        <d v="2020-11-19T00:00:00"/>
        <d v="2020-11-18T00:00:00"/>
        <d v="2020-11-17T00:00:00"/>
        <d v="2020-11-16T00:00:00"/>
        <d v="2020-11-13T00:00:00"/>
        <d v="2020-11-12T00:00:00"/>
        <d v="2020-11-11T00:00:00"/>
        <d v="2020-11-10T00:00:00"/>
        <d v="2020-11-09T00:00:00"/>
        <d v="2020-11-06T00:00:00"/>
        <d v="2020-11-05T00:00:00"/>
        <d v="2020-11-04T00:00:00"/>
        <d v="2020-11-03T00:00:00"/>
        <d v="2020-11-02T00:00:00"/>
        <d v="2020-10-30T00:00:00"/>
        <d v="2020-10-29T00:00:00"/>
        <d v="2020-10-28T00:00:00"/>
        <d v="2020-10-27T00:00:00"/>
        <d v="2020-10-26T00:00:00"/>
        <d v="2020-10-23T00:00:00"/>
        <d v="2020-10-22T00:00:00"/>
        <d v="2020-10-21T00:00:00"/>
        <d v="2020-10-20T00:00:00"/>
        <d v="2020-10-19T00:00:00"/>
        <d v="2020-10-16T00:00:00"/>
        <d v="2020-10-15T00:00:00"/>
        <d v="2020-10-14T00:00:00"/>
        <d v="2020-10-13T00:00:00"/>
        <d v="2020-10-12T00:00:00"/>
        <d v="2020-10-09T00:00:00"/>
        <d v="2020-10-08T00:00:00"/>
        <d v="2020-10-07T00:00:00"/>
        <d v="2020-10-06T00:00:00"/>
        <d v="2020-10-05T00:00:00"/>
        <d v="2020-10-02T00:00:00"/>
        <d v="2020-10-01T00:00:00"/>
        <d v="2020-09-30T00:00:00"/>
        <d v="2020-09-29T00:00:00"/>
        <d v="2020-09-28T00:00:00"/>
        <d v="2020-09-25T00:00:00"/>
        <d v="2020-09-24T00:00:00"/>
        <d v="2020-09-23T00:00:00"/>
        <d v="2020-09-22T00:00:00"/>
        <d v="2020-09-21T00:00:00"/>
        <d v="2020-09-18T00:00:00"/>
        <d v="2020-09-17T00:00:00"/>
        <d v="2020-09-16T00:00:00"/>
        <d v="2020-09-15T00:00:00"/>
        <d v="2020-09-14T00:00:00"/>
        <d v="2020-09-11T00:00:00"/>
        <d v="2020-09-10T00:00:00"/>
        <d v="2020-09-09T00:00:00"/>
        <d v="2020-09-08T00:00:00"/>
        <d v="2020-09-04T00:00:00"/>
        <d v="2020-09-03T00:00:00"/>
        <d v="2020-09-02T00:00:00"/>
        <d v="2020-09-01T00:00:00"/>
        <d v="2020-08-31T00:00:00"/>
        <d v="2020-08-28T00:00:00"/>
        <d v="2020-08-27T00:00:00"/>
        <d v="2020-08-26T00:00:00"/>
        <d v="2020-08-25T00:00:00"/>
        <d v="2020-08-24T00:00:00"/>
        <d v="2020-08-21T00:00:00"/>
        <d v="2020-08-20T00:00:00"/>
        <d v="2020-08-19T00:00:00"/>
        <d v="2020-08-18T00:00:00"/>
        <d v="2020-08-17T00:00:00"/>
        <d v="2020-08-14T00:00:00"/>
        <d v="2020-08-13T00:00:00"/>
        <d v="2020-08-12T00:00:00"/>
        <d v="2020-08-11T00:00:00"/>
        <d v="2020-08-10T00:00:00"/>
        <d v="2020-08-07T00:00:00"/>
        <d v="2020-08-06T00:00:00"/>
        <d v="2020-08-05T00:00:00"/>
        <d v="2020-08-04T00:00:00"/>
        <d v="2020-08-03T00:00:00"/>
        <d v="2020-07-31T00:00:00"/>
        <d v="2020-07-30T00:00:00"/>
        <d v="2020-07-29T00:00:00"/>
        <d v="2020-07-28T00:00:00"/>
        <d v="2020-07-27T00:00:00"/>
        <d v="2020-07-24T00:00:00"/>
        <d v="2020-07-23T00:00:00"/>
        <d v="2020-07-22T00:00:00"/>
        <d v="2020-07-21T00:00:00"/>
        <d v="2020-07-20T00:00:00"/>
        <d v="2020-07-17T00:00:00"/>
        <d v="2020-07-16T00:00:00"/>
        <d v="2020-07-15T00:00:00"/>
        <d v="2020-07-14T00:00:00"/>
        <d v="2020-07-13T00:00:00"/>
        <d v="2020-07-10T00:00:00"/>
        <d v="2020-07-09T00:00:00"/>
        <d v="2020-07-08T00:00:00"/>
        <d v="2020-07-07T00:00:00"/>
        <d v="2020-07-06T00:00:00"/>
        <d v="2020-07-02T00:00:00"/>
        <d v="2020-07-01T00:00:00"/>
        <d v="2020-06-30T00:00:00"/>
        <d v="2020-06-29T00:00:00"/>
        <d v="2020-06-26T00:00:00"/>
        <d v="2020-06-25T00:00:00"/>
        <d v="2020-06-24T00:00:00"/>
        <d v="2020-06-23T00:00:00"/>
        <d v="2020-06-22T00:00:00"/>
        <d v="2020-06-19T00:00:00"/>
        <d v="2020-06-18T00:00:00"/>
        <d v="2020-06-17T00:00:00"/>
        <d v="2020-06-16T00:00:00"/>
        <d v="2020-06-15T00:00:00"/>
        <d v="2020-06-12T00:00:00"/>
        <d v="2020-06-11T00:00:00"/>
        <d v="2020-06-10T00:00:00"/>
        <d v="2020-06-09T00:00:00"/>
        <d v="2020-06-08T00:00:00"/>
        <d v="2020-06-05T00:00:00"/>
        <d v="2020-06-04T00:00:00"/>
        <d v="2020-06-03T00:00:00"/>
        <d v="2020-06-02T00:00:00"/>
        <d v="2020-06-01T00:00:00"/>
        <d v="2020-05-29T00:00:00"/>
        <d v="2020-05-28T00:00:00"/>
        <d v="2020-05-27T00:00:00"/>
        <d v="2020-05-26T00:00:00"/>
        <d v="2020-05-22T00:00:00"/>
        <d v="2020-05-21T00:00:00"/>
        <d v="2020-05-20T00:00:00"/>
        <d v="2020-05-19T00:00:00"/>
        <d v="2020-05-18T00:00:00"/>
        <d v="2020-05-15T00:00:00"/>
        <d v="2020-05-14T00:00:00"/>
        <d v="2020-05-13T00:00:00"/>
        <d v="2020-05-12T00:00:00"/>
        <d v="2020-05-11T00:00:00"/>
        <d v="2020-05-08T00:00:00"/>
        <d v="2020-05-07T00:00:00"/>
        <d v="2020-05-06T00:00:00"/>
        <d v="2020-05-05T00:00:00"/>
        <d v="2020-05-04T00:00:00"/>
        <d v="2020-05-01T00:00:00"/>
        <d v="2020-04-30T00:00:00"/>
        <d v="2020-04-29T00:00:00"/>
        <d v="2020-04-28T00:00:00"/>
        <d v="2020-04-27T00:00:00"/>
        <d v="2020-04-24T00:00:00"/>
        <d v="2020-04-23T00:00:00"/>
        <d v="2020-04-22T00:00:00"/>
        <d v="2020-04-21T00:00:00"/>
        <d v="2020-04-20T00:00:00"/>
        <d v="2020-04-17T00:00:00"/>
        <d v="2020-04-16T00:00:00"/>
        <d v="2020-04-15T00:00:00"/>
        <d v="2020-04-14T00:00:00"/>
        <d v="2020-04-13T00:00:00"/>
        <d v="2020-04-09T00:00:00"/>
        <d v="2020-04-08T00:00:00"/>
        <d v="2020-04-07T00:00:00"/>
        <d v="2020-04-06T00:00:00"/>
        <d v="2020-04-03T00:00:00"/>
        <d v="2020-04-02T00:00:00"/>
        <d v="2020-04-01T00:00:00"/>
        <d v="2020-03-31T00:00:00"/>
        <d v="2020-03-30T00:00:00"/>
        <d v="2020-03-27T00:00:00"/>
        <d v="2020-03-26T00:00:00"/>
        <d v="2020-03-25T00:00:00"/>
        <d v="2020-03-24T00:00:00"/>
        <d v="2020-03-23T00:00:00"/>
        <d v="2020-03-20T00:00:00"/>
        <d v="2020-03-19T00:00:00"/>
        <d v="2020-03-18T00:00:00"/>
        <d v="2020-03-17T00:00:00"/>
        <d v="2020-03-16T00:00:00"/>
        <d v="2020-03-13T00:00:00"/>
        <d v="2020-03-12T00:00:00"/>
        <d v="2020-03-11T00:00:00"/>
        <d v="2020-03-10T00:00:00"/>
        <d v="2020-03-09T00:00:00"/>
        <d v="2020-03-06T00:00:00"/>
        <d v="2020-03-05T00:00:00"/>
        <d v="2020-03-04T00:00:00"/>
        <d v="2020-03-03T00:00:00"/>
        <d v="2020-03-02T00:00:00"/>
        <d v="2020-02-28T00:00:00"/>
        <d v="2020-02-27T00:00:00"/>
        <d v="2020-02-26T00:00:00"/>
        <d v="2020-02-25T00:00:00"/>
        <d v="2020-02-24T00:00:00"/>
        <d v="2020-02-21T00:00:00"/>
        <d v="2020-02-20T00:00:00"/>
        <d v="2020-02-19T00:00:00"/>
        <d v="2020-02-18T00:00:00"/>
        <d v="2020-02-14T00:00:00"/>
        <d v="2020-02-13T00:00:00"/>
        <d v="2020-02-12T00:00:00"/>
        <d v="2020-02-11T00:00:00"/>
        <d v="2020-02-10T00:00:00"/>
        <d v="2020-02-07T00:00:00"/>
        <d v="2020-02-06T00:00:00"/>
        <d v="2020-02-05T00:00:00"/>
        <d v="2020-02-04T00:00:00"/>
        <d v="2020-02-03T00:00:00"/>
        <d v="2020-01-31T00:00:00"/>
        <d v="2020-01-30T00:00:00"/>
        <d v="2020-01-29T00:00:00"/>
        <d v="2020-01-28T00:00:00"/>
        <d v="2020-01-27T00:00:00"/>
        <d v="2020-01-24T00:00:00"/>
        <d v="2020-01-23T00:00:00"/>
        <d v="2020-01-22T00:00:00"/>
        <d v="2020-01-21T00:00:00"/>
        <d v="2020-01-17T00:00:00"/>
        <d v="2020-01-16T00:00:00"/>
        <d v="2020-01-15T00:00:00"/>
        <d v="2020-01-14T00:00:00"/>
        <d v="2020-01-13T00:00:00"/>
        <d v="2020-01-10T00:00:00"/>
        <d v="2020-01-09T00:00:00"/>
        <d v="2020-01-08T00:00:00"/>
        <d v="2020-01-07T00:00:00"/>
        <d v="2020-01-06T00:00:00"/>
        <d v="2020-01-03T00:00:00"/>
        <d v="2020-01-02T00:00:00"/>
        <d v="2019-12-31T00:00:00"/>
        <d v="2019-12-30T00:00:00"/>
        <d v="2019-12-27T00:00:00"/>
        <d v="2019-12-26T00:00:00"/>
        <d v="2019-12-24T00:00:00"/>
        <d v="2019-12-23T00:00:00"/>
        <d v="2019-12-20T00:00:00"/>
        <d v="2019-12-19T00:00:00"/>
        <d v="2019-12-18T00:00:00"/>
        <d v="2019-12-17T00:00:00"/>
        <d v="2019-12-16T00:00:00"/>
        <d v="2019-12-13T00:00:00"/>
        <d v="2019-12-12T00:00:00"/>
        <d v="2019-12-11T00:00:00"/>
        <d v="2019-12-10T00:00:00"/>
        <d v="2019-12-09T00:00:00"/>
        <d v="2019-12-06T00:00:00"/>
        <d v="2019-12-05T00:00:00"/>
        <d v="2019-12-04T00:00:00"/>
        <d v="2019-12-03T00:00:00"/>
        <d v="2019-12-02T00:00:00"/>
        <d v="2019-11-29T00:00:00"/>
        <d v="2019-11-27T00:00:00"/>
        <d v="2019-11-26T00:00:00"/>
        <d v="2019-11-25T00:00:00"/>
        <d v="2019-11-22T00:00:00"/>
        <d v="2019-11-21T00:00:00"/>
        <d v="2019-11-20T00:00:00"/>
        <d v="2019-11-19T00:00:00"/>
        <d v="2019-11-18T00:00:00"/>
        <d v="2019-11-15T00:00:00"/>
        <d v="2019-11-14T00:00:00"/>
        <d v="2019-11-13T00:00:00"/>
        <d v="2019-11-12T00:00:00"/>
        <d v="2019-11-11T00:00:00"/>
        <d v="2019-11-08T00:00:00"/>
        <d v="2019-11-07T00:00:00"/>
        <d v="2019-11-06T00:00:00"/>
        <d v="2019-11-05T00:00:00"/>
        <d v="2019-11-04T00:00:00"/>
        <d v="2019-11-01T00:00:00"/>
        <d v="2019-10-31T00:00:00"/>
        <d v="2019-10-30T00:00:00"/>
        <d v="2019-10-29T00:00:00"/>
        <d v="2019-10-28T00:00:00"/>
        <d v="2019-10-25T00:00:00"/>
        <d v="2019-10-24T00:00:00"/>
        <d v="2019-10-23T00:00:00"/>
        <d v="2019-10-22T00:00:00"/>
        <d v="2019-10-21T00:00:00"/>
        <d v="2019-10-18T00:00:00"/>
        <d v="2019-10-17T00:00:00"/>
        <d v="2019-10-16T00:00:00"/>
        <d v="2019-10-15T00:00:00"/>
        <d v="2019-10-14T00:00:00"/>
        <d v="2019-10-11T00:00:00"/>
        <d v="2019-10-10T00:00:00"/>
        <d v="2019-10-09T00:00:00"/>
        <d v="2019-10-08T00:00:00"/>
        <d v="2019-10-07T00:00:00"/>
        <d v="2019-10-04T00:00:00"/>
        <d v="2019-10-03T00:00:00"/>
        <d v="2019-10-02T00:00:00"/>
        <d v="2019-10-01T00:00:00"/>
        <d v="2019-09-30T00:00:00"/>
        <d v="2019-09-27T00:00:00"/>
        <d v="2019-09-26T00:00:00"/>
        <d v="2019-09-25T00:00:00"/>
        <d v="2019-09-24T00:00:00"/>
        <d v="2019-09-23T00:00:00"/>
        <d v="2019-09-20T00:00:00"/>
        <d v="2019-09-19T00:00:00"/>
        <d v="2019-09-18T00:00:00"/>
        <d v="2019-09-17T00:00:00"/>
        <d v="2019-09-16T00:00:00"/>
        <d v="2019-09-13T00:00:00"/>
        <d v="2019-09-12T00:00:00"/>
        <d v="2019-09-11T00:00:00"/>
        <d v="2019-09-10T00:00:00"/>
        <d v="2019-09-09T00:00:00"/>
        <d v="2019-09-06T00:00:00"/>
        <d v="2019-09-05T00:00:00"/>
        <d v="2019-09-04T00:00:00"/>
        <d v="2019-09-03T00:00:00"/>
        <d v="2019-08-30T00:00:00"/>
        <d v="2019-08-29T00:00:00"/>
        <d v="2019-08-28T00:00:00"/>
        <d v="2019-08-27T00:00:00"/>
        <d v="2019-08-26T00:00:00"/>
        <d v="2019-08-23T00:00:00"/>
        <d v="2019-08-22T00:00:00"/>
        <d v="2019-08-21T00:00:00"/>
        <d v="2019-08-20T00:00:00"/>
        <d v="2019-08-19T00:00:00"/>
        <d v="2019-08-16T00:00:00"/>
        <d v="2019-08-15T00:00:00"/>
        <d v="2019-08-14T00:00:00"/>
        <d v="2019-08-13T00:00:00"/>
        <d v="2019-08-12T00:00:00"/>
        <d v="2019-08-09T00:00:00"/>
        <d v="2019-08-08T00:00:00"/>
        <d v="2019-08-07T00:00:00"/>
        <d v="2019-08-06T00:00:00"/>
        <d v="2019-08-05T00:00:00"/>
        <d v="2019-08-02T00:00:00"/>
        <d v="2019-08-01T00:00:00"/>
        <d v="2019-07-31T00:00:00"/>
        <d v="2019-07-30T00:00:00"/>
        <d v="2019-07-29T00:00:00"/>
        <d v="2019-07-26T00:00:00"/>
        <d v="2019-07-25T00:00:00"/>
        <d v="2019-07-24T00:00:00"/>
        <d v="2019-07-23T00:00:00"/>
        <d v="2019-07-22T00:00:00"/>
        <d v="2019-07-19T00:00:00"/>
        <d v="2019-07-18T00:00:00"/>
        <d v="2019-07-17T00:00:00"/>
        <d v="2019-07-16T00:00:00"/>
        <d v="2019-07-15T00:00:00"/>
        <d v="2019-07-12T00:00:00"/>
        <d v="2019-07-11T00:00:00"/>
        <d v="2019-07-10T00:00:00"/>
        <d v="2019-07-09T00:00:00"/>
        <d v="2019-07-08T00:00:00"/>
        <d v="2019-07-05T00:00:00"/>
        <d v="2019-07-03T00:00:00"/>
        <d v="2019-07-02T00:00:00"/>
        <d v="2019-07-01T00:00:00"/>
        <d v="2019-06-28T00:00:00"/>
        <d v="2019-06-27T00:00:00"/>
        <d v="2019-06-26T00:00:00"/>
        <d v="2019-06-25T00:00:00"/>
        <d v="2019-06-24T00:00:00"/>
        <d v="2019-06-21T00:00:00"/>
        <d v="2019-06-20T00:00:00"/>
        <d v="2019-06-19T00:00:00"/>
        <d v="2019-06-18T00:00:00"/>
        <d v="2019-06-17T00:00:00"/>
        <d v="2019-06-14T00:00:00"/>
        <d v="2019-06-13T00:00:00"/>
        <d v="2019-06-12T00:00:00"/>
        <d v="2019-06-11T00:00:00"/>
        <d v="2019-06-10T00:00:00"/>
        <d v="2019-06-07T00:00:00"/>
        <d v="2019-06-06T00:00:00"/>
        <d v="2019-06-05T00:00:00"/>
        <d v="2019-06-04T00:00:00"/>
        <d v="2019-06-03T00:00:00"/>
        <d v="2019-05-31T00:00:00"/>
        <d v="2019-05-30T00:00:00"/>
        <d v="2019-05-29T00:00:00"/>
        <d v="2019-05-28T00:00:00"/>
        <d v="2019-05-24T00:00:00"/>
        <d v="2019-05-23T00:00:00"/>
        <d v="2019-05-22T00:00:00"/>
        <d v="2019-05-21T00:00:00"/>
        <d v="2019-05-20T00:00:00"/>
        <d v="2019-05-17T00:00:00"/>
        <d v="2019-05-16T00:00:00"/>
        <d v="2019-05-15T00:00:00"/>
        <d v="2019-05-14T00:00:00"/>
        <d v="2019-05-13T00:00:00"/>
        <d v="2019-05-10T00:00:00"/>
        <d v="2019-05-09T00:00:00"/>
        <d v="2019-05-08T00:00:00"/>
        <d v="2019-05-07T00:00:00"/>
        <d v="2019-05-06T00:00:00"/>
        <d v="2019-05-03T00:00:00"/>
        <d v="2019-05-02T00:00:00"/>
        <d v="2019-05-01T00:00:00"/>
        <d v="2019-04-30T00:00:00"/>
        <d v="2019-04-29T00:00:00"/>
        <d v="2019-04-26T00:00:00"/>
        <d v="2019-04-25T00:00:00"/>
        <d v="2019-04-24T00:00:00"/>
        <d v="2019-04-23T00:00:00"/>
        <d v="2019-04-22T00:00:00"/>
        <d v="2019-04-18T00:00:00"/>
        <d v="2019-04-17T00:00:00"/>
        <d v="2019-04-16T00:00:00"/>
        <d v="2019-04-15T00:00:00"/>
        <d v="2019-04-12T00:00:00"/>
        <d v="2019-04-11T00:00:00"/>
        <d v="2019-04-10T00:00:00"/>
        <d v="2019-04-09T00:00:00"/>
        <d v="2019-04-08T00:00:00"/>
        <d v="2019-04-05T00:00:00"/>
        <d v="2019-04-04T00:00:00"/>
        <d v="2019-04-03T00:00:00"/>
        <d v="2019-04-02T00:00:00"/>
        <d v="2019-04-01T00:00:00"/>
        <d v="2019-03-29T00:00:00"/>
        <d v="2019-03-28T00:00:00"/>
        <d v="2019-03-27T00:00:00"/>
        <d v="2019-03-26T00:00:00"/>
        <d v="2019-03-25T00:00:00"/>
        <d v="2019-03-22T00:00:00"/>
        <d v="2019-03-21T00:00:00"/>
        <d v="2019-03-20T00:00:00"/>
        <d v="2019-03-19T00:00:00"/>
        <d v="2019-03-18T00:00:00"/>
        <d v="2019-03-15T00:00:00"/>
        <d v="2019-03-14T00:00:00"/>
        <d v="2019-03-13T00:00:00"/>
        <d v="2019-03-12T00:00:00"/>
        <d v="2019-03-11T00:00:00"/>
        <d v="2019-03-08T00:00:00"/>
        <d v="2019-03-07T00:00:00"/>
        <d v="2019-03-06T00:00:00"/>
        <d v="2019-03-05T00:00:00"/>
        <d v="2019-03-04T00:00:00"/>
        <d v="2019-03-01T00:00:00"/>
        <d v="2019-02-28T00:00:00"/>
        <d v="2019-02-27T00:00:00"/>
        <d v="2019-02-26T00:00:00"/>
        <d v="2019-02-25T00:00:00"/>
        <d v="2019-02-22T00:00:00"/>
        <d v="2019-02-21T00:00:00"/>
        <d v="2019-02-20T00:00:00"/>
        <d v="2019-02-19T00:00:00"/>
        <d v="2019-02-15T00:00:00"/>
        <d v="2019-02-14T00:00:00"/>
        <d v="2019-02-13T00:00:00"/>
        <d v="2019-02-12T00:00:00"/>
        <d v="2019-02-11T00:00:00"/>
        <d v="2019-02-08T00:00:00"/>
        <d v="2019-02-07T00:00:00"/>
        <d v="2019-02-06T00:00:00"/>
        <d v="2019-02-05T00:00:00"/>
        <d v="2019-02-04T00:00:00"/>
        <d v="2019-02-01T00:00:00"/>
        <d v="2019-01-31T00:00:00"/>
        <d v="2019-01-30T00:00:00"/>
        <d v="2019-01-29T00:00:00"/>
        <d v="2019-01-28T00:00:00"/>
        <d v="2019-01-25T00:00:00"/>
        <d v="2019-01-24T00:00:00"/>
        <d v="2019-01-23T00:00:00"/>
        <d v="2019-01-22T00:00:00"/>
        <d v="2019-01-18T00:00:00"/>
        <d v="2019-01-17T00:00:00"/>
        <d v="2019-01-16T00:00:00"/>
        <d v="2019-01-15T00:00:00"/>
        <d v="2019-01-14T00:00:00"/>
        <d v="2019-01-11T00:00:00"/>
        <d v="2019-01-10T00:00:00"/>
        <d v="2019-01-09T00:00:00"/>
        <d v="2019-01-08T00:00:00"/>
        <d v="2019-01-07T00:00:00"/>
        <d v="2019-01-04T00:00:00"/>
        <d v="2019-01-03T00:00:00"/>
        <d v="2019-01-02T00:00:00"/>
        <d v="2018-12-31T00:00:00"/>
        <d v="2018-12-28T00:00:00"/>
        <d v="2018-12-27T00:00:00"/>
        <d v="2018-12-26T00:00:00"/>
        <d v="2018-12-24T00:00:00"/>
        <d v="2018-12-21T00:00:00"/>
        <d v="2018-12-20T00:00:00"/>
        <d v="2018-12-19T00:00:00"/>
        <d v="2018-12-18T00:00:00"/>
        <d v="2018-12-17T00:00:00"/>
        <d v="2018-12-14T00:00:00"/>
        <d v="2018-12-13T00:00:00"/>
        <d v="2018-12-12T00:00:00"/>
        <d v="2018-12-11T00:00:00"/>
        <d v="2018-12-10T00:00:00"/>
        <d v="2018-12-07T00:00:00"/>
        <d v="2018-12-06T00:00:00"/>
        <d v="2018-12-04T00:00:00"/>
        <d v="2018-12-03T00:00:00"/>
        <d v="2018-11-30T00:00:00"/>
        <d v="2018-11-29T00:00:00"/>
        <d v="2018-11-28T00:00:00"/>
        <d v="2018-11-27T00:00:00"/>
        <d v="2018-11-26T00:00:00"/>
        <d v="2018-11-23T00:00:00"/>
        <d v="2018-11-21T00:00:00"/>
        <d v="2018-11-20T00:00:00"/>
        <d v="2018-11-19T00:00:00"/>
        <d v="2018-11-16T00:00:00"/>
        <d v="2018-11-15T00:00:00"/>
        <d v="2018-11-14T00:00:00"/>
        <d v="2018-11-13T00:00:00"/>
        <d v="2018-11-12T00:00:00"/>
        <d v="2018-11-09T00:00:00"/>
        <d v="2018-11-08T00:00:00"/>
        <d v="2018-11-07T00:00:00"/>
        <d v="2018-11-06T00:00:00"/>
        <d v="2018-11-05T00:00:00"/>
        <d v="2018-11-02T00:00:00"/>
        <d v="2018-11-01T00:00:00"/>
        <d v="2018-10-31T00:00:00"/>
        <d v="2018-10-30T00:00:00"/>
        <d v="2018-10-29T00:00:00"/>
        <d v="2018-10-26T00:00:00"/>
        <d v="2018-10-25T00:00:00"/>
        <d v="2018-10-24T00:00:00"/>
        <d v="2018-10-23T00:00:00"/>
        <d v="2018-10-22T00:00:00"/>
        <d v="2018-10-19T00:00:00"/>
        <d v="2018-10-18T00:00:00"/>
        <d v="2018-10-17T00:00:00"/>
        <d v="2018-10-16T00:00:00"/>
        <d v="2018-10-15T00:00:00"/>
        <d v="2018-10-12T00:00:00"/>
        <d v="2018-10-11T00:00:00"/>
        <d v="2018-10-10T00:00:00"/>
        <d v="2018-10-09T00:00:00"/>
        <d v="2018-10-08T00:00:00"/>
        <d v="2018-10-05T00:00:00"/>
        <d v="2018-10-04T00:00:00"/>
        <d v="2018-10-03T00:00:00"/>
        <d v="2018-10-02T00:00:00"/>
        <d v="2018-10-01T00:00:00"/>
        <d v="2018-09-28T00:00:00"/>
        <d v="2018-09-27T00:00:00"/>
        <d v="2018-09-26T00:00:00"/>
        <d v="2018-09-25T00:00:00"/>
        <d v="2018-09-24T00:00:00"/>
        <d v="2018-09-21T00:00:00"/>
        <d v="2018-09-20T00:00:00"/>
        <d v="2018-09-19T00:00:00"/>
        <d v="2018-09-18T00:00:00"/>
        <d v="2018-09-17T00:00:00"/>
        <d v="2018-09-14T00:00:00"/>
        <d v="2018-09-13T00:00:00"/>
        <d v="2018-09-12T00:00:00"/>
        <d v="2018-09-11T00:00:00"/>
        <d v="2018-09-10T00:00:00"/>
        <d v="2018-09-07T00:00:00"/>
        <d v="2018-09-06T00:00:00"/>
        <d v="2018-09-05T00:00:00"/>
        <d v="2018-09-04T00:00:00"/>
        <d v="2018-08-31T00:00:00"/>
        <d v="2018-08-30T00:00:00"/>
        <d v="2018-08-29T00:00:00"/>
        <d v="2018-08-28T00:00:00"/>
        <d v="2018-08-27T00:00:00"/>
        <d v="2018-08-24T00:00:00"/>
        <d v="2018-08-23T00:00:00"/>
        <d v="2018-08-22T00:00:00"/>
        <d v="2018-08-21T00:00:00"/>
        <d v="2018-08-20T00:00:00"/>
        <d v="2018-08-17T00:00:00"/>
        <d v="2018-08-16T00:00:00"/>
        <d v="2018-08-15T00:00:00"/>
        <d v="2018-08-14T00:00:00"/>
        <d v="2018-08-13T00:00:00"/>
        <d v="2018-08-10T00:00:00"/>
        <d v="2018-08-09T00:00:00"/>
        <d v="2018-08-08T00:00:00"/>
        <d v="2018-08-07T00:00:00"/>
        <d v="2018-08-06T00:00:00"/>
        <d v="2018-08-03T00:00:00"/>
        <d v="2018-08-02T00:00:00"/>
        <d v="2018-08-01T00:00:00"/>
        <d v="2018-07-31T00:00:00"/>
        <d v="2018-07-30T00:00:00"/>
        <d v="2018-07-27T00:00:00"/>
        <d v="2018-07-26T00:00:00"/>
        <d v="2018-07-25T00:00:00"/>
        <d v="2018-07-24T00:00:00"/>
        <d v="2018-07-23T00:00:00"/>
        <d v="2018-07-20T00:00:00"/>
        <d v="2018-07-19T00:00:00"/>
        <d v="2018-07-18T00:00:00"/>
        <d v="2018-07-17T00:00:00"/>
        <d v="2018-07-16T00:00:00"/>
        <d v="2018-07-13T00:00:00"/>
        <d v="2018-07-12T00:00:00"/>
        <d v="2018-07-11T00:00:00"/>
        <d v="2018-07-10T00:00:00"/>
        <d v="2018-07-09T00:00:00"/>
        <d v="2018-07-06T00:00:00"/>
        <d v="2018-07-05T00:00:00"/>
        <d v="2018-07-03T00:00:00"/>
        <d v="2018-07-02T00:00:00"/>
        <d v="2018-06-29T00:00:00"/>
        <d v="2018-06-28T00:00:00"/>
        <d v="2018-06-27T00:00:00"/>
        <d v="2018-06-26T00:00:00"/>
        <d v="2018-06-25T00:00:00"/>
        <d v="2018-06-22T00:00:00"/>
        <d v="2018-06-21T00:00:00"/>
        <d v="2018-06-20T00:00:00"/>
        <d v="2018-06-19T00:00:00"/>
        <d v="2018-06-18T00:00:00"/>
        <d v="2018-06-15T00:00:00"/>
        <d v="2018-06-14T00:00:00"/>
        <d v="2018-06-13T00:00:00"/>
        <d v="2018-06-12T00:00:00"/>
        <d v="2018-06-11T00:00:00"/>
        <d v="2018-06-08T00:00:00"/>
        <d v="2018-06-07T00:00:00"/>
        <d v="2018-06-06T00:00:00"/>
        <d v="2018-06-05T00:00:00"/>
        <d v="2018-06-04T00:00:00"/>
        <d v="2018-06-01T00:00:00"/>
        <d v="2018-05-31T00:00:00"/>
        <d v="2018-05-30T00:00:00"/>
        <d v="2018-05-29T00:00:00"/>
        <d v="2018-05-25T00:00:00"/>
        <d v="2018-05-24T00:00:00"/>
        <d v="2018-05-23T00:00:00"/>
        <d v="2018-05-22T00:00:00"/>
        <d v="2018-05-21T00:00:00"/>
        <d v="2018-05-18T00:00:00"/>
        <d v="2018-05-17T00:00:00"/>
        <d v="2018-05-16T00:00:00"/>
        <d v="2018-05-15T00:00:00"/>
        <d v="2018-05-14T00:00:00"/>
        <d v="2018-05-11T00:00:00"/>
        <d v="2018-05-10T00:00:00"/>
        <d v="2018-05-09T00:00:00"/>
        <d v="2018-05-08T00:00:00"/>
        <d v="2018-05-07T00:00:00"/>
        <d v="2018-05-04T00:00:00"/>
        <d v="2018-05-03T00:00:00"/>
        <d v="2018-05-02T00:00:00"/>
        <d v="2018-05-01T00:00:00"/>
        <d v="2018-04-30T00:00:00"/>
        <d v="2018-04-27T00:00:00"/>
        <d v="2018-04-26T00:00:00"/>
        <d v="2018-04-25T00:00:00"/>
        <d v="2018-04-24T00:00:00"/>
        <d v="2018-04-23T00:00:00"/>
        <d v="2018-04-20T00:00:00"/>
        <d v="2018-04-19T00:00:00"/>
        <d v="2018-04-18T00:00:00"/>
        <d v="2018-04-17T00:00:00"/>
        <d v="2018-04-16T00:00:00"/>
        <d v="2018-04-13T00:00:00"/>
        <d v="2018-04-12T00:00:00"/>
        <d v="2018-04-11T00:00:00"/>
        <d v="2018-04-10T00:00:00"/>
        <d v="2018-04-09T00:00:00"/>
        <d v="2018-04-06T00:00:00"/>
        <d v="2018-04-05T00:00:00"/>
        <d v="2018-04-04T00:00:00"/>
        <d v="2018-04-03T00:00:00"/>
        <d v="2018-04-02T00:00:00"/>
        <d v="2018-03-29T00:00:00"/>
        <d v="2018-03-28T00:00:00"/>
        <d v="2018-03-27T00:00:00"/>
        <d v="2018-03-26T00:00:00"/>
        <d v="2018-03-23T00:00:00"/>
        <d v="2018-03-22T00:00:00"/>
        <d v="2018-03-21T00:00:00"/>
        <d v="2018-03-20T00:00:00"/>
        <d v="2018-03-19T00:00:00"/>
        <d v="2018-03-16T00:00:00"/>
        <d v="2018-03-15T00:00:00"/>
        <d v="2018-03-14T00:00:00"/>
        <d v="2018-03-13T00:00:00"/>
        <d v="2018-03-12T00:00:00"/>
        <d v="2018-03-09T00:00:00"/>
        <d v="2018-03-08T00:00:00"/>
        <d v="2018-03-07T00:00:00"/>
        <d v="2018-03-06T00:00:00"/>
        <d v="2018-03-05T00:00:00"/>
        <d v="2018-03-02T00:00:00"/>
        <d v="2018-03-01T00:00:00"/>
        <d v="2018-02-28T00:00:00"/>
        <d v="2018-02-27T00:00:00"/>
        <d v="2018-02-26T00:00:00"/>
        <d v="2018-02-23T00:00:00"/>
        <d v="2018-02-22T00:00:00"/>
        <d v="2018-02-21T00:00:00"/>
        <d v="2018-02-20T00:00:00"/>
        <d v="2018-02-16T00:00:00"/>
        <d v="2018-02-15T00:00:00"/>
        <d v="2018-02-14T00:00:00"/>
        <d v="2018-02-13T00:00:00"/>
        <d v="2018-02-12T00:00:00"/>
        <d v="2018-02-09T00:00:00"/>
        <d v="2018-02-08T00:00:00"/>
        <d v="2018-02-07T00:00:00"/>
        <d v="2018-02-06T00:00:00"/>
        <d v="2018-02-05T00:00:00"/>
        <d v="2018-02-02T00:00:00"/>
        <d v="2018-02-01T00:00:00"/>
        <d v="2018-01-31T00:00:00"/>
        <d v="2018-01-30T00:00:00"/>
        <d v="2018-01-29T00:00:00"/>
        <d v="2018-01-26T00:00:00"/>
        <d v="2018-01-25T00:00:00"/>
        <d v="2018-01-24T00:00:00"/>
        <d v="2018-01-23T00:00:00"/>
        <d v="2018-01-22T00:00:00"/>
        <d v="2018-01-19T00:00:00"/>
        <d v="2018-01-18T00:00:00"/>
        <d v="2018-01-17T00:00:00"/>
        <d v="2018-01-16T00:00:00"/>
        <d v="2018-01-12T00:00:00"/>
        <d v="2018-01-11T00:00:00"/>
        <d v="2018-01-10T00:00:00"/>
        <d v="2018-01-09T00:00:00"/>
        <d v="2018-01-08T00:00:00"/>
        <d v="2018-01-05T00:00:00"/>
        <d v="2018-01-04T00:00:00"/>
        <d v="2018-01-03T00:00:00"/>
        <d v="2018-01-02T00:00:00"/>
        <d v="2017-12-29T00:00:00"/>
        <d v="2017-12-28T00:00:00"/>
        <d v="2017-12-27T00:00:00"/>
        <d v="2017-12-26T00:00:00"/>
        <d v="2017-12-22T00:00:00"/>
        <d v="2017-12-21T00:00:00"/>
        <d v="2017-12-20T00:00:00"/>
        <d v="2017-12-19T00:00:00"/>
        <d v="2017-12-18T00:00:00"/>
        <d v="2017-12-15T00:00:00"/>
        <d v="2017-12-14T00:00:00"/>
        <d v="2017-12-13T00:00:00"/>
        <d v="2017-12-12T00:00:00"/>
        <d v="2017-12-11T00:00:00"/>
        <d v="2017-12-08T00:00:00"/>
        <d v="2017-12-07T00:00:00"/>
        <d v="2017-12-06T00:00:00"/>
        <d v="2017-12-05T00:00:00"/>
        <d v="2017-12-04T00:00:00"/>
        <d v="2017-12-01T00:00:00"/>
        <d v="2017-11-30T00:00:00"/>
        <d v="2017-11-29T00:00:00"/>
        <d v="2017-11-28T00:00:00"/>
        <d v="2017-11-27T00:00:00"/>
        <d v="2017-11-24T00:00:00"/>
        <d v="2017-11-22T00:00:00"/>
        <d v="2017-11-21T00:00:00"/>
        <d v="2017-11-20T00:00:00"/>
        <d v="2017-11-17T00:00:00"/>
        <d v="2017-11-16T00:00:00"/>
        <d v="2017-11-15T00:00:00"/>
        <d v="2017-11-14T00:00:00"/>
        <d v="2017-11-13T00:00:00"/>
        <d v="2017-11-10T00:00:00"/>
        <d v="2017-11-09T00:00:00"/>
        <d v="2017-11-08T00:00:00"/>
        <d v="2017-11-07T00:00:00"/>
        <d v="2017-11-06T00:00:00"/>
        <d v="2017-11-03T00:00:00"/>
        <d v="2017-11-02T00:00:00"/>
        <d v="2017-11-01T00:00:00"/>
        <d v="2017-10-31T00:00:00"/>
        <d v="2017-10-30T00:00:00"/>
        <d v="2017-10-27T00:00:00"/>
        <d v="2017-10-26T00:00:00"/>
        <d v="2017-10-25T00:00:00"/>
        <d v="2017-10-24T00:00:00"/>
        <d v="2017-10-23T00:00:00"/>
        <d v="2017-10-20T00:00:00"/>
        <d v="2017-10-19T00:00:00"/>
        <d v="2017-10-18T00:00:00"/>
        <d v="2017-10-17T00:00:00"/>
        <d v="2017-10-16T00:00:00"/>
        <d v="2017-10-13T00:00:00"/>
        <d v="2017-10-12T00:00:00"/>
        <d v="2017-10-11T00:00:00"/>
        <d v="2017-10-10T00:00:00"/>
        <d v="2017-10-09T00:00:00"/>
        <d v="2017-10-06T00:00:00"/>
        <d v="2017-10-05T00:00:00"/>
        <d v="2017-10-04T00:00:00"/>
        <d v="2017-10-03T00:00:00"/>
        <d v="2017-10-02T00:00:00"/>
        <d v="2017-09-29T00:00:00"/>
        <d v="2017-09-28T00:00:00"/>
        <d v="2017-09-27T00:00:00"/>
        <d v="2017-09-26T00:00:00"/>
        <d v="2017-09-25T00:00:00"/>
        <d v="2017-09-22T00:00:00"/>
        <d v="2017-09-21T00:00:00"/>
        <d v="2017-09-20T00:00:00"/>
        <d v="2017-09-19T00:00:00"/>
        <d v="2017-09-18T00:00:00"/>
        <d v="2017-09-15T00:00:00"/>
        <d v="2017-09-14T00:00:00"/>
        <d v="2017-09-13T00:00:00"/>
        <d v="2017-09-12T00:00:00"/>
        <d v="2017-09-11T00:00:00"/>
        <d v="2017-09-08T00:00:00"/>
        <d v="2017-09-07T00:00:00"/>
        <d v="2017-09-06T00:00:00"/>
        <d v="2017-09-05T00:00:00"/>
        <d v="2017-09-01T00:00:00"/>
        <d v="2017-08-31T00:00:00"/>
        <d v="2017-08-30T00:00:00"/>
        <d v="2017-08-29T00:00:00"/>
        <d v="2017-08-28T00:00:00"/>
        <d v="2017-08-25T00:00:00"/>
        <d v="2017-08-24T00:00:00"/>
        <d v="2017-08-23T00:00:00"/>
        <d v="2017-08-22T00:00:00"/>
        <d v="2017-08-21T00:00:00"/>
        <d v="2017-08-18T00:00:00"/>
        <d v="2017-08-17T00:00:00"/>
        <d v="2017-08-16T00:00:00"/>
        <d v="2017-08-15T00:00:00"/>
        <d v="2017-08-14T00:00:00"/>
        <d v="2017-08-11T00:00:00"/>
        <d v="2017-08-10T00:00:00"/>
        <d v="2017-08-09T00:00:00"/>
        <d v="2017-08-08T00:00:00"/>
        <d v="2017-08-07T00:00:00"/>
        <d v="2017-08-04T00:00:00"/>
        <d v="2017-08-03T00:00:00"/>
        <d v="2017-08-02T00:00:00"/>
        <d v="2017-08-01T00:00:00"/>
        <d v="2017-07-31T00:00:00"/>
        <d v="2017-07-28T00:00:00"/>
        <d v="2017-07-27T00:00:00"/>
        <d v="2017-07-26T00:00:00"/>
        <d v="2017-07-25T00:00:00"/>
        <d v="2017-07-24T00:00:00"/>
        <d v="2017-07-21T00:00:00"/>
        <d v="2017-07-20T00:00:00"/>
        <d v="2017-07-19T00:00:00"/>
        <d v="2017-07-18T00:00:00"/>
        <d v="2017-07-17T00:00:00"/>
        <d v="2017-07-14T00:00:00"/>
        <d v="2017-07-13T00:00:00"/>
        <d v="2017-07-12T00:00:00"/>
        <d v="2017-07-11T00:00:00"/>
        <d v="2017-07-10T00:00:00"/>
        <d v="2017-07-07T00:00:00"/>
        <d v="2017-07-06T00:00:00"/>
        <d v="2017-07-05T00:00:00"/>
        <d v="2017-07-03T00:00:00"/>
        <d v="2017-06-30T00:00:00"/>
        <d v="2017-06-29T00:00:00"/>
        <d v="2017-06-28T00:00:00"/>
        <d v="2017-06-27T00:00:00"/>
        <d v="2017-06-26T00:00:00"/>
        <d v="2017-06-23T00:00:00"/>
        <d v="2017-06-22T00:00:00"/>
        <d v="2017-06-21T00:00:00"/>
        <d v="2017-06-20T00:00:00"/>
        <d v="2017-06-19T00:00:00"/>
        <d v="2017-06-16T00:00:00"/>
        <d v="2017-06-15T00:00:00"/>
        <d v="2017-06-14T00:00:00"/>
        <d v="2017-06-13T00:00:00"/>
        <d v="2017-06-12T00:00:00"/>
        <d v="2017-06-09T00:00:00"/>
        <d v="2017-06-08T00:00:00"/>
        <d v="2017-06-07T00:00:00"/>
        <d v="2017-06-06T00:00:00"/>
        <d v="2017-06-05T00:00:00"/>
        <d v="2017-06-02T00:00:00"/>
        <d v="2017-06-01T00:00:00"/>
        <d v="2017-05-31T00:00:00"/>
        <d v="2017-05-30T00:00:00"/>
        <d v="2017-05-26T00:00:00"/>
        <d v="2017-05-25T00:00:00"/>
        <d v="2017-05-24T00:00:00"/>
        <d v="2017-05-23T00:00:00"/>
        <d v="2017-05-22T00:00:00"/>
        <d v="2017-05-19T00:00:00"/>
        <d v="2017-05-18T00:00:00"/>
        <d v="2017-05-17T00:00:00"/>
        <d v="2017-05-16T00:00:00"/>
        <d v="2017-05-15T00:00:00"/>
        <d v="2017-05-12T00:00:00"/>
        <d v="2017-05-11T00:00:00"/>
        <d v="2017-05-10T00:00:00"/>
        <d v="2017-05-09T00:00:00"/>
        <d v="2017-05-08T00:00:00"/>
        <d v="2017-05-05T00:00:00"/>
        <d v="2017-05-04T00:00:00"/>
        <d v="2017-05-03T00:00:00"/>
        <d v="2017-05-02T00:00:00"/>
        <d v="2017-05-01T00:00:00"/>
        <d v="2017-04-28T00:00:00"/>
        <d v="2017-04-27T00:00:00"/>
        <d v="2017-04-26T00:00:00"/>
        <d v="2017-04-25T00:00:00"/>
        <d v="2017-04-24T00:00:00"/>
        <d v="2017-04-21T00:00:00"/>
        <d v="2017-04-20T00:00:00"/>
        <d v="2017-04-19T00:00:00"/>
        <d v="2017-04-18T00:00:00"/>
        <d v="2017-04-17T00:00:00"/>
        <d v="2017-04-13T00:00:00"/>
        <d v="2017-04-12T00:00:00"/>
        <d v="2017-04-11T00:00:00"/>
        <d v="2017-04-10T00:00:00"/>
        <d v="2017-04-07T00:00:00"/>
        <d v="2017-04-06T00:00:00"/>
        <d v="2017-04-05T00:00:00"/>
        <d v="2017-04-04T00:00:00"/>
        <d v="2017-04-03T00:00:00"/>
        <d v="2017-03-31T00:00:00"/>
        <d v="2017-03-30T00:00:00"/>
        <d v="2017-03-29T00:00:00"/>
        <d v="2017-03-28T00:00:00"/>
        <d v="2017-03-27T00:00:00"/>
        <d v="2017-03-24T00:00:00"/>
        <d v="2017-03-23T00:00:00"/>
        <d v="2017-03-22T00:00:00"/>
        <d v="2017-03-21T00:00:00"/>
        <d v="2017-03-20T00:00:00"/>
        <d v="2017-03-17T00:00:00"/>
        <d v="2017-03-16T00:00:00"/>
        <d v="2017-03-15T00:00:00"/>
        <d v="2017-03-14T00:00:00"/>
        <d v="2017-03-13T00:00:00"/>
        <d v="2017-03-10T00:00:00"/>
        <d v="2017-03-09T00:00:00"/>
        <d v="2017-03-08T00:00:00"/>
        <d v="2017-03-07T00:00:00"/>
        <d v="2017-03-06T00:00:00"/>
        <d v="2017-03-03T00:00:00"/>
        <d v="2017-03-02T00:00:00"/>
        <d v="2017-03-01T00:00:00"/>
        <d v="2017-02-28T00:00:00"/>
        <d v="2017-02-27T00:00:00"/>
        <d v="2017-02-24T00:00:00"/>
        <d v="2017-02-23T00:00:00"/>
        <d v="2017-02-22T00:00:00"/>
        <d v="2017-02-21T00:00:00"/>
        <d v="2017-02-17T00:00:00"/>
        <d v="2017-02-16T00:00:00"/>
        <d v="2017-02-15T00:00:00"/>
        <d v="2017-02-14T00:00:00"/>
        <d v="2017-02-13T00:00:00"/>
        <d v="2017-02-10T00:00:00"/>
        <d v="2017-02-09T00:00:00"/>
        <d v="2017-02-08T00:00:00"/>
        <d v="2017-02-07T00:00:00"/>
        <d v="2017-02-06T00:00:00"/>
        <d v="2017-02-03T00:00:00"/>
        <d v="2017-02-02T00:00:00"/>
        <d v="2017-02-01T00:00:00"/>
        <d v="2017-01-31T00:00:00"/>
        <d v="2017-01-30T00:00:00"/>
        <d v="2017-01-27T00:00:00"/>
        <d v="2017-01-26T00:00:00"/>
        <d v="2017-01-25T00:00:00"/>
        <d v="2017-01-24T00:00:00"/>
        <d v="2017-01-23T00:00:00"/>
        <d v="2017-01-20T00:00:00"/>
        <d v="2017-01-19T00:00:00"/>
        <d v="2017-01-18T00:00:00"/>
        <d v="2017-01-17T00:00:00"/>
        <d v="2017-01-13T00:00:00"/>
        <d v="2017-01-12T00:00:00"/>
        <d v="2017-01-11T00:00:00"/>
        <d v="2017-01-10T00:00:00"/>
        <d v="2017-01-09T00:00:00"/>
        <d v="2017-01-06T00:00:00"/>
        <d v="2017-01-05T00:00:00"/>
        <d v="2017-01-04T00:00:00"/>
        <d v="2017-01-03T00:00:00"/>
        <d v="2016-12-30T00:00:00"/>
        <d v="2016-12-29T00:00:00"/>
        <d v="2016-12-28T00:00:00"/>
        <d v="2016-12-27T00:00:00"/>
        <d v="2016-12-23T00:00:00"/>
        <d v="2016-12-22T00:00:00"/>
        <d v="2016-12-21T00:00:00"/>
        <d v="2016-12-20T00:00:00"/>
        <d v="2016-12-19T00:00:00"/>
        <d v="2016-12-16T00:00:00"/>
        <d v="2016-12-15T00:00:00"/>
        <d v="2016-12-14T00:00:00"/>
        <d v="2016-12-13T00:00:00"/>
        <d v="2016-12-12T00:00:00"/>
        <d v="2016-12-09T00:00:00"/>
        <d v="2016-12-08T00:00:00"/>
        <d v="2016-12-07T00:00:00"/>
        <d v="2016-12-06T00:00:00"/>
        <d v="2016-12-05T00:00:00"/>
        <d v="2016-12-02T00:00:00"/>
        <d v="2016-12-01T00:00:00"/>
        <d v="2016-11-30T00:00:00"/>
        <d v="2016-11-29T00:00:00"/>
        <d v="2016-11-28T00:00:00"/>
        <d v="2016-11-25T00:00:00"/>
        <d v="2016-11-23T00:00:00"/>
        <d v="2016-11-22T00:00:00"/>
        <d v="2016-11-21T00:00:00"/>
        <d v="2016-11-18T00:00:00"/>
        <d v="2016-11-17T00:00:00"/>
        <d v="2016-11-16T00:00:00"/>
        <d v="2016-11-15T00:00:00"/>
        <d v="2016-11-14T00:00:00"/>
        <d v="2016-11-11T00:00:00"/>
        <d v="2016-11-10T00:00:00"/>
        <d v="2016-11-09T00:00:00"/>
        <d v="2016-11-08T00:00:00"/>
        <d v="2016-11-07T00:00:00"/>
        <d v="2016-11-04T00:00:00"/>
        <d v="2016-11-03T00:00:00"/>
        <d v="2016-11-02T00:00:00"/>
        <d v="2016-11-01T00:00:00"/>
        <d v="2016-10-31T00:00:00"/>
        <d v="2016-10-28T00:00:00"/>
        <d v="2016-10-27T00:00:00"/>
        <d v="2016-10-26T00:00:00"/>
        <d v="2016-10-25T00:00:00"/>
        <d v="2016-10-24T00:00:00"/>
        <d v="2016-10-21T00:00:00"/>
        <d v="2016-10-20T00:00:00"/>
        <d v="2016-10-19T00:00:00"/>
        <d v="2016-10-18T00:00:00"/>
        <d v="2016-10-17T00:00:00"/>
        <d v="2016-10-14T00:00:00"/>
        <d v="2016-10-13T00:00:00"/>
        <d v="2016-10-12T00:00:00"/>
        <d v="2016-10-11T00:00:00"/>
        <d v="2016-10-10T00:00:00"/>
        <d v="2016-10-07T00:00:00"/>
        <d v="2016-10-06T00:00:00"/>
        <d v="2016-10-05T00:00:00"/>
        <d v="2016-10-04T00:00:00"/>
        <d v="2016-10-03T00:00:00"/>
        <d v="2016-09-30T00:00:00"/>
        <d v="2016-09-29T00:00:00"/>
        <d v="2016-09-28T00:00:00"/>
        <d v="2016-09-27T00:00:00"/>
        <d v="2016-09-26T00:00:00"/>
        <d v="2016-09-23T00:00:00"/>
        <d v="2016-09-22T00:00:00"/>
        <d v="2016-09-21T00:00:00"/>
        <d v="2016-09-20T00:00:00"/>
        <d v="2016-09-19T00:00:00"/>
        <d v="2016-09-16T00:00:00"/>
        <d v="2016-09-15T00:00:00"/>
        <d v="2016-09-14T00:00:00"/>
        <d v="2016-09-13T00:00:00"/>
        <d v="2016-09-12T00:00:00"/>
        <d v="2016-09-09T00:00:00"/>
        <d v="2016-09-08T00:00:00"/>
        <d v="2016-09-07T00:00:00"/>
        <d v="2016-09-06T00:00:00"/>
        <d v="2016-09-02T00:00:00"/>
        <d v="2016-09-01T00:00:00"/>
        <d v="2016-08-31T00:00:00"/>
        <d v="2016-08-30T00:00:00"/>
        <d v="2016-08-29T00:00:00"/>
        <d v="2016-08-26T00:00:00"/>
        <d v="2016-08-25T00:00:00"/>
        <d v="2016-08-24T00:00:00"/>
        <d v="2016-08-23T00:00:00"/>
        <d v="2016-08-22T00:00:00"/>
        <d v="2016-08-19T00:00:00"/>
        <d v="2016-08-18T00:00:00"/>
        <d v="2016-08-17T00:00:00"/>
        <d v="2016-08-16T00:00:00"/>
        <d v="2016-08-15T00:00:00"/>
        <d v="2016-08-12T00:00:00"/>
        <d v="2016-08-11T00:00:00"/>
        <d v="2016-08-10T00:00:00"/>
        <d v="2016-08-09T00:00:00"/>
        <d v="2016-08-08T00:00:00"/>
        <d v="2016-08-05T00:00:00"/>
        <d v="2016-08-04T00:00:00"/>
        <d v="2016-08-03T00:00:00"/>
        <d v="2016-08-02T00:00:00"/>
        <d v="2016-08-01T00:00:00"/>
        <d v="2016-07-29T00:00:00"/>
        <d v="2016-07-28T00:00:00"/>
        <d v="2016-07-27T00:00:00"/>
        <d v="2016-07-26T00:00:00"/>
        <d v="2016-07-25T00:00:00"/>
        <d v="2016-07-22T00:00:00"/>
        <d v="2016-07-21T00:00:00"/>
        <d v="2016-07-20T00:00:00"/>
        <d v="2016-07-19T00:00:00"/>
        <d v="2016-07-18T00:00:00"/>
        <d v="2016-07-15T00:00:00"/>
        <d v="2016-07-14T00:00:00"/>
        <d v="2016-07-13T00:00:00"/>
        <d v="2016-07-12T00:00:00"/>
        <d v="2016-07-11T00:00:00"/>
        <d v="2016-07-08T00:00:00"/>
        <d v="2016-07-07T00:00:00"/>
        <d v="2016-07-06T00:00:00"/>
        <d v="2016-07-05T00:00:00"/>
        <d v="2016-07-01T00:00:00"/>
        <d v="2016-06-30T00:00:00"/>
        <d v="2016-06-29T00:00:00"/>
        <d v="2016-06-28T00:00:00"/>
        <d v="2016-06-27T00:00:00"/>
        <d v="2016-06-24T00:00:00"/>
        <d v="2016-06-23T00:00:00"/>
        <d v="2016-06-22T00:00:00"/>
        <d v="2016-06-21T00:00:00"/>
        <d v="2016-06-20T00:00:00"/>
        <d v="2016-06-17T00:00:00"/>
        <d v="2016-06-16T00:00:00"/>
        <d v="2016-06-15T00:00:00"/>
        <d v="2016-06-14T00:00:00"/>
        <d v="2016-06-13T00:00:00"/>
        <d v="2016-06-10T00:00:00"/>
        <d v="2016-06-09T00:00:00"/>
        <d v="2016-06-08T00:00:00"/>
        <d v="2016-06-07T00:00:00"/>
        <d v="2016-06-06T00:00:00"/>
        <d v="2016-06-03T00:00:00"/>
        <d v="2016-06-02T00:00:00"/>
        <d v="2016-06-01T00:00:00"/>
        <d v="2016-05-31T00:00:00"/>
        <d v="2016-05-27T00:00:00"/>
        <d v="2016-05-26T00:00:00"/>
        <d v="2016-05-25T00:00:00"/>
        <d v="2016-05-24T00:00:00"/>
        <d v="2016-05-23T00:00:00"/>
        <d v="2016-05-20T00:00:00"/>
        <d v="2016-05-19T00:00:00"/>
        <d v="2016-05-18T00:00:00"/>
        <d v="2016-05-17T00:00:00"/>
        <d v="2016-05-16T00:00:00"/>
        <d v="2016-05-13T00:00:00"/>
        <d v="2016-05-12T00:00:00"/>
        <d v="2016-05-11T00:00:00"/>
        <d v="2016-05-10T00:00:00"/>
        <d v="2016-05-09T00:00:00"/>
        <d v="2016-05-06T00:00:00"/>
        <d v="2016-05-05T00:00:00"/>
        <d v="2016-05-04T00:00:00"/>
        <d v="2016-05-03T00:00:00"/>
        <d v="2016-05-02T00:00:00"/>
        <d v="2016-04-29T00:00:00"/>
        <d v="2016-04-28T00:00:00"/>
        <d v="2016-04-27T00:00:00"/>
        <d v="2016-04-26T00:00:00"/>
        <d v="2016-04-25T00:00:00"/>
        <d v="2016-04-22T00:00:00"/>
        <d v="2016-04-21T00:00:00"/>
        <d v="2016-04-20T00:00:00"/>
        <d v="2016-04-19T00:00:00"/>
        <d v="2016-04-18T00:00:00"/>
        <d v="2016-04-15T00:00:00"/>
        <d v="2016-04-14T00:00:00"/>
        <d v="2016-04-13T00:00:00"/>
        <d v="2016-04-12T00:00:00"/>
        <d v="2016-04-11T00:00:00"/>
        <d v="2016-04-08T00:00:00"/>
        <d v="2016-04-07T00:00:00"/>
        <d v="2016-04-06T00:00:00"/>
        <d v="2016-04-05T00:00:00"/>
        <d v="2016-04-04T00:00:00"/>
        <d v="2016-04-01T00:00:00"/>
        <d v="2016-03-31T00:00:00"/>
        <d v="2016-03-30T00:00:00"/>
        <d v="2016-03-29T00:00:00"/>
        <d v="2016-03-28T00:00:00"/>
        <d v="2016-03-24T00:00:00"/>
        <d v="2016-03-23T00:00:00"/>
        <d v="2016-03-22T00:00:00"/>
        <d v="2016-03-21T00:00:00"/>
        <d v="2016-03-18T00:00:00"/>
        <d v="2016-03-17T00:00:00"/>
        <d v="2016-03-16T00:00:00"/>
        <d v="2016-03-15T00:00:00"/>
        <d v="2016-03-14T00:00:00"/>
        <d v="2016-03-11T00:00:00"/>
        <d v="2016-03-10T00:00:00"/>
        <d v="2016-03-09T00:00:00"/>
        <d v="2016-03-08T00:00:00"/>
        <d v="2016-03-07T00:00:00"/>
        <d v="2016-03-04T00:00:00"/>
        <d v="2016-03-03T00:00:00"/>
        <d v="2016-03-02T00:00:00"/>
        <d v="2016-03-01T00:00:00"/>
        <d v="2016-02-29T00:00:00"/>
        <d v="2016-02-26T00:00:00"/>
        <d v="2016-02-25T00:00:00"/>
        <d v="2016-02-24T00:00:00"/>
        <d v="2016-02-23T00:00:00"/>
        <d v="2016-02-22T00:00:00"/>
        <d v="2016-02-19T00:00:00"/>
        <d v="2016-02-18T00:00:00"/>
        <d v="2016-02-17T00:00:00"/>
        <d v="2016-02-16T00:00:00"/>
        <d v="2016-02-12T00:00:00"/>
        <d v="2016-02-11T00:00:00"/>
        <d v="2016-02-10T00:00:00"/>
        <d v="2016-02-09T00:00:00"/>
        <d v="2016-02-08T00:00:00"/>
        <d v="2016-02-05T00:00:00"/>
        <d v="2016-02-04T00:00:00"/>
        <d v="2016-02-03T00:00:00"/>
        <d v="2016-02-02T00:00:00"/>
        <d v="2016-02-01T00:00:00"/>
        <d v="2016-01-29T00:00:00"/>
        <d v="2016-01-28T00:00:00"/>
        <d v="2016-01-27T00:00:00"/>
        <d v="2016-01-26T00:00:00"/>
        <d v="2016-01-25T00:00:00"/>
        <d v="2016-01-22T00:00:00"/>
        <d v="2016-01-21T00:00:00"/>
        <d v="2016-01-20T00:00:00"/>
        <d v="2016-01-19T00:00:00"/>
        <d v="2016-01-15T00:00:00"/>
        <d v="2016-01-14T00:00:00"/>
        <d v="2016-01-13T00:00:00"/>
        <d v="2016-01-12T00:00:00"/>
        <d v="2016-01-11T00:00:00"/>
        <d v="2016-01-08T00:00:00"/>
        <d v="2016-01-07T00:00:00"/>
        <d v="2016-01-06T00:00:00"/>
        <d v="2016-01-05T00:00:00"/>
        <d v="2016-01-04T00:00:00"/>
        <d v="2015-12-31T00:00:00"/>
        <d v="2015-12-30T00:00:00"/>
        <d v="2015-12-29T00:00:00"/>
        <d v="2015-12-28T00:00:00"/>
        <d v="2015-12-24T00:00:00"/>
        <d v="2015-12-23T00:00:00"/>
        <d v="2015-12-22T00:00:00"/>
        <d v="2015-12-21T00:00:00"/>
        <d v="2015-12-18T00:00:00"/>
        <d v="2015-12-17T00:00:00"/>
        <d v="2015-12-16T00:00:00"/>
        <d v="2015-12-15T00:00:00"/>
        <d v="2015-12-14T00:00:00"/>
        <d v="2015-12-11T00:00:00"/>
        <d v="2015-12-10T00:00:00"/>
        <d v="2015-12-09T00:00:00"/>
        <d v="2015-12-08T00:00:00"/>
        <d v="2015-12-07T00:00:00"/>
        <d v="2015-12-04T00:00:00"/>
        <d v="2015-12-03T00:00:00"/>
        <d v="2015-12-02T00:00:00"/>
        <d v="2015-12-01T00:00:00"/>
        <d v="2015-11-30T00:00:00"/>
        <d v="2015-11-27T00:00:00"/>
        <d v="2015-11-25T00:00:00"/>
        <d v="2015-11-24T00:00:00"/>
        <d v="2015-11-23T00:00:00"/>
        <d v="2015-11-20T00:00:00"/>
        <d v="2015-11-19T00:00:00"/>
        <d v="2015-11-18T00:00:00"/>
        <d v="2015-11-17T00:00:00"/>
        <d v="2015-11-16T00:00:00"/>
        <d v="2015-11-13T00:00:00"/>
        <d v="2015-11-12T00:00:00"/>
        <d v="2015-11-11T00:00:00"/>
        <d v="2015-11-10T00:00:00"/>
        <d v="2015-11-09T00:00:00"/>
        <d v="2015-11-06T00:00:00"/>
        <d v="2015-11-05T00:00:00"/>
        <d v="2015-11-04T00:00:00"/>
        <d v="2015-11-03T00:00:00"/>
        <d v="2015-11-02T00:00:00"/>
        <d v="2015-10-30T00:00:00"/>
        <d v="2015-10-29T00:00:00"/>
        <d v="2015-10-28T00:00:00"/>
        <d v="2015-10-27T00:00:00"/>
        <d v="2015-10-26T00:00:00"/>
        <d v="2015-10-23T00:00:00"/>
        <d v="2015-10-22T00:00:00"/>
        <d v="2015-10-21T00:00:00"/>
        <d v="2015-10-20T00:00:00"/>
        <d v="2015-10-19T00:00:00"/>
        <d v="2015-10-16T00:00:00"/>
        <d v="2015-10-15T00:00:00"/>
        <d v="2015-10-14T00:00:00"/>
        <d v="2015-10-13T00:00:00"/>
        <d v="2015-10-12T00:00:00"/>
        <d v="2015-10-09T00:00:00"/>
        <d v="2015-10-08T00:00:00"/>
        <d v="2015-10-07T00:00:00"/>
        <d v="2015-10-06T00:00:00"/>
        <d v="2015-10-05T00:00:00"/>
        <d v="2015-10-02T00:00:00"/>
        <d v="2015-10-01T00:00:00"/>
        <d v="2015-09-30T00:00:00"/>
        <d v="2015-09-29T00:00:00"/>
        <d v="2015-09-28T00:00:00"/>
        <d v="2015-09-25T00:00:00"/>
        <d v="2015-09-24T00:00:00"/>
        <d v="2015-09-23T00:00:00"/>
        <d v="2015-09-22T00:00:00"/>
        <d v="2015-09-21T00:00:00"/>
        <d v="2015-09-18T00:00:00"/>
        <d v="2015-09-17T00:00:00"/>
        <d v="2015-09-16T00:00:00"/>
        <d v="2015-09-15T00:00:00"/>
        <d v="2015-09-14T00:00:00"/>
        <d v="2015-09-11T00:00:00"/>
        <d v="2015-09-10T00:00:00"/>
        <d v="2015-09-09T00:00:00"/>
        <d v="2015-09-08T00:00:00"/>
        <d v="2015-09-04T00:00:00"/>
        <d v="2015-09-03T00:00:00"/>
        <d v="2015-09-02T00:00:00"/>
        <d v="2015-09-01T00:00:00"/>
        <d v="2015-08-31T00:00:00"/>
        <d v="2015-08-28T00:00:00"/>
        <d v="2015-08-27T00:00:00"/>
        <d v="2015-08-26T00:00:00"/>
        <d v="2015-08-25T00:00:00"/>
        <d v="2015-08-24T00:00:00"/>
        <d v="2015-08-21T00:00:00"/>
        <d v="2015-08-20T00:00:00"/>
        <d v="2015-08-19T00:00:00"/>
        <d v="2015-08-18T00:00:00"/>
        <d v="2015-08-17T00:00:00"/>
        <d v="2015-08-14T00:00:00"/>
        <d v="2015-08-13T00:00:00"/>
        <d v="2015-08-12T00:00:00"/>
        <d v="2015-08-11T00:00:00"/>
        <d v="2015-08-10T00:00:00"/>
        <d v="2015-08-07T00:00:00"/>
        <d v="2015-08-06T00:00:00"/>
        <d v="2015-08-05T00:00:00"/>
        <d v="2015-08-04T00:00:00"/>
        <d v="2015-08-03T00:00:00"/>
        <d v="2015-07-31T00:00:00"/>
        <d v="2015-07-30T00:00:00"/>
        <d v="2015-07-29T00:00:00"/>
        <d v="2015-07-28T00:00:00"/>
        <d v="2015-07-27T00:00:00"/>
        <d v="2015-07-24T00:00:00"/>
        <d v="2015-07-23T00:00:00"/>
        <d v="2015-07-22T00:00:00"/>
        <d v="2015-07-21T00:00:00"/>
        <d v="2015-07-20T00:00:00"/>
        <d v="2015-07-17T00:00:00"/>
        <d v="2015-07-16T00:00:00"/>
        <d v="2015-07-15T00:00:00"/>
        <d v="2015-07-14T00:00:00"/>
        <d v="2015-07-13T00:00:00"/>
        <d v="2015-07-10T00:00:00"/>
        <d v="2015-07-09T00:00:00"/>
        <d v="2015-07-08T00:00:00"/>
        <d v="2015-07-07T00:00:00"/>
        <d v="2015-07-06T00:00:00"/>
        <d v="2015-07-02T00:00:00"/>
        <d v="2015-07-01T00:00:00"/>
        <d v="2015-06-30T00:00:00"/>
        <d v="2015-06-29T00:00:00"/>
        <d v="2015-06-26T00:00:00"/>
        <d v="2015-06-25T00:00:00"/>
        <d v="2015-06-24T00:00:00"/>
        <d v="2015-06-23T00:00:00"/>
        <d v="2015-06-22T00:00:00"/>
        <d v="2015-06-19T00:00:00"/>
        <d v="2015-06-18T00:00:00"/>
        <d v="2015-06-17T00:00:00"/>
        <d v="2015-06-16T00:00:00"/>
        <d v="2015-06-15T00:00:00"/>
        <d v="2015-06-12T00:00:00"/>
        <d v="2015-06-11T00:00:00"/>
        <d v="2015-06-10T00:00:00"/>
        <d v="2015-06-09T00:00:00"/>
        <d v="2015-06-08T00:00:00"/>
        <d v="2015-06-05T00:00:00"/>
        <d v="2015-06-04T00:00:00"/>
        <d v="2015-06-03T00:00:00"/>
        <d v="2015-06-02T00:00:00"/>
        <d v="2015-06-01T00:00:00"/>
        <d v="2015-05-29T00:00:00"/>
        <d v="2015-05-28T00:00:00"/>
        <d v="2015-05-27T00:00:00"/>
        <d v="2015-05-26T00:00:00"/>
        <d v="2015-05-22T00:00:00"/>
        <d v="2015-05-21T00:00:00"/>
        <d v="2015-05-20T00:00:00"/>
        <d v="2015-05-19T00:00:00"/>
        <d v="2015-05-18T00:00:00"/>
        <d v="2015-05-15T00:00:00"/>
        <d v="2015-05-14T00:00:00"/>
        <d v="2015-05-13T00:00:00"/>
        <d v="2015-05-12T00:00:00"/>
        <d v="2015-05-11T00:00:00"/>
        <d v="2015-05-08T00:00:00"/>
        <d v="2015-05-07T00:00:00"/>
        <d v="2015-05-06T00:00:00"/>
        <d v="2015-05-05T00:00:00"/>
        <d v="2015-05-04T00:00:00"/>
        <d v="2015-05-01T00:00:00"/>
        <d v="2015-04-30T00:00:00"/>
        <d v="2015-04-29T00:00:00"/>
        <d v="2015-04-28T00:00:00"/>
        <d v="2015-04-27T00:00:00"/>
        <d v="2015-04-24T00:00:00"/>
        <d v="2015-04-23T00:00:00"/>
        <d v="2015-04-22T00:00:00"/>
        <d v="2015-04-21T00:00:00"/>
        <d v="2015-04-20T00:00:00"/>
        <d v="2015-04-17T00:00:00"/>
        <d v="2015-04-16T00:00:00"/>
        <d v="2015-04-15T00:00:00"/>
        <d v="2015-04-14T00:00:00"/>
        <d v="2015-04-13T00:00:00"/>
        <d v="2015-04-10T00:00:00"/>
        <d v="2015-04-09T00:00:00"/>
        <d v="2015-04-08T00:00:00"/>
        <d v="2015-04-07T00:00:00"/>
        <d v="2015-04-06T00:00:00"/>
        <d v="2015-04-02T00:00:00"/>
        <d v="2015-04-01T00:00:00"/>
        <d v="2015-03-31T00:00:00"/>
        <d v="2015-03-30T00:00:00"/>
        <d v="2015-03-27T00:00:00"/>
        <d v="2015-03-26T00:00:00"/>
        <d v="2015-03-25T00:00:00"/>
        <d v="2015-03-24T00:00:00"/>
        <d v="2015-03-23T00:00:00"/>
        <d v="2015-03-20T00:00:00"/>
        <d v="2015-03-19T00:00:00"/>
        <d v="2015-03-18T00:00:00"/>
        <d v="2015-03-17T00:00:00"/>
        <d v="2015-03-16T00:00:00"/>
        <d v="2015-03-13T00:00:00"/>
        <d v="2015-03-12T00:00:00"/>
        <d v="2015-03-11T00:00:00"/>
        <d v="2015-03-10T00:00:00"/>
        <d v="2015-03-09T00:00:00"/>
        <d v="2015-03-06T00:00:00"/>
        <d v="2015-03-05T00:00:00"/>
        <d v="2015-03-04T00:00:00"/>
        <d v="2015-03-03T00:00:00"/>
        <d v="2015-03-02T00:00:00"/>
        <d v="2015-02-27T00:00:00"/>
        <d v="2015-02-26T00:00:00"/>
        <d v="2015-02-25T00:00:00"/>
        <d v="2015-02-24T00:00:00"/>
        <d v="2015-02-23T00:00:00"/>
        <d v="2015-02-20T00:00:00"/>
        <d v="2015-02-19T00:00:00"/>
        <d v="2015-02-18T00:00:00"/>
        <d v="2015-02-17T00:00:00"/>
        <d v="2015-02-13T00:00:00"/>
        <d v="2015-02-12T00:00:00"/>
        <d v="2015-02-11T00:00:00"/>
        <d v="2015-02-10T00:00:00"/>
        <d v="2015-02-09T00:00:00"/>
        <d v="2015-02-06T00:00:00"/>
        <d v="2015-02-05T00:00:00"/>
        <d v="2015-02-04T00:00:00"/>
        <d v="2015-02-03T00:00:00"/>
        <d v="2015-02-02T00:00:00"/>
        <d v="2015-01-30T00:00:00"/>
        <d v="2015-01-29T00:00:00"/>
        <d v="2015-01-28T00:00:00"/>
        <d v="2015-01-27T00:00:00"/>
        <d v="2015-01-26T00:00:00"/>
        <d v="2015-01-23T00:00:00"/>
        <d v="2015-01-22T00:00:00"/>
        <d v="2015-01-21T00:00:00"/>
        <d v="2015-01-20T00:00:00"/>
        <d v="2015-01-16T00:00:00"/>
        <d v="2015-01-15T00:00:00"/>
        <d v="2015-01-14T00:00:00"/>
        <d v="2015-01-13T00:00:00"/>
        <d v="2015-01-12T00:00:00"/>
        <d v="2015-01-09T00:00:00"/>
        <d v="2015-01-08T00:00:00"/>
        <d v="2015-01-07T00:00:00"/>
        <d v="2015-01-06T00:00:00"/>
        <d v="2015-01-05T00:00:00"/>
        <d v="2015-01-02T00:00:00"/>
        <d v="2014-12-31T00:00:00"/>
        <d v="2014-12-30T00:00:00"/>
        <d v="2014-12-29T00:00:00"/>
        <d v="2014-12-26T00:00:00"/>
        <d v="2014-12-24T00:00:00"/>
        <d v="2014-12-23T00:00:00"/>
        <d v="2014-12-22T00:00:00"/>
        <d v="2014-12-19T00:00:00"/>
        <d v="2014-12-18T00:00:00"/>
        <d v="2014-12-17T00:00:00"/>
        <d v="2014-12-16T00:00:00"/>
        <d v="2014-12-15T00:00:00"/>
        <d v="2014-12-12T00:00:00"/>
        <d v="2014-12-11T00:00:00"/>
        <d v="2014-12-10T00:00:00"/>
        <d v="2014-12-09T00:00:00"/>
        <d v="2014-12-08T00:00:00"/>
        <d v="2014-12-05T00:00:00"/>
        <d v="2014-12-04T00:00:00"/>
        <d v="2014-12-03T00:00:00"/>
        <d v="2014-12-02T00:00:00"/>
        <d v="2014-12-01T00:00:00"/>
        <d v="2014-11-28T00:00:00"/>
        <d v="2014-11-26T00:00:00"/>
        <d v="2014-11-25T00:00:00"/>
        <d v="2014-11-24T00:00:00"/>
        <d v="2014-11-21T00:00:00"/>
        <d v="2014-11-20T00:00:00"/>
        <d v="2014-11-19T00:00:00"/>
        <d v="2014-11-18T00:00:00"/>
        <d v="2014-11-17T00:00:00"/>
        <d v="2014-11-14T00:00:00"/>
        <d v="2014-11-13T00:00:00"/>
        <d v="2014-11-12T00:00:00"/>
        <d v="2014-11-11T00:00:00"/>
        <d v="2014-11-10T00:00:00"/>
        <d v="2014-11-07T00:00:00"/>
        <d v="2014-11-06T00:00:00"/>
        <d v="2014-11-05T00:00:00"/>
        <d v="2014-11-04T00:00:00"/>
        <d v="2014-11-03T00:00:00"/>
        <d v="2014-10-31T00:00:00"/>
        <d v="2014-10-30T00:00:00"/>
        <d v="2014-10-29T00:00:00"/>
        <d v="2014-10-28T00:00:00"/>
        <d v="2014-10-27T00:00:00"/>
        <d v="2014-10-24T00:00:00"/>
        <d v="2014-10-23T00:00:00"/>
        <d v="2014-10-22T00:00:00"/>
        <d v="2014-10-21T00:00:00"/>
        <d v="2014-10-20T00:00:00"/>
        <d v="2014-10-17T00:00:00"/>
        <d v="2014-10-16T00:00:00"/>
        <d v="2014-10-15T00:00:00"/>
        <d v="2014-10-14T00:00:00"/>
        <d v="2014-10-13T00:00:00"/>
        <d v="2014-10-10T00:00:00"/>
        <d v="2014-10-09T00:00:00"/>
        <d v="2014-10-08T00:00:00"/>
        <d v="2014-10-07T00:00:00"/>
        <d v="2014-10-06T00:00:00"/>
        <d v="2014-10-03T00:00:00"/>
        <d v="2014-10-02T00:00:00"/>
        <d v="2014-10-01T00:00:00"/>
        <d v="2014-09-30T00:00:00"/>
        <d v="2014-09-29T00:00:00"/>
        <d v="2014-09-26T00:00:00"/>
        <d v="2014-09-25T00:00:00"/>
        <d v="2014-09-24T00:00:00"/>
        <d v="2014-09-23T00:00:00"/>
        <d v="2014-09-22T00:00:00"/>
        <d v="2014-09-19T00:00:00"/>
        <d v="2014-09-18T00:00:00"/>
        <d v="2014-09-17T00:00:00"/>
        <d v="2014-09-16T00:00:00"/>
        <d v="2014-09-15T00:00:00"/>
        <d v="2014-09-12T00:00:00"/>
        <d v="2014-09-11T00:00:00"/>
        <d v="2014-09-10T00:00:00"/>
        <d v="2014-09-09T00:00:00"/>
        <d v="2014-09-08T00:00:00"/>
        <d v="2014-09-05T00:00:00"/>
        <d v="2014-09-04T00:00:00"/>
        <d v="2014-09-03T00:00:00"/>
        <d v="2014-09-02T00:00:00"/>
        <d v="2014-08-29T00:00:00"/>
        <d v="2014-08-28T00:00:00"/>
        <d v="2014-08-27T00:00:00"/>
        <d v="2014-08-26T00:00:00"/>
        <d v="2014-08-25T00:00:00"/>
        <d v="2014-08-22T00:00:00"/>
        <d v="2014-08-21T00:00:00"/>
        <d v="2014-08-20T00:00:00"/>
        <d v="2014-08-19T00:00:00"/>
        <d v="2014-08-18T00:00:00"/>
        <d v="2014-08-15T00:00:00"/>
        <d v="2014-08-14T00:00:00"/>
        <d v="2014-08-13T00:00:00"/>
        <d v="2014-08-12T00:00:00"/>
        <d v="2014-08-11T00:00:00"/>
        <d v="2014-08-08T00:00:00"/>
        <d v="2014-08-07T00:00:00"/>
        <d v="2014-08-06T00:00:00"/>
        <d v="2014-08-05T00:00:00"/>
        <d v="2014-08-04T00:00:00"/>
        <d v="2014-08-01T00:00:00"/>
        <d v="2014-07-31T00:00:00"/>
        <d v="2014-07-30T00:00:00"/>
        <d v="2014-07-29T00:00:00"/>
        <d v="2014-07-28T00:00:00"/>
        <d v="2014-07-25T00:00:00"/>
        <d v="2014-07-24T00:00:00"/>
        <d v="2014-07-23T00:00:00"/>
        <d v="2014-07-22T00:00:00"/>
        <d v="2014-07-21T00:00:00"/>
        <d v="2014-07-18T00:00:00"/>
        <d v="2014-07-17T00:00:00"/>
        <d v="2014-07-16T00:00:00"/>
        <d v="2014-07-15T00:00:00"/>
        <d v="2014-07-14T00:00:00"/>
        <d v="2014-07-11T00:00:00"/>
        <d v="2014-07-10T00:00:00"/>
        <d v="2014-07-09T00:00:00"/>
        <d v="2014-07-08T00:00:00"/>
        <d v="2014-07-07T00:00:00"/>
        <d v="2014-07-03T00:00:00"/>
        <d v="2014-07-02T00:00:00"/>
        <d v="2014-07-01T00:00:00"/>
        <d v="2014-06-30T00:00:00"/>
        <d v="2014-06-27T00:00:00"/>
        <d v="2014-06-26T00:00:00"/>
        <d v="2014-06-25T00:00:00"/>
        <d v="2014-06-24T00:00:00"/>
        <d v="2014-06-23T00:00:00"/>
        <d v="2014-06-20T00:00:00"/>
        <d v="2014-06-19T00:00:00"/>
        <d v="2014-06-18T00:00:00"/>
        <d v="2014-06-17T00:00:00"/>
        <d v="2014-06-16T00:00:00"/>
        <d v="2014-06-13T00:00:00"/>
        <d v="2014-06-12T00:00:00"/>
        <d v="2014-06-11T00:00:00"/>
        <d v="2014-06-10T00:00:00"/>
        <d v="2014-06-09T00:00:00"/>
        <d v="2014-06-06T00:00:00"/>
        <d v="2014-06-05T00:00:00"/>
        <d v="2014-06-04T00:00:00"/>
        <d v="2014-06-03T00:00:00"/>
        <d v="2014-06-02T00:00:00"/>
        <d v="2014-05-30T00:00:00"/>
        <d v="2014-05-29T00:00:00"/>
        <d v="2014-05-28T00:00:00"/>
        <d v="2014-05-27T00:00:00"/>
        <d v="2014-05-23T00:00:00"/>
        <d v="2014-05-22T00:00:00"/>
        <d v="2014-05-21T00:00:00"/>
        <d v="2014-05-20T00:00:00"/>
        <d v="2014-05-19T00:00:00"/>
        <d v="2014-05-16T00:00:00"/>
        <d v="2014-05-15T00:00:00"/>
        <d v="2014-05-14T00:00:00"/>
        <d v="2014-05-13T00:00:00"/>
        <d v="2014-05-12T00:00:00"/>
        <d v="2014-05-09T00:00:00"/>
        <d v="2014-05-08T00:00:00"/>
        <d v="2014-05-07T00:00:00"/>
        <d v="2014-05-06T00:00:00"/>
        <d v="2014-05-05T00:00:00"/>
        <d v="2014-05-02T00:00:00"/>
        <d v="2014-05-01T00:00:00"/>
        <d v="2014-04-30T00:00:00"/>
        <d v="2014-04-29T00:00:00"/>
        <d v="2014-04-28T00:00:00"/>
        <d v="2014-04-25T00:00:00"/>
        <d v="2014-04-24T00:00:00"/>
        <d v="2014-04-23T00:00:00"/>
        <d v="2014-04-22T00:00:00"/>
        <d v="2014-04-21T00:00:00"/>
        <d v="2014-04-17T00:00:00"/>
        <d v="2014-04-16T00:00:00"/>
        <d v="2014-04-15T00:00:00"/>
        <d v="2014-04-14T00:00:00"/>
        <d v="2014-04-11T00:00:00"/>
        <d v="2014-04-10T00:00:00"/>
        <d v="2014-04-09T00:00:00"/>
        <d v="2014-04-08T00:00:00"/>
        <d v="2014-04-07T00:00:00"/>
        <d v="2014-04-04T00:00:00"/>
        <d v="2014-04-03T00:00:00"/>
        <d v="2014-04-02T00:00:00"/>
        <d v="2014-04-01T00:00:00"/>
        <d v="2014-03-31T00:00:00"/>
        <d v="2014-03-28T00:00:00"/>
        <d v="2014-03-27T00:00:00"/>
        <d v="2014-03-26T00:00:00"/>
        <d v="2014-03-25T00:00:00"/>
        <d v="2014-03-24T00:00:00"/>
        <d v="2014-03-21T00:00:00"/>
        <d v="2014-03-20T00:00:00"/>
        <d v="2014-03-19T00:00:00"/>
        <d v="2014-03-18T00:00:00"/>
        <d v="2014-03-17T00:00:00"/>
        <d v="2014-03-14T00:00:00"/>
        <d v="2014-03-13T00:00:00"/>
        <d v="2014-03-12T00:00:00"/>
        <d v="2014-03-11T00:00:00"/>
        <d v="2014-03-10T00:00:00"/>
        <d v="2014-03-07T00:00:00"/>
        <d v="2014-03-06T00:00:00"/>
        <d v="2014-03-05T00:00:00"/>
        <d v="2014-03-04T00:00:00"/>
        <d v="2014-03-03T00:00:00"/>
        <d v="2014-02-28T00:00:00"/>
        <d v="2014-02-27T00:00:00"/>
        <d v="2014-02-26T00:00:00"/>
        <d v="2014-02-25T00:00:00"/>
        <d v="2014-02-24T00:00:00"/>
        <d v="2014-02-21T00:00:00"/>
        <d v="2014-02-20T00:00:00"/>
        <d v="2014-02-19T00:00:00"/>
        <d v="2014-02-18T00:00:00"/>
        <d v="2014-02-14T00:00:00"/>
        <d v="2014-02-13T00:00:00"/>
        <d v="2014-02-12T00:00:00"/>
        <d v="2014-02-11T00:00:00"/>
        <d v="2014-02-10T00:00:00"/>
        <d v="2014-02-07T00:00:00"/>
        <d v="2014-02-06T00:00:00"/>
        <d v="2014-02-05T00:00:00"/>
        <d v="2014-02-04T00:00:00"/>
        <d v="2014-02-03T00:00:00"/>
        <d v="2014-01-31T00:00:00"/>
        <d v="2014-01-30T00:00:00"/>
        <d v="2014-01-29T00:00:00"/>
        <d v="2014-01-28T00:00:00"/>
        <d v="2014-01-27T00:00:00"/>
        <d v="2014-01-24T00:00:00"/>
        <d v="2014-01-23T00:00:00"/>
        <d v="2014-01-22T00:00:00"/>
        <d v="2014-01-21T00:00:00"/>
        <d v="2014-01-17T00:00:00"/>
        <d v="2014-01-16T00:00:00"/>
        <d v="2014-01-15T00:00:00"/>
        <d v="2014-01-14T00:00:00"/>
        <d v="2014-01-13T00:00:00"/>
        <d v="2014-01-10T00:00:00"/>
        <d v="2014-01-09T00:00:00"/>
        <d v="2014-01-08T00:00:00"/>
        <d v="2014-01-07T00:00:00"/>
        <d v="2014-01-06T00:00:00"/>
        <d v="2014-01-03T00:00:00"/>
        <d v="2014-01-02T00:00:00"/>
        <d v="2013-12-31T00:00:00"/>
        <d v="2013-12-30T00:00:00"/>
        <d v="2013-12-27T00:00:00"/>
        <d v="2013-12-26T00:00:00"/>
        <d v="2013-12-24T00:00:00"/>
        <d v="2013-12-23T00:00:00"/>
        <d v="2013-12-20T00:00:00"/>
        <d v="2013-12-19T00:00:00"/>
        <d v="2013-12-18T00:00:00"/>
        <d v="2013-12-17T00:00:00"/>
        <d v="2013-12-16T00:00:00"/>
        <d v="2013-12-13T00:00:00"/>
        <d v="2013-12-12T00:00:00"/>
        <d v="2013-12-11T00:00:00"/>
        <d v="2013-12-10T00:00:00"/>
        <d v="2013-12-09T00:00:00"/>
        <d v="2013-12-06T00:00:00"/>
        <d v="2013-12-05T00:00:00"/>
        <d v="2013-12-04T00:00:00"/>
        <d v="2013-12-03T00:00:00"/>
        <d v="2013-12-02T00:00:00"/>
        <d v="2013-11-29T00:00:00"/>
        <d v="2013-11-27T00:00:00"/>
        <d v="2013-11-26T00:00:00"/>
        <d v="2013-11-25T00:00:00"/>
        <d v="2013-11-22T00:00:00"/>
        <d v="2013-11-21T00:00:00"/>
        <d v="2013-11-20T00:00:00"/>
        <d v="2013-11-19T00:00:00"/>
        <d v="2013-11-18T00:00:00"/>
        <d v="2013-11-15T00:00:00"/>
        <d v="2013-11-14T00:00:00"/>
        <d v="2013-11-13T00:00:00"/>
        <d v="2013-11-12T00:00:00"/>
        <d v="2013-11-11T00:00:00"/>
        <d v="2013-11-08T00:00:00"/>
        <d v="2013-11-07T00:00:00"/>
        <d v="2013-11-06T00:00:00"/>
        <d v="2013-11-05T00:00:00"/>
        <d v="2013-11-04T00:00:00"/>
        <d v="2013-11-01T00:00:00"/>
        <d v="2013-10-31T00:00:00"/>
        <d v="2013-10-30T00:00:00"/>
        <d v="2013-10-29T00:00:00"/>
        <d v="2013-10-28T00:00:00"/>
        <d v="2013-10-25T00:00:00"/>
        <d v="2013-10-24T00:00:00"/>
        <d v="2013-10-23T00:00:00"/>
        <d v="2013-10-22T00:00:00"/>
        <d v="2013-10-21T00:00:00"/>
        <d v="2013-10-18T00:00:00"/>
        <d v="2013-10-17T00:00:00"/>
        <d v="2013-10-16T00:00:00"/>
        <d v="2013-10-15T00:00:00"/>
        <d v="2013-10-14T00:00:00"/>
        <d v="2013-10-11T00:00:00"/>
        <d v="2013-10-10T00:00:00"/>
        <d v="2013-10-09T00:00:00"/>
        <d v="2013-10-08T00:00:00"/>
        <d v="2013-10-07T00:00:00"/>
        <d v="2013-10-04T00:00:00"/>
        <d v="2013-10-03T00:00:00"/>
        <d v="2013-10-02T00:00:00"/>
        <d v="2013-10-01T00:00:00"/>
        <d v="2013-09-30T00:00:00"/>
        <d v="2013-09-27T00:00:00"/>
        <d v="2013-09-26T00:00:00"/>
        <d v="2013-09-25T00:00:00"/>
        <d v="2013-09-24T00:00:00"/>
        <d v="2013-09-23T00:00:00"/>
        <d v="2013-09-20T00:00:00"/>
        <d v="2013-09-19T00:00:00"/>
        <d v="2013-09-18T00:00:00"/>
        <d v="2013-09-17T00:00:00"/>
        <d v="2013-09-16T00:00:00"/>
        <d v="2013-09-13T00:00:00"/>
        <d v="2013-09-12T00:00:00"/>
        <d v="2013-09-11T00:00:00"/>
        <d v="2013-09-10T00:00:00"/>
        <d v="2013-09-09T00:00:00"/>
        <d v="2013-09-06T00:00:00"/>
        <d v="2013-09-05T00:00:00"/>
        <d v="2013-09-04T00:00:00"/>
        <d v="2013-09-03T00:00:00"/>
        <d v="2013-08-30T00:00:00"/>
        <d v="2013-08-29T00:00:00"/>
        <d v="2013-08-28T00:00:00"/>
        <d v="2013-08-27T00:00:00"/>
        <d v="2013-08-26T00:00:00"/>
        <d v="2013-08-23T00:00:00"/>
        <d v="2013-08-22T00:00:00"/>
        <d v="2013-08-21T00:00:00"/>
        <d v="2013-08-20T00:00:00"/>
        <d v="2013-08-19T00:00:00"/>
        <d v="2013-08-16T00:00:00"/>
        <d v="2013-08-15T00:00:00"/>
        <d v="2013-08-14T00:00:00"/>
        <d v="2013-08-13T00:00:00"/>
        <d v="2013-08-12T00:00:00"/>
        <d v="2013-08-09T00:00:00"/>
        <d v="2013-08-08T00:00:00"/>
        <d v="2013-08-07T00:00:00"/>
        <d v="2013-08-06T00:00:00"/>
        <d v="2013-08-05T00:00:00"/>
        <d v="2013-08-02T00:00:00"/>
        <d v="2013-08-01T00:00:00"/>
        <d v="2013-07-31T00:00:00"/>
        <d v="2013-07-30T00:00:00"/>
        <d v="2013-07-29T00:00:00"/>
        <d v="2013-07-26T00:00:00"/>
        <d v="2013-07-25T00:00:00"/>
        <d v="2013-07-24T00:00:00"/>
        <d v="2013-07-23T00:00:00"/>
        <d v="2013-07-22T00:00:00"/>
        <d v="2013-07-19T00:00:00"/>
        <d v="2013-07-18T00:00:00"/>
        <d v="2013-07-17T00:00:00"/>
        <d v="2013-07-16T00:00:00"/>
        <d v="2013-07-15T00:00:00"/>
        <d v="2013-07-12T00:00:00"/>
        <d v="2013-07-11T00:00:00"/>
        <d v="2013-07-10T00:00:00"/>
        <d v="2013-07-09T00:00:00"/>
        <d v="2013-07-08T00:00:00"/>
        <d v="2013-07-05T00:00:00"/>
        <d v="2013-07-03T00:00:00"/>
        <d v="2013-07-02T00:00:00"/>
        <d v="2013-07-01T00:00:00"/>
        <d v="2013-06-28T00:00:00"/>
        <d v="2013-06-27T00:00:00"/>
        <d v="2013-06-26T00:00:00"/>
        <d v="2013-06-25T00:00:00"/>
        <d v="2013-06-24T00:00:00"/>
        <d v="2013-06-21T00:00:00"/>
        <d v="2013-06-20T00:00:00"/>
        <d v="2013-06-19T00:00:00"/>
        <d v="2013-06-18T00:00:00"/>
        <d v="2013-06-17T00:00:00"/>
        <d v="2013-06-14T00:00:00"/>
        <d v="2013-06-13T00:00:00"/>
        <d v="2013-06-12T00:00:00"/>
        <d v="2013-06-11T00:00:00"/>
        <d v="2013-06-10T00:00:00"/>
        <d v="2013-06-07T00:00:00"/>
        <d v="2013-06-06T00:00:00"/>
        <d v="2013-06-05T00:00:00"/>
        <d v="2013-06-04T00:00:00"/>
        <d v="2013-06-03T00:00:00"/>
        <d v="2013-05-31T00:00:00"/>
        <d v="2013-05-30T00:00:00"/>
        <d v="2013-05-29T00:00:00"/>
        <d v="2013-05-28T00:00:00"/>
        <d v="2013-05-24T00:00:00"/>
        <d v="2013-05-23T00:00:00"/>
        <d v="2013-05-22T00:00:00"/>
        <d v="2013-05-21T00:00:00"/>
        <d v="2013-05-20T00:00:00"/>
        <d v="2013-05-17T00:00:00"/>
        <d v="2013-05-16T00:00:00"/>
        <d v="2013-05-15T00:00:00"/>
        <d v="2013-05-14T00:00:00"/>
        <d v="2013-05-13T00:00:00"/>
        <d v="2013-05-10T00:00:00"/>
        <d v="2013-05-09T00:00:00"/>
        <d v="2013-05-08T00:00:00"/>
        <d v="2013-05-07T00:00:00"/>
        <d v="2013-05-06T00:00:00"/>
        <d v="2013-05-03T00:00:00"/>
        <d v="2013-05-02T00:00:00"/>
        <d v="2013-05-01T00:00:00"/>
        <d v="2013-04-30T00:00:00"/>
        <d v="2013-04-29T00:00:00"/>
        <d v="2013-04-26T00:00:00"/>
        <d v="2013-04-25T00:00:00"/>
        <d v="2013-04-24T00:00:00"/>
        <d v="2013-04-23T00:00:00"/>
        <d v="2013-04-22T00:00:00"/>
        <d v="2013-04-19T00:00:00"/>
        <d v="2013-04-18T00:00:00"/>
        <d v="2013-04-17T00:00:00"/>
        <d v="2013-04-16T00:00:00"/>
        <d v="2013-04-15T00:00:00"/>
        <d v="2013-04-12T00:00:00"/>
        <d v="2013-04-11T00:00:00"/>
        <d v="2013-04-10T00:00:00"/>
        <d v="2013-04-09T00:00:00"/>
        <d v="2013-04-08T00:00:00"/>
        <d v="2013-04-05T00:00:00"/>
        <d v="2013-04-04T00:00:00"/>
        <d v="2013-04-03T00:00:00"/>
        <d v="2013-04-02T00:00:00"/>
        <d v="2013-04-01T00:00:00"/>
        <d v="2013-03-28T00:00:00"/>
        <d v="2013-03-27T00:00:00"/>
        <d v="2013-03-26T00:00:00"/>
        <d v="2013-03-25T00:00:00"/>
        <d v="2013-03-22T00:00:00"/>
        <d v="2013-03-21T00:00:00"/>
        <d v="2013-03-20T00:00:00"/>
        <d v="2013-03-19T00:00:00"/>
        <d v="2013-03-18T00:00:00"/>
        <d v="2013-03-15T00:00:00"/>
        <d v="2013-03-14T00:00:00"/>
        <d v="2013-03-13T00:00:00"/>
        <d v="2013-03-12T00:00:00"/>
        <d v="2013-03-11T00:00:00"/>
        <d v="2013-03-08T00:00:00"/>
        <d v="2013-03-07T00:00:00"/>
        <d v="2013-03-06T00:00:00"/>
        <d v="2013-03-05T00:00:00"/>
        <d v="2013-03-04T00:00:00"/>
        <d v="2013-03-01T00:00:00"/>
        <d v="2013-02-28T00:00:00"/>
        <d v="2013-02-27T00:00:00"/>
        <d v="2013-02-26T00:00:00"/>
        <d v="2013-02-25T00:00:00"/>
        <d v="2013-02-22T00:00:00"/>
        <d v="2013-02-21T00:00:00"/>
        <d v="2013-02-20T00:00:00"/>
        <d v="2013-02-19T00:00:00"/>
        <d v="2013-02-15T00:00:00"/>
        <d v="2013-02-14T00:00:00"/>
        <d v="2013-02-13T00:00:00"/>
        <d v="2013-02-12T00:00:00"/>
        <d v="2013-02-11T00:00:00"/>
        <d v="2013-02-08T00:00:00"/>
        <d v="2013-02-07T00:00:00"/>
        <d v="2013-02-06T00:00:00"/>
        <d v="2013-02-05T00:00:00"/>
        <d v="2013-02-04T00:00:00"/>
        <d v="2013-02-01T00:00:00"/>
        <d v="2013-01-31T00:00:00"/>
        <d v="2013-01-30T00:00:00"/>
        <d v="2013-01-29T00:00:00"/>
        <d v="2013-01-28T00:00:00"/>
        <d v="2013-01-25T00:00:00"/>
        <d v="2013-01-24T00:00:00"/>
        <d v="2013-01-23T00:00:00"/>
        <d v="2013-01-22T00:00:00"/>
        <d v="2013-01-18T00:00:00"/>
        <d v="2013-01-17T00:00:00"/>
        <d v="2013-01-16T00:00:00"/>
        <d v="2013-01-15T00:00:00"/>
        <d v="2013-01-14T00:00:00"/>
        <d v="2013-01-11T00:00:00"/>
        <d v="2013-01-10T00:00:00"/>
        <d v="2013-01-09T00:00:00"/>
        <d v="2013-01-08T00:00:00"/>
        <d v="2013-01-07T00:00:00"/>
        <d v="2013-01-04T00:00:00"/>
        <d v="2013-01-03T00:00:00"/>
        <d v="2013-01-02T00:00:00"/>
        <d v="2012-12-31T00:00:00"/>
        <d v="2012-12-28T00:00:00"/>
        <d v="2012-12-27T00:00:00"/>
        <d v="2012-12-26T00:00:00"/>
        <d v="2012-12-24T00:00:00"/>
        <d v="2012-12-21T00:00:00"/>
        <d v="2012-12-20T00:00:00"/>
        <d v="2012-12-19T00:00:00"/>
        <d v="2012-12-18T00:00:00"/>
        <d v="2012-12-17T00:00:00"/>
        <d v="2012-12-14T00:00:00"/>
        <d v="2012-12-13T00:00:00"/>
        <d v="2012-12-12T00:00:00"/>
        <d v="2012-12-11T00:00:00"/>
        <d v="2012-12-10T00:00:00"/>
        <d v="2012-12-07T00:00:00"/>
        <d v="2012-12-06T00:00:00"/>
        <d v="2012-12-05T00:00:00"/>
        <d v="2012-12-04T00:00:00"/>
        <d v="2012-12-03T00:00:00"/>
        <d v="2012-11-30T00:00:00"/>
        <d v="2012-11-29T00:00:00"/>
        <d v="2012-11-28T00:00:00"/>
        <d v="2012-11-27T00:00:00"/>
        <d v="2012-11-26T00:00:00"/>
        <d v="2012-11-23T00:00:00"/>
        <d v="2012-11-21T00:00:00"/>
        <d v="2012-11-20T00:00:00"/>
        <d v="2012-11-19T00:00:00"/>
        <d v="2012-11-16T00:00:00"/>
        <d v="2012-11-15T00:00:00"/>
        <d v="2012-11-14T00:00:00"/>
        <d v="2012-11-13T00:00:00"/>
        <d v="2012-11-12T00:00:00"/>
        <d v="2012-11-09T00:00:00"/>
        <d v="2012-11-08T00:00:00"/>
        <d v="2012-11-07T00:00:00"/>
        <d v="2012-11-06T00:00:00"/>
        <d v="2012-11-05T00:00:00"/>
        <d v="2012-11-02T00:00:00"/>
        <d v="2012-11-01T00:00:00"/>
        <d v="2012-10-31T00:00:00"/>
        <d v="2012-10-26T00:00:00"/>
        <d v="2012-10-25T00:00:00"/>
        <d v="2012-10-24T00:00:00"/>
        <d v="2012-10-23T00:00:00"/>
        <d v="2012-10-22T00:00:00"/>
        <d v="2012-10-19T00:00:00"/>
        <d v="2012-10-18T00:00:00"/>
        <d v="2012-10-17T00:00:00"/>
        <d v="2012-10-16T00:00:00"/>
        <d v="2012-10-15T00:00:00"/>
        <d v="2012-10-12T00:00:00"/>
        <d v="2012-10-11T00:00:00"/>
        <d v="2012-10-10T00:00:00"/>
        <d v="2012-10-09T00:00:00"/>
        <d v="2012-10-08T00:00:00"/>
        <d v="2012-10-05T00:00:00"/>
        <d v="2012-10-04T00:00:00"/>
        <d v="2012-10-03T00:00:00"/>
        <d v="2012-10-02T00:00:00"/>
        <d v="2012-10-01T00:00:00"/>
        <d v="2012-09-28T00:00:00"/>
        <d v="2012-09-27T00:00:00"/>
        <d v="2012-09-26T00:00:00"/>
        <d v="2012-09-25T00:00:00"/>
        <d v="2012-09-24T00:00:00"/>
        <d v="2012-09-21T00:00:00"/>
        <d v="2012-09-20T00:00:00"/>
        <d v="2012-09-19T00:00:00"/>
        <d v="2012-09-18T00:00:00"/>
        <d v="2012-09-17T00:00:00"/>
        <d v="2012-09-14T00:00:00"/>
        <d v="2012-09-13T00:00:00"/>
        <d v="2012-09-12T00:00:00"/>
        <d v="2012-09-11T00:00:00"/>
        <d v="2012-09-10T00:00:00"/>
        <d v="2012-09-07T00:00:00"/>
        <d v="2012-09-06T00:00:00"/>
        <d v="2012-09-05T00:00:00"/>
        <d v="2012-09-04T00:00:00"/>
        <d v="2012-08-31T00:00:00"/>
        <d v="2012-08-30T00:00:00"/>
        <d v="2012-08-29T00:00:00"/>
        <d v="2012-08-28T00:00:00"/>
        <d v="2012-08-27T00:00:00"/>
        <d v="2012-08-24T00:00:00"/>
        <d v="2012-08-23T00:00:00"/>
        <d v="2012-08-22T00:00:00"/>
        <d v="2012-08-21T00:00:00"/>
        <d v="2012-08-20T00:00:00"/>
        <d v="2012-08-17T00:00:00"/>
        <d v="2012-08-16T00:00:00"/>
        <d v="2012-08-15T00:00:00"/>
        <d v="2012-08-14T00:00:00"/>
        <d v="2012-08-13T00:00:00"/>
        <d v="2012-08-10T00:00:00"/>
        <d v="2012-08-09T00:00:00"/>
        <d v="2012-08-08T00:00:00"/>
        <d v="2012-08-07T00:00:00"/>
        <d v="2012-08-06T00:00:00"/>
        <d v="2012-08-03T00:00:00"/>
        <d v="2012-08-02T00:00:00"/>
        <d v="2012-08-01T00:00:00"/>
        <d v="2012-07-31T00:00:00"/>
        <d v="2012-07-30T00:00:00"/>
        <d v="2012-07-27T00:00:00"/>
        <d v="2012-07-26T00:00:00"/>
        <d v="2012-07-25T00:00:00"/>
        <d v="2012-07-24T00:00:00"/>
        <d v="2012-07-23T00:00:00"/>
        <d v="2012-07-20T00:00:00"/>
        <d v="2012-07-19T00:00:00"/>
        <d v="2012-07-18T00:00:00"/>
        <d v="2012-07-17T00:00:00"/>
        <d v="2012-07-16T00:00:00"/>
        <d v="2012-07-13T00:00:00"/>
        <d v="2012-07-12T00:00:00"/>
        <d v="2012-07-11T00:00:00"/>
        <d v="2012-07-10T00:00:00"/>
        <d v="2012-07-09T00:00:00"/>
        <d v="2012-07-06T00:00:00"/>
        <d v="2012-07-05T00:00:00"/>
        <d v="2012-07-03T00:00:00"/>
        <d v="2012-07-02T00:00:00"/>
        <d v="2012-06-29T00:00:00"/>
        <d v="2012-06-28T00:00:00"/>
        <d v="2012-06-27T00:00:00"/>
        <d v="2012-06-26T00:00:00"/>
        <d v="2012-06-25T00:00:00"/>
        <d v="2012-06-22T00:00:00"/>
        <d v="2012-06-21T00:00:00"/>
        <d v="2012-06-20T00:00:00"/>
        <d v="2012-06-19T00:00:00"/>
        <d v="2012-06-18T00:00:00"/>
        <d v="2012-06-15T00:00:00"/>
        <d v="2012-06-14T00:00:00"/>
        <d v="2012-06-13T00:00:00"/>
        <d v="2012-06-12T00:00:00"/>
        <d v="2012-06-11T00:00:00"/>
        <d v="2012-06-08T00:00:00"/>
        <d v="2012-06-07T00:00:00"/>
        <d v="2012-06-06T00:00:00"/>
        <d v="2012-06-05T00:00:00"/>
        <d v="2012-06-04T00:00:00"/>
        <d v="2012-06-01T00:00:00"/>
        <d v="2012-05-31T00:00:00"/>
        <d v="2012-05-30T00:00:00"/>
        <d v="2012-05-29T00:00:00"/>
        <d v="2012-05-25T00:00:00"/>
        <d v="2012-05-24T00:00:00"/>
        <d v="2012-05-23T00:00:00"/>
        <d v="2012-05-22T00:00:00"/>
        <d v="2012-05-21T00:00:00"/>
        <d v="2012-05-18T00:00:00"/>
        <d v="2012-05-17T00:00:00"/>
        <d v="2012-05-16T00:00:00"/>
        <d v="2012-05-15T00:00:00"/>
        <d v="2012-05-14T00:00:00"/>
        <d v="2012-05-11T00:00:00"/>
        <d v="2012-05-10T00:00:00"/>
        <d v="2012-05-09T00:00:00"/>
        <d v="2012-05-08T00:00:00"/>
        <d v="2012-05-07T00:00:00"/>
        <d v="2012-05-04T00:00:00"/>
        <d v="2012-05-03T00:00:00"/>
        <d v="2012-05-02T00:00:00"/>
        <d v="2012-05-01T00:00:00"/>
        <d v="2012-04-30T00:00:00"/>
        <d v="2012-04-27T00:00:00"/>
        <d v="2012-04-26T00:00:00"/>
        <d v="2012-04-25T00:00:00"/>
        <d v="2012-04-24T00:00:00"/>
        <d v="2012-04-23T00:00:00"/>
        <d v="2012-04-20T00:00:00"/>
        <d v="2012-04-19T00:00:00"/>
        <d v="2012-04-18T00:00:00"/>
        <d v="2012-04-17T00:00:00"/>
        <d v="2012-04-16T00:00:00"/>
        <d v="2012-04-13T00:00:00"/>
        <d v="2012-04-12T00:00:00"/>
        <d v="2012-04-11T00:00:00"/>
        <d v="2012-04-10T00:00:00"/>
        <d v="2012-04-09T00:00:00"/>
        <d v="2012-04-05T00:00:00"/>
        <d v="2012-04-04T00:00:00"/>
        <d v="2012-04-03T00:00:00"/>
        <d v="2012-04-02T00:00:00"/>
        <d v="2012-03-30T00:00:00"/>
        <d v="2012-03-29T00:00:00"/>
        <d v="2012-03-28T00:00:00"/>
        <d v="2012-03-27T00:00:00"/>
        <d v="2012-03-26T00:00:00"/>
        <d v="2012-03-23T00:00:00"/>
        <d v="2012-03-22T00:00:00"/>
        <d v="2012-03-21T00:00:00"/>
        <d v="2012-03-20T00:00:00"/>
        <d v="2012-03-19T00:00:00"/>
        <d v="2012-03-16T00:00:00"/>
        <d v="2012-03-15T00:00:00"/>
        <d v="2012-03-14T00:00:00"/>
        <d v="2012-03-13T00:00:00"/>
        <d v="2012-03-12T00:00:00"/>
        <d v="2012-03-09T00:00:00"/>
        <d v="2012-03-08T00:00:00"/>
        <d v="2012-03-07T00:00:00"/>
        <d v="2012-03-06T00:00:00"/>
        <d v="2012-03-05T00:00:00"/>
        <d v="2012-03-02T00:00:00"/>
        <d v="2012-03-01T00:00:00"/>
        <d v="2012-02-29T00:00:00"/>
        <d v="2012-02-28T00:00:00"/>
        <d v="2012-02-27T00:00:00"/>
        <d v="2012-02-24T00:00:00"/>
        <d v="2012-02-23T00:00:00"/>
        <d v="2012-02-22T00:00:00"/>
        <d v="2012-02-21T00:00:00"/>
        <d v="2012-02-17T00:00:00"/>
        <d v="2012-02-16T00:00:00"/>
        <d v="2012-02-15T00:00:00"/>
        <d v="2012-02-14T00:00:00"/>
        <d v="2012-02-13T00:00:00"/>
        <d v="2012-02-10T00:00:00"/>
        <d v="2012-02-09T00:00:00"/>
        <d v="2012-02-08T00:00:00"/>
        <d v="2012-02-07T00:00:00"/>
        <d v="2012-02-06T00:00:00"/>
        <d v="2012-02-03T00:00:00"/>
        <d v="2012-02-02T00:00:00"/>
        <d v="2012-02-01T00:00:00"/>
        <d v="2012-01-31T00:00:00"/>
        <d v="2012-01-30T00:00:00"/>
        <d v="2012-01-27T00:00:00"/>
        <d v="2012-01-26T00:00:00"/>
        <d v="2012-01-25T00:00:00"/>
        <d v="2012-01-24T00:00:00"/>
        <d v="2012-01-23T00:00:00"/>
        <d v="2012-01-20T00:00:00"/>
        <d v="2012-01-19T00:00:00"/>
        <d v="2012-01-18T00:00:00"/>
        <d v="2012-01-17T00:00:00"/>
        <d v="2012-01-13T00:00:00"/>
        <d v="2012-01-12T00:00:00"/>
        <d v="2012-01-11T00:00:00"/>
        <d v="2012-01-10T00:00:00"/>
        <d v="2012-01-09T00:00:00"/>
        <d v="2012-01-06T00:00:00"/>
        <d v="2012-01-05T00:00:00"/>
        <d v="2012-01-04T00:00:00"/>
        <d v="2012-01-03T00:00:00"/>
        <d v="2011-12-30T00:00:00"/>
        <d v="2011-12-29T00:00:00"/>
        <d v="2011-12-28T00:00:00"/>
        <d v="2011-12-27T00:00:00"/>
        <d v="2011-12-23T00:00:00"/>
        <d v="2011-12-22T00:00:00"/>
        <d v="2011-12-21T00:00:00"/>
        <d v="2011-12-20T00:00:00"/>
        <d v="2011-12-19T00:00:00"/>
        <d v="2011-12-16T00:00:00"/>
        <d v="2011-12-15T00:00:00"/>
        <d v="2011-12-14T00:00:00"/>
        <d v="2011-12-13T00:00:00"/>
        <d v="2011-12-12T00:00:00"/>
        <d v="2011-12-09T00:00:00"/>
        <d v="2011-12-08T00:00:00"/>
        <d v="2011-12-07T00:00:00"/>
        <d v="2011-12-06T00:00:00"/>
        <d v="2011-12-05T00:00:00"/>
        <d v="2011-12-02T00:00:00"/>
        <d v="2011-12-01T00:00:00"/>
        <d v="2011-11-30T00:00:00"/>
        <d v="2011-11-29T00:00:00"/>
        <d v="2011-11-28T00:00:00"/>
        <d v="2011-11-25T00:00:00"/>
        <d v="2011-11-23T00:00:00"/>
        <d v="2011-11-22T00:00:00"/>
        <d v="2011-11-21T00:00:00"/>
        <d v="2011-11-18T00:00:00"/>
        <d v="2011-11-17T00:00:00"/>
        <d v="2011-11-16T00:00:00"/>
        <d v="2011-11-15T00:00:00"/>
        <d v="2011-11-14T00:00:00"/>
        <d v="2011-11-11T00:00:00"/>
        <d v="2011-11-10T00:00:00"/>
        <d v="2011-11-09T00:00:00"/>
        <d v="2011-11-08T00:00:00"/>
        <d v="2011-11-07T00:00:00"/>
        <d v="2011-11-04T00:00:00"/>
        <d v="2011-11-03T00:00:00"/>
        <d v="2011-11-02T00:00:00"/>
        <d v="2011-11-01T00:00:00"/>
        <d v="2011-10-31T00:00:00"/>
        <d v="2011-10-28T00:00:00"/>
        <d v="2011-10-27T00:00:00"/>
        <d v="2011-10-26T00:00:00"/>
        <d v="2011-10-25T00:00:00"/>
        <d v="2011-10-24T00:00:00"/>
        <d v="2011-10-21T00:00:00"/>
        <d v="2011-10-20T00:00:00"/>
        <d v="2011-10-19T00:00:00"/>
        <d v="2011-10-18T00:00:00"/>
        <d v="2011-10-17T00:00:00"/>
        <d v="2011-10-14T00:00:00"/>
        <d v="2011-10-13T00:00:00"/>
        <d v="2011-10-12T00:00:00"/>
        <d v="2011-10-11T00:00:00"/>
        <d v="2011-10-10T00:00:00"/>
        <d v="2011-10-07T00:00:00"/>
        <d v="2011-10-06T00:00:00"/>
        <d v="2011-10-05T00:00:00"/>
        <d v="2011-10-04T00:00:00"/>
        <d v="2011-10-03T00:00:00"/>
        <d v="2011-09-30T00:00:00"/>
        <d v="2011-09-29T00:00:00"/>
        <d v="2011-09-28T00:00:00"/>
        <d v="2011-09-27T00:00:00"/>
        <d v="2011-09-26T00:00:00"/>
        <d v="2011-09-23T00:00:00"/>
        <d v="2011-09-22T00:00:00"/>
        <d v="2011-09-21T00:00:00"/>
        <d v="2011-09-20T00:00:00"/>
        <d v="2011-09-19T00:00:00"/>
        <d v="2011-09-16T00:00:00"/>
        <d v="2011-09-15T00:00:00"/>
        <d v="2011-09-14T00:00:00"/>
        <d v="2011-09-13T00:00:00"/>
        <d v="2011-09-12T00:00:00"/>
        <d v="2011-09-09T00:00:00"/>
        <d v="2011-09-08T00:00:00"/>
        <d v="2011-09-07T00:00:00"/>
        <d v="2011-09-06T00:00:00"/>
        <d v="2011-09-02T00:00:00"/>
        <d v="2011-09-01T00:00:00"/>
        <d v="2011-08-31T00:00:00"/>
        <d v="2011-08-30T00:00:00"/>
        <d v="2011-08-29T00:00:00"/>
        <d v="2011-08-26T00:00:00"/>
        <d v="2011-08-25T00:00:00"/>
        <d v="2011-08-24T00:00:00"/>
        <d v="2011-08-23T00:00:00"/>
        <d v="2011-08-22T00:00:00"/>
        <d v="2011-08-19T00:00:00"/>
        <d v="2011-08-18T00:00:00"/>
        <d v="2011-08-17T00:00:00"/>
        <d v="2011-08-16T00:00:00"/>
        <d v="2011-08-15T00:00:00"/>
        <d v="2011-08-12T00:00:00"/>
        <d v="2011-08-11T00:00:00"/>
        <d v="2011-08-10T00:00:00"/>
        <d v="2011-08-09T00:00:00"/>
        <d v="2011-08-08T00:00:00"/>
        <d v="2011-08-05T00:00:00"/>
        <d v="2011-08-04T00:00:00"/>
        <d v="2011-08-03T00:00:00"/>
        <d v="2011-08-02T00:00:00"/>
        <d v="2011-08-01T00:00:00"/>
        <d v="2011-07-29T00:00:00"/>
        <d v="2011-07-28T00:00:00"/>
        <d v="2011-07-27T00:00:00"/>
        <d v="2011-07-26T00:00:00"/>
        <d v="2011-07-25T00:00:00"/>
        <d v="2011-07-22T00:00:00"/>
        <d v="2011-07-21T00:00:00"/>
        <d v="2011-07-20T00:00:00"/>
        <d v="2011-07-19T00:00:00"/>
        <d v="2011-07-18T00:00:00"/>
        <d v="2011-07-15T00:00:00"/>
        <d v="2011-07-14T00:00:00"/>
        <d v="2011-07-13T00:00:00"/>
        <d v="2011-07-12T00:00:00"/>
        <d v="2011-07-11T00:00:00"/>
        <d v="2011-07-08T00:00:00"/>
        <d v="2011-07-07T00:00:00"/>
        <d v="2011-07-06T00:00:00"/>
        <d v="2011-07-05T00:00:00"/>
        <d v="2011-07-01T00:00:00"/>
        <d v="2011-06-30T00:00:00"/>
        <d v="2011-06-29T00:00:00"/>
        <d v="2011-06-28T00:00:00"/>
        <d v="2011-06-27T00:00:00"/>
        <d v="2011-06-24T00:00:00"/>
        <d v="2011-06-23T00:00:00"/>
        <d v="2011-06-22T00:00:00"/>
        <d v="2011-06-21T00:00:00"/>
        <d v="2011-06-20T00:00:00"/>
        <d v="2011-06-17T00:00:00"/>
        <d v="2011-06-16T00:00:00"/>
        <d v="2011-06-15T00:00:00"/>
        <d v="2011-06-14T00:00:00"/>
        <d v="2011-06-13T00:00:00"/>
        <d v="2011-06-10T00:00:00"/>
        <d v="2011-06-09T00:00:00"/>
        <d v="2011-06-08T00:00:00"/>
        <d v="2011-06-07T00:00:00"/>
        <d v="2011-06-06T00:00:00"/>
        <d v="2011-06-03T00:00:00"/>
        <d v="2011-06-02T00:00:00"/>
        <d v="2011-06-01T00:00:00"/>
        <d v="2011-05-31T00:00:00"/>
        <d v="2011-05-27T00:00:00"/>
        <d v="2011-05-26T00:00:00"/>
        <d v="2011-05-25T00:00:00"/>
        <d v="2011-05-24T00:00:00"/>
        <d v="2011-05-23T00:00:00"/>
        <d v="2011-05-20T00:00:00"/>
        <d v="2011-05-19T00:00:00"/>
        <d v="2011-05-18T00:00:00"/>
        <d v="2011-05-17T00:00:00"/>
        <d v="2011-05-16T00:00:00"/>
        <d v="2011-05-13T00:00:00"/>
        <d v="2011-05-12T00:00:00"/>
        <d v="2011-05-11T00:00:00"/>
        <d v="2011-05-10T00:00:00"/>
        <d v="2011-05-09T00:00:00"/>
        <d v="2011-05-06T00:00:00"/>
        <d v="2011-05-05T00:00:00"/>
        <d v="2011-05-04T00:00:00"/>
        <d v="2011-05-03T00:00:00"/>
        <d v="2011-05-02T00:00:00"/>
        <d v="2011-04-29T00:00:00"/>
        <d v="2011-04-28T00:00:00"/>
        <d v="2011-04-27T00:00:00"/>
        <d v="2011-04-26T00:00:00"/>
        <d v="2011-04-25T00:00:00"/>
        <d v="2011-04-21T00:00:00"/>
        <d v="2011-04-20T00:00:00"/>
        <d v="2011-04-19T00:00:00"/>
        <d v="2011-04-18T00:00:00"/>
        <d v="2011-04-15T00:00:00"/>
        <d v="2011-04-14T00:00:00"/>
        <d v="2011-04-13T00:00:00"/>
        <d v="2011-04-12T00:00:00"/>
        <d v="2011-04-11T00:00:00"/>
        <d v="2011-04-08T00:00:00"/>
        <d v="2011-04-07T00:00:00"/>
        <d v="2011-04-06T00:00:00"/>
        <d v="2011-04-05T00:00:00"/>
        <d v="2011-04-04T00:00:00"/>
        <d v="2011-04-01T00:00:00"/>
        <d v="2011-03-31T00:00:00"/>
        <d v="2011-03-30T00:00:00"/>
        <d v="2011-03-29T00:00:00"/>
        <d v="2011-03-28T00:00:00"/>
        <d v="2011-03-25T00:00:00"/>
        <d v="2011-03-24T00:00:00"/>
        <d v="2011-03-23T00:00:00"/>
        <d v="2011-03-22T00:00:00"/>
        <d v="2011-03-21T00:00:00"/>
        <d v="2011-03-18T00:00:00"/>
        <d v="2011-03-17T00:00:00"/>
        <d v="2011-03-16T00:00:00"/>
        <d v="2011-03-15T00:00:00"/>
        <d v="2011-03-14T00:00:00"/>
        <d v="2011-03-11T00:00:00"/>
        <d v="2011-03-10T00:00:00"/>
        <d v="2011-03-09T00:00:00"/>
        <d v="2011-03-08T00:00:00"/>
        <d v="2011-03-07T00:00:00"/>
        <d v="2011-03-04T00:00:00"/>
        <d v="2011-03-03T00:00:00"/>
        <d v="2011-03-02T00:00:00"/>
        <d v="2011-03-01T00:00:00"/>
        <d v="2011-02-28T00:00:00"/>
        <d v="2011-02-25T00:00:00"/>
        <d v="2011-02-24T00:00:00"/>
        <d v="2011-02-23T00:00:00"/>
        <d v="2011-02-22T00:00:00"/>
        <d v="2011-02-18T00:00:00"/>
        <d v="2011-02-17T00:00:00"/>
        <d v="2011-02-16T00:00:00"/>
        <d v="2011-02-15T00:00:00"/>
        <d v="2011-02-14T00:00:00"/>
        <d v="2011-02-11T00:00:00"/>
        <d v="2011-02-10T00:00:00"/>
        <d v="2011-02-09T00:00:00"/>
        <d v="2011-02-08T00:00:00"/>
        <d v="2011-02-07T00:00:00"/>
        <d v="2011-02-04T00:00:00"/>
        <d v="2011-02-03T00:00:00"/>
        <d v="2011-02-02T00:00:00"/>
        <d v="2011-02-01T00:00:00"/>
        <d v="2011-01-31T00:00:00"/>
        <d v="2011-01-28T00:00:00"/>
        <d v="2011-01-27T00:00:00"/>
        <d v="2011-01-26T00:00:00"/>
        <d v="2011-01-25T00:00:00"/>
        <d v="2011-01-24T00:00:00"/>
        <d v="2011-01-21T00:00:00"/>
        <d v="2011-01-20T00:00:00"/>
        <d v="2011-01-19T00:00:00"/>
        <d v="2011-01-18T00:00:00"/>
        <d v="2011-01-14T00:00:00"/>
        <d v="2011-01-13T00:00:00"/>
        <d v="2011-01-12T00:00:00"/>
        <d v="2011-01-11T00:00:00"/>
        <d v="2011-01-10T00:00:00"/>
        <d v="2011-01-07T00:00:00"/>
        <d v="2011-01-06T00:00:00"/>
        <d v="2011-01-05T00:00:00"/>
        <d v="2011-01-04T00:00:00"/>
        <d v="2011-01-03T00:00:00"/>
        <d v="2010-12-31T00:00:00"/>
        <d v="2010-12-30T00:00:00"/>
        <d v="2010-12-29T00:00:00"/>
        <d v="2010-12-28T00:00:00"/>
        <d v="2010-12-27T00:00:00"/>
        <d v="2010-12-23T00:00:00"/>
        <d v="2010-12-22T00:00:00"/>
        <d v="2010-12-21T00:00:00"/>
        <d v="2010-12-20T00:00:00"/>
        <d v="2010-12-17T00:00:00"/>
        <d v="2010-12-16T00:00:00"/>
        <d v="2010-12-15T00:00:00"/>
        <d v="2010-12-14T00:00:00"/>
        <d v="2010-12-13T00:00:00"/>
        <d v="2010-12-10T00:00:00"/>
        <d v="2010-12-09T00:00:00"/>
        <d v="2010-12-08T00:00:00"/>
        <d v="2010-12-07T00:00:00"/>
        <d v="2010-12-06T00:00:00"/>
        <d v="2010-12-03T00:00:00"/>
        <d v="2010-12-02T00:00:00"/>
        <d v="2010-12-01T00:00:00"/>
        <d v="2010-11-30T00:00:00"/>
        <d v="2010-11-29T00:00:00"/>
        <d v="2010-11-26T00:00:00"/>
        <d v="2010-11-24T00:00:00"/>
        <d v="2010-11-23T00:00:00"/>
        <d v="2010-11-22T00:00:00"/>
        <d v="2010-11-19T00:00:00"/>
        <d v="2010-11-18T00:00:00"/>
        <d v="2010-11-17T00:00:00"/>
        <d v="2010-11-16T00:00:00"/>
        <d v="2010-11-15T00:00:00"/>
        <d v="2010-11-12T00:00:00"/>
        <d v="2010-11-11T00:00:00"/>
        <d v="2010-11-10T00:00:00"/>
        <d v="2010-11-09T00:00:00"/>
        <d v="2010-11-08T00:00:00"/>
        <d v="2010-11-05T00:00:00"/>
        <d v="2010-11-04T00:00:00"/>
        <d v="2010-11-03T00:00:00"/>
        <d v="2010-11-02T00:00:00"/>
        <d v="2010-11-01T00:00:00"/>
        <d v="2010-10-29T00:00:00"/>
        <d v="2010-10-28T00:00:00"/>
        <d v="2010-10-27T00:00:00"/>
        <d v="2010-10-26T00:00:00"/>
        <d v="2010-10-25T00:00:00"/>
        <d v="2010-10-22T00:00:00"/>
        <d v="2010-10-21T00:00:00"/>
        <d v="2010-10-20T00:00:00"/>
        <d v="2010-10-19T00:00:00"/>
        <d v="2010-10-18T00:00:00"/>
        <d v="2010-10-15T00:00:00"/>
        <d v="2010-10-14T00:00:00"/>
        <d v="2010-10-13T00:00:00"/>
        <d v="2010-10-12T00:00:00"/>
        <d v="2010-10-11T00:00:00"/>
        <d v="2010-10-08T00:00:00"/>
        <d v="2010-10-07T00:00:00"/>
        <d v="2010-10-06T00:00:00"/>
        <d v="2010-10-05T00:00:00"/>
        <d v="2010-10-04T00:00:00"/>
        <d v="2010-10-01T00:00:00"/>
        <d v="2010-09-30T00:00:00"/>
        <d v="2010-09-29T00:00:00"/>
        <d v="2010-09-28T00:00:00"/>
        <d v="2010-09-27T00:00:00"/>
        <d v="2010-09-24T00:00:00"/>
        <d v="2010-09-23T00:00:00"/>
        <d v="2010-09-22T00:00:00"/>
        <d v="2010-09-21T00:00:00"/>
        <d v="2010-09-20T00:00:00"/>
        <d v="2010-09-17T00:00:00"/>
        <d v="2010-09-16T00:00:00"/>
        <d v="2010-09-15T00:00:00"/>
        <d v="2010-09-14T00:00:00"/>
        <d v="2010-09-13T00:00:00"/>
        <d v="2010-09-10T00:00:00"/>
        <d v="2010-09-09T00:00:00"/>
        <d v="2010-09-08T00:00:00"/>
        <d v="2010-09-07T00:00:00"/>
        <d v="2010-09-03T00:00:00"/>
        <d v="2010-09-02T00:00:00"/>
        <d v="2010-09-01T00:00:00"/>
        <d v="2010-08-31T00:00:00"/>
        <d v="2010-08-30T00:00:00"/>
        <d v="2010-08-27T00:00:00"/>
        <d v="2010-08-26T00:00:00"/>
        <d v="2010-08-25T00:00:00"/>
        <d v="2010-08-24T00:00:00"/>
        <d v="2010-08-23T00:00:00"/>
        <d v="2010-08-20T00:00:00"/>
        <d v="2010-08-19T00:00:00"/>
        <d v="2010-08-18T00:00:00"/>
        <d v="2010-08-17T00:00:00"/>
        <d v="2010-08-16T00:00:00"/>
        <d v="2010-08-13T00:00:00"/>
        <d v="2010-08-12T00:00:00"/>
        <d v="2010-08-11T00:00:00"/>
        <d v="2010-08-10T00:00:00"/>
        <d v="2010-08-09T00:00:00"/>
        <d v="2010-08-06T00:00:00"/>
        <d v="2010-08-05T00:00:00"/>
        <d v="2010-08-04T00:00:00"/>
        <d v="2010-08-03T00:00:00"/>
        <d v="2010-08-02T00:00:00"/>
        <d v="2010-07-30T00:00:00"/>
        <d v="2010-07-29T00:00:00"/>
        <d v="2010-07-28T00:00:00"/>
        <d v="2010-07-27T00:00:00"/>
        <d v="2010-07-26T00:00:00"/>
        <d v="2010-07-23T00:00:00"/>
        <d v="2010-07-22T00:00:00"/>
        <d v="2010-07-21T00:00:00"/>
        <d v="2010-07-20T00:00:00"/>
        <d v="2010-07-19T00:00:00"/>
        <d v="2010-07-16T00:00:00"/>
        <d v="2010-07-15T00:00:00"/>
        <d v="2010-07-14T00:00:00"/>
        <d v="2010-07-13T00:00:00"/>
        <d v="2010-07-12T00:00:00"/>
        <d v="2010-07-09T00:00:00"/>
        <d v="2010-07-08T00:00:00"/>
        <d v="2010-07-07T00:00:00"/>
        <d v="2010-07-06T00:00:00"/>
        <d v="2010-07-02T00:00:00"/>
        <d v="2010-07-01T00:00:00"/>
        <d v="2010-06-30T00:00:00"/>
        <d v="2010-06-29T00:00:00"/>
      </sharedItems>
      <fieldGroup par="17"/>
    </cacheField>
    <cacheField name="open" numFmtId="2">
      <sharedItems containsSemiMixedTypes="0" containsString="0" containsNumber="1" minValue="16.14" maxValue="2295.12"/>
    </cacheField>
    <cacheField name="high" numFmtId="2">
      <sharedItems containsSemiMixedTypes="0" containsString="0" containsNumber="1" minValue="16.63" maxValue="2318.4899999999998"/>
    </cacheField>
    <cacheField name="low" numFmtId="2">
      <sharedItems containsSemiMixedTypes="0" containsString="0" containsNumber="1" minValue="14.98" maxValue="2186.52"/>
    </cacheField>
    <cacheField name="close" numFmtId="2">
      <sharedItems containsSemiMixedTypes="0" containsString="0" containsNumber="1" minValue="15.8" maxValue="2238.75"/>
    </cacheField>
    <cacheField name="volume" numFmtId="2">
      <sharedItems containsSemiMixedTypes="0" containsString="0" containsNumber="1" containsInteger="1" minValue="118500" maxValue="306590613"/>
    </cacheField>
    <cacheField name="Weekdays" numFmtId="0">
      <sharedItems count="5">
        <s v="Wednesday"/>
        <s v="Tuesday"/>
        <s v="Monday"/>
        <s v="Friday"/>
        <s v="Thursday"/>
      </sharedItems>
    </cacheField>
    <cacheField name="Month" numFmtId="0">
      <sharedItems/>
    </cacheField>
    <cacheField name="Spread" numFmtId="2">
      <sharedItems containsSemiMixedTypes="0" containsString="0" containsNumber="1" minValue="0.25" maxValue="323.88000000000011"/>
    </cacheField>
    <cacheField name="HighStatus" numFmtId="0">
      <sharedItems count="2">
        <s v="Repeat"/>
        <s v="New High"/>
      </sharedItems>
    </cacheField>
    <cacheField name="spread level" numFmtId="0">
      <sharedItems count="3">
        <s v="High"/>
        <s v="Medium"/>
        <s v="Low"/>
      </sharedItems>
    </cacheField>
    <cacheField name="spreadtype" numFmtId="0">
      <sharedItems/>
    </cacheField>
    <cacheField name="change%" numFmtId="10">
      <sharedItems containsSemiMixedTypes="0" containsString="0" containsNumber="1" minValue="-0.19753521126760562" maxValue="0.25736842105263164"/>
    </cacheField>
    <cacheField name="sentiment score" numFmtId="0">
      <sharedItems containsSemiMixedTypes="0" containsString="0" containsNumber="1" minValue="-0.9" maxValue="0.9"/>
    </cacheField>
    <cacheField name="sentiment type" numFmtId="0">
      <sharedItems count="3">
        <s v="Positive"/>
        <s v="Negative"/>
        <s v="Neutral"/>
      </sharedItems>
    </cacheField>
    <cacheField name="Months (Date)" numFmtId="0" databaseField="0">
      <fieldGroup base="0">
        <rangePr groupBy="months" startDate="2010-06-29T00:00:00" endDate="2025-04-10T00:00:00"/>
        <groupItems count="14">
          <s v="&lt;29-06-2010"/>
          <s v="Jan"/>
          <s v="Feb"/>
          <s v="Mar"/>
          <s v="Apr"/>
          <s v="May"/>
          <s v="Jun"/>
          <s v="Jul"/>
          <s v="Aug"/>
          <s v="Sep"/>
          <s v="Oct"/>
          <s v="Nov"/>
          <s v="Dec"/>
          <s v="&gt;10-04-2025"/>
        </groupItems>
      </fieldGroup>
    </cacheField>
    <cacheField name="Quarters (Date)" numFmtId="0" databaseField="0">
      <fieldGroup base="0">
        <rangePr groupBy="quarters" startDate="2010-06-29T00:00:00" endDate="2025-04-10T00:00:00"/>
        <groupItems count="6">
          <s v="&lt;29-06-2010"/>
          <s v="Qtr1"/>
          <s v="Qtr2"/>
          <s v="Qtr3"/>
          <s v="Qtr4"/>
          <s v="&gt;10-04-2025"/>
        </groupItems>
      </fieldGroup>
    </cacheField>
    <cacheField name="Years (Date)" numFmtId="0" databaseField="0">
      <fieldGroup base="0">
        <rangePr groupBy="years" startDate="2010-06-29T00:00:00" endDate="2025-04-10T00:00:00"/>
        <groupItems count="18">
          <s v="&lt;29-06-2010"/>
          <s v="2010"/>
          <s v="2011"/>
          <s v="2012"/>
          <s v="2013"/>
          <s v="2014"/>
          <s v="2015"/>
          <s v="2016"/>
          <s v="2017"/>
          <s v="2018"/>
          <s v="2019"/>
          <s v="2020"/>
          <s v="2021"/>
          <s v="2022"/>
          <s v="2023"/>
          <s v="2024"/>
          <s v="2025"/>
          <s v="&gt;10-04-2025"/>
        </groupItems>
      </fieldGroup>
    </cacheField>
  </cacheFields>
  <extLst>
    <ext xmlns:x14="http://schemas.microsoft.com/office/spreadsheetml/2009/9/main" uri="{725AE2AE-9491-48be-B2B4-4EB974FC3084}">
      <x14:pivotCacheDefinition pivotCacheId="63913712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719">
  <r>
    <x v="0"/>
    <n v="224.69"/>
    <n v="274.69"/>
    <n v="223.88"/>
    <n v="272.2"/>
    <n v="219433373"/>
    <x v="0"/>
    <s v="Apr 2025"/>
    <n v="50.81"/>
    <x v="0"/>
    <x v="0"/>
    <s v="High"/>
    <n v="0.21144688237126705"/>
    <n v="0.9"/>
    <x v="0"/>
  </r>
  <r>
    <x v="1"/>
    <n v="245"/>
    <n v="250.44"/>
    <n v="217.8"/>
    <n v="221.86"/>
    <n v="171603472"/>
    <x v="1"/>
    <s v="Apr 2025"/>
    <n v="32.639999999999986"/>
    <x v="0"/>
    <x v="0"/>
    <s v="High"/>
    <n v="-9.4448979591836679E-2"/>
    <n v="-0.9"/>
    <x v="1"/>
  </r>
  <r>
    <x v="2"/>
    <n v="223.78"/>
    <n v="252"/>
    <n v="214.25"/>
    <n v="233.29"/>
    <n v="183453776"/>
    <x v="2"/>
    <s v="Apr 2025"/>
    <n v="37.75"/>
    <x v="0"/>
    <x v="0"/>
    <s v="High"/>
    <n v="4.2497095361515733E-2"/>
    <n v="0.9"/>
    <x v="0"/>
  </r>
  <r>
    <x v="3"/>
    <n v="255.38"/>
    <n v="261"/>
    <n v="236"/>
    <n v="239.43"/>
    <n v="181229353"/>
    <x v="3"/>
    <s v="Apr 2025"/>
    <n v="25"/>
    <x v="0"/>
    <x v="0"/>
    <s v="High"/>
    <n v="-6.245594799906018E-2"/>
    <n v="-0.9"/>
    <x v="1"/>
  </r>
  <r>
    <x v="4"/>
    <n v="265.29000000000002"/>
    <n v="276.3"/>
    <n v="261.51"/>
    <n v="267.27999999999997"/>
    <n v="136174291"/>
    <x v="4"/>
    <s v="Apr 2025"/>
    <n v="14.79000000000002"/>
    <x v="0"/>
    <x v="1"/>
    <s v="Medium"/>
    <n v="7.5012250744466514E-3"/>
    <n v="0"/>
    <x v="2"/>
  </r>
  <r>
    <x v="5"/>
    <n v="254.6"/>
    <n v="284.99"/>
    <n v="251.27"/>
    <n v="282.76"/>
    <n v="212787817"/>
    <x v="0"/>
    <s v="Apr 2025"/>
    <n v="33.72"/>
    <x v="0"/>
    <x v="0"/>
    <s v="High"/>
    <n v="0.11060487038491751"/>
    <n v="0.9"/>
    <x v="0"/>
  </r>
  <r>
    <x v="6"/>
    <n v="263.8"/>
    <n v="277.45"/>
    <n v="259.25"/>
    <n v="268.45999999999998"/>
    <n v="146486911"/>
    <x v="1"/>
    <s v="Apr 2025"/>
    <n v="18.199999999999989"/>
    <x v="0"/>
    <x v="0"/>
    <s v="High"/>
    <n v="1.7664897649734525E-2"/>
    <n v="0"/>
    <x v="2"/>
  </r>
  <r>
    <x v="7"/>
    <n v="249.31"/>
    <n v="260.56"/>
    <n v="243.36009999999999"/>
    <n v="259.16000000000003"/>
    <n v="134008936"/>
    <x v="2"/>
    <s v="Mar 2025"/>
    <n v="17.199900000000014"/>
    <x v="0"/>
    <x v="0"/>
    <s v="High"/>
    <n v="3.9509044964101007E-2"/>
    <n v="0.9"/>
    <x v="0"/>
  </r>
  <r>
    <x v="8"/>
    <n v="275.57499999999999"/>
    <n v="276.10000000000002"/>
    <n v="260.57"/>
    <n v="263.55"/>
    <n v="123809389"/>
    <x v="3"/>
    <s v="Mar 2025"/>
    <n v="15.53000000000003"/>
    <x v="0"/>
    <x v="0"/>
    <s v="Medium"/>
    <n v="-4.3636033747618534E-2"/>
    <n v="-0.9"/>
    <x v="1"/>
  </r>
  <r>
    <x v="9"/>
    <n v="272.48"/>
    <n v="291.85000000000002"/>
    <n v="271.82159999999999"/>
    <n v="273.13"/>
    <n v="162572146"/>
    <x v="4"/>
    <s v="Mar 2025"/>
    <n v="20.028400000000033"/>
    <x v="0"/>
    <x v="0"/>
    <s v="High"/>
    <n v="2.3854961832060232E-3"/>
    <n v="0"/>
    <x v="2"/>
  </r>
  <r>
    <x v="10"/>
    <n v="282.66000000000003"/>
    <n v="284.89999999999998"/>
    <n v="266.51"/>
    <n v="272.06"/>
    <n v="156254441"/>
    <x v="0"/>
    <s v="Mar 2025"/>
    <n v="18.389999999999986"/>
    <x v="0"/>
    <x v="0"/>
    <s v="High"/>
    <n v="-3.7500884454822123E-2"/>
    <n v="-0.9"/>
    <x v="1"/>
  </r>
  <r>
    <x v="11"/>
    <n v="283.60000000000002"/>
    <n v="288.2"/>
    <n v="271.27999999999997"/>
    <n v="288.14"/>
    <n v="150361538"/>
    <x v="1"/>
    <s v="Mar 2025"/>
    <n v="16.920000000000016"/>
    <x v="0"/>
    <x v="0"/>
    <s v="High"/>
    <n v="1.6008462623413128E-2"/>
    <n v="0"/>
    <x v="2"/>
  </r>
  <r>
    <x v="12"/>
    <n v="258.07499999999999"/>
    <n v="278.64"/>
    <n v="256.33"/>
    <n v="278.39"/>
    <n v="169079865"/>
    <x v="2"/>
    <s v="Mar 2025"/>
    <n v="22.310000000000002"/>
    <x v="0"/>
    <x v="0"/>
    <s v="High"/>
    <n v="7.8717427104523868E-2"/>
    <n v="0.9"/>
    <x v="0"/>
  </r>
  <r>
    <x v="13"/>
    <n v="234.98500000000001"/>
    <n v="249.52"/>
    <n v="234.55"/>
    <n v="248.71"/>
    <n v="132728684"/>
    <x v="3"/>
    <s v="Mar 2025"/>
    <n v="14.969999999999999"/>
    <x v="0"/>
    <x v="1"/>
    <s v="Medium"/>
    <n v="5.8407983488307738E-2"/>
    <n v="0.9"/>
    <x v="0"/>
  </r>
  <r>
    <x v="14"/>
    <n v="233.345"/>
    <n v="238"/>
    <n v="230.05009999999999"/>
    <n v="236.26"/>
    <n v="99028270"/>
    <x v="4"/>
    <s v="Mar 2025"/>
    <n v="7.9499000000000137"/>
    <x v="0"/>
    <x v="1"/>
    <s v="Low"/>
    <n v="1.2492232531230548E-2"/>
    <n v="0"/>
    <x v="2"/>
  </r>
  <r>
    <x v="15"/>
    <n v="231.61"/>
    <n v="241.41"/>
    <n v="229.20099999999999"/>
    <n v="235.86"/>
    <n v="111993753"/>
    <x v="0"/>
    <s v="Mar 2025"/>
    <n v="12.209000000000003"/>
    <x v="0"/>
    <x v="1"/>
    <s v="Medium"/>
    <n v="1.834981218427529E-2"/>
    <n v="0"/>
    <x v="2"/>
  </r>
  <r>
    <x v="16"/>
    <n v="228.155"/>
    <n v="230.1"/>
    <n v="222.28"/>
    <n v="225.31"/>
    <n v="111477636"/>
    <x v="1"/>
    <s v="Mar 2025"/>
    <n v="7.8199999999999932"/>
    <x v="0"/>
    <x v="1"/>
    <s v="Low"/>
    <n v="-1.2469593039819416E-2"/>
    <n v="0"/>
    <x v="2"/>
  </r>
  <r>
    <x v="17"/>
    <n v="245.05500000000001"/>
    <n v="245.4"/>
    <n v="232.8"/>
    <n v="238.01"/>
    <n v="111900565"/>
    <x v="2"/>
    <s v="Mar 2025"/>
    <n v="12.599999999999994"/>
    <x v="0"/>
    <x v="1"/>
    <s v="Medium"/>
    <n v="-2.8748648262634981E-2"/>
    <n v="-0.9"/>
    <x v="1"/>
  </r>
  <r>
    <x v="18"/>
    <n v="247.31"/>
    <n v="251.58"/>
    <n v="240.73"/>
    <n v="249.98"/>
    <n v="100242264"/>
    <x v="3"/>
    <s v="Mar 2025"/>
    <n v="10.850000000000023"/>
    <x v="0"/>
    <x v="1"/>
    <s v="Low"/>
    <n v="1.0796166754275959E-2"/>
    <n v="0"/>
    <x v="2"/>
  </r>
  <r>
    <x v="19"/>
    <n v="248.125"/>
    <n v="248.29"/>
    <n v="232.6"/>
    <n v="240.68"/>
    <n v="114813525"/>
    <x v="4"/>
    <s v="Mar 2025"/>
    <n v="15.689999999999998"/>
    <x v="0"/>
    <x v="0"/>
    <s v="Medium"/>
    <n v="-3.0005037783375287E-2"/>
    <n v="-0.9"/>
    <x v="1"/>
  </r>
  <r>
    <x v="20"/>
    <n v="247.22"/>
    <n v="251.84"/>
    <n v="241.1"/>
    <n v="248.09"/>
    <n v="142215681"/>
    <x v="0"/>
    <s v="Mar 2025"/>
    <n v="10.740000000000009"/>
    <x v="0"/>
    <x v="1"/>
    <s v="Low"/>
    <n v="3.519132756249513E-3"/>
    <n v="0"/>
    <x v="2"/>
  </r>
  <r>
    <x v="21"/>
    <n v="225.30500000000001"/>
    <n v="237.06489999999999"/>
    <n v="217.02"/>
    <n v="230.58"/>
    <n v="174896415"/>
    <x v="1"/>
    <s v="Mar 2025"/>
    <n v="20.044899999999984"/>
    <x v="0"/>
    <x v="0"/>
    <s v="High"/>
    <n v="2.3412707219103018E-2"/>
    <n v="0.9"/>
    <x v="0"/>
  </r>
  <r>
    <x v="22"/>
    <n v="252.54"/>
    <n v="253.37"/>
    <n v="220"/>
    <n v="222.15"/>
    <n v="185037825"/>
    <x v="2"/>
    <s v="Mar 2025"/>
    <n v="33.370000000000005"/>
    <x v="0"/>
    <x v="0"/>
    <s v="High"/>
    <n v="-0.12033737229745778"/>
    <n v="-0.9"/>
    <x v="1"/>
  </r>
  <r>
    <x v="23"/>
    <n v="259.32"/>
    <n v="266.24990000000003"/>
    <n v="250.73"/>
    <n v="262.67"/>
    <n v="102369640"/>
    <x v="3"/>
    <s v="Mar 2025"/>
    <n v="15.519900000000035"/>
    <x v="0"/>
    <x v="0"/>
    <s v="Medium"/>
    <n v="1.2918401974394658E-2"/>
    <n v="0"/>
    <x v="2"/>
  </r>
  <r>
    <x v="24"/>
    <n v="272.06"/>
    <n v="272.64999999999998"/>
    <n v="260.02"/>
    <n v="263.45"/>
    <n v="98451566"/>
    <x v="4"/>
    <s v="Mar 2025"/>
    <n v="12.629999999999995"/>
    <x v="0"/>
    <x v="1"/>
    <s v="Medium"/>
    <n v="-3.1647430713813179E-2"/>
    <n v="-0.9"/>
    <x v="1"/>
  </r>
  <r>
    <x v="25"/>
    <n v="272.92"/>
    <n v="279.55"/>
    <n v="267.70999999999998"/>
    <n v="279.10000000000002"/>
    <n v="94042913"/>
    <x v="0"/>
    <s v="Mar 2025"/>
    <n v="11.840000000000032"/>
    <x v="0"/>
    <x v="1"/>
    <s v="Medium"/>
    <n v="2.2643998241242878E-2"/>
    <n v="0.9"/>
    <x v="0"/>
  </r>
  <r>
    <x v="26"/>
    <n v="270.93"/>
    <n v="284.35000000000002"/>
    <n v="261.84010000000001"/>
    <n v="272.04000000000002"/>
    <n v="126706623"/>
    <x v="1"/>
    <s v="Mar 2025"/>
    <n v="22.509900000000016"/>
    <x v="0"/>
    <x v="0"/>
    <s v="High"/>
    <n v="4.0969992248920889E-3"/>
    <n v="0"/>
    <x v="2"/>
  </r>
  <r>
    <x v="27"/>
    <n v="300.33999999999997"/>
    <n v="303.94"/>
    <n v="277.3"/>
    <n v="284.64999999999998"/>
    <n v="115551414"/>
    <x v="2"/>
    <s v="Mar 2025"/>
    <n v="26.639999999999986"/>
    <x v="0"/>
    <x v="0"/>
    <s v="High"/>
    <n v="-5.2240793767063989E-2"/>
    <n v="-0.9"/>
    <x v="1"/>
  </r>
  <r>
    <x v="28"/>
    <n v="279.5"/>
    <n v="293.88"/>
    <n v="273.60000000000002"/>
    <n v="292.98"/>
    <n v="115696968"/>
    <x v="3"/>
    <s v="Feb 2025"/>
    <n v="20.279999999999973"/>
    <x v="0"/>
    <x v="0"/>
    <s v="High"/>
    <n v="4.8228980322003644E-2"/>
    <n v="0.9"/>
    <x v="0"/>
  </r>
  <r>
    <x v="29"/>
    <n v="291.16000000000003"/>
    <n v="297.23"/>
    <n v="280.88"/>
    <n v="281.95"/>
    <n v="101748197"/>
    <x v="4"/>
    <s v="Feb 2025"/>
    <n v="16.350000000000023"/>
    <x v="0"/>
    <x v="0"/>
    <s v="High"/>
    <n v="-3.1632092320373797E-2"/>
    <n v="-0.9"/>
    <x v="1"/>
  </r>
  <r>
    <x v="30"/>
    <n v="303.71499999999997"/>
    <n v="309"/>
    <n v="288.04000000000002"/>
    <n v="290.8"/>
    <n v="100118276"/>
    <x v="0"/>
    <s v="Feb 2025"/>
    <n v="20.95999999999998"/>
    <x v="0"/>
    <x v="0"/>
    <s v="High"/>
    <n v="-4.2523418336269082E-2"/>
    <n v="-0.9"/>
    <x v="1"/>
  </r>
  <r>
    <x v="31"/>
    <n v="327.02499999999998"/>
    <n v="328.89"/>
    <n v="297.25119999999998"/>
    <n v="302.8"/>
    <n v="134228777"/>
    <x v="1"/>
    <s v="Feb 2025"/>
    <n v="31.638800000000003"/>
    <x v="0"/>
    <x v="0"/>
    <s v="High"/>
    <n v="-7.4076905435364174E-2"/>
    <n v="-0.9"/>
    <x v="1"/>
  </r>
  <r>
    <x v="32"/>
    <n v="338.14"/>
    <n v="342.39729999999997"/>
    <n v="324.7"/>
    <n v="330.53"/>
    <n v="76052321"/>
    <x v="2"/>
    <s v="Feb 2025"/>
    <n v="17.697299999999984"/>
    <x v="0"/>
    <x v="0"/>
    <s v="High"/>
    <n v="-2.250547110664226E-2"/>
    <n v="-0.9"/>
    <x v="1"/>
  </r>
  <r>
    <x v="33"/>
    <n v="353.44"/>
    <n v="354.98"/>
    <n v="334.42"/>
    <n v="337.8"/>
    <n v="74058648"/>
    <x v="3"/>
    <s v="Feb 2025"/>
    <n v="20.560000000000002"/>
    <x v="0"/>
    <x v="0"/>
    <s v="High"/>
    <n v="-4.4250792213671307E-2"/>
    <n v="-0.9"/>
    <x v="1"/>
  </r>
  <r>
    <x v="34"/>
    <n v="361.51"/>
    <n v="362.3"/>
    <n v="348"/>
    <n v="354.4"/>
    <n v="45965354"/>
    <x v="4"/>
    <s v="Feb 2025"/>
    <n v="14.300000000000011"/>
    <x v="0"/>
    <x v="1"/>
    <s v="Medium"/>
    <n v="-1.9667505739813598E-2"/>
    <n v="0"/>
    <x v="2"/>
  </r>
  <r>
    <x v="35"/>
    <n v="354"/>
    <n v="367.34"/>
    <n v="353.67"/>
    <n v="360.56"/>
    <n v="67094374"/>
    <x v="0"/>
    <s v="Feb 2025"/>
    <n v="13.669999999999959"/>
    <x v="0"/>
    <x v="1"/>
    <s v="Medium"/>
    <n v="1.8531073446327689E-2"/>
    <n v="0"/>
    <x v="2"/>
  </r>
  <r>
    <x v="36"/>
    <n v="355.01"/>
    <n v="359.1"/>
    <n v="350.02"/>
    <n v="354.11"/>
    <n v="51631702"/>
    <x v="1"/>
    <s v="Feb 2025"/>
    <n v="9.0800000000000409"/>
    <x v="0"/>
    <x v="1"/>
    <s v="Low"/>
    <n v="-2.5351398552152819E-3"/>
    <n v="0"/>
    <x v="2"/>
  </r>
  <r>
    <x v="37"/>
    <n v="360.62"/>
    <n v="362"/>
    <n v="347.5"/>
    <n v="355.84"/>
    <n v="68277279"/>
    <x v="3"/>
    <s v="Feb 2025"/>
    <n v="14.5"/>
    <x v="0"/>
    <x v="1"/>
    <s v="Medium"/>
    <n v="-1.3254949808662941E-2"/>
    <n v="0"/>
    <x v="2"/>
  </r>
  <r>
    <x v="38"/>
    <n v="345"/>
    <n v="358.69"/>
    <n v="342.85"/>
    <n v="355.94"/>
    <n v="89441519"/>
    <x v="4"/>
    <s v="Feb 2025"/>
    <n v="15.839999999999975"/>
    <x v="0"/>
    <x v="0"/>
    <s v="Medium"/>
    <n v="3.1710144927536224E-2"/>
    <n v="0.9"/>
    <x v="0"/>
  </r>
  <r>
    <x v="39"/>
    <n v="329.94"/>
    <n v="346.4"/>
    <n v="329.12"/>
    <n v="336.51"/>
    <n v="105382729"/>
    <x v="0"/>
    <s v="Feb 2025"/>
    <n v="17.279999999999973"/>
    <x v="0"/>
    <x v="0"/>
    <s v="High"/>
    <n v="1.9912711402073083E-2"/>
    <n v="0"/>
    <x v="2"/>
  </r>
  <r>
    <x v="40"/>
    <n v="345.8"/>
    <n v="349.37"/>
    <n v="325.10000000000002"/>
    <n v="328.5"/>
    <n v="118543400"/>
    <x v="1"/>
    <s v="Feb 2025"/>
    <n v="24.269999999999982"/>
    <x v="0"/>
    <x v="0"/>
    <s v="High"/>
    <n v="-5.0028918449971115E-2"/>
    <n v="-0.9"/>
    <x v="1"/>
  </r>
  <r>
    <x v="41"/>
    <n v="356.21"/>
    <n v="362.7"/>
    <n v="350.51"/>
    <n v="350.73"/>
    <n v="77514903"/>
    <x v="2"/>
    <s v="Feb 2025"/>
    <n v="12.189999999999998"/>
    <x v="0"/>
    <x v="1"/>
    <s v="Medium"/>
    <n v="-1.5384183487268638E-2"/>
    <n v="0"/>
    <x v="2"/>
  </r>
  <r>
    <x v="42"/>
    <n v="370.19"/>
    <n v="380.54590000000002"/>
    <n v="360.34"/>
    <n v="361.62"/>
    <n v="70298258"/>
    <x v="3"/>
    <s v="Feb 2025"/>
    <n v="20.205900000000042"/>
    <x v="0"/>
    <x v="0"/>
    <s v="High"/>
    <n v="-2.3150274183527358E-2"/>
    <n v="-0.9"/>
    <x v="1"/>
  </r>
  <r>
    <x v="43"/>
    <n v="373.03"/>
    <n v="375.4"/>
    <n v="363.18"/>
    <n v="374.32"/>
    <n v="77918230"/>
    <x v="4"/>
    <s v="Feb 2025"/>
    <n v="12.21999999999997"/>
    <x v="0"/>
    <x v="1"/>
    <s v="Medium"/>
    <n v="3.4581669034662644E-3"/>
    <n v="0"/>
    <x v="2"/>
  </r>
  <r>
    <x v="44"/>
    <n v="387.51"/>
    <n v="388.39"/>
    <n v="375.53"/>
    <n v="378.17"/>
    <n v="57614721"/>
    <x v="0"/>
    <s v="Feb 2025"/>
    <n v="12.860000000000014"/>
    <x v="0"/>
    <x v="1"/>
    <s v="Medium"/>
    <n v="-2.4102603803772743E-2"/>
    <n v="-0.9"/>
    <x v="1"/>
  </r>
  <r>
    <x v="45"/>
    <n v="382.63"/>
    <n v="394"/>
    <n v="381.4"/>
    <n v="392.21"/>
    <n v="57072235"/>
    <x v="1"/>
    <s v="Feb 2025"/>
    <n v="12.600000000000023"/>
    <x v="0"/>
    <x v="1"/>
    <s v="Medium"/>
    <n v="2.5037242244465893E-2"/>
    <n v="0.9"/>
    <x v="0"/>
  </r>
  <r>
    <x v="46"/>
    <n v="386.68"/>
    <n v="389.17"/>
    <n v="374.36"/>
    <n v="383.68"/>
    <n v="93732122"/>
    <x v="2"/>
    <s v="Feb 2025"/>
    <n v="14.810000000000002"/>
    <x v="0"/>
    <x v="1"/>
    <s v="Medium"/>
    <n v="-7.758353160235854E-3"/>
    <n v="0"/>
    <x v="2"/>
  </r>
  <r>
    <x v="47"/>
    <n v="401.53"/>
    <n v="419.99"/>
    <n v="401.34"/>
    <n v="404.6"/>
    <n v="83568219"/>
    <x v="3"/>
    <s v="Jan 2025"/>
    <n v="18.650000000000034"/>
    <x v="0"/>
    <x v="0"/>
    <s v="High"/>
    <n v="7.6457549871741847E-3"/>
    <n v="0"/>
    <x v="2"/>
  </r>
  <r>
    <x v="48"/>
    <n v="410.78"/>
    <n v="412.5"/>
    <n v="384.41"/>
    <n v="400.28"/>
    <n v="98092879"/>
    <x v="4"/>
    <s v="Jan 2025"/>
    <n v="28.089999999999975"/>
    <x v="0"/>
    <x v="0"/>
    <s v="High"/>
    <n v="-2.5561127610886608E-2"/>
    <n v="-0.9"/>
    <x v="1"/>
  </r>
  <r>
    <x v="49"/>
    <n v="395.21"/>
    <n v="398.5899"/>
    <n v="384.48"/>
    <n v="389.1"/>
    <n v="68033648"/>
    <x v="0"/>
    <s v="Jan 2025"/>
    <n v="14.109899999999982"/>
    <x v="0"/>
    <x v="1"/>
    <s v="Medium"/>
    <n v="-1.5460135118038402E-2"/>
    <n v="0"/>
    <x v="2"/>
  </r>
  <r>
    <x v="50"/>
    <n v="396.91"/>
    <n v="400.59"/>
    <n v="386.5"/>
    <n v="398.09"/>
    <n v="48910676"/>
    <x v="1"/>
    <s v="Jan 2025"/>
    <n v="14.089999999999975"/>
    <x v="0"/>
    <x v="1"/>
    <s v="Medium"/>
    <n v="2.9729661636137914E-3"/>
    <n v="0"/>
    <x v="2"/>
  </r>
  <r>
    <x v="51"/>
    <n v="394.8"/>
    <n v="406.69"/>
    <n v="389"/>
    <n v="397.15"/>
    <n v="58125510"/>
    <x v="2"/>
    <s v="Jan 2025"/>
    <n v="17.689999999999998"/>
    <x v="0"/>
    <x v="0"/>
    <s v="High"/>
    <n v="5.9523809523808662E-3"/>
    <n v="0"/>
    <x v="2"/>
  </r>
  <r>
    <x v="52"/>
    <n v="414.45"/>
    <n v="418.88"/>
    <n v="405.78"/>
    <n v="406.58"/>
    <n v="56427149"/>
    <x v="3"/>
    <s v="Jan 2025"/>
    <n v="13.100000000000023"/>
    <x v="0"/>
    <x v="1"/>
    <s v="Medium"/>
    <n v="-1.8989021594884799E-2"/>
    <n v="0"/>
    <x v="2"/>
  </r>
  <r>
    <x v="53"/>
    <n v="416.06"/>
    <n v="420.73"/>
    <n v="408.95"/>
    <n v="412.38"/>
    <n v="50690592"/>
    <x v="4"/>
    <s v="Jan 2025"/>
    <n v="11.78000000000003"/>
    <x v="0"/>
    <x v="1"/>
    <s v="Medium"/>
    <n v="-8.8448781425756063E-3"/>
    <n v="0"/>
    <x v="2"/>
  </r>
  <r>
    <x v="54"/>
    <n v="416.81"/>
    <n v="428"/>
    <n v="414.59"/>
    <n v="415.11"/>
    <n v="60963342"/>
    <x v="0"/>
    <s v="Jan 2025"/>
    <n v="13.410000000000025"/>
    <x v="0"/>
    <x v="1"/>
    <s v="Medium"/>
    <n v="-4.0785969626448227E-3"/>
    <n v="0"/>
    <x v="2"/>
  </r>
  <r>
    <x v="55"/>
    <n v="432.64"/>
    <n v="433.2"/>
    <n v="406.31"/>
    <n v="424.07"/>
    <n v="87320894"/>
    <x v="1"/>
    <s v="Jan 2025"/>
    <n v="26.889999999999986"/>
    <x v="0"/>
    <x v="0"/>
    <s v="High"/>
    <n v="-1.980861686390531E-2"/>
    <n v="0"/>
    <x v="2"/>
  </r>
  <r>
    <x v="56"/>
    <n v="421.5"/>
    <n v="439.74"/>
    <n v="419.75"/>
    <n v="426.5"/>
    <n v="94991429"/>
    <x v="3"/>
    <s v="Jan 2025"/>
    <n v="19.990000000000009"/>
    <x v="0"/>
    <x v="0"/>
    <s v="High"/>
    <n v="1.1862396204033215E-2"/>
    <n v="0"/>
    <x v="2"/>
  </r>
  <r>
    <x v="57"/>
    <n v="423.49"/>
    <n v="424"/>
    <n v="409.13"/>
    <n v="413.82"/>
    <n v="68335151"/>
    <x v="4"/>
    <s v="Jan 2025"/>
    <n v="14.870000000000005"/>
    <x v="0"/>
    <x v="1"/>
    <s v="Medium"/>
    <n v="-2.2834069281447062E-2"/>
    <n v="-0.9"/>
    <x v="1"/>
  </r>
  <r>
    <x v="58"/>
    <n v="409.9"/>
    <n v="429.8"/>
    <n v="405.661"/>
    <n v="428.22"/>
    <n v="81375460"/>
    <x v="0"/>
    <s v="Jan 2025"/>
    <n v="24.13900000000001"/>
    <x v="0"/>
    <x v="0"/>
    <s v="High"/>
    <n v="4.4693827762869114E-2"/>
    <n v="0.9"/>
    <x v="0"/>
  </r>
  <r>
    <x v="59"/>
    <n v="414.34"/>
    <n v="422.64"/>
    <n v="394.54"/>
    <n v="396.36"/>
    <n v="84565022"/>
    <x v="1"/>
    <s v="Jan 2025"/>
    <n v="28.099999999999966"/>
    <x v="0"/>
    <x v="0"/>
    <s v="High"/>
    <n v="-4.3394313848530104E-2"/>
    <n v="-0.9"/>
    <x v="1"/>
  </r>
  <r>
    <x v="60"/>
    <n v="383.21"/>
    <n v="403.79"/>
    <n v="380.07"/>
    <n v="403.31"/>
    <n v="67580494"/>
    <x v="2"/>
    <s v="Jan 2025"/>
    <n v="23.720000000000027"/>
    <x v="0"/>
    <x v="0"/>
    <s v="High"/>
    <n v="5.2451658359646207E-2"/>
    <n v="0.9"/>
    <x v="0"/>
  </r>
  <r>
    <x v="61"/>
    <n v="391.4"/>
    <n v="399.28"/>
    <n v="377.29"/>
    <n v="394.74"/>
    <n v="62287333"/>
    <x v="3"/>
    <s v="Jan 2025"/>
    <n v="21.989999999999952"/>
    <x v="0"/>
    <x v="0"/>
    <s v="High"/>
    <n v="8.5334695963209806E-3"/>
    <n v="0"/>
    <x v="2"/>
  </r>
  <r>
    <x v="62"/>
    <n v="392.95"/>
    <n v="402.49990000000003"/>
    <n v="387.4"/>
    <n v="394.94"/>
    <n v="73038805"/>
    <x v="0"/>
    <s v="Jan 2025"/>
    <n v="15.099900000000048"/>
    <x v="0"/>
    <x v="0"/>
    <s v="Medium"/>
    <n v="5.0642575391271387E-3"/>
    <n v="0"/>
    <x v="2"/>
  </r>
  <r>
    <x v="63"/>
    <n v="405.83"/>
    <n v="414.33"/>
    <n v="390"/>
    <n v="394.36"/>
    <n v="75699525"/>
    <x v="1"/>
    <s v="Jan 2025"/>
    <n v="24.329999999999984"/>
    <x v="0"/>
    <x v="0"/>
    <s v="High"/>
    <n v="-2.826306581573558E-2"/>
    <n v="-0.9"/>
    <x v="1"/>
  </r>
  <r>
    <x v="64"/>
    <n v="423.2"/>
    <n v="426.43"/>
    <n v="401.7"/>
    <n v="411.05"/>
    <n v="85516534"/>
    <x v="2"/>
    <s v="Jan 2025"/>
    <n v="24.730000000000018"/>
    <x v="0"/>
    <x v="0"/>
    <s v="High"/>
    <n v="-2.8709829867674806E-2"/>
    <n v="-0.9"/>
    <x v="1"/>
  </r>
  <r>
    <x v="65"/>
    <n v="381.48"/>
    <n v="411.87990000000002"/>
    <n v="379.45"/>
    <n v="410.44"/>
    <n v="95423329"/>
    <x v="3"/>
    <s v="Jan 2025"/>
    <n v="32.429900000000032"/>
    <x v="0"/>
    <x v="0"/>
    <s v="High"/>
    <n v="7.5914857921778281E-2"/>
    <n v="0.9"/>
    <x v="0"/>
  </r>
  <r>
    <x v="66"/>
    <n v="390.1"/>
    <n v="392.72989999999999"/>
    <n v="373.04"/>
    <n v="379.28"/>
    <n v="109710749"/>
    <x v="4"/>
    <s v="Jan 2025"/>
    <n v="19.689899999999966"/>
    <x v="0"/>
    <x v="0"/>
    <s v="High"/>
    <n v="-2.7736477826198536E-2"/>
    <n v="-0.9"/>
    <x v="1"/>
  </r>
  <r>
    <x v="67"/>
    <n v="423.79"/>
    <n v="427.93"/>
    <n v="402.54"/>
    <n v="403.84"/>
    <n v="76825121"/>
    <x v="1"/>
    <s v="Dec 2024"/>
    <n v="25.389999999999986"/>
    <x v="0"/>
    <x v="0"/>
    <s v="High"/>
    <n v="-4.7075202340782094E-2"/>
    <n v="-0.9"/>
    <x v="1"/>
  </r>
  <r>
    <x v="68"/>
    <n v="419.4"/>
    <n v="427"/>
    <n v="415.75"/>
    <n v="417.41"/>
    <n v="64941012"/>
    <x v="2"/>
    <s v="Dec 2024"/>
    <n v="11.25"/>
    <x v="0"/>
    <x v="1"/>
    <s v="Medium"/>
    <n v="-4.7448736289936871E-3"/>
    <n v="0"/>
    <x v="2"/>
  </r>
  <r>
    <x v="69"/>
    <n v="449.52"/>
    <n v="450"/>
    <n v="426.5"/>
    <n v="431.66"/>
    <n v="82666821"/>
    <x v="3"/>
    <s v="Dec 2024"/>
    <n v="23.5"/>
    <x v="0"/>
    <x v="0"/>
    <s v="High"/>
    <n v="-3.9731268909058454E-2"/>
    <n v="-0.9"/>
    <x v="1"/>
  </r>
  <r>
    <x v="70"/>
    <n v="465.16"/>
    <n v="465.32990000000001"/>
    <n v="451.02"/>
    <n v="454.13"/>
    <n v="76651210"/>
    <x v="4"/>
    <s v="Dec 2024"/>
    <n v="14.309900000000027"/>
    <x v="0"/>
    <x v="1"/>
    <s v="Medium"/>
    <n v="-2.3712271046521689E-2"/>
    <n v="-0.9"/>
    <x v="1"/>
  </r>
  <r>
    <x v="71"/>
    <n v="435.9"/>
    <n v="462.78"/>
    <n v="435.14"/>
    <n v="462.28"/>
    <n v="59551750"/>
    <x v="1"/>
    <s v="Dec 2024"/>
    <n v="27.639999999999986"/>
    <x v="0"/>
    <x v="0"/>
    <s v="High"/>
    <n v="6.051846753842624E-2"/>
    <n v="0.9"/>
    <x v="0"/>
  </r>
  <r>
    <x v="72"/>
    <n v="431"/>
    <n v="434.51"/>
    <n v="415.41120000000001"/>
    <n v="430.6"/>
    <n v="72698055"/>
    <x v="2"/>
    <s v="Dec 2024"/>
    <n v="19.098799999999983"/>
    <x v="0"/>
    <x v="0"/>
    <s v="High"/>
    <n v="-9.2807424593962238E-4"/>
    <n v="0"/>
    <x v="2"/>
  </r>
  <r>
    <x v="73"/>
    <n v="425.505"/>
    <n v="447.08"/>
    <n v="417.64"/>
    <n v="421.06"/>
    <n v="132216176"/>
    <x v="3"/>
    <s v="Dec 2024"/>
    <n v="29.439999999999998"/>
    <x v="0"/>
    <x v="0"/>
    <s v="High"/>
    <n v="-1.0446410735479004E-2"/>
    <n v="0"/>
    <x v="2"/>
  </r>
  <r>
    <x v="74"/>
    <n v="451.88"/>
    <n v="456.36"/>
    <n v="420.02"/>
    <n v="436.17"/>
    <n v="118566146"/>
    <x v="4"/>
    <s v="Dec 2024"/>
    <n v="36.340000000000032"/>
    <x v="0"/>
    <x v="0"/>
    <s v="High"/>
    <n v="-3.476586704434801E-2"/>
    <n v="-0.9"/>
    <x v="1"/>
  </r>
  <r>
    <x v="75"/>
    <n v="466.495"/>
    <n v="488.53989999999999"/>
    <n v="427.01"/>
    <n v="440.13"/>
    <n v="149340788"/>
    <x v="0"/>
    <s v="Dec 2024"/>
    <n v="61.529899999999998"/>
    <x v="0"/>
    <x v="0"/>
    <s v="High"/>
    <n v="-5.6517218834071126E-2"/>
    <n v="-0.9"/>
    <x v="1"/>
  </r>
  <r>
    <x v="76"/>
    <n v="475.9"/>
    <n v="483.99"/>
    <n v="457.51010000000002"/>
    <n v="479.86"/>
    <n v="131222978"/>
    <x v="1"/>
    <s v="Dec 2024"/>
    <n v="26.479899999999986"/>
    <x v="0"/>
    <x v="0"/>
    <s v="High"/>
    <n v="8.3210758562724026E-3"/>
    <n v="0"/>
    <x v="2"/>
  </r>
  <r>
    <x v="77"/>
    <n v="441.09"/>
    <n v="463.19"/>
    <n v="436.15"/>
    <n v="463.02"/>
    <n v="114083811"/>
    <x v="2"/>
    <s v="Dec 2024"/>
    <n v="27.04000000000002"/>
    <x v="0"/>
    <x v="0"/>
    <s v="High"/>
    <n v="4.97177446779569E-2"/>
    <n v="0.9"/>
    <x v="0"/>
  </r>
  <r>
    <x v="78"/>
    <n v="420"/>
    <n v="436.3"/>
    <n v="415.71"/>
    <n v="436.23"/>
    <n v="89000158"/>
    <x v="3"/>
    <s v="Dec 2024"/>
    <n v="20.590000000000032"/>
    <x v="0"/>
    <x v="0"/>
    <s v="High"/>
    <n v="3.8642857142857187E-2"/>
    <n v="0.9"/>
    <x v="0"/>
  </r>
  <r>
    <x v="79"/>
    <n v="424.84"/>
    <n v="429.3"/>
    <n v="415"/>
    <n v="418.1"/>
    <n v="87752225"/>
    <x v="4"/>
    <s v="Dec 2024"/>
    <n v="14.300000000000011"/>
    <x v="0"/>
    <x v="1"/>
    <s v="Medium"/>
    <n v="-1.5864796158553698E-2"/>
    <n v="0"/>
    <x v="2"/>
  </r>
  <r>
    <x v="80"/>
    <n v="409.7"/>
    <n v="424.88"/>
    <n v="402.38"/>
    <n v="424.77"/>
    <n v="104287559"/>
    <x v="0"/>
    <s v="Dec 2024"/>
    <n v="22.5"/>
    <x v="0"/>
    <x v="0"/>
    <s v="High"/>
    <n v="3.6783011959970698E-2"/>
    <n v="0.9"/>
    <x v="0"/>
  </r>
  <r>
    <x v="81"/>
    <n v="392.68"/>
    <n v="409.73"/>
    <n v="390.85"/>
    <n v="400.99"/>
    <n v="97563578"/>
    <x v="1"/>
    <s v="Dec 2024"/>
    <n v="18.879999999999995"/>
    <x v="0"/>
    <x v="0"/>
    <s v="High"/>
    <n v="2.1162269532443725E-2"/>
    <n v="0.9"/>
    <x v="0"/>
  </r>
  <r>
    <x v="82"/>
    <n v="397.61"/>
    <n v="404.8"/>
    <n v="378.01"/>
    <n v="389.79"/>
    <n v="96359173"/>
    <x v="2"/>
    <s v="Dec 2024"/>
    <n v="26.79000000000002"/>
    <x v="0"/>
    <x v="0"/>
    <s v="High"/>
    <n v="-1.9667513392520292E-2"/>
    <n v="0"/>
    <x v="2"/>
  </r>
  <r>
    <x v="83"/>
    <n v="377.42"/>
    <n v="389.49"/>
    <n v="370.8"/>
    <n v="389.22"/>
    <n v="81455834"/>
    <x v="3"/>
    <s v="Dec 2024"/>
    <n v="18.689999999999998"/>
    <x v="0"/>
    <x v="0"/>
    <s v="High"/>
    <n v="3.1264903820677259E-2"/>
    <n v="0.9"/>
    <x v="0"/>
  </r>
  <r>
    <x v="84"/>
    <n v="359.87"/>
    <n v="375.43"/>
    <n v="359.5"/>
    <n v="369.49"/>
    <n v="81403569"/>
    <x v="4"/>
    <s v="Dec 2024"/>
    <n v="15.930000000000007"/>
    <x v="0"/>
    <x v="0"/>
    <s v="Medium"/>
    <n v="2.6731875399449812E-2"/>
    <n v="0.9"/>
    <x v="0"/>
  </r>
  <r>
    <x v="85"/>
    <n v="353"/>
    <n v="358.1"/>
    <n v="348.6"/>
    <n v="357.93"/>
    <n v="50810874"/>
    <x v="0"/>
    <s v="Dec 2024"/>
    <n v="9.5"/>
    <x v="0"/>
    <x v="1"/>
    <s v="Low"/>
    <n v="1.3966005665722399E-2"/>
    <n v="0"/>
    <x v="2"/>
  </r>
  <r>
    <x v="86"/>
    <n v="351.8"/>
    <n v="355.69"/>
    <n v="348.2"/>
    <n v="351.42"/>
    <n v="58267196"/>
    <x v="1"/>
    <s v="Dec 2024"/>
    <n v="7.4900000000000091"/>
    <x v="0"/>
    <x v="1"/>
    <s v="Low"/>
    <n v="-1.0801591813530285E-3"/>
    <n v="0"/>
    <x v="2"/>
  </r>
  <r>
    <x v="87"/>
    <n v="352.38"/>
    <n v="360"/>
    <n v="351.15010000000001"/>
    <n v="357.09"/>
    <n v="77986478"/>
    <x v="2"/>
    <s v="Dec 2024"/>
    <n v="8.849899999999991"/>
    <x v="0"/>
    <x v="1"/>
    <s v="Low"/>
    <n v="1.3366252341222486E-2"/>
    <n v="0"/>
    <x v="2"/>
  </r>
  <r>
    <x v="88"/>
    <n v="336.08"/>
    <n v="345.45"/>
    <n v="334.65"/>
    <n v="345.16"/>
    <n v="37167621"/>
    <x v="3"/>
    <s v="Nov 2024"/>
    <n v="10.800000000000011"/>
    <x v="0"/>
    <x v="1"/>
    <s v="Low"/>
    <n v="2.701737681504416E-2"/>
    <n v="0.9"/>
    <x v="0"/>
  </r>
  <r>
    <x v="89"/>
    <n v="341.8"/>
    <n v="342.55"/>
    <n v="326.58999999999997"/>
    <n v="332.89"/>
    <n v="57896439"/>
    <x v="0"/>
    <s v="Nov 2024"/>
    <n v="15.960000000000036"/>
    <x v="0"/>
    <x v="0"/>
    <s v="Medium"/>
    <n v="-2.6067875950848522E-2"/>
    <n v="-0.9"/>
    <x v="1"/>
  </r>
  <r>
    <x v="90"/>
    <n v="341"/>
    <n v="346.96"/>
    <n v="335.66"/>
    <n v="338.23"/>
    <n v="62295857"/>
    <x v="1"/>
    <s v="Nov 2024"/>
    <n v="11.299999999999955"/>
    <x v="0"/>
    <x v="1"/>
    <s v="Medium"/>
    <n v="-8.1231671554251664E-3"/>
    <n v="0"/>
    <x v="2"/>
  </r>
  <r>
    <x v="91"/>
    <n v="360.14"/>
    <n v="361.93"/>
    <n v="338.2"/>
    <n v="338.59"/>
    <n v="95890899"/>
    <x v="2"/>
    <s v="Nov 2024"/>
    <n v="23.730000000000018"/>
    <x v="0"/>
    <x v="0"/>
    <s v="High"/>
    <n v="-5.9837840839673494E-2"/>
    <n v="-0.9"/>
    <x v="1"/>
  </r>
  <r>
    <x v="92"/>
    <n v="341.08499999999998"/>
    <n v="361.53"/>
    <n v="337.7"/>
    <n v="352.56"/>
    <n v="89140722"/>
    <x v="3"/>
    <s v="Nov 2024"/>
    <n v="23.829999999999984"/>
    <x v="0"/>
    <x v="0"/>
    <s v="High"/>
    <n v="3.3642640397554928E-2"/>
    <n v="0.9"/>
    <x v="0"/>
  </r>
  <r>
    <x v="93"/>
    <n v="343.81"/>
    <n v="347.98989999999998"/>
    <n v="335.28"/>
    <n v="339.64"/>
    <n v="58011719"/>
    <x v="4"/>
    <s v="Nov 2024"/>
    <n v="12.709900000000005"/>
    <x v="0"/>
    <x v="1"/>
    <s v="Medium"/>
    <n v="-1.2128792065384997E-2"/>
    <n v="0"/>
    <x v="2"/>
  </r>
  <r>
    <x v="94"/>
    <n v="345"/>
    <n v="346.59989999999999"/>
    <n v="334.3"/>
    <n v="342.03"/>
    <n v="66340650"/>
    <x v="0"/>
    <s v="Nov 2024"/>
    <n v="12.29989999999998"/>
    <x v="0"/>
    <x v="1"/>
    <s v="Medium"/>
    <n v="-8.6086956521739914E-3"/>
    <n v="0"/>
    <x v="2"/>
  </r>
  <r>
    <x v="95"/>
    <n v="335.76"/>
    <n v="347.37990000000002"/>
    <n v="332.75"/>
    <n v="346"/>
    <n v="88852452"/>
    <x v="1"/>
    <s v="Nov 2024"/>
    <n v="14.629900000000021"/>
    <x v="0"/>
    <x v="1"/>
    <s v="Medium"/>
    <n v="3.0497974743864693E-2"/>
    <n v="0.9"/>
    <x v="0"/>
  </r>
  <r>
    <x v="96"/>
    <n v="340.73"/>
    <n v="348.54989999999998"/>
    <n v="330.01"/>
    <n v="338.74"/>
    <n v="126547455"/>
    <x v="2"/>
    <s v="Nov 2024"/>
    <n v="18.539899999999989"/>
    <x v="0"/>
    <x v="0"/>
    <s v="High"/>
    <n v="-5.840401490916588E-3"/>
    <n v="0"/>
    <x v="2"/>
  </r>
  <r>
    <x v="97"/>
    <n v="310.57"/>
    <n v="324.67989999999998"/>
    <n v="309.22000000000003"/>
    <n v="320.72000000000003"/>
    <n v="114440286"/>
    <x v="3"/>
    <s v="Nov 2024"/>
    <n v="15.459899999999948"/>
    <x v="0"/>
    <x v="0"/>
    <s v="Medium"/>
    <n v="3.2681843062755692E-2"/>
    <n v="0.9"/>
    <x v="0"/>
  </r>
  <r>
    <x v="98"/>
    <n v="327.69"/>
    <n v="329.98"/>
    <n v="310.37"/>
    <n v="311.18"/>
    <n v="120726109"/>
    <x v="4"/>
    <s v="Nov 2024"/>
    <n v="19.610000000000014"/>
    <x v="0"/>
    <x v="0"/>
    <s v="High"/>
    <n v="-5.0382983917727095E-2"/>
    <n v="-0.9"/>
    <x v="1"/>
  </r>
  <r>
    <x v="99"/>
    <n v="335.85"/>
    <n v="344.59989999999999"/>
    <n v="322.5"/>
    <n v="330.24"/>
    <n v="125405599"/>
    <x v="0"/>
    <s v="Nov 2024"/>
    <n v="22.099899999999991"/>
    <x v="0"/>
    <x v="0"/>
    <s v="High"/>
    <n v="-1.670388566324256E-2"/>
    <n v="0"/>
    <x v="2"/>
  </r>
  <r>
    <x v="100"/>
    <n v="342.74"/>
    <n v="345.84"/>
    <n v="323.31"/>
    <n v="328.49"/>
    <n v="155726016"/>
    <x v="1"/>
    <s v="Nov 2024"/>
    <n v="22.529999999999973"/>
    <x v="0"/>
    <x v="0"/>
    <s v="High"/>
    <n v="-4.1576705374336227E-2"/>
    <n v="-0.9"/>
    <x v="1"/>
  </r>
  <r>
    <x v="101"/>
    <n v="346.3"/>
    <n v="358.64"/>
    <n v="336"/>
    <n v="350"/>
    <n v="210521625"/>
    <x v="2"/>
    <s v="Nov 2024"/>
    <n v="22.639999999999986"/>
    <x v="0"/>
    <x v="0"/>
    <s v="High"/>
    <n v="1.0684377707190265E-2"/>
    <n v="0"/>
    <x v="2"/>
  </r>
  <r>
    <x v="102"/>
    <n v="299.14"/>
    <n v="328.71"/>
    <n v="297.66000000000003"/>
    <n v="321.22000000000003"/>
    <n v="204782763"/>
    <x v="3"/>
    <s v="Nov 2024"/>
    <n v="31.049999999999955"/>
    <x v="0"/>
    <x v="0"/>
    <s v="High"/>
    <n v="7.3811593233937434E-2"/>
    <n v="0.9"/>
    <x v="0"/>
  </r>
  <r>
    <x v="103"/>
    <n v="288.89"/>
    <n v="299.75"/>
    <n v="285.52"/>
    <n v="296.91000000000003"/>
    <n v="117309232"/>
    <x v="4"/>
    <s v="Nov 2024"/>
    <n v="14.230000000000018"/>
    <x v="0"/>
    <x v="1"/>
    <s v="Medium"/>
    <n v="2.7761431686801341E-2"/>
    <n v="0.9"/>
    <x v="0"/>
  </r>
  <r>
    <x v="104"/>
    <n v="284.67"/>
    <n v="289.58999999999997"/>
    <n v="275.62"/>
    <n v="288.52999999999997"/>
    <n v="165228710"/>
    <x v="0"/>
    <s v="Nov 2024"/>
    <n v="13.96999999999997"/>
    <x v="0"/>
    <x v="1"/>
    <s v="Medium"/>
    <n v="1.3559560192503449E-2"/>
    <n v="0"/>
    <x v="2"/>
  </r>
  <r>
    <x v="105"/>
    <n v="247.34"/>
    <n v="255.2799"/>
    <n v="246.21010000000001"/>
    <n v="251.44"/>
    <n v="69282505"/>
    <x v="1"/>
    <s v="Nov 2024"/>
    <n v="9.0697999999999865"/>
    <x v="0"/>
    <x v="1"/>
    <s v="Low"/>
    <n v="1.6576372604511985E-2"/>
    <n v="0"/>
    <x v="2"/>
  </r>
  <r>
    <x v="106"/>
    <n v="244.56"/>
    <n v="248.9"/>
    <n v="238.88"/>
    <n v="242.84"/>
    <n v="68802354"/>
    <x v="2"/>
    <s v="Nov 2024"/>
    <n v="10.02000000000001"/>
    <x v="0"/>
    <x v="1"/>
    <s v="Low"/>
    <n v="-7.0330389270526613E-3"/>
    <n v="0"/>
    <x v="2"/>
  </r>
  <r>
    <x v="107"/>
    <n v="252.04300000000001"/>
    <n v="254"/>
    <n v="246.63"/>
    <n v="248.98"/>
    <n v="57544757"/>
    <x v="3"/>
    <s v="Nov 2024"/>
    <n v="7.3700000000000045"/>
    <x v="0"/>
    <x v="1"/>
    <s v="Low"/>
    <n v="-1.2152688231770041E-2"/>
    <n v="0"/>
    <x v="2"/>
  </r>
  <r>
    <x v="108"/>
    <n v="257.99"/>
    <n v="259.75"/>
    <n v="249.25"/>
    <n v="249.85"/>
    <n v="66575292"/>
    <x v="4"/>
    <s v="Oct 2024"/>
    <n v="10.5"/>
    <x v="0"/>
    <x v="1"/>
    <s v="Low"/>
    <n v="-3.1551610527539881E-2"/>
    <n v="-0.9"/>
    <x v="1"/>
  </r>
  <r>
    <x v="109"/>
    <n v="258.03500000000003"/>
    <n v="263.35000000000002"/>
    <n v="255.8201"/>
    <n v="257.55"/>
    <n v="53993576"/>
    <x v="0"/>
    <s v="Oct 2024"/>
    <n v="7.5299000000000262"/>
    <x v="0"/>
    <x v="1"/>
    <s v="Low"/>
    <n v="-1.8795899781037983E-3"/>
    <n v="0"/>
    <x v="2"/>
  </r>
  <r>
    <x v="110"/>
    <n v="264.51"/>
    <n v="264.98"/>
    <n v="255.51"/>
    <n v="259.52"/>
    <n v="80521751"/>
    <x v="1"/>
    <s v="Oct 2024"/>
    <n v="9.4700000000000273"/>
    <x v="0"/>
    <x v="1"/>
    <s v="Low"/>
    <n v="-1.8865071263846393E-2"/>
    <n v="0"/>
    <x v="2"/>
  </r>
  <r>
    <x v="111"/>
    <n v="270"/>
    <n v="273.536"/>
    <n v="262.24"/>
    <n v="262.51"/>
    <n v="107653603"/>
    <x v="2"/>
    <s v="Oct 2024"/>
    <n v="11.295999999999992"/>
    <x v="0"/>
    <x v="1"/>
    <s v="Medium"/>
    <n v="-2.7740740740740774E-2"/>
    <n v="-0.9"/>
    <x v="1"/>
  </r>
  <r>
    <x v="112"/>
    <n v="256.01"/>
    <n v="269.49"/>
    <n v="255.32"/>
    <n v="269.19"/>
    <n v="161611931"/>
    <x v="3"/>
    <s v="Oct 2024"/>
    <n v="14.170000000000016"/>
    <x v="0"/>
    <x v="1"/>
    <s v="Medium"/>
    <n v="5.1482363970157444E-2"/>
    <n v="0.9"/>
    <x v="0"/>
  </r>
  <r>
    <x v="113"/>
    <n v="244.68"/>
    <n v="262.11989999999997"/>
    <n v="242.65"/>
    <n v="260.48"/>
    <n v="204491903"/>
    <x v="4"/>
    <s v="Oct 2024"/>
    <n v="19.469899999999967"/>
    <x v="0"/>
    <x v="0"/>
    <s v="High"/>
    <n v="6.4574137649174482E-2"/>
    <n v="0.9"/>
    <x v="0"/>
  </r>
  <r>
    <x v="114"/>
    <n v="217.125"/>
    <n v="218.72"/>
    <n v="212.11"/>
    <n v="213.65"/>
    <n v="80938892"/>
    <x v="0"/>
    <s v="Oct 2024"/>
    <n v="6.6099999999999852"/>
    <x v="0"/>
    <x v="1"/>
    <s v="Low"/>
    <n v="-1.6004605641911314E-2"/>
    <n v="0"/>
    <x v="2"/>
  </r>
  <r>
    <x v="115"/>
    <n v="217.31"/>
    <n v="218.22"/>
    <n v="215.26"/>
    <n v="217.97"/>
    <n v="43268741"/>
    <x v="1"/>
    <s v="Oct 2024"/>
    <n v="2.960000000000008"/>
    <x v="0"/>
    <x v="2"/>
    <s v="Low"/>
    <n v="3.037135888822404E-3"/>
    <n v="0"/>
    <x v="2"/>
  </r>
  <r>
    <x v="116"/>
    <n v="218.9"/>
    <n v="220.48"/>
    <n v="215.726"/>
    <n v="218.85"/>
    <n v="47328988"/>
    <x v="2"/>
    <s v="Oct 2024"/>
    <n v="4.7539999999999907"/>
    <x v="0"/>
    <x v="2"/>
    <s v="Low"/>
    <n v="-2.2841480127917482E-4"/>
    <n v="0"/>
    <x v="2"/>
  </r>
  <r>
    <x v="117"/>
    <n v="220.71"/>
    <n v="222.28"/>
    <n v="219.23"/>
    <n v="220.7"/>
    <n v="49611867"/>
    <x v="3"/>
    <s v="Oct 2024"/>
    <n v="3.0500000000000114"/>
    <x v="0"/>
    <x v="2"/>
    <s v="Low"/>
    <n v="-4.5308323139048194E-5"/>
    <n v="0"/>
    <x v="2"/>
  </r>
  <r>
    <x v="118"/>
    <n v="221.59"/>
    <n v="222.08"/>
    <n v="217.9"/>
    <n v="220.89"/>
    <n v="50791784"/>
    <x v="4"/>
    <s v="Oct 2024"/>
    <n v="4.1800000000000068"/>
    <x v="0"/>
    <x v="2"/>
    <s v="Low"/>
    <n v="-3.1589873189224109E-3"/>
    <n v="0"/>
    <x v="2"/>
  </r>
  <r>
    <x v="119"/>
    <n v="221.4"/>
    <n v="222.81989999999999"/>
    <n v="218.93"/>
    <n v="221.33"/>
    <n v="49632824"/>
    <x v="0"/>
    <s v="Oct 2024"/>
    <n v="3.889899999999983"/>
    <x v="0"/>
    <x v="2"/>
    <s v="Low"/>
    <n v="-3.1616982836491951E-4"/>
    <n v="0"/>
    <x v="2"/>
  </r>
  <r>
    <x v="120"/>
    <n v="220.01"/>
    <n v="224.26"/>
    <n v="217.12"/>
    <n v="219.57"/>
    <n v="62988787"/>
    <x v="1"/>
    <s v="Oct 2024"/>
    <n v="7.1399999999999864"/>
    <x v="0"/>
    <x v="1"/>
    <s v="Low"/>
    <n v="-1.9999090950411241E-3"/>
    <n v="0"/>
    <x v="2"/>
  </r>
  <r>
    <x v="121"/>
    <n v="220.13"/>
    <n v="221.91"/>
    <n v="213.74"/>
    <n v="219.16"/>
    <n v="86291923"/>
    <x v="2"/>
    <s v="Oct 2024"/>
    <n v="8.1699999999999875"/>
    <x v="0"/>
    <x v="1"/>
    <s v="Low"/>
    <n v="-4.4064870758188292E-3"/>
    <n v="0"/>
    <x v="2"/>
  </r>
  <r>
    <x v="122"/>
    <n v="220.13"/>
    <n v="223.34"/>
    <n v="214.38"/>
    <n v="217.8"/>
    <n v="142628874"/>
    <x v="3"/>
    <s v="Oct 2024"/>
    <n v="8.960000000000008"/>
    <x v="0"/>
    <x v="1"/>
    <s v="Low"/>
    <n v="-1.0584654522327644E-2"/>
    <n v="0"/>
    <x v="2"/>
  </r>
  <r>
    <x v="123"/>
    <n v="241.81"/>
    <n v="242.78989999999999"/>
    <n v="232.34"/>
    <n v="238.77"/>
    <n v="83087063"/>
    <x v="4"/>
    <s v="Oct 2024"/>
    <n v="10.449899999999985"/>
    <x v="0"/>
    <x v="1"/>
    <s v="Low"/>
    <n v="-1.2571853934907539E-2"/>
    <n v="0"/>
    <x v="2"/>
  </r>
  <r>
    <x v="124"/>
    <n v="243.82"/>
    <n v="247.43"/>
    <n v="239.51"/>
    <n v="241.05"/>
    <n v="66289529"/>
    <x v="0"/>
    <s v="Oct 2024"/>
    <n v="7.9200000000000159"/>
    <x v="0"/>
    <x v="1"/>
    <s v="Low"/>
    <n v="-1.1360839963907727E-2"/>
    <n v="0"/>
    <x v="2"/>
  </r>
  <r>
    <x v="125"/>
    <n v="243.56"/>
    <n v="246.21"/>
    <n v="240.56"/>
    <n v="244.5"/>
    <n v="56303160"/>
    <x v="1"/>
    <s v="Oct 2024"/>
    <n v="5.6500000000000057"/>
    <x v="0"/>
    <x v="1"/>
    <s v="Low"/>
    <n v="3.8594186237477326E-3"/>
    <n v="0"/>
    <x v="2"/>
  </r>
  <r>
    <x v="126"/>
    <n v="249"/>
    <n v="249.83"/>
    <n v="240.7"/>
    <n v="240.83"/>
    <n v="68113270"/>
    <x v="2"/>
    <s v="Oct 2024"/>
    <n v="9.1300000000000239"/>
    <x v="0"/>
    <x v="1"/>
    <s v="Low"/>
    <n v="-3.2811244979919628E-2"/>
    <n v="-0.9"/>
    <x v="1"/>
  </r>
  <r>
    <x v="127"/>
    <n v="246.69"/>
    <n v="250.96"/>
    <n v="244.58"/>
    <n v="250.08"/>
    <n v="86726285"/>
    <x v="3"/>
    <s v="Oct 2024"/>
    <n v="6.3799999999999955"/>
    <x v="0"/>
    <x v="1"/>
    <s v="Low"/>
    <n v="1.374194332968509E-2"/>
    <n v="0"/>
    <x v="2"/>
  </r>
  <r>
    <x v="128"/>
    <n v="244.48"/>
    <n v="249.79"/>
    <n v="237.81"/>
    <n v="240.66"/>
    <n v="80729240"/>
    <x v="4"/>
    <s v="Oct 2024"/>
    <n v="11.97999999999999"/>
    <x v="0"/>
    <x v="1"/>
    <s v="Medium"/>
    <n v="-1.5624999999999972E-2"/>
    <n v="0"/>
    <x v="2"/>
  </r>
  <r>
    <x v="129"/>
    <n v="247.55"/>
    <n v="251.1585"/>
    <n v="241.5"/>
    <n v="249.02"/>
    <n v="93983930"/>
    <x v="0"/>
    <s v="Oct 2024"/>
    <n v="9.6585000000000036"/>
    <x v="0"/>
    <x v="1"/>
    <s v="Low"/>
    <n v="5.9381943041809685E-3"/>
    <n v="0"/>
    <x v="2"/>
  </r>
  <r>
    <x v="130"/>
    <n v="262.67"/>
    <n v="263.98"/>
    <n v="248.53"/>
    <n v="258.02"/>
    <n v="87397613"/>
    <x v="1"/>
    <s v="Oct 2024"/>
    <n v="15.450000000000017"/>
    <x v="0"/>
    <x v="0"/>
    <s v="Medium"/>
    <n v="-1.7702821030190101E-2"/>
    <n v="0"/>
    <x v="2"/>
  </r>
  <r>
    <x v="131"/>
    <n v="259.04000000000002"/>
    <n v="264.86"/>
    <n v="255.77"/>
    <n v="261.63"/>
    <n v="80873381"/>
    <x v="2"/>
    <s v="Sep 2024"/>
    <n v="9.0900000000000034"/>
    <x v="0"/>
    <x v="1"/>
    <s v="Low"/>
    <n v="9.9984558369362823E-3"/>
    <n v="0"/>
    <x v="2"/>
  </r>
  <r>
    <x v="132"/>
    <n v="257.375"/>
    <n v="260.69990000000001"/>
    <n v="254.12"/>
    <n v="260.45999999999998"/>
    <n v="70988067"/>
    <x v="3"/>
    <s v="Sep 2024"/>
    <n v="6.5799000000000092"/>
    <x v="0"/>
    <x v="1"/>
    <s v="Low"/>
    <n v="1.1986401165614296E-2"/>
    <n v="0"/>
    <x v="2"/>
  </r>
  <r>
    <x v="133"/>
    <n v="260.60000000000002"/>
    <n v="261.75"/>
    <n v="251.53"/>
    <n v="254.22"/>
    <n v="67142193"/>
    <x v="4"/>
    <s v="Sep 2024"/>
    <n v="10.219999999999999"/>
    <x v="0"/>
    <x v="1"/>
    <s v="Low"/>
    <n v="-2.4481964696853504E-2"/>
    <n v="-0.9"/>
    <x v="1"/>
  </r>
  <r>
    <x v="134"/>
    <n v="252.54"/>
    <n v="257.05"/>
    <n v="252.28"/>
    <n v="257.02"/>
    <n v="65034318"/>
    <x v="0"/>
    <s v="Sep 2024"/>
    <n v="4.7700000000000102"/>
    <x v="0"/>
    <x v="2"/>
    <s v="Low"/>
    <n v="1.7739763997782491E-2"/>
    <n v="0"/>
    <x v="2"/>
  </r>
  <r>
    <x v="135"/>
    <n v="254.08"/>
    <n v="257.19"/>
    <n v="249.05009999999999"/>
    <n v="254.27"/>
    <n v="88490999"/>
    <x v="1"/>
    <s v="Sep 2024"/>
    <n v="8.1399000000000115"/>
    <x v="0"/>
    <x v="1"/>
    <s v="Low"/>
    <n v="7.4779596977329074E-4"/>
    <n v="0"/>
    <x v="2"/>
  </r>
  <r>
    <x v="136"/>
    <n v="242.61"/>
    <n v="250"/>
    <n v="241.92"/>
    <n v="250"/>
    <n v="86927194"/>
    <x v="2"/>
    <s v="Sep 2024"/>
    <n v="8.0800000000000125"/>
    <x v="0"/>
    <x v="1"/>
    <s v="Low"/>
    <n v="3.0460409711058845E-2"/>
    <n v="0.9"/>
    <x v="0"/>
  </r>
  <r>
    <x v="137"/>
    <n v="241.52"/>
    <n v="243.99"/>
    <n v="235.92"/>
    <n v="238.25"/>
    <n v="99879070"/>
    <x v="3"/>
    <s v="Sep 2024"/>
    <n v="8.0700000000000216"/>
    <x v="0"/>
    <x v="1"/>
    <s v="Low"/>
    <n v="-1.3539251407750953E-2"/>
    <n v="0"/>
    <x v="2"/>
  </r>
  <r>
    <x v="138"/>
    <n v="234"/>
    <n v="244.24"/>
    <n v="232.13"/>
    <n v="243.92"/>
    <n v="102694576"/>
    <x v="4"/>
    <s v="Sep 2024"/>
    <n v="12.110000000000014"/>
    <x v="0"/>
    <x v="1"/>
    <s v="Medium"/>
    <n v="4.2393162393162341E-2"/>
    <n v="0.9"/>
    <x v="0"/>
  </r>
  <r>
    <x v="139"/>
    <n v="230.09"/>
    <n v="235.68"/>
    <n v="226.88"/>
    <n v="227.2"/>
    <n v="78010204"/>
    <x v="0"/>
    <s v="Sep 2024"/>
    <n v="8.8000000000000114"/>
    <x v="0"/>
    <x v="1"/>
    <s v="Low"/>
    <n v="-1.2560302490329935E-2"/>
    <n v="0"/>
    <x v="2"/>
  </r>
  <r>
    <x v="140"/>
    <n v="229.45"/>
    <n v="234.57"/>
    <n v="226.55330000000001"/>
    <n v="227.87"/>
    <n v="66761636"/>
    <x v="1"/>
    <s v="Sep 2024"/>
    <n v="8.0166999999999859"/>
    <x v="0"/>
    <x v="1"/>
    <s v="Low"/>
    <n v="-6.8860318152102161E-3"/>
    <n v="0"/>
    <x v="2"/>
  </r>
  <r>
    <x v="141"/>
    <n v="229.3"/>
    <n v="229.96"/>
    <n v="223.53"/>
    <n v="226.78"/>
    <n v="54322995"/>
    <x v="2"/>
    <s v="Sep 2024"/>
    <n v="6.4300000000000068"/>
    <x v="0"/>
    <x v="1"/>
    <s v="Low"/>
    <n v="-1.0989969472307065E-2"/>
    <n v="0"/>
    <x v="2"/>
  </r>
  <r>
    <x v="142"/>
    <n v="228"/>
    <n v="232.67"/>
    <n v="226.32"/>
    <n v="230.29"/>
    <n v="59515114"/>
    <x v="3"/>
    <s v="Sep 2024"/>
    <n v="6.3499999999999943"/>
    <x v="0"/>
    <x v="1"/>
    <s v="Low"/>
    <n v="1.0043859649122772E-2"/>
    <n v="0"/>
    <x v="2"/>
  </r>
  <r>
    <x v="143"/>
    <n v="224.66"/>
    <n v="231.45"/>
    <n v="223.83"/>
    <n v="229.81"/>
    <n v="72020042"/>
    <x v="4"/>
    <s v="Sep 2024"/>
    <n v="7.6199999999999761"/>
    <x v="0"/>
    <x v="1"/>
    <s v="Low"/>
    <n v="2.2923528888097594E-2"/>
    <n v="0.9"/>
    <x v="0"/>
  </r>
  <r>
    <x v="144"/>
    <n v="224.55"/>
    <n v="228.47"/>
    <n v="216.80029999999999"/>
    <n v="228.13"/>
    <n v="83548633"/>
    <x v="0"/>
    <s v="Sep 2024"/>
    <n v="11.669700000000006"/>
    <x v="0"/>
    <x v="1"/>
    <s v="Medium"/>
    <n v="1.5942997105321682E-2"/>
    <n v="0"/>
    <x v="2"/>
  </r>
  <r>
    <x v="145"/>
    <n v="220.07"/>
    <n v="226.4"/>
    <n v="218.6377"/>
    <n v="226.17"/>
    <n v="78891136"/>
    <x v="1"/>
    <s v="Sep 2024"/>
    <n v="7.7623000000000104"/>
    <x v="0"/>
    <x v="1"/>
    <s v="Low"/>
    <n v="2.7718453219430155E-2"/>
    <n v="0.9"/>
    <x v="0"/>
  </r>
  <r>
    <x v="146"/>
    <n v="216.2"/>
    <n v="219.87"/>
    <n v="213.67"/>
    <n v="216.27"/>
    <n v="67443518"/>
    <x v="2"/>
    <s v="Sep 2024"/>
    <n v="6.2000000000000171"/>
    <x v="0"/>
    <x v="1"/>
    <s v="Low"/>
    <n v="3.2377428307133025E-4"/>
    <n v="0"/>
    <x v="2"/>
  </r>
  <r>
    <x v="147"/>
    <n v="232.6"/>
    <n v="233.6"/>
    <n v="210.51"/>
    <n v="210.73"/>
    <n v="112177004"/>
    <x v="3"/>
    <s v="Sep 2024"/>
    <n v="23.090000000000003"/>
    <x v="0"/>
    <x v="0"/>
    <s v="High"/>
    <n v="-9.4024075666380075E-2"/>
    <n v="-0.9"/>
    <x v="1"/>
  </r>
  <r>
    <x v="148"/>
    <n v="223.49"/>
    <n v="235"/>
    <n v="222.25"/>
    <n v="230.17"/>
    <n v="119355013"/>
    <x v="4"/>
    <s v="Sep 2024"/>
    <n v="12.75"/>
    <x v="0"/>
    <x v="1"/>
    <s v="Medium"/>
    <n v="2.9889480513669419E-2"/>
    <n v="0.9"/>
    <x v="0"/>
  </r>
  <r>
    <x v="149"/>
    <n v="210.59"/>
    <n v="222.22"/>
    <n v="210.57"/>
    <n v="219.41"/>
    <n v="80217329"/>
    <x v="0"/>
    <s v="Sep 2024"/>
    <n v="11.650000000000006"/>
    <x v="0"/>
    <x v="1"/>
    <s v="Medium"/>
    <n v="4.1882330594994979E-2"/>
    <n v="0.9"/>
    <x v="0"/>
  </r>
  <r>
    <x v="150"/>
    <n v="215.26"/>
    <n v="219.90430000000001"/>
    <n v="209.64"/>
    <n v="210.6"/>
    <n v="76714222"/>
    <x v="1"/>
    <s v="Sep 2024"/>
    <n v="10.26430000000002"/>
    <x v="0"/>
    <x v="1"/>
    <s v="Low"/>
    <n v="-2.1648239338474387E-2"/>
    <n v="-0.9"/>
    <x v="1"/>
  </r>
  <r>
    <x v="151"/>
    <n v="208.63"/>
    <n v="214.5701"/>
    <n v="207.03"/>
    <n v="214.11"/>
    <n v="63370608"/>
    <x v="3"/>
    <s v="Aug 2024"/>
    <n v="7.5400999999999954"/>
    <x v="0"/>
    <x v="1"/>
    <s v="Low"/>
    <n v="2.6266596366773802E-2"/>
    <n v="0.9"/>
    <x v="0"/>
  </r>
  <r>
    <x v="152"/>
    <n v="209.8"/>
    <n v="214.89"/>
    <n v="205.97"/>
    <n v="206.28"/>
    <n v="62308818"/>
    <x v="4"/>
    <s v="Aug 2024"/>
    <n v="8.9199999999999875"/>
    <x v="0"/>
    <x v="1"/>
    <s v="Low"/>
    <n v="-1.6777883698760772E-2"/>
    <n v="0"/>
    <x v="2"/>
  </r>
  <r>
    <x v="153"/>
    <n v="209.72"/>
    <n v="211.84"/>
    <n v="202.59"/>
    <n v="205.75"/>
    <n v="64116350"/>
    <x v="0"/>
    <s v="Aug 2024"/>
    <n v="9.25"/>
    <x v="0"/>
    <x v="1"/>
    <s v="Low"/>
    <n v="-1.8930001907304973E-2"/>
    <n v="0"/>
    <x v="2"/>
  </r>
  <r>
    <x v="154"/>
    <n v="213.25"/>
    <n v="215.66"/>
    <n v="206.94"/>
    <n v="209.21"/>
    <n v="62821390"/>
    <x v="1"/>
    <s v="Aug 2024"/>
    <n v="8.7199999999999989"/>
    <x v="0"/>
    <x v="1"/>
    <s v="Low"/>
    <n v="-1.8944900351699847E-2"/>
    <n v="0"/>
    <x v="2"/>
  </r>
  <r>
    <x v="155"/>
    <n v="218.75"/>
    <n v="219.09"/>
    <n v="211.01"/>
    <n v="213.21"/>
    <n v="59301187"/>
    <x v="2"/>
    <s v="Aug 2024"/>
    <n v="8.0800000000000125"/>
    <x v="0"/>
    <x v="1"/>
    <s v="Low"/>
    <n v="-2.532571428571425E-2"/>
    <n v="-0.9"/>
    <x v="1"/>
  </r>
  <r>
    <x v="156"/>
    <n v="214.45500000000001"/>
    <n v="221.48"/>
    <n v="214.21"/>
    <n v="220.32"/>
    <n v="81525207"/>
    <x v="3"/>
    <s v="Aug 2024"/>
    <n v="7.2699999999999818"/>
    <x v="0"/>
    <x v="1"/>
    <s v="Low"/>
    <n v="2.7348394768133083E-2"/>
    <n v="0.9"/>
    <x v="0"/>
  </r>
  <r>
    <x v="157"/>
    <n v="223.82"/>
    <n v="224.8"/>
    <n v="210.32"/>
    <n v="210.66"/>
    <n v="79514482"/>
    <x v="4"/>
    <s v="Aug 2024"/>
    <n v="14.480000000000018"/>
    <x v="0"/>
    <x v="1"/>
    <s v="Medium"/>
    <n v="-5.8797247788401383E-2"/>
    <n v="-0.9"/>
    <x v="1"/>
  </r>
  <r>
    <x v="158"/>
    <n v="222.67"/>
    <n v="224.65940000000001"/>
    <n v="218.86"/>
    <n v="223.27"/>
    <n v="70145964"/>
    <x v="0"/>
    <s v="Aug 2024"/>
    <n v="5.7993999999999915"/>
    <x v="0"/>
    <x v="1"/>
    <s v="Low"/>
    <n v="2.6945704405623694E-3"/>
    <n v="0"/>
    <x v="2"/>
  </r>
  <r>
    <x v="159"/>
    <n v="224.88"/>
    <n v="228.22"/>
    <n v="219.56"/>
    <n v="221.1"/>
    <n v="74001182"/>
    <x v="1"/>
    <s v="Aug 2024"/>
    <n v="8.6599999999999966"/>
    <x v="0"/>
    <x v="1"/>
    <s v="Low"/>
    <n v="-1.6808964781216653E-2"/>
    <n v="0"/>
    <x v="2"/>
  </r>
  <r>
    <x v="160"/>
    <n v="217.07"/>
    <n v="222.98"/>
    <n v="214.09"/>
    <n v="222.72"/>
    <n v="76435222"/>
    <x v="2"/>
    <s v="Aug 2024"/>
    <n v="8.8899999999999864"/>
    <x v="0"/>
    <x v="1"/>
    <s v="Low"/>
    <n v="2.6028470078776459E-2"/>
    <n v="0.9"/>
    <x v="0"/>
  </r>
  <r>
    <x v="161"/>
    <n v="211.15"/>
    <n v="219.8"/>
    <n v="210.8"/>
    <n v="216.12"/>
    <n v="88765122"/>
    <x v="3"/>
    <s v="Aug 2024"/>
    <n v="9"/>
    <x v="0"/>
    <x v="1"/>
    <s v="Low"/>
    <n v="2.35377693582761E-2"/>
    <n v="0.9"/>
    <x v="0"/>
  </r>
  <r>
    <x v="162"/>
    <n v="205.02"/>
    <n v="215.88"/>
    <n v="204.82"/>
    <n v="214.14"/>
    <n v="89848530"/>
    <x v="4"/>
    <s v="Aug 2024"/>
    <n v="11.060000000000002"/>
    <x v="0"/>
    <x v="1"/>
    <s v="Medium"/>
    <n v="4.4483465027802045E-2"/>
    <n v="0.9"/>
    <x v="0"/>
  </r>
  <r>
    <x v="163"/>
    <n v="207.39"/>
    <n v="208.44"/>
    <n v="198.75"/>
    <n v="201.38"/>
    <n v="70250014"/>
    <x v="0"/>
    <s v="Aug 2024"/>
    <n v="9.6899999999999977"/>
    <x v="0"/>
    <x v="1"/>
    <s v="Low"/>
    <n v="-2.8979217898645025E-2"/>
    <n v="-0.9"/>
    <x v="1"/>
  </r>
  <r>
    <x v="164"/>
    <n v="198.47"/>
    <n v="208.49"/>
    <n v="197.06"/>
    <n v="207.83"/>
    <n v="76247387"/>
    <x v="1"/>
    <s v="Aug 2024"/>
    <n v="11.430000000000007"/>
    <x v="0"/>
    <x v="1"/>
    <s v="Medium"/>
    <n v="4.716077996674567E-2"/>
    <n v="0.9"/>
    <x v="0"/>
  </r>
  <r>
    <x v="165"/>
    <n v="199.02"/>
    <n v="199.26"/>
    <n v="194.67"/>
    <n v="197.49"/>
    <n v="64044903"/>
    <x v="2"/>
    <s v="Aug 2024"/>
    <n v="4.5900000000000034"/>
    <x v="0"/>
    <x v="2"/>
    <s v="Low"/>
    <n v="-7.6876695809466435E-3"/>
    <n v="0"/>
    <x v="2"/>
  </r>
  <r>
    <x v="166"/>
    <n v="197.05"/>
    <n v="200.88"/>
    <n v="195.11"/>
    <n v="200"/>
    <n v="58648274"/>
    <x v="3"/>
    <s v="Aug 2024"/>
    <n v="5.7699999999999818"/>
    <x v="0"/>
    <x v="1"/>
    <s v="Low"/>
    <n v="1.497081958893676E-2"/>
    <n v="0"/>
    <x v="2"/>
  </r>
  <r>
    <x v="167"/>
    <n v="195.7"/>
    <n v="200.7"/>
    <n v="192.04"/>
    <n v="198.84"/>
    <n v="65033874"/>
    <x v="4"/>
    <s v="Aug 2024"/>
    <n v="8.6599999999999966"/>
    <x v="0"/>
    <x v="1"/>
    <s v="Low"/>
    <n v="1.6044966785896859E-2"/>
    <n v="0"/>
    <x v="2"/>
  </r>
  <r>
    <x v="168"/>
    <n v="200.77"/>
    <n v="203.49"/>
    <n v="191.48"/>
    <n v="191.76"/>
    <n v="71159778"/>
    <x v="0"/>
    <s v="Aug 2024"/>
    <n v="12.010000000000019"/>
    <x v="0"/>
    <x v="1"/>
    <s v="Medium"/>
    <n v="-4.4877222692633459E-2"/>
    <n v="-0.9"/>
    <x v="1"/>
  </r>
  <r>
    <x v="169"/>
    <n v="200.75"/>
    <n v="202.9"/>
    <n v="192.67"/>
    <n v="200.64"/>
    <n v="73783942"/>
    <x v="1"/>
    <s v="Aug 2024"/>
    <n v="10.230000000000018"/>
    <x v="0"/>
    <x v="1"/>
    <s v="Low"/>
    <n v="-5.4794520547952E-4"/>
    <n v="0"/>
    <x v="2"/>
  </r>
  <r>
    <x v="170"/>
    <n v="185.22"/>
    <n v="203.87989999999999"/>
    <n v="182"/>
    <n v="198.88"/>
    <n v="100308836"/>
    <x v="2"/>
    <s v="Aug 2024"/>
    <n v="21.879899999999992"/>
    <x v="0"/>
    <x v="0"/>
    <s v="High"/>
    <n v="7.3750134974624751E-2"/>
    <n v="0.9"/>
    <x v="0"/>
  </r>
  <r>
    <x v="171"/>
    <n v="214.88"/>
    <n v="216.13"/>
    <n v="205.78"/>
    <n v="207.67"/>
    <n v="82880120"/>
    <x v="3"/>
    <s v="Aug 2024"/>
    <n v="10.349999999999994"/>
    <x v="0"/>
    <x v="1"/>
    <s v="Low"/>
    <n v="-3.3553611317944938E-2"/>
    <n v="-0.9"/>
    <x v="1"/>
  </r>
  <r>
    <x v="172"/>
    <n v="227.69"/>
    <n v="231.86699999999999"/>
    <n v="214.33279999999999"/>
    <n v="216.86"/>
    <n v="83861898"/>
    <x v="4"/>
    <s v="Aug 2024"/>
    <n v="17.534199999999998"/>
    <x v="0"/>
    <x v="0"/>
    <s v="High"/>
    <n v="-4.7564671263560031E-2"/>
    <n v="-0.9"/>
    <x v="1"/>
  </r>
  <r>
    <x v="173"/>
    <n v="227.9"/>
    <n v="234.68"/>
    <n v="226.78749999999999"/>
    <n v="232.07"/>
    <n v="67497011"/>
    <x v="0"/>
    <s v="Jul 2024"/>
    <n v="7.8925000000000125"/>
    <x v="0"/>
    <x v="1"/>
    <s v="Low"/>
    <n v="1.8297498903027589E-2"/>
    <n v="0"/>
    <x v="2"/>
  </r>
  <r>
    <x v="174"/>
    <n v="232.25"/>
    <n v="232.41"/>
    <n v="220"/>
    <n v="222.62"/>
    <n v="100560334"/>
    <x v="1"/>
    <s v="Jul 2024"/>
    <n v="12.409999999999997"/>
    <x v="0"/>
    <x v="1"/>
    <s v="Medium"/>
    <n v="-4.1463939720129149E-2"/>
    <n v="-0.9"/>
    <x v="1"/>
  </r>
  <r>
    <x v="175"/>
    <n v="224.9"/>
    <n v="234.27"/>
    <n v="224.7"/>
    <n v="232.1"/>
    <n v="129201789"/>
    <x v="2"/>
    <s v="Jul 2024"/>
    <n v="9.5700000000000216"/>
    <x v="0"/>
    <x v="1"/>
    <s v="Low"/>
    <n v="3.2014228546020401E-2"/>
    <n v="0.9"/>
    <x v="0"/>
  </r>
  <r>
    <x v="176"/>
    <n v="221.19"/>
    <n v="222.2799"/>
    <n v="215.33"/>
    <n v="219.8"/>
    <n v="94604145"/>
    <x v="3"/>
    <s v="Jul 2024"/>
    <n v="6.9498999999999853"/>
    <x v="0"/>
    <x v="1"/>
    <s v="Low"/>
    <n v="-6.2841900628418388E-3"/>
    <n v="0"/>
    <x v="2"/>
  </r>
  <r>
    <x v="177"/>
    <n v="216.8"/>
    <n v="226"/>
    <n v="216.23099999999999"/>
    <n v="220.25"/>
    <n v="100636466"/>
    <x v="4"/>
    <s v="Jul 2024"/>
    <n v="9.7690000000000055"/>
    <x v="0"/>
    <x v="1"/>
    <s v="Low"/>
    <n v="1.5913284132841276E-2"/>
    <n v="0"/>
    <x v="2"/>
  </r>
  <r>
    <x v="178"/>
    <n v="225.42"/>
    <n v="225.99"/>
    <n v="214.71"/>
    <n v="215.99"/>
    <n v="167942939"/>
    <x v="0"/>
    <s v="Jul 2024"/>
    <n v="11.280000000000001"/>
    <x v="0"/>
    <x v="1"/>
    <s v="Medium"/>
    <n v="-4.1833022801880837E-2"/>
    <n v="-0.9"/>
    <x v="1"/>
  </r>
  <r>
    <x v="179"/>
    <n v="253.6"/>
    <n v="255.7594"/>
    <n v="245.63"/>
    <n v="246.38"/>
    <n v="111928192"/>
    <x v="1"/>
    <s v="Jul 2024"/>
    <n v="10.129400000000004"/>
    <x v="0"/>
    <x v="1"/>
    <s v="Low"/>
    <n v="-2.847003154574132E-2"/>
    <n v="-0.9"/>
    <x v="1"/>
  </r>
  <r>
    <x v="180"/>
    <n v="244.21"/>
    <n v="253.21"/>
    <n v="243.75"/>
    <n v="251.51"/>
    <n v="101225430"/>
    <x v="2"/>
    <s v="Jul 2024"/>
    <n v="9.460000000000008"/>
    <x v="0"/>
    <x v="1"/>
    <s v="Low"/>
    <n v="2.9892305802383123E-2"/>
    <n v="0.9"/>
    <x v="0"/>
  </r>
  <r>
    <x v="181"/>
    <n v="247.79"/>
    <n v="249.44"/>
    <n v="236.83"/>
    <n v="239.2"/>
    <n v="87403903"/>
    <x v="3"/>
    <s v="Jul 2024"/>
    <n v="12.609999999999985"/>
    <x v="0"/>
    <x v="1"/>
    <s v="Medium"/>
    <n v="-3.4666451430646936E-2"/>
    <n v="-0.9"/>
    <x v="1"/>
  </r>
  <r>
    <x v="182"/>
    <n v="251.09"/>
    <n v="257.14"/>
    <n v="247.2"/>
    <n v="249.23"/>
    <n v="110869037"/>
    <x v="4"/>
    <s v="Jul 2024"/>
    <n v="9.9399999999999977"/>
    <x v="0"/>
    <x v="1"/>
    <s v="Low"/>
    <n v="-7.407702417459929E-3"/>
    <n v="0"/>
    <x v="2"/>
  </r>
  <r>
    <x v="183"/>
    <n v="252.73"/>
    <n v="258.47000000000003"/>
    <n v="246.18199999999999"/>
    <n v="248.5"/>
    <n v="115584810"/>
    <x v="0"/>
    <s v="Jul 2024"/>
    <n v="12.288000000000039"/>
    <x v="0"/>
    <x v="1"/>
    <s v="Medium"/>
    <n v="-1.6737229454358366E-2"/>
    <n v="0"/>
    <x v="2"/>
  </r>
  <r>
    <x v="184"/>
    <n v="255.31"/>
    <n v="258.62"/>
    <n v="245.80009999999999"/>
    <n v="256.56"/>
    <n v="126332470"/>
    <x v="1"/>
    <s v="Jul 2024"/>
    <n v="12.819900000000018"/>
    <x v="0"/>
    <x v="1"/>
    <s v="Medium"/>
    <n v="4.8960087736477226E-3"/>
    <n v="0"/>
    <x v="2"/>
  </r>
  <r>
    <x v="185"/>
    <n v="255.97"/>
    <n v="265.60000000000002"/>
    <n v="251.73"/>
    <n v="252.64"/>
    <n v="146912920"/>
    <x v="2"/>
    <s v="Jul 2024"/>
    <n v="13.870000000000033"/>
    <x v="0"/>
    <x v="1"/>
    <s v="Medium"/>
    <n v="-1.3009337031683449E-2"/>
    <n v="0"/>
    <x v="2"/>
  </r>
  <r>
    <x v="186"/>
    <n v="235.8"/>
    <n v="251.84"/>
    <n v="233.09119999999999"/>
    <n v="248.23"/>
    <n v="155955773"/>
    <x v="3"/>
    <s v="Jul 2024"/>
    <n v="18.748800000000017"/>
    <x v="0"/>
    <x v="0"/>
    <s v="High"/>
    <n v="5.2714164546225524E-2"/>
    <n v="0.9"/>
    <x v="0"/>
  </r>
  <r>
    <x v="187"/>
    <n v="263.3"/>
    <n v="271"/>
    <n v="239.65"/>
    <n v="241.03"/>
    <n v="221707273"/>
    <x v="4"/>
    <s v="Jul 2024"/>
    <n v="31.349999999999994"/>
    <x v="0"/>
    <x v="0"/>
    <s v="High"/>
    <n v="-8.4580326623623275E-2"/>
    <n v="-0.9"/>
    <x v="1"/>
  </r>
  <r>
    <x v="188"/>
    <n v="262.8"/>
    <n v="267.58999999999997"/>
    <n v="257.86"/>
    <n v="263.26"/>
    <n v="128519430"/>
    <x v="0"/>
    <s v="Jul 2024"/>
    <n v="9.7299999999999613"/>
    <x v="0"/>
    <x v="1"/>
    <s v="Low"/>
    <n v="1.7503805175037273E-3"/>
    <n v="0"/>
    <x v="2"/>
  </r>
  <r>
    <x v="189"/>
    <n v="251"/>
    <n v="265.61"/>
    <n v="250.3"/>
    <n v="262.33"/>
    <n v="160742516"/>
    <x v="1"/>
    <s v="Jul 2024"/>
    <n v="15.310000000000002"/>
    <x v="0"/>
    <x v="0"/>
    <s v="Medium"/>
    <n v="4.5139442231075633E-2"/>
    <n v="0.9"/>
    <x v="0"/>
  </r>
  <r>
    <x v="190"/>
    <n v="247.71"/>
    <n v="259.43900000000002"/>
    <n v="244.57"/>
    <n v="252.94"/>
    <n v="157219580"/>
    <x v="2"/>
    <s v="Jul 2024"/>
    <n v="14.869000000000028"/>
    <x v="0"/>
    <x v="1"/>
    <s v="Medium"/>
    <n v="2.1113398732388638E-2"/>
    <n v="0.9"/>
    <x v="0"/>
  </r>
  <r>
    <x v="191"/>
    <n v="249.81"/>
    <n v="252.37"/>
    <n v="242.46010000000001"/>
    <n v="251.52"/>
    <n v="154501152"/>
    <x v="3"/>
    <s v="Jul 2024"/>
    <n v="9.9098999999999933"/>
    <x v="0"/>
    <x v="1"/>
    <s v="Low"/>
    <n v="6.8452023537889112E-3"/>
    <n v="0"/>
    <x v="2"/>
  </r>
  <r>
    <x v="192"/>
    <n v="234.56"/>
    <n v="248.35"/>
    <n v="234.25"/>
    <n v="246.39"/>
    <n v="166561471"/>
    <x v="0"/>
    <s v="Jul 2024"/>
    <n v="14.099999999999994"/>
    <x v="0"/>
    <x v="1"/>
    <s v="Medium"/>
    <n v="5.043485675306951E-2"/>
    <n v="0.9"/>
    <x v="0"/>
  </r>
  <r>
    <x v="193"/>
    <n v="218.89"/>
    <n v="231.3"/>
    <n v="218.06"/>
    <n v="231.26"/>
    <n v="205047920"/>
    <x v="1"/>
    <s v="Jul 2024"/>
    <n v="13.240000000000009"/>
    <x v="0"/>
    <x v="1"/>
    <s v="Medium"/>
    <n v="5.6512403490337634E-2"/>
    <n v="0.9"/>
    <x v="0"/>
  </r>
  <r>
    <x v="194"/>
    <n v="201.02"/>
    <n v="213.23"/>
    <n v="200.85"/>
    <n v="209.86"/>
    <n v="135691395"/>
    <x v="2"/>
    <s v="Jul 2024"/>
    <n v="12.379999999999995"/>
    <x v="0"/>
    <x v="1"/>
    <s v="Medium"/>
    <n v="4.3975723808576277E-2"/>
    <n v="0.9"/>
    <x v="0"/>
  </r>
  <r>
    <x v="195"/>
    <n v="199.55"/>
    <n v="203.2"/>
    <n v="195.26"/>
    <n v="197.88"/>
    <n v="95438068"/>
    <x v="3"/>
    <s v="Jun 2024"/>
    <n v="7.9399999999999977"/>
    <x v="0"/>
    <x v="1"/>
    <s v="Low"/>
    <n v="-8.3688298672012825E-3"/>
    <n v="0"/>
    <x v="2"/>
  </r>
  <r>
    <x v="196"/>
    <n v="195.17"/>
    <n v="198.72"/>
    <n v="194.05"/>
    <n v="197.42"/>
    <n v="72746521"/>
    <x v="4"/>
    <s v="Jun 2024"/>
    <n v="4.6699999999999875"/>
    <x v="0"/>
    <x v="2"/>
    <s v="Low"/>
    <n v="1.1528411128759544E-2"/>
    <n v="0"/>
    <x v="2"/>
  </r>
  <r>
    <x v="197"/>
    <n v="186.54"/>
    <n v="197.755"/>
    <n v="186.36"/>
    <n v="196.37"/>
    <n v="95737066"/>
    <x v="0"/>
    <s v="Jun 2024"/>
    <n v="11.394999999999982"/>
    <x v="0"/>
    <x v="1"/>
    <s v="Medium"/>
    <n v="5.2696472606411561E-2"/>
    <n v="0.9"/>
    <x v="0"/>
  </r>
  <r>
    <x v="198"/>
    <n v="184.4"/>
    <n v="187.97"/>
    <n v="182.01"/>
    <n v="187.35"/>
    <n v="63678265"/>
    <x v="1"/>
    <s v="Jun 2024"/>
    <n v="5.960000000000008"/>
    <x v="0"/>
    <x v="1"/>
    <s v="Low"/>
    <n v="1.5997830802602975E-2"/>
    <n v="0"/>
    <x v="2"/>
  </r>
  <r>
    <x v="199"/>
    <n v="184.97"/>
    <n v="188.8"/>
    <n v="182.55"/>
    <n v="182.58"/>
    <n v="61992070"/>
    <x v="2"/>
    <s v="Jun 2024"/>
    <n v="6.25"/>
    <x v="0"/>
    <x v="1"/>
    <s v="Low"/>
    <n v="-1.2921014218521848E-2"/>
    <n v="0"/>
    <x v="2"/>
  </r>
  <r>
    <x v="200"/>
    <n v="182.3"/>
    <n v="183.95"/>
    <n v="180.69"/>
    <n v="183.01"/>
    <n v="63029482"/>
    <x v="3"/>
    <s v="Jun 2024"/>
    <n v="3.2599999999999909"/>
    <x v="0"/>
    <x v="2"/>
    <s v="Low"/>
    <n v="3.8946791003838699E-3"/>
    <n v="0"/>
    <x v="2"/>
  </r>
  <r>
    <x v="201"/>
    <n v="184.68"/>
    <n v="185.21"/>
    <n v="179.66"/>
    <n v="181.57"/>
    <n v="55893139"/>
    <x v="4"/>
    <s v="Jun 2024"/>
    <n v="5.5500000000000114"/>
    <x v="0"/>
    <x v="1"/>
    <s v="Low"/>
    <n v="-1.6839939354559311E-2"/>
    <n v="0"/>
    <x v="2"/>
  </r>
  <r>
    <x v="202"/>
    <n v="186.56"/>
    <n v="187.2"/>
    <n v="182.37"/>
    <n v="184.86"/>
    <n v="68982265"/>
    <x v="1"/>
    <s v="Jun 2024"/>
    <n v="4.8299999999999841"/>
    <x v="0"/>
    <x v="2"/>
    <s v="Low"/>
    <n v="-9.1123499142366452E-3"/>
    <n v="0"/>
    <x v="2"/>
  </r>
  <r>
    <x v="203"/>
    <n v="177.92"/>
    <n v="188.81"/>
    <n v="177"/>
    <n v="187.44"/>
    <n v="109786083"/>
    <x v="2"/>
    <s v="Jun 2024"/>
    <n v="11.810000000000002"/>
    <x v="0"/>
    <x v="1"/>
    <s v="Medium"/>
    <n v="5.3507194244604379E-2"/>
    <n v="0.9"/>
    <x v="0"/>
  </r>
  <r>
    <x v="204"/>
    <n v="185.8"/>
    <n v="186"/>
    <n v="176.92"/>
    <n v="178.01"/>
    <n v="82038194"/>
    <x v="3"/>
    <s v="Jun 2024"/>
    <n v="9.0800000000000125"/>
    <x v="0"/>
    <x v="1"/>
    <s v="Low"/>
    <n v="-4.1926803013993652E-2"/>
    <n v="-0.9"/>
    <x v="1"/>
  </r>
  <r>
    <x v="205"/>
    <n v="188.39"/>
    <n v="191.08"/>
    <n v="181.23"/>
    <n v="182.47"/>
    <n v="118984122"/>
    <x v="4"/>
    <s v="Jun 2024"/>
    <n v="9.8500000000000227"/>
    <x v="0"/>
    <x v="1"/>
    <s v="Low"/>
    <n v="-3.1424173257603841E-2"/>
    <n v="-0.9"/>
    <x v="1"/>
  </r>
  <r>
    <x v="206"/>
    <n v="171.12"/>
    <n v="180.55"/>
    <n v="169.8"/>
    <n v="177.29"/>
    <n v="90389446"/>
    <x v="0"/>
    <s v="Jun 2024"/>
    <n v="10.75"/>
    <x v="0"/>
    <x v="1"/>
    <s v="Low"/>
    <n v="3.6056568489948503E-2"/>
    <n v="0.9"/>
    <x v="0"/>
  </r>
  <r>
    <x v="207"/>
    <n v="173.92"/>
    <n v="174.75"/>
    <n v="167.41"/>
    <n v="170.66"/>
    <n v="64761928"/>
    <x v="1"/>
    <s v="Jun 2024"/>
    <n v="7.3400000000000034"/>
    <x v="0"/>
    <x v="1"/>
    <s v="Low"/>
    <n v="-1.8744250229990749E-2"/>
    <n v="0"/>
    <x v="2"/>
  </r>
  <r>
    <x v="208"/>
    <n v="176.06"/>
    <n v="178.57"/>
    <n v="173.17"/>
    <n v="173.79"/>
    <n v="50869682"/>
    <x v="2"/>
    <s v="Jun 2024"/>
    <n v="5.4000000000000057"/>
    <x v="0"/>
    <x v="1"/>
    <s v="Low"/>
    <n v="-1.2893331818698228E-2"/>
    <n v="0"/>
    <x v="2"/>
  </r>
  <r>
    <x v="209"/>
    <n v="176.13"/>
    <n v="179.35"/>
    <n v="175.58"/>
    <n v="177.48"/>
    <n v="56244932"/>
    <x v="3"/>
    <s v="Jun 2024"/>
    <n v="3.7699999999999818"/>
    <x v="0"/>
    <x v="2"/>
    <s v="Low"/>
    <n v="7.6647930505876023E-3"/>
    <n v="0"/>
    <x v="2"/>
  </r>
  <r>
    <x v="210"/>
    <n v="174.6"/>
    <n v="179.73"/>
    <n v="172.73"/>
    <n v="177.94"/>
    <n v="69887024"/>
    <x v="4"/>
    <s v="Jun 2024"/>
    <n v="7"/>
    <x v="0"/>
    <x v="1"/>
    <s v="Low"/>
    <n v="1.9129438717067602E-2"/>
    <n v="0"/>
    <x v="2"/>
  </r>
  <r>
    <x v="211"/>
    <n v="175.35"/>
    <n v="176.15"/>
    <n v="172.13"/>
    <n v="175"/>
    <n v="57953756"/>
    <x v="0"/>
    <s v="Jun 2024"/>
    <n v="4.0200000000000102"/>
    <x v="0"/>
    <x v="2"/>
    <s v="Low"/>
    <n v="-1.9960079840319039E-3"/>
    <n v="0"/>
    <x v="2"/>
  </r>
  <r>
    <x v="212"/>
    <n v="174.77500000000001"/>
    <n v="177.755"/>
    <n v="174"/>
    <n v="174.77"/>
    <n v="60056340"/>
    <x v="1"/>
    <s v="Jun 2024"/>
    <n v="3.7549999999999955"/>
    <x v="0"/>
    <x v="2"/>
    <s v="Low"/>
    <n v="-2.8608210556403677E-5"/>
    <n v="0"/>
    <x v="2"/>
  </r>
  <r>
    <x v="213"/>
    <n v="178.13"/>
    <n v="182.63890000000001"/>
    <n v="174.49"/>
    <n v="176.29"/>
    <n v="68568920"/>
    <x v="2"/>
    <s v="Jun 2024"/>
    <n v="8.1488999999999976"/>
    <x v="0"/>
    <x v="1"/>
    <s v="Low"/>
    <n v="-1.0329534609554838E-2"/>
    <n v="0"/>
    <x v="2"/>
  </r>
  <r>
    <x v="214"/>
    <n v="178.5"/>
    <n v="180.32"/>
    <n v="173.82"/>
    <n v="178.08"/>
    <n v="67314602"/>
    <x v="3"/>
    <s v="May 2024"/>
    <n v="6.5"/>
    <x v="0"/>
    <x v="1"/>
    <s v="Low"/>
    <n v="-2.3529411764705182E-3"/>
    <n v="0"/>
    <x v="2"/>
  </r>
  <r>
    <x v="215"/>
    <n v="178.57499999999999"/>
    <n v="182.67"/>
    <n v="175.38"/>
    <n v="178.79"/>
    <n v="77784755"/>
    <x v="4"/>
    <s v="May 2024"/>
    <n v="7.289999999999992"/>
    <x v="0"/>
    <x v="1"/>
    <s v="Low"/>
    <n v="1.2039759204816095E-3"/>
    <n v="0"/>
    <x v="2"/>
  </r>
  <r>
    <x v="216"/>
    <n v="174.19"/>
    <n v="178.15"/>
    <n v="173.93"/>
    <n v="176.19"/>
    <n v="54782649"/>
    <x v="0"/>
    <s v="May 2024"/>
    <n v="4.2199999999999989"/>
    <x v="0"/>
    <x v="2"/>
    <s v="Low"/>
    <n v="1.1481715368276021E-2"/>
    <n v="0"/>
    <x v="2"/>
  </r>
  <r>
    <x v="217"/>
    <n v="176.4"/>
    <n v="178.25"/>
    <n v="173.16"/>
    <n v="176.75"/>
    <n v="59736620"/>
    <x v="1"/>
    <s v="May 2024"/>
    <n v="5.0900000000000034"/>
    <x v="0"/>
    <x v="1"/>
    <s v="Low"/>
    <n v="1.9841269841269519E-3"/>
    <n v="0"/>
    <x v="2"/>
  </r>
  <r>
    <x v="218"/>
    <n v="174.83500000000001"/>
    <n v="180.08"/>
    <n v="173.73"/>
    <n v="179.24"/>
    <n v="65584478"/>
    <x v="3"/>
    <s v="May 2024"/>
    <n v="6.3500000000000227"/>
    <x v="0"/>
    <x v="1"/>
    <s v="Low"/>
    <n v="2.5195184030657482E-2"/>
    <n v="0.9"/>
    <x v="0"/>
  </r>
  <r>
    <x v="219"/>
    <n v="181.8"/>
    <n v="181.9"/>
    <n v="173.26"/>
    <n v="173.74"/>
    <n v="71975496"/>
    <x v="4"/>
    <s v="May 2024"/>
    <n v="8.6400000000000148"/>
    <x v="0"/>
    <x v="1"/>
    <s v="Low"/>
    <n v="-4.4334433443344347E-2"/>
    <n v="-0.9"/>
    <x v="1"/>
  </r>
  <r>
    <x v="220"/>
    <n v="182.85"/>
    <n v="183.8"/>
    <n v="178.12"/>
    <n v="180.11"/>
    <n v="88313477"/>
    <x v="0"/>
    <s v="May 2024"/>
    <n v="5.6800000000000068"/>
    <x v="0"/>
    <x v="1"/>
    <s v="Low"/>
    <n v="-1.4984960350013567E-2"/>
    <n v="0"/>
    <x v="2"/>
  </r>
  <r>
    <x v="221"/>
    <n v="175.51"/>
    <n v="186.875"/>
    <n v="174.71"/>
    <n v="186.6"/>
    <n v="115266512"/>
    <x v="1"/>
    <s v="May 2024"/>
    <n v="12.164999999999992"/>
    <x v="0"/>
    <x v="1"/>
    <s v="Medium"/>
    <n v="6.3187282775910222E-2"/>
    <n v="0.9"/>
    <x v="0"/>
  </r>
  <r>
    <x v="222"/>
    <n v="177.56"/>
    <n v="177.75399999999999"/>
    <n v="173.52"/>
    <n v="174.95"/>
    <n v="61727425"/>
    <x v="2"/>
    <s v="May 2024"/>
    <n v="4.2339999999999804"/>
    <x v="0"/>
    <x v="2"/>
    <s v="Low"/>
    <n v="-1.4699256589321997E-2"/>
    <n v="0"/>
    <x v="2"/>
  </r>
  <r>
    <x v="223"/>
    <n v="173.55"/>
    <n v="179.63"/>
    <n v="172.75"/>
    <n v="177.46"/>
    <n v="77445845"/>
    <x v="3"/>
    <s v="May 2024"/>
    <n v="6.8799999999999955"/>
    <x v="0"/>
    <x v="1"/>
    <s v="Low"/>
    <n v="2.2529530394698911E-2"/>
    <n v="0.9"/>
    <x v="0"/>
  </r>
  <r>
    <x v="224"/>
    <n v="174.1"/>
    <n v="175.79"/>
    <n v="171.43"/>
    <n v="174.84"/>
    <n v="59812220"/>
    <x v="4"/>
    <s v="May 2024"/>
    <n v="4.3599999999999852"/>
    <x v="0"/>
    <x v="2"/>
    <s v="Low"/>
    <n v="4.2504307869041308E-3"/>
    <n v="0"/>
    <x v="2"/>
  </r>
  <r>
    <x v="225"/>
    <n v="179.9"/>
    <n v="180"/>
    <n v="173.11"/>
    <n v="173.99"/>
    <n v="79662993"/>
    <x v="0"/>
    <s v="May 2024"/>
    <n v="6.8899999999999864"/>
    <x v="0"/>
    <x v="1"/>
    <s v="Low"/>
    <n v="-3.2851584213451898E-2"/>
    <n v="-0.9"/>
    <x v="1"/>
  </r>
  <r>
    <x v="226"/>
    <n v="174.49590000000001"/>
    <n v="179.49"/>
    <n v="174.07"/>
    <n v="177.55"/>
    <n v="86407422"/>
    <x v="1"/>
    <s v="May 2024"/>
    <n v="5.4200000000000159"/>
    <x v="0"/>
    <x v="1"/>
    <s v="Low"/>
    <n v="1.750241696223238E-2"/>
    <n v="0"/>
    <x v="2"/>
  </r>
  <r>
    <x v="227"/>
    <n v="170"/>
    <n v="175.4"/>
    <n v="169"/>
    <n v="171.89"/>
    <n v="67018903"/>
    <x v="2"/>
    <s v="May 2024"/>
    <n v="6.4000000000000057"/>
    <x v="0"/>
    <x v="1"/>
    <s v="Low"/>
    <n v="1.1117647058823449E-2"/>
    <n v="0"/>
    <x v="2"/>
  </r>
  <r>
    <x v="228"/>
    <n v="173.05"/>
    <n v="173.0599"/>
    <n v="167.75"/>
    <n v="168.47"/>
    <n v="72627178"/>
    <x v="3"/>
    <s v="May 2024"/>
    <n v="5.309899999999999"/>
    <x v="0"/>
    <x v="1"/>
    <s v="Low"/>
    <n v="-2.6466339208321366E-2"/>
    <n v="-0.9"/>
    <x v="1"/>
  </r>
  <r>
    <x v="229"/>
    <n v="175.01"/>
    <n v="175.62"/>
    <n v="171.37"/>
    <n v="171.97"/>
    <n v="65950292"/>
    <x v="4"/>
    <s v="May 2024"/>
    <n v="4.25"/>
    <x v="0"/>
    <x v="2"/>
    <s v="Low"/>
    <n v="-1.7370435975087094E-2"/>
    <n v="0"/>
    <x v="2"/>
  </r>
  <r>
    <x v="230"/>
    <n v="171.59"/>
    <n v="176.06"/>
    <n v="170.15"/>
    <n v="174.72"/>
    <n v="79969488"/>
    <x v="0"/>
    <s v="May 2024"/>
    <n v="5.9099999999999966"/>
    <x v="0"/>
    <x v="1"/>
    <s v="Low"/>
    <n v="1.8241156244536368E-2"/>
    <n v="0"/>
    <x v="2"/>
  </r>
  <r>
    <x v="231"/>
    <n v="182.4"/>
    <n v="183.26"/>
    <n v="177.4"/>
    <n v="177.81"/>
    <n v="75045854"/>
    <x v="1"/>
    <s v="May 2024"/>
    <n v="5.8599999999999852"/>
    <x v="0"/>
    <x v="1"/>
    <s v="Low"/>
    <n v="-2.5164473684210546E-2"/>
    <n v="-0.9"/>
    <x v="1"/>
  </r>
  <r>
    <x v="232"/>
    <n v="183.8"/>
    <n v="187.56"/>
    <n v="182.2"/>
    <n v="184.76"/>
    <n v="84390253"/>
    <x v="2"/>
    <s v="May 2024"/>
    <n v="5.3600000000000136"/>
    <x v="0"/>
    <x v="1"/>
    <s v="Low"/>
    <n v="5.2230685527746437E-3"/>
    <n v="0"/>
    <x v="2"/>
  </r>
  <r>
    <x v="233"/>
    <n v="182.1"/>
    <n v="184.78"/>
    <n v="178.42"/>
    <n v="181.19"/>
    <n v="75491539"/>
    <x v="3"/>
    <s v="May 2024"/>
    <n v="6.3600000000000136"/>
    <x v="0"/>
    <x v="1"/>
    <s v="Low"/>
    <n v="-4.9972542559033311E-3"/>
    <n v="0"/>
    <x v="2"/>
  </r>
  <r>
    <x v="234"/>
    <n v="182.86"/>
    <n v="184.6"/>
    <n v="176.02"/>
    <n v="180.01"/>
    <n v="89148041"/>
    <x v="4"/>
    <s v="May 2024"/>
    <n v="8.5799999999999841"/>
    <x v="0"/>
    <x v="1"/>
    <s v="Low"/>
    <n v="-1.5585693973531788E-2"/>
    <n v="0"/>
    <x v="2"/>
  </r>
  <r>
    <x v="235"/>
    <n v="182"/>
    <n v="185.86"/>
    <n v="179.01"/>
    <n v="179.99"/>
    <n v="92829719"/>
    <x v="0"/>
    <s v="May 2024"/>
    <n v="6.8500000000000227"/>
    <x v="0"/>
    <x v="1"/>
    <s v="Low"/>
    <n v="-1.1043956043955994E-2"/>
    <n v="0"/>
    <x v="2"/>
  </r>
  <r>
    <x v="236"/>
    <n v="186.98"/>
    <n v="190.95"/>
    <n v="182.84010000000001"/>
    <n v="183.28"/>
    <n v="127031787"/>
    <x v="1"/>
    <s v="Apr 2024"/>
    <n v="8.1098999999999819"/>
    <x v="0"/>
    <x v="1"/>
    <s v="Low"/>
    <n v="-1.9788212643063369E-2"/>
    <n v="0"/>
    <x v="2"/>
  </r>
  <r>
    <x v="237"/>
    <n v="188.42"/>
    <n v="198.87"/>
    <n v="184.54"/>
    <n v="194.05"/>
    <n v="243869678"/>
    <x v="2"/>
    <s v="Apr 2024"/>
    <n v="14.330000000000013"/>
    <x v="0"/>
    <x v="1"/>
    <s v="Medium"/>
    <n v="2.9880055195839212E-2"/>
    <n v="0.9"/>
    <x v="0"/>
  </r>
  <r>
    <x v="238"/>
    <n v="168.85"/>
    <n v="172.12"/>
    <n v="166.37"/>
    <n v="168.29"/>
    <n v="109815725"/>
    <x v="3"/>
    <s v="Apr 2024"/>
    <n v="5.75"/>
    <x v="0"/>
    <x v="1"/>
    <s v="Low"/>
    <n v="-3.3165531536867177E-3"/>
    <n v="0"/>
    <x v="2"/>
  </r>
  <r>
    <x v="239"/>
    <n v="158.96"/>
    <n v="170.88"/>
    <n v="158.36000000000001"/>
    <n v="170.18"/>
    <n v="126427521"/>
    <x v="4"/>
    <s v="Apr 2024"/>
    <n v="12.519999999999982"/>
    <x v="0"/>
    <x v="1"/>
    <s v="Medium"/>
    <n v="7.0583794665324606E-2"/>
    <n v="0.9"/>
    <x v="0"/>
  </r>
  <r>
    <x v="240"/>
    <n v="162.84"/>
    <n v="167.97"/>
    <n v="157.51"/>
    <n v="162.13"/>
    <n v="181178020"/>
    <x v="0"/>
    <s v="Apr 2024"/>
    <n v="10.460000000000008"/>
    <x v="0"/>
    <x v="1"/>
    <s v="Low"/>
    <n v="-4.3601080815524927E-3"/>
    <n v="0"/>
    <x v="2"/>
  </r>
  <r>
    <x v="241"/>
    <n v="143.33000000000001"/>
    <n v="147.26"/>
    <n v="141.11000000000001"/>
    <n v="144.68"/>
    <n v="124545104"/>
    <x v="1"/>
    <s v="Apr 2024"/>
    <n v="6.1499999999999773"/>
    <x v="0"/>
    <x v="1"/>
    <s v="Low"/>
    <n v="9.4188236935742291E-3"/>
    <n v="0"/>
    <x v="2"/>
  </r>
  <r>
    <x v="242"/>
    <n v="140.56"/>
    <n v="144.44"/>
    <n v="138.80250000000001"/>
    <n v="142.05000000000001"/>
    <n v="107097564"/>
    <x v="2"/>
    <s v="Apr 2024"/>
    <n v="5.6374999999999886"/>
    <x v="0"/>
    <x v="1"/>
    <s v="Low"/>
    <n v="1.0600455321570924E-2"/>
    <n v="0"/>
    <x v="2"/>
  </r>
  <r>
    <x v="243"/>
    <n v="148.97"/>
    <n v="150.94"/>
    <n v="146.22"/>
    <n v="147.05000000000001"/>
    <n v="87074500"/>
    <x v="3"/>
    <s v="Apr 2024"/>
    <n v="4.7199999999999989"/>
    <x v="0"/>
    <x v="2"/>
    <s v="Low"/>
    <n v="-1.2888501040477864E-2"/>
    <n v="0"/>
    <x v="2"/>
  </r>
  <r>
    <x v="244"/>
    <n v="151.25"/>
    <n v="152.19999999999999"/>
    <n v="148.69999999999999"/>
    <n v="149.93"/>
    <n v="96098830"/>
    <x v="4"/>
    <s v="Apr 2024"/>
    <n v="3.5"/>
    <x v="0"/>
    <x v="2"/>
    <s v="Low"/>
    <n v="-8.7272727272726825E-3"/>
    <n v="0"/>
    <x v="2"/>
  </r>
  <r>
    <x v="245"/>
    <n v="157.63999999999999"/>
    <n v="158.33000000000001"/>
    <n v="153.78"/>
    <n v="155.44999999999999"/>
    <n v="82439718"/>
    <x v="0"/>
    <s v="Apr 2024"/>
    <n v="4.5500000000000114"/>
    <x v="0"/>
    <x v="2"/>
    <s v="Low"/>
    <n v="-1.389241309312356E-2"/>
    <n v="0"/>
    <x v="2"/>
  </r>
  <r>
    <x v="246"/>
    <n v="156.74199999999999"/>
    <n v="158.19"/>
    <n v="153.75"/>
    <n v="157.11000000000001"/>
    <n v="96999956"/>
    <x v="1"/>
    <s v="Apr 2024"/>
    <n v="4.4399999999999977"/>
    <x v="0"/>
    <x v="2"/>
    <s v="Low"/>
    <n v="2.3478072246112939E-3"/>
    <n v="0"/>
    <x v="2"/>
  </r>
  <r>
    <x v="247"/>
    <n v="170.24"/>
    <n v="170.69"/>
    <n v="161.38"/>
    <n v="161.47999999999999"/>
    <n v="100245310"/>
    <x v="2"/>
    <s v="Apr 2024"/>
    <n v="9.3100000000000023"/>
    <x v="0"/>
    <x v="1"/>
    <s v="Low"/>
    <n v="-5.1456766917293346E-2"/>
    <n v="-0.9"/>
    <x v="1"/>
  </r>
  <r>
    <x v="248"/>
    <n v="172.34"/>
    <n v="173.8099"/>
    <n v="170.36439999999999"/>
    <n v="171.05"/>
    <n v="64722669"/>
    <x v="3"/>
    <s v="Apr 2024"/>
    <n v="3.4455000000000098"/>
    <x v="0"/>
    <x v="2"/>
    <s v="Low"/>
    <n v="-7.4852036671695021E-3"/>
    <n v="0"/>
    <x v="2"/>
  </r>
  <r>
    <x v="249"/>
    <n v="172.55"/>
    <n v="175.88"/>
    <n v="168.51"/>
    <n v="174.6"/>
    <n v="94515987"/>
    <x v="4"/>
    <s v="Apr 2024"/>
    <n v="7.3700000000000045"/>
    <x v="0"/>
    <x v="1"/>
    <s v="Low"/>
    <n v="1.1880614314691295E-2"/>
    <n v="0"/>
    <x v="2"/>
  </r>
  <r>
    <x v="250"/>
    <n v="173.04"/>
    <n v="174.93"/>
    <n v="170.01"/>
    <n v="171.76"/>
    <n v="84532407"/>
    <x v="0"/>
    <s v="Apr 2024"/>
    <n v="4.9200000000000159"/>
    <x v="0"/>
    <x v="2"/>
    <s v="Low"/>
    <n v="-7.3971336107258503E-3"/>
    <n v="0"/>
    <x v="2"/>
  </r>
  <r>
    <x v="251"/>
    <n v="172.91"/>
    <n v="179.22"/>
    <n v="171.92"/>
    <n v="176.88"/>
    <n v="102327658"/>
    <x v="1"/>
    <s v="Apr 2024"/>
    <n v="7.3000000000000114"/>
    <x v="0"/>
    <x v="1"/>
    <s v="Low"/>
    <n v="2.2959921346365156E-2"/>
    <n v="0.9"/>
    <x v="0"/>
  </r>
  <r>
    <x v="252"/>
    <n v="169.34"/>
    <n v="174.5"/>
    <n v="167.79"/>
    <n v="172.98"/>
    <n v="104039371"/>
    <x v="2"/>
    <s v="Apr 2024"/>
    <n v="6.710000000000008"/>
    <x v="0"/>
    <x v="1"/>
    <s v="Low"/>
    <n v="2.1495216723750953E-2"/>
    <n v="0.9"/>
    <x v="0"/>
  </r>
  <r>
    <x v="253"/>
    <n v="169.08"/>
    <n v="170.86"/>
    <n v="160.51"/>
    <n v="164.9"/>
    <n v="136439809"/>
    <x v="3"/>
    <s v="Apr 2024"/>
    <n v="10.350000000000023"/>
    <x v="0"/>
    <x v="1"/>
    <s v="Low"/>
    <n v="-2.4722025076886721E-2"/>
    <n v="-0.9"/>
    <x v="1"/>
  </r>
  <r>
    <x v="254"/>
    <n v="170.07"/>
    <n v="177.19"/>
    <n v="168.01"/>
    <n v="171.11"/>
    <n v="122061224"/>
    <x v="4"/>
    <s v="Apr 2024"/>
    <n v="9.1800000000000068"/>
    <x v="0"/>
    <x v="1"/>
    <s v="Low"/>
    <n v="6.1151290645029719E-3"/>
    <n v="0"/>
    <x v="2"/>
  </r>
  <r>
    <x v="255"/>
    <n v="164.02"/>
    <n v="168.82"/>
    <n v="163.28"/>
    <n v="168.38"/>
    <n v="82223543"/>
    <x v="0"/>
    <s v="Apr 2024"/>
    <n v="5.539999999999992"/>
    <x v="0"/>
    <x v="1"/>
    <s v="Low"/>
    <n v="2.6582124131203418E-2"/>
    <n v="0.9"/>
    <x v="0"/>
  </r>
  <r>
    <x v="256"/>
    <n v="164.75"/>
    <n v="167.69"/>
    <n v="163.43"/>
    <n v="166.63"/>
    <n v="115344925"/>
    <x v="1"/>
    <s v="Apr 2024"/>
    <n v="4.2599999999999909"/>
    <x v="0"/>
    <x v="2"/>
    <s v="Low"/>
    <n v="1.1411229135053083E-2"/>
    <n v="0"/>
    <x v="2"/>
  </r>
  <r>
    <x v="257"/>
    <n v="176.17"/>
    <n v="176.75"/>
    <n v="170.21"/>
    <n v="175.22"/>
    <n v="80751684"/>
    <x v="2"/>
    <s v="Apr 2024"/>
    <n v="6.539999999999992"/>
    <x v="0"/>
    <x v="1"/>
    <s v="Low"/>
    <n v="-5.3925185899982332E-3"/>
    <n v="0"/>
    <x v="2"/>
  </r>
  <r>
    <x v="258"/>
    <n v="177.45"/>
    <n v="179.57"/>
    <n v="175.3"/>
    <n v="175.79"/>
    <n v="77654838"/>
    <x v="4"/>
    <s v="Mar 2024"/>
    <n v="4.2699999999999818"/>
    <x v="0"/>
    <x v="2"/>
    <s v="Low"/>
    <n v="-9.3547478162862591E-3"/>
    <n v="0"/>
    <x v="2"/>
  </r>
  <r>
    <x v="259"/>
    <n v="181.41"/>
    <n v="181.91"/>
    <n v="176"/>
    <n v="179.83"/>
    <n v="81804043"/>
    <x v="0"/>
    <s v="Mar 2024"/>
    <n v="5.9099999999999966"/>
    <x v="0"/>
    <x v="1"/>
    <s v="Low"/>
    <n v="-8.7095529463645013E-3"/>
    <n v="0"/>
    <x v="2"/>
  </r>
  <r>
    <x v="260"/>
    <n v="178.58"/>
    <n v="184.25"/>
    <n v="177.38"/>
    <n v="177.67"/>
    <n v="113186227"/>
    <x v="1"/>
    <s v="Mar 2024"/>
    <n v="6.8700000000000045"/>
    <x v="0"/>
    <x v="1"/>
    <s v="Low"/>
    <n v="-5.09575540374076E-3"/>
    <n v="0"/>
    <x v="2"/>
  </r>
  <r>
    <x v="261"/>
    <n v="168.76"/>
    <n v="175.24"/>
    <n v="168.73"/>
    <n v="172.63"/>
    <n v="74228615"/>
    <x v="2"/>
    <s v="Mar 2024"/>
    <n v="6.5100000000000193"/>
    <x v="0"/>
    <x v="1"/>
    <s v="Low"/>
    <n v="2.2931974401516977E-2"/>
    <n v="0.9"/>
    <x v="0"/>
  </r>
  <r>
    <x v="262"/>
    <n v="166.69"/>
    <n v="171.2"/>
    <n v="166.3"/>
    <n v="170.83"/>
    <n v="75580637"/>
    <x v="3"/>
    <s v="Mar 2024"/>
    <n v="4.8999999999999773"/>
    <x v="0"/>
    <x v="2"/>
    <s v="Low"/>
    <n v="2.4836522886795939E-2"/>
    <n v="0.9"/>
    <x v="0"/>
  </r>
  <r>
    <x v="263"/>
    <n v="176.39"/>
    <n v="178.18"/>
    <n v="171.8"/>
    <n v="172.82"/>
    <n v="73178014"/>
    <x v="4"/>
    <s v="Mar 2024"/>
    <n v="6.3799999999999955"/>
    <x v="0"/>
    <x v="1"/>
    <s v="Low"/>
    <n v="-2.023924258744823E-2"/>
    <n v="-0.9"/>
    <x v="1"/>
  </r>
  <r>
    <x v="264"/>
    <n v="173"/>
    <n v="176.25"/>
    <n v="170.82"/>
    <n v="175.66"/>
    <n v="83846726"/>
    <x v="0"/>
    <s v="Mar 2024"/>
    <n v="5.4300000000000068"/>
    <x v="0"/>
    <x v="1"/>
    <s v="Low"/>
    <n v="1.5375722543352581E-2"/>
    <n v="0"/>
    <x v="2"/>
  </r>
  <r>
    <x v="265"/>
    <n v="172.36"/>
    <n v="172.82"/>
    <n v="167.42"/>
    <n v="171.32"/>
    <n v="77271428"/>
    <x v="1"/>
    <s v="Mar 2024"/>
    <n v="5.4000000000000057"/>
    <x v="0"/>
    <x v="1"/>
    <s v="Low"/>
    <n v="-6.0338825713623836E-3"/>
    <n v="0"/>
    <x v="2"/>
  </r>
  <r>
    <x v="266"/>
    <n v="170.02"/>
    <n v="174.72"/>
    <n v="165.9"/>
    <n v="173.8"/>
    <n v="108214358"/>
    <x v="2"/>
    <s v="Mar 2024"/>
    <n v="8.8199999999999932"/>
    <x v="0"/>
    <x v="1"/>
    <s v="Low"/>
    <n v="2.2232678508410781E-2"/>
    <n v="0.9"/>
    <x v="0"/>
  </r>
  <r>
    <x v="267"/>
    <n v="163.16"/>
    <n v="165.18450000000001"/>
    <n v="160.76"/>
    <n v="163.57"/>
    <n v="97146832"/>
    <x v="3"/>
    <s v="Mar 2024"/>
    <n v="4.4245000000000232"/>
    <x v="0"/>
    <x v="2"/>
    <s v="Low"/>
    <n v="2.5128708016670543E-3"/>
    <n v="0"/>
    <x v="2"/>
  </r>
  <r>
    <x v="268"/>
    <n v="167.77"/>
    <n v="171.17"/>
    <n v="160.51"/>
    <n v="162.5"/>
    <n v="125494925"/>
    <x v="4"/>
    <s v="Mar 2024"/>
    <n v="10.659999999999997"/>
    <x v="0"/>
    <x v="1"/>
    <s v="Low"/>
    <n v="-3.1412052214341124E-2"/>
    <n v="-0.9"/>
    <x v="1"/>
  </r>
  <r>
    <x v="269"/>
    <n v="173.05"/>
    <n v="176.05"/>
    <n v="169.15"/>
    <n v="169.48"/>
    <n v="104717978"/>
    <x v="0"/>
    <s v="Mar 2024"/>
    <n v="6.9000000000000057"/>
    <x v="0"/>
    <x v="1"/>
    <s v="Low"/>
    <n v="-2.0629875758451439E-2"/>
    <n v="-0.9"/>
    <x v="1"/>
  </r>
  <r>
    <x v="270"/>
    <n v="177.77"/>
    <n v="179.43"/>
    <n v="172.4101"/>
    <n v="177.54"/>
    <n v="87009098"/>
    <x v="1"/>
    <s v="Mar 2024"/>
    <n v="7.0199000000000069"/>
    <x v="0"/>
    <x v="1"/>
    <s v="Low"/>
    <n v="-1.2938066040390289E-3"/>
    <n v="0"/>
    <x v="2"/>
  </r>
  <r>
    <x v="271"/>
    <n v="175.45"/>
    <n v="182.87"/>
    <n v="174.8"/>
    <n v="177.77"/>
    <n v="85013157"/>
    <x v="2"/>
    <s v="Mar 2024"/>
    <n v="8.0699999999999932"/>
    <x v="0"/>
    <x v="1"/>
    <s v="Low"/>
    <n v="1.3223140495867893E-2"/>
    <n v="0"/>
    <x v="2"/>
  </r>
  <r>
    <x v="272"/>
    <n v="181.5"/>
    <n v="182.73"/>
    <n v="174.7"/>
    <n v="175.34"/>
    <n v="85544644"/>
    <x v="3"/>
    <s v="Mar 2024"/>
    <n v="8.0300000000000011"/>
    <x v="0"/>
    <x v="1"/>
    <s v="Low"/>
    <n v="-3.3939393939393922E-2"/>
    <n v="-0.9"/>
    <x v="1"/>
  </r>
  <r>
    <x v="273"/>
    <n v="174.35"/>
    <n v="180.04"/>
    <n v="173.7"/>
    <n v="178.65"/>
    <n v="102129004"/>
    <x v="4"/>
    <s v="Mar 2024"/>
    <n v="6.3400000000000034"/>
    <x v="0"/>
    <x v="1"/>
    <s v="Low"/>
    <n v="2.4663034126756592E-2"/>
    <n v="0.9"/>
    <x v="0"/>
  </r>
  <r>
    <x v="274"/>
    <n v="179.99"/>
    <n v="181.57599999999999"/>
    <n v="173.7"/>
    <n v="176.54"/>
    <n v="107920944"/>
    <x v="0"/>
    <s v="Mar 2024"/>
    <n v="7.8760000000000048"/>
    <x v="0"/>
    <x v="1"/>
    <s v="Low"/>
    <n v="-1.916773154064124E-2"/>
    <n v="0"/>
    <x v="2"/>
  </r>
  <r>
    <x v="275"/>
    <n v="183.05"/>
    <n v="184.59"/>
    <n v="177.57"/>
    <n v="180.74"/>
    <n v="119660758"/>
    <x v="1"/>
    <s v="Mar 2024"/>
    <n v="7.0200000000000102"/>
    <x v="0"/>
    <x v="1"/>
    <s v="Low"/>
    <n v="-1.2619502868068845E-2"/>
    <n v="0"/>
    <x v="2"/>
  </r>
  <r>
    <x v="276"/>
    <n v="198.73"/>
    <n v="199.75"/>
    <n v="186.72"/>
    <n v="188.14"/>
    <n v="134334869"/>
    <x v="2"/>
    <s v="Mar 2024"/>
    <n v="13.030000000000001"/>
    <x v="0"/>
    <x v="1"/>
    <s v="Medium"/>
    <n v="-5.3288381220751795E-2"/>
    <n v="-0.9"/>
    <x v="1"/>
  </r>
  <r>
    <x v="277"/>
    <n v="200.52"/>
    <n v="204.52"/>
    <n v="198.5"/>
    <n v="202.64"/>
    <n v="82243119"/>
    <x v="3"/>
    <s v="Mar 2024"/>
    <n v="6.0200000000000102"/>
    <x v="0"/>
    <x v="1"/>
    <s v="Low"/>
    <n v="1.0572511470177419E-2"/>
    <n v="0"/>
    <x v="2"/>
  </r>
  <r>
    <x v="278"/>
    <n v="204.18"/>
    <n v="205.28"/>
    <n v="198.44630000000001"/>
    <n v="201.88"/>
    <n v="85906974"/>
    <x v="4"/>
    <s v="Feb 2024"/>
    <n v="6.8336999999999932"/>
    <x v="0"/>
    <x v="1"/>
    <s v="Low"/>
    <n v="-1.1264570477030127E-2"/>
    <n v="0"/>
    <x v="2"/>
  </r>
  <r>
    <x v="279"/>
    <n v="200.42"/>
    <n v="205.3"/>
    <n v="198.44"/>
    <n v="202.04"/>
    <n v="99806173"/>
    <x v="0"/>
    <s v="Feb 2024"/>
    <n v="6.8600000000000136"/>
    <x v="0"/>
    <x v="1"/>
    <s v="Low"/>
    <n v="8.0830256461431223E-3"/>
    <n v="0"/>
    <x v="2"/>
  </r>
  <r>
    <x v="280"/>
    <n v="204.04"/>
    <n v="205.6"/>
    <n v="198.26"/>
    <n v="199.73"/>
    <n v="108645412"/>
    <x v="1"/>
    <s v="Feb 2024"/>
    <n v="7.3400000000000034"/>
    <x v="0"/>
    <x v="1"/>
    <s v="Low"/>
    <n v="-2.1123309155067646E-2"/>
    <n v="-0.9"/>
    <x v="1"/>
  </r>
  <r>
    <x v="281"/>
    <n v="192.29"/>
    <n v="201.78"/>
    <n v="192"/>
    <n v="199.4"/>
    <n v="111747116"/>
    <x v="2"/>
    <s v="Feb 2024"/>
    <n v="9.7800000000000011"/>
    <x v="0"/>
    <x v="1"/>
    <s v="Low"/>
    <n v="3.6975401736959873E-2"/>
    <n v="0.9"/>
    <x v="0"/>
  </r>
  <r>
    <x v="282"/>
    <n v="195.31"/>
    <n v="197.57"/>
    <n v="191.5"/>
    <n v="191.97"/>
    <n v="78841917"/>
    <x v="3"/>
    <s v="Feb 2024"/>
    <n v="6.0699999999999932"/>
    <x v="0"/>
    <x v="1"/>
    <s v="Low"/>
    <n v="-1.7101018893041848E-2"/>
    <n v="0"/>
    <x v="2"/>
  </r>
  <r>
    <x v="283"/>
    <n v="194"/>
    <n v="198.32"/>
    <n v="191.36"/>
    <n v="197.41"/>
    <n v="92739461"/>
    <x v="4"/>
    <s v="Feb 2024"/>
    <n v="6.9599999999999795"/>
    <x v="0"/>
    <x v="1"/>
    <s v="Low"/>
    <n v="1.7577319587628849E-2"/>
    <n v="0"/>
    <x v="2"/>
  </r>
  <r>
    <x v="284"/>
    <n v="193.36"/>
    <n v="199.44"/>
    <n v="191.95"/>
    <n v="194.77"/>
    <n v="103844008"/>
    <x v="0"/>
    <s v="Feb 2024"/>
    <n v="7.4900000000000091"/>
    <x v="0"/>
    <x v="1"/>
    <s v="Low"/>
    <n v="7.292097641704574E-3"/>
    <n v="0"/>
    <x v="2"/>
  </r>
  <r>
    <x v="285"/>
    <n v="196.13"/>
    <n v="198.6"/>
    <n v="189.13"/>
    <n v="193.76"/>
    <n v="104545762"/>
    <x v="1"/>
    <s v="Feb 2024"/>
    <n v="9.4699999999999989"/>
    <x v="0"/>
    <x v="1"/>
    <s v="Low"/>
    <n v="-1.2083821954825904E-2"/>
    <n v="0"/>
    <x v="2"/>
  </r>
  <r>
    <x v="286"/>
    <n v="202.06"/>
    <n v="203.17"/>
    <n v="197.4"/>
    <n v="199.95"/>
    <n v="111346705"/>
    <x v="3"/>
    <s v="Feb 2024"/>
    <n v="5.7699999999999818"/>
    <x v="0"/>
    <x v="1"/>
    <s v="Low"/>
    <n v="-1.0442442838760831E-2"/>
    <n v="0"/>
    <x v="2"/>
  </r>
  <r>
    <x v="287"/>
    <n v="189.16"/>
    <n v="200.88"/>
    <n v="188.8595"/>
    <n v="200.45"/>
    <n v="120831762"/>
    <x v="4"/>
    <s v="Feb 2024"/>
    <n v="12.020499999999998"/>
    <x v="0"/>
    <x v="1"/>
    <s v="Medium"/>
    <n v="5.96849228166631E-2"/>
    <n v="0.9"/>
    <x v="0"/>
  </r>
  <r>
    <x v="288"/>
    <n v="185.3"/>
    <n v="188.89"/>
    <n v="183.35"/>
    <n v="188.71"/>
    <n v="81202987"/>
    <x v="0"/>
    <s v="Feb 2024"/>
    <n v="5.539999999999992"/>
    <x v="0"/>
    <x v="1"/>
    <s v="Low"/>
    <n v="1.8402590393955729E-2"/>
    <n v="0"/>
    <x v="2"/>
  </r>
  <r>
    <x v="289"/>
    <n v="183.99"/>
    <n v="187.26"/>
    <n v="182.1087"/>
    <n v="184.02"/>
    <n v="86759478"/>
    <x v="1"/>
    <s v="Feb 2024"/>
    <n v="5.151299999999992"/>
    <x v="0"/>
    <x v="1"/>
    <s v="Low"/>
    <n v="1.6305233980108233E-4"/>
    <n v="0"/>
    <x v="2"/>
  </r>
  <r>
    <x v="290"/>
    <n v="192.11"/>
    <n v="194.73"/>
    <n v="187.28"/>
    <n v="188.13"/>
    <n v="95498597"/>
    <x v="2"/>
    <s v="Feb 2024"/>
    <n v="7.4499999999999886"/>
    <x v="0"/>
    <x v="1"/>
    <s v="Low"/>
    <n v="-2.071729738170849E-2"/>
    <n v="-0.9"/>
    <x v="1"/>
  </r>
  <r>
    <x v="291"/>
    <n v="190.18"/>
    <n v="194.12"/>
    <n v="189.48"/>
    <n v="193.57"/>
    <n v="84476347"/>
    <x v="3"/>
    <s v="Feb 2024"/>
    <n v="4.6400000000000148"/>
    <x v="0"/>
    <x v="2"/>
    <s v="Low"/>
    <n v="1.7825218214323202E-2"/>
    <n v="0"/>
    <x v="2"/>
  </r>
  <r>
    <x v="292"/>
    <n v="189"/>
    <n v="191.61709999999999"/>
    <n v="185.58"/>
    <n v="189.56"/>
    <n v="83034043"/>
    <x v="4"/>
    <s v="Feb 2024"/>
    <n v="6.037099999999981"/>
    <x v="0"/>
    <x v="1"/>
    <s v="Low"/>
    <n v="2.962962962962975E-3"/>
    <n v="0"/>
    <x v="2"/>
  </r>
  <r>
    <x v="293"/>
    <n v="188.18"/>
    <n v="189.79"/>
    <n v="182.68"/>
    <n v="187.58"/>
    <n v="111535217"/>
    <x v="0"/>
    <s v="Feb 2024"/>
    <n v="7.1099999999999852"/>
    <x v="0"/>
    <x v="1"/>
    <s v="Low"/>
    <n v="-3.188436603252175E-3"/>
    <n v="0"/>
    <x v="2"/>
  </r>
  <r>
    <x v="294"/>
    <n v="177.21"/>
    <n v="186.49"/>
    <n v="177.11"/>
    <n v="185.1"/>
    <n v="122675954"/>
    <x v="1"/>
    <s v="Feb 2024"/>
    <n v="9.3799999999999955"/>
    <x v="0"/>
    <x v="1"/>
    <s v="Low"/>
    <n v="4.4523446758083549E-2"/>
    <n v="0.9"/>
    <x v="0"/>
  </r>
  <r>
    <x v="295"/>
    <n v="184.26"/>
    <n v="184.68"/>
    <n v="175.01"/>
    <n v="181.06"/>
    <n v="134294447"/>
    <x v="2"/>
    <s v="Feb 2024"/>
    <n v="9.6700000000000159"/>
    <x v="0"/>
    <x v="1"/>
    <s v="Low"/>
    <n v="-1.73667643547161E-2"/>
    <n v="0"/>
    <x v="2"/>
  </r>
  <r>
    <x v="296"/>
    <n v="185.04"/>
    <n v="188.69"/>
    <n v="182"/>
    <n v="187.91"/>
    <n v="110612672"/>
    <x v="3"/>
    <s v="Feb 2024"/>
    <n v="6.6899999999999977"/>
    <x v="0"/>
    <x v="1"/>
    <s v="Low"/>
    <n v="1.5510159965412908E-2"/>
    <n v="0"/>
    <x v="2"/>
  </r>
  <r>
    <x v="297"/>
    <n v="188.5"/>
    <n v="189.88"/>
    <n v="184.28"/>
    <n v="188.86"/>
    <n v="91843275"/>
    <x v="4"/>
    <s v="Feb 2024"/>
    <n v="5.5999999999999943"/>
    <x v="0"/>
    <x v="1"/>
    <s v="Low"/>
    <n v="1.9098143236074994E-3"/>
    <n v="0"/>
    <x v="2"/>
  </r>
  <r>
    <x v="298"/>
    <n v="186.995"/>
    <n v="193.97"/>
    <n v="185.8459"/>
    <n v="187.29"/>
    <n v="103221430"/>
    <x v="0"/>
    <s v="Jan 2024"/>
    <n v="8.1240999999999985"/>
    <x v="0"/>
    <x v="1"/>
    <s v="Low"/>
    <n v="1.5775822882964116E-3"/>
    <n v="0"/>
    <x v="2"/>
  </r>
  <r>
    <x v="299"/>
    <n v="195.33"/>
    <n v="196.35929999999999"/>
    <n v="190.61"/>
    <n v="191.59"/>
    <n v="109982327"/>
    <x v="1"/>
    <s v="Jan 2024"/>
    <n v="5.7492999999999768"/>
    <x v="0"/>
    <x v="1"/>
    <s v="Low"/>
    <n v="-1.9147084421235902E-2"/>
    <n v="0"/>
    <x v="2"/>
  </r>
  <r>
    <x v="300"/>
    <n v="185.63"/>
    <n v="191.48"/>
    <n v="183.67"/>
    <n v="190.93"/>
    <n v="125013148"/>
    <x v="2"/>
    <s v="Jan 2024"/>
    <n v="7.8100000000000023"/>
    <x v="0"/>
    <x v="1"/>
    <s v="Low"/>
    <n v="2.8551419490384158E-2"/>
    <n v="0.9"/>
    <x v="0"/>
  </r>
  <r>
    <x v="301"/>
    <n v="185.5"/>
    <n v="186.78"/>
    <n v="182.1"/>
    <n v="183.25"/>
    <n v="107343231"/>
    <x v="3"/>
    <s v="Jan 2024"/>
    <n v="4.6800000000000068"/>
    <x v="0"/>
    <x v="2"/>
    <s v="Low"/>
    <n v="-1.2129380053908356E-2"/>
    <n v="0"/>
    <x v="2"/>
  </r>
  <r>
    <x v="302"/>
    <n v="189.7"/>
    <n v="193"/>
    <n v="180.06"/>
    <n v="182.63"/>
    <n v="198076787"/>
    <x v="4"/>
    <s v="Jan 2024"/>
    <n v="12.939999999999998"/>
    <x v="0"/>
    <x v="1"/>
    <s v="Medium"/>
    <n v="-3.7269372693726904E-2"/>
    <n v="-0.9"/>
    <x v="1"/>
  </r>
  <r>
    <x v="303"/>
    <n v="211.88"/>
    <n v="212.73"/>
    <n v="206.77"/>
    <n v="207.83"/>
    <n v="112930989"/>
    <x v="0"/>
    <s v="Jan 2024"/>
    <n v="5.9599999999999795"/>
    <x v="0"/>
    <x v="1"/>
    <s v="Low"/>
    <n v="-1.9114593165942908E-2"/>
    <n v="0"/>
    <x v="2"/>
  </r>
  <r>
    <x v="304"/>
    <n v="211.3"/>
    <n v="215.65"/>
    <n v="207.7516"/>
    <n v="209.14"/>
    <n v="106605946"/>
    <x v="1"/>
    <s v="Jan 2024"/>
    <n v="7.8984000000000094"/>
    <x v="0"/>
    <x v="1"/>
    <s v="Low"/>
    <n v="-1.0222432560340866E-2"/>
    <n v="0"/>
    <x v="2"/>
  </r>
  <r>
    <x v="305"/>
    <n v="212.26"/>
    <n v="217.8"/>
    <n v="206.27"/>
    <n v="208.8"/>
    <n v="117952527"/>
    <x v="2"/>
    <s v="Jan 2024"/>
    <n v="11.530000000000001"/>
    <x v="0"/>
    <x v="1"/>
    <s v="Medium"/>
    <n v="-1.6300763214924997E-2"/>
    <n v="0"/>
    <x v="2"/>
  </r>
  <r>
    <x v="306"/>
    <n v="209.99"/>
    <n v="213.19"/>
    <n v="207.56"/>
    <n v="212.19"/>
    <n v="102260343"/>
    <x v="3"/>
    <s v="Jan 2024"/>
    <n v="5.6299999999999955"/>
    <x v="0"/>
    <x v="1"/>
    <s v="Low"/>
    <n v="1.0476689366160238E-2"/>
    <n v="0"/>
    <x v="2"/>
  </r>
  <r>
    <x v="307"/>
    <n v="216.88"/>
    <n v="217.45"/>
    <n v="208.74"/>
    <n v="211.88"/>
    <n v="108595431"/>
    <x v="4"/>
    <s v="Jan 2024"/>
    <n v="8.7099999999999795"/>
    <x v="0"/>
    <x v="1"/>
    <s v="Low"/>
    <n v="-2.3054223533751382E-2"/>
    <n v="-0.9"/>
    <x v="1"/>
  </r>
  <r>
    <x v="308"/>
    <n v="214.86"/>
    <n v="215.67"/>
    <n v="212.01"/>
    <n v="215.55"/>
    <n v="103164400"/>
    <x v="0"/>
    <s v="Jan 2024"/>
    <n v="3.6599999999999966"/>
    <x v="0"/>
    <x v="2"/>
    <s v="Low"/>
    <n v="3.2113934655124158E-3"/>
    <n v="0"/>
    <x v="2"/>
  </r>
  <r>
    <x v="309"/>
    <n v="215.1"/>
    <n v="223.49"/>
    <n v="212.18"/>
    <n v="219.91"/>
    <n v="115355046"/>
    <x v="1"/>
    <s v="Jan 2024"/>
    <n v="11.310000000000002"/>
    <x v="0"/>
    <x v="1"/>
    <s v="Medium"/>
    <n v="2.2361692236169236E-2"/>
    <n v="0.9"/>
    <x v="0"/>
  </r>
  <r>
    <x v="310"/>
    <n v="220.08"/>
    <n v="225.34"/>
    <n v="217.15010000000001"/>
    <n v="218.89"/>
    <n v="123043812"/>
    <x v="3"/>
    <s v="Jan 2024"/>
    <n v="8.1898999999999944"/>
    <x v="0"/>
    <x v="1"/>
    <s v="Low"/>
    <n v="-5.4071246819339608E-3"/>
    <n v="0"/>
    <x v="2"/>
  </r>
  <r>
    <x v="311"/>
    <n v="230.57"/>
    <n v="230.93"/>
    <n v="225.37"/>
    <n v="227.22"/>
    <n v="105873612"/>
    <x v="4"/>
    <s v="Jan 2024"/>
    <n v="5.5600000000000023"/>
    <x v="0"/>
    <x v="1"/>
    <s v="Low"/>
    <n v="-1.4529210218154983E-2"/>
    <n v="0"/>
    <x v="2"/>
  </r>
  <r>
    <x v="312"/>
    <n v="235.1"/>
    <n v="235.5"/>
    <n v="231.29"/>
    <n v="233.94"/>
    <n v="91628502"/>
    <x v="0"/>
    <s v="Jan 2024"/>
    <n v="4.210000000000008"/>
    <x v="0"/>
    <x v="2"/>
    <s v="Low"/>
    <n v="-4.9340706082517932E-3"/>
    <n v="0"/>
    <x v="2"/>
  </r>
  <r>
    <x v="313"/>
    <n v="238.11"/>
    <n v="238.96459999999999"/>
    <n v="232.04"/>
    <n v="234.96"/>
    <n v="96705664"/>
    <x v="1"/>
    <s v="Jan 2024"/>
    <n v="6.9245999999999981"/>
    <x v="0"/>
    <x v="1"/>
    <s v="Low"/>
    <n v="-1.322917979085299E-2"/>
    <n v="0"/>
    <x v="2"/>
  </r>
  <r>
    <x v="314"/>
    <n v="236.14"/>
    <n v="241.25"/>
    <n v="235.3"/>
    <n v="240.45"/>
    <n v="85166580"/>
    <x v="2"/>
    <s v="Jan 2024"/>
    <n v="5.9499999999999886"/>
    <x v="0"/>
    <x v="1"/>
    <s v="Low"/>
    <n v="1.8251884475311266E-2"/>
    <n v="0"/>
    <x v="2"/>
  </r>
  <r>
    <x v="315"/>
    <n v="236.86"/>
    <n v="240.11959999999999"/>
    <n v="234.90010000000001"/>
    <n v="237.49"/>
    <n v="92240035"/>
    <x v="3"/>
    <s v="Jan 2024"/>
    <n v="5.2194999999999823"/>
    <x v="0"/>
    <x v="1"/>
    <s v="Low"/>
    <n v="2.6597990374060431E-3"/>
    <n v="0"/>
    <x v="2"/>
  </r>
  <r>
    <x v="316"/>
    <n v="239.25"/>
    <n v="242.7"/>
    <n v="237.73"/>
    <n v="237.93"/>
    <n v="102629283"/>
    <x v="4"/>
    <s v="Jan 2024"/>
    <n v="4.9699999999999989"/>
    <x v="0"/>
    <x v="2"/>
    <s v="Low"/>
    <n v="-5.5172413793103166E-3"/>
    <n v="0"/>
    <x v="2"/>
  </r>
  <r>
    <x v="317"/>
    <n v="244.98"/>
    <n v="245.68"/>
    <n v="236.32"/>
    <n v="238.45"/>
    <n v="121082599"/>
    <x v="0"/>
    <s v="Jan 2024"/>
    <n v="9.3600000000000136"/>
    <x v="0"/>
    <x v="1"/>
    <s v="Low"/>
    <n v="-2.6655237162217328E-2"/>
    <n v="-0.9"/>
    <x v="1"/>
  </r>
  <r>
    <x v="318"/>
    <n v="250.08"/>
    <n v="251.25"/>
    <n v="244.41"/>
    <n v="248.42"/>
    <n v="104654163"/>
    <x v="1"/>
    <s v="Jan 2024"/>
    <n v="6.8400000000000034"/>
    <x v="0"/>
    <x v="1"/>
    <s v="Low"/>
    <n v="-6.6378758797185902E-3"/>
    <n v="0"/>
    <x v="2"/>
  </r>
  <r>
    <x v="319"/>
    <n v="255.1"/>
    <n v="255.19"/>
    <n v="247.43"/>
    <n v="248.48"/>
    <n v="100891578"/>
    <x v="3"/>
    <s v="Dec 2023"/>
    <n v="7.7599999999999909"/>
    <x v="0"/>
    <x v="1"/>
    <s v="Low"/>
    <n v="-2.5950607604860856E-2"/>
    <n v="-0.9"/>
    <x v="1"/>
  </r>
  <r>
    <x v="320"/>
    <n v="263.66000000000003"/>
    <n v="265.13"/>
    <n v="252.71"/>
    <n v="253.18"/>
    <n v="113619943"/>
    <x v="4"/>
    <s v="Dec 2023"/>
    <n v="12.419999999999987"/>
    <x v="0"/>
    <x v="1"/>
    <s v="Medium"/>
    <n v="-3.9748160509747464E-2"/>
    <n v="-0.9"/>
    <x v="1"/>
  </r>
  <r>
    <x v="321"/>
    <n v="258.35000000000002"/>
    <n v="263.33999999999997"/>
    <n v="257.52"/>
    <n v="261.44"/>
    <n v="105853348"/>
    <x v="0"/>
    <s v="Dec 2023"/>
    <n v="5.8199999999999932"/>
    <x v="0"/>
    <x v="1"/>
    <s v="Low"/>
    <n v="1.196051867621434E-2"/>
    <n v="0"/>
    <x v="2"/>
  </r>
  <r>
    <x v="322"/>
    <n v="254.49"/>
    <n v="257.97000000000003"/>
    <n v="252.91"/>
    <n v="256.61"/>
    <n v="86892382"/>
    <x v="1"/>
    <s v="Dec 2023"/>
    <n v="5.0600000000000307"/>
    <x v="0"/>
    <x v="1"/>
    <s v="Low"/>
    <n v="8.3303862627215394E-3"/>
    <n v="0"/>
    <x v="2"/>
  </r>
  <r>
    <x v="323"/>
    <n v="256.76"/>
    <n v="258.22000000000003"/>
    <n v="251.37"/>
    <n v="252.54"/>
    <n v="93370094"/>
    <x v="3"/>
    <s v="Dec 2023"/>
    <n v="6.8500000000000227"/>
    <x v="0"/>
    <x v="1"/>
    <s v="Low"/>
    <n v="-1.6435581866334315E-2"/>
    <n v="0"/>
    <x v="2"/>
  </r>
  <r>
    <x v="324"/>
    <n v="251.9"/>
    <n v="254.79990000000001"/>
    <n v="248.55"/>
    <n v="254.5"/>
    <n v="109594227"/>
    <x v="4"/>
    <s v="Dec 2023"/>
    <n v="6.2498999999999967"/>
    <x v="0"/>
    <x v="1"/>
    <s v="Low"/>
    <n v="1.0321556173084535E-2"/>
    <n v="0"/>
    <x v="2"/>
  </r>
  <r>
    <x v="325"/>
    <n v="256.41000000000003"/>
    <n v="259.83999999999997"/>
    <n v="247"/>
    <n v="247.14"/>
    <n v="125096987"/>
    <x v="0"/>
    <s v="Dec 2023"/>
    <n v="12.839999999999975"/>
    <x v="0"/>
    <x v="1"/>
    <s v="Medium"/>
    <n v="-3.6153036153036298E-2"/>
    <n v="-0.9"/>
    <x v="1"/>
  </r>
  <r>
    <x v="326"/>
    <n v="253.48"/>
    <n v="258.3399"/>
    <n v="253.01"/>
    <n v="257.22000000000003"/>
    <n v="106287276"/>
    <x v="1"/>
    <s v="Dec 2023"/>
    <n v="5.3299000000000092"/>
    <x v="0"/>
    <x v="1"/>
    <s v="Low"/>
    <n v="1.4754615748777173E-2"/>
    <n v="0"/>
    <x v="2"/>
  </r>
  <r>
    <x v="327"/>
    <n v="253.78"/>
    <n v="258.74"/>
    <n v="251.36"/>
    <n v="252.08"/>
    <n v="116416490"/>
    <x v="2"/>
    <s v="Dec 2023"/>
    <n v="7.3799999999999955"/>
    <x v="0"/>
    <x v="1"/>
    <s v="Low"/>
    <n v="-6.6987154228071106E-3"/>
    <n v="0"/>
    <x v="2"/>
  </r>
  <r>
    <x v="328"/>
    <n v="251.21"/>
    <n v="254.13"/>
    <n v="248.3"/>
    <n v="253.5"/>
    <n v="135932762"/>
    <x v="3"/>
    <s v="Dec 2023"/>
    <n v="5.8299999999999841"/>
    <x v="0"/>
    <x v="1"/>
    <s v="Low"/>
    <n v="9.1158791449384661E-3"/>
    <n v="0"/>
    <x v="2"/>
  </r>
  <r>
    <x v="329"/>
    <n v="241.22"/>
    <n v="253.88"/>
    <n v="240.79"/>
    <n v="251.05"/>
    <n v="160829239"/>
    <x v="4"/>
    <s v="Dec 2023"/>
    <n v="13.090000000000003"/>
    <x v="0"/>
    <x v="1"/>
    <s v="Medium"/>
    <n v="4.075118149407185E-2"/>
    <n v="0.9"/>
    <x v="0"/>
  </r>
  <r>
    <x v="330"/>
    <n v="234.19"/>
    <n v="240.3"/>
    <n v="228.2"/>
    <n v="239.29"/>
    <n v="146286348"/>
    <x v="0"/>
    <s v="Dec 2023"/>
    <n v="12.100000000000023"/>
    <x v="0"/>
    <x v="1"/>
    <s v="Medium"/>
    <n v="2.1777189461548292E-2"/>
    <n v="0.9"/>
    <x v="0"/>
  </r>
  <r>
    <x v="331"/>
    <n v="238.55"/>
    <n v="238.99"/>
    <n v="233.87"/>
    <n v="237.01"/>
    <n v="95328313"/>
    <x v="1"/>
    <s v="Dec 2023"/>
    <n v="5.1200000000000045"/>
    <x v="0"/>
    <x v="1"/>
    <s v="Low"/>
    <n v="-6.455669670928612E-3"/>
    <n v="0"/>
    <x v="2"/>
  </r>
  <r>
    <x v="332"/>
    <n v="242.74"/>
    <n v="243.441"/>
    <n v="237.45"/>
    <n v="239.74"/>
    <n v="97913888"/>
    <x v="2"/>
    <s v="Dec 2023"/>
    <n v="5.9910000000000139"/>
    <x v="0"/>
    <x v="1"/>
    <s v="Low"/>
    <n v="-1.2358902529455384E-2"/>
    <n v="0"/>
    <x v="2"/>
  </r>
  <r>
    <x v="333"/>
    <n v="240.27"/>
    <n v="245.27"/>
    <n v="239.27010000000001"/>
    <n v="243.84"/>
    <n v="103126829"/>
    <x v="3"/>
    <s v="Dec 2023"/>
    <n v="5.9998999999999967"/>
    <x v="0"/>
    <x v="1"/>
    <s v="Low"/>
    <n v="1.4858284430016203E-2"/>
    <n v="0"/>
    <x v="2"/>
  </r>
  <r>
    <x v="334"/>
    <n v="241.55"/>
    <n v="244.08"/>
    <n v="236.98"/>
    <n v="242.64"/>
    <n v="107142262"/>
    <x v="4"/>
    <s v="Dec 2023"/>
    <n v="7.1000000000000227"/>
    <x v="0"/>
    <x v="1"/>
    <s v="Low"/>
    <n v="4.5125232871040151E-3"/>
    <n v="0"/>
    <x v="2"/>
  </r>
  <r>
    <x v="335"/>
    <n v="242.92"/>
    <n v="246.57"/>
    <n v="239.17089999999999"/>
    <n v="239.37"/>
    <n v="125905295"/>
    <x v="0"/>
    <s v="Dec 2023"/>
    <n v="7.3991000000000042"/>
    <x v="0"/>
    <x v="1"/>
    <s v="Low"/>
    <n v="-1.4613864646797229E-2"/>
    <n v="0"/>
    <x v="2"/>
  </r>
  <r>
    <x v="336"/>
    <n v="233.87"/>
    <n v="246.66"/>
    <n v="233.7"/>
    <n v="238.72"/>
    <n v="137971115"/>
    <x v="1"/>
    <s v="Dec 2023"/>
    <n v="12.960000000000008"/>
    <x v="0"/>
    <x v="1"/>
    <s v="Medium"/>
    <n v="2.0738016846966238E-2"/>
    <n v="0.9"/>
    <x v="0"/>
  </r>
  <r>
    <x v="337"/>
    <n v="235.75"/>
    <n v="239.3733"/>
    <n v="233.2902"/>
    <n v="235.58"/>
    <n v="104099817"/>
    <x v="2"/>
    <s v="Dec 2023"/>
    <n v="6.0831000000000017"/>
    <x v="0"/>
    <x v="1"/>
    <s v="Low"/>
    <n v="-7.2110286320249206E-4"/>
    <n v="0"/>
    <x v="2"/>
  </r>
  <r>
    <x v="338"/>
    <n v="233.14"/>
    <n v="240.19"/>
    <n v="231.9"/>
    <n v="238.83"/>
    <n v="121331709"/>
    <x v="3"/>
    <s v="Dec 2023"/>
    <n v="8.289999999999992"/>
    <x v="0"/>
    <x v="1"/>
    <s v="Low"/>
    <n v="2.440593634725927E-2"/>
    <n v="0.9"/>
    <x v="0"/>
  </r>
  <r>
    <x v="339"/>
    <n v="245.14"/>
    <n v="245.22"/>
    <n v="236.91"/>
    <n v="240.08"/>
    <n v="132353196"/>
    <x v="4"/>
    <s v="Nov 2023"/>
    <n v="8.3100000000000023"/>
    <x v="0"/>
    <x v="1"/>
    <s v="Low"/>
    <n v="-2.0641266215223848E-2"/>
    <n v="-0.9"/>
    <x v="1"/>
  </r>
  <r>
    <x v="340"/>
    <n v="249.21"/>
    <n v="252.75"/>
    <n v="242.76"/>
    <n v="244.14"/>
    <n v="135401335"/>
    <x v="0"/>
    <s v="Nov 2023"/>
    <n v="9.9900000000000091"/>
    <x v="0"/>
    <x v="1"/>
    <s v="Low"/>
    <n v="-2.0344287949921838E-2"/>
    <n v="-0.9"/>
    <x v="1"/>
  </r>
  <r>
    <x v="341"/>
    <n v="236.68"/>
    <n v="247"/>
    <n v="234.01"/>
    <n v="246.72"/>
    <n v="148549913"/>
    <x v="1"/>
    <s v="Nov 2023"/>
    <n v="12.990000000000009"/>
    <x v="0"/>
    <x v="1"/>
    <s v="Medium"/>
    <n v="4.242014534392425E-2"/>
    <n v="0.9"/>
    <x v="0"/>
  </r>
  <r>
    <x v="342"/>
    <n v="236.89"/>
    <n v="238.33"/>
    <n v="232.1"/>
    <n v="236.08"/>
    <n v="112031763"/>
    <x v="2"/>
    <s v="Nov 2023"/>
    <n v="6.2300000000000182"/>
    <x v="0"/>
    <x v="1"/>
    <s v="Low"/>
    <n v="-3.4193085398285025E-3"/>
    <n v="0"/>
    <x v="2"/>
  </r>
  <r>
    <x v="343"/>
    <n v="233.75"/>
    <n v="238.75"/>
    <n v="232.33"/>
    <n v="235.45"/>
    <n v="65125203"/>
    <x v="3"/>
    <s v="Nov 2023"/>
    <n v="6.4199999999999875"/>
    <x v="0"/>
    <x v="1"/>
    <s v="Low"/>
    <n v="7.2727272727272241E-3"/>
    <n v="0"/>
    <x v="2"/>
  </r>
  <r>
    <x v="344"/>
    <n v="242.04"/>
    <n v="244.01"/>
    <n v="231.4"/>
    <n v="234.21"/>
    <n v="118117078"/>
    <x v="0"/>
    <s v="Nov 2023"/>
    <n v="12.609999999999985"/>
    <x v="0"/>
    <x v="1"/>
    <s v="Medium"/>
    <n v="-3.2350024789290964E-2"/>
    <n v="-0.9"/>
    <x v="1"/>
  </r>
  <r>
    <x v="345"/>
    <n v="235.04"/>
    <n v="243.62"/>
    <n v="233.34"/>
    <n v="241.2"/>
    <n v="122288000"/>
    <x v="1"/>
    <s v="Nov 2023"/>
    <n v="10.280000000000001"/>
    <x v="0"/>
    <x v="1"/>
    <s v="Low"/>
    <n v="2.6208304969366901E-2"/>
    <n v="0.9"/>
    <x v="0"/>
  </r>
  <r>
    <x v="346"/>
    <n v="234.04"/>
    <n v="237.1"/>
    <n v="231.02"/>
    <n v="235.6"/>
    <n v="116562402"/>
    <x v="2"/>
    <s v="Nov 2023"/>
    <n v="6.0799999999999841"/>
    <x v="0"/>
    <x v="1"/>
    <s v="Low"/>
    <n v="6.6655272602973948E-3"/>
    <n v="0"/>
    <x v="2"/>
  </r>
  <r>
    <x v="347"/>
    <n v="232"/>
    <n v="237.39"/>
    <n v="226.54"/>
    <n v="234.3"/>
    <n v="142766234"/>
    <x v="3"/>
    <s v="Nov 2023"/>
    <n v="10.849999999999994"/>
    <x v="0"/>
    <x v="1"/>
    <s v="Low"/>
    <n v="9.9137931034483252E-3"/>
    <n v="0"/>
    <x v="2"/>
  </r>
  <r>
    <x v="348"/>
    <n v="239.49"/>
    <n v="240.88"/>
    <n v="230.96"/>
    <n v="233.59"/>
    <n v="136816819"/>
    <x v="4"/>
    <s v="Nov 2023"/>
    <n v="9.9199999999999875"/>
    <x v="0"/>
    <x v="1"/>
    <s v="Low"/>
    <n v="-2.4635684162177984E-2"/>
    <n v="-0.9"/>
    <x v="1"/>
  </r>
  <r>
    <x v="349"/>
    <n v="239.29"/>
    <n v="246.7"/>
    <n v="236.45"/>
    <n v="242.84"/>
    <n v="150353975"/>
    <x v="0"/>
    <s v="Nov 2023"/>
    <n v="10.25"/>
    <x v="0"/>
    <x v="1"/>
    <s v="Low"/>
    <n v="1.4835555184086304E-2"/>
    <n v="0"/>
    <x v="2"/>
  </r>
  <r>
    <x v="350"/>
    <n v="235.03"/>
    <n v="238.13499999999999"/>
    <n v="230.72"/>
    <n v="237.41"/>
    <n v="149771642"/>
    <x v="1"/>
    <s v="Nov 2023"/>
    <n v="7.414999999999992"/>
    <x v="0"/>
    <x v="1"/>
    <s v="Low"/>
    <n v="1.0126366846785497E-2"/>
    <n v="0"/>
    <x v="2"/>
  </r>
  <r>
    <x v="351"/>
    <n v="215.6"/>
    <n v="225.4"/>
    <n v="211.61009999999999"/>
    <n v="223.71"/>
    <n v="140447569"/>
    <x v="2"/>
    <s v="Nov 2023"/>
    <n v="13.789900000000017"/>
    <x v="0"/>
    <x v="1"/>
    <s v="Medium"/>
    <n v="3.7615955473098393E-2"/>
    <n v="0.9"/>
    <x v="0"/>
  </r>
  <r>
    <x v="352"/>
    <n v="210.03"/>
    <n v="215.38"/>
    <n v="205.69"/>
    <n v="214.65"/>
    <n v="131310128"/>
    <x v="3"/>
    <s v="Nov 2023"/>
    <n v="9.6899999999999977"/>
    <x v="0"/>
    <x v="1"/>
    <s v="Low"/>
    <n v="2.1996857591772626E-2"/>
    <n v="0.9"/>
    <x v="0"/>
  </r>
  <r>
    <x v="353"/>
    <n v="219.75"/>
    <n v="220.8"/>
    <n v="206.68"/>
    <n v="209.98"/>
    <n v="142110454"/>
    <x v="4"/>
    <s v="Nov 2023"/>
    <n v="14.120000000000005"/>
    <x v="0"/>
    <x v="1"/>
    <s v="Medium"/>
    <n v="-4.4459613196814608E-2"/>
    <n v="-0.9"/>
    <x v="1"/>
  </r>
  <r>
    <x v="354"/>
    <n v="223.15"/>
    <n v="224.15"/>
    <n v="217.64"/>
    <n v="222.11"/>
    <n v="106584841"/>
    <x v="0"/>
    <s v="Nov 2023"/>
    <n v="6.5100000000000193"/>
    <x v="0"/>
    <x v="1"/>
    <s v="Low"/>
    <n v="-4.6605422361639792E-3"/>
    <n v="0"/>
    <x v="2"/>
  </r>
  <r>
    <x v="355"/>
    <n v="219.98"/>
    <n v="223.12"/>
    <n v="215.72"/>
    <n v="222.18"/>
    <n v="116900130"/>
    <x v="1"/>
    <s v="Nov 2023"/>
    <n v="7.4000000000000057"/>
    <x v="0"/>
    <x v="1"/>
    <s v="Low"/>
    <n v="1.0000909173561312E-2"/>
    <n v="0"/>
    <x v="2"/>
  </r>
  <r>
    <x v="356"/>
    <n v="223.98"/>
    <n v="226.32"/>
    <n v="215"/>
    <n v="219.27"/>
    <n v="117335820"/>
    <x v="2"/>
    <s v="Nov 2023"/>
    <n v="11.319999999999993"/>
    <x v="0"/>
    <x v="1"/>
    <s v="Medium"/>
    <n v="-2.1028663273506474E-2"/>
    <n v="-0.9"/>
    <x v="1"/>
  </r>
  <r>
    <x v="357"/>
    <n v="221.15"/>
    <n v="226.37010000000001"/>
    <n v="218.4"/>
    <n v="219.96"/>
    <n v="119534790"/>
    <x v="3"/>
    <s v="Nov 2023"/>
    <n v="7.9701000000000022"/>
    <x v="0"/>
    <x v="1"/>
    <s v="Low"/>
    <n v="-5.3809631471851581E-3"/>
    <n v="0"/>
    <x v="2"/>
  </r>
  <r>
    <x v="358"/>
    <n v="212.97"/>
    <n v="219.2"/>
    <n v="211.45"/>
    <n v="218.51"/>
    <n v="125987621"/>
    <x v="4"/>
    <s v="Nov 2023"/>
    <n v="7.75"/>
    <x v="0"/>
    <x v="1"/>
    <s v="Low"/>
    <n v="2.6013053481711002E-2"/>
    <n v="0.9"/>
    <x v="0"/>
  </r>
  <r>
    <x v="359"/>
    <n v="204.04"/>
    <n v="205.99"/>
    <n v="197.85"/>
    <n v="205.66"/>
    <n v="121661656"/>
    <x v="0"/>
    <s v="Nov 2023"/>
    <n v="8.1400000000000148"/>
    <x v="0"/>
    <x v="1"/>
    <s v="Low"/>
    <n v="7.9396196824152356E-3"/>
    <n v="0"/>
    <x v="2"/>
  </r>
  <r>
    <x v="360"/>
    <n v="196.12"/>
    <n v="202.8"/>
    <n v="194.07"/>
    <n v="200.84"/>
    <n v="118068273"/>
    <x v="1"/>
    <s v="Oct 2023"/>
    <n v="8.7300000000000182"/>
    <x v="0"/>
    <x v="1"/>
    <s v="Low"/>
    <n v="2.406689781766265E-2"/>
    <n v="0.9"/>
    <x v="0"/>
  </r>
  <r>
    <x v="361"/>
    <n v="209.28"/>
    <n v="210.88"/>
    <n v="194.67"/>
    <n v="197.36"/>
    <n v="136448167"/>
    <x v="2"/>
    <s v="Oct 2023"/>
    <n v="16.210000000000008"/>
    <x v="0"/>
    <x v="0"/>
    <s v="Medium"/>
    <n v="-5.6957186544342446E-2"/>
    <n v="-0.9"/>
    <x v="1"/>
  </r>
  <r>
    <x v="362"/>
    <n v="210.6"/>
    <n v="212.41"/>
    <n v="205.77"/>
    <n v="207.3"/>
    <n v="94881173"/>
    <x v="3"/>
    <s v="Oct 2023"/>
    <n v="6.6399999999999864"/>
    <x v="0"/>
    <x v="1"/>
    <s v="Low"/>
    <n v="-1.5669515669515587E-2"/>
    <n v="0"/>
    <x v="2"/>
  </r>
  <r>
    <x v="363"/>
    <n v="211.32"/>
    <n v="214.8"/>
    <n v="204.88"/>
    <n v="205.76"/>
    <n v="115112635"/>
    <x v="4"/>
    <s v="Oct 2023"/>
    <n v="9.9200000000000159"/>
    <x v="0"/>
    <x v="1"/>
    <s v="Low"/>
    <n v="-2.631080825288663E-2"/>
    <n v="-0.9"/>
    <x v="1"/>
  </r>
  <r>
    <x v="364"/>
    <n v="215.88"/>
    <n v="220.1"/>
    <n v="212.2"/>
    <n v="212.42"/>
    <n v="107065087"/>
    <x v="0"/>
    <s v="Oct 2023"/>
    <n v="7.9000000000000057"/>
    <x v="0"/>
    <x v="1"/>
    <s v="Low"/>
    <n v="-1.6027422642208671E-2"/>
    <n v="0"/>
    <x v="2"/>
  </r>
  <r>
    <x v="365"/>
    <n v="216.5"/>
    <n v="222.05"/>
    <n v="214.11"/>
    <n v="216.52"/>
    <n v="118231113"/>
    <x v="1"/>
    <s v="Oct 2023"/>
    <n v="7.9399999999999977"/>
    <x v="0"/>
    <x v="1"/>
    <s v="Low"/>
    <n v="9.2378752886883292E-5"/>
    <n v="0"/>
    <x v="2"/>
  </r>
  <r>
    <x v="366"/>
    <n v="210"/>
    <n v="216.98"/>
    <n v="202.51"/>
    <n v="212.08"/>
    <n v="150683368"/>
    <x v="2"/>
    <s v="Oct 2023"/>
    <n v="14.469999999999999"/>
    <x v="0"/>
    <x v="1"/>
    <s v="Medium"/>
    <n v="9.9047619047619648E-3"/>
    <n v="0"/>
    <x v="2"/>
  </r>
  <r>
    <x v="367"/>
    <n v="217.01"/>
    <n v="218.86060000000001"/>
    <n v="210.42"/>
    <n v="211.99"/>
    <n v="138010095"/>
    <x v="3"/>
    <s v="Oct 2023"/>
    <n v="8.4406000000000176"/>
    <x v="0"/>
    <x v="1"/>
    <s v="Low"/>
    <n v="-2.3132574535735598E-2"/>
    <n v="-0.9"/>
    <x v="1"/>
  </r>
  <r>
    <x v="368"/>
    <n v="225.95"/>
    <n v="230.61"/>
    <n v="216.78"/>
    <n v="220.11"/>
    <n v="170772713"/>
    <x v="4"/>
    <s v="Oct 2023"/>
    <n v="13.830000000000013"/>
    <x v="0"/>
    <x v="1"/>
    <s v="Medium"/>
    <n v="-2.5846426200486723E-2"/>
    <n v="-0.9"/>
    <x v="1"/>
  </r>
  <r>
    <x v="369"/>
    <n v="252.7"/>
    <n v="254.63"/>
    <n v="242.08"/>
    <n v="242.68"/>
    <n v="125147846"/>
    <x v="0"/>
    <s v="Oct 2023"/>
    <n v="12.549999999999983"/>
    <x v="0"/>
    <x v="1"/>
    <s v="Medium"/>
    <n v="-3.9651760981400802E-2"/>
    <n v="-0.9"/>
    <x v="1"/>
  </r>
  <r>
    <x v="370"/>
    <n v="250.1"/>
    <n v="257.18299999999999"/>
    <n v="247.08"/>
    <n v="254.85"/>
    <n v="93562909"/>
    <x v="1"/>
    <s v="Oct 2023"/>
    <n v="10.10299999999998"/>
    <x v="0"/>
    <x v="1"/>
    <s v="Low"/>
    <n v="1.8992403038784487E-2"/>
    <n v="0"/>
    <x v="2"/>
  </r>
  <r>
    <x v="371"/>
    <n v="250.05"/>
    <n v="255.3999"/>
    <n v="248.48"/>
    <n v="253.92"/>
    <n v="88917176"/>
    <x v="2"/>
    <s v="Oct 2023"/>
    <n v="6.9199000000000126"/>
    <x v="0"/>
    <x v="1"/>
    <s v="Low"/>
    <n v="1.5476904619076089E-2"/>
    <n v="0"/>
    <x v="2"/>
  </r>
  <r>
    <x v="372"/>
    <n v="258.89999999999998"/>
    <n v="259.60000000000002"/>
    <n v="250.22"/>
    <n v="251.12"/>
    <n v="102296786"/>
    <x v="3"/>
    <s v="Oct 2023"/>
    <n v="9.3800000000000239"/>
    <x v="0"/>
    <x v="1"/>
    <s v="Low"/>
    <n v="-3.0050212437234349E-2"/>
    <n v="-0.9"/>
    <x v="1"/>
  </r>
  <r>
    <x v="373"/>
    <n v="262.92"/>
    <n v="265.41000000000003"/>
    <n v="256.63069999999999"/>
    <n v="258.87"/>
    <n v="111508114"/>
    <x v="4"/>
    <s v="Oct 2023"/>
    <n v="8.7793000000000347"/>
    <x v="0"/>
    <x v="1"/>
    <s v="Low"/>
    <n v="-1.5403925148334136E-2"/>
    <n v="0"/>
    <x v="2"/>
  </r>
  <r>
    <x v="374"/>
    <n v="266.2"/>
    <n v="268.60000000000002"/>
    <n v="260.89999999999998"/>
    <n v="262.99"/>
    <n v="103706266"/>
    <x v="0"/>
    <s v="Oct 2023"/>
    <n v="7.7000000000000455"/>
    <x v="0"/>
    <x v="1"/>
    <s v="Low"/>
    <n v="-1.2058602554470247E-2"/>
    <n v="0"/>
    <x v="2"/>
  </r>
  <r>
    <x v="375"/>
    <n v="257.75"/>
    <n v="268.94"/>
    <n v="257.64999999999998"/>
    <n v="263.62"/>
    <n v="122656030"/>
    <x v="1"/>
    <s v="Oct 2023"/>
    <n v="11.29000000000002"/>
    <x v="0"/>
    <x v="1"/>
    <s v="Medium"/>
    <n v="2.2774005819592647E-2"/>
    <n v="0.9"/>
    <x v="0"/>
  </r>
  <r>
    <x v="376"/>
    <n v="255.31"/>
    <n v="261.36"/>
    <n v="252.05"/>
    <n v="259.67"/>
    <n v="101377947"/>
    <x v="2"/>
    <s v="Oct 2023"/>
    <n v="9.3100000000000023"/>
    <x v="0"/>
    <x v="1"/>
    <s v="Low"/>
    <n v="1.7077278602483308E-2"/>
    <n v="0"/>
    <x v="2"/>
  </r>
  <r>
    <x v="377"/>
    <n v="253.98"/>
    <n v="261.64999999999998"/>
    <n v="250.65"/>
    <n v="260.52999999999997"/>
    <n v="118121812"/>
    <x v="3"/>
    <s v="Oct 2023"/>
    <n v="10.999999999999972"/>
    <x v="0"/>
    <x v="1"/>
    <s v="Medium"/>
    <n v="2.5789432238758892E-2"/>
    <n v="0.9"/>
    <x v="0"/>
  </r>
  <r>
    <x v="378"/>
    <n v="260"/>
    <n v="263.60000000000002"/>
    <n v="256.25"/>
    <n v="260.05"/>
    <n v="119159214"/>
    <x v="4"/>
    <s v="Oct 2023"/>
    <n v="7.3500000000000227"/>
    <x v="0"/>
    <x v="1"/>
    <s v="Low"/>
    <n v="1.9230769230773603E-4"/>
    <n v="0"/>
    <x v="2"/>
  </r>
  <r>
    <x v="379"/>
    <n v="248.14"/>
    <n v="261.86"/>
    <n v="247.6"/>
    <n v="261.16000000000003"/>
    <n v="129721567"/>
    <x v="0"/>
    <s v="Oct 2023"/>
    <n v="14.260000000000019"/>
    <x v="0"/>
    <x v="1"/>
    <s v="Medium"/>
    <n v="5.2470379624405733E-2"/>
    <n v="0.9"/>
    <x v="0"/>
  </r>
  <r>
    <x v="380"/>
    <n v="248.61"/>
    <n v="250.02"/>
    <n v="244.45"/>
    <n v="246.53"/>
    <n v="101985305"/>
    <x v="1"/>
    <s v="Oct 2023"/>
    <n v="5.5700000000000216"/>
    <x v="0"/>
    <x v="1"/>
    <s v="Low"/>
    <n v="-8.3665178391859225E-3"/>
    <n v="0"/>
    <x v="2"/>
  </r>
  <r>
    <x v="381"/>
    <n v="244.81"/>
    <n v="254.2799"/>
    <n v="242.62"/>
    <n v="251.6"/>
    <n v="123810402"/>
    <x v="2"/>
    <s v="Oct 2023"/>
    <n v="11.659899999999993"/>
    <x v="0"/>
    <x v="1"/>
    <s v="Medium"/>
    <n v="2.7735795106409018E-2"/>
    <n v="0.9"/>
    <x v="0"/>
  </r>
  <r>
    <x v="382"/>
    <n v="250"/>
    <n v="254.77"/>
    <n v="246.35"/>
    <n v="250.22"/>
    <n v="128522729"/>
    <x v="3"/>
    <s v="Sep 2023"/>
    <n v="8.4200000000000159"/>
    <x v="0"/>
    <x v="1"/>
    <s v="Low"/>
    <n v="8.7999999999999548E-4"/>
    <n v="0"/>
    <x v="2"/>
  </r>
  <r>
    <x v="383"/>
    <n v="240.02"/>
    <n v="247.55"/>
    <n v="238.65"/>
    <n v="246.38"/>
    <n v="117058870"/>
    <x v="4"/>
    <s v="Sep 2023"/>
    <n v="8.9000000000000057"/>
    <x v="0"/>
    <x v="1"/>
    <s v="Low"/>
    <n v="2.6497791850679048E-2"/>
    <n v="0.9"/>
    <x v="0"/>
  </r>
  <r>
    <x v="384"/>
    <n v="244.262"/>
    <n v="245.33"/>
    <n v="234.58"/>
    <n v="240.5"/>
    <n v="136597184"/>
    <x v="0"/>
    <s v="Sep 2023"/>
    <n v="10.75"/>
    <x v="0"/>
    <x v="1"/>
    <s v="Low"/>
    <n v="-1.5401495115900141E-2"/>
    <n v="0"/>
    <x v="2"/>
  </r>
  <r>
    <x v="385"/>
    <n v="242.98"/>
    <n v="249.55"/>
    <n v="241.6601"/>
    <n v="244.12"/>
    <n v="101993631"/>
    <x v="1"/>
    <s v="Sep 2023"/>
    <n v="7.8899000000000115"/>
    <x v="0"/>
    <x v="1"/>
    <s v="Low"/>
    <n v="4.6917441764754908E-3"/>
    <n v="0"/>
    <x v="2"/>
  </r>
  <r>
    <x v="386"/>
    <n v="243.38"/>
    <n v="247.1"/>
    <n v="238.31"/>
    <n v="246.99"/>
    <n v="104636557"/>
    <x v="2"/>
    <s v="Sep 2023"/>
    <n v="8.789999999999992"/>
    <x v="0"/>
    <x v="1"/>
    <s v="Low"/>
    <n v="1.4832771797189637E-2"/>
    <n v="0"/>
    <x v="2"/>
  </r>
  <r>
    <x v="387"/>
    <n v="257.39999999999998"/>
    <n v="257.78879999999998"/>
    <n v="244.48"/>
    <n v="244.88"/>
    <n v="127524083"/>
    <x v="3"/>
    <s v="Sep 2023"/>
    <n v="13.308799999999991"/>
    <x v="0"/>
    <x v="1"/>
    <s v="Medium"/>
    <n v="-4.8640248640248573E-2"/>
    <n v="-0.9"/>
    <x v="1"/>
  </r>
  <r>
    <x v="388"/>
    <n v="257.85000000000002"/>
    <n v="260.86"/>
    <n v="254.21"/>
    <n v="255.7"/>
    <n v="119951516"/>
    <x v="4"/>
    <s v="Sep 2023"/>
    <n v="6.6500000000000057"/>
    <x v="0"/>
    <x v="1"/>
    <s v="Low"/>
    <n v="-8.3381811130503539E-3"/>
    <n v="0"/>
    <x v="2"/>
  </r>
  <r>
    <x v="389"/>
    <n v="267.04000000000002"/>
    <n v="273.93"/>
    <n v="262.4606"/>
    <n v="262.58999999999997"/>
    <n v="122514643"/>
    <x v="0"/>
    <s v="Sep 2023"/>
    <n v="11.469400000000007"/>
    <x v="0"/>
    <x v="1"/>
    <s v="Medium"/>
    <n v="-1.6664170161773687E-2"/>
    <n v="0"/>
    <x v="2"/>
  </r>
  <r>
    <x v="390"/>
    <n v="264.35000000000002"/>
    <n v="267.85000000000002"/>
    <n v="261.2"/>
    <n v="266.5"/>
    <n v="103704040"/>
    <x v="1"/>
    <s v="Sep 2023"/>
    <n v="6.6500000000000341"/>
    <x v="0"/>
    <x v="1"/>
    <s v="Low"/>
    <n v="8.1331567996972848E-3"/>
    <n v="0"/>
    <x v="2"/>
  </r>
  <r>
    <x v="391"/>
    <n v="271.16000000000003"/>
    <n v="271.44"/>
    <n v="263.76010000000002"/>
    <n v="265.27999999999997"/>
    <n v="101543305"/>
    <x v="2"/>
    <s v="Sep 2023"/>
    <n v="7.6798999999999751"/>
    <x v="0"/>
    <x v="1"/>
    <s v="Low"/>
    <n v="-2.1684614249889555E-2"/>
    <n v="-0.9"/>
    <x v="1"/>
  </r>
  <r>
    <x v="392"/>
    <n v="277.55"/>
    <n v="278.98"/>
    <n v="271"/>
    <n v="274.39"/>
    <n v="133692313"/>
    <x v="3"/>
    <s v="Sep 2023"/>
    <n v="7.9800000000000182"/>
    <x v="0"/>
    <x v="1"/>
    <s v="Low"/>
    <n v="-1.13853359755E-2"/>
    <n v="0"/>
    <x v="2"/>
  </r>
  <r>
    <x v="393"/>
    <n v="271.32"/>
    <n v="276.70940000000002"/>
    <n v="270.42"/>
    <n v="276.04000000000002"/>
    <n v="107709842"/>
    <x v="4"/>
    <s v="Sep 2023"/>
    <n v="6.2894000000000005"/>
    <x v="0"/>
    <x v="1"/>
    <s v="Low"/>
    <n v="1.7396432257113473E-2"/>
    <n v="0"/>
    <x v="2"/>
  </r>
  <r>
    <x v="394"/>
    <n v="270.07"/>
    <n v="274.98"/>
    <n v="268.10000000000002"/>
    <n v="271.3"/>
    <n v="111673737"/>
    <x v="0"/>
    <s v="Sep 2023"/>
    <n v="6.8799999999999955"/>
    <x v="0"/>
    <x v="1"/>
    <s v="Low"/>
    <n v="4.5543747917207323E-3"/>
    <n v="0"/>
    <x v="2"/>
  </r>
  <r>
    <x v="395"/>
    <n v="270.76"/>
    <n v="278.39"/>
    <n v="266.60000000000002"/>
    <n v="267.48"/>
    <n v="135999866"/>
    <x v="1"/>
    <s v="Sep 2023"/>
    <n v="11.789999999999964"/>
    <x v="0"/>
    <x v="1"/>
    <s v="Medium"/>
    <n v="-1.2114049342591124E-2"/>
    <n v="0"/>
    <x v="2"/>
  </r>
  <r>
    <x v="396"/>
    <n v="264.27"/>
    <n v="274.85000000000002"/>
    <n v="260.61"/>
    <n v="273.58"/>
    <n v="174667852"/>
    <x v="2"/>
    <s v="Sep 2023"/>
    <n v="14.240000000000009"/>
    <x v="0"/>
    <x v="1"/>
    <s v="Medium"/>
    <n v="3.5229121731562431E-2"/>
    <n v="0.9"/>
    <x v="0"/>
  </r>
  <r>
    <x v="397"/>
    <n v="251.22"/>
    <n v="256.52"/>
    <n v="246.67"/>
    <n v="248.5"/>
    <n v="118559635"/>
    <x v="3"/>
    <s v="Sep 2023"/>
    <n v="9.8499999999999943"/>
    <x v="0"/>
    <x v="1"/>
    <s v="Low"/>
    <n v="-1.0827163442401078E-2"/>
    <n v="0"/>
    <x v="2"/>
  </r>
  <r>
    <x v="398"/>
    <n v="245.07"/>
    <n v="252.81"/>
    <n v="243.26499999999999"/>
    <n v="251.49"/>
    <n v="115312886"/>
    <x v="4"/>
    <s v="Sep 2023"/>
    <n v="9.5450000000000159"/>
    <x v="0"/>
    <x v="1"/>
    <s v="Low"/>
    <n v="2.6196596890684359E-2"/>
    <n v="0.9"/>
    <x v="0"/>
  </r>
  <r>
    <x v="399"/>
    <n v="255.13499999999999"/>
    <n v="255.39"/>
    <n v="245.06"/>
    <n v="251.92"/>
    <n v="116959759"/>
    <x v="0"/>
    <s v="Sep 2023"/>
    <n v="10.329999999999984"/>
    <x v="0"/>
    <x v="1"/>
    <s v="Low"/>
    <n v="-1.2601171928586841E-2"/>
    <n v="0"/>
    <x v="2"/>
  </r>
  <r>
    <x v="400"/>
    <n v="245"/>
    <n v="258"/>
    <n v="244.86"/>
    <n v="256.49"/>
    <n v="129469565"/>
    <x v="1"/>
    <s v="Sep 2023"/>
    <n v="13.139999999999986"/>
    <x v="0"/>
    <x v="1"/>
    <s v="Medium"/>
    <n v="4.689795918367351E-2"/>
    <n v="0.9"/>
    <x v="0"/>
  </r>
  <r>
    <x v="401"/>
    <n v="257.26"/>
    <n v="259.07940000000002"/>
    <n v="242.01"/>
    <n v="245.01"/>
    <n v="132541640"/>
    <x v="3"/>
    <s v="Sep 2023"/>
    <n v="17.06940000000003"/>
    <x v="0"/>
    <x v="0"/>
    <s v="High"/>
    <n v="-4.7617196610433024E-2"/>
    <n v="-0.9"/>
    <x v="1"/>
  </r>
  <r>
    <x v="402"/>
    <n v="255.98"/>
    <n v="261.18"/>
    <n v="255.05"/>
    <n v="258.08"/>
    <n v="108861698"/>
    <x v="4"/>
    <s v="Aug 2023"/>
    <n v="6.1299999999999955"/>
    <x v="0"/>
    <x v="1"/>
    <s v="Low"/>
    <n v="8.2037659192124163E-3"/>
    <n v="0"/>
    <x v="2"/>
  </r>
  <r>
    <x v="403"/>
    <n v="254.2"/>
    <n v="260.51"/>
    <n v="250.59"/>
    <n v="256.89999999999998"/>
    <n v="121988437"/>
    <x v="0"/>
    <s v="Aug 2023"/>
    <n v="9.9199999999999875"/>
    <x v="0"/>
    <x v="1"/>
    <s v="Low"/>
    <n v="1.0621557828481466E-2"/>
    <n v="0"/>
    <x v="2"/>
  </r>
  <r>
    <x v="404"/>
    <n v="238.58"/>
    <n v="257.48"/>
    <n v="237.77"/>
    <n v="257.18"/>
    <n v="134047603"/>
    <x v="1"/>
    <s v="Aug 2023"/>
    <n v="19.710000000000008"/>
    <x v="0"/>
    <x v="0"/>
    <s v="High"/>
    <n v="7.7961270852544187E-2"/>
    <n v="0.9"/>
    <x v="0"/>
  </r>
  <r>
    <x v="405"/>
    <n v="242.58"/>
    <n v="244.38"/>
    <n v="235.35"/>
    <n v="238.82"/>
    <n v="107673727"/>
    <x v="2"/>
    <s v="Aug 2023"/>
    <n v="9.0300000000000011"/>
    <x v="0"/>
    <x v="1"/>
    <s v="Low"/>
    <n v="-1.550004122351397E-2"/>
    <n v="0"/>
    <x v="2"/>
  </r>
  <r>
    <x v="406"/>
    <n v="231.31"/>
    <n v="239"/>
    <n v="230.35"/>
    <n v="238.59"/>
    <n v="106612231"/>
    <x v="3"/>
    <s v="Aug 2023"/>
    <n v="8.6500000000000057"/>
    <x v="0"/>
    <x v="1"/>
    <s v="Low"/>
    <n v="3.1472915135532409E-2"/>
    <n v="0.9"/>
    <x v="0"/>
  </r>
  <r>
    <x v="407"/>
    <n v="238.66"/>
    <n v="238.92"/>
    <n v="228.18010000000001"/>
    <n v="230.04"/>
    <n v="99777432"/>
    <x v="4"/>
    <s v="Aug 2023"/>
    <n v="10.739899999999977"/>
    <x v="0"/>
    <x v="1"/>
    <s v="Low"/>
    <n v="-3.6118327327579004E-2"/>
    <n v="-0.9"/>
    <x v="1"/>
  </r>
  <r>
    <x v="408"/>
    <n v="229.34"/>
    <n v="238.98"/>
    <n v="229.29"/>
    <n v="236.86"/>
    <n v="101077635"/>
    <x v="0"/>
    <s v="Aug 2023"/>
    <n v="9.6899999999999977"/>
    <x v="0"/>
    <x v="1"/>
    <s v="Low"/>
    <n v="3.2789744484172018E-2"/>
    <n v="0.9"/>
    <x v="0"/>
  </r>
  <r>
    <x v="409"/>
    <n v="240.25"/>
    <n v="240.82"/>
    <n v="229.55"/>
    <n v="233.19"/>
    <n v="130597886"/>
    <x v="1"/>
    <s v="Aug 2023"/>
    <n v="11.269999999999982"/>
    <x v="0"/>
    <x v="1"/>
    <s v="Medium"/>
    <n v="-2.9386056191467232E-2"/>
    <n v="-0.9"/>
    <x v="1"/>
  </r>
  <r>
    <x v="410"/>
    <n v="221.55119999999999"/>
    <n v="232.1343"/>
    <n v="220.58"/>
    <n v="231.28"/>
    <n v="135702671"/>
    <x v="2"/>
    <s v="Aug 2023"/>
    <n v="11.554299999999984"/>
    <x v="0"/>
    <x v="1"/>
    <s v="Medium"/>
    <n v="4.391219727087918E-2"/>
    <n v="0.9"/>
    <x v="0"/>
  </r>
  <r>
    <x v="411"/>
    <n v="214.12"/>
    <n v="217.58"/>
    <n v="212.36"/>
    <n v="215.49"/>
    <n v="136276584"/>
    <x v="3"/>
    <s v="Aug 2023"/>
    <n v="5.2199999999999989"/>
    <x v="0"/>
    <x v="1"/>
    <s v="Low"/>
    <n v="6.3982813375677398E-3"/>
    <n v="0"/>
    <x v="2"/>
  </r>
  <r>
    <x v="412"/>
    <n v="226.06"/>
    <n v="226.74"/>
    <n v="218.83"/>
    <n v="219.22"/>
    <n v="120718417"/>
    <x v="4"/>
    <s v="Aug 2023"/>
    <n v="7.9099999999999966"/>
    <x v="0"/>
    <x v="1"/>
    <s v="Low"/>
    <n v="-3.0257453773334528E-2"/>
    <n v="-0.9"/>
    <x v="1"/>
  </r>
  <r>
    <x v="413"/>
    <n v="228.02"/>
    <n v="233.97"/>
    <n v="225.38"/>
    <n v="225.6"/>
    <n v="112484520"/>
    <x v="0"/>
    <s v="Aug 2023"/>
    <n v="8.5900000000000034"/>
    <x v="0"/>
    <x v="1"/>
    <s v="Low"/>
    <n v="-1.0613104113674308E-2"/>
    <n v="0"/>
    <x v="2"/>
  </r>
  <r>
    <x v="414"/>
    <n v="238.73"/>
    <n v="240.5"/>
    <n v="232.61"/>
    <n v="232.96"/>
    <n v="88197599"/>
    <x v="1"/>
    <s v="Aug 2023"/>
    <n v="7.8899999999999864"/>
    <x v="0"/>
    <x v="1"/>
    <s v="Low"/>
    <n v="-2.4169563942529143E-2"/>
    <n v="-0.9"/>
    <x v="1"/>
  </r>
  <r>
    <x v="415"/>
    <n v="235.7"/>
    <n v="240.66"/>
    <n v="233.75"/>
    <n v="239.76"/>
    <n v="98595331"/>
    <x v="2"/>
    <s v="Aug 2023"/>
    <n v="6.9099999999999966"/>
    <x v="0"/>
    <x v="1"/>
    <s v="Low"/>
    <n v="1.7225286380992799E-2"/>
    <n v="0"/>
    <x v="2"/>
  </r>
  <r>
    <x v="416"/>
    <n v="241.77"/>
    <n v="243.79"/>
    <n v="238.02"/>
    <n v="242.65"/>
    <n v="99038642"/>
    <x v="3"/>
    <s v="Aug 2023"/>
    <n v="5.7699999999999818"/>
    <x v="0"/>
    <x v="1"/>
    <s v="Low"/>
    <n v="3.6398229722463308E-3"/>
    <n v="0"/>
    <x v="2"/>
  </r>
  <r>
    <x v="417"/>
    <n v="245.4"/>
    <n v="251.8"/>
    <n v="243"/>
    <n v="245.34"/>
    <n v="109498608"/>
    <x v="4"/>
    <s v="Aug 2023"/>
    <n v="8.8000000000000114"/>
    <x v="0"/>
    <x v="1"/>
    <s v="Low"/>
    <n v="-2.4449877750612172E-4"/>
    <n v="0"/>
    <x v="2"/>
  </r>
  <r>
    <x v="418"/>
    <n v="250.87"/>
    <n v="251.1"/>
    <n v="241.9"/>
    <n v="242.19"/>
    <n v="101596324"/>
    <x v="0"/>
    <s v="Aug 2023"/>
    <n v="9.1999999999999886"/>
    <x v="0"/>
    <x v="1"/>
    <s v="Low"/>
    <n v="-3.459959341491612E-2"/>
    <n v="-0.9"/>
    <x v="1"/>
  </r>
  <r>
    <x v="419"/>
    <n v="247.45"/>
    <n v="250.92"/>
    <n v="245.01"/>
    <n v="249.7"/>
    <n v="96642183"/>
    <x v="1"/>
    <s v="Aug 2023"/>
    <n v="5.9099999999999966"/>
    <x v="0"/>
    <x v="1"/>
    <s v="Low"/>
    <n v="9.0927460092948068E-3"/>
    <n v="0"/>
    <x v="2"/>
  </r>
  <r>
    <x v="420"/>
    <n v="251.45"/>
    <n v="253.65110000000001"/>
    <n v="242.76"/>
    <n v="251.45"/>
    <n v="111097943"/>
    <x v="2"/>
    <s v="Aug 2023"/>
    <n v="10.891100000000023"/>
    <x v="0"/>
    <x v="1"/>
    <s v="Medium"/>
    <n v="0"/>
    <n v="0"/>
    <x v="2"/>
  </r>
  <r>
    <x v="421"/>
    <n v="260.97000000000003"/>
    <n v="264.77"/>
    <n v="253.11"/>
    <n v="253.86"/>
    <n v="99539907"/>
    <x v="3"/>
    <s v="Aug 2023"/>
    <n v="11.659999999999968"/>
    <x v="0"/>
    <x v="1"/>
    <s v="Medium"/>
    <n v="-2.7244510863317674E-2"/>
    <n v="-0.9"/>
    <x v="1"/>
  </r>
  <r>
    <x v="422"/>
    <n v="252.04"/>
    <n v="260.49"/>
    <n v="252"/>
    <n v="259.32"/>
    <n v="97829545"/>
    <x v="4"/>
    <s v="Aug 2023"/>
    <n v="8.4900000000000091"/>
    <x v="0"/>
    <x v="1"/>
    <s v="Low"/>
    <n v="2.8884304078717671E-2"/>
    <n v="0.9"/>
    <x v="0"/>
  </r>
  <r>
    <x v="423"/>
    <n v="255.57"/>
    <n v="259.52"/>
    <n v="250.49"/>
    <n v="254.11"/>
    <n v="101752865"/>
    <x v="0"/>
    <s v="Aug 2023"/>
    <n v="9.0299999999999727"/>
    <x v="0"/>
    <x v="1"/>
    <s v="Low"/>
    <n v="-5.7127205853581388E-3"/>
    <n v="0"/>
    <x v="2"/>
  </r>
  <r>
    <x v="424"/>
    <n v="266.26"/>
    <n v="266.47000000000003"/>
    <n v="260.25"/>
    <n v="261.07"/>
    <n v="83645720"/>
    <x v="1"/>
    <s v="Aug 2023"/>
    <n v="6.2200000000000273"/>
    <x v="0"/>
    <x v="1"/>
    <s v="Low"/>
    <n v="-1.9492225644107256E-2"/>
    <n v="0"/>
    <x v="2"/>
  </r>
  <r>
    <x v="425"/>
    <n v="267.48"/>
    <n v="269.08"/>
    <n v="263.77999999999997"/>
    <n v="267.43"/>
    <n v="84582172"/>
    <x v="2"/>
    <s v="Jul 2023"/>
    <n v="5.3000000000000114"/>
    <x v="0"/>
    <x v="1"/>
    <s v="Low"/>
    <n v="-1.8692986391510155E-4"/>
    <n v="0"/>
    <x v="2"/>
  </r>
  <r>
    <x v="426"/>
    <n v="259.86"/>
    <n v="267.25"/>
    <n v="258.2312"/>
    <n v="266.44"/>
    <n v="111446026"/>
    <x v="3"/>
    <s v="Jul 2023"/>
    <n v="9.0187999999999988"/>
    <x v="0"/>
    <x v="1"/>
    <s v="Low"/>
    <n v="2.5321326868313645E-2"/>
    <n v="0.9"/>
    <x v="0"/>
  </r>
  <r>
    <x v="427"/>
    <n v="268.31"/>
    <n v="269.13"/>
    <n v="255.3"/>
    <n v="255.71"/>
    <n v="103697263"/>
    <x v="4"/>
    <s v="Jul 2023"/>
    <n v="13.829999999999984"/>
    <x v="0"/>
    <x v="1"/>
    <s v="Medium"/>
    <n v="-4.6960605270023457E-2"/>
    <n v="-0.9"/>
    <x v="1"/>
  </r>
  <r>
    <x v="428"/>
    <n v="263.25"/>
    <n v="268.04000000000002"/>
    <n v="261.75"/>
    <n v="264.35000000000002"/>
    <n v="95856177"/>
    <x v="0"/>
    <s v="Jul 2023"/>
    <n v="6.2900000000000205"/>
    <x v="0"/>
    <x v="1"/>
    <s v="Low"/>
    <n v="4.1785375118709315E-3"/>
    <n v="0"/>
    <x v="2"/>
  </r>
  <r>
    <x v="429"/>
    <n v="272.38"/>
    <n v="272.89999999999998"/>
    <n v="265"/>
    <n v="265.27999999999997"/>
    <n v="112757327"/>
    <x v="1"/>
    <s v="Jul 2023"/>
    <n v="7.8999999999999773"/>
    <x v="0"/>
    <x v="1"/>
    <s v="Low"/>
    <n v="-2.6066524708128435E-2"/>
    <n v="-0.9"/>
    <x v="1"/>
  </r>
  <r>
    <x v="430"/>
    <n v="255.85"/>
    <n v="269.85000000000002"/>
    <n v="254.12"/>
    <n v="269.06"/>
    <n v="137005037"/>
    <x v="2"/>
    <s v="Jul 2023"/>
    <n v="15.730000000000018"/>
    <x v="0"/>
    <x v="0"/>
    <s v="Medium"/>
    <n v="5.1631815516904468E-2"/>
    <n v="0.9"/>
    <x v="0"/>
  </r>
  <r>
    <x v="431"/>
    <n v="268"/>
    <n v="268"/>
    <n v="255.8"/>
    <n v="260.02"/>
    <n v="161796073"/>
    <x v="3"/>
    <s v="Jul 2023"/>
    <n v="12.199999999999989"/>
    <x v="0"/>
    <x v="1"/>
    <s v="Medium"/>
    <n v="-2.9776119402985142E-2"/>
    <n v="-0.9"/>
    <x v="1"/>
  </r>
  <r>
    <x v="432"/>
    <n v="279.56"/>
    <n v="280.93"/>
    <n v="261.2"/>
    <n v="262.89999999999998"/>
    <n v="175158273"/>
    <x v="4"/>
    <s v="Jul 2023"/>
    <n v="19.730000000000018"/>
    <x v="0"/>
    <x v="0"/>
    <s v="High"/>
    <n v="-5.9593647159822669E-2"/>
    <n v="-0.9"/>
    <x v="1"/>
  </r>
  <r>
    <x v="433"/>
    <n v="296.04000000000002"/>
    <n v="299.29000000000002"/>
    <n v="289.52010000000001"/>
    <n v="291.26"/>
    <n v="142355353"/>
    <x v="0"/>
    <s v="Jul 2023"/>
    <n v="9.7699000000000069"/>
    <x v="0"/>
    <x v="1"/>
    <s v="Low"/>
    <n v="-1.6146466693690142E-2"/>
    <n v="0"/>
    <x v="2"/>
  </r>
  <r>
    <x v="434"/>
    <n v="290.14999999999998"/>
    <n v="295.26"/>
    <n v="286.01"/>
    <n v="293.33999999999997"/>
    <n v="112434713"/>
    <x v="1"/>
    <s v="Jul 2023"/>
    <n v="9.25"/>
    <x v="0"/>
    <x v="1"/>
    <s v="Low"/>
    <n v="1.0994313286231253E-2"/>
    <n v="0"/>
    <x v="2"/>
  </r>
  <r>
    <x v="435"/>
    <n v="286.625"/>
    <n v="292.23"/>
    <n v="283.57"/>
    <n v="290.38"/>
    <n v="131569593"/>
    <x v="2"/>
    <s v="Jul 2023"/>
    <n v="8.660000000000025"/>
    <x v="0"/>
    <x v="1"/>
    <s v="Low"/>
    <n v="1.3100741386829465E-2"/>
    <n v="0"/>
    <x v="2"/>
  </r>
  <r>
    <x v="436"/>
    <n v="277.01"/>
    <n v="285.3"/>
    <n v="276.31"/>
    <n v="281.38"/>
    <n v="120062369"/>
    <x v="3"/>
    <s v="Jul 2023"/>
    <n v="8.9900000000000091"/>
    <x v="0"/>
    <x v="1"/>
    <s v="Low"/>
    <n v="1.5775603768817027E-2"/>
    <n v="0"/>
    <x v="2"/>
  </r>
  <r>
    <x v="437"/>
    <n v="274.58999999999997"/>
    <n v="279.45"/>
    <n v="270.60000000000002"/>
    <n v="277.89999999999998"/>
    <n v="112681458"/>
    <x v="4"/>
    <s v="Jul 2023"/>
    <n v="8.8499999999999659"/>
    <x v="0"/>
    <x v="1"/>
    <s v="Low"/>
    <n v="1.2054335554827206E-2"/>
    <n v="0"/>
    <x v="2"/>
  </r>
  <r>
    <x v="438"/>
    <n v="276.32499999999999"/>
    <n v="276.52"/>
    <n v="271.45999999999998"/>
    <n v="271.99"/>
    <n v="95672139"/>
    <x v="0"/>
    <s v="Jul 2023"/>
    <n v="5.0600000000000023"/>
    <x v="0"/>
    <x v="1"/>
    <s v="Low"/>
    <n v="-1.5688048493621567E-2"/>
    <n v="0"/>
    <x v="2"/>
  </r>
  <r>
    <x v="439"/>
    <n v="268.64999999999998"/>
    <n v="270.89999999999998"/>
    <n v="266.37"/>
    <n v="269.79000000000002"/>
    <n v="91972358"/>
    <x v="1"/>
    <s v="Jul 2023"/>
    <n v="4.5299999999999727"/>
    <x v="0"/>
    <x v="2"/>
    <s v="Low"/>
    <n v="4.2434394193189779E-3"/>
    <n v="0"/>
    <x v="2"/>
  </r>
  <r>
    <x v="440"/>
    <n v="276.47000000000003"/>
    <n v="277.52"/>
    <n v="265.10000000000002"/>
    <n v="269.61"/>
    <n v="119425405"/>
    <x v="2"/>
    <s v="Jul 2023"/>
    <n v="12.419999999999959"/>
    <x v="0"/>
    <x v="1"/>
    <s v="Medium"/>
    <n v="-2.4812818750678239E-2"/>
    <n v="-0.9"/>
    <x v="1"/>
  </r>
  <r>
    <x v="441"/>
    <n v="278.43"/>
    <n v="280.77999999999997"/>
    <n v="273.77"/>
    <n v="274.43"/>
    <n v="113879174"/>
    <x v="3"/>
    <s v="Jul 2023"/>
    <n v="7.0099999999999909"/>
    <x v="0"/>
    <x v="1"/>
    <s v="Low"/>
    <n v="-1.4366268002729591E-2"/>
    <n v="0"/>
    <x v="2"/>
  </r>
  <r>
    <x v="442"/>
    <n v="278.08999999999997"/>
    <n v="279.97000000000003"/>
    <n v="272.88"/>
    <n v="276.54000000000002"/>
    <n v="120707419"/>
    <x v="4"/>
    <s v="Jul 2023"/>
    <n v="7.0900000000000318"/>
    <x v="0"/>
    <x v="1"/>
    <s v="Low"/>
    <n v="-5.5737351217230204E-3"/>
    <n v="0"/>
    <x v="2"/>
  </r>
  <r>
    <x v="443"/>
    <n v="278.82"/>
    <n v="283.85000000000002"/>
    <n v="277.60000000000002"/>
    <n v="282.48"/>
    <n v="131530862"/>
    <x v="0"/>
    <s v="Jul 2023"/>
    <n v="6.25"/>
    <x v="0"/>
    <x v="1"/>
    <s v="Low"/>
    <n v="1.312674843985376E-2"/>
    <n v="0"/>
    <x v="2"/>
  </r>
  <r>
    <x v="444"/>
    <n v="276.49"/>
    <n v="284.25"/>
    <n v="275.11"/>
    <n v="279.82"/>
    <n v="119685891"/>
    <x v="2"/>
    <s v="Jul 2023"/>
    <n v="9.1399999999999864"/>
    <x v="0"/>
    <x v="1"/>
    <s v="Low"/>
    <n v="1.2043835220080235E-2"/>
    <n v="0"/>
    <x v="2"/>
  </r>
  <r>
    <x v="445"/>
    <n v="260.60000000000002"/>
    <n v="264.45"/>
    <n v="259.89"/>
    <n v="261.77"/>
    <n v="112620784"/>
    <x v="3"/>
    <s v="Jun 2023"/>
    <n v="4.5600000000000023"/>
    <x v="0"/>
    <x v="2"/>
    <s v="Low"/>
    <n v="4.4896392939369105E-3"/>
    <n v="0"/>
    <x v="2"/>
  </r>
  <r>
    <x v="446"/>
    <n v="258.02999999999997"/>
    <n v="260.74"/>
    <n v="253.61"/>
    <n v="257.5"/>
    <n v="131283360"/>
    <x v="4"/>
    <s v="Jun 2023"/>
    <n v="7.1299999999999955"/>
    <x v="0"/>
    <x v="1"/>
    <s v="Low"/>
    <n v="-2.0540247258069712E-3"/>
    <n v="0"/>
    <x v="2"/>
  </r>
  <r>
    <x v="447"/>
    <n v="249.7"/>
    <n v="259.88"/>
    <n v="248.89"/>
    <n v="256.24"/>
    <n v="159770797"/>
    <x v="0"/>
    <s v="Jun 2023"/>
    <n v="10.990000000000009"/>
    <x v="0"/>
    <x v="1"/>
    <s v="Medium"/>
    <n v="2.6191429715658875E-2"/>
    <n v="0.9"/>
    <x v="0"/>
  </r>
  <r>
    <x v="448"/>
    <n v="243.24"/>
    <n v="250.38990000000001"/>
    <n v="240.85"/>
    <n v="250.21"/>
    <n v="164968214"/>
    <x v="1"/>
    <s v="Jun 2023"/>
    <n v="9.5399000000000171"/>
    <x v="0"/>
    <x v="1"/>
    <s v="Low"/>
    <n v="2.8654826508797891E-2"/>
    <n v="0.9"/>
    <x v="0"/>
  </r>
  <r>
    <x v="449"/>
    <n v="250.065"/>
    <n v="258.37"/>
    <n v="240.7"/>
    <n v="241.05"/>
    <n v="179990552"/>
    <x v="2"/>
    <s v="Jun 2023"/>
    <n v="17.670000000000016"/>
    <x v="0"/>
    <x v="0"/>
    <s v="High"/>
    <n v="-3.6050626837022322E-2"/>
    <n v="-0.9"/>
    <x v="1"/>
  </r>
  <r>
    <x v="450"/>
    <n v="259.29000000000002"/>
    <n v="262.45"/>
    <n v="252.8"/>
    <n v="256.60000000000002"/>
    <n v="177460803"/>
    <x v="3"/>
    <s v="Jun 2023"/>
    <n v="9.6499999999999773"/>
    <x v="0"/>
    <x v="1"/>
    <s v="Low"/>
    <n v="-1.0374484168305748E-2"/>
    <n v="0"/>
    <x v="2"/>
  </r>
  <r>
    <x v="451"/>
    <n v="250.77"/>
    <n v="265"/>
    <n v="248.25"/>
    <n v="264.61"/>
    <n v="166875944"/>
    <x v="4"/>
    <s v="Jun 2023"/>
    <n v="16.75"/>
    <x v="0"/>
    <x v="0"/>
    <s v="High"/>
    <n v="5.5190014754555976E-2"/>
    <n v="0.9"/>
    <x v="0"/>
  </r>
  <r>
    <x v="452"/>
    <n v="275.13"/>
    <n v="276.99"/>
    <n v="257.77999999999997"/>
    <n v="259.45999999999998"/>
    <n v="211797109"/>
    <x v="0"/>
    <s v="Jun 2023"/>
    <n v="19.210000000000036"/>
    <x v="0"/>
    <x v="0"/>
    <s v="High"/>
    <n v="-5.6954894050085476E-2"/>
    <n v="-0.9"/>
    <x v="1"/>
  </r>
  <r>
    <x v="453"/>
    <n v="261.5"/>
    <n v="274.75"/>
    <n v="261.12"/>
    <n v="274.45"/>
    <n v="165611217"/>
    <x v="1"/>
    <s v="Jun 2023"/>
    <n v="13.629999999999995"/>
    <x v="0"/>
    <x v="1"/>
    <s v="Medium"/>
    <n v="4.9521988527724624E-2"/>
    <n v="0.9"/>
    <x v="0"/>
  </r>
  <r>
    <x v="454"/>
    <n v="258.92"/>
    <n v="263.60000000000002"/>
    <n v="257.20909999999998"/>
    <n v="260.54000000000002"/>
    <n v="167915649"/>
    <x v="3"/>
    <s v="Jun 2023"/>
    <n v="6.3909000000000447"/>
    <x v="0"/>
    <x v="1"/>
    <s v="Low"/>
    <n v="6.2567588444307296E-3"/>
    <n v="0"/>
    <x v="2"/>
  </r>
  <r>
    <x v="455"/>
    <n v="248.4"/>
    <n v="258.95"/>
    <n v="247.29"/>
    <n v="255.9"/>
    <n v="160171238"/>
    <x v="4"/>
    <s v="Jun 2023"/>
    <n v="11.659999999999997"/>
    <x v="0"/>
    <x v="1"/>
    <s v="Medium"/>
    <n v="3.0193236714975844E-2"/>
    <n v="0.9"/>
    <x v="0"/>
  </r>
  <r>
    <x v="456"/>
    <n v="260.17"/>
    <n v="261.57"/>
    <n v="250.5"/>
    <n v="256.79000000000002"/>
    <n v="170575536"/>
    <x v="0"/>
    <s v="Jun 2023"/>
    <n v="11.069999999999993"/>
    <x v="0"/>
    <x v="1"/>
    <s v="Medium"/>
    <n v="-1.2991505554060789E-2"/>
    <n v="0"/>
    <x v="2"/>
  </r>
  <r>
    <x v="457"/>
    <n v="253.51"/>
    <n v="259.68"/>
    <n v="251.34"/>
    <n v="258.70999999999998"/>
    <n v="162384343"/>
    <x v="1"/>
    <s v="Jun 2023"/>
    <n v="8.3400000000000034"/>
    <x v="0"/>
    <x v="1"/>
    <s v="Low"/>
    <n v="2.0512011360498555E-2"/>
    <n v="0.9"/>
    <x v="0"/>
  </r>
  <r>
    <x v="458"/>
    <n v="247.94"/>
    <n v="250.97"/>
    <n v="244.59"/>
    <n v="249.83"/>
    <n v="150740523"/>
    <x v="2"/>
    <s v="Jun 2023"/>
    <n v="6.3799999999999955"/>
    <x v="0"/>
    <x v="1"/>
    <s v="Low"/>
    <n v="7.6228119706381169E-3"/>
    <n v="0"/>
    <x v="2"/>
  </r>
  <r>
    <x v="459"/>
    <n v="249.07"/>
    <n v="252.42"/>
    <n v="242.02"/>
    <n v="244.4"/>
    <n v="200242371"/>
    <x v="3"/>
    <s v="Jun 2023"/>
    <n v="10.399999999999977"/>
    <x v="0"/>
    <x v="1"/>
    <s v="Low"/>
    <n v="-1.8749749066527432E-2"/>
    <n v="0"/>
    <x v="2"/>
  </r>
  <r>
    <x v="460"/>
    <n v="224.22"/>
    <n v="235.23"/>
    <n v="223.01"/>
    <n v="234.86"/>
    <n v="164489739"/>
    <x v="4"/>
    <s v="Jun 2023"/>
    <n v="12.219999999999999"/>
    <x v="0"/>
    <x v="1"/>
    <s v="Medium"/>
    <n v="4.7453393988047522E-2"/>
    <n v="0.9"/>
    <x v="0"/>
  </r>
  <r>
    <x v="461"/>
    <n v="228"/>
    <n v="230.8296"/>
    <n v="223.2"/>
    <n v="224.57"/>
    <n v="185710777"/>
    <x v="0"/>
    <s v="Jun 2023"/>
    <n v="7.6296000000000106"/>
    <x v="0"/>
    <x v="1"/>
    <s v="Low"/>
    <n v="-1.5043859649122837E-2"/>
    <n v="0"/>
    <x v="2"/>
  </r>
  <r>
    <x v="462"/>
    <n v="216.14"/>
    <n v="221.91"/>
    <n v="212.53"/>
    <n v="221.31"/>
    <n v="146911576"/>
    <x v="1"/>
    <s v="Jun 2023"/>
    <n v="9.3799999999999955"/>
    <x v="0"/>
    <x v="1"/>
    <s v="Low"/>
    <n v="2.3919681687795024E-2"/>
    <n v="0.9"/>
    <x v="0"/>
  </r>
  <r>
    <x v="463"/>
    <n v="217.8"/>
    <n v="221.29"/>
    <n v="214.52"/>
    <n v="217.61"/>
    <n v="151143052"/>
    <x v="2"/>
    <s v="Jun 2023"/>
    <n v="6.7699999999999818"/>
    <x v="0"/>
    <x v="1"/>
    <s v="Low"/>
    <n v="-8.723599632690437E-4"/>
    <n v="0"/>
    <x v="2"/>
  </r>
  <r>
    <x v="464"/>
    <n v="210.15"/>
    <n v="217.25"/>
    <n v="209.75200000000001"/>
    <n v="213.97"/>
    <n v="164398372"/>
    <x v="3"/>
    <s v="Jun 2023"/>
    <n v="7.4979999999999905"/>
    <x v="0"/>
    <x v="1"/>
    <s v="Low"/>
    <n v="1.8177492267427996E-2"/>
    <n v="0"/>
    <x v="2"/>
  </r>
  <r>
    <x v="465"/>
    <n v="202.59"/>
    <n v="209.8"/>
    <n v="199.37"/>
    <n v="207.52"/>
    <n v="148029931"/>
    <x v="4"/>
    <s v="Jun 2023"/>
    <n v="10.430000000000007"/>
    <x v="0"/>
    <x v="1"/>
    <s v="Low"/>
    <n v="2.4334863517449068E-2"/>
    <n v="0.9"/>
    <x v="0"/>
  </r>
  <r>
    <x v="466"/>
    <n v="199.78"/>
    <n v="203.95"/>
    <n v="195.12"/>
    <n v="203.93"/>
    <n v="149356274"/>
    <x v="0"/>
    <s v="May 2023"/>
    <n v="8.8299999999999841"/>
    <x v="0"/>
    <x v="1"/>
    <s v="Low"/>
    <n v="2.0772850135148693E-2"/>
    <n v="0.9"/>
    <x v="0"/>
  </r>
  <r>
    <x v="467"/>
    <n v="200.1"/>
    <n v="204.48"/>
    <n v="197.53"/>
    <n v="201.16"/>
    <n v="128818746"/>
    <x v="1"/>
    <s v="May 2023"/>
    <n v="6.9499999999999886"/>
    <x v="0"/>
    <x v="1"/>
    <s v="Low"/>
    <n v="5.2973513243378427E-3"/>
    <n v="0"/>
    <x v="2"/>
  </r>
  <r>
    <x v="468"/>
    <n v="184.62"/>
    <n v="198.6"/>
    <n v="184.53"/>
    <n v="193.17"/>
    <n v="162061496"/>
    <x v="3"/>
    <s v="May 2023"/>
    <n v="14.069999999999993"/>
    <x v="0"/>
    <x v="1"/>
    <s v="Medium"/>
    <n v="4.6311342216444493E-2"/>
    <n v="0.9"/>
    <x v="0"/>
  </r>
  <r>
    <x v="469"/>
    <n v="186.54"/>
    <n v="186.78"/>
    <n v="180.58"/>
    <n v="184.47"/>
    <n v="96870719"/>
    <x v="4"/>
    <s v="May 2023"/>
    <n v="6.1999999999999886"/>
    <x v="0"/>
    <x v="1"/>
    <s v="Low"/>
    <n v="-1.1096815696365355E-2"/>
    <n v="0"/>
    <x v="2"/>
  </r>
  <r>
    <x v="470"/>
    <n v="182.23"/>
    <n v="184.22"/>
    <n v="178.22"/>
    <n v="182.9"/>
    <n v="137605054"/>
    <x v="0"/>
    <s v="May 2023"/>
    <n v="6"/>
    <x v="0"/>
    <x v="1"/>
    <s v="Low"/>
    <n v="3.6766723371564284E-3"/>
    <n v="0"/>
    <x v="2"/>
  </r>
  <r>
    <x v="471"/>
    <n v="186.2"/>
    <n v="192.96"/>
    <n v="185.26"/>
    <n v="185.77"/>
    <n v="156952130"/>
    <x v="1"/>
    <s v="May 2023"/>
    <n v="7.7000000000000171"/>
    <x v="0"/>
    <x v="1"/>
    <s v="Low"/>
    <n v="-2.3093447905476821E-3"/>
    <n v="0"/>
    <x v="2"/>
  </r>
  <r>
    <x v="472"/>
    <n v="180.7"/>
    <n v="189.32"/>
    <n v="180.11"/>
    <n v="188.87"/>
    <n v="132001430"/>
    <x v="2"/>
    <s v="May 2023"/>
    <n v="9.2099999999999795"/>
    <x v="0"/>
    <x v="1"/>
    <s v="Low"/>
    <n v="4.521306032097408E-2"/>
    <n v="0.9"/>
    <x v="0"/>
  </r>
  <r>
    <x v="473"/>
    <n v="177.17"/>
    <n v="181.95"/>
    <n v="176.31"/>
    <n v="180.14"/>
    <n v="136196668"/>
    <x v="3"/>
    <s v="May 2023"/>
    <n v="5.6399999999999864"/>
    <x v="0"/>
    <x v="1"/>
    <s v="Low"/>
    <n v="1.6763560422193367E-2"/>
    <n v="0"/>
    <x v="2"/>
  </r>
  <r>
    <x v="474"/>
    <n v="174.22"/>
    <n v="177.06"/>
    <n v="172.45"/>
    <n v="176.89"/>
    <n v="109520332"/>
    <x v="4"/>
    <s v="May 2023"/>
    <n v="4.6100000000000136"/>
    <x v="0"/>
    <x v="2"/>
    <s v="Low"/>
    <n v="1.532545057972671E-2"/>
    <n v="0"/>
    <x v="2"/>
  </r>
  <r>
    <x v="475"/>
    <n v="168.41"/>
    <n v="174.5"/>
    <n v="167.185"/>
    <n v="173.86"/>
    <n v="125473558"/>
    <x v="0"/>
    <s v="May 2023"/>
    <n v="7.3149999999999977"/>
    <x v="0"/>
    <x v="1"/>
    <s v="Low"/>
    <n v="3.2361498723353824E-2"/>
    <n v="0.9"/>
    <x v="0"/>
  </r>
  <r>
    <x v="476"/>
    <n v="165.65"/>
    <n v="169.51840000000001"/>
    <n v="164.35"/>
    <n v="166.52"/>
    <n v="98288792"/>
    <x v="1"/>
    <s v="May 2023"/>
    <n v="5.1684000000000196"/>
    <x v="0"/>
    <x v="1"/>
    <s v="Low"/>
    <n v="5.2520374283127344E-3"/>
    <n v="0"/>
    <x v="2"/>
  </r>
  <r>
    <x v="477"/>
    <n v="167.655"/>
    <n v="169.76"/>
    <n v="164.54990000000001"/>
    <n v="166.35"/>
    <n v="105592510"/>
    <x v="2"/>
    <s v="May 2023"/>
    <n v="5.2100999999999829"/>
    <x v="0"/>
    <x v="1"/>
    <s v="Low"/>
    <n v="-7.7838418180191868E-3"/>
    <n v="0"/>
    <x v="2"/>
  </r>
  <r>
    <x v="478"/>
    <n v="176.07"/>
    <n v="177.38"/>
    <n v="167.23"/>
    <n v="167.98"/>
    <n v="157849625"/>
    <x v="3"/>
    <s v="May 2023"/>
    <n v="10.150000000000006"/>
    <x v="0"/>
    <x v="1"/>
    <s v="Low"/>
    <n v="-4.5947634463565645E-2"/>
    <n v="-0.9"/>
    <x v="1"/>
  </r>
  <r>
    <x v="479"/>
    <n v="168.7"/>
    <n v="173.57"/>
    <n v="166.79"/>
    <n v="172.08"/>
    <n v="103889930"/>
    <x v="4"/>
    <s v="May 2023"/>
    <n v="6.7800000000000011"/>
    <x v="0"/>
    <x v="1"/>
    <s v="Low"/>
    <n v="2.0035566093657524E-2"/>
    <n v="0.9"/>
    <x v="0"/>
  </r>
  <r>
    <x v="480"/>
    <n v="172.55"/>
    <n v="174.43"/>
    <n v="166.68"/>
    <n v="168.54"/>
    <n v="119840693"/>
    <x v="0"/>
    <s v="May 2023"/>
    <n v="7.75"/>
    <x v="0"/>
    <x v="1"/>
    <s v="Low"/>
    <n v="-2.323964068385986E-2"/>
    <n v="-0.9"/>
    <x v="1"/>
  </r>
  <r>
    <x v="481"/>
    <n v="168.95"/>
    <n v="169.82"/>
    <n v="166.56"/>
    <n v="169.15"/>
    <n v="88965043"/>
    <x v="1"/>
    <s v="May 2023"/>
    <n v="3.2599999999999909"/>
    <x v="0"/>
    <x v="2"/>
    <s v="Low"/>
    <n v="1.1837821840782307E-3"/>
    <n v="0"/>
    <x v="2"/>
  </r>
  <r>
    <x v="482"/>
    <n v="173.72"/>
    <n v="173.8"/>
    <n v="169.19"/>
    <n v="171.79"/>
    <n v="112249449"/>
    <x v="2"/>
    <s v="May 2023"/>
    <n v="4.6100000000000136"/>
    <x v="0"/>
    <x v="2"/>
    <s v="Low"/>
    <n v="-1.1109831913423939E-2"/>
    <n v="0"/>
    <x v="2"/>
  </r>
  <r>
    <x v="483"/>
    <n v="163.97"/>
    <n v="170.78989999999999"/>
    <n v="163.51"/>
    <n v="170.06"/>
    <n v="107607259"/>
    <x v="3"/>
    <s v="May 2023"/>
    <n v="7.2798999999999978"/>
    <x v="0"/>
    <x v="1"/>
    <s v="Low"/>
    <n v="3.7140940415929767E-2"/>
    <n v="0.9"/>
    <x v="0"/>
  </r>
  <r>
    <x v="484"/>
    <n v="162.71"/>
    <n v="162.94999999999999"/>
    <n v="159.65"/>
    <n v="161.19999999999999"/>
    <n v="95108492"/>
    <x v="4"/>
    <s v="May 2023"/>
    <n v="3.2999999999999829"/>
    <x v="0"/>
    <x v="2"/>
    <s v="Low"/>
    <n v="-9.2803146702723823E-3"/>
    <n v="0"/>
    <x v="2"/>
  </r>
  <r>
    <x v="485"/>
    <n v="160.01"/>
    <n v="165"/>
    <n v="159.91"/>
    <n v="160.61000000000001"/>
    <n v="119727972"/>
    <x v="0"/>
    <s v="May 2023"/>
    <n v="5.0900000000000034"/>
    <x v="0"/>
    <x v="1"/>
    <s v="Low"/>
    <n v="3.7497656396476642E-3"/>
    <n v="0"/>
    <x v="2"/>
  </r>
  <r>
    <x v="486"/>
    <n v="161.88"/>
    <n v="165.49"/>
    <n v="158.93"/>
    <n v="160.31"/>
    <n v="128259744"/>
    <x v="1"/>
    <s v="May 2023"/>
    <n v="6.5600000000000023"/>
    <x v="0"/>
    <x v="1"/>
    <s v="Low"/>
    <n v="-9.6985421299727783E-3"/>
    <n v="0"/>
    <x v="2"/>
  </r>
  <r>
    <x v="487"/>
    <n v="163.16999999999999"/>
    <n v="163.28"/>
    <n v="158.83000000000001"/>
    <n v="161.83000000000001"/>
    <n v="109015048"/>
    <x v="2"/>
    <s v="May 2023"/>
    <n v="4.4499999999999886"/>
    <x v="0"/>
    <x v="2"/>
    <s v="Low"/>
    <n v="-8.2122939265794875E-3"/>
    <n v="0"/>
    <x v="2"/>
  </r>
  <r>
    <x v="488"/>
    <n v="160.9"/>
    <n v="165"/>
    <n v="157.32"/>
    <n v="164.31"/>
    <n v="122515812"/>
    <x v="3"/>
    <s v="Apr 2023"/>
    <n v="7.6800000000000068"/>
    <x v="0"/>
    <x v="1"/>
    <s v="Low"/>
    <n v="2.1193287756370395E-2"/>
    <n v="0.9"/>
    <x v="0"/>
  </r>
  <r>
    <x v="489"/>
    <n v="152.63999999999999"/>
    <n v="160.47999999999999"/>
    <n v="152.37"/>
    <n v="160.19"/>
    <n v="127015177"/>
    <x v="4"/>
    <s v="Apr 2023"/>
    <n v="8.1099999999999852"/>
    <x v="0"/>
    <x v="1"/>
    <s v="Low"/>
    <n v="4.9462788259958153E-2"/>
    <n v="0.9"/>
    <x v="0"/>
  </r>
  <r>
    <x v="490"/>
    <n v="160.29"/>
    <n v="160.66999999999999"/>
    <n v="153.13999999999999"/>
    <n v="153.75"/>
    <n v="152247096"/>
    <x v="0"/>
    <s v="Apr 2023"/>
    <n v="7.5300000000000011"/>
    <x v="0"/>
    <x v="1"/>
    <s v="Low"/>
    <n v="-4.0801048100318128E-2"/>
    <n v="-0.9"/>
    <x v="1"/>
  </r>
  <r>
    <x v="491"/>
    <n v="159.82"/>
    <n v="163.47"/>
    <n v="158.75"/>
    <n v="160.66999999999999"/>
    <n v="121999312"/>
    <x v="1"/>
    <s v="Apr 2023"/>
    <n v="4.7199999999999989"/>
    <x v="0"/>
    <x v="2"/>
    <s v="Low"/>
    <n v="5.3184832937053835E-3"/>
    <n v="0"/>
    <x v="2"/>
  </r>
  <r>
    <x v="492"/>
    <n v="164.65"/>
    <n v="165.65"/>
    <n v="158.61000000000001"/>
    <n v="162.55000000000001"/>
    <n v="140006559"/>
    <x v="2"/>
    <s v="Apr 2023"/>
    <n v="7.039999999999992"/>
    <x v="0"/>
    <x v="1"/>
    <s v="Low"/>
    <n v="-1.27543273610689E-2"/>
    <n v="0"/>
    <x v="2"/>
  </r>
  <r>
    <x v="493"/>
    <n v="164.8"/>
    <n v="166"/>
    <n v="161.32079999999999"/>
    <n v="165.08"/>
    <n v="123538954"/>
    <x v="3"/>
    <s v="Apr 2023"/>
    <n v="4.6792000000000087"/>
    <x v="0"/>
    <x v="2"/>
    <s v="Low"/>
    <n v="1.6990291262135989E-3"/>
    <n v="0"/>
    <x v="2"/>
  </r>
  <r>
    <x v="494"/>
    <n v="166.16499999999999"/>
    <n v="169.7"/>
    <n v="160.56"/>
    <n v="162.99"/>
    <n v="210970819"/>
    <x v="4"/>
    <s v="Apr 2023"/>
    <n v="9.1399999999999864"/>
    <x v="0"/>
    <x v="1"/>
    <s v="Low"/>
    <n v="-1.910751361598401E-2"/>
    <n v="0"/>
    <x v="2"/>
  </r>
  <r>
    <x v="495"/>
    <n v="179.1"/>
    <n v="183.5"/>
    <n v="177.65"/>
    <n v="180.59"/>
    <n v="125732687"/>
    <x v="0"/>
    <s v="Apr 2023"/>
    <n v="5.8499999999999943"/>
    <x v="0"/>
    <x v="1"/>
    <s v="Low"/>
    <n v="8.319374651032994E-3"/>
    <n v="0"/>
    <x v="2"/>
  </r>
  <r>
    <x v="496"/>
    <n v="187.15"/>
    <n v="187.69"/>
    <n v="183.57749999999999"/>
    <n v="184.31"/>
    <n v="92067016"/>
    <x v="1"/>
    <s v="Apr 2023"/>
    <n v="4.1125000000000114"/>
    <x v="0"/>
    <x v="2"/>
    <s v="Low"/>
    <n v="-1.5174993320865634E-2"/>
    <n v="0"/>
    <x v="2"/>
  </r>
  <r>
    <x v="497"/>
    <n v="186.32"/>
    <n v="189.69"/>
    <n v="182.69"/>
    <n v="187.04"/>
    <n v="116177121"/>
    <x v="2"/>
    <s v="Apr 2023"/>
    <n v="7"/>
    <x v="0"/>
    <x v="1"/>
    <s v="Low"/>
    <n v="3.8643194504078943E-3"/>
    <n v="0"/>
    <x v="2"/>
  </r>
  <r>
    <x v="498"/>
    <n v="183.95"/>
    <n v="186.28"/>
    <n v="182.01"/>
    <n v="185"/>
    <n v="96438664"/>
    <x v="3"/>
    <s v="Apr 2023"/>
    <n v="4.2700000000000102"/>
    <x v="0"/>
    <x v="2"/>
    <s v="Low"/>
    <n v="5.7080728458820951E-3"/>
    <n v="0"/>
    <x v="2"/>
  </r>
  <r>
    <x v="499"/>
    <n v="182.95500000000001"/>
    <n v="186.5"/>
    <n v="180.94"/>
    <n v="185.9"/>
    <n v="112932985"/>
    <x v="4"/>
    <s v="Apr 2023"/>
    <n v="5.5600000000000023"/>
    <x v="0"/>
    <x v="1"/>
    <s v="Low"/>
    <n v="1.6096854417752961E-2"/>
    <n v="0"/>
    <x v="2"/>
  </r>
  <r>
    <x v="500"/>
    <n v="190.74"/>
    <n v="191.58459999999999"/>
    <n v="180.31"/>
    <n v="180.54"/>
    <n v="150256278"/>
    <x v="0"/>
    <s v="Apr 2023"/>
    <n v="11.274599999999992"/>
    <x v="0"/>
    <x v="1"/>
    <s v="Medium"/>
    <n v="-5.3475935828877094E-2"/>
    <n v="-0.9"/>
    <x v="1"/>
  </r>
  <r>
    <x v="501"/>
    <n v="186.69"/>
    <n v="189.19"/>
    <n v="185.64750000000001"/>
    <n v="186.79"/>
    <n v="115770892"/>
    <x v="1"/>
    <s v="Apr 2023"/>
    <n v="3.5424999999999898"/>
    <x v="0"/>
    <x v="2"/>
    <s v="Low"/>
    <n v="5.3564732979803056E-4"/>
    <n v="0"/>
    <x v="2"/>
  </r>
  <r>
    <x v="502"/>
    <n v="179.94"/>
    <n v="185.1"/>
    <n v="176.11"/>
    <n v="184.51"/>
    <n v="142154637"/>
    <x v="2"/>
    <s v="Apr 2023"/>
    <n v="8.9899999999999807"/>
    <x v="0"/>
    <x v="1"/>
    <s v="Low"/>
    <n v="2.5397354673780112E-2"/>
    <n v="0.9"/>
    <x v="0"/>
  </r>
  <r>
    <x v="503"/>
    <n v="183.08"/>
    <n v="186.39"/>
    <n v="179.74"/>
    <n v="185.06"/>
    <n v="123857932"/>
    <x v="4"/>
    <s v="Apr 2023"/>
    <n v="6.6499999999999773"/>
    <x v="0"/>
    <x v="1"/>
    <s v="Low"/>
    <n v="1.0814944286650589E-2"/>
    <n v="0"/>
    <x v="2"/>
  </r>
  <r>
    <x v="504"/>
    <n v="190.51499999999999"/>
    <n v="190.68"/>
    <n v="183.76"/>
    <n v="185.52"/>
    <n v="133882493"/>
    <x v="0"/>
    <s v="Apr 2023"/>
    <n v="6.9200000000000159"/>
    <x v="0"/>
    <x v="1"/>
    <s v="Low"/>
    <n v="-2.6218407999370006E-2"/>
    <n v="-0.9"/>
    <x v="1"/>
  </r>
  <r>
    <x v="505"/>
    <n v="197.32"/>
    <n v="198.74459999999999"/>
    <n v="190.32"/>
    <n v="192.58"/>
    <n v="126463845"/>
    <x v="1"/>
    <s v="Apr 2023"/>
    <n v="8.4245999999999981"/>
    <x v="0"/>
    <x v="1"/>
    <s v="Low"/>
    <n v="-2.4021893371173633E-2"/>
    <n v="-0.9"/>
    <x v="1"/>
  </r>
  <r>
    <x v="506"/>
    <n v="199.91"/>
    <n v="202.68969999999999"/>
    <n v="192.2"/>
    <n v="194.77"/>
    <n v="169545900"/>
    <x v="2"/>
    <s v="Apr 2023"/>
    <n v="10.489699999999999"/>
    <x v="0"/>
    <x v="1"/>
    <s v="Low"/>
    <n v="-2.5711570206592899E-2"/>
    <n v="-0.9"/>
    <x v="1"/>
  </r>
  <r>
    <x v="507"/>
    <n v="197.53"/>
    <n v="207.79"/>
    <n v="197.2"/>
    <n v="207.46"/>
    <n v="170222118"/>
    <x v="3"/>
    <s v="Mar 2023"/>
    <n v="10.590000000000003"/>
    <x v="0"/>
    <x v="1"/>
    <s v="Low"/>
    <n v="5.0270844934946622E-2"/>
    <n v="0.9"/>
    <x v="0"/>
  </r>
  <r>
    <x v="508"/>
    <n v="195.58"/>
    <n v="197.33"/>
    <n v="194.42"/>
    <n v="195.28"/>
    <n v="110252238"/>
    <x v="4"/>
    <s v="Mar 2023"/>
    <n v="2.910000000000025"/>
    <x v="0"/>
    <x v="2"/>
    <s v="Low"/>
    <n v="-1.5338991716945052E-3"/>
    <n v="0"/>
    <x v="2"/>
  </r>
  <r>
    <x v="509"/>
    <n v="193.13"/>
    <n v="195.29"/>
    <n v="189.44"/>
    <n v="193.88"/>
    <n v="123660026"/>
    <x v="0"/>
    <s v="Mar 2023"/>
    <n v="5.8499999999999943"/>
    <x v="0"/>
    <x v="1"/>
    <s v="Low"/>
    <n v="3.8833946046704293E-3"/>
    <n v="0"/>
    <x v="2"/>
  </r>
  <r>
    <x v="510"/>
    <n v="192"/>
    <n v="192.35"/>
    <n v="185.43"/>
    <n v="189.19"/>
    <n v="98654635"/>
    <x v="1"/>
    <s v="Mar 2023"/>
    <n v="6.9199999999999875"/>
    <x v="0"/>
    <x v="1"/>
    <s v="Low"/>
    <n v="-1.4635416666666679E-2"/>
    <n v="0"/>
    <x v="2"/>
  </r>
  <r>
    <x v="511"/>
    <n v="194.41499999999999"/>
    <n v="197.39"/>
    <n v="189.94"/>
    <n v="191.81"/>
    <n v="120851587"/>
    <x v="2"/>
    <s v="Mar 2023"/>
    <n v="7.4499999999999886"/>
    <x v="0"/>
    <x v="1"/>
    <s v="Low"/>
    <n v="-1.3399171874598102E-2"/>
    <n v="0"/>
    <x v="2"/>
  </r>
  <r>
    <x v="512"/>
    <n v="191.65"/>
    <n v="192.36"/>
    <n v="187.15"/>
    <n v="190.41"/>
    <n v="116531584"/>
    <x v="3"/>
    <s v="Mar 2023"/>
    <n v="5.210000000000008"/>
    <x v="0"/>
    <x v="1"/>
    <s v="Low"/>
    <n v="-6.4701278372032824E-3"/>
    <n v="0"/>
    <x v="2"/>
  </r>
  <r>
    <x v="513"/>
    <n v="195.26"/>
    <n v="199.31"/>
    <n v="188.65"/>
    <n v="192.22"/>
    <n v="144193876"/>
    <x v="4"/>
    <s v="Mar 2023"/>
    <n v="10.659999999999997"/>
    <x v="0"/>
    <x v="1"/>
    <s v="Low"/>
    <n v="-1.556898494315268E-2"/>
    <n v="0"/>
    <x v="2"/>
  </r>
  <r>
    <x v="514"/>
    <n v="199.3"/>
    <n v="200.66"/>
    <n v="190.95"/>
    <n v="191.15"/>
    <n v="150376373"/>
    <x v="0"/>
    <s v="Mar 2023"/>
    <n v="9.710000000000008"/>
    <x v="0"/>
    <x v="1"/>
    <s v="Low"/>
    <n v="-4.08931259407928E-2"/>
    <n v="-0.9"/>
    <x v="1"/>
  </r>
  <r>
    <x v="515"/>
    <n v="188.28"/>
    <n v="198"/>
    <n v="188.04"/>
    <n v="197.58"/>
    <n v="153391444"/>
    <x v="1"/>
    <s v="Mar 2023"/>
    <n v="9.960000000000008"/>
    <x v="0"/>
    <x v="1"/>
    <s v="Low"/>
    <n v="4.9394518801784637E-2"/>
    <n v="0.9"/>
    <x v="0"/>
  </r>
  <r>
    <x v="516"/>
    <n v="178.08"/>
    <n v="186.44"/>
    <n v="176.35"/>
    <n v="183.25"/>
    <n v="129684359"/>
    <x v="2"/>
    <s v="Mar 2023"/>
    <n v="10.090000000000003"/>
    <x v="0"/>
    <x v="1"/>
    <s v="Low"/>
    <n v="2.9031895777178723E-2"/>
    <n v="0.9"/>
    <x v="0"/>
  </r>
  <r>
    <x v="517"/>
    <n v="184.51499999999999"/>
    <n v="186.2199"/>
    <n v="177.33"/>
    <n v="180.13"/>
    <n v="133197140"/>
    <x v="3"/>
    <s v="Mar 2023"/>
    <n v="8.889899999999983"/>
    <x v="0"/>
    <x v="1"/>
    <s v="Low"/>
    <n v="-2.3765005555103875E-2"/>
    <n v="-0.9"/>
    <x v="1"/>
  </r>
  <r>
    <x v="518"/>
    <n v="180.36500000000001"/>
    <n v="185.81"/>
    <n v="178.84"/>
    <n v="184.13"/>
    <n v="121374453"/>
    <x v="4"/>
    <s v="Mar 2023"/>
    <n v="6.9699999999999989"/>
    <x v="0"/>
    <x v="1"/>
    <s v="Low"/>
    <n v="2.0874338147644975E-2"/>
    <n v="0.9"/>
    <x v="0"/>
  </r>
  <r>
    <x v="519"/>
    <n v="180.8"/>
    <n v="182.34"/>
    <n v="176.03"/>
    <n v="180.45"/>
    <n v="145995583"/>
    <x v="0"/>
    <s v="Mar 2023"/>
    <n v="6.3100000000000023"/>
    <x v="0"/>
    <x v="1"/>
    <s v="Low"/>
    <n v="-1.9358407079647275E-3"/>
    <n v="0"/>
    <x v="2"/>
  </r>
  <r>
    <x v="520"/>
    <n v="177.31"/>
    <n v="183.8"/>
    <n v="177.14009999999999"/>
    <n v="183.26"/>
    <n v="143717897"/>
    <x v="1"/>
    <s v="Mar 2023"/>
    <n v="6.6599000000000217"/>
    <x v="0"/>
    <x v="1"/>
    <s v="Low"/>
    <n v="3.355704697986571E-2"/>
    <n v="0.9"/>
    <x v="0"/>
  </r>
  <r>
    <x v="521"/>
    <n v="167.45500000000001"/>
    <n v="177.35"/>
    <n v="163.91"/>
    <n v="174.48"/>
    <n v="167790256"/>
    <x v="2"/>
    <s v="Mar 2023"/>
    <n v="13.439999999999998"/>
    <x v="0"/>
    <x v="1"/>
    <s v="Medium"/>
    <n v="4.1951569078259691E-2"/>
    <n v="0.9"/>
    <x v="0"/>
  </r>
  <r>
    <x v="522"/>
    <n v="175.13"/>
    <n v="178.29"/>
    <n v="168.44"/>
    <n v="173.44"/>
    <n v="191488872"/>
    <x v="3"/>
    <s v="Mar 2023"/>
    <n v="9.8499999999999943"/>
    <x v="0"/>
    <x v="1"/>
    <s v="Low"/>
    <n v="-9.6499743048021336E-3"/>
    <n v="0"/>
    <x v="2"/>
  </r>
  <r>
    <x v="523"/>
    <n v="180.25"/>
    <n v="185.18"/>
    <n v="172.51240000000001"/>
    <n v="172.92"/>
    <n v="170023794"/>
    <x v="4"/>
    <s v="Mar 2023"/>
    <n v="12.667599999999993"/>
    <x v="0"/>
    <x v="1"/>
    <s v="Medium"/>
    <n v="-4.0665742024965396E-2"/>
    <n v="-0.9"/>
    <x v="1"/>
  </r>
  <r>
    <x v="524"/>
    <n v="185.04"/>
    <n v="186.5"/>
    <n v="180"/>
    <n v="182"/>
    <n v="151897763"/>
    <x v="0"/>
    <s v="Mar 2023"/>
    <n v="6.5"/>
    <x v="0"/>
    <x v="1"/>
    <s v="Low"/>
    <n v="-1.6428880242109773E-2"/>
    <n v="0"/>
    <x v="2"/>
  </r>
  <r>
    <x v="525"/>
    <n v="191.38"/>
    <n v="194.2"/>
    <n v="186.1"/>
    <n v="187.71"/>
    <n v="148125790"/>
    <x v="1"/>
    <s v="Mar 2023"/>
    <n v="8.0999999999999943"/>
    <x v="0"/>
    <x v="1"/>
    <s v="Low"/>
    <n v="-1.9176507472045082E-2"/>
    <n v="0"/>
    <x v="2"/>
  </r>
  <r>
    <x v="526"/>
    <n v="198.54"/>
    <n v="198.6"/>
    <n v="192.3"/>
    <n v="193.81"/>
    <n v="128100106"/>
    <x v="2"/>
    <s v="Mar 2023"/>
    <n v="6.2999999999999829"/>
    <x v="0"/>
    <x v="1"/>
    <s v="Low"/>
    <n v="-2.3823914576407725E-2"/>
    <n v="-0.9"/>
    <x v="1"/>
  </r>
  <r>
    <x v="527"/>
    <n v="194.79499999999999"/>
    <n v="200.48"/>
    <n v="192.88"/>
    <n v="197.79"/>
    <n v="154193277"/>
    <x v="3"/>
    <s v="Mar 2023"/>
    <n v="7.5999999999999943"/>
    <x v="0"/>
    <x v="1"/>
    <s v="Low"/>
    <n v="1.5375137965553554E-2"/>
    <n v="0"/>
    <x v="2"/>
  </r>
  <r>
    <x v="528"/>
    <n v="186.74"/>
    <n v="193.7499"/>
    <n v="186.01"/>
    <n v="190.9"/>
    <n v="181979154"/>
    <x v="4"/>
    <s v="Mar 2023"/>
    <n v="7.7399000000000058"/>
    <x v="0"/>
    <x v="1"/>
    <s v="Low"/>
    <n v="2.2276962621827118E-2"/>
    <n v="0.9"/>
    <x v="0"/>
  </r>
  <r>
    <x v="529"/>
    <n v="206.21"/>
    <n v="207.2"/>
    <n v="198.52"/>
    <n v="202.77"/>
    <n v="156852790"/>
    <x v="0"/>
    <s v="Mar 2023"/>
    <n v="8.6799999999999784"/>
    <x v="0"/>
    <x v="1"/>
    <s v="Low"/>
    <n v="-1.6682023180253129E-2"/>
    <n v="0"/>
    <x v="2"/>
  </r>
  <r>
    <x v="530"/>
    <n v="210.59"/>
    <n v="211.23"/>
    <n v="203.75"/>
    <n v="205.71"/>
    <n v="153144912"/>
    <x v="1"/>
    <s v="Feb 2023"/>
    <n v="7.4799999999999898"/>
    <x v="0"/>
    <x v="1"/>
    <s v="Low"/>
    <n v="-2.3172990170473411E-2"/>
    <n v="-0.9"/>
    <x v="1"/>
  </r>
  <r>
    <x v="531"/>
    <n v="202.03"/>
    <n v="209.42"/>
    <n v="201.26"/>
    <n v="207.63"/>
    <n v="161028315"/>
    <x v="2"/>
    <s v="Feb 2023"/>
    <n v="8.1599999999999966"/>
    <x v="0"/>
    <x v="1"/>
    <s v="Low"/>
    <n v="2.7718655645201179E-2"/>
    <n v="0.9"/>
    <x v="0"/>
  </r>
  <r>
    <x v="532"/>
    <n v="196.32499999999999"/>
    <n v="197.6695"/>
    <n v="192.8"/>
    <n v="196.88"/>
    <n v="142228105"/>
    <x v="3"/>
    <s v="Feb 2023"/>
    <n v="4.8694999999999879"/>
    <x v="0"/>
    <x v="2"/>
    <s v="Low"/>
    <n v="2.826945116516016E-3"/>
    <n v="0"/>
    <x v="2"/>
  </r>
  <r>
    <x v="533"/>
    <n v="203.91"/>
    <n v="205.14"/>
    <n v="196.33"/>
    <n v="202.07"/>
    <n v="146359950"/>
    <x v="4"/>
    <s v="Feb 2023"/>
    <n v="8.8099999999999739"/>
    <x v="0"/>
    <x v="1"/>
    <s v="Low"/>
    <n v="-9.0235888382129547E-3"/>
    <n v="0"/>
    <x v="2"/>
  </r>
  <r>
    <x v="534"/>
    <n v="197.93"/>
    <n v="201.99"/>
    <n v="191.78"/>
    <n v="200.86"/>
    <n v="191828457"/>
    <x v="0"/>
    <s v="Feb 2023"/>
    <n v="10.210000000000008"/>
    <x v="0"/>
    <x v="1"/>
    <s v="Low"/>
    <n v="1.4803213257212179E-2"/>
    <n v="0"/>
    <x v="2"/>
  </r>
  <r>
    <x v="535"/>
    <n v="204.99"/>
    <n v="209.71"/>
    <n v="197.22"/>
    <n v="197.37"/>
    <n v="180018588"/>
    <x v="1"/>
    <s v="Feb 2023"/>
    <n v="12.490000000000009"/>
    <x v="0"/>
    <x v="1"/>
    <s v="Medium"/>
    <n v="-3.7172545002195252E-2"/>
    <n v="-0.9"/>
    <x v="1"/>
  </r>
  <r>
    <x v="536"/>
    <n v="199.98500000000001"/>
    <n v="208.44"/>
    <n v="197.5"/>
    <n v="208.31"/>
    <n v="213738549"/>
    <x v="3"/>
    <s v="Feb 2023"/>
    <n v="10.939999999999998"/>
    <x v="0"/>
    <x v="1"/>
    <s v="Medium"/>
    <n v="4.162812210915813E-2"/>
    <n v="0.9"/>
    <x v="0"/>
  </r>
  <r>
    <x v="537"/>
    <n v="210.78"/>
    <n v="217.65"/>
    <n v="201.84"/>
    <n v="202.04"/>
    <n v="229586538"/>
    <x v="4"/>
    <s v="Feb 2023"/>
    <n v="15.810000000000002"/>
    <x v="0"/>
    <x v="0"/>
    <s v="Medium"/>
    <n v="-4.1465034633266958E-2"/>
    <n v="-0.9"/>
    <x v="1"/>
  </r>
  <r>
    <x v="538"/>
    <n v="211.755"/>
    <n v="214.66"/>
    <n v="206.11"/>
    <n v="214.24"/>
    <n v="182108581"/>
    <x v="0"/>
    <s v="Feb 2023"/>
    <n v="8.5499999999999829"/>
    <x v="0"/>
    <x v="1"/>
    <s v="Low"/>
    <n v="1.1735260088309668E-2"/>
    <n v="0"/>
    <x v="2"/>
  </r>
  <r>
    <x v="539"/>
    <n v="191.94"/>
    <n v="209.82"/>
    <n v="189.44"/>
    <n v="209.25"/>
    <n v="216455708"/>
    <x v="1"/>
    <s v="Feb 2023"/>
    <n v="20.379999999999995"/>
    <x v="0"/>
    <x v="0"/>
    <s v="High"/>
    <n v="9.0184432635198514E-2"/>
    <n v="0.9"/>
    <x v="0"/>
  </r>
  <r>
    <x v="540"/>
    <n v="194.41499999999999"/>
    <n v="196.3"/>
    <n v="187.61"/>
    <n v="194.64"/>
    <n v="172475452"/>
    <x v="2"/>
    <s v="Feb 2023"/>
    <n v="8.6899999999999977"/>
    <x v="0"/>
    <x v="1"/>
    <s v="Low"/>
    <n v="1.1573181081706366E-3"/>
    <n v="0"/>
    <x v="2"/>
  </r>
  <r>
    <x v="541"/>
    <n v="202.22499999999999"/>
    <n v="206.2"/>
    <n v="192.89"/>
    <n v="196.89"/>
    <n v="204754129"/>
    <x v="3"/>
    <s v="Feb 2023"/>
    <n v="13.310000000000002"/>
    <x v="0"/>
    <x v="1"/>
    <s v="Medium"/>
    <n v="-2.6381505748547449E-2"/>
    <n v="-0.9"/>
    <x v="1"/>
  </r>
  <r>
    <x v="542"/>
    <n v="207.77500000000001"/>
    <n v="214"/>
    <n v="204.77"/>
    <n v="207.32"/>
    <n v="215431442"/>
    <x v="4"/>
    <s v="Feb 2023"/>
    <n v="9.2299999999999898"/>
    <x v="0"/>
    <x v="1"/>
    <s v="Low"/>
    <n v="-2.1898688485140778E-3"/>
    <n v="0"/>
    <x v="2"/>
  </r>
  <r>
    <x v="543"/>
    <n v="196.1"/>
    <n v="203"/>
    <n v="194.31"/>
    <n v="201.29"/>
    <n v="180673644"/>
    <x v="0"/>
    <s v="Feb 2023"/>
    <n v="8.6899999999999977"/>
    <x v="0"/>
    <x v="1"/>
    <s v="Low"/>
    <n v="2.6466088730239663E-2"/>
    <n v="0.9"/>
    <x v="0"/>
  </r>
  <r>
    <x v="544"/>
    <n v="196.43"/>
    <n v="197.5"/>
    <n v="189.55"/>
    <n v="196.81"/>
    <n v="186010325"/>
    <x v="1"/>
    <s v="Feb 2023"/>
    <n v="7.9499999999999886"/>
    <x v="0"/>
    <x v="1"/>
    <s v="Low"/>
    <n v="1.934531385226266E-3"/>
    <n v="0"/>
    <x v="2"/>
  </r>
  <r>
    <x v="545"/>
    <n v="193.01"/>
    <n v="198.17"/>
    <n v="189.92"/>
    <n v="194.76"/>
    <n v="186188131"/>
    <x v="2"/>
    <s v="Feb 2023"/>
    <n v="8.25"/>
    <x v="0"/>
    <x v="1"/>
    <s v="Low"/>
    <n v="9.0668877260245591E-3"/>
    <n v="0"/>
    <x v="2"/>
  </r>
  <r>
    <x v="546"/>
    <n v="183.95"/>
    <n v="199"/>
    <n v="183.69"/>
    <n v="189.98"/>
    <n v="232662023"/>
    <x v="3"/>
    <s v="Feb 2023"/>
    <n v="15.310000000000002"/>
    <x v="0"/>
    <x v="0"/>
    <s v="Medium"/>
    <n v="3.2780646914922544E-2"/>
    <n v="0.9"/>
    <x v="0"/>
  </r>
  <r>
    <x v="547"/>
    <n v="187.32499999999999"/>
    <n v="196.7501"/>
    <n v="182.61"/>
    <n v="188.27"/>
    <n v="217448287"/>
    <x v="4"/>
    <s v="Feb 2023"/>
    <n v="14.14009999999999"/>
    <x v="0"/>
    <x v="1"/>
    <s v="Medium"/>
    <n v="5.0447083945016503E-3"/>
    <n v="0"/>
    <x v="2"/>
  </r>
  <r>
    <x v="548"/>
    <n v="173.89"/>
    <n v="183.80500000000001"/>
    <n v="169.93"/>
    <n v="181.41"/>
    <n v="213806323"/>
    <x v="0"/>
    <s v="Feb 2023"/>
    <n v="13.875"/>
    <x v="0"/>
    <x v="1"/>
    <s v="Medium"/>
    <n v="4.3245730059232913E-2"/>
    <n v="0.9"/>
    <x v="0"/>
  </r>
  <r>
    <x v="549"/>
    <n v="164.57"/>
    <n v="174.3"/>
    <n v="162.78"/>
    <n v="173.22"/>
    <n v="196813541"/>
    <x v="1"/>
    <s v="Jan 2023"/>
    <n v="11.52000000000001"/>
    <x v="0"/>
    <x v="1"/>
    <s v="Medium"/>
    <n v="5.2561220149480503E-2"/>
    <n v="0.9"/>
    <x v="0"/>
  </r>
  <r>
    <x v="550"/>
    <n v="178.05"/>
    <n v="179.77"/>
    <n v="166.5"/>
    <n v="166.66"/>
    <n v="230878807"/>
    <x v="2"/>
    <s v="Jan 2023"/>
    <n v="13.27000000000001"/>
    <x v="0"/>
    <x v="1"/>
    <s v="Medium"/>
    <n v="-6.3970794720584187E-2"/>
    <n v="-0.9"/>
    <x v="1"/>
  </r>
  <r>
    <x v="551"/>
    <n v="162.43"/>
    <n v="180.68"/>
    <n v="161.16999999999999"/>
    <n v="177.9"/>
    <n v="306590613"/>
    <x v="3"/>
    <s v="Jan 2023"/>
    <n v="19.510000000000019"/>
    <x v="0"/>
    <x v="0"/>
    <s v="High"/>
    <n v="9.5241026903897047E-2"/>
    <n v="0.9"/>
    <x v="0"/>
  </r>
  <r>
    <x v="552"/>
    <n v="159.965"/>
    <n v="161.41999999999999"/>
    <n v="154.76"/>
    <n v="160.27000000000001"/>
    <n v="234815090"/>
    <x v="4"/>
    <s v="Jan 2023"/>
    <n v="6.6599999999999966"/>
    <x v="0"/>
    <x v="1"/>
    <s v="Low"/>
    <n v="1.9066670834245417E-3"/>
    <n v="0"/>
    <x v="2"/>
  </r>
  <r>
    <x v="553"/>
    <n v="141.905"/>
    <n v="146.41"/>
    <n v="138.07"/>
    <n v="144.43"/>
    <n v="192734347"/>
    <x v="0"/>
    <s v="Jan 2023"/>
    <n v="8.3400000000000034"/>
    <x v="0"/>
    <x v="1"/>
    <s v="Low"/>
    <n v="1.7793594306049862E-2"/>
    <n v="0"/>
    <x v="2"/>
  </r>
  <r>
    <x v="554"/>
    <n v="143"/>
    <n v="146.5"/>
    <n v="141.1"/>
    <n v="143.88999999999999"/>
    <n v="158699056"/>
    <x v="1"/>
    <s v="Jan 2023"/>
    <n v="5.4000000000000057"/>
    <x v="0"/>
    <x v="1"/>
    <s v="Low"/>
    <n v="6.2237762237761281E-3"/>
    <n v="0"/>
    <x v="2"/>
  </r>
  <r>
    <x v="555"/>
    <n v="135.87"/>
    <n v="145.3793"/>
    <n v="134.27000000000001"/>
    <n v="143.75"/>
    <n v="203119211"/>
    <x v="2"/>
    <s v="Jan 2023"/>
    <n v="11.10929999999999"/>
    <x v="0"/>
    <x v="1"/>
    <s v="Medium"/>
    <n v="5.7996614410833848E-2"/>
    <n v="0.9"/>
    <x v="0"/>
  </r>
  <r>
    <x v="556"/>
    <n v="128.68"/>
    <n v="133.51"/>
    <n v="127.3466"/>
    <n v="133.41999999999999"/>
    <n v="138858136"/>
    <x v="3"/>
    <s v="Jan 2023"/>
    <n v="6.1633999999999958"/>
    <x v="0"/>
    <x v="1"/>
    <s v="Low"/>
    <n v="3.6835561081753031E-2"/>
    <n v="0.9"/>
    <x v="0"/>
  </r>
  <r>
    <x v="557"/>
    <n v="127.26"/>
    <n v="129.99"/>
    <n v="124.3082"/>
    <n v="127.17"/>
    <n v="170291880"/>
    <x v="4"/>
    <s v="Jan 2023"/>
    <n v="5.6818000000000097"/>
    <x v="0"/>
    <x v="1"/>
    <s v="Low"/>
    <n v="-7.0721357850073402E-4"/>
    <n v="0"/>
    <x v="2"/>
  </r>
  <r>
    <x v="558"/>
    <n v="136.55500000000001"/>
    <n v="136.68"/>
    <n v="127.01"/>
    <n v="128.78"/>
    <n v="195680318"/>
    <x v="0"/>
    <s v="Jan 2023"/>
    <n v="9.6700000000000017"/>
    <x v="0"/>
    <x v="1"/>
    <s v="Low"/>
    <n v="-5.6936765405880455E-2"/>
    <n v="-0.9"/>
    <x v="1"/>
  </r>
  <r>
    <x v="559"/>
    <n v="125.69499999999999"/>
    <n v="131.69999999999999"/>
    <n v="125.02"/>
    <n v="131.49"/>
    <n v="186476985"/>
    <x v="1"/>
    <s v="Jan 2023"/>
    <n v="6.6799999999999926"/>
    <x v="0"/>
    <x v="1"/>
    <s v="Low"/>
    <n v="4.6103663630216125E-2"/>
    <n v="0.9"/>
    <x v="0"/>
  </r>
  <r>
    <x v="560"/>
    <n v="116.55"/>
    <n v="122.63"/>
    <n v="115.6"/>
    <n v="122.4"/>
    <n v="180714119"/>
    <x v="3"/>
    <s v="Jan 2023"/>
    <n v="7.0300000000000011"/>
    <x v="0"/>
    <x v="1"/>
    <s v="Low"/>
    <n v="5.0193050193050266E-2"/>
    <n v="0.9"/>
    <x v="0"/>
  </r>
  <r>
    <x v="561"/>
    <n v="122.56"/>
    <n v="124.1311"/>
    <n v="117"/>
    <n v="123.56"/>
    <n v="169400913"/>
    <x v="4"/>
    <s v="Jan 2023"/>
    <n v="7.1311000000000035"/>
    <x v="0"/>
    <x v="1"/>
    <s v="Low"/>
    <n v="8.1592689295039156E-3"/>
    <n v="0"/>
    <x v="2"/>
  </r>
  <r>
    <x v="562"/>
    <n v="122.09"/>
    <n v="125.95"/>
    <n v="120.51"/>
    <n v="123.22"/>
    <n v="183810771"/>
    <x v="0"/>
    <s v="Jan 2023"/>
    <n v="5.4399999999999977"/>
    <x v="0"/>
    <x v="1"/>
    <s v="Low"/>
    <n v="9.2554672782373289E-3"/>
    <n v="0"/>
    <x v="2"/>
  </r>
  <r>
    <x v="563"/>
    <n v="121.07"/>
    <n v="122.76"/>
    <n v="114.92"/>
    <n v="118.85"/>
    <n v="167642485"/>
    <x v="1"/>
    <s v="Jan 2023"/>
    <n v="7.8400000000000034"/>
    <x v="0"/>
    <x v="1"/>
    <s v="Low"/>
    <n v="-1.8336499545717345E-2"/>
    <n v="0"/>
    <x v="2"/>
  </r>
  <r>
    <x v="564"/>
    <n v="118.96"/>
    <n v="123.52"/>
    <n v="117.11"/>
    <n v="119.77"/>
    <n v="190283951"/>
    <x v="2"/>
    <s v="Jan 2023"/>
    <n v="6.4099999999999966"/>
    <x v="0"/>
    <x v="1"/>
    <s v="Low"/>
    <n v="6.8090114324142765E-3"/>
    <n v="0"/>
    <x v="2"/>
  </r>
  <r>
    <x v="565"/>
    <n v="103"/>
    <n v="114.39"/>
    <n v="101.81"/>
    <n v="113.06"/>
    <n v="220911051"/>
    <x v="3"/>
    <s v="Jan 2023"/>
    <n v="12.579999999999998"/>
    <x v="0"/>
    <x v="1"/>
    <s v="Medium"/>
    <n v="9.7669902912621384E-2"/>
    <n v="0.9"/>
    <x v="0"/>
  </r>
  <r>
    <x v="566"/>
    <n v="110.51"/>
    <n v="111.75"/>
    <n v="107.1601"/>
    <n v="110.34"/>
    <n v="157986324"/>
    <x v="4"/>
    <s v="Jan 2023"/>
    <n v="4.5899000000000001"/>
    <x v="0"/>
    <x v="2"/>
    <s v="Low"/>
    <n v="-1.5383223237716197E-3"/>
    <n v="0"/>
    <x v="2"/>
  </r>
  <r>
    <x v="567"/>
    <n v="109.11"/>
    <n v="114.59"/>
    <n v="107.52"/>
    <n v="113.64"/>
    <n v="180388976"/>
    <x v="0"/>
    <s v="Jan 2023"/>
    <n v="7.0700000000000074"/>
    <x v="0"/>
    <x v="1"/>
    <s v="Low"/>
    <n v="4.1517734396480627E-2"/>
    <n v="0.9"/>
    <x v="0"/>
  </r>
  <r>
    <x v="568"/>
    <n v="118.47"/>
    <n v="118.8"/>
    <n v="104.64"/>
    <n v="108.1"/>
    <n v="231402818"/>
    <x v="1"/>
    <s v="Jan 2023"/>
    <n v="14.159999999999997"/>
    <x v="0"/>
    <x v="1"/>
    <s v="Medium"/>
    <n v="-8.7532708702625181E-2"/>
    <n v="-0.9"/>
    <x v="1"/>
  </r>
  <r>
    <x v="569"/>
    <n v="119.95"/>
    <n v="124.48"/>
    <n v="119.75"/>
    <n v="123.18"/>
    <n v="157777339"/>
    <x v="3"/>
    <s v="Dec 2022"/>
    <n v="4.730000000000004"/>
    <x v="0"/>
    <x v="2"/>
    <s v="Low"/>
    <n v="2.6927886619424794E-2"/>
    <n v="0.9"/>
    <x v="0"/>
  </r>
  <r>
    <x v="570"/>
    <n v="120.38500000000001"/>
    <n v="123.57"/>
    <n v="117.495"/>
    <n v="121.82"/>
    <n v="221923313"/>
    <x v="4"/>
    <s v="Dec 2022"/>
    <n v="6.0749999999999886"/>
    <x v="0"/>
    <x v="1"/>
    <s v="Low"/>
    <n v="1.1920089712173345E-2"/>
    <n v="0"/>
    <x v="2"/>
  </r>
  <r>
    <x v="571"/>
    <n v="110.35"/>
    <n v="116.27"/>
    <n v="108.24"/>
    <n v="112.71"/>
    <n v="221070537"/>
    <x v="0"/>
    <s v="Dec 2022"/>
    <n v="8.0300000000000011"/>
    <x v="0"/>
    <x v="1"/>
    <s v="Low"/>
    <n v="2.1386497507929311E-2"/>
    <n v="0.9"/>
    <x v="0"/>
  </r>
  <r>
    <x v="572"/>
    <n v="117.495"/>
    <n v="119.67"/>
    <n v="108.76"/>
    <n v="109.1"/>
    <n v="208643444"/>
    <x v="1"/>
    <s v="Dec 2022"/>
    <n v="10.909999999999997"/>
    <x v="0"/>
    <x v="1"/>
    <s v="Medium"/>
    <n v="-7.144984892974178E-2"/>
    <n v="-0.9"/>
    <x v="1"/>
  </r>
  <r>
    <x v="573"/>
    <n v="126.37"/>
    <n v="128.6173"/>
    <n v="121.02"/>
    <n v="123.15"/>
    <n v="166989688"/>
    <x v="3"/>
    <s v="Dec 2022"/>
    <n v="7.5973000000000042"/>
    <x v="0"/>
    <x v="1"/>
    <s v="Low"/>
    <n v="-2.5480731186199247E-2"/>
    <n v="-0.9"/>
    <x v="1"/>
  </r>
  <r>
    <x v="574"/>
    <n v="136"/>
    <n v="136.63"/>
    <n v="122.26"/>
    <n v="125.35"/>
    <n v="210090250"/>
    <x v="4"/>
    <s v="Dec 2022"/>
    <n v="14.36999999999999"/>
    <x v="0"/>
    <x v="1"/>
    <s v="Medium"/>
    <n v="-7.8308823529411806E-2"/>
    <n v="-0.9"/>
    <x v="1"/>
  </r>
  <r>
    <x v="575"/>
    <n v="139.33500000000001"/>
    <n v="141.26"/>
    <n v="135.88999999999999"/>
    <n v="137.57"/>
    <n v="145417412"/>
    <x v="0"/>
    <s v="Dec 2022"/>
    <n v="5.3700000000000045"/>
    <x v="0"/>
    <x v="1"/>
    <s v="Low"/>
    <n v="-1.2667312591954747E-2"/>
    <n v="0"/>
    <x v="2"/>
  </r>
  <r>
    <x v="576"/>
    <n v="146.05000000000001"/>
    <n v="148.47"/>
    <n v="137.66"/>
    <n v="137.80000000000001"/>
    <n v="159563267"/>
    <x v="1"/>
    <s v="Dec 2022"/>
    <n v="10.810000000000002"/>
    <x v="0"/>
    <x v="1"/>
    <s v="Low"/>
    <n v="-5.6487504279356379E-2"/>
    <n v="-0.9"/>
    <x v="1"/>
  </r>
  <r>
    <x v="577"/>
    <n v="154"/>
    <n v="155.25"/>
    <n v="145.82"/>
    <n v="149.87"/>
    <n v="139390634"/>
    <x v="2"/>
    <s v="Dec 2022"/>
    <n v="9.4300000000000068"/>
    <x v="0"/>
    <x v="1"/>
    <s v="Low"/>
    <n v="-2.681818181818179E-2"/>
    <n v="-0.9"/>
    <x v="1"/>
  </r>
  <r>
    <x v="578"/>
    <n v="159.63499999999999"/>
    <n v="160.99"/>
    <n v="150.04"/>
    <n v="150.22999999999999"/>
    <n v="139032175"/>
    <x v="3"/>
    <s v="Dec 2022"/>
    <n v="10.950000000000017"/>
    <x v="0"/>
    <x v="1"/>
    <s v="Medium"/>
    <n v="-5.8915651329595649E-2"/>
    <n v="-0.9"/>
    <x v="1"/>
  </r>
  <r>
    <x v="579"/>
    <n v="153.44"/>
    <n v="160.9299"/>
    <n v="153.28"/>
    <n v="157.66999999999999"/>
    <n v="122334459"/>
    <x v="4"/>
    <s v="Dec 2022"/>
    <n v="7.6499000000000024"/>
    <x v="0"/>
    <x v="1"/>
    <s v="Low"/>
    <n v="2.756777893639201E-2"/>
    <n v="0.9"/>
    <x v="0"/>
  </r>
  <r>
    <x v="580"/>
    <n v="159.25"/>
    <n v="161.62"/>
    <n v="155.31"/>
    <n v="156.80000000000001"/>
    <n v="140682338"/>
    <x v="0"/>
    <s v="Dec 2022"/>
    <n v="6.3100000000000023"/>
    <x v="0"/>
    <x v="1"/>
    <s v="Low"/>
    <n v="-1.5384615384615313E-2"/>
    <n v="0"/>
    <x v="2"/>
  </r>
  <r>
    <x v="581"/>
    <n v="174.87"/>
    <n v="175.05"/>
    <n v="156.91"/>
    <n v="160.94999999999999"/>
    <n v="175862722"/>
    <x v="1"/>
    <s v="Dec 2022"/>
    <n v="18.140000000000015"/>
    <x v="0"/>
    <x v="0"/>
    <s v="High"/>
    <n v="-7.9601990049751339E-2"/>
    <n v="-0.9"/>
    <x v="1"/>
  </r>
  <r>
    <x v="582"/>
    <n v="176.1"/>
    <n v="177.37"/>
    <n v="167.52"/>
    <n v="167.82"/>
    <n v="109794471"/>
    <x v="2"/>
    <s v="Dec 2022"/>
    <n v="9.8499999999999943"/>
    <x v="0"/>
    <x v="1"/>
    <s v="Low"/>
    <n v="-4.7018739352640553E-2"/>
    <n v="-0.9"/>
    <x v="1"/>
  </r>
  <r>
    <x v="583"/>
    <n v="173.84"/>
    <n v="182.5"/>
    <n v="173.36"/>
    <n v="179.05"/>
    <n v="104872336"/>
    <x v="3"/>
    <s v="Dec 2022"/>
    <n v="9.1399999999999864"/>
    <x v="0"/>
    <x v="1"/>
    <s v="Low"/>
    <n v="2.9970087436723469E-2"/>
    <n v="0.9"/>
    <x v="0"/>
  </r>
  <r>
    <x v="584"/>
    <n v="172.2"/>
    <n v="175.2"/>
    <n v="169.06"/>
    <n v="173.44"/>
    <n v="97624491"/>
    <x v="4"/>
    <s v="Dec 2022"/>
    <n v="6.1399999999999864"/>
    <x v="0"/>
    <x v="1"/>
    <s v="Low"/>
    <n v="7.2009291521487172E-3"/>
    <n v="0"/>
    <x v="2"/>
  </r>
  <r>
    <x v="585"/>
    <n v="175.03"/>
    <n v="179.38"/>
    <n v="172.21799999999999"/>
    <n v="174.04"/>
    <n v="84213284"/>
    <x v="0"/>
    <s v="Dec 2022"/>
    <n v="7.1620000000000061"/>
    <x v="0"/>
    <x v="1"/>
    <s v="Low"/>
    <n v="-5.6561732274467754E-3"/>
    <n v="0"/>
    <x v="2"/>
  </r>
  <r>
    <x v="586"/>
    <n v="181.215"/>
    <n v="183.65"/>
    <n v="175.33"/>
    <n v="179.82"/>
    <n v="92150823"/>
    <x v="1"/>
    <s v="Dec 2022"/>
    <n v="8.3199999999999932"/>
    <x v="0"/>
    <x v="1"/>
    <s v="Low"/>
    <n v="-7.6980382418674513E-3"/>
    <n v="0"/>
    <x v="2"/>
  </r>
  <r>
    <x v="587"/>
    <n v="189.44"/>
    <n v="191.27"/>
    <n v="180.55"/>
    <n v="182.45"/>
    <n v="93122667"/>
    <x v="2"/>
    <s v="Dec 2022"/>
    <n v="10.719999999999999"/>
    <x v="0"/>
    <x v="1"/>
    <s v="Low"/>
    <n v="-3.6898226351351399E-2"/>
    <n v="-0.9"/>
    <x v="1"/>
  </r>
  <r>
    <x v="588"/>
    <n v="191.78"/>
    <n v="196.25"/>
    <n v="191.11"/>
    <n v="194.86"/>
    <n v="73645922"/>
    <x v="3"/>
    <s v="Dec 2022"/>
    <n v="5.1399999999999864"/>
    <x v="0"/>
    <x v="1"/>
    <s v="Low"/>
    <n v="1.6060068828866476E-2"/>
    <n v="0"/>
    <x v="2"/>
  </r>
  <r>
    <x v="589"/>
    <n v="197.08"/>
    <n v="198.92"/>
    <n v="191.8"/>
    <n v="194.7"/>
    <n v="80046213"/>
    <x v="4"/>
    <s v="Dec 2022"/>
    <n v="7.1199999999999761"/>
    <x v="0"/>
    <x v="1"/>
    <s v="Low"/>
    <n v="-1.207631418713225E-2"/>
    <n v="0"/>
    <x v="2"/>
  </r>
  <r>
    <x v="590"/>
    <n v="182.43"/>
    <n v="194.76"/>
    <n v="180.6301"/>
    <n v="194.7"/>
    <n v="109186404"/>
    <x v="0"/>
    <s v="Nov 2022"/>
    <n v="14.129899999999992"/>
    <x v="0"/>
    <x v="1"/>
    <s v="Medium"/>
    <n v="6.7258674560105147E-2"/>
    <n v="0.9"/>
    <x v="0"/>
  </r>
  <r>
    <x v="591"/>
    <n v="184.99"/>
    <n v="186.38"/>
    <n v="178.75"/>
    <n v="180.83"/>
    <n v="83357111"/>
    <x v="1"/>
    <s v="Nov 2022"/>
    <n v="7.6299999999999955"/>
    <x v="0"/>
    <x v="1"/>
    <s v="Low"/>
    <n v="-2.2487702037947976E-2"/>
    <n v="-0.9"/>
    <x v="1"/>
  </r>
  <r>
    <x v="592"/>
    <n v="179.96"/>
    <n v="188.5"/>
    <n v="179"/>
    <n v="182.92"/>
    <n v="93038148"/>
    <x v="2"/>
    <s v="Nov 2022"/>
    <n v="9.5"/>
    <x v="0"/>
    <x v="1"/>
    <s v="Low"/>
    <n v="1.6448099577683815E-2"/>
    <n v="0"/>
    <x v="2"/>
  </r>
  <r>
    <x v="593"/>
    <n v="185.06"/>
    <n v="185.2"/>
    <n v="180.63"/>
    <n v="182.86"/>
    <n v="50672739"/>
    <x v="3"/>
    <s v="Nov 2022"/>
    <n v="4.5699999999999932"/>
    <x v="0"/>
    <x v="2"/>
    <s v="Low"/>
    <n v="-1.188803631254722E-2"/>
    <n v="0"/>
    <x v="2"/>
  </r>
  <r>
    <x v="594"/>
    <n v="173.57"/>
    <n v="183.62"/>
    <n v="172.5"/>
    <n v="183.2"/>
    <n v="109536709"/>
    <x v="0"/>
    <s v="Nov 2022"/>
    <n v="11.120000000000005"/>
    <x v="0"/>
    <x v="1"/>
    <s v="Medium"/>
    <n v="5.5481938122947487E-2"/>
    <n v="0.9"/>
    <x v="0"/>
  </r>
  <r>
    <x v="595"/>
    <n v="168.63"/>
    <n v="170.92"/>
    <n v="166.185"/>
    <n v="169.91"/>
    <n v="78452327"/>
    <x v="1"/>
    <s v="Nov 2022"/>
    <n v="4.7349999999999852"/>
    <x v="0"/>
    <x v="2"/>
    <s v="Low"/>
    <n v="7.5905829330486932E-3"/>
    <n v="0"/>
    <x v="2"/>
  </r>
  <r>
    <x v="596"/>
    <n v="175.85"/>
    <n v="176.77"/>
    <n v="167.54"/>
    <n v="167.87"/>
    <n v="92882712"/>
    <x v="2"/>
    <s v="Nov 2022"/>
    <n v="9.2300000000000182"/>
    <x v="0"/>
    <x v="1"/>
    <s v="Low"/>
    <n v="-4.537958487347165E-2"/>
    <n v="-0.9"/>
    <x v="1"/>
  </r>
  <r>
    <x v="597"/>
    <n v="185.05"/>
    <n v="185.19"/>
    <n v="176.55"/>
    <n v="180.19"/>
    <n v="76048866"/>
    <x v="3"/>
    <s v="Nov 2022"/>
    <n v="8.6399999999999864"/>
    <x v="0"/>
    <x v="1"/>
    <s v="Low"/>
    <n v="-2.6263172115644492E-2"/>
    <n v="-0.9"/>
    <x v="1"/>
  </r>
  <r>
    <x v="598"/>
    <n v="183.96"/>
    <n v="186.16"/>
    <n v="180.9"/>
    <n v="183.17"/>
    <n v="64335970"/>
    <x v="4"/>
    <s v="Nov 2022"/>
    <n v="5.2599999999999909"/>
    <x v="0"/>
    <x v="1"/>
    <s v="Low"/>
    <n v="-4.2944118286585148E-3"/>
    <n v="0"/>
    <x v="2"/>
  </r>
  <r>
    <x v="599"/>
    <n v="191.51"/>
    <n v="192.57"/>
    <n v="185.66"/>
    <n v="186.92"/>
    <n v="66567599"/>
    <x v="0"/>
    <s v="Nov 2022"/>
    <n v="6.9099999999999966"/>
    <x v="0"/>
    <x v="1"/>
    <s v="Low"/>
    <n v="-2.3967416845073385E-2"/>
    <n v="-0.9"/>
    <x v="1"/>
  </r>
  <r>
    <x v="600"/>
    <n v="195.88"/>
    <n v="200.8237"/>
    <n v="192.06"/>
    <n v="194.42"/>
    <n v="91293785"/>
    <x v="1"/>
    <s v="Nov 2022"/>
    <n v="8.7637"/>
    <x v="0"/>
    <x v="1"/>
    <s v="Low"/>
    <n v="-7.4535429855013685E-3"/>
    <n v="0"/>
    <x v="2"/>
  </r>
  <r>
    <x v="601"/>
    <n v="192.77"/>
    <n v="195.73"/>
    <n v="186.34"/>
    <n v="190.95"/>
    <n v="92226649"/>
    <x v="2"/>
    <s v="Nov 2022"/>
    <n v="9.3899999999999864"/>
    <x v="0"/>
    <x v="1"/>
    <s v="Low"/>
    <n v="-9.4413031073300908E-3"/>
    <n v="0"/>
    <x v="2"/>
  </r>
  <r>
    <x v="602"/>
    <n v="186"/>
    <n v="196.52"/>
    <n v="182.59"/>
    <n v="195.97"/>
    <n v="114403575"/>
    <x v="3"/>
    <s v="Nov 2022"/>
    <n v="13.930000000000007"/>
    <x v="0"/>
    <x v="1"/>
    <s v="Medium"/>
    <n v="5.3602150537634403E-2"/>
    <n v="0.9"/>
    <x v="0"/>
  </r>
  <r>
    <x v="603"/>
    <n v="189.9"/>
    <n v="191"/>
    <n v="180.03"/>
    <n v="190.72"/>
    <n v="132703015"/>
    <x v="4"/>
    <s v="Nov 2022"/>
    <n v="10.969999999999999"/>
    <x v="0"/>
    <x v="1"/>
    <s v="Medium"/>
    <n v="4.3180621379673148E-3"/>
    <n v="0"/>
    <x v="2"/>
  </r>
  <r>
    <x v="604"/>
    <n v="190.77500000000001"/>
    <n v="195.89"/>
    <n v="177.12"/>
    <n v="177.59"/>
    <n v="127062659"/>
    <x v="0"/>
    <s v="Nov 2022"/>
    <n v="18.769999999999982"/>
    <x v="0"/>
    <x v="0"/>
    <s v="High"/>
    <n v="-6.9112829249115465E-2"/>
    <n v="-0.9"/>
    <x v="1"/>
  </r>
  <r>
    <x v="605"/>
    <n v="194.02"/>
    <n v="195.2"/>
    <n v="186.75"/>
    <n v="191.3"/>
    <n v="128803404"/>
    <x v="1"/>
    <s v="Nov 2022"/>
    <n v="8.4499999999999886"/>
    <x v="0"/>
    <x v="1"/>
    <s v="Low"/>
    <n v="-1.4019173281105034E-2"/>
    <n v="0"/>
    <x v="2"/>
  </r>
  <r>
    <x v="606"/>
    <n v="208.65"/>
    <n v="208.9"/>
    <n v="196.66"/>
    <n v="197.08"/>
    <n v="93916520"/>
    <x v="2"/>
    <s v="Nov 2022"/>
    <n v="12.240000000000009"/>
    <x v="0"/>
    <x v="1"/>
    <s v="Medium"/>
    <n v="-5.5451713395638598E-2"/>
    <n v="-0.9"/>
    <x v="1"/>
  </r>
  <r>
    <x v="607"/>
    <n v="222.6"/>
    <n v="223.8"/>
    <n v="203.08"/>
    <n v="207.47"/>
    <n v="98622212"/>
    <x v="3"/>
    <s v="Nov 2022"/>
    <n v="20.72"/>
    <x v="0"/>
    <x v="0"/>
    <s v="High"/>
    <n v="-6.7969451931716066E-2"/>
    <n v="-0.9"/>
    <x v="1"/>
  </r>
  <r>
    <x v="608"/>
    <n v="211.36"/>
    <n v="221.2"/>
    <n v="210.14"/>
    <n v="215.31"/>
    <n v="56538848"/>
    <x v="4"/>
    <s v="Nov 2022"/>
    <n v="11.060000000000002"/>
    <x v="0"/>
    <x v="1"/>
    <s v="Medium"/>
    <n v="1.8688493565480642E-2"/>
    <n v="0"/>
    <x v="2"/>
  </r>
  <r>
    <x v="609"/>
    <n v="226.04"/>
    <n v="227.8699"/>
    <n v="214.82"/>
    <n v="214.98"/>
    <n v="63070293"/>
    <x v="0"/>
    <s v="Nov 2022"/>
    <n v="13.049900000000008"/>
    <x v="0"/>
    <x v="1"/>
    <s v="Medium"/>
    <n v="-4.8929393027782708E-2"/>
    <n v="-0.9"/>
    <x v="1"/>
  </r>
  <r>
    <x v="610"/>
    <n v="234.05"/>
    <n v="237.39510000000001"/>
    <n v="227.28"/>
    <n v="227.82"/>
    <n v="62688822"/>
    <x v="1"/>
    <s v="Nov 2022"/>
    <n v="10.115100000000012"/>
    <x v="0"/>
    <x v="1"/>
    <s v="Low"/>
    <n v="-2.6618243964964827E-2"/>
    <n v="-0.9"/>
    <x v="1"/>
  </r>
  <r>
    <x v="611"/>
    <n v="226.19"/>
    <n v="229.85"/>
    <n v="221.94"/>
    <n v="227.54"/>
    <n v="61554341"/>
    <x v="2"/>
    <s v="Oct 2022"/>
    <n v="7.9099999999999966"/>
    <x v="0"/>
    <x v="1"/>
    <s v="Low"/>
    <n v="5.9684336177549596E-3"/>
    <n v="0"/>
    <x v="2"/>
  </r>
  <r>
    <x v="612"/>
    <n v="225.4"/>
    <n v="228.86"/>
    <n v="216.35"/>
    <n v="228.52"/>
    <n v="69152386"/>
    <x v="3"/>
    <s v="Oct 2022"/>
    <n v="12.510000000000019"/>
    <x v="0"/>
    <x v="1"/>
    <s v="Medium"/>
    <n v="1.3842058562555477E-2"/>
    <n v="0"/>
    <x v="2"/>
  </r>
  <r>
    <x v="613"/>
    <n v="229.77"/>
    <n v="233.81"/>
    <n v="222.85"/>
    <n v="225.09"/>
    <n v="61638824"/>
    <x v="4"/>
    <s v="Oct 2022"/>
    <n v="10.960000000000008"/>
    <x v="0"/>
    <x v="1"/>
    <s v="Medium"/>
    <n v="-2.0368194281237789E-2"/>
    <n v="-0.9"/>
    <x v="1"/>
  </r>
  <r>
    <x v="614"/>
    <n v="219.4"/>
    <n v="230.6"/>
    <n v="218.2"/>
    <n v="224.64"/>
    <n v="85327078"/>
    <x v="0"/>
    <s v="Oct 2022"/>
    <n v="12.400000000000006"/>
    <x v="0"/>
    <x v="1"/>
    <s v="Medium"/>
    <n v="2.3883318140382772E-2"/>
    <n v="0.9"/>
    <x v="0"/>
  </r>
  <r>
    <x v="615"/>
    <n v="210.1"/>
    <n v="224.34979999999999"/>
    <n v="210"/>
    <n v="222.41499999999999"/>
    <n v="96507870"/>
    <x v="1"/>
    <s v="Oct 2022"/>
    <n v="14.349799999999988"/>
    <x v="0"/>
    <x v="1"/>
    <s v="Medium"/>
    <n v="5.8614945264159918E-2"/>
    <n v="0.9"/>
    <x v="0"/>
  </r>
  <r>
    <x v="616"/>
    <n v="205.82"/>
    <n v="213.5"/>
    <n v="198.58629999999999"/>
    <n v="211.25"/>
    <n v="100446765"/>
    <x v="2"/>
    <s v="Oct 2022"/>
    <n v="14.913700000000006"/>
    <x v="0"/>
    <x v="1"/>
    <s v="Medium"/>
    <n v="2.6382275774949018E-2"/>
    <n v="0.9"/>
    <x v="0"/>
  </r>
  <r>
    <x v="617"/>
    <n v="206.41499999999999"/>
    <n v="214.66"/>
    <n v="203.8"/>
    <n v="214.44"/>
    <n v="75713754"/>
    <x v="3"/>
    <s v="Oct 2022"/>
    <n v="10.859999999999985"/>
    <x v="0"/>
    <x v="1"/>
    <s v="Low"/>
    <n v="3.887798851827632E-2"/>
    <n v="0.9"/>
    <x v="0"/>
  </r>
  <r>
    <x v="618"/>
    <n v="208.28"/>
    <n v="215.55"/>
    <n v="202"/>
    <n v="207.28"/>
    <n v="117798062"/>
    <x v="4"/>
    <s v="Oct 2022"/>
    <n v="13.550000000000011"/>
    <x v="0"/>
    <x v="1"/>
    <s v="Medium"/>
    <n v="-4.8012291146533517E-3"/>
    <n v="0"/>
    <x v="2"/>
  </r>
  <r>
    <x v="619"/>
    <n v="219.8"/>
    <n v="222.93"/>
    <n v="217.78"/>
    <n v="222.04"/>
    <n v="66571479"/>
    <x v="0"/>
    <s v="Oct 2022"/>
    <n v="5.1500000000000057"/>
    <x v="0"/>
    <x v="1"/>
    <s v="Low"/>
    <n v="1.0191082802547682E-2"/>
    <n v="0"/>
    <x v="2"/>
  </r>
  <r>
    <x v="620"/>
    <n v="229.5"/>
    <n v="229.82"/>
    <n v="217.25"/>
    <n v="220.19"/>
    <n v="75891905"/>
    <x v="1"/>
    <s v="Oct 2022"/>
    <n v="12.569999999999993"/>
    <x v="0"/>
    <x v="1"/>
    <s v="Medium"/>
    <n v="-4.0566448801742927E-2"/>
    <n v="-0.9"/>
    <x v="1"/>
  </r>
  <r>
    <x v="621"/>
    <n v="210.04"/>
    <n v="221.86"/>
    <n v="209.45"/>
    <n v="219.35"/>
    <n v="79428810"/>
    <x v="2"/>
    <s v="Oct 2022"/>
    <n v="12.410000000000025"/>
    <x v="0"/>
    <x v="1"/>
    <s v="Medium"/>
    <n v="4.4324890497048193E-2"/>
    <n v="0.9"/>
    <x v="0"/>
  </r>
  <r>
    <x v="622"/>
    <n v="224.01"/>
    <n v="226.26"/>
    <n v="204.16"/>
    <n v="204.99"/>
    <n v="94124511"/>
    <x v="3"/>
    <s v="Oct 2022"/>
    <n v="22.099999999999994"/>
    <x v="0"/>
    <x v="0"/>
    <s v="High"/>
    <n v="-8.4906923798044653E-2"/>
    <n v="-0.9"/>
    <x v="1"/>
  </r>
  <r>
    <x v="623"/>
    <n v="208.3"/>
    <n v="222.99"/>
    <n v="206.22"/>
    <n v="221.72"/>
    <n v="91483045"/>
    <x v="4"/>
    <s v="Oct 2022"/>
    <n v="16.77000000000001"/>
    <x v="0"/>
    <x v="0"/>
    <s v="High"/>
    <n v="6.4426308209313429E-2"/>
    <n v="0.9"/>
    <x v="0"/>
  </r>
  <r>
    <x v="624"/>
    <n v="215.33"/>
    <n v="219.29990000000001"/>
    <n v="211.51"/>
    <n v="217.24"/>
    <n v="66860699"/>
    <x v="0"/>
    <s v="Oct 2022"/>
    <n v="7.7899000000000171"/>
    <x v="0"/>
    <x v="1"/>
    <s v="Low"/>
    <n v="8.8701063483954696E-3"/>
    <n v="0"/>
    <x v="2"/>
  </r>
  <r>
    <x v="625"/>
    <n v="220.94499999999999"/>
    <n v="225.75"/>
    <n v="215"/>
    <n v="216.5"/>
    <n v="77013202"/>
    <x v="1"/>
    <s v="Oct 2022"/>
    <n v="10.75"/>
    <x v="0"/>
    <x v="1"/>
    <s v="Low"/>
    <n v="-2.011812894611778E-2"/>
    <n v="-0.9"/>
    <x v="1"/>
  </r>
  <r>
    <x v="626"/>
    <n v="223.93"/>
    <n v="226.99"/>
    <n v="218.35820000000001"/>
    <n v="222.96"/>
    <n v="67925018"/>
    <x v="2"/>
    <s v="Oct 2022"/>
    <n v="8.6317999999999984"/>
    <x v="0"/>
    <x v="1"/>
    <s v="Low"/>
    <n v="-4.3317108024829134E-3"/>
    <n v="0"/>
    <x v="2"/>
  </r>
  <r>
    <x v="627"/>
    <n v="233.935"/>
    <n v="234.57149999999999"/>
    <n v="222.02"/>
    <n v="223.07"/>
    <n v="83916800"/>
    <x v="3"/>
    <s v="Oct 2022"/>
    <n v="12.551499999999976"/>
    <x v="0"/>
    <x v="1"/>
    <s v="Medium"/>
    <n v="-4.6444525188620807E-2"/>
    <n v="-0.9"/>
    <x v="1"/>
  </r>
  <r>
    <x v="628"/>
    <n v="239.44"/>
    <n v="244.58"/>
    <n v="235.35"/>
    <n v="238.13"/>
    <n v="69298437"/>
    <x v="4"/>
    <s v="Oct 2022"/>
    <n v="9.2300000000000182"/>
    <x v="0"/>
    <x v="1"/>
    <s v="Low"/>
    <n v="-5.4710992315402706E-3"/>
    <n v="0"/>
    <x v="2"/>
  </r>
  <r>
    <x v="629"/>
    <n v="245.01"/>
    <n v="246.66970000000001"/>
    <n v="233.27"/>
    <n v="240.81"/>
    <n v="86982673"/>
    <x v="0"/>
    <s v="Oct 2022"/>
    <n v="13.399699999999996"/>
    <x v="0"/>
    <x v="1"/>
    <s v="Medium"/>
    <n v="-1.7142157462960651E-2"/>
    <n v="0"/>
    <x v="2"/>
  </r>
  <r>
    <x v="630"/>
    <n v="250.52"/>
    <n v="257.5"/>
    <n v="242.01"/>
    <n v="249.44"/>
    <n v="109578535"/>
    <x v="1"/>
    <s v="Oct 2022"/>
    <n v="15.490000000000009"/>
    <x v="0"/>
    <x v="0"/>
    <s v="Medium"/>
    <n v="-4.311033051253443E-3"/>
    <n v="0"/>
    <x v="2"/>
  </r>
  <r>
    <x v="631"/>
    <n v="254.5"/>
    <n v="255.16"/>
    <n v="241.01"/>
    <n v="242.4"/>
    <n v="98363541"/>
    <x v="2"/>
    <s v="Oct 2022"/>
    <n v="14.150000000000006"/>
    <x v="0"/>
    <x v="1"/>
    <s v="Medium"/>
    <n v="-4.754420432220037E-2"/>
    <n v="-0.9"/>
    <x v="1"/>
  </r>
  <r>
    <x v="632"/>
    <n v="266.14499999999998"/>
    <n v="275.57"/>
    <n v="262.47000000000003"/>
    <n v="265.25"/>
    <n v="67726598"/>
    <x v="3"/>
    <s v="Sep 2022"/>
    <n v="13.099999999999966"/>
    <x v="0"/>
    <x v="1"/>
    <s v="Medium"/>
    <n v="-3.3628285333182359E-3"/>
    <n v="0"/>
    <x v="2"/>
  </r>
  <r>
    <x v="633"/>
    <n v="282.76"/>
    <n v="283.64999999999998"/>
    <n v="265.77999999999997"/>
    <n v="268.20999999999998"/>
    <n v="77620642"/>
    <x v="4"/>
    <s v="Sep 2022"/>
    <n v="17.870000000000005"/>
    <x v="0"/>
    <x v="0"/>
    <s v="High"/>
    <n v="-5.1457066063092416E-2"/>
    <n v="-0.9"/>
    <x v="1"/>
  </r>
  <r>
    <x v="634"/>
    <n v="283.08"/>
    <n v="289"/>
    <n v="277.57"/>
    <n v="287.81"/>
    <n v="54664809"/>
    <x v="0"/>
    <s v="Sep 2022"/>
    <n v="11.430000000000007"/>
    <x v="0"/>
    <x v="1"/>
    <s v="Medium"/>
    <n v="1.670905751024452E-2"/>
    <n v="0"/>
    <x v="2"/>
  </r>
  <r>
    <x v="635"/>
    <n v="283.83999999999997"/>
    <n v="288.67"/>
    <n v="277.51"/>
    <n v="282.94"/>
    <n v="61925185"/>
    <x v="1"/>
    <s v="Sep 2022"/>
    <n v="11.160000000000025"/>
    <x v="0"/>
    <x v="1"/>
    <s v="Medium"/>
    <n v="-3.1708004509582066E-3"/>
    <n v="0"/>
    <x v="2"/>
  </r>
  <r>
    <x v="636"/>
    <n v="271.83"/>
    <n v="284.08999999999997"/>
    <n v="270.31"/>
    <n v="276.01"/>
    <n v="58076913"/>
    <x v="2"/>
    <s v="Sep 2022"/>
    <n v="13.779999999999973"/>
    <x v="0"/>
    <x v="1"/>
    <s v="Medium"/>
    <n v="1.5377257844976665E-2"/>
    <n v="0"/>
    <x v="2"/>
  </r>
  <r>
    <x v="637"/>
    <n v="283.08999999999997"/>
    <n v="284.5"/>
    <n v="272.82"/>
    <n v="275.33"/>
    <n v="63748362"/>
    <x v="3"/>
    <s v="Sep 2022"/>
    <n v="11.680000000000007"/>
    <x v="0"/>
    <x v="1"/>
    <s v="Medium"/>
    <n v="-2.7411777173337072E-2"/>
    <n v="-0.9"/>
    <x v="1"/>
  </r>
  <r>
    <x v="638"/>
    <n v="299.86"/>
    <n v="301.29000000000002"/>
    <n v="285.82"/>
    <n v="288.58999999999997"/>
    <n v="70107683"/>
    <x v="4"/>
    <s v="Sep 2022"/>
    <n v="15.470000000000027"/>
    <x v="0"/>
    <x v="0"/>
    <s v="Medium"/>
    <n v="-3.7584205962782759E-2"/>
    <n v="-0.9"/>
    <x v="1"/>
  </r>
  <r>
    <x v="639"/>
    <n v="308.29000000000002"/>
    <n v="313.8"/>
    <n v="300.63"/>
    <n v="300.8"/>
    <n v="62555656"/>
    <x v="0"/>
    <s v="Sep 2022"/>
    <n v="13.170000000000016"/>
    <x v="0"/>
    <x v="1"/>
    <s v="Medium"/>
    <n v="-2.4295306367381388E-2"/>
    <n v="-0.9"/>
    <x v="1"/>
  </r>
  <r>
    <x v="640"/>
    <n v="306.91000000000003"/>
    <n v="313.33"/>
    <n v="305.58"/>
    <n v="308.73"/>
    <n v="61642783"/>
    <x v="1"/>
    <s v="Sep 2022"/>
    <n v="7.75"/>
    <x v="0"/>
    <x v="1"/>
    <s v="Low"/>
    <n v="5.9300772213352225E-3"/>
    <n v="0"/>
    <x v="2"/>
  </r>
  <r>
    <x v="641"/>
    <n v="300.08999999999997"/>
    <n v="309.83999999999997"/>
    <n v="297.8"/>
    <n v="309.07"/>
    <n v="60231156"/>
    <x v="2"/>
    <s v="Sep 2022"/>
    <n v="12.039999999999964"/>
    <x v="0"/>
    <x v="1"/>
    <s v="Medium"/>
    <n v="2.9924356026525437E-2"/>
    <n v="0.9"/>
    <x v="0"/>
  </r>
  <r>
    <x v="642"/>
    <n v="299.60500000000002"/>
    <n v="303.70999999999998"/>
    <n v="295.60050000000001"/>
    <n v="303.35000000000002"/>
    <n v="87087786"/>
    <x v="3"/>
    <s v="Sep 2022"/>
    <n v="8.1094999999999686"/>
    <x v="0"/>
    <x v="1"/>
    <s v="Low"/>
    <n v="1.2499791391999481E-2"/>
    <n v="0"/>
    <x v="2"/>
  </r>
  <r>
    <x v="643"/>
    <n v="301.82499999999999"/>
    <n v="309.12"/>
    <n v="300.72469999999998"/>
    <n v="303.75"/>
    <n v="64795523"/>
    <x v="4"/>
    <s v="Sep 2022"/>
    <n v="8.3953000000000202"/>
    <x v="0"/>
    <x v="1"/>
    <s v="Low"/>
    <n v="6.3778679698501166E-3"/>
    <n v="0"/>
    <x v="2"/>
  </r>
  <r>
    <x v="644"/>
    <n v="292.24"/>
    <n v="306"/>
    <n v="291.64"/>
    <n v="302.61"/>
    <n v="72628653"/>
    <x v="0"/>
    <s v="Sep 2022"/>
    <n v="14.360000000000014"/>
    <x v="0"/>
    <x v="1"/>
    <s v="Medium"/>
    <n v="3.5484533260333989E-2"/>
    <n v="0.9"/>
    <x v="0"/>
  </r>
  <r>
    <x v="645"/>
    <n v="292.89999999999998"/>
    <n v="297.3999"/>
    <n v="290.39999999999998"/>
    <n v="292.13"/>
    <n v="68229619"/>
    <x v="1"/>
    <s v="Sep 2022"/>
    <n v="6.9999000000000251"/>
    <x v="0"/>
    <x v="1"/>
    <s v="Low"/>
    <n v="-2.6288835780129117E-3"/>
    <n v="0"/>
    <x v="2"/>
  </r>
  <r>
    <x v="646"/>
    <n v="300.72000000000003"/>
    <n v="305.49"/>
    <n v="300.39999999999998"/>
    <n v="304.42"/>
    <n v="48674604"/>
    <x v="2"/>
    <s v="Sep 2022"/>
    <n v="5.0900000000000318"/>
    <x v="0"/>
    <x v="1"/>
    <s v="Low"/>
    <n v="1.2303804203245505E-2"/>
    <n v="0"/>
    <x v="2"/>
  </r>
  <r>
    <x v="647"/>
    <n v="291.67"/>
    <n v="299.85000000000002"/>
    <n v="291.245"/>
    <n v="299.68"/>
    <n v="54470854"/>
    <x v="3"/>
    <s v="Sep 2022"/>
    <n v="8.6050000000000182"/>
    <x v="0"/>
    <x v="1"/>
    <s v="Low"/>
    <n v="2.7462543285219566E-2"/>
    <n v="0.9"/>
    <x v="0"/>
  </r>
  <r>
    <x v="648"/>
    <n v="281.3"/>
    <n v="289.5"/>
    <n v="279.76"/>
    <n v="289.26"/>
    <n v="53713124"/>
    <x v="4"/>
    <s v="Sep 2022"/>
    <n v="9.7400000000000091"/>
    <x v="0"/>
    <x v="1"/>
    <s v="Low"/>
    <n v="2.8297191610380305E-2"/>
    <n v="0.9"/>
    <x v="0"/>
  </r>
  <r>
    <x v="649"/>
    <n v="273.10000000000002"/>
    <n v="283.83999999999997"/>
    <n v="272.27"/>
    <n v="283.7"/>
    <n v="50028916"/>
    <x v="0"/>
    <s v="Sep 2022"/>
    <n v="11.569999999999993"/>
    <x v="0"/>
    <x v="1"/>
    <s v="Medium"/>
    <n v="3.8813621384108259E-2"/>
    <n v="0.9"/>
    <x v="0"/>
  </r>
  <r>
    <x v="650"/>
    <n v="272.67500000000001"/>
    <n v="275.99"/>
    <n v="265.74"/>
    <n v="274.42"/>
    <n v="55605247"/>
    <x v="1"/>
    <s v="Sep 2022"/>
    <n v="10.25"/>
    <x v="0"/>
    <x v="1"/>
    <s v="Low"/>
    <n v="6.3995599156505163E-3"/>
    <n v="0"/>
    <x v="2"/>
  </r>
  <r>
    <x v="651"/>
    <n v="281.065"/>
    <n v="282.35000000000002"/>
    <n v="269.08"/>
    <n v="270.20999999999998"/>
    <n v="50890090"/>
    <x v="3"/>
    <s v="Sep 2022"/>
    <n v="13.270000000000039"/>
    <x v="0"/>
    <x v="1"/>
    <s v="Medium"/>
    <n v="-3.8620959564513613E-2"/>
    <n v="-0.9"/>
    <x v="1"/>
  </r>
  <r>
    <x v="652"/>
    <n v="272.57499999999999"/>
    <n v="277.58"/>
    <n v="266.14999999999998"/>
    <n v="277.16000000000003"/>
    <n v="54287024"/>
    <x v="4"/>
    <s v="Sep 2022"/>
    <n v="11.430000000000007"/>
    <x v="0"/>
    <x v="1"/>
    <s v="Medium"/>
    <n v="1.6821058424287029E-2"/>
    <n v="0"/>
    <x v="2"/>
  </r>
  <r>
    <x v="653"/>
    <n v="280.62"/>
    <n v="281.25"/>
    <n v="271.81"/>
    <n v="275.61"/>
    <n v="52107337"/>
    <x v="0"/>
    <s v="Aug 2022"/>
    <n v="9.4399999999999977"/>
    <x v="0"/>
    <x v="1"/>
    <s v="Low"/>
    <n v="-1.7853324780842388E-2"/>
    <n v="0"/>
    <x v="2"/>
  </r>
  <r>
    <x v="654"/>
    <n v="287.86500000000001"/>
    <n v="288.48"/>
    <n v="272.64999999999998"/>
    <n v="277.7"/>
    <n v="50541759"/>
    <x v="1"/>
    <s v="Aug 2022"/>
    <n v="15.830000000000041"/>
    <x v="0"/>
    <x v="0"/>
    <s v="Medium"/>
    <n v="-3.5311691244159657E-2"/>
    <n v="-0.9"/>
    <x v="1"/>
  </r>
  <r>
    <x v="655"/>
    <n v="282.83"/>
    <n v="287.74"/>
    <n v="280.7"/>
    <n v="284.82"/>
    <n v="41548729"/>
    <x v="2"/>
    <s v="Aug 2022"/>
    <n v="7.0400000000000205"/>
    <x v="0"/>
    <x v="1"/>
    <s v="Low"/>
    <n v="7.0360287098257231E-3"/>
    <n v="0"/>
    <x v="2"/>
  </r>
  <r>
    <x v="656"/>
    <n v="297.43"/>
    <n v="302"/>
    <n v="287.47000000000003"/>
    <n v="288.08999999999997"/>
    <n v="57163947"/>
    <x v="3"/>
    <s v="Aug 2022"/>
    <n v="14.529999999999973"/>
    <x v="0"/>
    <x v="1"/>
    <s v="Medium"/>
    <n v="-3.1402346770668832E-2"/>
    <n v="-0.9"/>
    <x v="1"/>
  </r>
  <r>
    <x v="657"/>
    <n v="302.36"/>
    <n v="302.95999999999998"/>
    <n v="291.60000000000002"/>
    <n v="296.07"/>
    <n v="52827378"/>
    <x v="4"/>
    <s v="Aug 2022"/>
    <n v="11.359999999999957"/>
    <x v="0"/>
    <x v="1"/>
    <s v="Medium"/>
    <n v="-2.0803016271993716E-2"/>
    <n v="-0.9"/>
    <x v="1"/>
  </r>
  <r>
    <x v="658"/>
    <n v="892.69"/>
    <n v="910.94"/>
    <n v="889.5"/>
    <n v="891.29"/>
    <n v="19086572"/>
    <x v="0"/>
    <s v="Aug 2022"/>
    <n v="21.440000000000055"/>
    <x v="0"/>
    <x v="0"/>
    <s v="High"/>
    <n v="-1.5682935845591313E-3"/>
    <n v="0"/>
    <x v="2"/>
  </r>
  <r>
    <x v="659"/>
    <n v="874.36"/>
    <n v="896.47990000000004"/>
    <n v="863.77"/>
    <n v="889.36"/>
    <n v="21328348"/>
    <x v="1"/>
    <s v="Aug 2022"/>
    <n v="32.709900000000061"/>
    <x v="0"/>
    <x v="0"/>
    <s v="High"/>
    <n v="1.7155405096299006E-2"/>
    <n v="0"/>
    <x v="2"/>
  </r>
  <r>
    <x v="660"/>
    <n v="875.74"/>
    <n v="877.2"/>
    <n v="858.89"/>
    <n v="869.74"/>
    <n v="18614449"/>
    <x v="2"/>
    <s v="Aug 2022"/>
    <n v="18.310000000000059"/>
    <x v="0"/>
    <x v="0"/>
    <s v="High"/>
    <n v="-6.8513485737776054E-3"/>
    <n v="0"/>
    <x v="2"/>
  </r>
  <r>
    <x v="661"/>
    <n v="897"/>
    <n v="901.08"/>
    <n v="877.5"/>
    <n v="890"/>
    <n v="20465129"/>
    <x v="3"/>
    <s v="Aug 2022"/>
    <n v="23.580000000000041"/>
    <x v="0"/>
    <x v="0"/>
    <s v="High"/>
    <n v="-7.803790412486065E-3"/>
    <n v="0"/>
    <x v="2"/>
  </r>
  <r>
    <x v="662"/>
    <n v="918"/>
    <n v="919.5"/>
    <n v="905.56"/>
    <n v="908.61"/>
    <n v="15833512"/>
    <x v="4"/>
    <s v="Aug 2022"/>
    <n v="13.940000000000055"/>
    <x v="0"/>
    <x v="1"/>
    <s v="Medium"/>
    <n v="-1.0228758169934626E-2"/>
    <n v="0"/>
    <x v="2"/>
  </r>
  <r>
    <x v="663"/>
    <n v="910.19"/>
    <n v="928.97"/>
    <n v="900.1"/>
    <n v="911.99"/>
    <n v="22921990"/>
    <x v="0"/>
    <s v="Aug 2022"/>
    <n v="28.870000000000005"/>
    <x v="0"/>
    <x v="0"/>
    <s v="High"/>
    <n v="1.9776090706335541E-3"/>
    <n v="0"/>
    <x v="2"/>
  </r>
  <r>
    <x v="664"/>
    <n v="935"/>
    <n v="944"/>
    <n v="908.65"/>
    <n v="919.69"/>
    <n v="29378774"/>
    <x v="1"/>
    <s v="Aug 2022"/>
    <n v="35.350000000000023"/>
    <x v="0"/>
    <x v="0"/>
    <s v="High"/>
    <n v="-1.637433155080208E-2"/>
    <n v="0"/>
    <x v="2"/>
  </r>
  <r>
    <x v="665"/>
    <n v="905.36"/>
    <n v="939.4"/>
    <n v="903.69"/>
    <n v="927.96"/>
    <n v="29786389"/>
    <x v="2"/>
    <s v="Aug 2022"/>
    <n v="35.709999999999923"/>
    <x v="0"/>
    <x v="0"/>
    <s v="High"/>
    <n v="2.4962445877882856E-2"/>
    <n v="0.9"/>
    <x v="0"/>
  </r>
  <r>
    <x v="666"/>
    <n v="868.245"/>
    <n v="900.48"/>
    <n v="855.1"/>
    <n v="900.09"/>
    <n v="26552429"/>
    <x v="3"/>
    <s v="Aug 2022"/>
    <n v="45.379999999999995"/>
    <x v="0"/>
    <x v="0"/>
    <s v="High"/>
    <n v="3.6677435516472914E-2"/>
    <n v="0.9"/>
    <x v="0"/>
  </r>
  <r>
    <x v="667"/>
    <n v="889.54"/>
    <n v="894.71"/>
    <n v="857.5"/>
    <n v="859.89"/>
    <n v="23385015"/>
    <x v="4"/>
    <s v="Aug 2022"/>
    <n v="37.210000000000036"/>
    <x v="0"/>
    <x v="0"/>
    <s v="High"/>
    <n v="-3.3331834431279066E-2"/>
    <n v="-0.9"/>
    <x v="1"/>
  </r>
  <r>
    <x v="668"/>
    <n v="891.2"/>
    <n v="892.53"/>
    <n v="850.11"/>
    <n v="883.07"/>
    <n v="31639624"/>
    <x v="0"/>
    <s v="Aug 2022"/>
    <n v="42.419999999999959"/>
    <x v="0"/>
    <x v="0"/>
    <s v="High"/>
    <n v="-9.1225314183123827E-3"/>
    <n v="0"/>
    <x v="2"/>
  </r>
  <r>
    <x v="669"/>
    <n v="870.88"/>
    <n v="877.19"/>
    <n v="838.06"/>
    <n v="850"/>
    <n v="28748227"/>
    <x v="1"/>
    <s v="Aug 2022"/>
    <n v="39.130000000000109"/>
    <x v="0"/>
    <x v="0"/>
    <s v="High"/>
    <n v="-2.3975748668013958E-2"/>
    <n v="-0.9"/>
    <x v="1"/>
  </r>
  <r>
    <x v="670"/>
    <n v="885"/>
    <n v="915.6"/>
    <n v="867.25620000000004"/>
    <n v="871.27"/>
    <n v="33121758"/>
    <x v="2"/>
    <s v="Aug 2022"/>
    <n v="48.343799999999987"/>
    <x v="0"/>
    <x v="0"/>
    <s v="High"/>
    <n v="-1.5514124293785332E-2"/>
    <n v="0"/>
    <x v="2"/>
  </r>
  <r>
    <x v="671"/>
    <n v="908.01"/>
    <n v="913.81989999999996"/>
    <n v="856.63400000000001"/>
    <n v="864.51"/>
    <n v="37724299"/>
    <x v="3"/>
    <s v="Aug 2022"/>
    <n v="57.185899999999947"/>
    <x v="0"/>
    <x v="0"/>
    <s v="High"/>
    <n v="-4.7906961377077346E-2"/>
    <n v="-0.9"/>
    <x v="1"/>
  </r>
  <r>
    <x v="672"/>
    <n v="933"/>
    <n v="940.82"/>
    <n v="915"/>
    <n v="925.9"/>
    <n v="24085439"/>
    <x v="4"/>
    <s v="Aug 2022"/>
    <n v="25.82000000000005"/>
    <x v="0"/>
    <x v="0"/>
    <s v="High"/>
    <n v="-7.6098606645230681E-3"/>
    <n v="0"/>
    <x v="2"/>
  </r>
  <r>
    <x v="673"/>
    <n v="915"/>
    <n v="928.65"/>
    <n v="903.45"/>
    <n v="922.19"/>
    <n v="26697035"/>
    <x v="0"/>
    <s v="Aug 2022"/>
    <n v="25.199999999999932"/>
    <x v="0"/>
    <x v="0"/>
    <s v="High"/>
    <n v="7.85792349726782E-3"/>
    <n v="0"/>
    <x v="2"/>
  </r>
  <r>
    <x v="674"/>
    <n v="882.01"/>
    <n v="923.5"/>
    <n v="878"/>
    <n v="901.76"/>
    <n v="31859156"/>
    <x v="1"/>
    <s v="Aug 2022"/>
    <n v="45.5"/>
    <x v="0"/>
    <x v="0"/>
    <s v="High"/>
    <n v="2.239203637146971E-2"/>
    <n v="0.9"/>
    <x v="0"/>
  </r>
  <r>
    <x v="675"/>
    <n v="903.82500000000005"/>
    <n v="935.63469999999995"/>
    <n v="885"/>
    <n v="891.83"/>
    <n v="39014296"/>
    <x v="2"/>
    <s v="Aug 2022"/>
    <n v="50.634699999999953"/>
    <x v="0"/>
    <x v="0"/>
    <s v="High"/>
    <n v="-1.3271374436422985E-2"/>
    <n v="0"/>
    <x v="2"/>
  </r>
  <r>
    <x v="676"/>
    <n v="842.1"/>
    <n v="894.96"/>
    <n v="837.3"/>
    <n v="891.45"/>
    <n v="31770961"/>
    <x v="3"/>
    <s v="Jul 2022"/>
    <n v="57.660000000000082"/>
    <x v="0"/>
    <x v="0"/>
    <s v="High"/>
    <n v="5.8603491271820476E-2"/>
    <n v="0.9"/>
    <x v="0"/>
  </r>
  <r>
    <x v="677"/>
    <n v="840.2"/>
    <n v="849.9"/>
    <n v="818.4"/>
    <n v="842.7"/>
    <n v="28240997"/>
    <x v="4"/>
    <s v="Jul 2022"/>
    <n v="31.5"/>
    <x v="0"/>
    <x v="0"/>
    <s v="High"/>
    <n v="2.9754820280885504E-3"/>
    <n v="0"/>
    <x v="2"/>
  </r>
  <r>
    <x v="678"/>
    <n v="791.43"/>
    <n v="827.77679999999998"/>
    <n v="785.37009999999998"/>
    <n v="824.46"/>
    <n v="29369996"/>
    <x v="0"/>
    <s v="Jul 2022"/>
    <n v="42.406700000000001"/>
    <x v="0"/>
    <x v="0"/>
    <s v="High"/>
    <n v="4.1734581706531326E-2"/>
    <n v="0.9"/>
    <x v="0"/>
  </r>
  <r>
    <x v="679"/>
    <n v="799.54"/>
    <n v="801.92989999999998"/>
    <n v="768.79"/>
    <n v="776.58"/>
    <n v="22273586"/>
    <x v="1"/>
    <s v="Jul 2022"/>
    <n v="33.139900000000011"/>
    <x v="0"/>
    <x v="0"/>
    <s v="High"/>
    <n v="-2.8716511994396683E-2"/>
    <n v="-0.9"/>
    <x v="1"/>
  </r>
  <r>
    <x v="680"/>
    <n v="816.65"/>
    <n v="822.44"/>
    <n v="802.2"/>
    <n v="805.3"/>
    <n v="21357835"/>
    <x v="2"/>
    <s v="Jul 2022"/>
    <n v="20.240000000000009"/>
    <x v="0"/>
    <x v="0"/>
    <s v="High"/>
    <n v="-1.3898242821282096E-2"/>
    <n v="0"/>
    <x v="2"/>
  </r>
  <r>
    <x v="681"/>
    <n v="828.66"/>
    <n v="842.36"/>
    <n v="812.14"/>
    <n v="816.73"/>
    <n v="34490949"/>
    <x v="3"/>
    <s v="Jul 2022"/>
    <n v="30.220000000000027"/>
    <x v="0"/>
    <x v="0"/>
    <s v="High"/>
    <n v="-1.4396736900538158E-2"/>
    <n v="0"/>
    <x v="2"/>
  </r>
  <r>
    <x v="682"/>
    <n v="765.32"/>
    <n v="819.8"/>
    <n v="764.6"/>
    <n v="815.12"/>
    <n v="47344059"/>
    <x v="4"/>
    <s v="Jul 2022"/>
    <n v="55.199999999999932"/>
    <x v="0"/>
    <x v="0"/>
    <s v="High"/>
    <n v="6.5070820049129716E-2"/>
    <n v="0.9"/>
    <x v="0"/>
  </r>
  <r>
    <x v="683"/>
    <n v="740.35"/>
    <n v="751.99"/>
    <n v="730.44899999999996"/>
    <n v="742.5"/>
    <n v="29621363"/>
    <x v="0"/>
    <s v="Jul 2022"/>
    <n v="21.541000000000054"/>
    <x v="0"/>
    <x v="0"/>
    <s v="High"/>
    <n v="2.9040318768149892E-3"/>
    <n v="0"/>
    <x v="2"/>
  </r>
  <r>
    <x v="684"/>
    <n v="735"/>
    <n v="741.42"/>
    <n v="710.93"/>
    <n v="736.59"/>
    <n v="26963370"/>
    <x v="1"/>
    <s v="Jul 2022"/>
    <n v="30.490000000000009"/>
    <x v="0"/>
    <x v="0"/>
    <s v="High"/>
    <n v="2.1632653061224921E-3"/>
    <n v="0"/>
    <x v="2"/>
  </r>
  <r>
    <x v="685"/>
    <n v="734.81"/>
    <n v="751.55"/>
    <n v="718.81"/>
    <n v="721.64"/>
    <n v="27512476"/>
    <x v="2"/>
    <s v="Jul 2022"/>
    <n v="32.740000000000009"/>
    <x v="0"/>
    <x v="0"/>
    <s v="High"/>
    <n v="-1.7923000503531471E-2"/>
    <n v="0"/>
    <x v="2"/>
  </r>
  <r>
    <x v="686"/>
    <n v="720"/>
    <n v="730.86990000000003"/>
    <n v="710.67"/>
    <n v="720.2"/>
    <n v="23227673"/>
    <x v="3"/>
    <s v="Jul 2022"/>
    <n v="20.199900000000071"/>
    <x v="0"/>
    <x v="0"/>
    <s v="High"/>
    <n v="2.7777777777784093E-4"/>
    <n v="0"/>
    <x v="2"/>
  </r>
  <r>
    <x v="687"/>
    <n v="704.69"/>
    <n v="715.96"/>
    <n v="688"/>
    <n v="714.94"/>
    <n v="26185833"/>
    <x v="4"/>
    <s v="Jul 2022"/>
    <n v="27.960000000000036"/>
    <x v="0"/>
    <x v="0"/>
    <s v="High"/>
    <n v="1.4545402943138117E-2"/>
    <n v="0"/>
    <x v="2"/>
  </r>
  <r>
    <x v="688"/>
    <n v="676.5"/>
    <n v="726.17989999999998"/>
    <n v="675.1"/>
    <n v="711.12"/>
    <n v="32651499"/>
    <x v="0"/>
    <s v="Jul 2022"/>
    <n v="51.079899999999952"/>
    <x v="0"/>
    <x v="0"/>
    <s v="High"/>
    <n v="5.1175166297117526E-2"/>
    <n v="0.9"/>
    <x v="0"/>
  </r>
  <r>
    <x v="689"/>
    <n v="710.54"/>
    <n v="719.32"/>
    <n v="685.10500000000002"/>
    <n v="699.21"/>
    <n v="29310320"/>
    <x v="1"/>
    <s v="Jul 2022"/>
    <n v="34.215000000000032"/>
    <x v="0"/>
    <x v="0"/>
    <s v="High"/>
    <n v="-1.5945618825118822E-2"/>
    <n v="0"/>
    <x v="2"/>
  </r>
  <r>
    <x v="690"/>
    <n v="756.31"/>
    <n v="759.19"/>
    <n v="700.88"/>
    <n v="703.03"/>
    <n v="33169740"/>
    <x v="2"/>
    <s v="Jul 2022"/>
    <n v="58.310000000000059"/>
    <x v="0"/>
    <x v="0"/>
    <s v="High"/>
    <n v="-7.0447303354444574E-2"/>
    <n v="-0.9"/>
    <x v="1"/>
  </r>
  <r>
    <x v="691"/>
    <n v="727"/>
    <n v="764.93989999999997"/>
    <n v="723.48429999999996"/>
    <n v="752.29"/>
    <n v="33951362"/>
    <x v="3"/>
    <s v="Jul 2022"/>
    <n v="41.455600000000004"/>
    <x v="0"/>
    <x v="0"/>
    <s v="High"/>
    <n v="3.4786795048143006E-2"/>
    <n v="0.9"/>
    <x v="0"/>
  </r>
  <r>
    <x v="692"/>
    <n v="701.76"/>
    <n v="736.08500000000004"/>
    <n v="696.63"/>
    <n v="733.63"/>
    <n v="27310230"/>
    <x v="4"/>
    <s v="Jul 2022"/>
    <n v="39.455000000000041"/>
    <x v="0"/>
    <x v="0"/>
    <s v="High"/>
    <n v="4.5414386684906528E-2"/>
    <n v="0.9"/>
    <x v="0"/>
  </r>
  <r>
    <x v="693"/>
    <n v="692.34"/>
    <n v="703.69"/>
    <n v="681.56"/>
    <n v="695.2"/>
    <n v="23951210"/>
    <x v="0"/>
    <s v="Jul 2022"/>
    <n v="22.130000000000109"/>
    <x v="0"/>
    <x v="0"/>
    <s v="High"/>
    <n v="4.1309183349221672E-3"/>
    <n v="0"/>
    <x v="2"/>
  </r>
  <r>
    <x v="694"/>
    <n v="669"/>
    <n v="699.44"/>
    <n v="648.50009999999997"/>
    <n v="699.2"/>
    <n v="28259704"/>
    <x v="1"/>
    <s v="Jul 2022"/>
    <n v="50.93990000000008"/>
    <x v="0"/>
    <x v="0"/>
    <s v="High"/>
    <n v="4.5142002989536689E-2"/>
    <n v="0.9"/>
    <x v="0"/>
  </r>
  <r>
    <x v="695"/>
    <n v="681"/>
    <n v="690.69"/>
    <n v="666.36009999999999"/>
    <n v="681.79"/>
    <n v="24820148"/>
    <x v="3"/>
    <s v="Jul 2022"/>
    <n v="24.329900000000066"/>
    <x v="0"/>
    <x v="0"/>
    <s v="High"/>
    <n v="1.1600587371511947E-3"/>
    <n v="0"/>
    <x v="2"/>
  </r>
  <r>
    <x v="696"/>
    <n v="673.53"/>
    <n v="688.37"/>
    <n v="656.59"/>
    <n v="673.42"/>
    <n v="31533484"/>
    <x v="4"/>
    <s v="Jun 2022"/>
    <n v="31.779999999999973"/>
    <x v="0"/>
    <x v="0"/>
    <s v="High"/>
    <n v="-1.6331863465623455E-4"/>
    <n v="0"/>
    <x v="2"/>
  </r>
  <r>
    <x v="697"/>
    <n v="691.5"/>
    <n v="693.52"/>
    <n v="666.82"/>
    <n v="685.47"/>
    <n v="27632418"/>
    <x v="0"/>
    <s v="Jun 2022"/>
    <n v="26.699999999999932"/>
    <x v="0"/>
    <x v="0"/>
    <s v="High"/>
    <n v="-8.7201735357917178E-3"/>
    <n v="0"/>
    <x v="2"/>
  </r>
  <r>
    <x v="698"/>
    <n v="733.45"/>
    <n v="749.91"/>
    <n v="697.03"/>
    <n v="697.99"/>
    <n v="30222167"/>
    <x v="1"/>
    <s v="Jun 2022"/>
    <n v="52.879999999999995"/>
    <x v="0"/>
    <x v="0"/>
    <s v="High"/>
    <n v="-4.8346853909605338E-2"/>
    <n v="-0.9"/>
    <x v="1"/>
  </r>
  <r>
    <x v="699"/>
    <n v="748.1"/>
    <n v="756.21"/>
    <n v="727.69659999999999"/>
    <n v="734.76"/>
    <n v="29726104"/>
    <x v="2"/>
    <s v="Jun 2022"/>
    <n v="28.513400000000047"/>
    <x v="0"/>
    <x v="0"/>
    <s v="High"/>
    <n v="-1.7831840663013007E-2"/>
    <n v="0"/>
    <x v="2"/>
  </r>
  <r>
    <x v="700"/>
    <n v="712.40499999999997"/>
    <n v="738.2"/>
    <n v="708.26"/>
    <n v="737.12"/>
    <n v="31923565"/>
    <x v="3"/>
    <s v="Jun 2022"/>
    <n v="29.940000000000055"/>
    <x v="0"/>
    <x v="0"/>
    <s v="High"/>
    <n v="3.4692344944238222E-2"/>
    <n v="0.9"/>
    <x v="0"/>
  </r>
  <r>
    <x v="701"/>
    <n v="713.71500000000003"/>
    <n v="717.95"/>
    <n v="685.91"/>
    <n v="705.21"/>
    <n v="34734226"/>
    <x v="4"/>
    <s v="Jun 2022"/>
    <n v="32.040000000000077"/>
    <x v="0"/>
    <x v="0"/>
    <s v="High"/>
    <n v="-1.1916521300519107E-2"/>
    <n v="0"/>
    <x v="2"/>
  </r>
  <r>
    <x v="702"/>
    <n v="703.51"/>
    <n v="740.5"/>
    <n v="701.48"/>
    <n v="708.26"/>
    <n v="33842420"/>
    <x v="0"/>
    <s v="Jun 2022"/>
    <n v="39.019999999999982"/>
    <x v="0"/>
    <x v="0"/>
    <s v="High"/>
    <n v="6.7518585379028016E-3"/>
    <n v="0"/>
    <x v="2"/>
  </r>
  <r>
    <x v="703"/>
    <n v="673.81"/>
    <n v="730.73209999999995"/>
    <n v="673"/>
    <n v="711.11"/>
    <n v="40930985"/>
    <x v="1"/>
    <s v="Jun 2022"/>
    <n v="57.732099999999946"/>
    <x v="0"/>
    <x v="0"/>
    <s v="High"/>
    <n v="5.5356851337914355E-2"/>
    <n v="0.9"/>
    <x v="0"/>
  </r>
  <r>
    <x v="704"/>
    <n v="640.29999999999995"/>
    <n v="662.90819999999997"/>
    <n v="639.59"/>
    <n v="650.28"/>
    <n v="30880590"/>
    <x v="3"/>
    <s v="Jun 2022"/>
    <n v="23.318199999999933"/>
    <x v="0"/>
    <x v="0"/>
    <s v="High"/>
    <n v="1.5586443854443259E-2"/>
    <n v="0"/>
    <x v="2"/>
  </r>
  <r>
    <x v="705"/>
    <n v="668.21"/>
    <n v="675.5"/>
    <n v="626.08000000000004"/>
    <n v="639.29999999999995"/>
    <n v="35796900"/>
    <x v="4"/>
    <s v="Jun 2022"/>
    <n v="49.419999999999959"/>
    <x v="0"/>
    <x v="0"/>
    <s v="High"/>
    <n v="-4.3264841891022407E-2"/>
    <n v="-0.9"/>
    <x v="1"/>
  </r>
  <r>
    <x v="706"/>
    <n v="662.75"/>
    <n v="706.98990000000003"/>
    <n v="654.45000000000005"/>
    <n v="699"/>
    <n v="39710645"/>
    <x v="0"/>
    <s v="Jun 2022"/>
    <n v="52.539899999999989"/>
    <x v="0"/>
    <x v="0"/>
    <s v="High"/>
    <n v="5.4696341003394947E-2"/>
    <n v="0.9"/>
    <x v="0"/>
  </r>
  <r>
    <x v="707"/>
    <n v="654.86"/>
    <n v="678.99"/>
    <n v="635.21"/>
    <n v="662.67"/>
    <n v="32662932"/>
    <x v="1"/>
    <s v="Jun 2022"/>
    <n v="43.779999999999973"/>
    <x v="0"/>
    <x v="0"/>
    <s v="High"/>
    <n v="1.192621323641686E-2"/>
    <n v="0"/>
    <x v="2"/>
  </r>
  <r>
    <x v="708"/>
    <n v="669.5"/>
    <n v="679.9"/>
    <n v="644.04999999999995"/>
    <n v="647.21"/>
    <n v="34255754"/>
    <x v="2"/>
    <s v="Jun 2022"/>
    <n v="35.850000000000023"/>
    <x v="0"/>
    <x v="0"/>
    <s v="High"/>
    <n v="-3.3293502613890906E-2"/>
    <n v="-0.9"/>
    <x v="1"/>
  </r>
  <r>
    <x v="709"/>
    <n v="705.47"/>
    <n v="718.5"/>
    <n v="683.74"/>
    <n v="696.69"/>
    <n v="32696966"/>
    <x v="3"/>
    <s v="Jun 2022"/>
    <n v="34.759999999999991"/>
    <x v="0"/>
    <x v="0"/>
    <s v="High"/>
    <n v="-1.2445603640126401E-2"/>
    <n v="0"/>
    <x v="2"/>
  </r>
  <r>
    <x v="710"/>
    <n v="748.02"/>
    <n v="766.63990000000001"/>
    <n v="717.98"/>
    <n v="719.12"/>
    <n v="32163769"/>
    <x v="4"/>
    <s v="Jun 2022"/>
    <n v="48.659899999999993"/>
    <x v="0"/>
    <x v="0"/>
    <s v="High"/>
    <n v="-3.8635330606133493E-2"/>
    <n v="-0.9"/>
    <x v="1"/>
  </r>
  <r>
    <x v="711"/>
    <n v="720.26"/>
    <n v="749.89"/>
    <n v="717.53"/>
    <n v="725.6"/>
    <n v="25403540"/>
    <x v="0"/>
    <s v="Jun 2022"/>
    <n v="32.360000000000014"/>
    <x v="0"/>
    <x v="0"/>
    <s v="High"/>
    <n v="7.4139893927193399E-3"/>
    <n v="0"/>
    <x v="2"/>
  </r>
  <r>
    <x v="712"/>
    <n v="702"/>
    <n v="719.99"/>
    <n v="690.28"/>
    <n v="716.66"/>
    <n v="24269534"/>
    <x v="1"/>
    <s v="Jun 2022"/>
    <n v="29.710000000000036"/>
    <x v="0"/>
    <x v="0"/>
    <s v="High"/>
    <n v="2.0883190883190839E-2"/>
    <n v="0.9"/>
    <x v="0"/>
  </r>
  <r>
    <x v="713"/>
    <n v="733.06"/>
    <n v="734.6"/>
    <n v="703.05"/>
    <n v="714.84"/>
    <n v="28068174"/>
    <x v="2"/>
    <s v="Jun 2022"/>
    <n v="31.550000000000068"/>
    <x v="0"/>
    <x v="0"/>
    <s v="High"/>
    <n v="-2.485471857692401E-2"/>
    <n v="-0.9"/>
    <x v="1"/>
  </r>
  <r>
    <x v="714"/>
    <n v="729.67499999999995"/>
    <n v="743.38990000000001"/>
    <n v="700.25340000000006"/>
    <n v="703.55"/>
    <n v="37464579"/>
    <x v="3"/>
    <s v="Jun 2022"/>
    <n v="43.136499999999955"/>
    <x v="0"/>
    <x v="0"/>
    <s v="High"/>
    <n v="-3.5803611196765686E-2"/>
    <n v="-0.9"/>
    <x v="1"/>
  </r>
  <r>
    <x v="715"/>
    <n v="732.47"/>
    <n v="792.63"/>
    <n v="726.2"/>
    <n v="775"/>
    <n v="31157706"/>
    <x v="4"/>
    <s v="Jun 2022"/>
    <n v="66.42999999999995"/>
    <x v="0"/>
    <x v="0"/>
    <s v="High"/>
    <n v="5.8063811487159847E-2"/>
    <n v="0.9"/>
    <x v="0"/>
  </r>
  <r>
    <x v="716"/>
    <n v="755.16"/>
    <n v="771.98"/>
    <n v="730.92"/>
    <n v="740.37"/>
    <n v="25749321"/>
    <x v="0"/>
    <s v="Jun 2022"/>
    <n v="41.060000000000059"/>
    <x v="0"/>
    <x v="0"/>
    <s v="High"/>
    <n v="-1.9585253456221152E-2"/>
    <n v="0"/>
    <x v="2"/>
  </r>
  <r>
    <x v="717"/>
    <n v="773.84"/>
    <n v="778.8"/>
    <n v="734.23"/>
    <n v="758.26"/>
    <n v="33971457"/>
    <x v="1"/>
    <s v="May 2022"/>
    <n v="44.569999999999936"/>
    <x v="0"/>
    <x v="0"/>
    <s v="High"/>
    <n v="-2.0133360901478395E-2"/>
    <n v="-0.9"/>
    <x v="1"/>
  </r>
  <r>
    <x v="718"/>
    <n v="723.25"/>
    <n v="759.8"/>
    <n v="720.53110000000004"/>
    <n v="759.63"/>
    <n v="29764994"/>
    <x v="3"/>
    <s v="May 2022"/>
    <n v="39.268899999999917"/>
    <x v="0"/>
    <x v="0"/>
    <s v="High"/>
    <n v="5.0300725890079494E-2"/>
    <n v="0.9"/>
    <x v="0"/>
  </r>
  <r>
    <x v="719"/>
    <n v="661.42"/>
    <n v="718.66989999999998"/>
    <n v="653.66"/>
    <n v="707.73"/>
    <n v="35334448"/>
    <x v="4"/>
    <s v="May 2022"/>
    <n v="65.009900000000016"/>
    <x v="0"/>
    <x v="0"/>
    <s v="High"/>
    <n v="7.001602612560863E-2"/>
    <n v="0.9"/>
    <x v="0"/>
  </r>
  <r>
    <x v="720"/>
    <n v="623.85"/>
    <n v="669.32"/>
    <n v="623.01009999999997"/>
    <n v="658.8"/>
    <n v="30713108"/>
    <x v="0"/>
    <s v="May 2022"/>
    <n v="46.309900000000084"/>
    <x v="0"/>
    <x v="0"/>
    <s v="High"/>
    <n v="5.6023082471747906E-2"/>
    <n v="0.9"/>
    <x v="0"/>
  </r>
  <r>
    <x v="721"/>
    <n v="653.53"/>
    <n v="653.91999999999996"/>
    <n v="620.57000000000005"/>
    <n v="628.16"/>
    <n v="29697505"/>
    <x v="1"/>
    <s v="May 2022"/>
    <n v="33.349999999999909"/>
    <x v="0"/>
    <x v="0"/>
    <s v="High"/>
    <n v="-3.8819947056753332E-2"/>
    <n v="-0.9"/>
    <x v="1"/>
  </r>
  <r>
    <x v="722"/>
    <n v="655.02"/>
    <n v="679.95510000000002"/>
    <n v="638.05999999999995"/>
    <n v="674.9"/>
    <n v="29634546"/>
    <x v="2"/>
    <s v="May 2022"/>
    <n v="41.89510000000007"/>
    <x v="0"/>
    <x v="0"/>
    <s v="High"/>
    <n v="3.0350218313944605E-2"/>
    <n v="0.9"/>
    <x v="0"/>
  </r>
  <r>
    <x v="723"/>
    <n v="713.99"/>
    <n v="721.58199999999999"/>
    <n v="633"/>
    <n v="663.9"/>
    <n v="48324435"/>
    <x v="3"/>
    <s v="May 2022"/>
    <n v="88.581999999999994"/>
    <x v="0"/>
    <x v="0"/>
    <s v="High"/>
    <n v="-7.0155044188293991E-2"/>
    <n v="-0.9"/>
    <x v="1"/>
  </r>
  <r>
    <x v="724"/>
    <n v="707"/>
    <n v="734"/>
    <n v="694.11"/>
    <n v="709.42"/>
    <n v="30098891"/>
    <x v="4"/>
    <s v="May 2022"/>
    <n v="39.889999999999986"/>
    <x v="0"/>
    <x v="0"/>
    <s v="High"/>
    <n v="3.422913719943365E-3"/>
    <n v="0"/>
    <x v="2"/>
  </r>
  <r>
    <x v="725"/>
    <n v="744.52"/>
    <n v="760.5"/>
    <n v="700.81"/>
    <n v="709.81"/>
    <n v="29270604"/>
    <x v="0"/>
    <s v="May 2022"/>
    <n v="59.690000000000055"/>
    <x v="0"/>
    <x v="0"/>
    <s v="High"/>
    <n v="-4.66206414871327E-2"/>
    <n v="-0.9"/>
    <x v="1"/>
  </r>
  <r>
    <x v="726"/>
    <n v="747.36"/>
    <n v="764.48"/>
    <n v="728.85"/>
    <n v="761.61"/>
    <n v="26745370"/>
    <x v="1"/>
    <s v="May 2022"/>
    <n v="35.629999999999995"/>
    <x v="0"/>
    <x v="0"/>
    <s v="High"/>
    <n v="1.9067116249197175E-2"/>
    <n v="0"/>
    <x v="2"/>
  </r>
  <r>
    <x v="727"/>
    <n v="767.16"/>
    <n v="769.76"/>
    <n v="719.08849999999995"/>
    <n v="724.37"/>
    <n v="28699513"/>
    <x v="2"/>
    <s v="May 2022"/>
    <n v="50.671500000000037"/>
    <x v="0"/>
    <x v="0"/>
    <s v="High"/>
    <n v="-5.5777152093435485E-2"/>
    <n v="-0.9"/>
    <x v="1"/>
  </r>
  <r>
    <x v="728"/>
    <n v="773.48"/>
    <n v="787.34990000000005"/>
    <n v="751.56500000000005"/>
    <n v="769.59"/>
    <n v="30716908"/>
    <x v="3"/>
    <s v="May 2022"/>
    <n v="35.784899999999993"/>
    <x v="0"/>
    <x v="0"/>
    <s v="High"/>
    <n v="-5.0292185964730647E-3"/>
    <n v="0"/>
    <x v="2"/>
  </r>
  <r>
    <x v="729"/>
    <n v="701"/>
    <n v="759.66"/>
    <n v="680"/>
    <n v="728"/>
    <n v="46770954"/>
    <x v="4"/>
    <s v="May 2022"/>
    <n v="79.659999999999968"/>
    <x v="0"/>
    <x v="0"/>
    <s v="High"/>
    <n v="3.8516405135520682E-2"/>
    <n v="0.9"/>
    <x v="0"/>
  </r>
  <r>
    <x v="730"/>
    <n v="795"/>
    <n v="809.77"/>
    <n v="727.2"/>
    <n v="734"/>
    <n v="32408153"/>
    <x v="0"/>
    <s v="May 2022"/>
    <n v="82.569999999999936"/>
    <x v="0"/>
    <x v="0"/>
    <s v="High"/>
    <n v="-7.672955974842767E-2"/>
    <n v="-0.9"/>
    <x v="1"/>
  </r>
  <r>
    <x v="731"/>
    <n v="819.31"/>
    <n v="825.36"/>
    <n v="774.25"/>
    <n v="800.04"/>
    <n v="28133877"/>
    <x v="1"/>
    <s v="May 2022"/>
    <n v="51.110000000000014"/>
    <x v="0"/>
    <x v="0"/>
    <s v="High"/>
    <n v="-2.351979104368308E-2"/>
    <n v="-0.9"/>
    <x v="1"/>
  </r>
  <r>
    <x v="732"/>
    <n v="836.45"/>
    <n v="845.63"/>
    <n v="781.15"/>
    <n v="787.11"/>
    <n v="30270074"/>
    <x v="2"/>
    <s v="May 2022"/>
    <n v="64.480000000000018"/>
    <x v="0"/>
    <x v="0"/>
    <s v="High"/>
    <n v="-5.8987387171976845E-2"/>
    <n v="-0.9"/>
    <x v="1"/>
  </r>
  <r>
    <x v="733"/>
    <n v="887"/>
    <n v="888"/>
    <n v="843.10500000000002"/>
    <n v="865.65"/>
    <n v="24301037"/>
    <x v="3"/>
    <s v="May 2022"/>
    <n v="44.894999999999982"/>
    <x v="0"/>
    <x v="0"/>
    <s v="High"/>
    <n v="-2.4069898534385594E-2"/>
    <n v="-0.9"/>
    <x v="1"/>
  </r>
  <r>
    <x v="734"/>
    <n v="939.21"/>
    <n v="945.6"/>
    <n v="857.7"/>
    <n v="873.28"/>
    <n v="30839731"/>
    <x v="4"/>
    <s v="May 2022"/>
    <n v="87.899999999999977"/>
    <x v="0"/>
    <x v="0"/>
    <s v="High"/>
    <n v="-7.0197293470044039E-2"/>
    <n v="-0.9"/>
    <x v="1"/>
  </r>
  <r>
    <x v="735"/>
    <n v="903.94"/>
    <n v="955.5"/>
    <n v="885.28"/>
    <n v="952.62"/>
    <n v="27039655"/>
    <x v="0"/>
    <s v="May 2022"/>
    <n v="70.220000000000027"/>
    <x v="0"/>
    <x v="0"/>
    <s v="High"/>
    <n v="5.3853131845033902E-2"/>
    <n v="0.9"/>
    <x v="0"/>
  </r>
  <r>
    <x v="736"/>
    <n v="903.18"/>
    <n v="924.08"/>
    <n v="888.59"/>
    <n v="909.25"/>
    <n v="21236525"/>
    <x v="1"/>
    <s v="May 2022"/>
    <n v="35.490000000000009"/>
    <x v="0"/>
    <x v="0"/>
    <s v="High"/>
    <n v="6.7206979782546668E-3"/>
    <n v="0"/>
    <x v="2"/>
  </r>
  <r>
    <x v="737"/>
    <n v="860.77"/>
    <n v="906.35990000000004"/>
    <n v="848.03"/>
    <n v="902.94"/>
    <n v="25260457"/>
    <x v="2"/>
    <s v="May 2022"/>
    <n v="58.329900000000066"/>
    <x v="0"/>
    <x v="0"/>
    <s v="High"/>
    <n v="4.8991019668436483E-2"/>
    <n v="0.9"/>
    <x v="0"/>
  </r>
  <r>
    <x v="738"/>
    <n v="902.25"/>
    <n v="934.3999"/>
    <n v="870"/>
    <n v="870.76"/>
    <n v="29377665"/>
    <x v="3"/>
    <s v="Apr 2022"/>
    <n v="64.399900000000002"/>
    <x v="0"/>
    <x v="0"/>
    <s v="High"/>
    <n v="-3.4901634801884192E-2"/>
    <n v="-0.9"/>
    <x v="1"/>
  </r>
  <r>
    <x v="739"/>
    <n v="899.98"/>
    <n v="900"/>
    <n v="821.7"/>
    <n v="877.51"/>
    <n v="41649509"/>
    <x v="4"/>
    <s v="Apr 2022"/>
    <n v="78.299999999999955"/>
    <x v="0"/>
    <x v="0"/>
    <s v="High"/>
    <n v="-2.4967221493811004E-2"/>
    <n v="-0.9"/>
    <x v="1"/>
  </r>
  <r>
    <x v="740"/>
    <n v="898.58"/>
    <n v="918"/>
    <n v="877.36"/>
    <n v="881.51"/>
    <n v="25652132"/>
    <x v="0"/>
    <s v="Apr 2022"/>
    <n v="40.639999999999986"/>
    <x v="0"/>
    <x v="0"/>
    <s v="High"/>
    <n v="-1.899663914175705E-2"/>
    <n v="0"/>
    <x v="2"/>
  </r>
  <r>
    <x v="741"/>
    <n v="995.43"/>
    <n v="1000"/>
    <n v="875"/>
    <n v="876.42"/>
    <n v="44694524"/>
    <x v="1"/>
    <s v="Apr 2022"/>
    <n v="125"/>
    <x v="0"/>
    <x v="0"/>
    <s v="High"/>
    <n v="-0.11955637262288658"/>
    <n v="-0.9"/>
    <x v="1"/>
  </r>
  <r>
    <x v="742"/>
    <n v="978.97"/>
    <n v="1008.62"/>
    <n v="975.3"/>
    <n v="998.02"/>
    <n v="22780445"/>
    <x v="2"/>
    <s v="Apr 2022"/>
    <n v="33.32000000000005"/>
    <x v="0"/>
    <x v="0"/>
    <s v="High"/>
    <n v="1.945922755549195E-2"/>
    <n v="0"/>
    <x v="2"/>
  </r>
  <r>
    <x v="743"/>
    <n v="1014.91"/>
    <n v="1034.8499999999999"/>
    <n v="994.00009999999997"/>
    <n v="1005.05"/>
    <n v="23232186"/>
    <x v="3"/>
    <s v="Apr 2022"/>
    <n v="40.849899999999934"/>
    <x v="0"/>
    <x v="0"/>
    <s v="High"/>
    <n v="-9.7151471559054643E-3"/>
    <n v="0"/>
    <x v="2"/>
  </r>
  <r>
    <x v="744"/>
    <n v="1074.73"/>
    <n v="1092.22"/>
    <n v="996.41499999999996"/>
    <n v="1008.78"/>
    <n v="35138779"/>
    <x v="4"/>
    <s v="Apr 2022"/>
    <n v="95.805000000000064"/>
    <x v="0"/>
    <x v="0"/>
    <s v="High"/>
    <n v="-6.1364249625487373E-2"/>
    <n v="-0.9"/>
    <x v="1"/>
  </r>
  <r>
    <x v="745"/>
    <n v="1030"/>
    <n v="1034"/>
    <n v="975.25009999999997"/>
    <n v="977.2"/>
    <n v="21616141"/>
    <x v="0"/>
    <s v="Apr 2022"/>
    <n v="58.749900000000025"/>
    <x v="0"/>
    <x v="0"/>
    <s v="High"/>
    <n v="-5.1262135922330053E-2"/>
    <n v="-0.9"/>
    <x v="1"/>
  </r>
  <r>
    <x v="746"/>
    <n v="1005.06"/>
    <n v="1034.94"/>
    <n v="995.32500000000005"/>
    <n v="1028.1500000000001"/>
    <n v="16615944"/>
    <x v="1"/>
    <s v="Apr 2022"/>
    <n v="39.615000000000009"/>
    <x v="0"/>
    <x v="0"/>
    <s v="High"/>
    <n v="2.2973752810777612E-2"/>
    <n v="0.9"/>
    <x v="0"/>
  </r>
  <r>
    <x v="747"/>
    <n v="989.03"/>
    <n v="1014.92"/>
    <n v="973.41"/>
    <n v="1004.29"/>
    <n v="17238407"/>
    <x v="2"/>
    <s v="Apr 2022"/>
    <n v="41.509999999999991"/>
    <x v="0"/>
    <x v="0"/>
    <s v="High"/>
    <n v="1.5429258970910884E-2"/>
    <n v="0"/>
    <x v="2"/>
  </r>
  <r>
    <x v="748"/>
    <n v="999.29"/>
    <n v="1012.7098999999999"/>
    <n v="982.19"/>
    <n v="985"/>
    <n v="19474135"/>
    <x v="4"/>
    <s v="Apr 2022"/>
    <n v="30.519899999999893"/>
    <x v="0"/>
    <x v="0"/>
    <s v="High"/>
    <n v="-1.4300153108707147E-2"/>
    <n v="0"/>
    <x v="2"/>
  </r>
  <r>
    <x v="749"/>
    <n v="981.07500000000005"/>
    <n v="1026.24"/>
    <n v="973.09699999999998"/>
    <n v="1022.37"/>
    <n v="18373737"/>
    <x v="0"/>
    <s v="Apr 2022"/>
    <n v="53.143000000000029"/>
    <x v="0"/>
    <x v="0"/>
    <s v="High"/>
    <n v="4.2091583212292595E-2"/>
    <n v="0.9"/>
    <x v="0"/>
  </r>
  <r>
    <x v="750"/>
    <n v="997.64"/>
    <n v="1021.1921"/>
    <n v="976.6001"/>
    <n v="986.95"/>
    <n v="21992032"/>
    <x v="1"/>
    <s v="Apr 2022"/>
    <n v="44.591999999999985"/>
    <x v="0"/>
    <x v="0"/>
    <s v="High"/>
    <n v="-1.0715288079868431E-2"/>
    <n v="0"/>
    <x v="2"/>
  </r>
  <r>
    <x v="751"/>
    <n v="980.4"/>
    <n v="1008.4681"/>
    <n v="974.64"/>
    <n v="975.93"/>
    <n v="19785735"/>
    <x v="2"/>
    <s v="Apr 2022"/>
    <n v="33.828100000000063"/>
    <x v="0"/>
    <x v="0"/>
    <s v="High"/>
    <n v="-4.5593635250918271E-3"/>
    <n v="0"/>
    <x v="2"/>
  </r>
  <r>
    <x v="752"/>
    <n v="1043.21"/>
    <n v="1048.44"/>
    <n v="1022.4349999999999"/>
    <n v="1025.49"/>
    <n v="18337896"/>
    <x v="3"/>
    <s v="Apr 2022"/>
    <n v="26.005000000000109"/>
    <x v="0"/>
    <x v="0"/>
    <s v="High"/>
    <n v="-1.6986033492777126E-2"/>
    <n v="0"/>
    <x v="2"/>
  </r>
  <r>
    <x v="753"/>
    <n v="1052.3900000000001"/>
    <n v="1076.5899999999999"/>
    <n v="1021.5401000000001"/>
    <n v="1057.26"/>
    <n v="26482353"/>
    <x v="4"/>
    <s v="Apr 2022"/>
    <n v="55.049899999999866"/>
    <x v="0"/>
    <x v="0"/>
    <s v="High"/>
    <n v="4.6275620254847445E-3"/>
    <n v="0"/>
    <x v="2"/>
  </r>
  <r>
    <x v="754"/>
    <n v="1073.47"/>
    <n v="1079"/>
    <n v="1027.7"/>
    <n v="1045.76"/>
    <n v="29782845"/>
    <x v="0"/>
    <s v="Apr 2022"/>
    <n v="51.299999999999955"/>
    <x v="0"/>
    <x v="0"/>
    <s v="High"/>
    <n v="-2.5813483376340311E-2"/>
    <n v="-0.9"/>
    <x v="1"/>
  </r>
  <r>
    <x v="755"/>
    <n v="1136.3"/>
    <n v="1152.8699999999999"/>
    <n v="1087.3"/>
    <n v="1091.26"/>
    <n v="26192187"/>
    <x v="1"/>
    <s v="Apr 2022"/>
    <n v="65.569999999999936"/>
    <x v="0"/>
    <x v="0"/>
    <s v="High"/>
    <n v="-3.9637419695502919E-2"/>
    <n v="-0.9"/>
    <x v="1"/>
  </r>
  <r>
    <x v="756"/>
    <n v="1089.3800000000001"/>
    <n v="1149.9100000000001"/>
    <n v="1072.53"/>
    <n v="1145.45"/>
    <n v="27392567"/>
    <x v="2"/>
    <s v="Apr 2022"/>
    <n v="77.380000000000109"/>
    <x v="0"/>
    <x v="0"/>
    <s v="High"/>
    <n v="5.1469643283335413E-2"/>
    <n v="0.9"/>
    <x v="0"/>
  </r>
  <r>
    <x v="757"/>
    <n v="1081.1500000000001"/>
    <n v="1094.75"/>
    <n v="1066.6400000000001"/>
    <n v="1084.5899999999999"/>
    <n v="18087741"/>
    <x v="3"/>
    <s v="Apr 2022"/>
    <n v="28.1099999999999"/>
    <x v="0"/>
    <x v="0"/>
    <s v="High"/>
    <n v="3.1817971604308623E-3"/>
    <n v="0"/>
    <x v="2"/>
  </r>
  <r>
    <x v="758"/>
    <n v="1094.57"/>
    <n v="1103.1398999999999"/>
    <n v="1076.6410000000001"/>
    <n v="1077.5999999999999"/>
    <n v="16330919"/>
    <x v="4"/>
    <s v="Mar 2022"/>
    <n v="26.498899999999821"/>
    <x v="0"/>
    <x v="0"/>
    <s v="High"/>
    <n v="-1.550380514722679E-2"/>
    <n v="0"/>
    <x v="2"/>
  </r>
  <r>
    <x v="759"/>
    <n v="1091.17"/>
    <n v="1113.95"/>
    <n v="1084"/>
    <n v="1093.99"/>
    <n v="19955002"/>
    <x v="0"/>
    <s v="Mar 2022"/>
    <n v="29.950000000000045"/>
    <x v="0"/>
    <x v="0"/>
    <s v="High"/>
    <n v="2.5843819019950478E-3"/>
    <n v="0"/>
    <x v="2"/>
  </r>
  <r>
    <x v="760"/>
    <n v="1107.99"/>
    <n v="1114.77"/>
    <n v="1073.1099999999999"/>
    <n v="1099.57"/>
    <n v="24538273"/>
    <x v="1"/>
    <s v="Mar 2022"/>
    <n v="41.660000000000082"/>
    <x v="0"/>
    <x v="0"/>
    <s v="High"/>
    <n v="-7.5993465644997454E-3"/>
    <n v="0"/>
    <x v="2"/>
  </r>
  <r>
    <x v="761"/>
    <n v="1065.0999999999999"/>
    <n v="1097.8798999999999"/>
    <n v="1053.5999999999999"/>
    <n v="1091.8399999999999"/>
    <n v="34168693"/>
    <x v="2"/>
    <s v="Mar 2022"/>
    <n v="44.279899999999998"/>
    <x v="0"/>
    <x v="0"/>
    <s v="High"/>
    <n v="2.5105623885081224E-2"/>
    <n v="0.9"/>
    <x v="0"/>
  </r>
  <r>
    <x v="762"/>
    <n v="1008"/>
    <n v="1021.7999"/>
    <n v="997.32010000000002"/>
    <n v="1010.64"/>
    <n v="20496893"/>
    <x v="3"/>
    <s v="Mar 2022"/>
    <n v="24.479799999999955"/>
    <x v="0"/>
    <x v="0"/>
    <s v="High"/>
    <n v="2.6190476190476055E-3"/>
    <n v="0"/>
    <x v="2"/>
  </r>
  <r>
    <x v="763"/>
    <n v="1009.73"/>
    <n v="1024.49"/>
    <n v="988.8"/>
    <n v="1013.92"/>
    <n v="22973626"/>
    <x v="4"/>
    <s v="Mar 2022"/>
    <n v="35.690000000000055"/>
    <x v="0"/>
    <x v="0"/>
    <s v="High"/>
    <n v="4.1496241569527904E-3"/>
    <n v="0"/>
    <x v="2"/>
  </r>
  <r>
    <x v="764"/>
    <n v="979.94"/>
    <n v="1040.7"/>
    <n v="976.4"/>
    <n v="999.11"/>
    <n v="40225383"/>
    <x v="0"/>
    <s v="Mar 2022"/>
    <n v="64.300000000000068"/>
    <x v="0"/>
    <x v="0"/>
    <s v="High"/>
    <n v="1.9562422189113575E-2"/>
    <n v="0"/>
    <x v="2"/>
  </r>
  <r>
    <x v="765"/>
    <n v="930"/>
    <n v="997.86"/>
    <n v="921.75"/>
    <n v="993.98"/>
    <n v="34882278"/>
    <x v="1"/>
    <s v="Mar 2022"/>
    <n v="76.110000000000014"/>
    <x v="0"/>
    <x v="0"/>
    <s v="High"/>
    <n v="6.8795698924731197E-2"/>
    <n v="0.9"/>
    <x v="0"/>
  </r>
  <r>
    <x v="766"/>
    <n v="914.98"/>
    <n v="942.85"/>
    <n v="907.09"/>
    <n v="921.16"/>
    <n v="26640958"/>
    <x v="2"/>
    <s v="Mar 2022"/>
    <n v="35.759999999999991"/>
    <x v="0"/>
    <x v="0"/>
    <s v="High"/>
    <n v="6.754245994447911E-3"/>
    <n v="0"/>
    <x v="2"/>
  </r>
  <r>
    <x v="767"/>
    <n v="874.49"/>
    <n v="907.85"/>
    <n v="867.39"/>
    <n v="905.39"/>
    <n v="33443159"/>
    <x v="3"/>
    <s v="Mar 2022"/>
    <n v="40.460000000000036"/>
    <x v="0"/>
    <x v="0"/>
    <s v="High"/>
    <n v="3.533488090201143E-2"/>
    <n v="0.9"/>
    <x v="0"/>
  </r>
  <r>
    <x v="768"/>
    <n v="830.99"/>
    <n v="875"/>
    <n v="825.71780000000001"/>
    <n v="871.6"/>
    <n v="22194324"/>
    <x v="4"/>
    <s v="Mar 2022"/>
    <n v="49.282199999999989"/>
    <x v="0"/>
    <x v="0"/>
    <s v="High"/>
    <n v="4.8869420811321451E-2"/>
    <n v="0.9"/>
    <x v="0"/>
  </r>
  <r>
    <x v="769"/>
    <n v="809"/>
    <n v="842"/>
    <n v="802.26009999999997"/>
    <n v="840.23"/>
    <n v="28009607"/>
    <x v="0"/>
    <s v="Mar 2022"/>
    <n v="39.739900000000034"/>
    <x v="0"/>
    <x v="0"/>
    <s v="High"/>
    <n v="3.8603213844252186E-2"/>
    <n v="0.9"/>
    <x v="0"/>
  </r>
  <r>
    <x v="770"/>
    <n v="775.27"/>
    <n v="805.57"/>
    <n v="756.57"/>
    <n v="801.89"/>
    <n v="22280381"/>
    <x v="1"/>
    <s v="Mar 2022"/>
    <n v="49"/>
    <x v="0"/>
    <x v="0"/>
    <s v="High"/>
    <n v="3.4336424729449103E-2"/>
    <n v="0.9"/>
    <x v="0"/>
  </r>
  <r>
    <x v="771"/>
    <n v="780.61"/>
    <n v="800.7"/>
    <n v="756.04"/>
    <n v="766.37"/>
    <n v="23717421"/>
    <x v="2"/>
    <s v="Mar 2022"/>
    <n v="44.660000000000082"/>
    <x v="0"/>
    <x v="0"/>
    <s v="High"/>
    <n v="-1.8242143964335596E-2"/>
    <n v="0"/>
    <x v="2"/>
  </r>
  <r>
    <x v="772"/>
    <n v="840.197"/>
    <n v="843.80200000000002"/>
    <n v="793.77"/>
    <n v="795.35"/>
    <n v="22345722"/>
    <x v="3"/>
    <s v="Mar 2022"/>
    <n v="50.032000000000039"/>
    <x v="0"/>
    <x v="0"/>
    <s v="High"/>
    <n v="-5.3376767591410086E-2"/>
    <n v="-0.9"/>
    <x v="1"/>
  </r>
  <r>
    <x v="773"/>
    <n v="851.45"/>
    <n v="854.45"/>
    <n v="810.36009999999999"/>
    <n v="838.3"/>
    <n v="19549548"/>
    <x v="4"/>
    <s v="Mar 2022"/>
    <n v="44.089900000000057"/>
    <x v="0"/>
    <x v="0"/>
    <s v="High"/>
    <n v="-1.5444242175113148E-2"/>
    <n v="0"/>
    <x v="2"/>
  </r>
  <r>
    <x v="774"/>
    <n v="839.48"/>
    <n v="860.56"/>
    <n v="832.01"/>
    <n v="858.97"/>
    <n v="19727993"/>
    <x v="0"/>
    <s v="Mar 2022"/>
    <n v="28.549999999999955"/>
    <x v="0"/>
    <x v="0"/>
    <s v="High"/>
    <n v="2.3216753228188888E-2"/>
    <n v="0.9"/>
    <x v="0"/>
  </r>
  <r>
    <x v="775"/>
    <n v="795.53"/>
    <n v="849.99"/>
    <n v="782.17"/>
    <n v="824.4"/>
    <n v="26799702"/>
    <x v="1"/>
    <s v="Mar 2022"/>
    <n v="67.82000000000005"/>
    <x v="0"/>
    <x v="0"/>
    <s v="High"/>
    <n v="3.62902718942089E-2"/>
    <n v="0.9"/>
    <x v="0"/>
  </r>
  <r>
    <x v="776"/>
    <n v="856.3"/>
    <n v="866.14"/>
    <n v="804.57"/>
    <n v="804.58"/>
    <n v="24164724"/>
    <x v="2"/>
    <s v="Mar 2022"/>
    <n v="61.569999999999936"/>
    <x v="0"/>
    <x v="0"/>
    <s v="High"/>
    <n v="-6.0399392736190487E-2"/>
    <n v="-0.9"/>
    <x v="1"/>
  </r>
  <r>
    <x v="777"/>
    <n v="849.1"/>
    <n v="855.65"/>
    <n v="825.16089999999997"/>
    <n v="838.29"/>
    <n v="22393287"/>
    <x v="3"/>
    <s v="Mar 2022"/>
    <n v="30.489100000000008"/>
    <x v="0"/>
    <x v="0"/>
    <s v="High"/>
    <n v="-1.273112707572731E-2"/>
    <n v="0"/>
    <x v="2"/>
  </r>
  <r>
    <x v="778"/>
    <n v="878.77"/>
    <n v="886.43899999999996"/>
    <n v="832.6001"/>
    <n v="839.29"/>
    <n v="20541169"/>
    <x v="4"/>
    <s v="Mar 2022"/>
    <n v="53.838899999999967"/>
    <x v="0"/>
    <x v="0"/>
    <s v="High"/>
    <n v="-4.4926431261877418E-2"/>
    <n v="-0.9"/>
    <x v="1"/>
  </r>
  <r>
    <x v="779"/>
    <n v="872.13"/>
    <n v="886.48"/>
    <n v="844.27210000000002"/>
    <n v="879.89"/>
    <n v="24881146"/>
    <x v="0"/>
    <s v="Mar 2022"/>
    <n v="42.207899999999995"/>
    <x v="0"/>
    <x v="0"/>
    <s v="High"/>
    <n v="8.8977560684760197E-3"/>
    <n v="0"/>
    <x v="2"/>
  </r>
  <r>
    <x v="780"/>
    <n v="869.68"/>
    <n v="889.88"/>
    <n v="853.78"/>
    <n v="864.37"/>
    <n v="24922287"/>
    <x v="1"/>
    <s v="Mar 2022"/>
    <n v="36.100000000000023"/>
    <x v="0"/>
    <x v="0"/>
    <s v="High"/>
    <n v="-6.1056940483855508E-3"/>
    <n v="0"/>
    <x v="2"/>
  </r>
  <r>
    <x v="781"/>
    <n v="815.01"/>
    <n v="876.86"/>
    <n v="814.70749999999998"/>
    <n v="870.43"/>
    <n v="33002289"/>
    <x v="2"/>
    <s v="Feb 2022"/>
    <n v="62.152500000000032"/>
    <x v="0"/>
    <x v="0"/>
    <s v="High"/>
    <n v="6.7999165654409097E-2"/>
    <n v="0.9"/>
    <x v="0"/>
  </r>
  <r>
    <x v="782"/>
    <n v="809.23"/>
    <n v="819.5"/>
    <n v="782.40049999999997"/>
    <n v="809.87"/>
    <n v="25355921"/>
    <x v="3"/>
    <s v="Feb 2022"/>
    <n v="37.099500000000035"/>
    <x v="0"/>
    <x v="0"/>
    <s v="High"/>
    <n v="7.9087527649739423E-4"/>
    <n v="0"/>
    <x v="2"/>
  </r>
  <r>
    <x v="783"/>
    <n v="700.39"/>
    <n v="802.48"/>
    <n v="700"/>
    <n v="800.77"/>
    <n v="45107425"/>
    <x v="4"/>
    <s v="Feb 2022"/>
    <n v="102.48000000000002"/>
    <x v="0"/>
    <x v="0"/>
    <s v="High"/>
    <n v="0.14332015020203029"/>
    <n v="0.9"/>
    <x v="0"/>
  </r>
  <r>
    <x v="784"/>
    <n v="830.43"/>
    <n v="835.29970000000003"/>
    <n v="760.56"/>
    <n v="764.04"/>
    <n v="31752336"/>
    <x v="0"/>
    <s v="Feb 2022"/>
    <n v="74.739700000000084"/>
    <x v="0"/>
    <x v="0"/>
    <s v="High"/>
    <n v="-7.9946533723492641E-2"/>
    <n v="-0.9"/>
    <x v="1"/>
  </r>
  <r>
    <x v="785"/>
    <n v="834.13"/>
    <n v="856.73379999999997"/>
    <n v="801.1001"/>
    <n v="821.53"/>
    <n v="27387874"/>
    <x v="1"/>
    <s v="Feb 2022"/>
    <n v="55.633699999999976"/>
    <x v="0"/>
    <x v="0"/>
    <s v="High"/>
    <n v="-1.5105559085514276E-2"/>
    <n v="0"/>
    <x v="2"/>
  </r>
  <r>
    <x v="786"/>
    <n v="886"/>
    <n v="886.87"/>
    <n v="837.61"/>
    <n v="856.98"/>
    <n v="22833947"/>
    <x v="3"/>
    <s v="Feb 2022"/>
    <n v="49.259999999999991"/>
    <x v="0"/>
    <x v="0"/>
    <s v="High"/>
    <n v="-3.2753950338600429E-2"/>
    <n v="-0.9"/>
    <x v="1"/>
  </r>
  <r>
    <x v="787"/>
    <n v="913.26"/>
    <n v="918.49990000000003"/>
    <n v="874.1"/>
    <n v="876.35"/>
    <n v="18392806"/>
    <x v="4"/>
    <s v="Feb 2022"/>
    <n v="44.399900000000002"/>
    <x v="0"/>
    <x v="0"/>
    <s v="High"/>
    <n v="-4.0415653811619878E-2"/>
    <n v="-0.9"/>
    <x v="1"/>
  </r>
  <r>
    <x v="788"/>
    <n v="914.05"/>
    <n v="926.42989999999998"/>
    <n v="901.21"/>
    <n v="923.39"/>
    <n v="17098132"/>
    <x v="0"/>
    <s v="Feb 2022"/>
    <n v="25.219899999999939"/>
    <x v="0"/>
    <x v="0"/>
    <s v="High"/>
    <n v="1.0218259395000309E-2"/>
    <n v="0"/>
    <x v="2"/>
  </r>
  <r>
    <x v="789"/>
    <n v="900"/>
    <n v="923"/>
    <n v="893.37739999999997"/>
    <n v="922.43"/>
    <n v="19216514"/>
    <x v="1"/>
    <s v="Feb 2022"/>
    <n v="29.622600000000034"/>
    <x v="0"/>
    <x v="0"/>
    <s v="High"/>
    <n v="2.4922222222222165E-2"/>
    <n v="0.9"/>
    <x v="0"/>
  </r>
  <r>
    <x v="790"/>
    <n v="861.57"/>
    <n v="898.87990000000002"/>
    <n v="853.15"/>
    <n v="875.76"/>
    <n v="22585472"/>
    <x v="2"/>
    <s v="Feb 2022"/>
    <n v="45.729900000000043"/>
    <x v="0"/>
    <x v="0"/>
    <s v="High"/>
    <n v="1.6469932797102894E-2"/>
    <n v="0"/>
    <x v="2"/>
  </r>
  <r>
    <x v="791"/>
    <n v="909.63"/>
    <n v="915.96"/>
    <n v="850.7"/>
    <n v="860"/>
    <n v="26548623"/>
    <x v="3"/>
    <s v="Feb 2022"/>
    <n v="65.259999999999991"/>
    <x v="0"/>
    <x v="0"/>
    <s v="High"/>
    <n v="-5.4560645537196438E-2"/>
    <n v="-0.9"/>
    <x v="1"/>
  </r>
  <r>
    <x v="792"/>
    <n v="908.37"/>
    <n v="943.81"/>
    <n v="896.7"/>
    <n v="904.55"/>
    <n v="22042277"/>
    <x v="4"/>
    <s v="Feb 2022"/>
    <n v="47.1099999999999"/>
    <x v="0"/>
    <x v="0"/>
    <s v="High"/>
    <n v="-4.2053348305206581E-3"/>
    <n v="0"/>
    <x v="2"/>
  </r>
  <r>
    <x v="793"/>
    <n v="935"/>
    <n v="946.26990000000001"/>
    <n v="920"/>
    <n v="932"/>
    <n v="17419848"/>
    <x v="0"/>
    <s v="Feb 2022"/>
    <n v="26.269900000000007"/>
    <x v="0"/>
    <x v="0"/>
    <s v="High"/>
    <n v="-3.2085561497326204E-3"/>
    <n v="0"/>
    <x v="2"/>
  </r>
  <r>
    <x v="794"/>
    <n v="905.53"/>
    <n v="926.28989999999999"/>
    <n v="894.8"/>
    <n v="922"/>
    <n v="16909671"/>
    <x v="1"/>
    <s v="Feb 2022"/>
    <n v="31.489900000000034"/>
    <x v="0"/>
    <x v="0"/>
    <s v="High"/>
    <n v="1.8188243349198843E-2"/>
    <n v="0"/>
    <x v="2"/>
  </r>
  <r>
    <x v="795"/>
    <n v="923.79"/>
    <n v="947.77"/>
    <n v="902.70889999999997"/>
    <n v="907.34"/>
    <n v="20331488"/>
    <x v="2"/>
    <s v="Feb 2022"/>
    <n v="45.06110000000001"/>
    <x v="0"/>
    <x v="0"/>
    <s v="High"/>
    <n v="-1.7807077366067972E-2"/>
    <n v="0"/>
    <x v="2"/>
  </r>
  <r>
    <x v="796"/>
    <n v="897.22"/>
    <n v="936.5"/>
    <n v="881.17"/>
    <n v="923.32"/>
    <n v="24541822"/>
    <x v="3"/>
    <s v="Feb 2022"/>
    <n v="55.330000000000041"/>
    <x v="0"/>
    <x v="0"/>
    <s v="High"/>
    <n v="2.908985533091106E-2"/>
    <n v="0.9"/>
    <x v="0"/>
  </r>
  <r>
    <x v="797"/>
    <n v="882"/>
    <n v="937"/>
    <n v="880.52"/>
    <n v="891.14"/>
    <n v="26285186"/>
    <x v="4"/>
    <s v="Feb 2022"/>
    <n v="56.480000000000018"/>
    <x v="0"/>
    <x v="0"/>
    <s v="High"/>
    <n v="1.0362811791383205E-2"/>
    <n v="0"/>
    <x v="2"/>
  </r>
  <r>
    <x v="798"/>
    <n v="928.18"/>
    <n v="931.5"/>
    <n v="889.41"/>
    <n v="905.66"/>
    <n v="22264345"/>
    <x v="0"/>
    <s v="Feb 2022"/>
    <n v="42.090000000000032"/>
    <x v="0"/>
    <x v="0"/>
    <s v="High"/>
    <n v="-2.4262535284104356E-2"/>
    <n v="-0.9"/>
    <x v="1"/>
  </r>
  <r>
    <x v="799"/>
    <n v="935.21"/>
    <n v="943.7"/>
    <n v="905"/>
    <n v="931.25"/>
    <n v="24379446"/>
    <x v="1"/>
    <s v="Feb 2022"/>
    <n v="38.700000000000045"/>
    <x v="0"/>
    <x v="0"/>
    <s v="High"/>
    <n v="-4.2343430887180804E-3"/>
    <n v="0"/>
    <x v="2"/>
  </r>
  <r>
    <x v="800"/>
    <n v="872.71"/>
    <n v="937.99"/>
    <n v="862.05"/>
    <n v="936.72"/>
    <n v="34812032"/>
    <x v="2"/>
    <s v="Jan 2022"/>
    <n v="75.940000000000055"/>
    <x v="0"/>
    <x v="0"/>
    <s v="High"/>
    <n v="7.3346243311065512E-2"/>
    <n v="0.9"/>
    <x v="0"/>
  </r>
  <r>
    <x v="801"/>
    <n v="831.56"/>
    <n v="857.5"/>
    <n v="792.01"/>
    <n v="846.35"/>
    <n v="44929650"/>
    <x v="3"/>
    <s v="Jan 2022"/>
    <n v="65.490000000000009"/>
    <x v="0"/>
    <x v="0"/>
    <s v="High"/>
    <n v="1.7785848285150896E-2"/>
    <n v="0"/>
    <x v="2"/>
  </r>
  <r>
    <x v="802"/>
    <n v="933.36"/>
    <n v="935.39"/>
    <n v="829"/>
    <n v="829.1"/>
    <n v="49036523"/>
    <x v="4"/>
    <s v="Jan 2022"/>
    <n v="106.38999999999999"/>
    <x v="0"/>
    <x v="0"/>
    <s v="High"/>
    <n v="-0.11170395131567669"/>
    <n v="-0.9"/>
    <x v="1"/>
  </r>
  <r>
    <x v="803"/>
    <n v="952.43"/>
    <n v="987.69"/>
    <n v="906"/>
    <n v="937.41"/>
    <n v="34955761"/>
    <x v="0"/>
    <s v="Jan 2022"/>
    <n v="81.690000000000055"/>
    <x v="0"/>
    <x v="0"/>
    <s v="High"/>
    <n v="-1.5770187835326462E-2"/>
    <n v="0"/>
    <x v="2"/>
  </r>
  <r>
    <x v="804"/>
    <n v="914.2"/>
    <n v="951.26"/>
    <n v="903.21"/>
    <n v="918.4"/>
    <n v="28865302"/>
    <x v="1"/>
    <s v="Jan 2022"/>
    <n v="48.049999999999955"/>
    <x v="0"/>
    <x v="0"/>
    <s v="High"/>
    <n v="4.5941807044409663E-3"/>
    <n v="0"/>
    <x v="2"/>
  </r>
  <r>
    <x v="805"/>
    <n v="904.76"/>
    <n v="933.51310000000001"/>
    <n v="851.47"/>
    <n v="930"/>
    <n v="50791714"/>
    <x v="2"/>
    <s v="Jan 2022"/>
    <n v="82.043099999999981"/>
    <x v="0"/>
    <x v="0"/>
    <s v="High"/>
    <n v="2.7896900835580718E-2"/>
    <n v="0.9"/>
    <x v="0"/>
  </r>
  <r>
    <x v="806"/>
    <n v="996.34"/>
    <n v="1004.55"/>
    <n v="940.5"/>
    <n v="943.9"/>
    <n v="34472009"/>
    <x v="3"/>
    <s v="Jan 2022"/>
    <n v="64.049999999999955"/>
    <x v="0"/>
    <x v="0"/>
    <s v="High"/>
    <n v="-5.2632635445731428E-2"/>
    <n v="-0.9"/>
    <x v="1"/>
  </r>
  <r>
    <x v="807"/>
    <n v="1009.73"/>
    <n v="1041.6600000000001"/>
    <n v="994"/>
    <n v="996.27"/>
    <n v="23496248"/>
    <x v="4"/>
    <s v="Jan 2022"/>
    <n v="47.660000000000082"/>
    <x v="0"/>
    <x v="0"/>
    <s v="High"/>
    <n v="-1.3330296217800835E-2"/>
    <n v="0"/>
    <x v="2"/>
  </r>
  <r>
    <x v="808"/>
    <n v="1041.7049999999999"/>
    <n v="1054.6699000000001"/>
    <n v="995"/>
    <n v="995.65"/>
    <n v="24870215"/>
    <x v="0"/>
    <s v="Jan 2022"/>
    <n v="59.669900000000098"/>
    <x v="0"/>
    <x v="0"/>
    <s v="High"/>
    <n v="-4.4211173028832491E-2"/>
    <n v="-0.9"/>
    <x v="1"/>
  </r>
  <r>
    <x v="809"/>
    <n v="1026.605"/>
    <n v="1070.7899"/>
    <n v="1016.06"/>
    <n v="1030.51"/>
    <n v="22158412"/>
    <x v="1"/>
    <s v="Jan 2022"/>
    <n v="54.729900000000043"/>
    <x v="0"/>
    <x v="0"/>
    <s v="High"/>
    <n v="3.8037999035656096E-3"/>
    <n v="0"/>
    <x v="2"/>
  </r>
  <r>
    <x v="810"/>
    <n v="1019.88"/>
    <n v="1052"/>
    <n v="1013.3788"/>
    <n v="1049.6099999999999"/>
    <n v="24308137"/>
    <x v="3"/>
    <s v="Jan 2022"/>
    <n v="38.621200000000044"/>
    <x v="0"/>
    <x v="0"/>
    <s v="High"/>
    <n v="2.915048829274023E-2"/>
    <n v="0.9"/>
    <x v="0"/>
  </r>
  <r>
    <x v="811"/>
    <n v="1109.0650000000001"/>
    <n v="1115.5999999999999"/>
    <n v="1026.5391"/>
    <n v="1031.56"/>
    <n v="32403264"/>
    <x v="4"/>
    <s v="Jan 2022"/>
    <n v="89.060899999999947"/>
    <x v="0"/>
    <x v="0"/>
    <s v="High"/>
    <n v="-6.9883189894190248E-2"/>
    <n v="-0.9"/>
    <x v="1"/>
  </r>
  <r>
    <x v="812"/>
    <n v="1078.8499999999999"/>
    <n v="1114.8399999999999"/>
    <n v="1072.5900999999999"/>
    <n v="1106.22"/>
    <n v="27913005"/>
    <x v="0"/>
    <s v="Jan 2022"/>
    <n v="42.249900000000025"/>
    <x v="0"/>
    <x v="0"/>
    <s v="High"/>
    <n v="2.5369606525467044E-2"/>
    <n v="0.9"/>
    <x v="0"/>
  </r>
  <r>
    <x v="813"/>
    <n v="1053.67"/>
    <n v="1075.8499999999999"/>
    <n v="1038.82"/>
    <n v="1064.4000000000001"/>
    <n v="21593308"/>
    <x v="1"/>
    <s v="Jan 2022"/>
    <n v="37.029999999999973"/>
    <x v="0"/>
    <x v="0"/>
    <s v="High"/>
    <n v="1.0183454022606715E-2"/>
    <n v="0"/>
    <x v="2"/>
  </r>
  <r>
    <x v="814"/>
    <n v="1000"/>
    <n v="1059.0999999999999"/>
    <n v="980"/>
    <n v="1058.1199999999999"/>
    <n v="30604959"/>
    <x v="2"/>
    <s v="Jan 2022"/>
    <n v="79.099999999999909"/>
    <x v="0"/>
    <x v="0"/>
    <s v="High"/>
    <n v="5.8119999999999894E-2"/>
    <n v="0.9"/>
    <x v="0"/>
  </r>
  <r>
    <x v="815"/>
    <n v="1080.3699999999999"/>
    <n v="1080.9299000000001"/>
    <n v="1010"/>
    <n v="1026.96"/>
    <n v="28054916"/>
    <x v="3"/>
    <s v="Jan 2022"/>
    <n v="70.929900000000089"/>
    <x v="0"/>
    <x v="0"/>
    <s v="High"/>
    <n v="-4.9436767033516169E-2"/>
    <n v="-0.9"/>
    <x v="1"/>
  </r>
  <r>
    <x v="816"/>
    <n v="1077"/>
    <n v="1088"/>
    <n v="1020.5"/>
    <n v="1064.7"/>
    <n v="30112158"/>
    <x v="4"/>
    <s v="Jan 2022"/>
    <n v="67.5"/>
    <x v="0"/>
    <x v="0"/>
    <s v="High"/>
    <n v="-1.1420612813370432E-2"/>
    <n v="0"/>
    <x v="2"/>
  </r>
  <r>
    <x v="817"/>
    <n v="1146.6500000000001"/>
    <n v="1170.3399999999999"/>
    <n v="1081.0101"/>
    <n v="1088.1199999999999"/>
    <n v="26706599"/>
    <x v="0"/>
    <s v="Jan 2022"/>
    <n v="89.329899999999952"/>
    <x v="0"/>
    <x v="0"/>
    <s v="High"/>
    <n v="-5.1044346574805034E-2"/>
    <n v="-0.9"/>
    <x v="1"/>
  </r>
  <r>
    <x v="818"/>
    <n v="1189.55"/>
    <n v="1208"/>
    <n v="1123.05"/>
    <n v="1149.5899999999999"/>
    <n v="33416086"/>
    <x v="1"/>
    <s v="Jan 2022"/>
    <n v="84.950000000000045"/>
    <x v="0"/>
    <x v="0"/>
    <s v="High"/>
    <n v="-3.3592534992223984E-2"/>
    <n v="-0.9"/>
    <x v="1"/>
  </r>
  <r>
    <x v="819"/>
    <n v="1147.75"/>
    <n v="1201.07"/>
    <n v="1136.04"/>
    <n v="1199.78"/>
    <n v="34895349"/>
    <x v="2"/>
    <s v="Jan 2022"/>
    <n v="65.029999999999973"/>
    <x v="0"/>
    <x v="0"/>
    <s v="High"/>
    <n v="4.5332171640165515E-2"/>
    <n v="0.9"/>
    <x v="0"/>
  </r>
  <r>
    <x v="820"/>
    <n v="1073.4444000000001"/>
    <n v="1081.9999"/>
    <n v="1054.5899999999999"/>
    <n v="1056.78"/>
    <n v="13466216"/>
    <x v="3"/>
    <s v="Dec 2021"/>
    <n v="27.409900000000107"/>
    <x v="0"/>
    <x v="0"/>
    <s v="High"/>
    <n v="-1.5524232088778993E-2"/>
    <n v="0"/>
    <x v="2"/>
  </r>
  <r>
    <x v="821"/>
    <n v="1061.33"/>
    <n v="1095.55"/>
    <n v="1053.1500000000001"/>
    <n v="1070.3399999999999"/>
    <n v="15680313"/>
    <x v="4"/>
    <s v="Dec 2021"/>
    <n v="42.399999999999864"/>
    <x v="0"/>
    <x v="0"/>
    <s v="High"/>
    <n v="8.4893482705661692E-3"/>
    <n v="0"/>
    <x v="2"/>
  </r>
  <r>
    <x v="822"/>
    <n v="1098.6400000000001"/>
    <n v="1104"/>
    <n v="1064.1400000000001"/>
    <n v="1086.19"/>
    <n v="18718015"/>
    <x v="0"/>
    <s v="Dec 2021"/>
    <n v="39.8599999999999"/>
    <x v="0"/>
    <x v="0"/>
    <s v="High"/>
    <n v="-1.1332192528944917E-2"/>
    <n v="0"/>
    <x v="2"/>
  </r>
  <r>
    <x v="823"/>
    <n v="1109.49"/>
    <n v="1118.9999"/>
    <n v="1078.42"/>
    <n v="1088.47"/>
    <n v="20107969"/>
    <x v="1"/>
    <s v="Dec 2021"/>
    <n v="40.579899999999952"/>
    <x v="0"/>
    <x v="0"/>
    <s v="High"/>
    <n v="-1.8945641691227484E-2"/>
    <n v="0"/>
    <x v="2"/>
  </r>
  <r>
    <x v="824"/>
    <n v="1073.67"/>
    <n v="1117"/>
    <n v="1070.7152000000001"/>
    <n v="1093.94"/>
    <n v="23715273"/>
    <x v="2"/>
    <s v="Dec 2021"/>
    <n v="46.284799999999905"/>
    <x v="0"/>
    <x v="0"/>
    <s v="High"/>
    <n v="1.887917144001414E-2"/>
    <n v="0"/>
    <x v="2"/>
  </r>
  <r>
    <x v="825"/>
    <n v="1006.8"/>
    <n v="1072.9766999999999"/>
    <n v="997.56"/>
    <n v="1067"/>
    <n v="30904429"/>
    <x v="4"/>
    <s v="Dec 2021"/>
    <n v="75.416699999999992"/>
    <x v="0"/>
    <x v="0"/>
    <s v="High"/>
    <n v="5.9793404847040175E-2"/>
    <n v="0.9"/>
    <x v="0"/>
  </r>
  <r>
    <x v="826"/>
    <n v="965.66"/>
    <n v="1015.6599"/>
    <n v="957.05"/>
    <n v="1008.87"/>
    <n v="31211362"/>
    <x v="0"/>
    <s v="Dec 2021"/>
    <n v="58.609900000000039"/>
    <x v="0"/>
    <x v="0"/>
    <s v="High"/>
    <n v="4.4746598181554624E-2"/>
    <n v="0.9"/>
    <x v="0"/>
  </r>
  <r>
    <x v="827"/>
    <n v="916.87"/>
    <n v="939.5"/>
    <n v="886.12"/>
    <n v="938.53"/>
    <n v="23839305"/>
    <x v="1"/>
    <s v="Dec 2021"/>
    <n v="53.379999999999995"/>
    <x v="0"/>
    <x v="0"/>
    <s v="High"/>
    <n v="2.3623850709478953E-2"/>
    <n v="0.9"/>
    <x v="0"/>
  </r>
  <r>
    <x v="828"/>
    <n v="910.7"/>
    <n v="921.6884"/>
    <n v="893.39"/>
    <n v="899.94"/>
    <n v="18826671"/>
    <x v="2"/>
    <s v="Dec 2021"/>
    <n v="28.298400000000015"/>
    <x v="0"/>
    <x v="0"/>
    <s v="High"/>
    <n v="-1.1815087295486977E-2"/>
    <n v="0"/>
    <x v="2"/>
  </r>
  <r>
    <x v="829"/>
    <n v="914.77"/>
    <n v="960.65989999999999"/>
    <n v="909.04010000000005"/>
    <n v="932.57"/>
    <n v="33626754"/>
    <x v="3"/>
    <s v="Dec 2021"/>
    <n v="51.619799999999941"/>
    <x v="0"/>
    <x v="0"/>
    <s v="High"/>
    <n v="1.9458443105917409E-2"/>
    <n v="0"/>
    <x v="2"/>
  </r>
  <r>
    <x v="830"/>
    <n v="994.5"/>
    <n v="994.98"/>
    <n v="921.85"/>
    <n v="926.92"/>
    <n v="27590483"/>
    <x v="4"/>
    <s v="Dec 2021"/>
    <n v="73.13"/>
    <x v="0"/>
    <x v="0"/>
    <s v="High"/>
    <n v="-6.7953745600804472E-2"/>
    <n v="-0.9"/>
    <x v="1"/>
  </r>
  <r>
    <x v="831"/>
    <n v="953.21"/>
    <n v="978.74990000000003"/>
    <n v="928.25009999999997"/>
    <n v="975.99"/>
    <n v="25056410"/>
    <x v="0"/>
    <s v="Dec 2021"/>
    <n v="50.49980000000005"/>
    <x v="0"/>
    <x v="0"/>
    <s v="High"/>
    <n v="2.3898196619842396E-2"/>
    <n v="0.9"/>
    <x v="0"/>
  </r>
  <r>
    <x v="832"/>
    <n v="945"/>
    <n v="966.41"/>
    <n v="930"/>
    <n v="958.51"/>
    <n v="23602090"/>
    <x v="1"/>
    <s v="Dec 2021"/>
    <n v="36.409999999999968"/>
    <x v="0"/>
    <x v="0"/>
    <s v="High"/>
    <n v="1.4296296296296286E-2"/>
    <n v="0"/>
    <x v="2"/>
  </r>
  <r>
    <x v="833"/>
    <n v="1001.09"/>
    <n v="1005"/>
    <n v="951.42"/>
    <n v="966.41"/>
    <n v="26198502"/>
    <x v="2"/>
    <s v="Dec 2021"/>
    <n v="53.580000000000041"/>
    <x v="0"/>
    <x v="0"/>
    <s v="High"/>
    <n v="-3.4642239958445356E-2"/>
    <n v="-0.9"/>
    <x v="1"/>
  </r>
  <r>
    <x v="834"/>
    <n v="1008.75"/>
    <n v="1020.9797"/>
    <n v="982.53"/>
    <n v="1017.03"/>
    <n v="19888122"/>
    <x v="3"/>
    <s v="Dec 2021"/>
    <n v="38.449700000000007"/>
    <x v="0"/>
    <x v="0"/>
    <s v="High"/>
    <n v="8.2081784386616834E-3"/>
    <n v="0"/>
    <x v="2"/>
  </r>
  <r>
    <x v="835"/>
    <n v="1060.6400000000001"/>
    <n v="1062.49"/>
    <n v="1002.36"/>
    <n v="1003.8"/>
    <n v="19812832"/>
    <x v="4"/>
    <s v="Dec 2021"/>
    <n v="60.129999999999995"/>
    <x v="0"/>
    <x v="0"/>
    <s v="High"/>
    <n v="-5.3590285110876587E-2"/>
    <n v="-0.9"/>
    <x v="1"/>
  </r>
  <r>
    <x v="836"/>
    <n v="1052.71"/>
    <n v="1072.3800000000001"/>
    <n v="1033.0001"/>
    <n v="1068.96"/>
    <n v="13968790"/>
    <x v="0"/>
    <s v="Dec 2021"/>
    <n v="39.379900000000134"/>
    <x v="0"/>
    <x v="0"/>
    <s v="High"/>
    <n v="1.5436349991925601E-2"/>
    <n v="0"/>
    <x v="2"/>
  </r>
  <r>
    <x v="837"/>
    <n v="1044.2"/>
    <n v="1057.6739"/>
    <n v="1026.81"/>
    <n v="1051.75"/>
    <n v="18694857"/>
    <x v="1"/>
    <s v="Dec 2021"/>
    <n v="30.863900000000058"/>
    <x v="0"/>
    <x v="0"/>
    <s v="High"/>
    <n v="7.2304156291897667E-3"/>
    <n v="0"/>
    <x v="2"/>
  </r>
  <r>
    <x v="838"/>
    <n v="1001.51"/>
    <n v="1021.64"/>
    <n v="950.5"/>
    <n v="1009.01"/>
    <n v="27221037"/>
    <x v="2"/>
    <s v="Dec 2021"/>
    <n v="71.139999999999986"/>
    <x v="0"/>
    <x v="0"/>
    <s v="High"/>
    <n v="7.4886920749668E-3"/>
    <n v="0"/>
    <x v="2"/>
  </r>
  <r>
    <x v="839"/>
    <n v="1084.79"/>
    <n v="1090.5753"/>
    <n v="1000.21"/>
    <n v="1014.97"/>
    <n v="30773995"/>
    <x v="3"/>
    <s v="Dec 2021"/>
    <n v="90.365299999999934"/>
    <x v="0"/>
    <x v="0"/>
    <s v="High"/>
    <n v="-6.4362687709141803E-2"/>
    <n v="-0.9"/>
    <x v="1"/>
  </r>
  <r>
    <x v="840"/>
    <n v="1099.06"/>
    <n v="1113"/>
    <n v="1056.6500000000001"/>
    <n v="1084.5999999999999"/>
    <n v="24371623"/>
    <x v="4"/>
    <s v="Dec 2021"/>
    <n v="56.349999999999909"/>
    <x v="0"/>
    <x v="0"/>
    <s v="High"/>
    <n v="-1.3156697541535528E-2"/>
    <n v="0"/>
    <x v="2"/>
  </r>
  <r>
    <x v="841"/>
    <n v="1160.6949999999999"/>
    <n v="1172.8398999999999"/>
    <n v="1090.76"/>
    <n v="1095"/>
    <n v="22934698"/>
    <x v="0"/>
    <s v="Dec 2021"/>
    <n v="82.079899999999952"/>
    <x v="0"/>
    <x v="0"/>
    <s v="High"/>
    <n v="-5.6599709656714244E-2"/>
    <n v="-0.9"/>
    <x v="1"/>
  </r>
  <r>
    <x v="842"/>
    <n v="1144.3699999999999"/>
    <n v="1168"/>
    <n v="1118"/>
    <n v="1144.76"/>
    <n v="27092038"/>
    <x v="1"/>
    <s v="Nov 2021"/>
    <n v="50"/>
    <x v="0"/>
    <x v="0"/>
    <s v="High"/>
    <n v="3.4079886749923544E-4"/>
    <n v="0"/>
    <x v="2"/>
  </r>
  <r>
    <x v="843"/>
    <n v="1100.99"/>
    <n v="1142.67"/>
    <n v="1100.19"/>
    <n v="1136.99"/>
    <n v="19464467"/>
    <x v="2"/>
    <s v="Nov 2021"/>
    <n v="42.480000000000018"/>
    <x v="0"/>
    <x v="0"/>
    <s v="High"/>
    <n v="3.2697844667072359E-2"/>
    <n v="0.9"/>
    <x v="0"/>
  </r>
  <r>
    <x v="844"/>
    <n v="1099.47"/>
    <n v="1108.7827"/>
    <n v="1081"/>
    <n v="1081.92"/>
    <n v="11680890"/>
    <x v="3"/>
    <s v="Nov 2021"/>
    <n v="27.782699999999977"/>
    <x v="0"/>
    <x v="0"/>
    <s v="High"/>
    <n v="-1.5962236350241438E-2"/>
    <n v="0"/>
    <x v="2"/>
  </r>
  <r>
    <x v="845"/>
    <n v="1080.3900000000001"/>
    <n v="1132.77"/>
    <n v="1062"/>
    <n v="1116"/>
    <n v="22560238"/>
    <x v="0"/>
    <s v="Nov 2021"/>
    <n v="70.769999999999982"/>
    <x v="0"/>
    <x v="0"/>
    <s v="High"/>
    <n v="3.2960319884486063E-2"/>
    <n v="0.9"/>
    <x v="0"/>
  </r>
  <r>
    <x v="846"/>
    <n v="1167.51"/>
    <n v="1180.4999"/>
    <n v="1062.7"/>
    <n v="1109.03"/>
    <n v="36171700"/>
    <x v="1"/>
    <s v="Nov 2021"/>
    <n v="117.79989999999998"/>
    <x v="0"/>
    <x v="0"/>
    <s v="High"/>
    <n v="-5.0089506727993782E-2"/>
    <n v="-0.9"/>
    <x v="1"/>
  </r>
  <r>
    <x v="847"/>
    <n v="1162.33"/>
    <n v="1201.95"/>
    <n v="1132.43"/>
    <n v="1156.8699999999999"/>
    <n v="33072509"/>
    <x v="2"/>
    <s v="Nov 2021"/>
    <n v="69.519999999999982"/>
    <x v="0"/>
    <x v="0"/>
    <s v="High"/>
    <n v="-4.6974611341013628E-3"/>
    <n v="0"/>
    <x v="2"/>
  </r>
  <r>
    <x v="848"/>
    <n v="1098.8699999999999"/>
    <n v="1138.7199000000001"/>
    <n v="1092.7"/>
    <n v="1137.06"/>
    <n v="21642258"/>
    <x v="3"/>
    <s v="Nov 2021"/>
    <n v="46.019900000000007"/>
    <x v="0"/>
    <x v="0"/>
    <s v="High"/>
    <n v="3.4753883534904093E-2"/>
    <n v="0.9"/>
    <x v="0"/>
  </r>
  <r>
    <x v="849"/>
    <n v="1106.55"/>
    <n v="1112"/>
    <n v="1075.02"/>
    <n v="1096.3800000000001"/>
    <n v="20898930"/>
    <x v="4"/>
    <s v="Nov 2021"/>
    <n v="36.980000000000018"/>
    <x v="0"/>
    <x v="0"/>
    <s v="High"/>
    <n v="-9.1907279381861148E-3"/>
    <n v="0"/>
    <x v="2"/>
  </r>
  <r>
    <x v="850"/>
    <n v="1063.51"/>
    <n v="1119.6400000000001"/>
    <n v="1055.5"/>
    <n v="1089.01"/>
    <n v="31445365"/>
    <x v="0"/>
    <s v="Nov 2021"/>
    <n v="64.1400000000001"/>
    <x v="0"/>
    <x v="0"/>
    <s v="High"/>
    <n v="2.3977207548589105E-2"/>
    <n v="0.9"/>
    <x v="0"/>
  </r>
  <r>
    <x v="851"/>
    <n v="1003.31"/>
    <n v="1057.1999000000001"/>
    <n v="1002.18"/>
    <n v="1054.73"/>
    <n v="26542359"/>
    <x v="1"/>
    <s v="Nov 2021"/>
    <n v="55.019900000000121"/>
    <x v="0"/>
    <x v="0"/>
    <s v="High"/>
    <n v="5.1250361304083558E-2"/>
    <n v="0.9"/>
    <x v="0"/>
  </r>
  <r>
    <x v="852"/>
    <n v="1017.63"/>
    <n v="1031.98"/>
    <n v="978.6"/>
    <n v="1013.39"/>
    <n v="34775649"/>
    <x v="2"/>
    <s v="Nov 2021"/>
    <n v="53.379999999999995"/>
    <x v="0"/>
    <x v="0"/>
    <s v="High"/>
    <n v="-4.166543832237659E-3"/>
    <n v="0"/>
    <x v="2"/>
  </r>
  <r>
    <x v="853"/>
    <n v="1047.5"/>
    <n v="1054.5"/>
    <n v="1019.2"/>
    <n v="1033.42"/>
    <n v="25147852"/>
    <x v="3"/>
    <s v="Nov 2021"/>
    <n v="35.299999999999955"/>
    <x v="0"/>
    <x v="0"/>
    <s v="High"/>
    <n v="-1.3441527446300646E-2"/>
    <n v="0"/>
    <x v="2"/>
  </r>
  <r>
    <x v="854"/>
    <n v="1102.77"/>
    <n v="1104.97"/>
    <n v="1054.68"/>
    <n v="1063.51"/>
    <n v="22396568"/>
    <x v="4"/>
    <s v="Nov 2021"/>
    <n v="50.289999999999964"/>
    <x v="0"/>
    <x v="0"/>
    <s v="High"/>
    <n v="-3.5601258648675603E-2"/>
    <n v="-0.9"/>
    <x v="1"/>
  </r>
  <r>
    <x v="855"/>
    <n v="1010.41"/>
    <n v="1078.0999999999999"/>
    <n v="987.31"/>
    <n v="1067.95"/>
    <n v="42802722"/>
    <x v="0"/>
    <s v="Nov 2021"/>
    <n v="90.789999999999964"/>
    <x v="0"/>
    <x v="0"/>
    <s v="High"/>
    <n v="5.6947179857681614E-2"/>
    <n v="0.9"/>
    <x v="0"/>
  </r>
  <r>
    <x v="856"/>
    <n v="1173.5999999999999"/>
    <n v="1174.5"/>
    <n v="1011.52"/>
    <n v="1023.5"/>
    <n v="58525547"/>
    <x v="1"/>
    <s v="Nov 2021"/>
    <n v="162.98000000000002"/>
    <x v="0"/>
    <x v="0"/>
    <s v="High"/>
    <n v="-0.12789706884798901"/>
    <n v="-0.9"/>
    <x v="1"/>
  </r>
  <r>
    <x v="857"/>
    <n v="1149.7850000000001"/>
    <n v="1197"/>
    <n v="1133"/>
    <n v="1162.94"/>
    <n v="33445715"/>
    <x v="2"/>
    <s v="Nov 2021"/>
    <n v="64"/>
    <x v="0"/>
    <x v="0"/>
    <s v="High"/>
    <n v="1.144126945472412E-2"/>
    <n v="0"/>
    <x v="2"/>
  </r>
  <r>
    <x v="858"/>
    <n v="1228"/>
    <n v="1239.8699999999999"/>
    <n v="1208"/>
    <n v="1222.0899999999999"/>
    <n v="21628812"/>
    <x v="3"/>
    <s v="Nov 2021"/>
    <n v="31.869999999999891"/>
    <x v="0"/>
    <x v="0"/>
    <s v="High"/>
    <n v="-4.8127035830619561E-3"/>
    <n v="0"/>
    <x v="2"/>
  </r>
  <r>
    <x v="859"/>
    <n v="1234.4100000000001"/>
    <n v="1243.49"/>
    <n v="1217"/>
    <n v="1229.9100000000001"/>
    <n v="25397410"/>
    <x v="4"/>
    <s v="Nov 2021"/>
    <n v="26.490000000000009"/>
    <x v="0"/>
    <x v="0"/>
    <s v="High"/>
    <n v="-3.6454662551340315E-3"/>
    <n v="0"/>
    <x v="2"/>
  </r>
  <r>
    <x v="860"/>
    <n v="1177.33"/>
    <n v="1215.3900000000001"/>
    <n v="1152.6199999999999"/>
    <n v="1213.8599999999999"/>
    <n v="34628519"/>
    <x v="0"/>
    <s v="Nov 2021"/>
    <n v="62.770000000000209"/>
    <x v="0"/>
    <x v="0"/>
    <s v="High"/>
    <n v="3.1027834167140882E-2"/>
    <n v="0.9"/>
    <x v="0"/>
  </r>
  <r>
    <x v="861"/>
    <n v="1159.355"/>
    <n v="1208.5899999999999"/>
    <n v="1146"/>
    <n v="1172"/>
    <n v="42450935"/>
    <x v="1"/>
    <s v="Nov 2021"/>
    <n v="62.589999999999918"/>
    <x v="0"/>
    <x v="0"/>
    <s v="High"/>
    <n v="1.090692669630957E-2"/>
    <n v="0"/>
    <x v="2"/>
  </r>
  <r>
    <x v="862"/>
    <n v="1145"/>
    <n v="1209.75"/>
    <n v="1118.6600000000001"/>
    <n v="1208.5899999999999"/>
    <n v="54868952"/>
    <x v="2"/>
    <s v="Nov 2021"/>
    <n v="91.089999999999918"/>
    <x v="0"/>
    <x v="0"/>
    <s v="High"/>
    <n v="5.553711790393006E-2"/>
    <n v="0.9"/>
    <x v="0"/>
  </r>
  <r>
    <x v="863"/>
    <n v="1081.8599999999999"/>
    <n v="1115.21"/>
    <n v="1073.2049999999999"/>
    <n v="1114"/>
    <n v="29918417"/>
    <x v="3"/>
    <s v="Oct 2021"/>
    <n v="42.005000000000109"/>
    <x v="0"/>
    <x v="0"/>
    <s v="High"/>
    <n v="2.9708095317323963E-2"/>
    <n v="0.9"/>
    <x v="0"/>
  </r>
  <r>
    <x v="864"/>
    <n v="1068.3050000000001"/>
    <n v="1081"/>
    <n v="1054.2"/>
    <n v="1077.04"/>
    <n v="27213173"/>
    <x v="4"/>
    <s v="Oct 2021"/>
    <n v="26.799999999999955"/>
    <x v="0"/>
    <x v="0"/>
    <s v="High"/>
    <n v="8.1765039010394027E-3"/>
    <n v="0"/>
    <x v="2"/>
  </r>
  <r>
    <x v="865"/>
    <n v="1039.6600000000001"/>
    <n v="1070.8800000000001"/>
    <n v="1030.78"/>
    <n v="1037.8599999999999"/>
    <n v="38526459"/>
    <x v="0"/>
    <s v="Oct 2021"/>
    <n v="40.100000000000136"/>
    <x v="0"/>
    <x v="0"/>
    <s v="High"/>
    <n v="-1.7313352442146295E-3"/>
    <n v="0"/>
    <x v="2"/>
  </r>
  <r>
    <x v="866"/>
    <n v="1024.69"/>
    <n v="1094.94"/>
    <n v="1001.44"/>
    <n v="1018.43"/>
    <n v="62414968"/>
    <x v="1"/>
    <s v="Oct 2021"/>
    <n v="93.5"/>
    <x v="0"/>
    <x v="0"/>
    <s v="High"/>
    <n v="-6.1091647229894941E-3"/>
    <n v="0"/>
    <x v="2"/>
  </r>
  <r>
    <x v="867"/>
    <n v="950.53"/>
    <n v="1045.02"/>
    <n v="944.2"/>
    <n v="1024.8599999999999"/>
    <n v="62852099"/>
    <x v="2"/>
    <s v="Oct 2021"/>
    <n v="100.81999999999994"/>
    <x v="0"/>
    <x v="0"/>
    <s v="High"/>
    <n v="7.8198478743437799E-2"/>
    <n v="0.9"/>
    <x v="0"/>
  </r>
  <r>
    <x v="868"/>
    <n v="895.5"/>
    <n v="910"/>
    <n v="890.96"/>
    <n v="909.68"/>
    <n v="22880835"/>
    <x v="3"/>
    <s v="Oct 2021"/>
    <n v="19.039999999999964"/>
    <x v="0"/>
    <x v="0"/>
    <s v="High"/>
    <n v="1.5834729201563317E-2"/>
    <n v="0"/>
    <x v="2"/>
  </r>
  <r>
    <x v="869"/>
    <n v="856"/>
    <n v="900"/>
    <n v="855.50459999999998"/>
    <n v="894"/>
    <n v="31481454"/>
    <x v="4"/>
    <s v="Oct 2021"/>
    <n v="44.495400000000018"/>
    <x v="0"/>
    <x v="0"/>
    <s v="High"/>
    <n v="4.4392523364485979E-2"/>
    <n v="0.9"/>
    <x v="0"/>
  </r>
  <r>
    <x v="870"/>
    <n v="865.35"/>
    <n v="869.49"/>
    <n v="857.38"/>
    <n v="865.8"/>
    <n v="14032052"/>
    <x v="0"/>
    <s v="Oct 2021"/>
    <n v="12.110000000000014"/>
    <x v="0"/>
    <x v="1"/>
    <s v="Medium"/>
    <n v="5.2002080083195441E-4"/>
    <n v="0"/>
    <x v="2"/>
  </r>
  <r>
    <x v="871"/>
    <n v="877.53"/>
    <n v="877.95"/>
    <n v="862.51"/>
    <n v="864.27"/>
    <n v="17381128"/>
    <x v="1"/>
    <s v="Oct 2021"/>
    <n v="15.440000000000055"/>
    <x v="0"/>
    <x v="0"/>
    <s v="Medium"/>
    <n v="-1.5110594509589405E-2"/>
    <n v="0"/>
    <x v="2"/>
  </r>
  <r>
    <x v="872"/>
    <n v="851.79"/>
    <n v="875.26"/>
    <n v="851.47"/>
    <n v="870.11"/>
    <n v="24207244"/>
    <x v="2"/>
    <s v="Oct 2021"/>
    <n v="23.789999999999964"/>
    <x v="0"/>
    <x v="0"/>
    <s v="High"/>
    <n v="2.1507648598833105E-2"/>
    <n v="0.9"/>
    <x v="0"/>
  </r>
  <r>
    <x v="873"/>
    <n v="823.73839999999996"/>
    <n v="843.21"/>
    <n v="822.35"/>
    <n v="843.03"/>
    <n v="18924567"/>
    <x v="3"/>
    <s v="Oct 2021"/>
    <n v="20.860000000000014"/>
    <x v="0"/>
    <x v="0"/>
    <s v="High"/>
    <n v="2.3419571067707926E-2"/>
    <n v="0.9"/>
    <x v="0"/>
  </r>
  <r>
    <x v="874"/>
    <n v="815.49"/>
    <n v="820.25"/>
    <n v="813.3501"/>
    <n v="818.32"/>
    <n v="12247170"/>
    <x v="4"/>
    <s v="Oct 2021"/>
    <n v="6.8999000000000024"/>
    <x v="0"/>
    <x v="1"/>
    <s v="Low"/>
    <n v="3.4703061962746825E-3"/>
    <n v="0"/>
    <x v="2"/>
  </r>
  <r>
    <x v="875"/>
    <n v="810.47"/>
    <n v="815.41"/>
    <n v="805.78"/>
    <n v="811.08"/>
    <n v="14120075"/>
    <x v="0"/>
    <s v="Oct 2021"/>
    <n v="9.6299999999999955"/>
    <x v="0"/>
    <x v="1"/>
    <s v="Low"/>
    <n v="7.5264969708936007E-4"/>
    <n v="0"/>
    <x v="2"/>
  </r>
  <r>
    <x v="876"/>
    <n v="800.93"/>
    <n v="812.32"/>
    <n v="796.57"/>
    <n v="805.72"/>
    <n v="22020040"/>
    <x v="1"/>
    <s v="Oct 2021"/>
    <n v="15.75"/>
    <x v="0"/>
    <x v="0"/>
    <s v="Medium"/>
    <n v="5.9805476133995197E-3"/>
    <n v="0"/>
    <x v="2"/>
  </r>
  <r>
    <x v="877"/>
    <n v="787.65"/>
    <n v="801.24"/>
    <n v="785.5"/>
    <n v="791.94"/>
    <n v="14200322"/>
    <x v="2"/>
    <s v="Oct 2021"/>
    <n v="15.740000000000009"/>
    <x v="0"/>
    <x v="0"/>
    <s v="Medium"/>
    <n v="5.4465816035041926E-3"/>
    <n v="0"/>
    <x v="2"/>
  </r>
  <r>
    <x v="878"/>
    <n v="796.21"/>
    <n v="796.38"/>
    <n v="780.91"/>
    <n v="785.49"/>
    <n v="16738604"/>
    <x v="3"/>
    <s v="Oct 2021"/>
    <n v="15.470000000000027"/>
    <x v="0"/>
    <x v="0"/>
    <s v="Medium"/>
    <n v="-1.3463784679921161E-2"/>
    <n v="0"/>
    <x v="2"/>
  </r>
  <r>
    <x v="879"/>
    <n v="785.46"/>
    <n v="805"/>
    <n v="783.38"/>
    <n v="793.61"/>
    <n v="19195782"/>
    <x v="4"/>
    <s v="Oct 2021"/>
    <n v="21.620000000000005"/>
    <x v="0"/>
    <x v="0"/>
    <s v="High"/>
    <n v="1.0376085351259105E-2"/>
    <n v="0"/>
    <x v="2"/>
  </r>
  <r>
    <x v="880"/>
    <n v="776.2"/>
    <n v="786.66"/>
    <n v="773.22"/>
    <n v="782.75"/>
    <n v="14632768"/>
    <x v="0"/>
    <s v="Oct 2021"/>
    <n v="13.439999999999941"/>
    <x v="0"/>
    <x v="1"/>
    <s v="Medium"/>
    <n v="8.4385467662972877E-3"/>
    <n v="0"/>
    <x v="2"/>
  </r>
  <r>
    <x v="881"/>
    <n v="784.7962"/>
    <n v="797.31"/>
    <n v="774.2"/>
    <n v="780.59"/>
    <n v="18432625"/>
    <x v="1"/>
    <s v="Oct 2021"/>
    <n v="23.1099999999999"/>
    <x v="0"/>
    <x v="0"/>
    <s v="High"/>
    <n v="-5.3596080103343611E-3"/>
    <n v="0"/>
    <x v="2"/>
  </r>
  <r>
    <x v="882"/>
    <n v="796.5"/>
    <n v="806.96990000000005"/>
    <n v="776.12"/>
    <n v="781.53"/>
    <n v="30483341"/>
    <x v="2"/>
    <s v="Oct 2021"/>
    <n v="30.849900000000048"/>
    <x v="0"/>
    <x v="0"/>
    <s v="High"/>
    <n v="-1.8794726930320183E-2"/>
    <n v="0"/>
    <x v="2"/>
  </r>
  <r>
    <x v="883"/>
    <n v="778.4"/>
    <n v="780.78"/>
    <n v="763.59"/>
    <n v="775.22"/>
    <n v="17031414"/>
    <x v="3"/>
    <s v="Oct 2021"/>
    <n v="17.189999999999941"/>
    <x v="0"/>
    <x v="0"/>
    <s v="High"/>
    <n v="-4.0853031860225465E-3"/>
    <n v="0"/>
    <x v="2"/>
  </r>
  <r>
    <x v="884"/>
    <n v="781"/>
    <n v="789.13049999999998"/>
    <n v="775"/>
    <n v="775.48"/>
    <n v="17955961"/>
    <x v="4"/>
    <s v="Sep 2021"/>
    <n v="14.130499999999984"/>
    <x v="0"/>
    <x v="1"/>
    <s v="Medium"/>
    <n v="-7.0678617157490164E-3"/>
    <n v="0"/>
    <x v="2"/>
  </r>
  <r>
    <x v="885"/>
    <n v="779.8"/>
    <n v="793.5"/>
    <n v="770.68"/>
    <n v="781.31"/>
    <n v="20942877"/>
    <x v="0"/>
    <s v="Sep 2021"/>
    <n v="22.82000000000005"/>
    <x v="0"/>
    <x v="0"/>
    <s v="High"/>
    <n v="1.9363939471659284E-3"/>
    <n v="0"/>
    <x v="2"/>
  </r>
  <r>
    <x v="886"/>
    <n v="787.2"/>
    <n v="795.64"/>
    <n v="766.18010000000004"/>
    <n v="777.56"/>
    <n v="25381422"/>
    <x v="1"/>
    <s v="Sep 2021"/>
    <n v="29.459899999999948"/>
    <x v="0"/>
    <x v="0"/>
    <s v="High"/>
    <n v="-1.2245934959349719E-2"/>
    <n v="0"/>
    <x v="2"/>
  </r>
  <r>
    <x v="887"/>
    <n v="773.12"/>
    <n v="799"/>
    <n v="769.31"/>
    <n v="791.36"/>
    <n v="28070657"/>
    <x v="2"/>
    <s v="Sep 2021"/>
    <n v="29.690000000000055"/>
    <x v="0"/>
    <x v="0"/>
    <s v="High"/>
    <n v="2.3592715231788092E-2"/>
    <n v="0.9"/>
    <x v="0"/>
  </r>
  <r>
    <x v="888"/>
    <n v="745.89"/>
    <n v="774.8"/>
    <n v="744.56"/>
    <n v="774.39"/>
    <n v="21373022"/>
    <x v="3"/>
    <s v="Sep 2021"/>
    <n v="30.240000000000009"/>
    <x v="0"/>
    <x v="0"/>
    <s v="High"/>
    <n v="3.8209387443188678E-2"/>
    <n v="0.9"/>
    <x v="0"/>
  </r>
  <r>
    <x v="889"/>
    <n v="755"/>
    <n v="758.2"/>
    <n v="747.92"/>
    <n v="753.64"/>
    <n v="11947527"/>
    <x v="4"/>
    <s v="Sep 2021"/>
    <n v="10.280000000000086"/>
    <x v="0"/>
    <x v="1"/>
    <s v="Low"/>
    <n v="-1.8013245033112763E-3"/>
    <n v="0"/>
    <x v="2"/>
  </r>
  <r>
    <x v="890"/>
    <n v="743.52629999999999"/>
    <n v="753.66989999999998"/>
    <n v="739.12"/>
    <n v="751.94"/>
    <n v="15126272"/>
    <x v="0"/>
    <s v="Sep 2021"/>
    <n v="14.54989999999998"/>
    <x v="0"/>
    <x v="1"/>
    <s v="Medium"/>
    <n v="1.1315941345988787E-2"/>
    <n v="0"/>
    <x v="2"/>
  </r>
  <r>
    <x v="891"/>
    <n v="734.79"/>
    <n v="744.73990000000003"/>
    <n v="730.44"/>
    <n v="739.38"/>
    <n v="16330723"/>
    <x v="1"/>
    <s v="Sep 2021"/>
    <n v="14.29989999999998"/>
    <x v="0"/>
    <x v="1"/>
    <s v="Medium"/>
    <n v="6.2466827256767677E-3"/>
    <n v="0"/>
    <x v="2"/>
  </r>
  <r>
    <x v="892"/>
    <n v="734.55769999999995"/>
    <n v="742"/>
    <n v="718.62490000000003"/>
    <n v="730.17"/>
    <n v="24757652"/>
    <x v="2"/>
    <s v="Sep 2021"/>
    <n v="23.375099999999975"/>
    <x v="0"/>
    <x v="0"/>
    <s v="High"/>
    <n v="-5.9732543815142029E-3"/>
    <n v="0"/>
    <x v="2"/>
  </r>
  <r>
    <x v="893"/>
    <n v="757.15"/>
    <n v="761.04"/>
    <n v="750"/>
    <n v="759.49"/>
    <n v="28204176"/>
    <x v="3"/>
    <s v="Sep 2021"/>
    <n v="11.039999999999964"/>
    <x v="0"/>
    <x v="1"/>
    <s v="Medium"/>
    <n v="3.090536881727573E-3"/>
    <n v="0"/>
    <x v="2"/>
  </r>
  <r>
    <x v="894"/>
    <n v="752.83"/>
    <n v="758.91"/>
    <n v="747.61"/>
    <n v="756.99"/>
    <n v="13923393"/>
    <x v="4"/>
    <s v="Sep 2021"/>
    <n v="11.299999999999955"/>
    <x v="0"/>
    <x v="1"/>
    <s v="Medium"/>
    <n v="5.5258159212570809E-3"/>
    <n v="0"/>
    <x v="2"/>
  </r>
  <r>
    <x v="895"/>
    <n v="745"/>
    <n v="756.86"/>
    <n v="738.36"/>
    <n v="755.83"/>
    <n v="15357685"/>
    <x v="0"/>
    <s v="Sep 2021"/>
    <n v="18.5"/>
    <x v="0"/>
    <x v="0"/>
    <s v="High"/>
    <n v="1.4536912751677906E-2"/>
    <n v="0"/>
    <x v="2"/>
  </r>
  <r>
    <x v="896"/>
    <n v="742.57"/>
    <n v="754.47"/>
    <n v="736.4"/>
    <n v="744.49"/>
    <n v="18524881"/>
    <x v="1"/>
    <s v="Sep 2021"/>
    <n v="18.07000000000005"/>
    <x v="0"/>
    <x v="0"/>
    <s v="High"/>
    <n v="2.5856148241916034E-3"/>
    <n v="0"/>
    <x v="2"/>
  </r>
  <r>
    <x v="897"/>
    <n v="740.21429999999998"/>
    <n v="744.78"/>
    <n v="708.85"/>
    <n v="743"/>
    <n v="22952482"/>
    <x v="2"/>
    <s v="Sep 2021"/>
    <n v="35.92999999999995"/>
    <x v="0"/>
    <x v="0"/>
    <s v="High"/>
    <n v="3.7633696079635583E-3"/>
    <n v="0"/>
    <x v="2"/>
  </r>
  <r>
    <x v="898"/>
    <n v="759.6"/>
    <n v="762.61"/>
    <n v="734.52009999999996"/>
    <n v="736.27"/>
    <n v="15184170"/>
    <x v="3"/>
    <s v="Sep 2021"/>
    <n v="28.089900000000057"/>
    <x v="0"/>
    <x v="0"/>
    <s v="High"/>
    <n v="-3.0713533438651974E-2"/>
    <n v="-0.9"/>
    <x v="1"/>
  </r>
  <r>
    <x v="899"/>
    <n v="753.41"/>
    <n v="762.1"/>
    <n v="751.63009999999997"/>
    <n v="754.86"/>
    <n v="14077731"/>
    <x v="4"/>
    <s v="Sep 2021"/>
    <n v="10.469900000000052"/>
    <x v="0"/>
    <x v="1"/>
    <s v="Low"/>
    <n v="1.9245828964309546E-3"/>
    <n v="0"/>
    <x v="2"/>
  </r>
  <r>
    <x v="900"/>
    <n v="761.58"/>
    <n v="764.45"/>
    <n v="740.77329999999995"/>
    <n v="753.87"/>
    <n v="18793036"/>
    <x v="0"/>
    <s v="Sep 2021"/>
    <n v="23.676700000000096"/>
    <x v="0"/>
    <x v="0"/>
    <s v="High"/>
    <n v="-1.0123690222957582E-2"/>
    <n v="0"/>
    <x v="2"/>
  </r>
  <r>
    <x v="901"/>
    <n v="740"/>
    <n v="760.2"/>
    <n v="739.26"/>
    <n v="752.92"/>
    <n v="20039825"/>
    <x v="1"/>
    <s v="Sep 2021"/>
    <n v="20.940000000000055"/>
    <x v="0"/>
    <x v="0"/>
    <s v="High"/>
    <n v="1.7459459459459405E-2"/>
    <n v="0"/>
    <x v="2"/>
  </r>
  <r>
    <x v="902"/>
    <n v="732.24940000000004"/>
    <n v="734"/>
    <n v="724.2"/>
    <n v="733.57"/>
    <n v="15271045"/>
    <x v="3"/>
    <s v="Sep 2021"/>
    <n v="9.7999999999999545"/>
    <x v="0"/>
    <x v="1"/>
    <s v="Low"/>
    <n v="1.8034838949680437E-3"/>
    <n v="0"/>
    <x v="2"/>
  </r>
  <r>
    <x v="903"/>
    <n v="734.5"/>
    <n v="740.97"/>
    <n v="730.54"/>
    <n v="732.39"/>
    <n v="12796739"/>
    <x v="4"/>
    <s v="Sep 2021"/>
    <n v="10.430000000000064"/>
    <x v="0"/>
    <x v="1"/>
    <s v="Low"/>
    <n v="-2.8727025187202365E-3"/>
    <n v="0"/>
    <x v="2"/>
  </r>
  <r>
    <x v="904"/>
    <n v="734.08"/>
    <n v="741.99"/>
    <n v="731.27009999999996"/>
    <n v="734.09"/>
    <n v="13204335"/>
    <x v="0"/>
    <s v="Sep 2021"/>
    <n v="10.719900000000052"/>
    <x v="0"/>
    <x v="1"/>
    <s v="Low"/>
    <n v="1.3622493461190749E-5"/>
    <n v="0"/>
    <x v="2"/>
  </r>
  <r>
    <x v="905"/>
    <n v="733"/>
    <n v="740.39"/>
    <n v="726.44"/>
    <n v="735.72"/>
    <n v="20855436"/>
    <x v="1"/>
    <s v="Aug 2021"/>
    <n v="13.949999999999932"/>
    <x v="0"/>
    <x v="1"/>
    <s v="Medium"/>
    <n v="3.7107776261937615E-3"/>
    <n v="0"/>
    <x v="2"/>
  </r>
  <r>
    <x v="906"/>
    <n v="714.71500000000003"/>
    <n v="731"/>
    <n v="712.73"/>
    <n v="730.91"/>
    <n v="18604220"/>
    <x v="2"/>
    <s v="Aug 2021"/>
    <n v="18.269999999999982"/>
    <x v="0"/>
    <x v="0"/>
    <s v="High"/>
    <n v="2.2659381711591244E-2"/>
    <n v="0.9"/>
    <x v="0"/>
  </r>
  <r>
    <x v="907"/>
    <n v="705"/>
    <n v="715"/>
    <n v="702.1001"/>
    <n v="711.92"/>
    <n v="13833763"/>
    <x v="3"/>
    <s v="Aug 2021"/>
    <n v="12.899900000000002"/>
    <x v="0"/>
    <x v="1"/>
    <s v="Medium"/>
    <n v="9.8156028368793745E-3"/>
    <n v="0"/>
    <x v="2"/>
  </r>
  <r>
    <x v="908"/>
    <n v="708.31"/>
    <n v="715.4"/>
    <n v="697.62009999999998"/>
    <n v="701.16"/>
    <n v="13214292"/>
    <x v="4"/>
    <s v="Aug 2021"/>
    <n v="17.779899999999998"/>
    <x v="0"/>
    <x v="0"/>
    <s v="High"/>
    <n v="-1.0094450170123219E-2"/>
    <n v="0"/>
    <x v="2"/>
  </r>
  <r>
    <x v="909"/>
    <n v="707.03"/>
    <n v="716.97"/>
    <n v="704"/>
    <n v="711.2"/>
    <n v="12645562"/>
    <x v="0"/>
    <s v="Aug 2021"/>
    <n v="12.970000000000027"/>
    <x v="0"/>
    <x v="1"/>
    <s v="Medium"/>
    <n v="5.8979109797322217E-3"/>
    <n v="0"/>
    <x v="2"/>
  </r>
  <r>
    <x v="910"/>
    <n v="710.68"/>
    <n v="715.22"/>
    <n v="702.64"/>
    <n v="708.49"/>
    <n v="13083071"/>
    <x v="1"/>
    <s v="Aug 2021"/>
    <n v="12.580000000000041"/>
    <x v="0"/>
    <x v="1"/>
    <s v="Medium"/>
    <n v="-3.0815556931388824E-3"/>
    <n v="0"/>
    <x v="2"/>
  </r>
  <r>
    <x v="911"/>
    <n v="685.44200000000001"/>
    <n v="712.12990000000002"/>
    <n v="680.75049999999999"/>
    <n v="706.3"/>
    <n v="20264859"/>
    <x v="2"/>
    <s v="Aug 2021"/>
    <n v="31.379400000000032"/>
    <x v="0"/>
    <x v="0"/>
    <s v="High"/>
    <n v="3.0429999912465165E-2"/>
    <n v="0.9"/>
    <x v="0"/>
  </r>
  <r>
    <x v="912"/>
    <n v="682.85"/>
    <n v="692.12990000000002"/>
    <n v="673.7"/>
    <n v="680.26"/>
    <n v="14841865"/>
    <x v="3"/>
    <s v="Aug 2021"/>
    <n v="18.429899999999975"/>
    <x v="0"/>
    <x v="0"/>
    <s v="High"/>
    <n v="-3.792926704254275E-3"/>
    <n v="0"/>
    <x v="2"/>
  </r>
  <r>
    <x v="913"/>
    <n v="678.21"/>
    <n v="686.55"/>
    <n v="667.59"/>
    <n v="673.47"/>
    <n v="14313486"/>
    <x v="4"/>
    <s v="Aug 2021"/>
    <n v="18.959999999999923"/>
    <x v="0"/>
    <x v="0"/>
    <s v="High"/>
    <n v="-6.9889857123899808E-3"/>
    <n v="0"/>
    <x v="2"/>
  </r>
  <r>
    <x v="914"/>
    <n v="669.74789999999996"/>
    <n v="695.77"/>
    <n v="669.35"/>
    <n v="688.99"/>
    <n v="20349375"/>
    <x v="0"/>
    <s v="Aug 2021"/>
    <n v="26.419999999999959"/>
    <x v="0"/>
    <x v="0"/>
    <s v="High"/>
    <n v="2.8730362573738642E-2"/>
    <n v="0.9"/>
    <x v="0"/>
  </r>
  <r>
    <x v="915"/>
    <n v="672.66"/>
    <n v="674.58"/>
    <n v="648.84"/>
    <n v="665.71"/>
    <n v="23721279"/>
    <x v="1"/>
    <s v="Aug 2021"/>
    <n v="25.740000000000009"/>
    <x v="0"/>
    <x v="0"/>
    <s v="High"/>
    <n v="-1.0332114292510231E-2"/>
    <n v="0"/>
    <x v="2"/>
  </r>
  <r>
    <x v="916"/>
    <n v="705.07"/>
    <n v="709.5"/>
    <n v="676.4"/>
    <n v="686.17"/>
    <n v="23103303"/>
    <x v="2"/>
    <s v="Aug 2021"/>
    <n v="33.100000000000023"/>
    <x v="0"/>
    <x v="0"/>
    <s v="High"/>
    <n v="-2.6805849064632008E-2"/>
    <n v="-0.9"/>
    <x v="1"/>
  </r>
  <r>
    <x v="917"/>
    <n v="723.71"/>
    <n v="729.9"/>
    <n v="714.34"/>
    <n v="717.17"/>
    <n v="16671844"/>
    <x v="3"/>
    <s v="Aug 2021"/>
    <n v="15.559999999999945"/>
    <x v="0"/>
    <x v="0"/>
    <s v="Medium"/>
    <n v="-9.0367688715094121E-3"/>
    <n v="0"/>
    <x v="2"/>
  </r>
  <r>
    <x v="918"/>
    <n v="706.34"/>
    <n v="722.8"/>
    <n v="699.4"/>
    <n v="722.25"/>
    <n v="17681686"/>
    <x v="4"/>
    <s v="Aug 2021"/>
    <n v="23.399999999999977"/>
    <x v="0"/>
    <x v="0"/>
    <s v="High"/>
    <n v="2.2524563241498381E-2"/>
    <n v="0.9"/>
    <x v="0"/>
  </r>
  <r>
    <x v="919"/>
    <n v="712.71"/>
    <n v="715.18"/>
    <n v="704.21"/>
    <n v="707.82"/>
    <n v="9800558"/>
    <x v="0"/>
    <s v="Aug 2021"/>
    <n v="10.969999999999914"/>
    <x v="0"/>
    <x v="1"/>
    <s v="Medium"/>
    <n v="-6.861135665277583E-3"/>
    <n v="0"/>
    <x v="2"/>
  </r>
  <r>
    <x v="920"/>
    <n v="713.99"/>
    <n v="716.59"/>
    <n v="701.88"/>
    <n v="709.99"/>
    <n v="13432305"/>
    <x v="1"/>
    <s v="Aug 2021"/>
    <n v="14.710000000000036"/>
    <x v="0"/>
    <x v="1"/>
    <s v="Medium"/>
    <n v="-5.6023193602151291E-3"/>
    <n v="0"/>
    <x v="2"/>
  </r>
  <r>
    <x v="921"/>
    <n v="710.17"/>
    <n v="719.03"/>
    <n v="705.13"/>
    <n v="713.76"/>
    <n v="14715349"/>
    <x v="2"/>
    <s v="Aug 2021"/>
    <n v="13.899999999999977"/>
    <x v="0"/>
    <x v="1"/>
    <s v="Medium"/>
    <n v="5.0551276454933779E-3"/>
    <n v="0"/>
    <x v="2"/>
  </r>
  <r>
    <x v="922"/>
    <n v="711.9"/>
    <n v="716.33"/>
    <n v="697.63"/>
    <n v="699.1"/>
    <n v="15623049"/>
    <x v="3"/>
    <s v="Aug 2021"/>
    <n v="18.700000000000045"/>
    <x v="0"/>
    <x v="0"/>
    <s v="High"/>
    <n v="-1.7980053378283404E-2"/>
    <n v="0"/>
    <x v="2"/>
  </r>
  <r>
    <x v="923"/>
    <n v="716"/>
    <n v="720.94989999999996"/>
    <n v="711.41"/>
    <n v="714.63"/>
    <n v="12919637"/>
    <x v="4"/>
    <s v="Aug 2021"/>
    <n v="9.5398999999999887"/>
    <x v="0"/>
    <x v="1"/>
    <s v="Low"/>
    <n v="-1.9134078212290565E-3"/>
    <n v="0"/>
    <x v="2"/>
  </r>
  <r>
    <x v="924"/>
    <n v="711"/>
    <n v="724.9"/>
    <n v="708.93"/>
    <n v="710.92"/>
    <n v="17002647"/>
    <x v="0"/>
    <s v="Aug 2021"/>
    <n v="15.970000000000027"/>
    <x v="0"/>
    <x v="0"/>
    <s v="Medium"/>
    <n v="-1.1251758087206881E-4"/>
    <n v="0"/>
    <x v="2"/>
  </r>
  <r>
    <x v="925"/>
    <n v="719"/>
    <n v="722.65"/>
    <n v="701.01"/>
    <n v="709.74"/>
    <n v="21620253"/>
    <x v="1"/>
    <s v="Aug 2021"/>
    <n v="21.639999999999986"/>
    <x v="0"/>
    <x v="0"/>
    <s v="High"/>
    <n v="-1.2878998609179404E-2"/>
    <n v="0"/>
    <x v="2"/>
  </r>
  <r>
    <x v="926"/>
    <n v="700"/>
    <n v="726.94"/>
    <n v="698.4"/>
    <n v="709.67"/>
    <n v="33615765"/>
    <x v="2"/>
    <s v="Aug 2021"/>
    <n v="28.540000000000077"/>
    <x v="0"/>
    <x v="0"/>
    <s v="High"/>
    <n v="1.3814285714285656E-2"/>
    <n v="0"/>
    <x v="2"/>
  </r>
  <r>
    <x v="927"/>
    <n v="671.75800000000004"/>
    <n v="697.53"/>
    <n v="669"/>
    <n v="687.2"/>
    <n v="29656411"/>
    <x v="3"/>
    <s v="Jul 2021"/>
    <n v="28.529999999999973"/>
    <x v="0"/>
    <x v="0"/>
    <s v="High"/>
    <n v="2.298744488342529E-2"/>
    <n v="0.9"/>
    <x v="0"/>
  </r>
  <r>
    <x v="928"/>
    <n v="649.79"/>
    <n v="683.69"/>
    <n v="648.79999999999995"/>
    <n v="677.35"/>
    <n v="29688446"/>
    <x v="4"/>
    <s v="Jul 2021"/>
    <n v="34.8900000000001"/>
    <x v="0"/>
    <x v="0"/>
    <s v="High"/>
    <n v="4.241370288862565E-2"/>
    <n v="0.9"/>
    <x v="0"/>
  </r>
  <r>
    <x v="929"/>
    <n v="646.995"/>
    <n v="654.96990000000005"/>
    <n v="639.40009999999995"/>
    <n v="646.98"/>
    <n v="16006596"/>
    <x v="0"/>
    <s v="Jul 2021"/>
    <n v="15.5698000000001"/>
    <x v="0"/>
    <x v="0"/>
    <s v="Medium"/>
    <n v="-2.3184104977606252E-5"/>
    <n v="0"/>
    <x v="2"/>
  </r>
  <r>
    <x v="930"/>
    <n v="663.4"/>
    <n v="666.5"/>
    <n v="627.24"/>
    <n v="644.78"/>
    <n v="32813290"/>
    <x v="1"/>
    <s v="Jul 2021"/>
    <n v="39.259999999999991"/>
    <x v="0"/>
    <x v="0"/>
    <s v="High"/>
    <n v="-2.8067530901416952E-2"/>
    <n v="-0.9"/>
    <x v="1"/>
  </r>
  <r>
    <x v="931"/>
    <n v="650.97"/>
    <n v="668.19989999999996"/>
    <n v="647.11"/>
    <n v="657.62"/>
    <n v="25336556"/>
    <x v="2"/>
    <s v="Jul 2021"/>
    <n v="21.089899999999943"/>
    <x v="0"/>
    <x v="0"/>
    <s v="High"/>
    <n v="1.021552452493967E-2"/>
    <n v="0"/>
    <x v="2"/>
  </r>
  <r>
    <x v="932"/>
    <n v="646.36"/>
    <n v="648.79999999999995"/>
    <n v="637.30010000000004"/>
    <n v="643.38"/>
    <n v="14604944"/>
    <x v="3"/>
    <s v="Jul 2021"/>
    <n v="11.499899999999911"/>
    <x v="0"/>
    <x v="1"/>
    <s v="Medium"/>
    <n v="-4.6104338139736651E-3"/>
    <n v="0"/>
    <x v="2"/>
  </r>
  <r>
    <x v="933"/>
    <n v="656.44280000000003"/>
    <n v="662.17"/>
    <n v="644.6001"/>
    <n v="649.26"/>
    <n v="15105727"/>
    <x v="4"/>
    <s v="Jul 2021"/>
    <n v="17.569899999999961"/>
    <x v="0"/>
    <x v="0"/>
    <s v="High"/>
    <n v="-1.094200439093862E-2"/>
    <n v="0"/>
    <x v="2"/>
  </r>
  <r>
    <x v="934"/>
    <n v="659.61"/>
    <n v="664.85990000000004"/>
    <n v="650.29010000000005"/>
    <n v="655.29"/>
    <n v="13953338"/>
    <x v="0"/>
    <s v="Jul 2021"/>
    <n v="14.569799999999987"/>
    <x v="0"/>
    <x v="1"/>
    <s v="Medium"/>
    <n v="-6.5493246009006075E-3"/>
    <n v="0"/>
    <x v="2"/>
  </r>
  <r>
    <x v="935"/>
    <n v="651.99"/>
    <n v="662.39160000000004"/>
    <n v="640.50099999999998"/>
    <n v="660.5"/>
    <n v="15487127"/>
    <x v="1"/>
    <s v="Jul 2021"/>
    <n v="21.890600000000063"/>
    <x v="0"/>
    <x v="0"/>
    <s v="High"/>
    <n v="1.3052347428641529E-2"/>
    <n v="0"/>
    <x v="2"/>
  </r>
  <r>
    <x v="936"/>
    <n v="629.89"/>
    <n v="647.19989999999996"/>
    <n v="621.29"/>
    <n v="646.22"/>
    <n v="21297090"/>
    <x v="2"/>
    <s v="Jul 2021"/>
    <n v="25.909899999999993"/>
    <x v="0"/>
    <x v="0"/>
    <s v="High"/>
    <n v="2.5925161536141297E-2"/>
    <n v="0.9"/>
    <x v="0"/>
  </r>
  <r>
    <x v="937"/>
    <n v="654.67999999999995"/>
    <n v="656.69989999999996"/>
    <n v="642.20000000000005"/>
    <n v="644.22"/>
    <n v="16370970"/>
    <x v="3"/>
    <s v="Jul 2021"/>
    <n v="14.499899999999911"/>
    <x v="0"/>
    <x v="1"/>
    <s v="Medium"/>
    <n v="-1.5977271338669156E-2"/>
    <n v="0"/>
    <x v="2"/>
  </r>
  <r>
    <x v="938"/>
    <n v="658.39"/>
    <n v="666.14"/>
    <n v="637.88"/>
    <n v="650.6"/>
    <n v="20209571"/>
    <x v="4"/>
    <s v="Jul 2021"/>
    <n v="28.259999999999991"/>
    <x v="0"/>
    <x v="0"/>
    <s v="High"/>
    <n v="-1.1831892950986442E-2"/>
    <n v="0"/>
    <x v="2"/>
  </r>
  <r>
    <x v="939"/>
    <n v="670.75"/>
    <n v="678.60990000000004"/>
    <n v="652.84"/>
    <n v="653.38"/>
    <n v="21641190"/>
    <x v="0"/>
    <s v="Jul 2021"/>
    <n v="25.769900000000007"/>
    <x v="0"/>
    <x v="0"/>
    <s v="High"/>
    <n v="-2.5896384644055168E-2"/>
    <n v="-0.9"/>
    <x v="1"/>
  </r>
  <r>
    <x v="940"/>
    <n v="686.32"/>
    <n v="693.28"/>
    <n v="666.29579999999999"/>
    <n v="668.54"/>
    <n v="20966092"/>
    <x v="1"/>
    <s v="Jul 2021"/>
    <n v="26.984199999999987"/>
    <x v="0"/>
    <x v="0"/>
    <s v="High"/>
    <n v="-2.5906282783541328E-2"/>
    <n v="-0.9"/>
    <x v="1"/>
  </r>
  <r>
    <x v="941"/>
    <n v="662.2"/>
    <n v="687.24"/>
    <n v="662.16099999999994"/>
    <n v="685.7"/>
    <n v="25927042"/>
    <x v="2"/>
    <s v="Jul 2021"/>
    <n v="25.079000000000065"/>
    <x v="0"/>
    <x v="0"/>
    <s v="High"/>
    <n v="3.5487768045907579E-2"/>
    <n v="0.9"/>
    <x v="0"/>
  </r>
  <r>
    <x v="942"/>
    <n v="653.18499999999995"/>
    <n v="658.91"/>
    <n v="644.69000000000005"/>
    <n v="656.95"/>
    <n v="18140548"/>
    <x v="3"/>
    <s v="Jul 2021"/>
    <n v="14.219999999999914"/>
    <x v="0"/>
    <x v="1"/>
    <s v="Medium"/>
    <n v="5.7640637797868911E-3"/>
    <n v="0"/>
    <x v="2"/>
  </r>
  <r>
    <x v="943"/>
    <n v="628.37"/>
    <n v="654.42999999999995"/>
    <n v="620.46"/>
    <n v="652.80999999999995"/>
    <n v="22773316"/>
    <x v="4"/>
    <s v="Jul 2021"/>
    <n v="33.969999999999914"/>
    <x v="0"/>
    <x v="0"/>
    <s v="High"/>
    <n v="3.8894282031287204E-2"/>
    <n v="0.9"/>
    <x v="0"/>
  </r>
  <r>
    <x v="944"/>
    <n v="664.27"/>
    <n v="665.7"/>
    <n v="638.32000000000005"/>
    <n v="644.65"/>
    <n v="18791960"/>
    <x v="0"/>
    <s v="Jul 2021"/>
    <n v="27.379999999999995"/>
    <x v="0"/>
    <x v="0"/>
    <s v="High"/>
    <n v="-2.9536182576362029E-2"/>
    <n v="-0.9"/>
    <x v="1"/>
  </r>
  <r>
    <x v="945"/>
    <n v="681.7115"/>
    <n v="684"/>
    <n v="651.40020000000004"/>
    <n v="659.58"/>
    <n v="23284450"/>
    <x v="1"/>
    <s v="Jul 2021"/>
    <n v="32.599799999999959"/>
    <x v="0"/>
    <x v="0"/>
    <s v="High"/>
    <n v="-3.2464612963108236E-2"/>
    <n v="-0.9"/>
    <x v="1"/>
  </r>
  <r>
    <x v="946"/>
    <n v="678.98"/>
    <n v="700"/>
    <n v="673.26"/>
    <n v="678.9"/>
    <n v="27097374"/>
    <x v="3"/>
    <s v="Jul 2021"/>
    <n v="26.740000000000009"/>
    <x v="0"/>
    <x v="0"/>
    <s v="High"/>
    <n v="-1.1782379451536264E-4"/>
    <n v="0"/>
    <x v="2"/>
  </r>
  <r>
    <x v="947"/>
    <n v="683.92"/>
    <n v="687.99"/>
    <n v="672.8"/>
    <n v="677.92"/>
    <n v="18634522"/>
    <x v="4"/>
    <s v="Jul 2021"/>
    <n v="15.190000000000055"/>
    <x v="0"/>
    <x v="0"/>
    <s v="Medium"/>
    <n v="-8.7729559012750032E-3"/>
    <n v="0"/>
    <x v="2"/>
  </r>
  <r>
    <x v="948"/>
    <n v="679.77"/>
    <n v="692.81"/>
    <n v="678.14"/>
    <n v="679.7"/>
    <n v="18924862"/>
    <x v="0"/>
    <s v="Jun 2021"/>
    <n v="14.669999999999959"/>
    <x v="0"/>
    <x v="1"/>
    <s v="Medium"/>
    <n v="-1.0297600659037077E-4"/>
    <n v="0"/>
    <x v="2"/>
  </r>
  <r>
    <x v="949"/>
    <n v="684.65"/>
    <n v="687.50990000000002"/>
    <n v="675.89"/>
    <n v="680.76"/>
    <n v="17381313"/>
    <x v="1"/>
    <s v="Jun 2021"/>
    <n v="11.61990000000003"/>
    <x v="0"/>
    <x v="1"/>
    <s v="Medium"/>
    <n v="-5.681735193164371E-3"/>
    <n v="0"/>
    <x v="2"/>
  </r>
  <r>
    <x v="950"/>
    <n v="671.64"/>
    <n v="694.69989999999996"/>
    <n v="670.32"/>
    <n v="688.72"/>
    <n v="21628159"/>
    <x v="2"/>
    <s v="Jun 2021"/>
    <n v="24.379899999999907"/>
    <x v="0"/>
    <x v="0"/>
    <s v="High"/>
    <n v="2.5430290036329049E-2"/>
    <n v="0.9"/>
    <x v="0"/>
  </r>
  <r>
    <x v="951"/>
    <n v="689.58"/>
    <n v="693.81"/>
    <n v="668.7"/>
    <n v="671.87"/>
    <n v="32496707"/>
    <x v="3"/>
    <s v="Jun 2021"/>
    <n v="25.1099999999999"/>
    <x v="0"/>
    <x v="0"/>
    <s v="High"/>
    <n v="-2.5682299370631451E-2"/>
    <n v="-0.9"/>
    <x v="1"/>
  </r>
  <r>
    <x v="952"/>
    <n v="674.99"/>
    <n v="697.62"/>
    <n v="667.61"/>
    <n v="679.82"/>
    <n v="45982386"/>
    <x v="4"/>
    <s v="Jun 2021"/>
    <n v="30.009999999999991"/>
    <x v="0"/>
    <x v="0"/>
    <s v="High"/>
    <n v="7.1556615653565843E-3"/>
    <n v="0"/>
    <x v="2"/>
  </r>
  <r>
    <x v="953"/>
    <n v="632"/>
    <n v="657.20399999999995"/>
    <n v="630.04"/>
    <n v="656.57"/>
    <n v="31099228"/>
    <x v="0"/>
    <s v="Jun 2021"/>
    <n v="27.163999999999987"/>
    <x v="0"/>
    <x v="0"/>
    <s v="High"/>
    <n v="3.8876582278481092E-2"/>
    <n v="0.9"/>
    <x v="0"/>
  </r>
  <r>
    <x v="954"/>
    <n v="618.25"/>
    <n v="628.5693"/>
    <n v="615.5"/>
    <n v="623.71"/>
    <n v="19158892"/>
    <x v="1"/>
    <s v="Jun 2021"/>
    <n v="13.069299999999998"/>
    <x v="0"/>
    <x v="1"/>
    <s v="Medium"/>
    <n v="8.8313788920340256E-3"/>
    <n v="0"/>
    <x v="2"/>
  </r>
  <r>
    <x v="955"/>
    <n v="624.48"/>
    <n v="631.39"/>
    <n v="608.88"/>
    <n v="620.83000000000004"/>
    <n v="24812741"/>
    <x v="2"/>
    <s v="Jun 2021"/>
    <n v="22.509999999999991"/>
    <x v="0"/>
    <x v="0"/>
    <s v="High"/>
    <n v="-5.8448629259543576E-3"/>
    <n v="0"/>
    <x v="2"/>
  </r>
  <r>
    <x v="956"/>
    <n v="613.37"/>
    <n v="628.35"/>
    <n v="611.79999999999995"/>
    <n v="623.30999999999995"/>
    <n v="24560905"/>
    <x v="3"/>
    <s v="Jun 2021"/>
    <n v="16.550000000000068"/>
    <x v="0"/>
    <x v="0"/>
    <s v="High"/>
    <n v="1.6205552928900892E-2"/>
    <n v="0"/>
    <x v="2"/>
  </r>
  <r>
    <x v="957"/>
    <n v="601.88779999999997"/>
    <n v="621.47"/>
    <n v="601.34"/>
    <n v="616.6"/>
    <n v="22701350"/>
    <x v="4"/>
    <s v="Jun 2021"/>
    <n v="20.129999999999995"/>
    <x v="0"/>
    <x v="0"/>
    <s v="High"/>
    <n v="2.4443426166803936E-2"/>
    <n v="0.9"/>
    <x v="0"/>
  </r>
  <r>
    <x v="958"/>
    <n v="597.53499999999997"/>
    <n v="608.5"/>
    <n v="593.5"/>
    <n v="604.87"/>
    <n v="21845739"/>
    <x v="0"/>
    <s v="Jun 2021"/>
    <n v="15"/>
    <x v="0"/>
    <x v="1"/>
    <s v="Medium"/>
    <n v="1.2275431564678281E-2"/>
    <n v="0"/>
    <x v="2"/>
  </r>
  <r>
    <x v="959"/>
    <n v="616.69000000000005"/>
    <n v="616.79"/>
    <n v="598.23"/>
    <n v="599.36"/>
    <n v="17764145"/>
    <x v="1"/>
    <s v="Jun 2021"/>
    <n v="18.559999999999945"/>
    <x v="0"/>
    <x v="0"/>
    <s v="High"/>
    <n v="-2.8101639397428269E-2"/>
    <n v="-0.9"/>
    <x v="1"/>
  </r>
  <r>
    <x v="960"/>
    <n v="612.23"/>
    <n v="625.49"/>
    <n v="609.17999999999995"/>
    <n v="617.69000000000005"/>
    <n v="20423983"/>
    <x v="2"/>
    <s v="Jun 2021"/>
    <n v="16.310000000000059"/>
    <x v="0"/>
    <x v="0"/>
    <s v="Medium"/>
    <n v="8.9182170099473008E-3"/>
    <n v="0"/>
    <x v="2"/>
  </r>
  <r>
    <x v="961"/>
    <n v="610.23"/>
    <n v="612.55999999999995"/>
    <n v="601.52"/>
    <n v="609.89"/>
    <n v="16205303"/>
    <x v="3"/>
    <s v="Jun 2021"/>
    <n v="11.039999999999964"/>
    <x v="0"/>
    <x v="1"/>
    <s v="Medium"/>
    <n v="-5.5716696983109943E-4"/>
    <n v="0"/>
    <x v="2"/>
  </r>
  <r>
    <x v="962"/>
    <n v="603.88"/>
    <n v="616.59"/>
    <n v="600.5"/>
    <n v="610.12"/>
    <n v="23919606"/>
    <x v="4"/>
    <s v="Jun 2021"/>
    <n v="16.090000000000032"/>
    <x v="0"/>
    <x v="0"/>
    <s v="Medium"/>
    <n v="1.0333178777240527E-2"/>
    <n v="0"/>
    <x v="2"/>
  </r>
  <r>
    <x v="963"/>
    <n v="602.16999999999996"/>
    <n v="611.79"/>
    <n v="597.63009999999997"/>
    <n v="598.78"/>
    <n v="16584566"/>
    <x v="0"/>
    <s v="Jun 2021"/>
    <n v="14.159899999999993"/>
    <x v="0"/>
    <x v="1"/>
    <s v="Medium"/>
    <n v="-5.6296394705813747E-3"/>
    <n v="0"/>
    <x v="2"/>
  </r>
  <r>
    <x v="964"/>
    <n v="623.01"/>
    <n v="623.09"/>
    <n v="595.5"/>
    <n v="603.59"/>
    <n v="26053405"/>
    <x v="1"/>
    <s v="Jun 2021"/>
    <n v="27.590000000000032"/>
    <x v="0"/>
    <x v="0"/>
    <s v="High"/>
    <n v="-3.1171249257636247E-2"/>
    <n v="-0.9"/>
    <x v="1"/>
  </r>
  <r>
    <x v="965"/>
    <n v="591.82500000000005"/>
    <n v="610"/>
    <n v="582.88"/>
    <n v="605.13"/>
    <n v="22543682"/>
    <x v="2"/>
    <s v="Jun 2021"/>
    <n v="27.120000000000005"/>
    <x v="0"/>
    <x v="0"/>
    <s v="High"/>
    <n v="2.2481307819034256E-2"/>
    <n v="0.9"/>
    <x v="0"/>
  </r>
  <r>
    <x v="966"/>
    <n v="579.71"/>
    <n v="600.61"/>
    <n v="577.20000000000005"/>
    <n v="599.04999999999995"/>
    <n v="24036896"/>
    <x v="3"/>
    <s v="Jun 2021"/>
    <n v="23.409999999999968"/>
    <x v="0"/>
    <x v="0"/>
    <s v="High"/>
    <n v="3.336150834037694E-2"/>
    <n v="0.9"/>
    <x v="0"/>
  </r>
  <r>
    <x v="967"/>
    <n v="601.79999999999995"/>
    <n v="604.54999999999995"/>
    <n v="571.22"/>
    <n v="572.84"/>
    <n v="30111893"/>
    <x v="4"/>
    <s v="Jun 2021"/>
    <n v="33.329999999999927"/>
    <x v="0"/>
    <x v="0"/>
    <s v="High"/>
    <n v="-4.812229976736445E-2"/>
    <n v="-0.9"/>
    <x v="1"/>
  </r>
  <r>
    <x v="968"/>
    <n v="620.13"/>
    <n v="623.36"/>
    <n v="599.14"/>
    <n v="605.12"/>
    <n v="23302779"/>
    <x v="0"/>
    <s v="Jun 2021"/>
    <n v="24.220000000000027"/>
    <x v="0"/>
    <x v="0"/>
    <s v="High"/>
    <n v="-2.4204602260816267E-2"/>
    <n v="-0.9"/>
    <x v="1"/>
  </r>
  <r>
    <x v="969"/>
    <n v="627.79999999999995"/>
    <n v="633.79999999999995"/>
    <n v="620.54999999999995"/>
    <n v="623.9"/>
    <n v="18084890"/>
    <x v="1"/>
    <s v="Jun 2021"/>
    <n v="13.25"/>
    <x v="0"/>
    <x v="1"/>
    <s v="Medium"/>
    <n v="-6.2121694807263103E-3"/>
    <n v="0"/>
    <x v="2"/>
  </r>
  <r>
    <x v="970"/>
    <n v="628.5"/>
    <n v="635.59"/>
    <n v="622.38"/>
    <n v="625.22"/>
    <n v="22737038"/>
    <x v="3"/>
    <s v="May 2021"/>
    <n v="13.210000000000036"/>
    <x v="0"/>
    <x v="1"/>
    <s v="Medium"/>
    <n v="-5.2187748607795906E-3"/>
    <n v="0"/>
    <x v="2"/>
  </r>
  <r>
    <x v="971"/>
    <n v="620.24"/>
    <n v="631.13"/>
    <n v="616.21"/>
    <n v="630.85"/>
    <n v="26370593"/>
    <x v="4"/>
    <s v="May 2021"/>
    <n v="14.919999999999959"/>
    <x v="0"/>
    <x v="1"/>
    <s v="Medium"/>
    <n v="1.7106281439442816E-2"/>
    <n v="0"/>
    <x v="2"/>
  </r>
  <r>
    <x v="972"/>
    <n v="607.55999999999995"/>
    <n v="626.16999999999996"/>
    <n v="601.5"/>
    <n v="619.13"/>
    <n v="28639305"/>
    <x v="0"/>
    <s v="May 2021"/>
    <n v="24.669999999999959"/>
    <x v="0"/>
    <x v="0"/>
    <s v="High"/>
    <n v="1.9043386661399781E-2"/>
    <n v="0"/>
    <x v="2"/>
  </r>
  <r>
    <x v="973"/>
    <n v="607.30999999999995"/>
    <n v="613.99"/>
    <n v="595.71"/>
    <n v="604.69000000000005"/>
    <n v="28005933"/>
    <x v="1"/>
    <s v="May 2021"/>
    <n v="18.279999999999973"/>
    <x v="0"/>
    <x v="0"/>
    <s v="High"/>
    <n v="-4.3141064695129197E-3"/>
    <n v="0"/>
    <x v="2"/>
  </r>
  <r>
    <x v="974"/>
    <n v="581.6"/>
    <n v="614.48"/>
    <n v="573.65"/>
    <n v="606.44000000000005"/>
    <n v="34558089"/>
    <x v="2"/>
    <s v="May 2021"/>
    <n v="40.830000000000041"/>
    <x v="0"/>
    <x v="0"/>
    <s v="High"/>
    <n v="4.2709766162310918E-2"/>
    <n v="0.9"/>
    <x v="0"/>
  </r>
  <r>
    <x v="975"/>
    <n v="596.11"/>
    <n v="596.67999999999995"/>
    <n v="580"/>
    <n v="580.88"/>
    <n v="26030595"/>
    <x v="3"/>
    <s v="May 2021"/>
    <n v="16.67999999999995"/>
    <x v="0"/>
    <x v="0"/>
    <s v="High"/>
    <n v="-2.5548975860160066E-2"/>
    <n v="-0.9"/>
    <x v="1"/>
  </r>
  <r>
    <x v="976"/>
    <n v="575"/>
    <n v="588.85"/>
    <n v="571.07000000000005"/>
    <n v="586.78"/>
    <n v="30821119"/>
    <x v="4"/>
    <s v="May 2021"/>
    <n v="17.779999999999973"/>
    <x v="0"/>
    <x v="0"/>
    <s v="High"/>
    <n v="2.0486956521739083E-2"/>
    <n v="0.9"/>
    <x v="0"/>
  </r>
  <r>
    <x v="977"/>
    <n v="552.54999999999995"/>
    <n v="566.21"/>
    <n v="546.98"/>
    <n v="563.46"/>
    <n v="39578395"/>
    <x v="0"/>
    <s v="May 2021"/>
    <n v="19.230000000000018"/>
    <x v="0"/>
    <x v="0"/>
    <s v="High"/>
    <n v="1.9744819473350977E-2"/>
    <n v="0"/>
    <x v="2"/>
  </r>
  <r>
    <x v="978"/>
    <n v="568"/>
    <n v="596.25"/>
    <n v="563.38"/>
    <n v="577.87"/>
    <n v="36830567"/>
    <x v="1"/>
    <s v="May 2021"/>
    <n v="32.870000000000005"/>
    <x v="0"/>
    <x v="0"/>
    <s v="High"/>
    <n v="1.7376760563380288E-2"/>
    <n v="0"/>
    <x v="2"/>
  </r>
  <r>
    <x v="979"/>
    <n v="575.55309999999997"/>
    <n v="589.73"/>
    <n v="561.20000000000005"/>
    <n v="576.83000000000004"/>
    <n v="32390360"/>
    <x v="2"/>
    <s v="May 2021"/>
    <n v="28.529999999999973"/>
    <x v="0"/>
    <x v="0"/>
    <s v="High"/>
    <n v="2.218561588843964E-3"/>
    <n v="0"/>
    <x v="2"/>
  </r>
  <r>
    <x v="980"/>
    <n v="583.41"/>
    <n v="592.87"/>
    <n v="570.46"/>
    <n v="589.74"/>
    <n v="33370856"/>
    <x v="3"/>
    <s v="May 2021"/>
    <n v="22.409999999999968"/>
    <x v="0"/>
    <x v="0"/>
    <s v="High"/>
    <n v="1.0850002571090728E-2"/>
    <n v="0"/>
    <x v="2"/>
  </r>
  <r>
    <x v="981"/>
    <n v="601.54499999999996"/>
    <n v="606.45989999999995"/>
    <n v="559.65"/>
    <n v="571.69000000000005"/>
    <n v="44184916"/>
    <x v="4"/>
    <s v="May 2021"/>
    <n v="46.809899999999971"/>
    <x v="0"/>
    <x v="0"/>
    <s v="High"/>
    <n v="-4.963053470646403E-2"/>
    <n v="-0.9"/>
    <x v="1"/>
  </r>
  <r>
    <x v="982"/>
    <n v="602.49"/>
    <n v="620.41"/>
    <n v="586.76499999999999"/>
    <n v="589.89"/>
    <n v="33823646"/>
    <x v="0"/>
    <s v="May 2021"/>
    <n v="33.644999999999982"/>
    <x v="0"/>
    <x v="0"/>
    <s v="High"/>
    <n v="-2.0913210177762324E-2"/>
    <n v="-0.9"/>
    <x v="1"/>
  </r>
  <r>
    <x v="983"/>
    <n v="599.24"/>
    <n v="627.09990000000005"/>
    <n v="595.6"/>
    <n v="617.20000000000005"/>
    <n v="46503896"/>
    <x v="1"/>
    <s v="May 2021"/>
    <n v="31.499900000000025"/>
    <x v="0"/>
    <x v="0"/>
    <s v="High"/>
    <n v="2.9971296976169876E-2"/>
    <n v="0.9"/>
    <x v="0"/>
  </r>
  <r>
    <x v="984"/>
    <n v="664.9"/>
    <n v="665.05"/>
    <n v="627.61009999999999"/>
    <n v="629.04"/>
    <n v="31392417"/>
    <x v="2"/>
    <s v="May 2021"/>
    <n v="37.439899999999966"/>
    <x v="0"/>
    <x v="0"/>
    <s v="High"/>
    <n v="-5.3932922243946482E-2"/>
    <n v="-0.9"/>
    <x v="1"/>
  </r>
  <r>
    <x v="985"/>
    <n v="665.8"/>
    <n v="690"/>
    <n v="660.22"/>
    <n v="672.37"/>
    <n v="23469172"/>
    <x v="3"/>
    <s v="May 2021"/>
    <n v="29.779999999999973"/>
    <x v="0"/>
    <x v="0"/>
    <s v="High"/>
    <n v="9.8678281766296939E-3"/>
    <n v="0"/>
    <x v="2"/>
  </r>
  <r>
    <x v="986"/>
    <n v="680.76"/>
    <n v="681.02"/>
    <n v="650"/>
    <n v="663.54"/>
    <n v="27784619"/>
    <x v="4"/>
    <s v="May 2021"/>
    <n v="31.019999999999982"/>
    <x v="0"/>
    <x v="0"/>
    <s v="High"/>
    <n v="-2.5295258240789747E-2"/>
    <n v="-0.9"/>
    <x v="1"/>
  </r>
  <r>
    <x v="987"/>
    <n v="681.06"/>
    <n v="685.29549999999995"/>
    <n v="667.34"/>
    <n v="670.94"/>
    <n v="21901894"/>
    <x v="0"/>
    <s v="May 2021"/>
    <n v="17.955499999999915"/>
    <x v="0"/>
    <x v="0"/>
    <s v="High"/>
    <n v="-1.4859190086042187E-2"/>
    <n v="0"/>
    <x v="2"/>
  </r>
  <r>
    <x v="988"/>
    <n v="678.94"/>
    <n v="683.44640000000004"/>
    <n v="657.70100000000002"/>
    <n v="673.6"/>
    <n v="29739319"/>
    <x v="1"/>
    <s v="May 2021"/>
    <n v="25.745400000000018"/>
    <x v="0"/>
    <x v="0"/>
    <s v="High"/>
    <n v="-7.865201637847279E-3"/>
    <n v="0"/>
    <x v="2"/>
  </r>
  <r>
    <x v="989"/>
    <n v="703.8"/>
    <n v="706"/>
    <n v="680.5"/>
    <n v="684.9"/>
    <n v="27043143"/>
    <x v="2"/>
    <s v="May 2021"/>
    <n v="25.5"/>
    <x v="0"/>
    <x v="0"/>
    <s v="High"/>
    <n v="-2.6854219948849074E-2"/>
    <n v="-0.9"/>
    <x v="1"/>
  </r>
  <r>
    <x v="990"/>
    <n v="667.59"/>
    <n v="715.47"/>
    <n v="666.14"/>
    <n v="709.44"/>
    <n v="40758722"/>
    <x v="3"/>
    <s v="Apr 2021"/>
    <n v="49.330000000000041"/>
    <x v="0"/>
    <x v="0"/>
    <s v="High"/>
    <n v="6.2688176875028118E-2"/>
    <n v="0.9"/>
    <x v="0"/>
  </r>
  <r>
    <x v="991"/>
    <n v="699.51"/>
    <n v="702.25"/>
    <n v="668.50019999999995"/>
    <n v="677"/>
    <n v="28845449"/>
    <x v="4"/>
    <s v="Apr 2021"/>
    <n v="33.74980000000005"/>
    <x v="0"/>
    <x v="0"/>
    <s v="High"/>
    <n v="-3.2179668625180471E-2"/>
    <n v="-0.9"/>
    <x v="1"/>
  </r>
  <r>
    <x v="992"/>
    <n v="696.41"/>
    <n v="708.5"/>
    <n v="693.6"/>
    <n v="694.4"/>
    <n v="22271047"/>
    <x v="0"/>
    <s v="Apr 2021"/>
    <n v="14.899999999999977"/>
    <x v="0"/>
    <x v="1"/>
    <s v="Medium"/>
    <n v="-2.8862308123088283E-3"/>
    <n v="0"/>
    <x v="2"/>
  </r>
  <r>
    <x v="993"/>
    <n v="717.96"/>
    <n v="724"/>
    <n v="703.3501"/>
    <n v="704.74"/>
    <n v="29436995"/>
    <x v="1"/>
    <s v="Apr 2021"/>
    <n v="20.649900000000002"/>
    <x v="0"/>
    <x v="0"/>
    <s v="High"/>
    <n v="-1.8413282076995972E-2"/>
    <n v="0"/>
    <x v="2"/>
  </r>
  <r>
    <x v="994"/>
    <n v="741"/>
    <n v="749.3"/>
    <n v="732.60530000000006"/>
    <n v="738.2"/>
    <n v="31038502"/>
    <x v="2"/>
    <s v="Apr 2021"/>
    <n v="16.694699999999898"/>
    <x v="0"/>
    <x v="0"/>
    <s v="High"/>
    <n v="-3.7786774628879279E-3"/>
    <n v="0"/>
    <x v="2"/>
  </r>
  <r>
    <x v="995"/>
    <n v="719.8"/>
    <n v="737.36"/>
    <n v="715.46"/>
    <n v="729.4"/>
    <n v="28413889"/>
    <x v="3"/>
    <s v="Apr 2021"/>
    <n v="21.899999999999977"/>
    <x v="0"/>
    <x v="0"/>
    <s v="High"/>
    <n v="1.3337038066129512E-2"/>
    <n v="0"/>
    <x v="2"/>
  </r>
  <r>
    <x v="996"/>
    <n v="741.5"/>
    <n v="753.77"/>
    <n v="718.04"/>
    <n v="719.69"/>
    <n v="35590255"/>
    <x v="4"/>
    <s v="Apr 2021"/>
    <n v="35.730000000000018"/>
    <x v="0"/>
    <x v="0"/>
    <s v="High"/>
    <n v="-2.941335131490215E-2"/>
    <n v="-0.9"/>
    <x v="1"/>
  </r>
  <r>
    <x v="997"/>
    <n v="704.77"/>
    <n v="744.84"/>
    <n v="698"/>
    <n v="744.12"/>
    <n v="31215514"/>
    <x v="0"/>
    <s v="Apr 2021"/>
    <n v="46.840000000000032"/>
    <x v="0"/>
    <x v="0"/>
    <s v="High"/>
    <n v="5.5833818125062114E-2"/>
    <n v="0.9"/>
    <x v="0"/>
  </r>
  <r>
    <x v="998"/>
    <n v="717.42"/>
    <n v="737.25"/>
    <n v="710.68499999999995"/>
    <n v="718.99"/>
    <n v="35609038"/>
    <x v="1"/>
    <s v="Apr 2021"/>
    <n v="26.565000000000055"/>
    <x v="0"/>
    <x v="0"/>
    <s v="High"/>
    <n v="2.1883973125924145E-3"/>
    <n v="0"/>
    <x v="2"/>
  </r>
  <r>
    <x v="999"/>
    <n v="719.6"/>
    <n v="725.4"/>
    <n v="691.80010000000004"/>
    <n v="714.63"/>
    <n v="39686226"/>
    <x v="2"/>
    <s v="Apr 2021"/>
    <n v="33.599899999999934"/>
    <x v="0"/>
    <x v="0"/>
    <s v="High"/>
    <n v="-6.9066147859922558E-3"/>
    <n v="0"/>
    <x v="2"/>
  </r>
  <r>
    <x v="1000"/>
    <n v="728.65"/>
    <n v="749.41"/>
    <n v="724.6"/>
    <n v="739.78"/>
    <n v="27979526"/>
    <x v="3"/>
    <s v="Apr 2021"/>
    <n v="24.809999999999945"/>
    <x v="0"/>
    <x v="0"/>
    <s v="High"/>
    <n v="1.5274823303369239E-2"/>
    <n v="0"/>
    <x v="2"/>
  </r>
  <r>
    <x v="1001"/>
    <n v="743.1"/>
    <n v="743.69"/>
    <n v="721.31"/>
    <n v="738.85"/>
    <n v="27848900"/>
    <x v="4"/>
    <s v="Apr 2021"/>
    <n v="22.380000000000109"/>
    <x v="0"/>
    <x v="0"/>
    <s v="High"/>
    <n v="-5.7192840802045486E-3"/>
    <n v="0"/>
    <x v="2"/>
  </r>
  <r>
    <x v="1002"/>
    <n v="770.7"/>
    <n v="780.79"/>
    <n v="728.03"/>
    <n v="732.23"/>
    <n v="49017434"/>
    <x v="0"/>
    <s v="Apr 2021"/>
    <n v="52.759999999999991"/>
    <x v="0"/>
    <x v="0"/>
    <s v="High"/>
    <n v="-4.9915661087323246E-2"/>
    <n v="-0.9"/>
    <x v="1"/>
  </r>
  <r>
    <x v="1003"/>
    <n v="712.7"/>
    <n v="763"/>
    <n v="710.66"/>
    <n v="762.32"/>
    <n v="44652808"/>
    <x v="1"/>
    <s v="Apr 2021"/>
    <n v="52.340000000000032"/>
    <x v="0"/>
    <x v="0"/>
    <s v="High"/>
    <n v="6.9622562087835002E-2"/>
    <n v="0.9"/>
    <x v="0"/>
  </r>
  <r>
    <x v="1004"/>
    <n v="685.7"/>
    <n v="704.8"/>
    <n v="682.09"/>
    <n v="701.98"/>
    <n v="29135670"/>
    <x v="2"/>
    <s v="Apr 2021"/>
    <n v="22.709999999999923"/>
    <x v="0"/>
    <x v="0"/>
    <s v="High"/>
    <n v="2.3742161295026938E-2"/>
    <n v="0.9"/>
    <x v="0"/>
  </r>
  <r>
    <x v="1005"/>
    <n v="677.77"/>
    <n v="680.97"/>
    <n v="669.43"/>
    <n v="677.02"/>
    <n v="21437087"/>
    <x v="3"/>
    <s v="Apr 2021"/>
    <n v="11.540000000000077"/>
    <x v="0"/>
    <x v="1"/>
    <s v="Medium"/>
    <n v="-1.1065700753943078E-3"/>
    <n v="0"/>
    <x v="2"/>
  </r>
  <r>
    <x v="1006"/>
    <n v="677.38"/>
    <n v="689.54989999999998"/>
    <n v="671.64499999999998"/>
    <n v="683.8"/>
    <n v="23924329"/>
    <x v="4"/>
    <s v="Apr 2021"/>
    <n v="17.904899999999998"/>
    <x v="0"/>
    <x v="0"/>
    <s v="High"/>
    <n v="9.4776934660012972E-3"/>
    <n v="0"/>
    <x v="2"/>
  </r>
  <r>
    <x v="1007"/>
    <n v="687"/>
    <n v="691.38"/>
    <n v="667.84"/>
    <n v="670.97"/>
    <n v="26309433"/>
    <x v="0"/>
    <s v="Apr 2021"/>
    <n v="23.539999999999964"/>
    <x v="0"/>
    <x v="0"/>
    <s v="High"/>
    <n v="-2.3333333333333293E-2"/>
    <n v="-0.9"/>
    <x v="1"/>
  </r>
  <r>
    <x v="1008"/>
    <n v="690.3"/>
    <n v="696.55"/>
    <n v="681.37"/>
    <n v="691.62"/>
    <n v="28271839"/>
    <x v="1"/>
    <s v="Apr 2021"/>
    <n v="15.17999999999995"/>
    <x v="0"/>
    <x v="0"/>
    <s v="Medium"/>
    <n v="1.9122120817036798E-3"/>
    <n v="0"/>
    <x v="2"/>
  </r>
  <r>
    <x v="1009"/>
    <n v="707.71"/>
    <n v="708.16"/>
    <n v="684.7"/>
    <n v="691.05"/>
    <n v="41842767"/>
    <x v="2"/>
    <s v="Apr 2021"/>
    <n v="23.459999999999923"/>
    <x v="0"/>
    <x v="0"/>
    <s v="High"/>
    <n v="-2.3540715829930454E-2"/>
    <n v="-0.9"/>
    <x v="1"/>
  </r>
  <r>
    <x v="1010"/>
    <n v="688.37"/>
    <n v="692.4203"/>
    <n v="659.42"/>
    <n v="661.75"/>
    <n v="35298378"/>
    <x v="4"/>
    <s v="Apr 2021"/>
    <n v="33.000300000000038"/>
    <x v="0"/>
    <x v="0"/>
    <s v="High"/>
    <n v="-3.8671063526882349E-2"/>
    <n v="-0.9"/>
    <x v="1"/>
  </r>
  <r>
    <x v="1011"/>
    <n v="646.62"/>
    <n v="672"/>
    <n v="641.11"/>
    <n v="667.93"/>
    <n v="33337288"/>
    <x v="0"/>
    <s v="Mar 2021"/>
    <n v="30.889999999999986"/>
    <x v="0"/>
    <x v="0"/>
    <s v="High"/>
    <n v="3.2955986514490651E-2"/>
    <n v="0.9"/>
    <x v="0"/>
  </r>
  <r>
    <x v="1012"/>
    <n v="601.75"/>
    <n v="637.66"/>
    <n v="591.01"/>
    <n v="635.62"/>
    <n v="39432359"/>
    <x v="1"/>
    <s v="Mar 2021"/>
    <n v="46.649999999999977"/>
    <x v="0"/>
    <x v="0"/>
    <s v="High"/>
    <n v="5.6285832987120907E-2"/>
    <n v="0.9"/>
    <x v="0"/>
  </r>
  <r>
    <x v="1013"/>
    <n v="615.64"/>
    <n v="616.48"/>
    <n v="596.02"/>
    <n v="611.29"/>
    <n v="28636985"/>
    <x v="2"/>
    <s v="Mar 2021"/>
    <n v="20.460000000000036"/>
    <x v="0"/>
    <x v="0"/>
    <s v="High"/>
    <n v="-7.0658176856604879E-3"/>
    <n v="0"/>
    <x v="2"/>
  </r>
  <r>
    <x v="1014"/>
    <n v="641.87"/>
    <n v="643.82000000000005"/>
    <n v="599.89"/>
    <n v="618.71"/>
    <n v="33852827"/>
    <x v="3"/>
    <s v="Mar 2021"/>
    <n v="43.930000000000064"/>
    <x v="0"/>
    <x v="0"/>
    <s v="High"/>
    <n v="-3.6082072693847611E-2"/>
    <n v="-0.9"/>
    <x v="1"/>
  </r>
  <r>
    <x v="1015"/>
    <n v="613"/>
    <n v="645.5"/>
    <n v="609.5"/>
    <n v="640.39"/>
    <n v="39224850"/>
    <x v="4"/>
    <s v="Mar 2021"/>
    <n v="36"/>
    <x v="0"/>
    <x v="0"/>
    <s v="High"/>
    <n v="4.468189233278954E-2"/>
    <n v="0.9"/>
    <x v="0"/>
  </r>
  <r>
    <x v="1016"/>
    <n v="667.91"/>
    <n v="668.02"/>
    <n v="630.11"/>
    <n v="630.27"/>
    <n v="33795174"/>
    <x v="0"/>
    <s v="Mar 2021"/>
    <n v="37.909999999999968"/>
    <x v="0"/>
    <x v="0"/>
    <s v="High"/>
    <n v="-5.6354898115015477E-2"/>
    <n v="-0.9"/>
    <x v="1"/>
  </r>
  <r>
    <x v="1017"/>
    <n v="675.77"/>
    <n v="677.8"/>
    <n v="657.51"/>
    <n v="662.16"/>
    <n v="30491870"/>
    <x v="1"/>
    <s v="Mar 2021"/>
    <n v="20.289999999999964"/>
    <x v="0"/>
    <x v="0"/>
    <s v="High"/>
    <n v="-2.0139988457611339E-2"/>
    <n v="-0.9"/>
    <x v="1"/>
  </r>
  <r>
    <x v="1018"/>
    <n v="684.59"/>
    <n v="699.62"/>
    <n v="668.75"/>
    <n v="670"/>
    <n v="39512221"/>
    <x v="2"/>
    <s v="Mar 2021"/>
    <n v="30.870000000000005"/>
    <x v="0"/>
    <x v="0"/>
    <s v="High"/>
    <n v="-2.1312026176251525E-2"/>
    <n v="-0.9"/>
    <x v="1"/>
  </r>
  <r>
    <x v="1019"/>
    <n v="646.6"/>
    <n v="657.23"/>
    <n v="624.62009999999998"/>
    <n v="654.87"/>
    <n v="42893978"/>
    <x v="3"/>
    <s v="Mar 2021"/>
    <n v="32.609900000000039"/>
    <x v="0"/>
    <x v="0"/>
    <s v="High"/>
    <n v="1.27899783482833E-2"/>
    <n v="0"/>
    <x v="2"/>
  </r>
  <r>
    <x v="1020"/>
    <n v="684.29"/>
    <n v="689.23"/>
    <n v="652"/>
    <n v="653.16"/>
    <n v="33369022"/>
    <x v="4"/>
    <s v="Mar 2021"/>
    <n v="37.230000000000018"/>
    <x v="0"/>
    <x v="0"/>
    <s v="High"/>
    <n v="-4.5492408189510294E-2"/>
    <n v="-0.9"/>
    <x v="1"/>
  </r>
  <r>
    <x v="1021"/>
    <n v="656.87"/>
    <n v="703.73"/>
    <n v="651.01"/>
    <n v="701.81"/>
    <n v="40372453"/>
    <x v="0"/>
    <s v="Mar 2021"/>
    <n v="52.720000000000027"/>
    <x v="0"/>
    <x v="0"/>
    <s v="High"/>
    <n v="6.8415363770609014E-2"/>
    <n v="0.9"/>
    <x v="0"/>
  </r>
  <r>
    <x v="1022"/>
    <n v="703.35"/>
    <n v="707.92"/>
    <n v="671"/>
    <n v="676.88"/>
    <n v="32195672"/>
    <x v="1"/>
    <s v="Mar 2021"/>
    <n v="36.919999999999959"/>
    <x v="0"/>
    <x v="0"/>
    <s v="High"/>
    <n v="-3.7634179284851105E-2"/>
    <n v="-0.9"/>
    <x v="1"/>
  </r>
  <r>
    <x v="1023"/>
    <n v="694.09"/>
    <n v="713.18"/>
    <n v="684.04"/>
    <n v="707.94"/>
    <n v="29423479"/>
    <x v="2"/>
    <s v="Mar 2021"/>
    <n v="29.139999999999986"/>
    <x v="0"/>
    <x v="0"/>
    <s v="High"/>
    <n v="1.9954184615827951E-2"/>
    <n v="0"/>
    <x v="2"/>
  </r>
  <r>
    <x v="1024"/>
    <n v="670"/>
    <n v="694.88"/>
    <n v="666.13940000000002"/>
    <n v="693.73"/>
    <n v="33583840"/>
    <x v="3"/>
    <s v="Mar 2021"/>
    <n v="28.740599999999972"/>
    <x v="0"/>
    <x v="0"/>
    <s v="High"/>
    <n v="3.5417910447761221E-2"/>
    <n v="0.9"/>
    <x v="0"/>
  </r>
  <r>
    <x v="1025"/>
    <n v="699.4"/>
    <n v="702.5"/>
    <n v="677.18"/>
    <n v="699.6"/>
    <n v="36253892"/>
    <x v="4"/>
    <s v="Mar 2021"/>
    <n v="25.32000000000005"/>
    <x v="0"/>
    <x v="0"/>
    <s v="High"/>
    <n v="2.8595939376615024E-4"/>
    <n v="0"/>
    <x v="2"/>
  </r>
  <r>
    <x v="1026"/>
    <n v="700.3"/>
    <n v="717.85"/>
    <n v="655.05999999999995"/>
    <n v="668.06"/>
    <n v="60605672"/>
    <x v="0"/>
    <s v="Mar 2021"/>
    <n v="62.790000000000077"/>
    <x v="0"/>
    <x v="0"/>
    <s v="High"/>
    <n v="-4.6037412537483953E-2"/>
    <n v="-0.9"/>
    <x v="1"/>
  </r>
  <r>
    <x v="1027"/>
    <n v="608.17999999999995"/>
    <n v="678.09"/>
    <n v="595.21"/>
    <n v="673.58"/>
    <n v="67523328"/>
    <x v="1"/>
    <s v="Mar 2021"/>
    <n v="82.88"/>
    <x v="0"/>
    <x v="0"/>
    <s v="High"/>
    <n v="0.10753395376368854"/>
    <n v="0.9"/>
    <x v="0"/>
  </r>
  <r>
    <x v="1028"/>
    <n v="600.54999999999995"/>
    <n v="620.125"/>
    <n v="558.79"/>
    <n v="563"/>
    <n v="51786958"/>
    <x v="2"/>
    <s v="Mar 2021"/>
    <n v="61.335000000000036"/>
    <x v="0"/>
    <x v="0"/>
    <s v="High"/>
    <n v="-6.2526017817001012E-2"/>
    <n v="-0.9"/>
    <x v="1"/>
  </r>
  <r>
    <x v="1029"/>
    <n v="626.05999999999995"/>
    <n v="627.84190000000001"/>
    <n v="539.49"/>
    <n v="597.95000000000005"/>
    <n v="89396459"/>
    <x v="3"/>
    <s v="Mar 2021"/>
    <n v="88.351900000000001"/>
    <x v="0"/>
    <x v="0"/>
    <s v="High"/>
    <n v="-4.4899849854646366E-2"/>
    <n v="-0.9"/>
    <x v="1"/>
  </r>
  <r>
    <x v="1030"/>
    <n v="655.8"/>
    <n v="668.45"/>
    <n v="600"/>
    <n v="621.44000000000005"/>
    <n v="64799898"/>
    <x v="4"/>
    <s v="Mar 2021"/>
    <n v="68.450000000000045"/>
    <x v="0"/>
    <x v="0"/>
    <s v="High"/>
    <n v="-5.2394022567855907E-2"/>
    <n v="-0.9"/>
    <x v="1"/>
  </r>
  <r>
    <x v="1031"/>
    <n v="687.99"/>
    <n v="700.7"/>
    <n v="651.70500000000004"/>
    <n v="653.20000000000005"/>
    <n v="30207960"/>
    <x v="0"/>
    <s v="Mar 2021"/>
    <n v="48.995000000000005"/>
    <x v="0"/>
    <x v="0"/>
    <s v="High"/>
    <n v="-5.0567595459236274E-2"/>
    <n v="-0.9"/>
    <x v="1"/>
  </r>
  <r>
    <x v="1032"/>
    <n v="718.28"/>
    <n v="721.11"/>
    <n v="685"/>
    <n v="686.44"/>
    <n v="23732158"/>
    <x v="1"/>
    <s v="Mar 2021"/>
    <n v="36.110000000000014"/>
    <x v="0"/>
    <x v="0"/>
    <s v="High"/>
    <n v="-4.4328117168792001E-2"/>
    <n v="-0.9"/>
    <x v="1"/>
  </r>
  <r>
    <x v="1033"/>
    <n v="690.11"/>
    <n v="719"/>
    <n v="685.05"/>
    <n v="718.43"/>
    <n v="27136239"/>
    <x v="2"/>
    <s v="Mar 2021"/>
    <n v="33.950000000000045"/>
    <x v="0"/>
    <x v="0"/>
    <s v="High"/>
    <n v="4.1036936140615168E-2"/>
    <n v="0.9"/>
    <x v="0"/>
  </r>
  <r>
    <x v="1034"/>
    <n v="700"/>
    <n v="706.7"/>
    <n v="659.51"/>
    <n v="675.5"/>
    <n v="39767316"/>
    <x v="3"/>
    <s v="Feb 2021"/>
    <n v="47.190000000000055"/>
    <x v="0"/>
    <x v="0"/>
    <s v="High"/>
    <n v="-3.5000000000000003E-2"/>
    <n v="-0.9"/>
    <x v="1"/>
  </r>
  <r>
    <x v="1035"/>
    <n v="726.15"/>
    <n v="737.20659999999998"/>
    <n v="670.58"/>
    <n v="682.22"/>
    <n v="38126722"/>
    <x v="4"/>
    <s v="Feb 2021"/>
    <n v="66.626599999999939"/>
    <x v="0"/>
    <x v="0"/>
    <s v="High"/>
    <n v="-6.0497142463678238E-2"/>
    <n v="-0.9"/>
    <x v="1"/>
  </r>
  <r>
    <x v="1036"/>
    <n v="711.85"/>
    <n v="745"/>
    <n v="694.17"/>
    <n v="742.02"/>
    <n v="36766950"/>
    <x v="0"/>
    <s v="Feb 2021"/>
    <n v="50.830000000000041"/>
    <x v="0"/>
    <x v="0"/>
    <s v="High"/>
    <n v="4.2382524408232015E-2"/>
    <n v="0.9"/>
    <x v="0"/>
  </r>
  <r>
    <x v="1037"/>
    <n v="662.13"/>
    <n v="713.60990000000004"/>
    <n v="619"/>
    <n v="698.84"/>
    <n v="66606882"/>
    <x v="1"/>
    <s v="Feb 2021"/>
    <n v="94.609900000000039"/>
    <x v="0"/>
    <x v="0"/>
    <s v="High"/>
    <n v="5.5442284747708209E-2"/>
    <n v="0.9"/>
    <x v="0"/>
  </r>
  <r>
    <x v="1038"/>
    <n v="762.64"/>
    <n v="768.5"/>
    <n v="710.2"/>
    <n v="714.5"/>
    <n v="36594555"/>
    <x v="2"/>
    <s v="Feb 2021"/>
    <n v="58.299999999999955"/>
    <x v="0"/>
    <x v="0"/>
    <s v="High"/>
    <n v="-6.3122836462813373E-2"/>
    <n v="-0.9"/>
    <x v="1"/>
  </r>
  <r>
    <x v="1039"/>
    <n v="795"/>
    <n v="796.78989999999999"/>
    <n v="777.37"/>
    <n v="781.3"/>
    <n v="18958255"/>
    <x v="3"/>
    <s v="Feb 2021"/>
    <n v="19.419899999999984"/>
    <x v="0"/>
    <x v="0"/>
    <s v="High"/>
    <n v="-1.7232704402515779E-2"/>
    <n v="0"/>
    <x v="2"/>
  </r>
  <r>
    <x v="1040"/>
    <n v="780.9"/>
    <n v="794.69"/>
    <n v="776.27"/>
    <n v="787.38"/>
    <n v="17957058"/>
    <x v="4"/>
    <s v="Feb 2021"/>
    <n v="18.420000000000073"/>
    <x v="0"/>
    <x v="0"/>
    <s v="High"/>
    <n v="8.2981175566654089E-3"/>
    <n v="0"/>
    <x v="2"/>
  </r>
  <r>
    <x v="1041"/>
    <n v="779.09"/>
    <n v="799.84"/>
    <n v="762.01"/>
    <n v="798.15"/>
    <n v="25878526"/>
    <x v="0"/>
    <s v="Feb 2021"/>
    <n v="37.830000000000041"/>
    <x v="0"/>
    <x v="0"/>
    <s v="High"/>
    <n v="2.4464439281726046E-2"/>
    <n v="0.9"/>
    <x v="0"/>
  </r>
  <r>
    <x v="1042"/>
    <n v="818"/>
    <n v="821"/>
    <n v="792.44"/>
    <n v="796.22"/>
    <n v="19802324"/>
    <x v="1"/>
    <s v="Feb 2021"/>
    <n v="28.559999999999945"/>
    <x v="0"/>
    <x v="0"/>
    <s v="High"/>
    <n v="-2.6625916870415614E-2"/>
    <n v="-0.9"/>
    <x v="1"/>
  </r>
  <r>
    <x v="1043"/>
    <n v="801.26"/>
    <n v="817.33"/>
    <n v="785.3306"/>
    <n v="816.12"/>
    <n v="23768313"/>
    <x v="3"/>
    <s v="Feb 2021"/>
    <n v="31.999400000000037"/>
    <x v="0"/>
    <x v="0"/>
    <s v="High"/>
    <n v="1.8545790380151278E-2"/>
    <n v="0"/>
    <x v="2"/>
  </r>
  <r>
    <x v="1044"/>
    <n v="812.44"/>
    <n v="829.87990000000002"/>
    <n v="801.72500000000002"/>
    <n v="811.66"/>
    <n v="21622753"/>
    <x v="4"/>
    <s v="Feb 2021"/>
    <n v="28.154899999999998"/>
    <x v="0"/>
    <x v="0"/>
    <s v="High"/>
    <n v="-9.6007089754330947E-4"/>
    <n v="0"/>
    <x v="2"/>
  </r>
  <r>
    <x v="1045"/>
    <n v="843.63499999999999"/>
    <n v="844.82"/>
    <n v="800.02"/>
    <n v="804.82"/>
    <n v="35723444"/>
    <x v="0"/>
    <s v="Feb 2021"/>
    <n v="44.800000000000068"/>
    <x v="0"/>
    <x v="0"/>
    <s v="High"/>
    <n v="-4.6009233851132231E-2"/>
    <n v="-0.9"/>
    <x v="1"/>
  </r>
  <r>
    <x v="1046"/>
    <n v="855.12"/>
    <n v="859.8"/>
    <n v="841.75"/>
    <n v="849.46"/>
    <n v="15027305"/>
    <x v="1"/>
    <s v="Feb 2021"/>
    <n v="18.049999999999955"/>
    <x v="0"/>
    <x v="0"/>
    <s v="High"/>
    <n v="-6.6189540649265232E-3"/>
    <n v="0"/>
    <x v="2"/>
  </r>
  <r>
    <x v="1047"/>
    <n v="869.67"/>
    <n v="877.77"/>
    <n v="854.75"/>
    <n v="863.42"/>
    <n v="20161719"/>
    <x v="2"/>
    <s v="Feb 2021"/>
    <n v="23.019999999999982"/>
    <x v="0"/>
    <x v="0"/>
    <s v="High"/>
    <n v="-7.1866340106017225E-3"/>
    <n v="0"/>
    <x v="2"/>
  </r>
  <r>
    <x v="1048"/>
    <n v="845"/>
    <n v="864.77"/>
    <n v="838.97"/>
    <n v="852.23"/>
    <n v="18566637"/>
    <x v="3"/>
    <s v="Feb 2021"/>
    <n v="25.799999999999955"/>
    <x v="0"/>
    <x v="0"/>
    <s v="High"/>
    <n v="8.5562130177515017E-3"/>
    <n v="0"/>
    <x v="2"/>
  </r>
  <r>
    <x v="1049"/>
    <n v="855"/>
    <n v="856.5"/>
    <n v="833.42"/>
    <n v="849.99"/>
    <n v="15812661"/>
    <x v="4"/>
    <s v="Feb 2021"/>
    <n v="23.080000000000041"/>
    <x v="0"/>
    <x v="0"/>
    <s v="High"/>
    <n v="-5.8596491228070065E-3"/>
    <n v="0"/>
    <x v="2"/>
  </r>
  <r>
    <x v="1050"/>
    <n v="877.02"/>
    <n v="878.08"/>
    <n v="853.06460000000004"/>
    <n v="854.69"/>
    <n v="18343510"/>
    <x v="0"/>
    <s v="Feb 2021"/>
    <n v="25.0154"/>
    <x v="0"/>
    <x v="0"/>
    <s v="High"/>
    <n v="-2.5461220952771806E-2"/>
    <n v="-0.9"/>
    <x v="1"/>
  </r>
  <r>
    <x v="1051"/>
    <n v="844.68"/>
    <n v="880.5"/>
    <n v="842.20060000000001"/>
    <n v="872.79"/>
    <n v="23998098"/>
    <x v="1"/>
    <s v="Feb 2021"/>
    <n v="38.299399999999991"/>
    <x v="0"/>
    <x v="0"/>
    <s v="High"/>
    <n v="3.3278874840176179E-2"/>
    <n v="0.9"/>
    <x v="0"/>
  </r>
  <r>
    <x v="1052"/>
    <n v="814.29"/>
    <n v="842"/>
    <n v="795.56010000000003"/>
    <n v="839.81"/>
    <n v="25391385"/>
    <x v="2"/>
    <s v="Feb 2021"/>
    <n v="46.439899999999966"/>
    <x v="0"/>
    <x v="0"/>
    <s v="High"/>
    <n v="3.1340185928845965E-2"/>
    <n v="0.9"/>
    <x v="0"/>
  </r>
  <r>
    <x v="1053"/>
    <n v="830.00030000000004"/>
    <n v="842.41"/>
    <n v="780.1"/>
    <n v="793.53"/>
    <n v="34990754"/>
    <x v="3"/>
    <s v="Jan 2021"/>
    <n v="62.309999999999945"/>
    <x v="0"/>
    <x v="0"/>
    <s v="High"/>
    <n v="-4.3940104599962268E-2"/>
    <n v="-0.9"/>
    <x v="1"/>
  </r>
  <r>
    <x v="1054"/>
    <n v="820"/>
    <n v="848"/>
    <n v="801"/>
    <n v="835.43"/>
    <n v="26378048"/>
    <x v="4"/>
    <s v="Jan 2021"/>
    <n v="47"/>
    <x v="0"/>
    <x v="0"/>
    <s v="High"/>
    <n v="1.8817073170731648E-2"/>
    <n v="0"/>
    <x v="2"/>
  </r>
  <r>
    <x v="1055"/>
    <n v="870.35"/>
    <n v="891.5"/>
    <n v="858.66"/>
    <n v="864.16"/>
    <n v="27333955"/>
    <x v="0"/>
    <s v="Jan 2021"/>
    <n v="32.840000000000032"/>
    <x v="0"/>
    <x v="0"/>
    <s v="High"/>
    <n v="-7.1120813465847697E-3"/>
    <n v="0"/>
    <x v="2"/>
  </r>
  <r>
    <x v="1056"/>
    <n v="891.38"/>
    <n v="895.9"/>
    <n v="871.6"/>
    <n v="883.09"/>
    <n v="23131603"/>
    <x v="1"/>
    <s v="Jan 2021"/>
    <n v="24.299999999999955"/>
    <x v="0"/>
    <x v="0"/>
    <s v="High"/>
    <n v="-9.3001862280957213E-3"/>
    <n v="0"/>
    <x v="2"/>
  </r>
  <r>
    <x v="1057"/>
    <n v="855"/>
    <n v="900.4"/>
    <n v="838.82010000000002"/>
    <n v="880.8"/>
    <n v="41173397"/>
    <x v="2"/>
    <s v="Jan 2021"/>
    <n v="61.579899999999952"/>
    <x v="0"/>
    <x v="0"/>
    <s v="High"/>
    <n v="3.0175438596491175E-2"/>
    <n v="0.9"/>
    <x v="0"/>
  </r>
  <r>
    <x v="1058"/>
    <n v="834.31"/>
    <n v="848"/>
    <n v="828.62"/>
    <n v="846.64"/>
    <n v="20066497"/>
    <x v="3"/>
    <s v="Jan 2021"/>
    <n v="19.379999999999995"/>
    <x v="0"/>
    <x v="0"/>
    <s v="High"/>
    <n v="1.4778679387757598E-2"/>
    <n v="0"/>
    <x v="2"/>
  </r>
  <r>
    <x v="1059"/>
    <n v="855"/>
    <n v="855.71990000000005"/>
    <n v="841.42010000000005"/>
    <n v="844.99"/>
    <n v="20598133"/>
    <x v="4"/>
    <s v="Jan 2021"/>
    <n v="14.299800000000005"/>
    <x v="0"/>
    <x v="1"/>
    <s v="Medium"/>
    <n v="-1.1707602339181276E-2"/>
    <n v="0"/>
    <x v="2"/>
  </r>
  <r>
    <x v="1060"/>
    <n v="858.74"/>
    <n v="859.5"/>
    <n v="837.28"/>
    <n v="850.45"/>
    <n v="25665883"/>
    <x v="0"/>
    <s v="Jan 2021"/>
    <n v="22.220000000000027"/>
    <x v="0"/>
    <x v="0"/>
    <s v="High"/>
    <n v="-9.653678645457256E-3"/>
    <n v="0"/>
    <x v="2"/>
  </r>
  <r>
    <x v="1061"/>
    <n v="837.8"/>
    <n v="850"/>
    <n v="833"/>
    <n v="844.55"/>
    <n v="25366980"/>
    <x v="1"/>
    <s v="Jan 2021"/>
    <n v="17"/>
    <x v="0"/>
    <x v="0"/>
    <s v="High"/>
    <n v="8.056815469085701E-3"/>
    <n v="0"/>
    <x v="2"/>
  </r>
  <r>
    <x v="1062"/>
    <n v="852"/>
    <n v="859.9"/>
    <n v="819.1"/>
    <n v="826.16"/>
    <n v="38777596"/>
    <x v="3"/>
    <s v="Jan 2021"/>
    <n v="40.799999999999955"/>
    <x v="0"/>
    <x v="0"/>
    <s v="High"/>
    <n v="-3.0328638497652619E-2"/>
    <n v="-0.9"/>
    <x v="1"/>
  </r>
  <r>
    <x v="1063"/>
    <n v="843.39"/>
    <n v="863"/>
    <n v="838.75"/>
    <n v="845"/>
    <n v="31266327"/>
    <x v="4"/>
    <s v="Jan 2021"/>
    <n v="24.25"/>
    <x v="0"/>
    <x v="0"/>
    <s v="High"/>
    <n v="1.908962638874084E-3"/>
    <n v="0"/>
    <x v="2"/>
  </r>
  <r>
    <x v="1064"/>
    <n v="852.76"/>
    <n v="860.47"/>
    <n v="832"/>
    <n v="854.41"/>
    <n v="33312496"/>
    <x v="0"/>
    <s v="Jan 2021"/>
    <n v="28.470000000000027"/>
    <x v="0"/>
    <x v="0"/>
    <s v="High"/>
    <n v="1.934893756742785E-3"/>
    <n v="0"/>
    <x v="2"/>
  </r>
  <r>
    <x v="1065"/>
    <n v="831"/>
    <n v="868"/>
    <n v="827.34"/>
    <n v="849.44"/>
    <n v="45985569"/>
    <x v="1"/>
    <s v="Jan 2021"/>
    <n v="40.659999999999968"/>
    <x v="0"/>
    <x v="0"/>
    <s v="High"/>
    <n v="2.2190132370637852E-2"/>
    <n v="0.9"/>
    <x v="0"/>
  </r>
  <r>
    <x v="1066"/>
    <n v="849.4"/>
    <n v="854.43"/>
    <n v="803.62220000000002"/>
    <n v="811.19"/>
    <n v="59554146"/>
    <x v="2"/>
    <s v="Jan 2021"/>
    <n v="50.807799999999929"/>
    <x v="0"/>
    <x v="0"/>
    <s v="High"/>
    <n v="-4.4984695078879117E-2"/>
    <n v="-0.9"/>
    <x v="1"/>
  </r>
  <r>
    <x v="1067"/>
    <n v="856"/>
    <n v="884.49"/>
    <n v="838.39"/>
    <n v="880.02"/>
    <n v="75055528"/>
    <x v="3"/>
    <s v="Jan 2021"/>
    <n v="46.100000000000023"/>
    <x v="0"/>
    <x v="0"/>
    <s v="High"/>
    <n v="2.8060747663551381E-2"/>
    <n v="0.9"/>
    <x v="0"/>
  </r>
  <r>
    <x v="1068"/>
    <n v="777.63"/>
    <n v="816.99"/>
    <n v="775.2"/>
    <n v="816.04"/>
    <n v="51498948"/>
    <x v="4"/>
    <s v="Jan 2021"/>
    <n v="41.789999999999964"/>
    <x v="0"/>
    <x v="0"/>
    <s v="High"/>
    <n v="4.9393670511682891E-2"/>
    <n v="0.9"/>
    <x v="0"/>
  </r>
  <r>
    <x v="1069"/>
    <n v="758.49"/>
    <n v="774"/>
    <n v="749.1"/>
    <n v="755.98"/>
    <n v="44699965"/>
    <x v="0"/>
    <s v="Jan 2021"/>
    <n v="24.899999999999977"/>
    <x v="0"/>
    <x v="0"/>
    <s v="High"/>
    <n v="-3.3092064496565423E-3"/>
    <n v="0"/>
    <x v="2"/>
  </r>
  <r>
    <x v="1070"/>
    <n v="723.66"/>
    <n v="740.84"/>
    <n v="719.2"/>
    <n v="735.11"/>
    <n v="32245165"/>
    <x v="1"/>
    <s v="Jan 2021"/>
    <n v="21.639999999999986"/>
    <x v="0"/>
    <x v="0"/>
    <s v="High"/>
    <n v="1.5822347511262259E-2"/>
    <n v="0"/>
    <x v="2"/>
  </r>
  <r>
    <x v="1071"/>
    <n v="719.46"/>
    <n v="744.48990000000003"/>
    <n v="717.18949999999995"/>
    <n v="729.77"/>
    <n v="48638189"/>
    <x v="2"/>
    <s v="Jan 2021"/>
    <n v="27.300400000000081"/>
    <x v="0"/>
    <x v="0"/>
    <s v="High"/>
    <n v="1.4330192088510751E-2"/>
    <n v="0"/>
    <x v="2"/>
  </r>
  <r>
    <x v="1072"/>
    <n v="699.99"/>
    <n v="718.72"/>
    <n v="691.12"/>
    <n v="705.67"/>
    <n v="49649928"/>
    <x v="4"/>
    <s v="Dec 2020"/>
    <n v="27.600000000000023"/>
    <x v="0"/>
    <x v="0"/>
    <s v="High"/>
    <n v="8.1144016343089893E-3"/>
    <n v="0"/>
    <x v="2"/>
  </r>
  <r>
    <x v="1073"/>
    <n v="672"/>
    <n v="696.6"/>
    <n v="668.36030000000005"/>
    <n v="694.78"/>
    <n v="42846021"/>
    <x v="0"/>
    <s v="Dec 2020"/>
    <n v="28.239699999999971"/>
    <x v="0"/>
    <x v="0"/>
    <s v="High"/>
    <n v="3.3898809523809484E-2"/>
    <n v="0.9"/>
    <x v="0"/>
  </r>
  <r>
    <x v="1074"/>
    <n v="661"/>
    <n v="669.9"/>
    <n v="655"/>
    <n v="665.99"/>
    <n v="22910811"/>
    <x v="1"/>
    <s v="Dec 2020"/>
    <n v="14.899999999999977"/>
    <x v="0"/>
    <x v="1"/>
    <s v="Medium"/>
    <n v="7.5491679273827668E-3"/>
    <n v="0"/>
    <x v="2"/>
  </r>
  <r>
    <x v="1075"/>
    <n v="674.51"/>
    <n v="681.4"/>
    <n v="660.8"/>
    <n v="663.69"/>
    <n v="31553561"/>
    <x v="2"/>
    <s v="Dec 2020"/>
    <n v="20.600000000000023"/>
    <x v="0"/>
    <x v="0"/>
    <s v="High"/>
    <n v="-1.6041274406606184E-2"/>
    <n v="0"/>
    <x v="2"/>
  </r>
  <r>
    <x v="1076"/>
    <n v="642.99"/>
    <n v="666.09"/>
    <n v="641"/>
    <n v="661.77"/>
    <n v="22865568"/>
    <x v="4"/>
    <s v="Dec 2020"/>
    <n v="25.090000000000032"/>
    <x v="0"/>
    <x v="0"/>
    <s v="High"/>
    <n v="2.9207297158587182E-2"/>
    <n v="0.9"/>
    <x v="0"/>
  </r>
  <r>
    <x v="1077"/>
    <n v="632.20000000000005"/>
    <n v="651.49990000000003"/>
    <n v="622.57010000000002"/>
    <n v="645.98"/>
    <n v="33172972"/>
    <x v="0"/>
    <s v="Dec 2020"/>
    <n v="28.9298"/>
    <x v="0"/>
    <x v="0"/>
    <s v="High"/>
    <n v="2.1796899715279931E-2"/>
    <n v="0.9"/>
    <x v="0"/>
  </r>
  <r>
    <x v="1078"/>
    <n v="648"/>
    <n v="649.88"/>
    <n v="614.23"/>
    <n v="640.34"/>
    <n v="51861644"/>
    <x v="1"/>
    <s v="Dec 2020"/>
    <n v="35.649999999999977"/>
    <x v="0"/>
    <x v="0"/>
    <s v="High"/>
    <n v="-1.1820987654320939E-2"/>
    <n v="0"/>
    <x v="2"/>
  </r>
  <r>
    <x v="1079"/>
    <n v="666.24"/>
    <n v="668.5"/>
    <n v="646.07000000000005"/>
    <n v="649.86"/>
    <n v="58045264"/>
    <x v="2"/>
    <s v="Dec 2020"/>
    <n v="22.42999999999995"/>
    <x v="0"/>
    <x v="0"/>
    <s v="High"/>
    <n v="-2.4585734870316997E-2"/>
    <n v="-0.9"/>
    <x v="1"/>
  </r>
  <r>
    <x v="1080"/>
    <n v="668.9"/>
    <n v="695"/>
    <n v="628.54"/>
    <n v="695"/>
    <n v="222126194"/>
    <x v="3"/>
    <s v="Dec 2020"/>
    <n v="66.460000000000036"/>
    <x v="0"/>
    <x v="0"/>
    <s v="High"/>
    <n v="3.9019285393930368E-2"/>
    <n v="0.9"/>
    <x v="0"/>
  </r>
  <r>
    <x v="1081"/>
    <n v="628.19000000000005"/>
    <n v="658.82"/>
    <n v="619.5"/>
    <n v="655.9"/>
    <n v="56270144"/>
    <x v="4"/>
    <s v="Dec 2020"/>
    <n v="39.32000000000005"/>
    <x v="0"/>
    <x v="0"/>
    <s v="High"/>
    <n v="4.4110858179849916E-2"/>
    <n v="0.9"/>
    <x v="0"/>
  </r>
  <r>
    <x v="1082"/>
    <n v="628.23"/>
    <n v="632.5"/>
    <n v="605"/>
    <n v="622.77"/>
    <n v="42095813"/>
    <x v="0"/>
    <s v="Dec 2020"/>
    <n v="27.5"/>
    <x v="0"/>
    <x v="0"/>
    <s v="High"/>
    <n v="-8.6910844754310296E-3"/>
    <n v="0"/>
    <x v="2"/>
  </r>
  <r>
    <x v="1083"/>
    <n v="643.28"/>
    <n v="646.9"/>
    <n v="623.79999999999995"/>
    <n v="633.25"/>
    <n v="45223559"/>
    <x v="1"/>
    <s v="Dec 2020"/>
    <n v="23.100000000000023"/>
    <x v="0"/>
    <x v="0"/>
    <s v="High"/>
    <n v="-1.559196617336148E-2"/>
    <n v="0"/>
    <x v="2"/>
  </r>
  <r>
    <x v="1084"/>
    <n v="619"/>
    <n v="642.74990000000003"/>
    <n v="610.20010000000002"/>
    <n v="639.83000000000004"/>
    <n v="52040649"/>
    <x v="2"/>
    <s v="Dec 2020"/>
    <n v="32.549800000000005"/>
    <x v="0"/>
    <x v="0"/>
    <s v="High"/>
    <n v="3.3651050080775513E-2"/>
    <n v="0.9"/>
    <x v="0"/>
  </r>
  <r>
    <x v="1085"/>
    <n v="615.01"/>
    <n v="624"/>
    <n v="596.79999999999995"/>
    <n v="609.99"/>
    <n v="46474974"/>
    <x v="3"/>
    <s v="Dec 2020"/>
    <n v="27.200000000000045"/>
    <x v="0"/>
    <x v="0"/>
    <s v="High"/>
    <n v="-8.1624689029446383E-3"/>
    <n v="0"/>
    <x v="2"/>
  </r>
  <r>
    <x v="1086"/>
    <n v="574.37"/>
    <n v="627.75"/>
    <n v="566.34"/>
    <n v="627.07000000000005"/>
    <n v="67083153"/>
    <x v="4"/>
    <s v="Dec 2020"/>
    <n v="61.409999999999968"/>
    <x v="0"/>
    <x v="0"/>
    <s v="High"/>
    <n v="9.1752702961505728E-2"/>
    <n v="0.9"/>
    <x v="0"/>
  </r>
  <r>
    <x v="1087"/>
    <n v="653.69000000000005"/>
    <n v="654.32000000000005"/>
    <n v="588"/>
    <n v="604.48"/>
    <n v="71291190"/>
    <x v="0"/>
    <s v="Dec 2020"/>
    <n v="66.32000000000005"/>
    <x v="0"/>
    <x v="0"/>
    <s v="High"/>
    <n v="-7.5280331655677823E-2"/>
    <n v="-0.9"/>
    <x v="1"/>
  </r>
  <r>
    <x v="1088"/>
    <n v="625.505"/>
    <n v="651.28"/>
    <n v="618.5"/>
    <n v="649.88"/>
    <n v="64265029"/>
    <x v="1"/>
    <s v="Dec 2020"/>
    <n v="32.779999999999973"/>
    <x v="0"/>
    <x v="0"/>
    <s v="High"/>
    <n v="3.8968513441139559E-2"/>
    <n v="0.9"/>
    <x v="0"/>
  </r>
  <r>
    <x v="1089"/>
    <n v="604.91970000000003"/>
    <n v="648.78560000000004"/>
    <n v="603.04999999999995"/>
    <n v="641.76"/>
    <n v="56309709"/>
    <x v="2"/>
    <s v="Dec 2020"/>
    <n v="45.73560000000009"/>
    <x v="0"/>
    <x v="0"/>
    <s v="High"/>
    <n v="6.090114109360293E-2"/>
    <n v="0.9"/>
    <x v="0"/>
  </r>
  <r>
    <x v="1090"/>
    <n v="591.01"/>
    <n v="599.04"/>
    <n v="585.5"/>
    <n v="599.04"/>
    <n v="29401314"/>
    <x v="3"/>
    <s v="Dec 2020"/>
    <n v="13.539999999999964"/>
    <x v="0"/>
    <x v="1"/>
    <s v="Medium"/>
    <n v="1.358691054296877E-2"/>
    <n v="0"/>
    <x v="2"/>
  </r>
  <r>
    <x v="1091"/>
    <n v="590.02"/>
    <n v="598.97"/>
    <n v="582.42999999999995"/>
    <n v="593.38"/>
    <n v="42552003"/>
    <x v="4"/>
    <s v="Dec 2020"/>
    <n v="16.540000000000077"/>
    <x v="0"/>
    <x v="0"/>
    <s v="High"/>
    <n v="5.694722212806369E-3"/>
    <n v="0"/>
    <x v="2"/>
  </r>
  <r>
    <x v="1092"/>
    <n v="556.44000000000005"/>
    <n v="571.54"/>
    <n v="541.21"/>
    <n v="568.82000000000005"/>
    <n v="47775653"/>
    <x v="0"/>
    <s v="Dec 2020"/>
    <n v="30.329999999999927"/>
    <x v="0"/>
    <x v="0"/>
    <s v="High"/>
    <n v="2.2248580260225709E-2"/>
    <n v="0.9"/>
    <x v="0"/>
  </r>
  <r>
    <x v="1093"/>
    <n v="597.59"/>
    <n v="597.85"/>
    <n v="572.04999999999995"/>
    <n v="584.76"/>
    <n v="39133346"/>
    <x v="1"/>
    <s v="Dec 2020"/>
    <n v="25.800000000000068"/>
    <x v="0"/>
    <x v="0"/>
    <s v="High"/>
    <n v="-2.1469569437239645E-2"/>
    <n v="-0.9"/>
    <x v="1"/>
  </r>
  <r>
    <x v="1094"/>
    <n v="602.21"/>
    <n v="607.79999999999995"/>
    <n v="554.51"/>
    <n v="567.6"/>
    <n v="63003052"/>
    <x v="2"/>
    <s v="Nov 2020"/>
    <n v="53.289999999999964"/>
    <x v="0"/>
    <x v="0"/>
    <s v="High"/>
    <n v="-5.7471646103518723E-2"/>
    <n v="-0.9"/>
    <x v="1"/>
  </r>
  <r>
    <x v="1095"/>
    <n v="581.16"/>
    <n v="598.78"/>
    <n v="578.45000000000005"/>
    <n v="585.76"/>
    <n v="37561078"/>
    <x v="3"/>
    <s v="Nov 2020"/>
    <n v="20.329999999999927"/>
    <x v="0"/>
    <x v="0"/>
    <s v="High"/>
    <n v="7.9152040746094422E-3"/>
    <n v="0"/>
    <x v="2"/>
  </r>
  <r>
    <x v="1096"/>
    <n v="550.05999999999995"/>
    <n v="574"/>
    <n v="545.37"/>
    <n v="574"/>
    <n v="48930162"/>
    <x v="0"/>
    <s v="Nov 2020"/>
    <n v="28.629999999999995"/>
    <x v="0"/>
    <x v="0"/>
    <s v="High"/>
    <n v="4.3522524815474778E-2"/>
    <n v="0.9"/>
    <x v="0"/>
  </r>
  <r>
    <x v="1097"/>
    <n v="540.4"/>
    <n v="559.99"/>
    <n v="526.20000000000005"/>
    <n v="555.38"/>
    <n v="52058771"/>
    <x v="1"/>
    <s v="Nov 2020"/>
    <n v="33.789999999999964"/>
    <x v="0"/>
    <x v="0"/>
    <s v="High"/>
    <n v="2.7720207253886044E-2"/>
    <n v="0.9"/>
    <x v="0"/>
  </r>
  <r>
    <x v="1098"/>
    <n v="503.5"/>
    <n v="526"/>
    <n v="501.79"/>
    <n v="521.85"/>
    <n v="50260304"/>
    <x v="2"/>
    <s v="Nov 2020"/>
    <n v="24.20999999999998"/>
    <x v="0"/>
    <x v="0"/>
    <s v="High"/>
    <n v="3.6444885799404213E-2"/>
    <n v="0.9"/>
    <x v="0"/>
  </r>
  <r>
    <x v="1099"/>
    <n v="497.99"/>
    <n v="502.5"/>
    <n v="489.06"/>
    <n v="489.61"/>
    <n v="32911922"/>
    <x v="3"/>
    <s v="Nov 2020"/>
    <n v="13.439999999999998"/>
    <x v="0"/>
    <x v="1"/>
    <s v="Medium"/>
    <n v="-1.6827647141508858E-2"/>
    <n v="0"/>
    <x v="2"/>
  </r>
  <r>
    <x v="1100"/>
    <n v="492"/>
    <n v="508.6112"/>
    <n v="487.57"/>
    <n v="499.27"/>
    <n v="62475346"/>
    <x v="4"/>
    <s v="Nov 2020"/>
    <n v="21.041200000000003"/>
    <x v="0"/>
    <x v="0"/>
    <s v="High"/>
    <n v="1.4776422764227606E-2"/>
    <n v="0"/>
    <x v="2"/>
  </r>
  <r>
    <x v="1101"/>
    <n v="448.35"/>
    <n v="496"/>
    <n v="443.50009999999997"/>
    <n v="486.64"/>
    <n v="78044024"/>
    <x v="0"/>
    <s v="Nov 2020"/>
    <n v="52.499900000000025"/>
    <x v="0"/>
    <x v="0"/>
    <s v="High"/>
    <n v="8.5402029664324655E-2"/>
    <n v="0.9"/>
    <x v="0"/>
  </r>
  <r>
    <x v="1102"/>
    <n v="460.17"/>
    <n v="462"/>
    <n v="433.01"/>
    <n v="441.61"/>
    <n v="61188281"/>
    <x v="1"/>
    <s v="Nov 2020"/>
    <n v="28.990000000000009"/>
    <x v="0"/>
    <x v="0"/>
    <s v="High"/>
    <n v="-4.0332920442445186E-2"/>
    <n v="-0.9"/>
    <x v="1"/>
  </r>
  <r>
    <x v="1103"/>
    <n v="408.93"/>
    <n v="412.45"/>
    <n v="404.08679999999998"/>
    <n v="408.09"/>
    <n v="26838635"/>
    <x v="2"/>
    <s v="Nov 2020"/>
    <n v="8.3632000000000062"/>
    <x v="0"/>
    <x v="1"/>
    <s v="Low"/>
    <n v="-2.0541412955763379E-3"/>
    <n v="0"/>
    <x v="2"/>
  </r>
  <r>
    <x v="1104"/>
    <n v="410.85"/>
    <n v="412.53190000000001"/>
    <n v="401.66"/>
    <n v="408.5"/>
    <n v="19830351"/>
    <x v="3"/>
    <s v="Nov 2020"/>
    <n v="10.871899999999982"/>
    <x v="0"/>
    <x v="1"/>
    <s v="Low"/>
    <n v="-5.719849093343124E-3"/>
    <n v="0"/>
    <x v="2"/>
  </r>
  <r>
    <x v="1105"/>
    <n v="415.05"/>
    <n v="423"/>
    <n v="409.52"/>
    <n v="411.76"/>
    <n v="19940500"/>
    <x v="4"/>
    <s v="Nov 2020"/>
    <n v="13.480000000000018"/>
    <x v="0"/>
    <x v="1"/>
    <s v="Medium"/>
    <n v="-7.9267558125527531E-3"/>
    <n v="0"/>
    <x v="2"/>
  </r>
  <r>
    <x v="1106"/>
    <n v="416.45"/>
    <n v="418.69499999999999"/>
    <n v="410.58"/>
    <n v="417.13"/>
    <n v="17357722"/>
    <x v="0"/>
    <s v="Nov 2020"/>
    <n v="8.1150000000000091"/>
    <x v="0"/>
    <x v="1"/>
    <s v="Low"/>
    <n v="1.632849081522408E-3"/>
    <n v="0"/>
    <x v="2"/>
  </r>
  <r>
    <x v="1107"/>
    <n v="420.09"/>
    <n v="420.09"/>
    <n v="396.0301"/>
    <n v="410.36"/>
    <n v="30284224"/>
    <x v="1"/>
    <s v="Nov 2020"/>
    <n v="24.059899999999971"/>
    <x v="0"/>
    <x v="0"/>
    <s v="High"/>
    <n v="-2.3161703444499897E-2"/>
    <n v="-0.9"/>
    <x v="1"/>
  </r>
  <r>
    <x v="1108"/>
    <n v="439.5"/>
    <n v="452.5"/>
    <n v="421"/>
    <n v="421.26"/>
    <n v="34833025"/>
    <x v="2"/>
    <s v="Nov 2020"/>
    <n v="31.5"/>
    <x v="0"/>
    <x v="0"/>
    <s v="High"/>
    <n v="-4.1501706484641659E-2"/>
    <n v="-0.9"/>
    <x v="1"/>
  </r>
  <r>
    <x v="1109"/>
    <n v="436.1"/>
    <n v="436.57"/>
    <n v="424.28"/>
    <n v="429.95"/>
    <n v="21706014"/>
    <x v="3"/>
    <s v="Nov 2020"/>
    <n v="12.29000000000002"/>
    <x v="0"/>
    <x v="1"/>
    <s v="Medium"/>
    <n v="-1.4102270121531837E-2"/>
    <n v="0"/>
    <x v="2"/>
  </r>
  <r>
    <x v="1110"/>
    <n v="428.3"/>
    <n v="440"/>
    <n v="424.00009999999997"/>
    <n v="438.09"/>
    <n v="28414523"/>
    <x v="4"/>
    <s v="Nov 2020"/>
    <n v="15.999900000000025"/>
    <x v="0"/>
    <x v="0"/>
    <s v="Medium"/>
    <n v="2.2857809946299237E-2"/>
    <n v="0.9"/>
    <x v="0"/>
  </r>
  <r>
    <x v="1111"/>
    <n v="430.62"/>
    <n v="435.4"/>
    <n v="417.1"/>
    <n v="420.98"/>
    <n v="32143057"/>
    <x v="0"/>
    <s v="Nov 2020"/>
    <n v="18.299999999999955"/>
    <x v="0"/>
    <x v="0"/>
    <s v="High"/>
    <n v="-2.2386326691746752E-2"/>
    <n v="-0.9"/>
    <x v="1"/>
  </r>
  <r>
    <x v="1112"/>
    <n v="409.73"/>
    <n v="427.77"/>
    <n v="406.69"/>
    <n v="423.9"/>
    <n v="34351715"/>
    <x v="1"/>
    <s v="Nov 2020"/>
    <n v="21.079999999999984"/>
    <x v="0"/>
    <x v="0"/>
    <s v="High"/>
    <n v="3.458375027457096E-2"/>
    <n v="0.9"/>
    <x v="0"/>
  </r>
  <r>
    <x v="1113"/>
    <n v="394"/>
    <n v="406.97989999999999"/>
    <n v="392.3"/>
    <n v="400.51"/>
    <n v="29021118"/>
    <x v="2"/>
    <s v="Nov 2020"/>
    <n v="14.679899999999975"/>
    <x v="0"/>
    <x v="1"/>
    <s v="Medium"/>
    <n v="1.6522842639593884E-2"/>
    <n v="0"/>
    <x v="2"/>
  </r>
  <r>
    <x v="1114"/>
    <n v="406.8954"/>
    <n v="407.5915"/>
    <n v="379.11"/>
    <n v="388.04"/>
    <n v="42587639"/>
    <x v="3"/>
    <s v="Oct 2020"/>
    <n v="28.481499999999983"/>
    <x v="0"/>
    <x v="0"/>
    <s v="High"/>
    <n v="-4.633967353771995E-2"/>
    <n v="-0.9"/>
    <x v="1"/>
  </r>
  <r>
    <x v="1115"/>
    <n v="409.96"/>
    <n v="418.06"/>
    <n v="406.46"/>
    <n v="410.83"/>
    <n v="22655308"/>
    <x v="4"/>
    <s v="Oct 2020"/>
    <n v="11.600000000000023"/>
    <x v="0"/>
    <x v="1"/>
    <s v="Medium"/>
    <n v="2.122158259342386E-3"/>
    <n v="0"/>
    <x v="2"/>
  </r>
  <r>
    <x v="1116"/>
    <n v="416.48"/>
    <n v="418.6"/>
    <n v="406"/>
    <n v="406.02"/>
    <n v="25451409"/>
    <x v="0"/>
    <s v="Oct 2020"/>
    <n v="12.600000000000023"/>
    <x v="0"/>
    <x v="1"/>
    <s v="Medium"/>
    <n v="-2.5115251632731549E-2"/>
    <n v="-0.9"/>
    <x v="1"/>
  </r>
  <r>
    <x v="1117"/>
    <n v="423.76"/>
    <n v="430.5"/>
    <n v="420.1"/>
    <n v="424.68"/>
    <n v="22686506"/>
    <x v="1"/>
    <s v="Oct 2020"/>
    <n v="10.399999999999977"/>
    <x v="0"/>
    <x v="1"/>
    <s v="Low"/>
    <n v="2.1710402114404758E-3"/>
    <n v="0"/>
    <x v="2"/>
  </r>
  <r>
    <x v="1118"/>
    <n v="411.63"/>
    <n v="425.76"/>
    <n v="410"/>
    <n v="420.28"/>
    <n v="28239161"/>
    <x v="2"/>
    <s v="Oct 2020"/>
    <n v="15.759999999999991"/>
    <x v="0"/>
    <x v="0"/>
    <s v="Medium"/>
    <n v="2.1014017442849104E-2"/>
    <n v="0.9"/>
    <x v="0"/>
  </r>
  <r>
    <x v="1119"/>
    <n v="421.84"/>
    <n v="422.88589999999999"/>
    <n v="407.38010000000003"/>
    <n v="420.63"/>
    <n v="33716980"/>
    <x v="3"/>
    <s v="Oct 2020"/>
    <n v="15.505799999999965"/>
    <x v="0"/>
    <x v="0"/>
    <s v="Medium"/>
    <n v="-2.8683861179593676E-3"/>
    <n v="0"/>
    <x v="2"/>
  </r>
  <r>
    <x v="1120"/>
    <n v="441.92"/>
    <n v="445.23"/>
    <n v="424.51"/>
    <n v="425.79"/>
    <n v="39993191"/>
    <x v="4"/>
    <s v="Oct 2020"/>
    <n v="20.720000000000027"/>
    <x v="0"/>
    <x v="0"/>
    <s v="High"/>
    <n v="-3.6499818971759586E-2"/>
    <n v="-0.9"/>
    <x v="1"/>
  </r>
  <r>
    <x v="1121"/>
    <n v="422.7"/>
    <n v="432.95"/>
    <n v="421.25"/>
    <n v="422.64"/>
    <n v="32370461"/>
    <x v="0"/>
    <s v="Oct 2020"/>
    <n v="11.699999999999989"/>
    <x v="0"/>
    <x v="1"/>
    <s v="Medium"/>
    <n v="-1.4194464158978536E-4"/>
    <n v="0"/>
    <x v="2"/>
  </r>
  <r>
    <x v="1122"/>
    <n v="431.75"/>
    <n v="431.75"/>
    <n v="419.05009999999999"/>
    <n v="421.94"/>
    <n v="31656289"/>
    <x v="1"/>
    <s v="Oct 2020"/>
    <n v="12.699900000000014"/>
    <x v="0"/>
    <x v="1"/>
    <s v="Medium"/>
    <n v="-2.2721482339316739E-2"/>
    <n v="-0.9"/>
    <x v="1"/>
  </r>
  <r>
    <x v="1123"/>
    <n v="446.24"/>
    <n v="447"/>
    <n v="428.87"/>
    <n v="430.83"/>
    <n v="36287843"/>
    <x v="2"/>
    <s v="Oct 2020"/>
    <n v="18.129999999999995"/>
    <x v="0"/>
    <x v="0"/>
    <s v="High"/>
    <n v="-3.4532986733596324E-2"/>
    <n v="-0.9"/>
    <x v="1"/>
  </r>
  <r>
    <x v="1124"/>
    <n v="454.44"/>
    <n v="455.94990000000001"/>
    <n v="438.85"/>
    <n v="439.67"/>
    <n v="32775879"/>
    <x v="3"/>
    <s v="Oct 2020"/>
    <n v="17.099899999999991"/>
    <x v="0"/>
    <x v="0"/>
    <s v="High"/>
    <n v="-3.2501540357362871E-2"/>
    <n v="-0.9"/>
    <x v="1"/>
  </r>
  <r>
    <x v="1125"/>
    <n v="450.31"/>
    <n v="456.57"/>
    <n v="442.5"/>
    <n v="448.88"/>
    <n v="35672354"/>
    <x v="4"/>
    <s v="Oct 2020"/>
    <n v="14.069999999999993"/>
    <x v="0"/>
    <x v="1"/>
    <s v="Medium"/>
    <n v="-3.175590149008476E-3"/>
    <n v="0"/>
    <x v="2"/>
  </r>
  <r>
    <x v="1126"/>
    <n v="449.78"/>
    <n v="465.9"/>
    <n v="447.35"/>
    <n v="461.3"/>
    <n v="48045394"/>
    <x v="0"/>
    <s v="Oct 2020"/>
    <n v="18.549999999999955"/>
    <x v="0"/>
    <x v="0"/>
    <s v="High"/>
    <n v="2.5612521677264528E-2"/>
    <n v="0.9"/>
    <x v="0"/>
  </r>
  <r>
    <x v="1127"/>
    <n v="443.35"/>
    <n v="448.89"/>
    <n v="436.6"/>
    <n v="446.65"/>
    <n v="34463665"/>
    <x v="1"/>
    <s v="Oct 2020"/>
    <n v="12.289999999999964"/>
    <x v="0"/>
    <x v="1"/>
    <s v="Medium"/>
    <n v="7.4433291981503428E-3"/>
    <n v="0"/>
    <x v="2"/>
  </r>
  <r>
    <x v="1128"/>
    <n v="442"/>
    <n v="448.74"/>
    <n v="438.58"/>
    <n v="442.3"/>
    <n v="38791133"/>
    <x v="2"/>
    <s v="Oct 2020"/>
    <n v="10.160000000000025"/>
    <x v="0"/>
    <x v="1"/>
    <s v="Low"/>
    <n v="6.7873303167423381E-4"/>
    <n v="0"/>
    <x v="2"/>
  </r>
  <r>
    <x v="1129"/>
    <n v="430.13"/>
    <n v="434.5899"/>
    <n v="426.46010000000001"/>
    <n v="434"/>
    <n v="28925656"/>
    <x v="3"/>
    <s v="Oct 2020"/>
    <n v="8.1297999999999888"/>
    <x v="0"/>
    <x v="1"/>
    <s v="Low"/>
    <n v="8.9972798921256463E-3"/>
    <n v="0"/>
    <x v="2"/>
  </r>
  <r>
    <x v="1130"/>
    <n v="438.44"/>
    <n v="439"/>
    <n v="425.3"/>
    <n v="425.92"/>
    <n v="40421116"/>
    <x v="4"/>
    <s v="Oct 2020"/>
    <n v="13.699999999999989"/>
    <x v="0"/>
    <x v="1"/>
    <s v="Medium"/>
    <n v="-2.8555788705410048E-2"/>
    <n v="-0.9"/>
    <x v="1"/>
  </r>
  <r>
    <x v="1131"/>
    <n v="419.87"/>
    <n v="429.9"/>
    <n v="413.84500000000003"/>
    <n v="425.3"/>
    <n v="43127709"/>
    <x v="0"/>
    <s v="Oct 2020"/>
    <n v="16.05499999999995"/>
    <x v="0"/>
    <x v="0"/>
    <s v="Medium"/>
    <n v="1.2932574368256858E-2"/>
    <n v="0"/>
    <x v="2"/>
  </r>
  <r>
    <x v="1132"/>
    <n v="423.79"/>
    <n v="428.7799"/>
    <n v="406.05"/>
    <n v="413.98"/>
    <n v="49146259"/>
    <x v="1"/>
    <s v="Oct 2020"/>
    <n v="22.729899999999986"/>
    <x v="0"/>
    <x v="0"/>
    <s v="High"/>
    <n v="-2.3148257391632652E-2"/>
    <n v="-0.9"/>
    <x v="1"/>
  </r>
  <r>
    <x v="1133"/>
    <n v="423.35"/>
    <n v="433.64"/>
    <n v="419.33"/>
    <n v="425.68"/>
    <n v="44722786"/>
    <x v="2"/>
    <s v="Oct 2020"/>
    <n v="14.310000000000002"/>
    <x v="0"/>
    <x v="1"/>
    <s v="Medium"/>
    <n v="5.5037203259713802E-3"/>
    <n v="0"/>
    <x v="2"/>
  </r>
  <r>
    <x v="1134"/>
    <n v="421.39"/>
    <n v="439.13"/>
    <n v="415"/>
    <n v="415.09"/>
    <n v="71430025"/>
    <x v="3"/>
    <s v="Oct 2020"/>
    <n v="24.129999999999995"/>
    <x v="0"/>
    <x v="0"/>
    <s v="High"/>
    <n v="-1.4950520895132803E-2"/>
    <n v="0"/>
    <x v="2"/>
  </r>
  <r>
    <x v="1135"/>
    <n v="440.76"/>
    <n v="448.88"/>
    <n v="434.42"/>
    <n v="448.16"/>
    <n v="50741454"/>
    <x v="4"/>
    <s v="Oct 2020"/>
    <n v="14.45999999999998"/>
    <x v="0"/>
    <x v="1"/>
    <s v="Medium"/>
    <n v="1.6789182321444857E-2"/>
    <n v="0"/>
    <x v="2"/>
  </r>
  <r>
    <x v="1136"/>
    <n v="421.32"/>
    <n v="433.93"/>
    <n v="420.47"/>
    <n v="429.01"/>
    <n v="48145566"/>
    <x v="0"/>
    <s v="Sep 2020"/>
    <n v="13.45999999999998"/>
    <x v="0"/>
    <x v="1"/>
    <s v="Medium"/>
    <n v="1.8252159878477163E-2"/>
    <n v="0"/>
    <x v="2"/>
  </r>
  <r>
    <x v="1137"/>
    <n v="416"/>
    <n v="428.5"/>
    <n v="411.6"/>
    <n v="419.07"/>
    <n v="50341404"/>
    <x v="1"/>
    <s v="Sep 2020"/>
    <n v="16.899999999999977"/>
    <x v="0"/>
    <x v="0"/>
    <s v="High"/>
    <n v="7.379807692307676E-3"/>
    <n v="0"/>
    <x v="2"/>
  </r>
  <r>
    <x v="1138"/>
    <n v="424.62"/>
    <n v="428.08"/>
    <n v="415.55"/>
    <n v="421.2"/>
    <n v="49719561"/>
    <x v="2"/>
    <s v="Sep 2020"/>
    <n v="12.529999999999973"/>
    <x v="0"/>
    <x v="1"/>
    <s v="Medium"/>
    <n v="-8.0542602797796046E-3"/>
    <n v="0"/>
    <x v="2"/>
  </r>
  <r>
    <x v="1139"/>
    <n v="393.47"/>
    <n v="408.73230000000001"/>
    <n v="391.3"/>
    <n v="407.34"/>
    <n v="67208459"/>
    <x v="3"/>
    <s v="Sep 2020"/>
    <n v="17.432299999999998"/>
    <x v="0"/>
    <x v="0"/>
    <s v="High"/>
    <n v="3.5250463821892258E-2"/>
    <n v="0.9"/>
    <x v="0"/>
  </r>
  <r>
    <x v="1140"/>
    <n v="363.8"/>
    <n v="399.5"/>
    <n v="351.3"/>
    <n v="387.79"/>
    <n v="96561061"/>
    <x v="4"/>
    <s v="Sep 2020"/>
    <n v="48.199999999999989"/>
    <x v="0"/>
    <x v="0"/>
    <s v="High"/>
    <n v="6.5942825728422236E-2"/>
    <n v="0.9"/>
    <x v="0"/>
  </r>
  <r>
    <x v="1141"/>
    <n v="405.16"/>
    <n v="412.15"/>
    <n v="375.88010000000003"/>
    <n v="380.36"/>
    <n v="95074176"/>
    <x v="0"/>
    <s v="Sep 2020"/>
    <n v="36.26989999999995"/>
    <x v="0"/>
    <x v="0"/>
    <s v="High"/>
    <n v="-6.1210386020337668E-2"/>
    <n v="-0.9"/>
    <x v="1"/>
  </r>
  <r>
    <x v="1142"/>
    <n v="429.6"/>
    <n v="437.76"/>
    <n v="417.6001"/>
    <n v="424.23"/>
    <n v="79580795"/>
    <x v="1"/>
    <s v="Sep 2020"/>
    <n v="20.159899999999993"/>
    <x v="0"/>
    <x v="0"/>
    <s v="High"/>
    <n v="-1.2500000000000009E-2"/>
    <n v="0"/>
    <x v="2"/>
  </r>
  <r>
    <x v="1143"/>
    <n v="453.13"/>
    <n v="455.68"/>
    <n v="407.07"/>
    <n v="449.39"/>
    <n v="109476800"/>
    <x v="2"/>
    <s v="Sep 2020"/>
    <n v="48.610000000000014"/>
    <x v="0"/>
    <x v="0"/>
    <s v="High"/>
    <n v="-8.2537020281155723E-3"/>
    <n v="0"/>
    <x v="2"/>
  </r>
  <r>
    <x v="1144"/>
    <n v="447.94"/>
    <n v="451"/>
    <n v="428.8"/>
    <n v="442.15"/>
    <n v="86406819"/>
    <x v="3"/>
    <s v="Sep 2020"/>
    <n v="22.199999999999989"/>
    <x v="0"/>
    <x v="0"/>
    <s v="High"/>
    <n v="-1.2925838281912802E-2"/>
    <n v="0"/>
    <x v="2"/>
  </r>
  <r>
    <x v="1145"/>
    <n v="415.6"/>
    <n v="437.79"/>
    <n v="408.00009999999997"/>
    <n v="423.43"/>
    <n v="76779163"/>
    <x v="4"/>
    <s v="Sep 2020"/>
    <n v="29.789900000000046"/>
    <x v="0"/>
    <x v="0"/>
    <s v="High"/>
    <n v="1.8840230991337786E-2"/>
    <n v="0"/>
    <x v="2"/>
  </r>
  <r>
    <x v="1146"/>
    <n v="439.87"/>
    <n v="457.79"/>
    <n v="435.31"/>
    <n v="441.76"/>
    <n v="72546760"/>
    <x v="0"/>
    <s v="Sep 2020"/>
    <n v="22.480000000000018"/>
    <x v="0"/>
    <x v="0"/>
    <s v="High"/>
    <n v="4.2967240321003623E-3"/>
    <n v="0"/>
    <x v="2"/>
  </r>
  <r>
    <x v="1147"/>
    <n v="436.56"/>
    <n v="461.94"/>
    <n v="430.7"/>
    <n v="449.76"/>
    <n v="97298228"/>
    <x v="1"/>
    <s v="Sep 2020"/>
    <n v="31.240000000000009"/>
    <x v="0"/>
    <x v="0"/>
    <s v="High"/>
    <n v="3.0236393622869683E-2"/>
    <n v="0.9"/>
    <x v="0"/>
  </r>
  <r>
    <x v="1148"/>
    <n v="380.95"/>
    <n v="420"/>
    <n v="373.3"/>
    <n v="419.62"/>
    <n v="83020608"/>
    <x v="2"/>
    <s v="Sep 2020"/>
    <n v="46.699999999999989"/>
    <x v="0"/>
    <x v="0"/>
    <s v="High"/>
    <n v="0.10150938443365276"/>
    <n v="0.9"/>
    <x v="0"/>
  </r>
  <r>
    <x v="1149"/>
    <n v="381.94"/>
    <n v="382.5"/>
    <n v="360.5"/>
    <n v="372.72"/>
    <n v="60717459"/>
    <x v="3"/>
    <s v="Sep 2020"/>
    <n v="22"/>
    <x v="0"/>
    <x v="0"/>
    <s v="High"/>
    <n v="-2.4139917264491727E-2"/>
    <n v="-0.9"/>
    <x v="1"/>
  </r>
  <r>
    <x v="1150"/>
    <n v="386.21"/>
    <n v="398.99"/>
    <n v="360.56"/>
    <n v="371.34"/>
    <n v="84930608"/>
    <x v="4"/>
    <s v="Sep 2020"/>
    <n v="38.430000000000007"/>
    <x v="0"/>
    <x v="0"/>
    <s v="High"/>
    <n v="-3.8502369177390555E-2"/>
    <n v="-0.9"/>
    <x v="1"/>
  </r>
  <r>
    <x v="1151"/>
    <n v="356.6"/>
    <n v="369"/>
    <n v="341.51"/>
    <n v="366.28"/>
    <n v="79465769"/>
    <x v="0"/>
    <s v="Sep 2020"/>
    <n v="27.490000000000009"/>
    <x v="0"/>
    <x v="0"/>
    <s v="High"/>
    <n v="2.71452607964104E-2"/>
    <n v="0.9"/>
    <x v="0"/>
  </r>
  <r>
    <x v="1152"/>
    <n v="356"/>
    <n v="368.74"/>
    <n v="329.88"/>
    <n v="330.21"/>
    <n v="115465691"/>
    <x v="1"/>
    <s v="Sep 2020"/>
    <n v="38.860000000000014"/>
    <x v="0"/>
    <x v="0"/>
    <s v="High"/>
    <n v="-7.2443820224719152E-2"/>
    <n v="-0.9"/>
    <x v="1"/>
  </r>
  <r>
    <x v="1153"/>
    <n v="402.81"/>
    <n v="428"/>
    <n v="372.02010000000001"/>
    <n v="418.32"/>
    <n v="110321885"/>
    <x v="3"/>
    <s v="Sep 2020"/>
    <n v="55.979899999999986"/>
    <x v="0"/>
    <x v="0"/>
    <s v="High"/>
    <n v="3.8504505846428817E-2"/>
    <n v="0.9"/>
    <x v="0"/>
  </r>
  <r>
    <x v="1154"/>
    <n v="407.23"/>
    <n v="431.8"/>
    <n v="402"/>
    <n v="407"/>
    <n v="87596086"/>
    <x v="4"/>
    <s v="Sep 2020"/>
    <n v="29.800000000000011"/>
    <x v="0"/>
    <x v="0"/>
    <s v="High"/>
    <n v="-5.6479139552591457E-4"/>
    <n v="0"/>
    <x v="2"/>
  </r>
  <r>
    <x v="1155"/>
    <n v="478.99"/>
    <n v="479.04"/>
    <n v="405.12060000000002"/>
    <n v="447.37"/>
    <n v="96176128"/>
    <x v="0"/>
    <s v="Sep 2020"/>
    <n v="73.919399999999996"/>
    <x v="0"/>
    <x v="0"/>
    <s v="High"/>
    <n v="-6.6013904256873854E-2"/>
    <n v="-0.9"/>
    <x v="1"/>
  </r>
  <r>
    <x v="1156"/>
    <n v="502.14"/>
    <n v="502.49"/>
    <n v="470.51"/>
    <n v="475.05"/>
    <n v="90119419"/>
    <x v="1"/>
    <s v="Sep 2020"/>
    <n v="31.980000000000018"/>
    <x v="0"/>
    <x v="0"/>
    <s v="High"/>
    <n v="-5.3949097861154212E-2"/>
    <n v="-0.9"/>
    <x v="1"/>
  </r>
  <r>
    <x v="1157"/>
    <n v="444.61"/>
    <n v="500.14"/>
    <n v="440.11"/>
    <n v="498.32"/>
    <n v="115847020"/>
    <x v="2"/>
    <s v="Aug 2020"/>
    <n v="60.029999999999973"/>
    <x v="0"/>
    <x v="0"/>
    <s v="High"/>
    <n v="0.12080250106835198"/>
    <n v="0.9"/>
    <x v="0"/>
  </r>
  <r>
    <x v="1158"/>
    <n v="2295.12"/>
    <n v="2318.4899999999998"/>
    <n v="2186.52"/>
    <n v="2213.4"/>
    <n v="20081176"/>
    <x v="3"/>
    <s v="Aug 2020"/>
    <n v="131.9699999999998"/>
    <x v="1"/>
    <x v="0"/>
    <s v="High"/>
    <n v="-3.5605981386594078E-2"/>
    <n v="-0.9"/>
    <x v="1"/>
  </r>
  <r>
    <x v="1159"/>
    <n v="2180.46"/>
    <n v="2295.6"/>
    <n v="2142.5"/>
    <n v="2238.75"/>
    <n v="23693043"/>
    <x v="4"/>
    <s v="Aug 2020"/>
    <n v="153.09999999999991"/>
    <x v="1"/>
    <x v="0"/>
    <s v="High"/>
    <n v="2.6732891224787413E-2"/>
    <n v="0.9"/>
    <x v="0"/>
  </r>
  <r>
    <x v="1160"/>
    <n v="2060"/>
    <n v="2166"/>
    <n v="2053.6291000000001"/>
    <n v="2153.17"/>
    <n v="14239382"/>
    <x v="0"/>
    <s v="Aug 2020"/>
    <n v="112.37089999999989"/>
    <x v="1"/>
    <x v="0"/>
    <s v="High"/>
    <n v="4.5228155339805863E-2"/>
    <n v="0.9"/>
    <x v="0"/>
  </r>
  <r>
    <x v="1161"/>
    <n v="1974.89"/>
    <n v="2027.95"/>
    <n v="1968"/>
    <n v="2023.34"/>
    <n v="10658893"/>
    <x v="1"/>
    <s v="Aug 2020"/>
    <n v="59.950000000000045"/>
    <x v="0"/>
    <x v="0"/>
    <s v="High"/>
    <n v="2.4533011965223287E-2"/>
    <n v="0.9"/>
    <x v="0"/>
  </r>
  <r>
    <x v="1162"/>
    <n v="2126.2750000000001"/>
    <n v="2129"/>
    <n v="1927.52"/>
    <n v="2014.2"/>
    <n v="20063621"/>
    <x v="2"/>
    <s v="Aug 2020"/>
    <n v="201.48000000000002"/>
    <x v="1"/>
    <x v="0"/>
    <s v="High"/>
    <n v="-5.2709550740144169E-2"/>
    <n v="-0.9"/>
    <x v="1"/>
  </r>
  <r>
    <x v="1163"/>
    <n v="2044.76"/>
    <n v="2095.4899999999998"/>
    <n v="2025.05"/>
    <n v="2049.98"/>
    <n v="21489559"/>
    <x v="3"/>
    <s v="Aug 2020"/>
    <n v="70.439999999999827"/>
    <x v="1"/>
    <x v="0"/>
    <s v="High"/>
    <n v="2.552866840118169E-3"/>
    <n v="0"/>
    <x v="2"/>
  </r>
  <r>
    <x v="1164"/>
    <n v="1860.68"/>
    <n v="2021.99"/>
    <n v="1857.06"/>
    <n v="2001.83"/>
    <n v="20611796"/>
    <x v="4"/>
    <s v="Aug 2020"/>
    <n v="164.93000000000006"/>
    <x v="1"/>
    <x v="0"/>
    <s v="High"/>
    <n v="7.5859363243545294E-2"/>
    <n v="0.9"/>
    <x v="0"/>
  </r>
  <r>
    <x v="1165"/>
    <n v="1865"/>
    <n v="1911"/>
    <n v="1841.21"/>
    <n v="1878.53"/>
    <n v="12205331"/>
    <x v="0"/>
    <s v="Aug 2020"/>
    <n v="69.789999999999964"/>
    <x v="0"/>
    <x v="0"/>
    <s v="High"/>
    <n v="7.2546916890080283E-3"/>
    <n v="0"/>
    <x v="2"/>
  </r>
  <r>
    <x v="1166"/>
    <n v="1898.99"/>
    <n v="1923.9"/>
    <n v="1845.11"/>
    <n v="1887.09"/>
    <n v="16474491"/>
    <x v="1"/>
    <s v="Aug 2020"/>
    <n v="78.790000000000191"/>
    <x v="1"/>
    <x v="0"/>
    <s v="High"/>
    <n v="-6.2664890283782911E-3"/>
    <n v="0"/>
    <x v="2"/>
  </r>
  <r>
    <x v="1167"/>
    <n v="1677"/>
    <n v="1845.86"/>
    <n v="1672.83"/>
    <n v="1835.64"/>
    <n v="20023104"/>
    <x v="2"/>
    <s v="Aug 2020"/>
    <n v="173.02999999999997"/>
    <x v="1"/>
    <x v="0"/>
    <s v="High"/>
    <n v="9.4597495527728143E-2"/>
    <n v="0.9"/>
    <x v="0"/>
  </r>
  <r>
    <x v="1168"/>
    <n v="1664.99"/>
    <n v="1668.8"/>
    <n v="1626.64"/>
    <n v="1650.71"/>
    <n v="12577614"/>
    <x v="3"/>
    <s v="Aug 2020"/>
    <n v="42.159999999999854"/>
    <x v="0"/>
    <x v="0"/>
    <s v="High"/>
    <n v="-8.5766280878563673E-3"/>
    <n v="0"/>
    <x v="2"/>
  </r>
  <r>
    <x v="1169"/>
    <n v="1611"/>
    <n v="1651.18"/>
    <n v="1567.26"/>
    <n v="1621"/>
    <n v="20425308"/>
    <x v="4"/>
    <s v="Aug 2020"/>
    <n v="83.920000000000073"/>
    <x v="0"/>
    <x v="0"/>
    <s v="High"/>
    <n v="6.2073246430788334E-3"/>
    <n v="0"/>
    <x v="2"/>
  </r>
  <r>
    <x v="1170"/>
    <n v="1470"/>
    <n v="1585"/>
    <n v="1435"/>
    <n v="1554.76"/>
    <n v="21898834"/>
    <x v="0"/>
    <s v="Aug 2020"/>
    <n v="150"/>
    <x v="0"/>
    <x v="0"/>
    <s v="High"/>
    <n v="5.7659863945578226E-2"/>
    <n v="0.9"/>
    <x v="0"/>
  </r>
  <r>
    <x v="1171"/>
    <n v="1396"/>
    <n v="1420"/>
    <n v="1365"/>
    <n v="1374.39"/>
    <n v="8625834"/>
    <x v="1"/>
    <s v="Aug 2020"/>
    <n v="55"/>
    <x v="0"/>
    <x v="0"/>
    <s v="High"/>
    <n v="-1.547994269340967E-2"/>
    <n v="0"/>
    <x v="2"/>
  </r>
  <r>
    <x v="1172"/>
    <n v="1448"/>
    <n v="1457.5"/>
    <n v="1385.84"/>
    <n v="1418.57"/>
    <n v="7522264"/>
    <x v="2"/>
    <s v="Aug 2020"/>
    <n v="71.660000000000082"/>
    <x v="0"/>
    <x v="0"/>
    <s v="High"/>
    <n v="-2.032458563535916E-2"/>
    <n v="-0.9"/>
    <x v="1"/>
  </r>
  <r>
    <x v="1173"/>
    <n v="1499.5364999999999"/>
    <n v="1499.75"/>
    <n v="1415.01"/>
    <n v="1452.71"/>
    <n v="8896420"/>
    <x v="3"/>
    <s v="Aug 2020"/>
    <n v="84.740000000000009"/>
    <x v="0"/>
    <x v="0"/>
    <s v="High"/>
    <n v="-3.122731590728195E-2"/>
    <n v="-0.9"/>
    <x v="1"/>
  </r>
  <r>
    <x v="1174"/>
    <n v="1490.83"/>
    <n v="1517.31"/>
    <n v="1477.26"/>
    <n v="1489.58"/>
    <n v="5992313"/>
    <x v="4"/>
    <s v="Aug 2020"/>
    <n v="40.049999999999955"/>
    <x v="0"/>
    <x v="0"/>
    <s v="High"/>
    <n v="-8.3845911337979519E-4"/>
    <n v="0"/>
    <x v="2"/>
  </r>
  <r>
    <x v="1175"/>
    <n v="1492.99"/>
    <n v="1499.8384000000001"/>
    <n v="1468.31"/>
    <n v="1485.02"/>
    <n v="4978015"/>
    <x v="0"/>
    <s v="Aug 2020"/>
    <n v="31.528400000000147"/>
    <x v="0"/>
    <x v="0"/>
    <s v="High"/>
    <n v="-5.3382808994032289E-3"/>
    <n v="0"/>
    <x v="2"/>
  </r>
  <r>
    <x v="1176"/>
    <n v="1495.01"/>
    <n v="1527.41"/>
    <n v="1462"/>
    <n v="1487"/>
    <n v="8414990"/>
    <x v="1"/>
    <s v="Aug 2020"/>
    <n v="65.410000000000082"/>
    <x v="0"/>
    <x v="0"/>
    <s v="High"/>
    <n v="-5.3578236934869938E-3"/>
    <n v="0"/>
    <x v="2"/>
  </r>
  <r>
    <x v="1177"/>
    <n v="1449.2"/>
    <n v="1509.8100999999999"/>
    <n v="1444.3843999999999"/>
    <n v="1485"/>
    <n v="8809346"/>
    <x v="2"/>
    <s v="Aug 2020"/>
    <n v="65.425700000000006"/>
    <x v="0"/>
    <x v="0"/>
    <s v="High"/>
    <n v="2.4703284570797648E-2"/>
    <n v="0.9"/>
    <x v="0"/>
  </r>
  <r>
    <x v="1178"/>
    <n v="1515"/>
    <n v="1517.05"/>
    <n v="1420.98"/>
    <n v="1430.76"/>
    <n v="12246960"/>
    <x v="3"/>
    <s v="Jul 2020"/>
    <n v="96.069999999999936"/>
    <x v="0"/>
    <x v="0"/>
    <s v="High"/>
    <n v="-5.5603960396039612E-2"/>
    <n v="-0.9"/>
    <x v="1"/>
  </r>
  <r>
    <x v="1179"/>
    <n v="1488"/>
    <n v="1513.24"/>
    <n v="1471"/>
    <n v="1487.49"/>
    <n v="7621039"/>
    <x v="4"/>
    <s v="Jul 2020"/>
    <n v="42.240000000000009"/>
    <x v="0"/>
    <x v="0"/>
    <s v="High"/>
    <n v="-3.4274193548386488E-4"/>
    <n v="0"/>
    <x v="2"/>
  </r>
  <r>
    <x v="1180"/>
    <n v="1501"/>
    <n v="1534.81"/>
    <n v="1487"/>
    <n v="1499.11"/>
    <n v="9426893"/>
    <x v="0"/>
    <s v="Jul 2020"/>
    <n v="47.809999999999945"/>
    <x v="0"/>
    <x v="0"/>
    <s v="High"/>
    <n v="-1.259160559626982E-3"/>
    <n v="0"/>
    <x v="2"/>
  </r>
  <r>
    <x v="1181"/>
    <n v="1504"/>
    <n v="1564.7"/>
    <n v="1474.42"/>
    <n v="1476.49"/>
    <n v="15808700"/>
    <x v="1"/>
    <s v="Jul 2020"/>
    <n v="90.279999999999973"/>
    <x v="0"/>
    <x v="0"/>
    <s v="High"/>
    <n v="-1.8291223404255312E-2"/>
    <n v="0"/>
    <x v="2"/>
  </r>
  <r>
    <x v="1182"/>
    <n v="1435"/>
    <n v="1547.94"/>
    <n v="1413.0002999999999"/>
    <n v="1539.6"/>
    <n v="16048669"/>
    <x v="2"/>
    <s v="Jul 2020"/>
    <n v="134.93970000000013"/>
    <x v="0"/>
    <x v="0"/>
    <s v="High"/>
    <n v="7.2891986062717712E-2"/>
    <n v="0.9"/>
    <x v="0"/>
  </r>
  <r>
    <x v="1183"/>
    <n v="1416.01"/>
    <n v="1465"/>
    <n v="1366.5400999999999"/>
    <n v="1417"/>
    <n v="19396616"/>
    <x v="3"/>
    <s v="Jul 2020"/>
    <n v="98.459900000000061"/>
    <x v="0"/>
    <x v="0"/>
    <s v="High"/>
    <n v="6.9914760488980242E-4"/>
    <n v="0"/>
    <x v="2"/>
  </r>
  <r>
    <x v="1184"/>
    <n v="1678.95"/>
    <n v="1689"/>
    <n v="1480.77"/>
    <n v="1513.07"/>
    <n v="24328504"/>
    <x v="4"/>
    <s v="Jul 2020"/>
    <n v="208.23000000000002"/>
    <x v="0"/>
    <x v="0"/>
    <s v="High"/>
    <n v="-9.8799845141308615E-2"/>
    <n v="-0.9"/>
    <x v="1"/>
  </r>
  <r>
    <x v="1185"/>
    <n v="1599"/>
    <n v="1626.42"/>
    <n v="1562"/>
    <n v="1592.33"/>
    <n v="14161080"/>
    <x v="0"/>
    <s v="Jul 2020"/>
    <n v="64.420000000000073"/>
    <x v="0"/>
    <x v="0"/>
    <s v="High"/>
    <n v="-4.1713570981864118E-3"/>
    <n v="0"/>
    <x v="2"/>
  </r>
  <r>
    <x v="1186"/>
    <n v="1639.93"/>
    <n v="1675"/>
    <n v="1558"/>
    <n v="1568.36"/>
    <n v="16029826"/>
    <x v="1"/>
    <s v="Jul 2020"/>
    <n v="117"/>
    <x v="0"/>
    <x v="0"/>
    <s v="High"/>
    <n v="-4.3642106675285022E-2"/>
    <n v="-0.9"/>
    <x v="1"/>
  </r>
  <r>
    <x v="1187"/>
    <n v="1519.01"/>
    <n v="1650"/>
    <n v="1488"/>
    <n v="1643"/>
    <n v="16697299"/>
    <x v="2"/>
    <s v="Jul 2020"/>
    <n v="162"/>
    <x v="0"/>
    <x v="0"/>
    <s v="High"/>
    <n v="8.1625532419141417E-2"/>
    <n v="0.9"/>
    <x v="0"/>
  </r>
  <r>
    <x v="1188"/>
    <n v="1513.45"/>
    <n v="1537.51"/>
    <n v="1490"/>
    <n v="1500.84"/>
    <n v="9332637"/>
    <x v="3"/>
    <s v="Jul 2020"/>
    <n v="47.509999999999991"/>
    <x v="0"/>
    <x v="0"/>
    <s v="High"/>
    <n v="-8.3319567874724151E-3"/>
    <n v="0"/>
    <x v="2"/>
  </r>
  <r>
    <x v="1189"/>
    <n v="1477.16"/>
    <n v="1531.71"/>
    <n v="1466"/>
    <n v="1500.64"/>
    <n v="14300795"/>
    <x v="4"/>
    <s v="Jul 2020"/>
    <n v="65.710000000000036"/>
    <x v="0"/>
    <x v="0"/>
    <s v="High"/>
    <n v="1.5895366784911599E-2"/>
    <n v="0"/>
    <x v="2"/>
  </r>
  <r>
    <x v="1190"/>
    <n v="1543"/>
    <n v="1550"/>
    <n v="1457"/>
    <n v="1546.01"/>
    <n v="16368690"/>
    <x v="0"/>
    <s v="Jul 2020"/>
    <n v="93"/>
    <x v="0"/>
    <x v="0"/>
    <s v="High"/>
    <n v="1.9507453013609792E-3"/>
    <n v="0"/>
    <x v="2"/>
  </r>
  <r>
    <x v="1191"/>
    <n v="1556"/>
    <n v="1590"/>
    <n v="1431"/>
    <n v="1516.8"/>
    <n v="23428079"/>
    <x v="1"/>
    <s v="Jul 2020"/>
    <n v="159"/>
    <x v="0"/>
    <x v="0"/>
    <s v="High"/>
    <n v="-2.5192802056555299E-2"/>
    <n v="-0.9"/>
    <x v="1"/>
  </r>
  <r>
    <x v="1192"/>
    <n v="1659"/>
    <n v="1794.99"/>
    <n v="1471.11"/>
    <n v="1497.06"/>
    <n v="39003179"/>
    <x v="2"/>
    <s v="Jul 2020"/>
    <n v="323.88000000000011"/>
    <x v="1"/>
    <x v="0"/>
    <s v="High"/>
    <n v="-9.7613019891500938E-2"/>
    <n v="-0.9"/>
    <x v="1"/>
  </r>
  <r>
    <x v="1193"/>
    <n v="1396"/>
    <n v="1548.92"/>
    <n v="1376.01"/>
    <n v="1544.65"/>
    <n v="23346353"/>
    <x v="3"/>
    <s v="Jul 2020"/>
    <n v="172.91000000000008"/>
    <x v="1"/>
    <x v="0"/>
    <s v="High"/>
    <n v="0.1064828080229227"/>
    <n v="0.9"/>
    <x v="0"/>
  </r>
  <r>
    <x v="1194"/>
    <n v="1396.99"/>
    <n v="1408.56"/>
    <n v="1351.28"/>
    <n v="1394.28"/>
    <n v="11718292"/>
    <x v="4"/>
    <s v="Jul 2020"/>
    <n v="57.279999999999973"/>
    <x v="0"/>
    <x v="0"/>
    <s v="High"/>
    <n v="-1.9398850385471881E-3"/>
    <n v="0"/>
    <x v="2"/>
  </r>
  <r>
    <x v="1195"/>
    <n v="1405"/>
    <n v="1417.26"/>
    <n v="1311.34"/>
    <n v="1365.88"/>
    <n v="16330188"/>
    <x v="0"/>
    <s v="Jul 2020"/>
    <n v="105.92000000000007"/>
    <x v="0"/>
    <x v="0"/>
    <s v="High"/>
    <n v="-2.7843416370106684E-2"/>
    <n v="-0.9"/>
    <x v="1"/>
  </r>
  <r>
    <x v="1196"/>
    <n v="1405.01"/>
    <n v="1429.5"/>
    <n v="1336.71"/>
    <n v="1389.86"/>
    <n v="21493301"/>
    <x v="1"/>
    <s v="Jul 2020"/>
    <n v="92.789999999999964"/>
    <x v="1"/>
    <x v="0"/>
    <s v="High"/>
    <n v="-1.0782841403264099E-2"/>
    <n v="0"/>
    <x v="2"/>
  </r>
  <r>
    <x v="1197"/>
    <n v="1276.69"/>
    <n v="1377.79"/>
    <n v="1266.04"/>
    <n v="1371.58"/>
    <n v="20570284"/>
    <x v="2"/>
    <s v="Jul 2020"/>
    <n v="111.75"/>
    <x v="1"/>
    <x v="0"/>
    <s v="High"/>
    <n v="7.4325012336589044E-2"/>
    <n v="0.9"/>
    <x v="0"/>
  </r>
  <r>
    <x v="1198"/>
    <n v="1221.48"/>
    <n v="1228"/>
    <n v="1185.5999999999999"/>
    <n v="1208.6600000000001"/>
    <n v="17250127"/>
    <x v="4"/>
    <s v="Jul 2020"/>
    <n v="42.400000000000091"/>
    <x v="1"/>
    <x v="0"/>
    <s v="High"/>
    <n v="-1.0495464518452973E-2"/>
    <n v="0"/>
    <x v="2"/>
  </r>
  <r>
    <x v="1199"/>
    <n v="1083"/>
    <n v="1135.33"/>
    <n v="1080.5"/>
    <n v="1119.6300000000001"/>
    <n v="13326897"/>
    <x v="0"/>
    <s v="Jul 2020"/>
    <n v="54.829999999999927"/>
    <x v="1"/>
    <x v="0"/>
    <s v="High"/>
    <n v="3.3822714681440547E-2"/>
    <n v="0.9"/>
    <x v="0"/>
  </r>
  <r>
    <x v="1200"/>
    <n v="1006.5"/>
    <n v="1087.69"/>
    <n v="1003.73"/>
    <n v="1079.81"/>
    <n v="16918501"/>
    <x v="1"/>
    <s v="Jun 2020"/>
    <n v="83.960000000000036"/>
    <x v="1"/>
    <x v="0"/>
    <s v="High"/>
    <n v="7.2836562344759007E-2"/>
    <n v="0.9"/>
    <x v="0"/>
  </r>
  <r>
    <x v="1201"/>
    <n v="969.01"/>
    <n v="1010"/>
    <n v="948.52009999999996"/>
    <n v="1009.35"/>
    <n v="9026404"/>
    <x v="2"/>
    <s v="Jun 2020"/>
    <n v="61.479900000000043"/>
    <x v="0"/>
    <x v="0"/>
    <s v="High"/>
    <n v="4.1630117336250431E-2"/>
    <n v="0.9"/>
    <x v="0"/>
  </r>
  <r>
    <x v="1202"/>
    <n v="994.78"/>
    <n v="995"/>
    <n v="954.87"/>
    <n v="959.74"/>
    <n v="8854908"/>
    <x v="3"/>
    <s v="Jun 2020"/>
    <n v="40.129999999999995"/>
    <x v="0"/>
    <x v="0"/>
    <s v="High"/>
    <n v="-3.5223868594060966E-2"/>
    <n v="-0.9"/>
    <x v="1"/>
  </r>
  <r>
    <x v="1203"/>
    <n v="954.27"/>
    <n v="985.98"/>
    <n v="937.15"/>
    <n v="985.98"/>
    <n v="9254549"/>
    <x v="4"/>
    <s v="Jun 2020"/>
    <n v="48.830000000000041"/>
    <x v="0"/>
    <x v="0"/>
    <s v="High"/>
    <n v="3.3229589110000353E-2"/>
    <n v="0.9"/>
    <x v="0"/>
  </r>
  <r>
    <x v="1204"/>
    <n v="994.11"/>
    <n v="1000.88"/>
    <n v="953.14"/>
    <n v="960.85"/>
    <n v="10959593"/>
    <x v="0"/>
    <s v="Jun 2020"/>
    <n v="47.740000000000009"/>
    <x v="0"/>
    <x v="0"/>
    <s v="High"/>
    <n v="-3.3457062095743922E-2"/>
    <n v="-0.9"/>
    <x v="1"/>
  </r>
  <r>
    <x v="1205"/>
    <n v="998.88"/>
    <n v="1012"/>
    <n v="994.01"/>
    <n v="1001.78"/>
    <n v="6365271"/>
    <x v="1"/>
    <s v="Jun 2020"/>
    <n v="17.990000000000009"/>
    <x v="0"/>
    <x v="0"/>
    <s v="High"/>
    <n v="2.9032516418388368E-3"/>
    <n v="0"/>
    <x v="2"/>
  </r>
  <r>
    <x v="1206"/>
    <n v="999.95"/>
    <n v="1008.88"/>
    <n v="990.02"/>
    <n v="994.32"/>
    <n v="6362350"/>
    <x v="2"/>
    <s v="Jun 2020"/>
    <n v="18.860000000000014"/>
    <x v="0"/>
    <x v="0"/>
    <s v="High"/>
    <n v="-5.6302815140756987E-3"/>
    <n v="0"/>
    <x v="2"/>
  </r>
  <r>
    <x v="1207"/>
    <n v="1012.78"/>
    <n v="1015.97"/>
    <n v="991.34"/>
    <n v="1000.9"/>
    <n v="8679749"/>
    <x v="3"/>
    <s v="Jun 2020"/>
    <n v="24.629999999999995"/>
    <x v="0"/>
    <x v="0"/>
    <s v="High"/>
    <n v="-1.1730089456742823E-2"/>
    <n v="0"/>
    <x v="2"/>
  </r>
  <r>
    <x v="1208"/>
    <n v="1003"/>
    <n v="1019.2"/>
    <n v="994.47"/>
    <n v="1003.96"/>
    <n v="9751936"/>
    <x v="4"/>
    <s v="Jun 2020"/>
    <n v="24.730000000000018"/>
    <x v="0"/>
    <x v="0"/>
    <s v="High"/>
    <n v="9.5712861415756369E-4"/>
    <n v="0"/>
    <x v="2"/>
  </r>
  <r>
    <x v="1209"/>
    <n v="987.71"/>
    <n v="1005"/>
    <n v="982.57"/>
    <n v="991.79"/>
    <n v="9890800"/>
    <x v="0"/>
    <s v="Jun 2020"/>
    <n v="22.42999999999995"/>
    <x v="0"/>
    <x v="0"/>
    <s v="High"/>
    <n v="4.1307671280030852E-3"/>
    <n v="0"/>
    <x v="2"/>
  </r>
  <r>
    <x v="1210"/>
    <n v="1011.85"/>
    <n v="1012.88"/>
    <n v="962.39"/>
    <n v="982.13"/>
    <n v="14051078"/>
    <x v="1"/>
    <s v="Jun 2020"/>
    <n v="50.490000000000009"/>
    <x v="0"/>
    <x v="0"/>
    <s v="High"/>
    <n v="-2.9371942481593149E-2"/>
    <n v="-0.9"/>
    <x v="1"/>
  </r>
  <r>
    <x v="1211"/>
    <n v="917.79"/>
    <n v="998.84"/>
    <n v="908.5"/>
    <n v="990.9"/>
    <n v="15697178"/>
    <x v="2"/>
    <s v="Jun 2020"/>
    <n v="90.340000000000032"/>
    <x v="0"/>
    <x v="0"/>
    <s v="High"/>
    <n v="7.9658745464648795E-2"/>
    <n v="0.9"/>
    <x v="0"/>
  </r>
  <r>
    <x v="1212"/>
    <n v="980"/>
    <n v="987.98"/>
    <n v="912.6"/>
    <n v="935.28"/>
    <n v="16763374"/>
    <x v="3"/>
    <s v="Jun 2020"/>
    <n v="75.38"/>
    <x v="0"/>
    <x v="0"/>
    <s v="High"/>
    <n v="-4.5632653061224521E-2"/>
    <n v="-0.9"/>
    <x v="1"/>
  </r>
  <r>
    <x v="1213"/>
    <n v="990.2"/>
    <n v="1018.96"/>
    <n v="972"/>
    <n v="972.84"/>
    <n v="15916482"/>
    <x v="4"/>
    <s v="Jun 2020"/>
    <n v="46.960000000000036"/>
    <x v="0"/>
    <x v="0"/>
    <s v="High"/>
    <n v="-1.7531811755200983E-2"/>
    <n v="0"/>
    <x v="2"/>
  </r>
  <r>
    <x v="1214"/>
    <n v="991.88"/>
    <n v="1027.48"/>
    <n v="982.5"/>
    <n v="1025.05"/>
    <n v="18563413"/>
    <x v="0"/>
    <s v="Jun 2020"/>
    <n v="44.980000000000018"/>
    <x v="1"/>
    <x v="0"/>
    <s v="High"/>
    <n v="3.3441545348227568E-2"/>
    <n v="0.9"/>
    <x v="0"/>
  </r>
  <r>
    <x v="1215"/>
    <n v="940.01"/>
    <n v="954.44"/>
    <n v="923.93"/>
    <n v="940.67"/>
    <n v="11388154"/>
    <x v="1"/>
    <s v="Jun 2020"/>
    <n v="30.510000000000105"/>
    <x v="0"/>
    <x v="0"/>
    <s v="High"/>
    <n v="7.021201902107086E-4"/>
    <n v="0"/>
    <x v="2"/>
  </r>
  <r>
    <x v="1216"/>
    <n v="919"/>
    <n v="950"/>
    <n v="909.16"/>
    <n v="949.92"/>
    <n v="14174727"/>
    <x v="2"/>
    <s v="Jun 2020"/>
    <n v="40.840000000000032"/>
    <x v="0"/>
    <x v="0"/>
    <s v="High"/>
    <n v="3.3645266594124E-2"/>
    <n v="0.9"/>
    <x v="0"/>
  </r>
  <r>
    <x v="1217"/>
    <n v="877.84"/>
    <n v="886.52"/>
    <n v="866.2"/>
    <n v="885.66"/>
    <n v="7811917"/>
    <x v="3"/>
    <s v="Jun 2020"/>
    <n v="20.319999999999936"/>
    <x v="0"/>
    <x v="0"/>
    <s v="High"/>
    <n v="8.9082292900755679E-3"/>
    <n v="0"/>
    <x v="2"/>
  </r>
  <r>
    <x v="1218"/>
    <n v="889.88"/>
    <n v="895.75"/>
    <n v="858.44"/>
    <n v="864.38"/>
    <n v="8887713"/>
    <x v="4"/>
    <s v="Jun 2020"/>
    <n v="37.309999999999945"/>
    <x v="0"/>
    <x v="0"/>
    <s v="High"/>
    <n v="-2.8655549062794983E-2"/>
    <n v="-0.9"/>
    <x v="1"/>
  </r>
  <r>
    <x v="1219"/>
    <n v="888.12"/>
    <n v="897.94"/>
    <n v="880.1"/>
    <n v="882.96"/>
    <n v="7949469"/>
    <x v="0"/>
    <s v="Jun 2020"/>
    <n v="17.840000000000032"/>
    <x v="0"/>
    <x v="0"/>
    <s v="High"/>
    <n v="-5.8100256722064224E-3"/>
    <n v="0"/>
    <x v="2"/>
  </r>
  <r>
    <x v="1220"/>
    <n v="894.7"/>
    <n v="908.66"/>
    <n v="871"/>
    <n v="881.56"/>
    <n v="13565596"/>
    <x v="1"/>
    <s v="Jun 2020"/>
    <n v="37.659999999999968"/>
    <x v="0"/>
    <x v="0"/>
    <s v="High"/>
    <n v="-1.4686487090645021E-2"/>
    <n v="0"/>
    <x v="2"/>
  </r>
  <r>
    <x v="1221"/>
    <n v="858"/>
    <n v="899"/>
    <n v="854.1"/>
    <n v="898.1"/>
    <n v="15085297"/>
    <x v="2"/>
    <s v="Jun 2020"/>
    <n v="44.899999999999977"/>
    <x v="0"/>
    <x v="0"/>
    <s v="High"/>
    <n v="4.6736596736596761E-2"/>
    <n v="0.9"/>
    <x v="0"/>
  </r>
  <r>
    <x v="1222"/>
    <n v="808.75"/>
    <n v="835"/>
    <n v="804.21"/>
    <n v="835"/>
    <n v="11812489"/>
    <x v="3"/>
    <s v="May 2020"/>
    <n v="30.789999999999964"/>
    <x v="0"/>
    <x v="0"/>
    <s v="High"/>
    <n v="3.2457496136012363E-2"/>
    <n v="0.9"/>
    <x v="0"/>
  </r>
  <r>
    <x v="1223"/>
    <n v="813.51"/>
    <n v="824.75"/>
    <n v="801.69"/>
    <n v="805.81"/>
    <n v="7275774"/>
    <x v="4"/>
    <s v="May 2020"/>
    <n v="23.059999999999945"/>
    <x v="0"/>
    <x v="0"/>
    <s v="High"/>
    <n v="-9.4651571584861219E-3"/>
    <n v="0"/>
    <x v="2"/>
  </r>
  <r>
    <x v="1224"/>
    <n v="820.86"/>
    <n v="827.71"/>
    <n v="785"/>
    <n v="820.23"/>
    <n v="11549530"/>
    <x v="0"/>
    <s v="May 2020"/>
    <n v="42.710000000000036"/>
    <x v="0"/>
    <x v="0"/>
    <s v="High"/>
    <n v="-7.6748775674292263E-4"/>
    <n v="0"/>
    <x v="2"/>
  </r>
  <r>
    <x v="1225"/>
    <n v="834.5"/>
    <n v="834.6"/>
    <n v="815.71"/>
    <n v="818.87"/>
    <n v="8089736"/>
    <x v="1"/>
    <s v="May 2020"/>
    <n v="18.889999999999986"/>
    <x v="0"/>
    <x v="0"/>
    <s v="High"/>
    <n v="-1.8729778310365482E-2"/>
    <n v="0"/>
    <x v="2"/>
  </r>
  <r>
    <x v="1226"/>
    <n v="822.17"/>
    <n v="831.78"/>
    <n v="812"/>
    <n v="816.88"/>
    <n v="9987475"/>
    <x v="3"/>
    <s v="May 2020"/>
    <n v="19.779999999999973"/>
    <x v="0"/>
    <x v="0"/>
    <s v="High"/>
    <n v="-6.4341924419523506E-3"/>
    <n v="0"/>
    <x v="2"/>
  </r>
  <r>
    <x v="1227"/>
    <n v="816"/>
    <n v="832.5"/>
    <n v="796"/>
    <n v="827.6"/>
    <n v="12182524"/>
    <x v="4"/>
    <s v="May 2020"/>
    <n v="36.5"/>
    <x v="0"/>
    <x v="0"/>
    <s v="High"/>
    <n v="1.4215686274509831E-2"/>
    <n v="0"/>
    <x v="2"/>
  </r>
  <r>
    <x v="1228"/>
    <n v="820.5"/>
    <n v="826"/>
    <n v="811.8"/>
    <n v="815.56"/>
    <n v="7309271"/>
    <x v="0"/>
    <s v="May 2020"/>
    <n v="14.200000000000045"/>
    <x v="0"/>
    <x v="1"/>
    <s v="Medium"/>
    <n v="-6.0207190737355939E-3"/>
    <n v="0"/>
    <x v="2"/>
  </r>
  <r>
    <x v="1229"/>
    <n v="815.17"/>
    <n v="822.07"/>
    <n v="806.08"/>
    <n v="808.01"/>
    <n v="9636522"/>
    <x v="1"/>
    <s v="May 2020"/>
    <n v="15.990000000000009"/>
    <x v="0"/>
    <x v="0"/>
    <s v="Medium"/>
    <n v="-8.7834439442079186E-3"/>
    <n v="0"/>
    <x v="2"/>
  </r>
  <r>
    <x v="1230"/>
    <n v="827.78"/>
    <n v="834.72"/>
    <n v="803.88"/>
    <n v="813.63"/>
    <n v="11698102"/>
    <x v="2"/>
    <s v="May 2020"/>
    <n v="30.840000000000032"/>
    <x v="0"/>
    <x v="0"/>
    <s v="High"/>
    <n v="-1.7093913841842008E-2"/>
    <n v="0"/>
    <x v="2"/>
  </r>
  <r>
    <x v="1231"/>
    <n v="790.35"/>
    <n v="805.05"/>
    <n v="786.55"/>
    <n v="799.17"/>
    <n v="10518428"/>
    <x v="3"/>
    <s v="May 2020"/>
    <n v="18.5"/>
    <x v="0"/>
    <x v="0"/>
    <s v="High"/>
    <n v="1.1159612829758886E-2"/>
    <n v="0"/>
    <x v="2"/>
  </r>
  <r>
    <x v="1232"/>
    <n v="780"/>
    <n v="803.36"/>
    <n v="764"/>
    <n v="803.33"/>
    <n v="13682188"/>
    <x v="4"/>
    <s v="May 2020"/>
    <n v="39.360000000000014"/>
    <x v="0"/>
    <x v="0"/>
    <s v="High"/>
    <n v="2.9910256410256464E-2"/>
    <n v="0.9"/>
    <x v="0"/>
  </r>
  <r>
    <x v="1233"/>
    <n v="820.83"/>
    <n v="826"/>
    <n v="763.3"/>
    <n v="790.96"/>
    <n v="19065491"/>
    <x v="0"/>
    <s v="May 2020"/>
    <n v="62.700000000000045"/>
    <x v="0"/>
    <x v="0"/>
    <s v="High"/>
    <n v="-3.6389995492367488E-2"/>
    <n v="-0.9"/>
    <x v="1"/>
  </r>
  <r>
    <x v="1234"/>
    <n v="827"/>
    <n v="843.29"/>
    <n v="808"/>
    <n v="809.41"/>
    <n v="15906905"/>
    <x v="1"/>
    <s v="May 2020"/>
    <n v="35.289999999999964"/>
    <x v="0"/>
    <x v="0"/>
    <s v="High"/>
    <n v="-2.1269649334945625E-2"/>
    <n v="-0.9"/>
    <x v="1"/>
  </r>
  <r>
    <x v="1235"/>
    <n v="790.51"/>
    <n v="824"/>
    <n v="785"/>
    <n v="811.29"/>
    <n v="16519601"/>
    <x v="2"/>
    <s v="May 2020"/>
    <n v="39"/>
    <x v="0"/>
    <x v="0"/>
    <s v="High"/>
    <n v="2.6286827491113298E-2"/>
    <n v="0.9"/>
    <x v="0"/>
  </r>
  <r>
    <x v="1236"/>
    <n v="793.77"/>
    <n v="824"/>
    <n v="787.01"/>
    <n v="819.42"/>
    <n v="16130087"/>
    <x v="3"/>
    <s v="May 2020"/>
    <n v="36.990000000000009"/>
    <x v="0"/>
    <x v="0"/>
    <s v="High"/>
    <n v="3.2314146415208411E-2"/>
    <n v="0.9"/>
    <x v="0"/>
  </r>
  <r>
    <x v="1237"/>
    <n v="777.21"/>
    <n v="796.4"/>
    <n v="772.35"/>
    <n v="780.04"/>
    <n v="11527686"/>
    <x v="4"/>
    <s v="May 2020"/>
    <n v="24.049999999999955"/>
    <x v="0"/>
    <x v="0"/>
    <s v="High"/>
    <n v="3.6412295261254064E-3"/>
    <n v="0"/>
    <x v="2"/>
  </r>
  <r>
    <x v="1238"/>
    <n v="776.5"/>
    <n v="789.8"/>
    <n v="761.11"/>
    <n v="782.58"/>
    <n v="11123231"/>
    <x v="0"/>
    <s v="May 2020"/>
    <n v="28.689999999999941"/>
    <x v="0"/>
    <x v="0"/>
    <s v="High"/>
    <n v="7.8300064391500848E-3"/>
    <n v="0"/>
    <x v="2"/>
  </r>
  <r>
    <x v="1239"/>
    <n v="789.79"/>
    <n v="798.92"/>
    <n v="762.18"/>
    <n v="768.21"/>
    <n v="16991656"/>
    <x v="1"/>
    <s v="May 2020"/>
    <n v="36.740000000000009"/>
    <x v="0"/>
    <x v="0"/>
    <s v="High"/>
    <n v="-2.7323718963268625E-2"/>
    <n v="-0.9"/>
    <x v="1"/>
  </r>
  <r>
    <x v="1240"/>
    <n v="701"/>
    <n v="762"/>
    <n v="698"/>
    <n v="761.19"/>
    <n v="19237090"/>
    <x v="2"/>
    <s v="May 2020"/>
    <n v="64"/>
    <x v="0"/>
    <x v="0"/>
    <s v="High"/>
    <n v="8.5863052781740445E-2"/>
    <n v="0.9"/>
    <x v="0"/>
  </r>
  <r>
    <x v="1241"/>
    <n v="755"/>
    <n v="772.77"/>
    <n v="683.04"/>
    <n v="701.32"/>
    <n v="32531807"/>
    <x v="3"/>
    <s v="May 2020"/>
    <n v="89.730000000000018"/>
    <x v="0"/>
    <x v="0"/>
    <s v="High"/>
    <n v="-7.1099337748344302E-2"/>
    <n v="-0.9"/>
    <x v="1"/>
  </r>
  <r>
    <x v="1242"/>
    <n v="855.19"/>
    <n v="869.82"/>
    <n v="763.5"/>
    <n v="781.88"/>
    <n v="28471854"/>
    <x v="4"/>
    <s v="Apr 2020"/>
    <n v="106.32000000000005"/>
    <x v="0"/>
    <x v="0"/>
    <s v="High"/>
    <n v="-8.5723640360621675E-2"/>
    <n v="-0.9"/>
    <x v="1"/>
  </r>
  <r>
    <x v="1243"/>
    <n v="790.17"/>
    <n v="803.2"/>
    <n v="783.16"/>
    <n v="800.51"/>
    <n v="16215982"/>
    <x v="0"/>
    <s v="Apr 2020"/>
    <n v="20.040000000000077"/>
    <x v="0"/>
    <x v="0"/>
    <s v="High"/>
    <n v="1.308579166508477E-2"/>
    <n v="0"/>
    <x v="2"/>
  </r>
  <r>
    <x v="1244"/>
    <n v="795.64"/>
    <n v="805"/>
    <n v="756.69"/>
    <n v="769.12"/>
    <n v="15221964"/>
    <x v="1"/>
    <s v="Apr 2020"/>
    <n v="48.309999999999945"/>
    <x v="0"/>
    <x v="0"/>
    <s v="High"/>
    <n v="-3.3331657533557865E-2"/>
    <n v="-0.9"/>
    <x v="1"/>
  </r>
  <r>
    <x v="1245"/>
    <n v="737.61"/>
    <n v="799.49"/>
    <n v="735"/>
    <n v="798.75"/>
    <n v="20681442"/>
    <x v="2"/>
    <s v="Apr 2020"/>
    <n v="64.490000000000009"/>
    <x v="0"/>
    <x v="0"/>
    <s v="High"/>
    <n v="8.2889331760686524E-2"/>
    <n v="0.9"/>
    <x v="0"/>
  </r>
  <r>
    <x v="1246"/>
    <n v="710.81"/>
    <n v="730.73"/>
    <n v="698.18"/>
    <n v="725.15"/>
    <n v="13237612"/>
    <x v="3"/>
    <s v="Apr 2020"/>
    <n v="32.550000000000068"/>
    <x v="0"/>
    <x v="0"/>
    <s v="High"/>
    <n v="2.0174167499050426E-2"/>
    <n v="0.9"/>
    <x v="0"/>
  </r>
  <r>
    <x v="1247"/>
    <n v="727.6"/>
    <n v="734"/>
    <n v="703.13"/>
    <n v="705.63"/>
    <n v="13236697"/>
    <x v="4"/>
    <s v="Apr 2020"/>
    <n v="30.870000000000005"/>
    <x v="0"/>
    <x v="0"/>
    <s v="High"/>
    <n v="-3.0195162177020379E-2"/>
    <n v="-0.9"/>
    <x v="1"/>
  </r>
  <r>
    <x v="1248"/>
    <n v="703.98"/>
    <n v="734"/>
    <n v="688.71"/>
    <n v="732.11"/>
    <n v="14224831"/>
    <x v="0"/>
    <s v="Apr 2020"/>
    <n v="45.289999999999964"/>
    <x v="0"/>
    <x v="0"/>
    <s v="High"/>
    <n v="3.9958521548907631E-2"/>
    <n v="0.9"/>
    <x v="0"/>
  </r>
  <r>
    <x v="1249"/>
    <n v="730.12"/>
    <n v="753.33"/>
    <n v="673.79"/>
    <n v="686.72"/>
    <n v="20209093"/>
    <x v="1"/>
    <s v="Apr 2020"/>
    <n v="79.540000000000077"/>
    <x v="0"/>
    <x v="0"/>
    <s v="High"/>
    <n v="-5.9442283460253077E-2"/>
    <n v="-0.9"/>
    <x v="1"/>
  </r>
  <r>
    <x v="1250"/>
    <n v="732.7"/>
    <n v="765.57"/>
    <n v="712.21"/>
    <n v="746.36"/>
    <n v="14746577"/>
    <x v="2"/>
    <s v="Apr 2020"/>
    <n v="53.360000000000014"/>
    <x v="0"/>
    <x v="0"/>
    <s v="High"/>
    <n v="1.8643373822846959E-2"/>
    <n v="0"/>
    <x v="2"/>
  </r>
  <r>
    <x v="1251"/>
    <n v="772.28"/>
    <n v="774.95"/>
    <n v="747.66"/>
    <n v="753.89"/>
    <n v="13128237"/>
    <x v="3"/>
    <s v="Apr 2020"/>
    <n v="27.290000000000077"/>
    <x v="0"/>
    <x v="0"/>
    <s v="High"/>
    <n v="-2.381260682653958E-2"/>
    <n v="-0.9"/>
    <x v="1"/>
  </r>
  <r>
    <x v="1252"/>
    <n v="716.94"/>
    <n v="759.45"/>
    <n v="706.72"/>
    <n v="745.21"/>
    <n v="20657862"/>
    <x v="4"/>
    <s v="Apr 2020"/>
    <n v="52.730000000000018"/>
    <x v="0"/>
    <x v="0"/>
    <s v="High"/>
    <n v="3.9431472647641339E-2"/>
    <n v="0.9"/>
    <x v="0"/>
  </r>
  <r>
    <x v="1253"/>
    <n v="742"/>
    <n v="753.13"/>
    <n v="710"/>
    <n v="729.83"/>
    <n v="23577001"/>
    <x v="0"/>
    <s v="Apr 2020"/>
    <n v="43.129999999999995"/>
    <x v="0"/>
    <x v="0"/>
    <s v="High"/>
    <n v="-1.6401617250673798E-2"/>
    <n v="0"/>
    <x v="2"/>
  </r>
  <r>
    <x v="1254"/>
    <n v="698.97"/>
    <n v="741.88"/>
    <n v="692.43"/>
    <n v="709.89"/>
    <n v="30576511"/>
    <x v="1"/>
    <s v="Apr 2020"/>
    <n v="49.450000000000045"/>
    <x v="0"/>
    <x v="0"/>
    <s v="High"/>
    <n v="1.5622988111077669E-2"/>
    <n v="0"/>
    <x v="2"/>
  </r>
  <r>
    <x v="1255"/>
    <n v="590.16"/>
    <n v="652"/>
    <n v="580.53"/>
    <n v="650.95000000000005"/>
    <n v="22475421"/>
    <x v="2"/>
    <s v="Apr 2020"/>
    <n v="71.470000000000027"/>
    <x v="0"/>
    <x v="0"/>
    <s v="High"/>
    <n v="0.1030059644842078"/>
    <n v="0.9"/>
    <x v="0"/>
  </r>
  <r>
    <x v="1256"/>
    <n v="562.09"/>
    <n v="575.17999999999995"/>
    <n v="557.11"/>
    <n v="573"/>
    <n v="13650000"/>
    <x v="4"/>
    <s v="Apr 2020"/>
    <n v="18.069999999999936"/>
    <x v="0"/>
    <x v="0"/>
    <s v="High"/>
    <n v="1.9409703072461648E-2"/>
    <n v="0"/>
    <x v="2"/>
  </r>
  <r>
    <x v="1257"/>
    <n v="554.20000000000005"/>
    <n v="557.21"/>
    <n v="533.33000000000004"/>
    <n v="548.84"/>
    <n v="12656024"/>
    <x v="0"/>
    <s v="Apr 2020"/>
    <n v="23.879999999999995"/>
    <x v="0"/>
    <x v="0"/>
    <s v="High"/>
    <n v="-9.6715987008300485E-3"/>
    <n v="0"/>
    <x v="2"/>
  </r>
  <r>
    <x v="1258"/>
    <n v="545"/>
    <n v="565"/>
    <n v="532.34"/>
    <n v="545.45000000000005"/>
    <n v="17919784"/>
    <x v="1"/>
    <s v="Apr 2020"/>
    <n v="32.659999999999968"/>
    <x v="0"/>
    <x v="0"/>
    <s v="High"/>
    <n v="8.2568807339457881E-4"/>
    <n v="0"/>
    <x v="2"/>
  </r>
  <r>
    <x v="1259"/>
    <n v="511.2"/>
    <n v="521"/>
    <n v="497.96"/>
    <n v="516.24"/>
    <n v="14901836"/>
    <x v="2"/>
    <s v="Apr 2020"/>
    <n v="23.04000000000002"/>
    <x v="0"/>
    <x v="0"/>
    <s v="High"/>
    <n v="9.8591549295775054E-3"/>
    <n v="0"/>
    <x v="2"/>
  </r>
  <r>
    <x v="1260"/>
    <n v="509.5"/>
    <n v="515.49"/>
    <n v="468.39"/>
    <n v="480.01"/>
    <n v="22562076"/>
    <x v="3"/>
    <s v="Apr 2020"/>
    <n v="47.100000000000023"/>
    <x v="0"/>
    <x v="0"/>
    <s v="High"/>
    <n v="-5.7880274779195308E-2"/>
    <n v="-0.9"/>
    <x v="1"/>
  </r>
  <r>
    <x v="1261"/>
    <n v="481.03"/>
    <n v="494.26"/>
    <n v="446.4"/>
    <n v="454.47"/>
    <n v="19858427"/>
    <x v="4"/>
    <s v="Apr 2020"/>
    <n v="47.860000000000014"/>
    <x v="0"/>
    <x v="0"/>
    <s v="High"/>
    <n v="-5.5214851464565506E-2"/>
    <n v="-0.9"/>
    <x v="1"/>
  </r>
  <r>
    <x v="1262"/>
    <n v="504"/>
    <n v="513.95000000000005"/>
    <n v="475.1"/>
    <n v="481.56"/>
    <n v="13353180"/>
    <x v="0"/>
    <s v="Apr 2020"/>
    <n v="38.850000000000023"/>
    <x v="0"/>
    <x v="0"/>
    <s v="High"/>
    <n v="-4.4523809523809521E-2"/>
    <n v="-0.9"/>
    <x v="1"/>
  </r>
  <r>
    <x v="1263"/>
    <n v="501.25"/>
    <n v="542.96"/>
    <n v="497"/>
    <n v="524"/>
    <n v="17771485"/>
    <x v="1"/>
    <s v="Mar 2020"/>
    <n v="45.960000000000036"/>
    <x v="0"/>
    <x v="0"/>
    <s v="High"/>
    <n v="4.5386533665835414E-2"/>
    <n v="0.9"/>
    <x v="0"/>
  </r>
  <r>
    <x v="1264"/>
    <n v="510.26"/>
    <n v="516.65"/>
    <n v="491.23"/>
    <n v="502.13"/>
    <n v="11998067"/>
    <x v="2"/>
    <s v="Mar 2020"/>
    <n v="25.419999999999959"/>
    <x v="0"/>
    <x v="0"/>
    <s v="High"/>
    <n v="-1.5933053737310382E-2"/>
    <n v="0"/>
    <x v="2"/>
  </r>
  <r>
    <x v="1265"/>
    <n v="505"/>
    <n v="525.79999999999995"/>
    <n v="494.03"/>
    <n v="514.36"/>
    <n v="14377408"/>
    <x v="3"/>
    <s v="Mar 2020"/>
    <n v="31.769999999999982"/>
    <x v="0"/>
    <x v="0"/>
    <s v="High"/>
    <n v="1.8534653465346562E-2"/>
    <n v="0"/>
    <x v="2"/>
  </r>
  <r>
    <x v="1266"/>
    <n v="547.39"/>
    <n v="560"/>
    <n v="512.25"/>
    <n v="528.16"/>
    <n v="17422082"/>
    <x v="4"/>
    <s v="Mar 2020"/>
    <n v="47.75"/>
    <x v="0"/>
    <x v="0"/>
    <s v="High"/>
    <n v="-3.5130345822905092E-2"/>
    <n v="-0.9"/>
    <x v="1"/>
  </r>
  <r>
    <x v="1267"/>
    <n v="545.25"/>
    <n v="557"/>
    <n v="511.11"/>
    <n v="539.25"/>
    <n v="21222745"/>
    <x v="0"/>
    <s v="Mar 2020"/>
    <n v="45.889999999999986"/>
    <x v="0"/>
    <x v="0"/>
    <s v="High"/>
    <n v="-1.1004126547455296E-2"/>
    <n v="0"/>
    <x v="2"/>
  </r>
  <r>
    <x v="1268"/>
    <n v="477.3"/>
    <n v="513.69000000000005"/>
    <n v="474"/>
    <n v="505"/>
    <n v="22895170"/>
    <x v="1"/>
    <s v="Mar 2020"/>
    <n v="39.690000000000055"/>
    <x v="0"/>
    <x v="0"/>
    <s v="High"/>
    <n v="5.8034778965011496E-2"/>
    <n v="0.9"/>
    <x v="0"/>
  </r>
  <r>
    <x v="1269"/>
    <n v="433.6"/>
    <n v="442"/>
    <n v="410.5"/>
    <n v="434.29"/>
    <n v="16454549"/>
    <x v="2"/>
    <s v="Mar 2020"/>
    <n v="31.5"/>
    <x v="0"/>
    <x v="0"/>
    <s v="High"/>
    <n v="1.5913284132841276E-3"/>
    <n v="0"/>
    <x v="2"/>
  </r>
  <r>
    <x v="1270"/>
    <n v="438.2"/>
    <n v="477"/>
    <n v="425.79"/>
    <n v="427.53"/>
    <n v="28285502"/>
    <x v="3"/>
    <s v="Mar 2020"/>
    <n v="51.20999999999998"/>
    <x v="0"/>
    <x v="0"/>
    <s v="High"/>
    <n v="-2.4349612049292597E-2"/>
    <n v="-0.9"/>
    <x v="1"/>
  </r>
  <r>
    <x v="1271"/>
    <n v="374.7"/>
    <n v="452"/>
    <n v="358.46"/>
    <n v="427.64"/>
    <n v="30195460"/>
    <x v="4"/>
    <s v="Mar 2020"/>
    <n v="93.54000000000002"/>
    <x v="0"/>
    <x v="0"/>
    <s v="High"/>
    <n v="0.14128636242327194"/>
    <n v="0.9"/>
    <x v="0"/>
  </r>
  <r>
    <x v="1272"/>
    <n v="389"/>
    <n v="404.86"/>
    <n v="350.51"/>
    <n v="361.22"/>
    <n v="23625005"/>
    <x v="0"/>
    <s v="Mar 2020"/>
    <n v="54.350000000000023"/>
    <x v="0"/>
    <x v="0"/>
    <s v="High"/>
    <n v="-7.1413881748071908E-2"/>
    <n v="-0.9"/>
    <x v="1"/>
  </r>
  <r>
    <x v="1273"/>
    <n v="440.01"/>
    <n v="471.85"/>
    <n v="396"/>
    <n v="430.2"/>
    <n v="23994580"/>
    <x v="1"/>
    <s v="Mar 2020"/>
    <n v="75.850000000000023"/>
    <x v="0"/>
    <x v="0"/>
    <s v="High"/>
    <n v="-2.2294947842094504E-2"/>
    <n v="-0.9"/>
    <x v="1"/>
  </r>
  <r>
    <x v="1274"/>
    <n v="469.5"/>
    <n v="494.87"/>
    <n v="442.17"/>
    <n v="445.07"/>
    <n v="20489464"/>
    <x v="2"/>
    <s v="Mar 2020"/>
    <n v="52.699999999999989"/>
    <x v="0"/>
    <x v="0"/>
    <s v="High"/>
    <n v="-5.2034078807241764E-2"/>
    <n v="-0.9"/>
    <x v="1"/>
  </r>
  <r>
    <x v="1275"/>
    <n v="595"/>
    <n v="607.57000000000005"/>
    <n v="502"/>
    <n v="546.62"/>
    <n v="22640254"/>
    <x v="3"/>
    <s v="Mar 2020"/>
    <n v="105.57000000000005"/>
    <x v="0"/>
    <x v="0"/>
    <s v="High"/>
    <n v="-8.1310924369747892E-2"/>
    <n v="-0.9"/>
    <x v="1"/>
  </r>
  <r>
    <x v="1276"/>
    <n v="580.89"/>
    <n v="594.5"/>
    <n v="546.25"/>
    <n v="560.54999999999995"/>
    <n v="18909052"/>
    <x v="4"/>
    <s v="Mar 2020"/>
    <n v="48.25"/>
    <x v="0"/>
    <x v="0"/>
    <s v="High"/>
    <n v="-3.5015235242472811E-2"/>
    <n v="-0.9"/>
    <x v="1"/>
  </r>
  <r>
    <x v="1277"/>
    <n v="640.20000000000005"/>
    <n v="653.58000000000004"/>
    <n v="613"/>
    <n v="634.23"/>
    <n v="13413587"/>
    <x v="0"/>
    <s v="Mar 2020"/>
    <n v="40.580000000000041"/>
    <x v="0"/>
    <x v="0"/>
    <s v="High"/>
    <n v="-9.3252108716026655E-3"/>
    <n v="0"/>
    <x v="2"/>
  </r>
  <r>
    <x v="1278"/>
    <n v="659.43"/>
    <n v="668"/>
    <n v="608"/>
    <n v="645.33000000000004"/>
    <n v="15594443"/>
    <x v="1"/>
    <s v="Mar 2020"/>
    <n v="60"/>
    <x v="0"/>
    <x v="0"/>
    <s v="High"/>
    <n v="-2.1382102725080614E-2"/>
    <n v="-0.9"/>
    <x v="1"/>
  </r>
  <r>
    <x v="1279"/>
    <n v="605.39"/>
    <n v="663"/>
    <n v="605"/>
    <n v="608"/>
    <n v="17073740"/>
    <x v="2"/>
    <s v="Mar 2020"/>
    <n v="58"/>
    <x v="0"/>
    <x v="0"/>
    <s v="High"/>
    <n v="4.3112704207205503E-3"/>
    <n v="0"/>
    <x v="2"/>
  </r>
  <r>
    <x v="1280"/>
    <n v="690"/>
    <n v="707"/>
    <n v="684.27"/>
    <n v="703.48"/>
    <n v="12662918"/>
    <x v="3"/>
    <s v="Mar 2020"/>
    <n v="22.730000000000018"/>
    <x v="0"/>
    <x v="0"/>
    <s v="High"/>
    <n v="1.9536231884057998E-2"/>
    <n v="0"/>
    <x v="2"/>
  </r>
  <r>
    <x v="1281"/>
    <n v="723.77"/>
    <n v="745.75"/>
    <n v="718.07"/>
    <n v="724.54"/>
    <n v="10852657"/>
    <x v="4"/>
    <s v="Mar 2020"/>
    <n v="27.67999999999995"/>
    <x v="0"/>
    <x v="0"/>
    <s v="High"/>
    <n v="1.0638738825869845E-3"/>
    <n v="0"/>
    <x v="2"/>
  </r>
  <r>
    <x v="1282"/>
    <n v="763.96"/>
    <n v="766.52"/>
    <n v="724.73"/>
    <n v="749.5"/>
    <n v="15048977"/>
    <x v="0"/>
    <s v="Mar 2020"/>
    <n v="41.789999999999964"/>
    <x v="0"/>
    <x v="0"/>
    <s v="High"/>
    <n v="-1.8927692549348181E-2"/>
    <n v="0"/>
    <x v="2"/>
  </r>
  <r>
    <x v="1283"/>
    <n v="805"/>
    <n v="806.98"/>
    <n v="716.11"/>
    <n v="745.51"/>
    <n v="25784003"/>
    <x v="1"/>
    <s v="Mar 2020"/>
    <n v="90.87"/>
    <x v="0"/>
    <x v="0"/>
    <s v="High"/>
    <n v="-7.3900621118012433E-2"/>
    <n v="-0.9"/>
    <x v="1"/>
  </r>
  <r>
    <x v="1284"/>
    <n v="711.26"/>
    <n v="743.69"/>
    <n v="686.67"/>
    <n v="743.62"/>
    <n v="20194991"/>
    <x v="2"/>
    <s v="Mar 2020"/>
    <n v="57.020000000000095"/>
    <x v="0"/>
    <x v="0"/>
    <s v="High"/>
    <n v="4.5496724123386685E-2"/>
    <n v="0.9"/>
    <x v="0"/>
  </r>
  <r>
    <x v="1285"/>
    <n v="629.70000000000005"/>
    <n v="690.52"/>
    <n v="611.52"/>
    <n v="667.99"/>
    <n v="24564171"/>
    <x v="3"/>
    <s v="Feb 2020"/>
    <n v="79"/>
    <x v="0"/>
    <x v="0"/>
    <s v="High"/>
    <n v="6.0806733365094429E-2"/>
    <n v="0.9"/>
    <x v="0"/>
  </r>
  <r>
    <x v="1286"/>
    <n v="730"/>
    <n v="739.77"/>
    <n v="669"/>
    <n v="679"/>
    <n v="24277160"/>
    <x v="4"/>
    <s v="Feb 2020"/>
    <n v="70.769999999999982"/>
    <x v="0"/>
    <x v="0"/>
    <s v="High"/>
    <n v="-6.9863013698630141E-2"/>
    <n v="-0.9"/>
    <x v="1"/>
  </r>
  <r>
    <x v="1287"/>
    <n v="782.5"/>
    <n v="813.31"/>
    <n v="776.11"/>
    <n v="778.8"/>
    <n v="14153843"/>
    <x v="0"/>
    <s v="Feb 2020"/>
    <n v="37.199999999999932"/>
    <x v="0"/>
    <x v="0"/>
    <s v="High"/>
    <n v="-4.7284345047923903E-3"/>
    <n v="0"/>
    <x v="2"/>
  </r>
  <r>
    <x v="1288"/>
    <n v="849"/>
    <n v="856.6"/>
    <n v="787"/>
    <n v="799.91"/>
    <n v="17290481"/>
    <x v="1"/>
    <s v="Feb 2020"/>
    <n v="69.600000000000023"/>
    <x v="0"/>
    <x v="0"/>
    <s v="High"/>
    <n v="-5.7820965842167296E-2"/>
    <n v="-0.9"/>
    <x v="1"/>
  </r>
  <r>
    <x v="1289"/>
    <n v="839"/>
    <n v="863.5"/>
    <n v="822.2"/>
    <n v="833.79"/>
    <n v="15192163"/>
    <x v="2"/>
    <s v="Feb 2020"/>
    <n v="41.299999999999955"/>
    <x v="0"/>
    <x v="0"/>
    <s v="High"/>
    <n v="-6.2097735399285299E-3"/>
    <n v="0"/>
    <x v="2"/>
  </r>
  <r>
    <x v="1290"/>
    <n v="906.98"/>
    <n v="913.06"/>
    <n v="880.45"/>
    <n v="901"/>
    <n v="14339446"/>
    <x v="3"/>
    <s v="Feb 2020"/>
    <n v="32.6099999999999"/>
    <x v="0"/>
    <x v="0"/>
    <s v="High"/>
    <n v="-6.5933096650422482E-3"/>
    <n v="0"/>
    <x v="2"/>
  </r>
  <r>
    <x v="1291"/>
    <n v="911.95"/>
    <n v="912"/>
    <n v="859.94"/>
    <n v="899.41"/>
    <n v="17634893"/>
    <x v="4"/>
    <s v="Feb 2020"/>
    <n v="52.059999999999945"/>
    <x v="0"/>
    <x v="0"/>
    <s v="High"/>
    <n v="-1.3750753879050471E-2"/>
    <n v="0"/>
    <x v="2"/>
  </r>
  <r>
    <x v="1292"/>
    <n v="923.5"/>
    <n v="944.78"/>
    <n v="901.02"/>
    <n v="917.42"/>
    <n v="25422958"/>
    <x v="0"/>
    <s v="Feb 2020"/>
    <n v="43.759999999999991"/>
    <x v="0"/>
    <x v="0"/>
    <s v="High"/>
    <n v="-6.583649160801344E-3"/>
    <n v="0"/>
    <x v="2"/>
  </r>
  <r>
    <x v="1293"/>
    <n v="841.6"/>
    <n v="860"/>
    <n v="832.36"/>
    <n v="858.4"/>
    <n v="16698369"/>
    <x v="1"/>
    <s v="Feb 2020"/>
    <n v="27.639999999999986"/>
    <x v="0"/>
    <x v="0"/>
    <s v="High"/>
    <n v="1.9961977186311732E-2"/>
    <n v="0"/>
    <x v="2"/>
  </r>
  <r>
    <x v="1294"/>
    <n v="787.22"/>
    <n v="812.97"/>
    <n v="785.5"/>
    <n v="800.03"/>
    <n v="15693711"/>
    <x v="3"/>
    <s v="Feb 2020"/>
    <n v="27.470000000000027"/>
    <x v="0"/>
    <x v="0"/>
    <s v="High"/>
    <n v="1.627245242752972E-2"/>
    <n v="0"/>
    <x v="2"/>
  </r>
  <r>
    <x v="1295"/>
    <n v="741.84"/>
    <n v="818"/>
    <n v="735"/>
    <n v="804"/>
    <n v="26289348"/>
    <x v="4"/>
    <s v="Feb 2020"/>
    <n v="83"/>
    <x v="0"/>
    <x v="0"/>
    <s v="High"/>
    <n v="8.3791653186670936E-2"/>
    <n v="0.9"/>
    <x v="0"/>
  </r>
  <r>
    <x v="1296"/>
    <n v="777.87"/>
    <n v="789.75"/>
    <n v="763.37"/>
    <n v="767.29"/>
    <n v="12022470"/>
    <x v="0"/>
    <s v="Feb 2020"/>
    <n v="26.379999999999995"/>
    <x v="0"/>
    <x v="0"/>
    <s v="High"/>
    <n v="-1.3601244423875508E-2"/>
    <n v="0"/>
    <x v="2"/>
  </r>
  <r>
    <x v="1297"/>
    <n v="768.79"/>
    <n v="783.51"/>
    <n v="758"/>
    <n v="774.38"/>
    <n v="11697473"/>
    <x v="1"/>
    <s v="Feb 2020"/>
    <n v="25.509999999999991"/>
    <x v="0"/>
    <x v="0"/>
    <s v="High"/>
    <n v="7.2711663783348278E-3"/>
    <n v="0"/>
    <x v="2"/>
  </r>
  <r>
    <x v="1298"/>
    <n v="800"/>
    <n v="819.99"/>
    <n v="752.4"/>
    <n v="771.28"/>
    <n v="24689163"/>
    <x v="2"/>
    <s v="Feb 2020"/>
    <n v="67.590000000000032"/>
    <x v="0"/>
    <x v="0"/>
    <s v="High"/>
    <n v="-3.5900000000000036E-2"/>
    <n v="-0.9"/>
    <x v="1"/>
  </r>
  <r>
    <x v="1299"/>
    <n v="730.55"/>
    <n v="769.75"/>
    <n v="730"/>
    <n v="748.07"/>
    <n v="17063521"/>
    <x v="3"/>
    <s v="Feb 2020"/>
    <n v="39.75"/>
    <x v="0"/>
    <x v="0"/>
    <s v="High"/>
    <n v="2.3981931421531856E-2"/>
    <n v="0.9"/>
    <x v="0"/>
  </r>
  <r>
    <x v="1300"/>
    <n v="699.92"/>
    <n v="795.83"/>
    <n v="687"/>
    <n v="748.96"/>
    <n v="39880752"/>
    <x v="4"/>
    <s v="Feb 2020"/>
    <n v="108.83000000000004"/>
    <x v="0"/>
    <x v="0"/>
    <s v="High"/>
    <n v="7.0065150302891871E-2"/>
    <n v="0.9"/>
    <x v="0"/>
  </r>
  <r>
    <x v="1301"/>
    <n v="823.26"/>
    <n v="845.98"/>
    <n v="704.11"/>
    <n v="734.7"/>
    <n v="48423837"/>
    <x v="0"/>
    <s v="Feb 2020"/>
    <n v="141.87"/>
    <x v="0"/>
    <x v="0"/>
    <s v="High"/>
    <n v="-0.10757233437796072"/>
    <n v="-0.9"/>
    <x v="1"/>
  </r>
  <r>
    <x v="1302"/>
    <n v="882.96"/>
    <n v="968.99"/>
    <n v="833.88"/>
    <n v="887.06"/>
    <n v="60938758"/>
    <x v="1"/>
    <s v="Feb 2020"/>
    <n v="135.11000000000001"/>
    <x v="1"/>
    <x v="0"/>
    <s v="High"/>
    <n v="4.6434719579594875E-3"/>
    <n v="0"/>
    <x v="2"/>
  </r>
  <r>
    <x v="1303"/>
    <n v="673.69"/>
    <n v="786.14"/>
    <n v="673.52"/>
    <n v="780"/>
    <n v="47233495"/>
    <x v="2"/>
    <s v="Feb 2020"/>
    <n v="112.62"/>
    <x v="1"/>
    <x v="0"/>
    <s v="High"/>
    <n v="0.1578025501343347"/>
    <n v="0.9"/>
    <x v="0"/>
  </r>
  <r>
    <x v="1304"/>
    <n v="640"/>
    <n v="653"/>
    <n v="632.52"/>
    <n v="650.57000000000005"/>
    <n v="15719266"/>
    <x v="3"/>
    <s v="Jan 2020"/>
    <n v="20.480000000000018"/>
    <x v="1"/>
    <x v="0"/>
    <s v="High"/>
    <n v="1.6515625000000079E-2"/>
    <n v="0"/>
    <x v="2"/>
  </r>
  <r>
    <x v="1305"/>
    <n v="632.41999999999996"/>
    <n v="650.88"/>
    <n v="618"/>
    <n v="640.80999999999995"/>
    <n v="29005676"/>
    <x v="4"/>
    <s v="Jan 2020"/>
    <n v="32.879999999999995"/>
    <x v="1"/>
    <x v="0"/>
    <s v="High"/>
    <n v="1.3266500110685916E-2"/>
    <n v="0"/>
    <x v="2"/>
  </r>
  <r>
    <x v="1306"/>
    <n v="575.69000000000005"/>
    <n v="589.79999999999995"/>
    <n v="567.42999999999995"/>
    <n v="580.99"/>
    <n v="18216672"/>
    <x v="0"/>
    <s v="Jan 2020"/>
    <n v="22.370000000000005"/>
    <x v="0"/>
    <x v="0"/>
    <s v="High"/>
    <n v="9.2063436919174457E-3"/>
    <n v="0"/>
    <x v="2"/>
  </r>
  <r>
    <x v="1307"/>
    <n v="568.49"/>
    <n v="576.80999999999995"/>
    <n v="558.08000000000004"/>
    <n v="566.9"/>
    <n v="11788493"/>
    <x v="1"/>
    <s v="Jan 2020"/>
    <n v="18.729999999999905"/>
    <x v="0"/>
    <x v="0"/>
    <s v="High"/>
    <n v="-2.7968829706767609E-3"/>
    <n v="0"/>
    <x v="2"/>
  </r>
  <r>
    <x v="1308"/>
    <n v="541.99"/>
    <n v="564.44000000000005"/>
    <n v="539.28"/>
    <n v="558.02"/>
    <n v="13608068"/>
    <x v="2"/>
    <s v="Jan 2020"/>
    <n v="25.160000000000082"/>
    <x v="0"/>
    <x v="0"/>
    <s v="High"/>
    <n v="2.9576191442646494E-2"/>
    <n v="0.9"/>
    <x v="0"/>
  </r>
  <r>
    <x v="1309"/>
    <n v="570.63"/>
    <n v="573.86"/>
    <n v="554.26"/>
    <n v="564.82000000000005"/>
    <n v="14353600"/>
    <x v="3"/>
    <s v="Jan 2020"/>
    <n v="19.600000000000023"/>
    <x v="0"/>
    <x v="0"/>
    <s v="High"/>
    <n v="-1.0181728966230211E-2"/>
    <n v="0"/>
    <x v="2"/>
  </r>
  <r>
    <x v="1310"/>
    <n v="564.25"/>
    <n v="582"/>
    <n v="555.6"/>
    <n v="572.20000000000005"/>
    <n v="19651042"/>
    <x v="4"/>
    <s v="Jan 2020"/>
    <n v="26.399999999999977"/>
    <x v="0"/>
    <x v="0"/>
    <s v="High"/>
    <n v="1.4089499335401056E-2"/>
    <n v="0"/>
    <x v="2"/>
  </r>
  <r>
    <x v="1311"/>
    <n v="571.89"/>
    <n v="594.5"/>
    <n v="559.1"/>
    <n v="569.55999999999995"/>
    <n v="31369028"/>
    <x v="0"/>
    <s v="Jan 2020"/>
    <n v="35.399999999999977"/>
    <x v="1"/>
    <x v="0"/>
    <s v="High"/>
    <n v="-4.0742100753642149E-3"/>
    <n v="0"/>
    <x v="2"/>
  </r>
  <r>
    <x v="1312"/>
    <n v="530.25"/>
    <n v="548.58000000000004"/>
    <n v="528.41"/>
    <n v="547.20000000000005"/>
    <n v="17447270"/>
    <x v="1"/>
    <s v="Jan 2020"/>
    <n v="20.170000000000073"/>
    <x v="1"/>
    <x v="0"/>
    <s v="High"/>
    <n v="3.1966053748232054E-2"/>
    <n v="0.9"/>
    <x v="0"/>
  </r>
  <r>
    <x v="1313"/>
    <n v="507.61"/>
    <n v="515.66999999999996"/>
    <n v="503.16"/>
    <n v="510.5"/>
    <n v="13629073"/>
    <x v="3"/>
    <s v="Jan 2020"/>
    <n v="12.509999999999934"/>
    <x v="0"/>
    <x v="1"/>
    <s v="Medium"/>
    <n v="5.693347254782188E-3"/>
    <n v="0"/>
    <x v="2"/>
  </r>
  <r>
    <x v="1314"/>
    <n v="493.75"/>
    <n v="514.46"/>
    <n v="492.17"/>
    <n v="513.49"/>
    <n v="21736653"/>
    <x v="4"/>
    <s v="Jan 2020"/>
    <n v="22.29000000000002"/>
    <x v="0"/>
    <x v="0"/>
    <s v="High"/>
    <n v="3.9979746835443059E-2"/>
    <n v="0.9"/>
    <x v="0"/>
  </r>
  <r>
    <x v="1315"/>
    <n v="529.76"/>
    <n v="537.84"/>
    <n v="516.79"/>
    <n v="518.5"/>
    <n v="17368831"/>
    <x v="0"/>
    <s v="Jan 2020"/>
    <n v="21.050000000000068"/>
    <x v="0"/>
    <x v="0"/>
    <s v="High"/>
    <n v="-2.1254907882814842E-2"/>
    <n v="-0.9"/>
    <x v="1"/>
  </r>
  <r>
    <x v="1316"/>
    <n v="544.26"/>
    <n v="547.41"/>
    <n v="524.9"/>
    <n v="537.91999999999996"/>
    <n v="29061377"/>
    <x v="1"/>
    <s v="Jan 2020"/>
    <n v="22.509999999999991"/>
    <x v="1"/>
    <x v="0"/>
    <s v="High"/>
    <n v="-1.1648844302355551E-2"/>
    <n v="0"/>
    <x v="2"/>
  </r>
  <r>
    <x v="1317"/>
    <n v="493.5"/>
    <n v="525.63"/>
    <n v="492"/>
    <n v="524.86"/>
    <n v="26307458"/>
    <x v="2"/>
    <s v="Jan 2020"/>
    <n v="33.629999999999995"/>
    <x v="1"/>
    <x v="0"/>
    <s v="High"/>
    <n v="6.3546099290780172E-2"/>
    <n v="0.9"/>
    <x v="0"/>
  </r>
  <r>
    <x v="1318"/>
    <n v="481.79"/>
    <n v="484.94"/>
    <n v="473.7"/>
    <n v="478.15"/>
    <n v="12976832"/>
    <x v="3"/>
    <s v="Jan 2020"/>
    <n v="11.240000000000009"/>
    <x v="0"/>
    <x v="1"/>
    <s v="Medium"/>
    <n v="-7.55515888665195E-3"/>
    <n v="0"/>
    <x v="2"/>
  </r>
  <r>
    <x v="1319"/>
    <n v="497.1"/>
    <n v="498.8"/>
    <n v="472.87"/>
    <n v="481.34"/>
    <n v="28463186"/>
    <x v="4"/>
    <s v="Jan 2020"/>
    <n v="25.930000000000007"/>
    <x v="1"/>
    <x v="0"/>
    <s v="High"/>
    <n v="-3.170388251860802E-2"/>
    <n v="-0.9"/>
    <x v="1"/>
  </r>
  <r>
    <x v="1320"/>
    <n v="473.7"/>
    <n v="498.49"/>
    <n v="468.23"/>
    <n v="492.14"/>
    <n v="31199393"/>
    <x v="0"/>
    <s v="Jan 2020"/>
    <n v="30.259999999999991"/>
    <x v="1"/>
    <x v="0"/>
    <s v="High"/>
    <n v="3.8927591302512138E-2"/>
    <n v="0.9"/>
    <x v="0"/>
  </r>
  <r>
    <x v="1321"/>
    <n v="461.4"/>
    <n v="471.63"/>
    <n v="453.36"/>
    <n v="469.06"/>
    <n v="18209138"/>
    <x v="1"/>
    <s v="Jan 2020"/>
    <n v="18.269999999999982"/>
    <x v="1"/>
    <x v="0"/>
    <s v="High"/>
    <n v="1.6601647160814966E-2"/>
    <n v="0"/>
    <x v="2"/>
  </r>
  <r>
    <x v="1322"/>
    <n v="440.47"/>
    <n v="451.56"/>
    <n v="440"/>
    <n v="451.54"/>
    <n v="10157499"/>
    <x v="2"/>
    <s v="Jan 2020"/>
    <n v="11.560000000000002"/>
    <x v="0"/>
    <x v="1"/>
    <s v="Medium"/>
    <n v="2.5132245101823037E-2"/>
    <n v="0.9"/>
    <x v="0"/>
  </r>
  <r>
    <x v="1323"/>
    <n v="440.5"/>
    <n v="454"/>
    <n v="436.92"/>
    <n v="443.01"/>
    <n v="17794697"/>
    <x v="3"/>
    <s v="Jan 2020"/>
    <n v="17.079999999999984"/>
    <x v="1"/>
    <x v="0"/>
    <s v="High"/>
    <n v="5.6980703745743268E-3"/>
    <n v="0"/>
    <x v="2"/>
  </r>
  <r>
    <x v="1324"/>
    <n v="424.5"/>
    <n v="430.7"/>
    <n v="421.71"/>
    <n v="430.26"/>
    <n v="9558386"/>
    <x v="4"/>
    <s v="Jan 2020"/>
    <n v="8.9900000000000091"/>
    <x v="0"/>
    <x v="1"/>
    <s v="Low"/>
    <n v="1.3568904593639554E-2"/>
    <n v="0"/>
    <x v="2"/>
  </r>
  <r>
    <x v="1325"/>
    <n v="405"/>
    <n v="421.29"/>
    <n v="402.08"/>
    <n v="418.33"/>
    <n v="10292456"/>
    <x v="1"/>
    <s v="Dec 2019"/>
    <n v="19.210000000000036"/>
    <x v="0"/>
    <x v="0"/>
    <s v="High"/>
    <n v="3.2913580246913543E-2"/>
    <n v="0.9"/>
    <x v="0"/>
  </r>
  <r>
    <x v="1326"/>
    <n v="428.79"/>
    <n v="429"/>
    <n v="409.26"/>
    <n v="414.7"/>
    <n v="12601265"/>
    <x v="2"/>
    <s v="Dec 2019"/>
    <n v="19.740000000000009"/>
    <x v="0"/>
    <x v="0"/>
    <s v="High"/>
    <n v="-3.2859908113528839E-2"/>
    <n v="-0.9"/>
    <x v="1"/>
  </r>
  <r>
    <x v="1327"/>
    <n v="435"/>
    <n v="435.31"/>
    <n v="426.11"/>
    <n v="430.38"/>
    <n v="9956827"/>
    <x v="3"/>
    <s v="Dec 2019"/>
    <n v="9.1999999999999886"/>
    <x v="1"/>
    <x v="1"/>
    <s v="Low"/>
    <n v="-1.0620689655172424E-2"/>
    <n v="0"/>
    <x v="2"/>
  </r>
  <r>
    <x v="1328"/>
    <n v="427.91"/>
    <n v="433.48"/>
    <n v="426.35"/>
    <n v="430.94"/>
    <n v="10648289"/>
    <x v="4"/>
    <s v="Dec 2019"/>
    <n v="7.1299999999999955"/>
    <x v="1"/>
    <x v="1"/>
    <s v="Low"/>
    <n v="7.0809282325722056E-3"/>
    <n v="0"/>
    <x v="2"/>
  </r>
  <r>
    <x v="1329"/>
    <n v="418.36"/>
    <n v="425.47"/>
    <n v="412.69"/>
    <n v="425.25"/>
    <n v="8054720"/>
    <x v="1"/>
    <s v="Dec 2019"/>
    <n v="12.78000000000003"/>
    <x v="1"/>
    <x v="1"/>
    <s v="Medium"/>
    <n v="1.6469069700736173E-2"/>
    <n v="0"/>
    <x v="2"/>
  </r>
  <r>
    <x v="1330"/>
    <n v="411.78"/>
    <n v="422.01"/>
    <n v="410"/>
    <n v="419.22"/>
    <n v="13332821"/>
    <x v="2"/>
    <s v="Dec 2019"/>
    <n v="12.009999999999991"/>
    <x v="1"/>
    <x v="1"/>
    <s v="Medium"/>
    <n v="1.8067900335130543E-2"/>
    <n v="0"/>
    <x v="2"/>
  </r>
  <r>
    <x v="1331"/>
    <n v="410.29"/>
    <n v="413"/>
    <n v="400.19"/>
    <n v="405.59"/>
    <n v="14785206"/>
    <x v="3"/>
    <s v="Dec 2019"/>
    <n v="12.810000000000002"/>
    <x v="1"/>
    <x v="1"/>
    <s v="Medium"/>
    <n v="-1.1455312096322223E-2"/>
    <n v="0"/>
    <x v="2"/>
  </r>
  <r>
    <x v="1332"/>
    <n v="397.32"/>
    <n v="406.85"/>
    <n v="396.5"/>
    <n v="404.04"/>
    <n v="18120307"/>
    <x v="4"/>
    <s v="Dec 2019"/>
    <n v="10.350000000000023"/>
    <x v="1"/>
    <x v="1"/>
    <s v="Low"/>
    <n v="1.6913319238900704E-2"/>
    <n v="0"/>
    <x v="2"/>
  </r>
  <r>
    <x v="1333"/>
    <n v="380.63"/>
    <n v="395.22"/>
    <n v="380.58"/>
    <n v="393.15"/>
    <n v="14136392"/>
    <x v="0"/>
    <s v="Dec 2019"/>
    <n v="14.640000000000043"/>
    <x v="1"/>
    <x v="1"/>
    <s v="Medium"/>
    <n v="3.2892835562094373E-2"/>
    <n v="0.9"/>
    <x v="0"/>
  </r>
  <r>
    <x v="1334"/>
    <n v="378.99"/>
    <n v="385.5"/>
    <n v="375.9"/>
    <n v="378.99"/>
    <n v="8503775"/>
    <x v="1"/>
    <s v="Dec 2019"/>
    <n v="9.6000000000000227"/>
    <x v="0"/>
    <x v="1"/>
    <s v="Low"/>
    <n v="0"/>
    <n v="0"/>
    <x v="2"/>
  </r>
  <r>
    <x v="1335"/>
    <n v="362.55"/>
    <n v="383.61"/>
    <n v="362.5"/>
    <n v="381.5"/>
    <n v="18220940"/>
    <x v="2"/>
    <s v="Dec 2019"/>
    <n v="21.110000000000014"/>
    <x v="0"/>
    <x v="0"/>
    <s v="High"/>
    <n v="5.2268652599641398E-2"/>
    <n v="0.9"/>
    <x v="0"/>
  </r>
  <r>
    <x v="1336"/>
    <n v="361.05"/>
    <n v="365.21"/>
    <n v="354.64"/>
    <n v="358.39"/>
    <n v="6574281"/>
    <x v="3"/>
    <s v="Dec 2019"/>
    <n v="10.569999999999993"/>
    <x v="0"/>
    <x v="1"/>
    <s v="Low"/>
    <n v="-7.3674006370309511E-3"/>
    <n v="0"/>
    <x v="2"/>
  </r>
  <r>
    <x v="1337"/>
    <n v="354.92"/>
    <n v="362.74"/>
    <n v="353.23"/>
    <n v="359.68"/>
    <n v="7776211"/>
    <x v="4"/>
    <s v="Dec 2019"/>
    <n v="9.5099999999999909"/>
    <x v="0"/>
    <x v="1"/>
    <s v="Low"/>
    <n v="1.3411473008001776E-2"/>
    <n v="0"/>
    <x v="2"/>
  </r>
  <r>
    <x v="1338"/>
    <n v="351.88"/>
    <n v="357.19"/>
    <n v="351.09"/>
    <n v="352.7"/>
    <n v="6919162"/>
    <x v="0"/>
    <s v="Dec 2019"/>
    <n v="6.1000000000000227"/>
    <x v="0"/>
    <x v="1"/>
    <s v="Low"/>
    <n v="2.3303398885983666E-3"/>
    <n v="0"/>
    <x v="2"/>
  </r>
  <r>
    <x v="1339"/>
    <n v="339.96"/>
    <n v="350.73"/>
    <n v="339.31"/>
    <n v="348.84"/>
    <n v="8839951"/>
    <x v="1"/>
    <s v="Dec 2019"/>
    <n v="11.420000000000016"/>
    <x v="0"/>
    <x v="1"/>
    <s v="Medium"/>
    <n v="2.6120720084715839E-2"/>
    <n v="0.9"/>
    <x v="0"/>
  </r>
  <r>
    <x v="1340"/>
    <n v="336.59"/>
    <n v="344.45"/>
    <n v="335.08"/>
    <n v="339.53"/>
    <n v="9040217"/>
    <x v="2"/>
    <s v="Dec 2019"/>
    <n v="9.3700000000000045"/>
    <x v="0"/>
    <x v="1"/>
    <s v="Low"/>
    <n v="8.7346623488517121E-3"/>
    <n v="0"/>
    <x v="2"/>
  </r>
  <r>
    <x v="1341"/>
    <n v="335"/>
    <n v="338.86"/>
    <n v="334.77"/>
    <n v="335.89"/>
    <n v="7618937"/>
    <x v="3"/>
    <s v="Dec 2019"/>
    <n v="4.0900000000000318"/>
    <x v="0"/>
    <x v="2"/>
    <s v="Low"/>
    <n v="2.6567164179104072E-3"/>
    <n v="0"/>
    <x v="2"/>
  </r>
  <r>
    <x v="1342"/>
    <n v="332.83"/>
    <n v="334.42"/>
    <n v="327.25"/>
    <n v="330.37"/>
    <n v="3736976"/>
    <x v="4"/>
    <s v="Dec 2019"/>
    <n v="7.1700000000000159"/>
    <x v="0"/>
    <x v="1"/>
    <s v="Low"/>
    <n v="-7.3911606525853425E-3"/>
    <n v="0"/>
    <x v="2"/>
  </r>
  <r>
    <x v="1343"/>
    <n v="337.75"/>
    <n v="337.86"/>
    <n v="332.85"/>
    <n v="333.03"/>
    <n v="5536255"/>
    <x v="0"/>
    <s v="Dec 2019"/>
    <n v="5.0099999999999909"/>
    <x v="0"/>
    <x v="1"/>
    <s v="Low"/>
    <n v="-1.3974833456698822E-2"/>
    <n v="0"/>
    <x v="2"/>
  </r>
  <r>
    <x v="1344"/>
    <n v="332.62"/>
    <n v="337.91"/>
    <n v="332.19"/>
    <n v="336.2"/>
    <n v="6613476"/>
    <x v="1"/>
    <s v="Dec 2019"/>
    <n v="5.7200000000000273"/>
    <x v="0"/>
    <x v="1"/>
    <s v="Low"/>
    <n v="1.0763032890385377E-2"/>
    <n v="0"/>
    <x v="2"/>
  </r>
  <r>
    <x v="1345"/>
    <n v="329.4"/>
    <n v="336.38"/>
    <n v="328.69"/>
    <n v="334.87"/>
    <n v="6081986"/>
    <x v="2"/>
    <s v="Dec 2019"/>
    <n v="7.6899999999999977"/>
    <x v="0"/>
    <x v="1"/>
    <s v="Low"/>
    <n v="1.6605950212507672E-2"/>
    <n v="0"/>
    <x v="2"/>
  </r>
  <r>
    <x v="1346"/>
    <n v="331.11"/>
    <n v="331.26"/>
    <n v="327.5"/>
    <n v="329.94"/>
    <n v="2465629"/>
    <x v="3"/>
    <s v="Nov 2019"/>
    <n v="3.7599999999999909"/>
    <x v="0"/>
    <x v="2"/>
    <s v="Low"/>
    <n v="-3.5335689045936877E-3"/>
    <n v="0"/>
    <x v="2"/>
  </r>
  <r>
    <x v="1347"/>
    <n v="331.12"/>
    <n v="333.93"/>
    <n v="328.57"/>
    <n v="331.29"/>
    <n v="5563459"/>
    <x v="0"/>
    <s v="Nov 2019"/>
    <n v="5.3600000000000136"/>
    <x v="0"/>
    <x v="1"/>
    <s v="Low"/>
    <n v="5.1340903599908169E-4"/>
    <n v="0"/>
    <x v="2"/>
  </r>
  <r>
    <x v="1348"/>
    <n v="335.27"/>
    <n v="335.5"/>
    <n v="327.10000000000002"/>
    <n v="328.92"/>
    <n v="7956239"/>
    <x v="1"/>
    <s v="Nov 2019"/>
    <n v="8.3999999999999773"/>
    <x v="0"/>
    <x v="1"/>
    <s v="Low"/>
    <n v="-1.8939958839144469E-2"/>
    <n v="0"/>
    <x v="2"/>
  </r>
  <r>
    <x v="1349"/>
    <n v="344.32"/>
    <n v="344.57"/>
    <n v="334.46"/>
    <n v="336.34"/>
    <n v="12345765"/>
    <x v="2"/>
    <s v="Nov 2019"/>
    <n v="10.110000000000014"/>
    <x v="0"/>
    <x v="1"/>
    <s v="Low"/>
    <n v="-2.317611524163574E-2"/>
    <n v="-0.9"/>
    <x v="1"/>
  </r>
  <r>
    <x v="1350"/>
    <n v="340.16"/>
    <n v="341"/>
    <n v="330"/>
    <n v="333.04"/>
    <n v="16870642"/>
    <x v="3"/>
    <s v="Nov 2019"/>
    <n v="11"/>
    <x v="0"/>
    <x v="1"/>
    <s v="Medium"/>
    <n v="-2.0931326434619014E-2"/>
    <n v="-0.9"/>
    <x v="1"/>
  </r>
  <r>
    <x v="1351"/>
    <n v="354.51"/>
    <n v="360.84"/>
    <n v="354"/>
    <n v="354.83"/>
    <n v="6110013"/>
    <x v="4"/>
    <s v="Nov 2019"/>
    <n v="6.839999999999975"/>
    <x v="0"/>
    <x v="1"/>
    <s v="Low"/>
    <n v="9.0265436800088348E-4"/>
    <n v="0"/>
    <x v="2"/>
  </r>
  <r>
    <x v="1352"/>
    <n v="360"/>
    <n v="361.2"/>
    <n v="349.57"/>
    <n v="352.22"/>
    <n v="6733965"/>
    <x v="0"/>
    <s v="Nov 2019"/>
    <n v="11.629999999999995"/>
    <x v="0"/>
    <x v="1"/>
    <s v="Medium"/>
    <n v="-2.1611111111111036E-2"/>
    <n v="-0.9"/>
    <x v="1"/>
  </r>
  <r>
    <x v="1353"/>
    <n v="351.75"/>
    <n v="359.99"/>
    <n v="347.8"/>
    <n v="359.52"/>
    <n v="7736078"/>
    <x v="1"/>
    <s v="Nov 2019"/>
    <n v="12.189999999999998"/>
    <x v="0"/>
    <x v="1"/>
    <s v="Medium"/>
    <n v="2.2089552238805918E-2"/>
    <n v="0.9"/>
    <x v="0"/>
  </r>
  <r>
    <x v="1354"/>
    <n v="352.92"/>
    <n v="353.15"/>
    <n v="346.1"/>
    <n v="349.99"/>
    <n v="4408505"/>
    <x v="2"/>
    <s v="Nov 2019"/>
    <n v="7.0499999999999545"/>
    <x v="0"/>
    <x v="1"/>
    <s v="Low"/>
    <n v="-8.3021647965544794E-3"/>
    <n v="0"/>
    <x v="2"/>
  </r>
  <r>
    <x v="1355"/>
    <n v="350.64"/>
    <n v="352.8"/>
    <n v="348.36"/>
    <n v="352.17"/>
    <n v="4812563"/>
    <x v="3"/>
    <s v="Nov 2019"/>
    <n v="4.4399999999999977"/>
    <x v="0"/>
    <x v="2"/>
    <s v="Low"/>
    <n v="4.3634496919918711E-3"/>
    <n v="0"/>
    <x v="2"/>
  </r>
  <r>
    <x v="1356"/>
    <n v="346.11"/>
    <n v="353.84"/>
    <n v="342.91"/>
    <n v="349.35"/>
    <n v="6471703"/>
    <x v="4"/>
    <s v="Nov 2019"/>
    <n v="10.92999999999995"/>
    <x v="0"/>
    <x v="1"/>
    <s v="Medium"/>
    <n v="9.3611857501950512E-3"/>
    <n v="0"/>
    <x v="2"/>
  </r>
  <r>
    <x v="1357"/>
    <n v="355"/>
    <n v="356.33"/>
    <n v="345.18"/>
    <n v="346.11"/>
    <n v="8467863"/>
    <x v="0"/>
    <s v="Nov 2019"/>
    <n v="11.149999999999977"/>
    <x v="0"/>
    <x v="1"/>
    <s v="Medium"/>
    <n v="-2.5042253521126722E-2"/>
    <n v="-0.9"/>
    <x v="1"/>
  </r>
  <r>
    <x v="1358"/>
    <n v="346.9"/>
    <n v="350.37"/>
    <n v="344.04"/>
    <n v="349.93"/>
    <n v="7359383"/>
    <x v="1"/>
    <s v="Nov 2019"/>
    <n v="6.3299999999999841"/>
    <x v="0"/>
    <x v="1"/>
    <s v="Low"/>
    <n v="8.7345056212165748E-3"/>
    <n v="0"/>
    <x v="2"/>
  </r>
  <r>
    <x v="1359"/>
    <n v="343.95"/>
    <n v="349.19"/>
    <n v="342"/>
    <n v="345.09"/>
    <n v="9993689"/>
    <x v="2"/>
    <s v="Nov 2019"/>
    <n v="7.1899999999999977"/>
    <x v="0"/>
    <x v="1"/>
    <s v="Low"/>
    <n v="3.314435237679856E-3"/>
    <n v="0"/>
    <x v="2"/>
  </r>
  <r>
    <x v="1360"/>
    <n v="334.5"/>
    <n v="337.46"/>
    <n v="332.5"/>
    <n v="337.14"/>
    <n v="6074221"/>
    <x v="3"/>
    <s v="Nov 2019"/>
    <n v="4.9599999999999795"/>
    <x v="0"/>
    <x v="2"/>
    <s v="Low"/>
    <n v="7.8923766816143097E-3"/>
    <n v="0"/>
    <x v="2"/>
  </r>
  <r>
    <x v="1361"/>
    <n v="329.14"/>
    <n v="341.5"/>
    <n v="328.02"/>
    <n v="335.54"/>
    <n v="14467348"/>
    <x v="4"/>
    <s v="Nov 2019"/>
    <n v="13.480000000000018"/>
    <x v="0"/>
    <x v="1"/>
    <s v="Medium"/>
    <n v="1.9444613234489986E-2"/>
    <n v="0"/>
    <x v="2"/>
  </r>
  <r>
    <x v="1362"/>
    <n v="318"/>
    <n v="326.72000000000003"/>
    <n v="314.5"/>
    <n v="326.58"/>
    <n v="7940932"/>
    <x v="0"/>
    <s v="Nov 2019"/>
    <n v="12.220000000000027"/>
    <x v="0"/>
    <x v="1"/>
    <s v="Medium"/>
    <n v="2.6981132075471648E-2"/>
    <n v="0.9"/>
    <x v="0"/>
  </r>
  <r>
    <x v="1363"/>
    <n v="319.62"/>
    <n v="323.51"/>
    <n v="316.12"/>
    <n v="317.22000000000003"/>
    <n v="6943417"/>
    <x v="1"/>
    <s v="Nov 2019"/>
    <n v="7.3899999999999864"/>
    <x v="0"/>
    <x v="1"/>
    <s v="Low"/>
    <n v="-7.5089168387459399E-3"/>
    <n v="0"/>
    <x v="2"/>
  </r>
  <r>
    <x v="1364"/>
    <n v="314.8"/>
    <n v="321.94"/>
    <n v="309.26"/>
    <n v="317.47000000000003"/>
    <n v="8787040"/>
    <x v="2"/>
    <s v="Nov 2019"/>
    <n v="12.680000000000007"/>
    <x v="0"/>
    <x v="1"/>
    <s v="Medium"/>
    <n v="8.481575603557865E-3"/>
    <n v="0"/>
    <x v="2"/>
  </r>
  <r>
    <x v="1365"/>
    <n v="316.32"/>
    <n v="316.48"/>
    <n v="309.8"/>
    <n v="313.31"/>
    <n v="6383929"/>
    <x v="3"/>
    <s v="Nov 2019"/>
    <n v="6.6800000000000068"/>
    <x v="0"/>
    <x v="1"/>
    <s v="Low"/>
    <n v="-9.5156803237227833E-3"/>
    <n v="0"/>
    <x v="2"/>
  </r>
  <r>
    <x v="1366"/>
    <n v="313.10000000000002"/>
    <n v="319"/>
    <n v="313"/>
    <n v="314.92"/>
    <n v="5066956"/>
    <x v="4"/>
    <s v="Oct 2019"/>
    <n v="6"/>
    <x v="0"/>
    <x v="1"/>
    <s v="Low"/>
    <n v="5.8128393484509523E-3"/>
    <n v="0"/>
    <x v="2"/>
  </r>
  <r>
    <x v="1367"/>
    <n v="313"/>
    <n v="318.79000000000002"/>
    <n v="309.97000000000003"/>
    <n v="315.01"/>
    <n v="9641810"/>
    <x v="0"/>
    <s v="Oct 2019"/>
    <n v="8.8199999999999932"/>
    <x v="0"/>
    <x v="1"/>
    <s v="Low"/>
    <n v="6.421725239616584E-3"/>
    <n v="0"/>
    <x v="2"/>
  </r>
  <r>
    <x v="1368"/>
    <n v="319.99"/>
    <n v="324.3"/>
    <n v="314.75"/>
    <n v="316.22000000000003"/>
    <n v="12684267"/>
    <x v="1"/>
    <s v="Oct 2019"/>
    <n v="9.5500000000000114"/>
    <x v="0"/>
    <x v="1"/>
    <s v="Low"/>
    <n v="-1.1781618175567929E-2"/>
    <n v="0"/>
    <x v="2"/>
  </r>
  <r>
    <x v="1369"/>
    <n v="327.54000000000002"/>
    <n v="340.84"/>
    <n v="322.60000000000002"/>
    <n v="327.71"/>
    <n v="18737839"/>
    <x v="2"/>
    <s v="Oct 2019"/>
    <n v="18.239999999999952"/>
    <x v="0"/>
    <x v="0"/>
    <s v="High"/>
    <n v="5.1902057763924734E-4"/>
    <n v="0"/>
    <x v="2"/>
  </r>
  <r>
    <x v="1370"/>
    <n v="297.72000000000003"/>
    <n v="330"/>
    <n v="296.11"/>
    <n v="328.13"/>
    <n v="30006091"/>
    <x v="3"/>
    <s v="Oct 2019"/>
    <n v="33.889999999999986"/>
    <x v="0"/>
    <x v="0"/>
    <s v="High"/>
    <n v="0.10214295311030487"/>
    <n v="0.9"/>
    <x v="0"/>
  </r>
  <r>
    <x v="1371"/>
    <n v="298.37"/>
    <n v="304.93"/>
    <n v="289.2"/>
    <n v="299.68"/>
    <n v="29819231"/>
    <x v="4"/>
    <s v="Oct 2019"/>
    <n v="15.730000000000018"/>
    <x v="0"/>
    <x v="0"/>
    <s v="Medium"/>
    <n v="4.3905218353051658E-3"/>
    <n v="0"/>
    <x v="2"/>
  </r>
  <r>
    <x v="1372"/>
    <n v="254.5"/>
    <n v="256.14"/>
    <n v="251.35"/>
    <n v="254.68"/>
    <n v="11216182"/>
    <x v="0"/>
    <s v="Oct 2019"/>
    <n v="4.789999999999992"/>
    <x v="0"/>
    <x v="2"/>
    <s v="Low"/>
    <n v="7.0726915520631368E-4"/>
    <n v="0"/>
    <x v="2"/>
  </r>
  <r>
    <x v="1373"/>
    <n v="254.32"/>
    <n v="258.33"/>
    <n v="250.85"/>
    <n v="255.58"/>
    <n v="4625095"/>
    <x v="1"/>
    <s v="Oct 2019"/>
    <n v="7.4799999999999898"/>
    <x v="0"/>
    <x v="1"/>
    <s v="Low"/>
    <n v="4.9543881723813285E-3"/>
    <n v="0"/>
    <x v="2"/>
  </r>
  <r>
    <x v="1374"/>
    <n v="258.33"/>
    <n v="259.5"/>
    <n v="250.18"/>
    <n v="253.5"/>
    <n v="5020339"/>
    <x v="2"/>
    <s v="Oct 2019"/>
    <n v="9.3199999999999932"/>
    <x v="0"/>
    <x v="1"/>
    <s v="Low"/>
    <n v="-1.8697015445360524E-2"/>
    <n v="0"/>
    <x v="2"/>
  </r>
  <r>
    <x v="1375"/>
    <n v="260.7"/>
    <n v="262.8"/>
    <n v="255.1"/>
    <n v="256.95"/>
    <n v="5720888"/>
    <x v="3"/>
    <s v="Oct 2019"/>
    <n v="7.7000000000000171"/>
    <x v="0"/>
    <x v="1"/>
    <s v="Low"/>
    <n v="-1.4384349827387804E-2"/>
    <n v="0"/>
    <x v="2"/>
  </r>
  <r>
    <x v="1376"/>
    <n v="262.5"/>
    <n v="264.77999999999997"/>
    <n v="260.17"/>
    <n v="261.97000000000003"/>
    <n v="4779043"/>
    <x v="4"/>
    <s v="Oct 2019"/>
    <n v="4.6099999999999568"/>
    <x v="0"/>
    <x v="2"/>
    <s v="Low"/>
    <n v="-2.019047619047515E-3"/>
    <n v="0"/>
    <x v="2"/>
  </r>
  <r>
    <x v="1377"/>
    <n v="257.39"/>
    <n v="262.10000000000002"/>
    <n v="256.92"/>
    <n v="259.75"/>
    <n v="6704303"/>
    <x v="0"/>
    <s v="Oct 2019"/>
    <n v="5.1800000000000068"/>
    <x v="0"/>
    <x v="1"/>
    <s v="Low"/>
    <n v="9.1689653832705761E-3"/>
    <n v="0"/>
    <x v="2"/>
  </r>
  <r>
    <x v="1378"/>
    <n v="257.7"/>
    <n v="260"/>
    <n v="254.12"/>
    <n v="257.89"/>
    <n v="6479456"/>
    <x v="1"/>
    <s v="Oct 2019"/>
    <n v="5.8799999999999955"/>
    <x v="0"/>
    <x v="1"/>
    <s v="Low"/>
    <n v="7.372914241365842E-4"/>
    <n v="0"/>
    <x v="2"/>
  </r>
  <r>
    <x v="1379"/>
    <n v="247.9"/>
    <n v="258.55"/>
    <n v="247.13"/>
    <n v="256.95999999999998"/>
    <n v="10226863"/>
    <x v="2"/>
    <s v="Oct 2019"/>
    <n v="11.420000000000016"/>
    <x v="0"/>
    <x v="1"/>
    <s v="Medium"/>
    <n v="3.6546994755949871E-2"/>
    <n v="0.9"/>
    <x v="0"/>
  </r>
  <r>
    <x v="1380"/>
    <n v="247.15"/>
    <n v="251.08"/>
    <n v="246.81"/>
    <n v="247.89"/>
    <n v="8488159"/>
    <x v="3"/>
    <s v="Oct 2019"/>
    <n v="4.2700000000000102"/>
    <x v="0"/>
    <x v="2"/>
    <s v="Low"/>
    <n v="2.9941331175398771E-3"/>
    <n v="0"/>
    <x v="2"/>
  </r>
  <r>
    <x v="1381"/>
    <n v="245.28"/>
    <n v="249.28"/>
    <n v="241.58"/>
    <n v="244.74"/>
    <n v="6313417"/>
    <x v="4"/>
    <s v="Oct 2019"/>
    <n v="7.6999999999999886"/>
    <x v="0"/>
    <x v="1"/>
    <s v="Low"/>
    <n v="-2.2015655577299086E-3"/>
    <n v="0"/>
    <x v="2"/>
  </r>
  <r>
    <x v="1382"/>
    <n v="241.32"/>
    <n v="247.3"/>
    <n v="240.65"/>
    <n v="244.53"/>
    <n v="6935033"/>
    <x v="0"/>
    <s v="Oct 2019"/>
    <n v="6.6500000000000057"/>
    <x v="0"/>
    <x v="1"/>
    <s v="Low"/>
    <n v="1.3301839880656424E-2"/>
    <n v="0"/>
    <x v="2"/>
  </r>
  <r>
    <x v="1383"/>
    <n v="235.87"/>
    <n v="243.94"/>
    <n v="234.5"/>
    <n v="240.05"/>
    <n v="8702338"/>
    <x v="1"/>
    <s v="Oct 2019"/>
    <n v="9.4399999999999977"/>
    <x v="0"/>
    <x v="1"/>
    <s v="Low"/>
    <n v="1.7721626319582851E-2"/>
    <n v="0"/>
    <x v="2"/>
  </r>
  <r>
    <x v="1384"/>
    <n v="229.8"/>
    <n v="238.56"/>
    <n v="228.55"/>
    <n v="237.72"/>
    <n v="8086957"/>
    <x v="2"/>
    <s v="Oct 2019"/>
    <n v="10.009999999999991"/>
    <x v="0"/>
    <x v="1"/>
    <s v="Low"/>
    <n v="3.4464751958224488E-2"/>
    <n v="0.9"/>
    <x v="0"/>
  </r>
  <r>
    <x v="1385"/>
    <n v="231.61"/>
    <n v="234.78"/>
    <n v="228.07"/>
    <n v="231.43"/>
    <n v="8021180"/>
    <x v="3"/>
    <s v="Oct 2019"/>
    <n v="6.710000000000008"/>
    <x v="0"/>
    <x v="1"/>
    <s v="Low"/>
    <n v="-7.7716851603992407E-4"/>
    <n v="0"/>
    <x v="2"/>
  </r>
  <r>
    <x v="1386"/>
    <n v="231.86"/>
    <n v="234.48"/>
    <n v="224.28"/>
    <n v="233.03"/>
    <n v="15137763"/>
    <x v="4"/>
    <s v="Oct 2019"/>
    <n v="10.199999999999989"/>
    <x v="0"/>
    <x v="1"/>
    <s v="Low"/>
    <n v="5.0461485379107544E-3"/>
    <n v="0"/>
    <x v="2"/>
  </r>
  <r>
    <x v="1387"/>
    <n v="243.29"/>
    <n v="244.65"/>
    <n v="239.43"/>
    <n v="243.13"/>
    <n v="6256548"/>
    <x v="0"/>
    <s v="Oct 2019"/>
    <n v="5.2199999999999989"/>
    <x v="0"/>
    <x v="1"/>
    <s v="Low"/>
    <n v="-6.5765136257140279E-4"/>
    <n v="0"/>
    <x v="2"/>
  </r>
  <r>
    <x v="1388"/>
    <n v="241.5"/>
    <n v="245.95"/>
    <n v="239.13"/>
    <n v="244.69"/>
    <n v="6196290"/>
    <x v="1"/>
    <s v="Oct 2019"/>
    <n v="6.8199999999999932"/>
    <x v="0"/>
    <x v="1"/>
    <s v="Low"/>
    <n v="1.3209109730848852E-2"/>
    <n v="0"/>
    <x v="2"/>
  </r>
  <r>
    <x v="1389"/>
    <n v="243"/>
    <n v="243.98"/>
    <n v="236.11"/>
    <n v="240.87"/>
    <n v="5946161"/>
    <x v="2"/>
    <s v="Sep 2019"/>
    <n v="7.8699999999999761"/>
    <x v="0"/>
    <x v="1"/>
    <s v="Low"/>
    <n v="-8.7654320987654126E-3"/>
    <n v="0"/>
    <x v="2"/>
  </r>
  <r>
    <x v="1390"/>
    <n v="242.2"/>
    <n v="248.71"/>
    <n v="238.73"/>
    <n v="242.13"/>
    <n v="11123179"/>
    <x v="3"/>
    <s v="Sep 2019"/>
    <n v="9.9800000000000182"/>
    <x v="0"/>
    <x v="1"/>
    <s v="Low"/>
    <n v="-2.8901734104043426E-4"/>
    <n v="0"/>
    <x v="2"/>
  </r>
  <r>
    <x v="1391"/>
    <n v="230.66"/>
    <n v="243.31"/>
    <n v="227.4"/>
    <n v="242.56"/>
    <n v="12078785"/>
    <x v="4"/>
    <s v="Sep 2019"/>
    <n v="15.909999999999997"/>
    <x v="0"/>
    <x v="0"/>
    <s v="Medium"/>
    <n v="5.1591086447585213E-2"/>
    <n v="0.9"/>
    <x v="0"/>
  </r>
  <r>
    <x v="1392"/>
    <n v="224.56"/>
    <n v="228.98"/>
    <n v="218.36"/>
    <n v="228.7"/>
    <n v="9444286"/>
    <x v="0"/>
    <s v="Sep 2019"/>
    <n v="10.619999999999976"/>
    <x v="0"/>
    <x v="1"/>
    <s v="Low"/>
    <n v="1.8436052725329471E-2"/>
    <n v="0"/>
    <x v="2"/>
  </r>
  <r>
    <x v="1393"/>
    <n v="241.52"/>
    <n v="241.99"/>
    <n v="222.61"/>
    <n v="223.21"/>
    <n v="12941112"/>
    <x v="1"/>
    <s v="Sep 2019"/>
    <n v="19.379999999999995"/>
    <x v="0"/>
    <x v="0"/>
    <s v="High"/>
    <n v="-7.5811526995693948E-2"/>
    <n v="-0.9"/>
    <x v="1"/>
  </r>
  <r>
    <x v="1394"/>
    <n v="240"/>
    <n v="245.18"/>
    <n v="239.22"/>
    <n v="241.23"/>
    <n v="4391630"/>
    <x v="2"/>
    <s v="Sep 2019"/>
    <n v="5.960000000000008"/>
    <x v="0"/>
    <x v="1"/>
    <s v="Low"/>
    <n v="5.1249999999999577E-3"/>
    <n v="0"/>
    <x v="2"/>
  </r>
  <r>
    <x v="1395"/>
    <n v="246.49"/>
    <n v="246.95"/>
    <n v="238.16"/>
    <n v="240.62"/>
    <n v="6506264"/>
    <x v="3"/>
    <s v="Sep 2019"/>
    <n v="8.789999999999992"/>
    <x v="0"/>
    <x v="1"/>
    <s v="Low"/>
    <n v="-2.3814353523469528E-2"/>
    <n v="-0.9"/>
    <x v="1"/>
  </r>
  <r>
    <x v="1396"/>
    <n v="246"/>
    <n v="247.94"/>
    <n v="244.84"/>
    <n v="246.6"/>
    <n v="4883135"/>
    <x v="4"/>
    <s v="Sep 2019"/>
    <n v="3.0999999999999943"/>
    <x v="0"/>
    <x v="2"/>
    <s v="Low"/>
    <n v="2.4390243902438795E-3"/>
    <n v="0"/>
    <x v="2"/>
  </r>
  <r>
    <x v="1397"/>
    <n v="245"/>
    <n v="248.17"/>
    <n v="242.37"/>
    <n v="243.49"/>
    <n v="4228103"/>
    <x v="0"/>
    <s v="Sep 2019"/>
    <n v="5.7999999999999829"/>
    <x v="0"/>
    <x v="1"/>
    <s v="Low"/>
    <n v="-6.1632653061224115E-3"/>
    <n v="0"/>
    <x v="2"/>
  </r>
  <r>
    <x v="1398"/>
    <n v="242.47"/>
    <n v="245.6"/>
    <n v="240.37"/>
    <n v="244.79"/>
    <n v="3946909"/>
    <x v="1"/>
    <s v="Sep 2019"/>
    <n v="5.2299999999999898"/>
    <x v="0"/>
    <x v="1"/>
    <s v="Low"/>
    <n v="9.5681940033818334E-3"/>
    <n v="0"/>
    <x v="2"/>
  </r>
  <r>
    <x v="1399"/>
    <n v="246"/>
    <n v="247.43"/>
    <n v="241.17"/>
    <n v="242.81"/>
    <n v="4728096"/>
    <x v="2"/>
    <s v="Sep 2019"/>
    <n v="6.2600000000000193"/>
    <x v="0"/>
    <x v="1"/>
    <s v="Low"/>
    <n v="-1.2967479674796738E-2"/>
    <n v="0"/>
    <x v="2"/>
  </r>
  <r>
    <x v="1400"/>
    <n v="246.96"/>
    <n v="248.45"/>
    <n v="244.87"/>
    <n v="245.2"/>
    <n v="5313145"/>
    <x v="3"/>
    <s v="Sep 2019"/>
    <n v="3.5799999999999841"/>
    <x v="0"/>
    <x v="2"/>
    <s v="Low"/>
    <n v="-7.1266601878847554E-3"/>
    <n v="0"/>
    <x v="2"/>
  </r>
  <r>
    <x v="1401"/>
    <n v="247.7"/>
    <n v="253.5"/>
    <n v="244.4"/>
    <n v="245.87"/>
    <n v="8581210"/>
    <x v="4"/>
    <s v="Sep 2019"/>
    <n v="9.0999999999999943"/>
    <x v="0"/>
    <x v="1"/>
    <s v="Low"/>
    <n v="-7.387969317722988E-3"/>
    <n v="0"/>
    <x v="2"/>
  </r>
  <r>
    <x v="1402"/>
    <n v="237.38"/>
    <n v="248.17"/>
    <n v="236"/>
    <n v="247.1"/>
    <n v="10042777"/>
    <x v="0"/>
    <s v="Sep 2019"/>
    <n v="12.169999999999987"/>
    <x v="0"/>
    <x v="1"/>
    <s v="Medium"/>
    <n v="4.0947004802426488E-2"/>
    <n v="0.9"/>
    <x v="0"/>
  </r>
  <r>
    <x v="1403"/>
    <n v="230.8"/>
    <n v="235.54"/>
    <n v="228.94"/>
    <n v="235.54"/>
    <n v="4883714"/>
    <x v="1"/>
    <s v="Sep 2019"/>
    <n v="6.5999999999999943"/>
    <x v="0"/>
    <x v="1"/>
    <s v="Low"/>
    <n v="2.0537261698440123E-2"/>
    <n v="0.9"/>
    <x v="0"/>
  </r>
  <r>
    <x v="1404"/>
    <n v="230"/>
    <n v="233.76"/>
    <n v="229.23"/>
    <n v="231.79"/>
    <n v="4802669"/>
    <x v="2"/>
    <s v="Sep 2019"/>
    <n v="4.5300000000000011"/>
    <x v="0"/>
    <x v="2"/>
    <s v="Low"/>
    <n v="7.7826086956521391E-3"/>
    <n v="0"/>
    <x v="2"/>
  </r>
  <r>
    <x v="1405"/>
    <n v="227.2"/>
    <n v="229.64"/>
    <n v="225.17"/>
    <n v="227.45"/>
    <n v="4189372"/>
    <x v="3"/>
    <s v="Sep 2019"/>
    <n v="4.4699999999999989"/>
    <x v="0"/>
    <x v="2"/>
    <s v="Low"/>
    <n v="1.1003521126760564E-3"/>
    <n v="0"/>
    <x v="2"/>
  </r>
  <r>
    <x v="1406"/>
    <n v="222.5"/>
    <n v="229.8"/>
    <n v="220.85"/>
    <n v="229.58"/>
    <n v="7403322"/>
    <x v="4"/>
    <s v="Sep 2019"/>
    <n v="8.9500000000000171"/>
    <x v="0"/>
    <x v="1"/>
    <s v="Low"/>
    <n v="3.1820224719101182E-2"/>
    <n v="0.9"/>
    <x v="0"/>
  </r>
  <r>
    <x v="1407"/>
    <n v="226.89"/>
    <n v="228.46"/>
    <n v="219.21"/>
    <n v="220.68"/>
    <n v="5768696"/>
    <x v="0"/>
    <s v="Sep 2019"/>
    <n v="9.25"/>
    <x v="0"/>
    <x v="1"/>
    <s v="Low"/>
    <n v="-2.7370091233637359E-2"/>
    <n v="-0.9"/>
    <x v="1"/>
  </r>
  <r>
    <x v="1408"/>
    <n v="224.08"/>
    <n v="228.95"/>
    <n v="223.16"/>
    <n v="225.01"/>
    <n v="5360546"/>
    <x v="1"/>
    <s v="Sep 2019"/>
    <n v="5.789999999999992"/>
    <x v="0"/>
    <x v="1"/>
    <s v="Low"/>
    <n v="4.1503034630488147E-3"/>
    <n v="0"/>
    <x v="2"/>
  </r>
  <r>
    <x v="1409"/>
    <n v="229.15"/>
    <n v="232.44"/>
    <n v="224.21"/>
    <n v="225.61"/>
    <n v="9327775"/>
    <x v="3"/>
    <s v="Aug 2019"/>
    <n v="8.2299999999999898"/>
    <x v="0"/>
    <x v="1"/>
    <s v="Low"/>
    <n v="-1.5448396246999747E-2"/>
    <n v="0"/>
    <x v="2"/>
  </r>
  <r>
    <x v="1410"/>
    <n v="219"/>
    <n v="223.4"/>
    <n v="218"/>
    <n v="221.71"/>
    <n v="5183104"/>
    <x v="4"/>
    <s v="Aug 2019"/>
    <n v="5.4000000000000057"/>
    <x v="0"/>
    <x v="1"/>
    <s v="Low"/>
    <n v="1.2374429223744328E-2"/>
    <n v="0"/>
    <x v="2"/>
  </r>
  <r>
    <x v="1411"/>
    <n v="213.69"/>
    <n v="217.25"/>
    <n v="212.31"/>
    <n v="215.59"/>
    <n v="3223082"/>
    <x v="0"/>
    <s v="Aug 2019"/>
    <n v="4.9399999999999977"/>
    <x v="0"/>
    <x v="2"/>
    <s v="Low"/>
    <n v="8.891384716177668E-3"/>
    <n v="0"/>
    <x v="2"/>
  </r>
  <r>
    <x v="1412"/>
    <n v="215.74"/>
    <n v="218.8"/>
    <n v="212.03"/>
    <n v="214.08"/>
    <n v="5420727"/>
    <x v="1"/>
    <s v="Aug 2019"/>
    <n v="6.7700000000000102"/>
    <x v="0"/>
    <x v="1"/>
    <s v="Low"/>
    <n v="-7.6944470195605659E-3"/>
    <n v="0"/>
    <x v="2"/>
  </r>
  <r>
    <x v="1413"/>
    <n v="213.6"/>
    <n v="215.02"/>
    <n v="211.54"/>
    <n v="215"/>
    <n v="5054414"/>
    <x v="2"/>
    <s v="Aug 2019"/>
    <n v="3.4800000000000182"/>
    <x v="0"/>
    <x v="2"/>
    <s v="Low"/>
    <n v="6.5543071161048953E-3"/>
    <n v="0"/>
    <x v="2"/>
  </r>
  <r>
    <x v="1414"/>
    <n v="219.97"/>
    <n v="221.17"/>
    <n v="211"/>
    <n v="211.4"/>
    <n v="8559704"/>
    <x v="3"/>
    <s v="Aug 2019"/>
    <n v="10.169999999999987"/>
    <x v="0"/>
    <x v="1"/>
    <s v="Low"/>
    <n v="-3.8959858162476671E-2"/>
    <n v="-0.9"/>
    <x v="1"/>
  </r>
  <r>
    <x v="1415"/>
    <n v="222.8"/>
    <n v="225.4"/>
    <n v="218.22"/>
    <n v="222.15"/>
    <n v="6564964"/>
    <x v="4"/>
    <s v="Aug 2019"/>
    <n v="7.1800000000000068"/>
    <x v="0"/>
    <x v="1"/>
    <s v="Low"/>
    <n v="-2.9174147217235443E-3"/>
    <n v="0"/>
    <x v="2"/>
  </r>
  <r>
    <x v="1416"/>
    <n v="222.01"/>
    <n v="223.22"/>
    <n v="217.6"/>
    <n v="220.83"/>
    <n v="7799744"/>
    <x v="0"/>
    <s v="Aug 2019"/>
    <n v="5.6200000000000045"/>
    <x v="0"/>
    <x v="1"/>
    <s v="Low"/>
    <n v="-5.3150758974819983E-3"/>
    <n v="0"/>
    <x v="2"/>
  </r>
  <r>
    <x v="1417"/>
    <n v="227.62"/>
    <n v="229.09"/>
    <n v="224.54"/>
    <n v="225.86"/>
    <n v="4170527"/>
    <x v="1"/>
    <s v="Aug 2019"/>
    <n v="4.5500000000000114"/>
    <x v="0"/>
    <x v="2"/>
    <s v="Low"/>
    <n v="-7.7321852209822992E-3"/>
    <n v="0"/>
    <x v="2"/>
  </r>
  <r>
    <x v="1418"/>
    <n v="224.21"/>
    <n v="227.83"/>
    <n v="221.7"/>
    <n v="226.83"/>
    <n v="5311748"/>
    <x v="2"/>
    <s v="Aug 2019"/>
    <n v="6.1300000000000239"/>
    <x v="0"/>
    <x v="1"/>
    <s v="Low"/>
    <n v="1.1685473440078517E-2"/>
    <n v="0"/>
    <x v="2"/>
  </r>
  <r>
    <x v="1419"/>
    <n v="216.66"/>
    <n v="222.24"/>
    <n v="216.02"/>
    <n v="219.94"/>
    <n v="5207376"/>
    <x v="3"/>
    <s v="Aug 2019"/>
    <n v="6.2199999999999989"/>
    <x v="0"/>
    <x v="1"/>
    <s v="Low"/>
    <n v="1.5138927351610824E-2"/>
    <n v="0"/>
    <x v="2"/>
  </r>
  <r>
    <x v="1420"/>
    <n v="220.86"/>
    <n v="221.56"/>
    <n v="211.55"/>
    <n v="215.64"/>
    <n v="8231952"/>
    <x v="4"/>
    <s v="Aug 2019"/>
    <n v="10.009999999999991"/>
    <x v="0"/>
    <x v="1"/>
    <s v="Low"/>
    <n v="-2.3634881825590995E-2"/>
    <n v="-0.9"/>
    <x v="1"/>
  </r>
  <r>
    <x v="1421"/>
    <n v="231.21"/>
    <n v="231.5"/>
    <n v="216.69"/>
    <n v="219.62"/>
    <n v="9562591"/>
    <x v="0"/>
    <s v="Aug 2019"/>
    <n v="14.810000000000002"/>
    <x v="0"/>
    <x v="1"/>
    <s v="Medium"/>
    <n v="-5.0127589637126435E-2"/>
    <n v="-0.9"/>
    <x v="1"/>
  </r>
  <r>
    <x v="1422"/>
    <n v="228.81"/>
    <n v="236"/>
    <n v="227.55"/>
    <n v="235"/>
    <n v="4868998"/>
    <x v="1"/>
    <s v="Aug 2019"/>
    <n v="8.4499999999999886"/>
    <x v="0"/>
    <x v="1"/>
    <s v="Low"/>
    <n v="2.7053013417245739E-2"/>
    <n v="0.9"/>
    <x v="0"/>
  </r>
  <r>
    <x v="1423"/>
    <n v="232.99"/>
    <n v="235.77"/>
    <n v="228.75"/>
    <n v="229.01"/>
    <n v="4663937"/>
    <x v="2"/>
    <s v="Aug 2019"/>
    <n v="7.0200000000000102"/>
    <x v="0"/>
    <x v="1"/>
    <s v="Low"/>
    <n v="-1.7082278209365285E-2"/>
    <n v="0"/>
    <x v="2"/>
  </r>
  <r>
    <x v="1424"/>
    <n v="236.05"/>
    <n v="238.96"/>
    <n v="233.81"/>
    <n v="235.01"/>
    <n v="3898244"/>
    <x v="3"/>
    <s v="Aug 2019"/>
    <n v="5.1500000000000057"/>
    <x v="0"/>
    <x v="1"/>
    <s v="Low"/>
    <n v="-4.4058462190214804E-3"/>
    <n v="0"/>
    <x v="2"/>
  </r>
  <r>
    <x v="1425"/>
    <n v="234.45"/>
    <n v="239.8"/>
    <n v="232.65"/>
    <n v="238.3"/>
    <n v="5274349"/>
    <x v="4"/>
    <s v="Aug 2019"/>
    <n v="7.1500000000000057"/>
    <x v="0"/>
    <x v="1"/>
    <s v="Low"/>
    <n v="1.6421411814885999E-2"/>
    <n v="0"/>
    <x v="2"/>
  </r>
  <r>
    <x v="1426"/>
    <n v="226.5"/>
    <n v="233.57"/>
    <n v="225.8"/>
    <n v="233.42"/>
    <n v="4776500"/>
    <x v="0"/>
    <s v="Aug 2019"/>
    <n v="7.7699999999999818"/>
    <x v="0"/>
    <x v="1"/>
    <s v="Low"/>
    <n v="3.0551876379690895E-2"/>
    <n v="0.9"/>
    <x v="0"/>
  </r>
  <r>
    <x v="1427"/>
    <n v="231.88"/>
    <n v="232.5"/>
    <n v="225.75"/>
    <n v="230.75"/>
    <n v="5564200"/>
    <x v="1"/>
    <s v="Aug 2019"/>
    <n v="6.75"/>
    <x v="0"/>
    <x v="1"/>
    <s v="Low"/>
    <n v="-4.8732102811799008E-3"/>
    <n v="0"/>
    <x v="2"/>
  </r>
  <r>
    <x v="1428"/>
    <n v="229.6"/>
    <n v="231.37"/>
    <n v="225.78"/>
    <n v="228.32"/>
    <n v="7028279"/>
    <x v="2"/>
    <s v="Aug 2019"/>
    <n v="5.5900000000000034"/>
    <x v="0"/>
    <x v="1"/>
    <s v="Low"/>
    <n v="-5.5749128919860679E-3"/>
    <n v="0"/>
    <x v="2"/>
  </r>
  <r>
    <x v="1429"/>
    <n v="231.35"/>
    <n v="236.27"/>
    <n v="229.23"/>
    <n v="234.34"/>
    <n v="6136481"/>
    <x v="3"/>
    <s v="Aug 2019"/>
    <n v="7.0400000000000205"/>
    <x v="0"/>
    <x v="1"/>
    <s v="Low"/>
    <n v="1.2924140912038078E-2"/>
    <n v="0"/>
    <x v="2"/>
  </r>
  <r>
    <x v="1430"/>
    <n v="242.65"/>
    <n v="244.51"/>
    <n v="231.77"/>
    <n v="233.85"/>
    <n v="8259516"/>
    <x v="4"/>
    <s v="Aug 2019"/>
    <n v="12.739999999999981"/>
    <x v="0"/>
    <x v="1"/>
    <s v="Medium"/>
    <n v="-3.6266227076035489E-2"/>
    <n v="-0.9"/>
    <x v="1"/>
  </r>
  <r>
    <x v="1431"/>
    <n v="243"/>
    <n v="246.68"/>
    <n v="236.65"/>
    <n v="241.61"/>
    <n v="9178208"/>
    <x v="0"/>
    <s v="Jul 2019"/>
    <n v="10.030000000000001"/>
    <x v="0"/>
    <x v="1"/>
    <s v="Low"/>
    <n v="-5.720164609053442E-3"/>
    <n v="0"/>
    <x v="2"/>
  </r>
  <r>
    <x v="1432"/>
    <n v="232.9"/>
    <n v="243.36"/>
    <n v="232.18"/>
    <n v="242.26"/>
    <n v="8109014"/>
    <x v="1"/>
    <s v="Jul 2019"/>
    <n v="11.180000000000007"/>
    <x v="0"/>
    <x v="1"/>
    <s v="Medium"/>
    <n v="4.0188922284242097E-2"/>
    <n v="0.9"/>
    <x v="0"/>
  </r>
  <r>
    <x v="1433"/>
    <n v="227.09"/>
    <n v="235.94"/>
    <n v="226.03"/>
    <n v="235.77"/>
    <n v="9273331"/>
    <x v="2"/>
    <s v="Jul 2019"/>
    <n v="9.9099999999999966"/>
    <x v="0"/>
    <x v="1"/>
    <s v="Low"/>
    <n v="3.8222731075784958E-2"/>
    <n v="0.9"/>
    <x v="0"/>
  </r>
  <r>
    <x v="1434"/>
    <n v="226.92"/>
    <n v="230.26"/>
    <n v="222.25"/>
    <n v="228.04"/>
    <n v="10027697"/>
    <x v="3"/>
    <s v="Jul 2019"/>
    <n v="8.0099999999999909"/>
    <x v="0"/>
    <x v="1"/>
    <s v="Low"/>
    <n v="4.9356601445443527E-3"/>
    <n v="0"/>
    <x v="2"/>
  </r>
  <r>
    <x v="1435"/>
    <n v="233.5"/>
    <n v="234.5"/>
    <n v="225.55"/>
    <n v="228.82"/>
    <n v="22418252"/>
    <x v="4"/>
    <s v="Jul 2019"/>
    <n v="8.9499999999999886"/>
    <x v="0"/>
    <x v="1"/>
    <s v="Low"/>
    <n v="-2.0042826552462555E-2"/>
    <n v="-0.9"/>
    <x v="1"/>
  </r>
  <r>
    <x v="1436"/>
    <n v="259.17"/>
    <n v="266.07"/>
    <n v="258.16000000000003"/>
    <n v="264.88"/>
    <n v="11072835"/>
    <x v="0"/>
    <s v="Jul 2019"/>
    <n v="7.9099999999999682"/>
    <x v="0"/>
    <x v="1"/>
    <s v="Low"/>
    <n v="2.2031870972720528E-2"/>
    <n v="0.9"/>
    <x v="0"/>
  </r>
  <r>
    <x v="1437"/>
    <n v="256.70999999999998"/>
    <n v="260.48"/>
    <n v="254.5"/>
    <n v="260.17"/>
    <n v="5023121"/>
    <x v="1"/>
    <s v="Jul 2019"/>
    <n v="5.9800000000000182"/>
    <x v="0"/>
    <x v="1"/>
    <s v="Low"/>
    <n v="1.3478243932842649E-2"/>
    <n v="0"/>
    <x v="2"/>
  </r>
  <r>
    <x v="1438"/>
    <n v="258.75"/>
    <n v="262.14999999999998"/>
    <n v="254.19"/>
    <n v="255.68"/>
    <n v="6846273"/>
    <x v="2"/>
    <s v="Jul 2019"/>
    <n v="7.9599999999999795"/>
    <x v="0"/>
    <x v="1"/>
    <s v="Low"/>
    <n v="-1.1864734299516882E-2"/>
    <n v="0"/>
    <x v="2"/>
  </r>
  <r>
    <x v="1439"/>
    <n v="255.69"/>
    <n v="259.95999999999998"/>
    <n v="254.62"/>
    <n v="258.18"/>
    <n v="7048410"/>
    <x v="3"/>
    <s v="Jul 2019"/>
    <n v="5.339999999999975"/>
    <x v="0"/>
    <x v="1"/>
    <s v="Low"/>
    <n v="9.7383550393054449E-3"/>
    <n v="0"/>
    <x v="2"/>
  </r>
  <r>
    <x v="1440"/>
    <n v="255.05"/>
    <n v="255.75"/>
    <n v="251.89"/>
    <n v="253.54"/>
    <n v="4764483"/>
    <x v="4"/>
    <s v="Jul 2019"/>
    <n v="3.8600000000000136"/>
    <x v="0"/>
    <x v="2"/>
    <s v="Low"/>
    <n v="-5.9204077631837652E-3"/>
    <n v="0"/>
    <x v="2"/>
  </r>
  <r>
    <x v="1441"/>
    <n v="255.67"/>
    <n v="258.31"/>
    <n v="253.35"/>
    <n v="254.86"/>
    <n v="9764727"/>
    <x v="0"/>
    <s v="Jul 2019"/>
    <n v="4.960000000000008"/>
    <x v="0"/>
    <x v="2"/>
    <s v="Low"/>
    <n v="-3.1681464387686232E-3"/>
    <n v="0"/>
    <x v="2"/>
  </r>
  <r>
    <x v="1442"/>
    <n v="249.3"/>
    <n v="253.53"/>
    <n v="247.93"/>
    <n v="252.38"/>
    <n v="8148989"/>
    <x v="1"/>
    <s v="Jul 2019"/>
    <n v="5.5999999999999943"/>
    <x v="0"/>
    <x v="1"/>
    <s v="Low"/>
    <n v="1.2354592860007958E-2"/>
    <n v="0"/>
    <x v="2"/>
  </r>
  <r>
    <x v="1443"/>
    <n v="248"/>
    <n v="254.42"/>
    <n v="244.86"/>
    <n v="253.5"/>
    <n v="11000092"/>
    <x v="2"/>
    <s v="Jul 2019"/>
    <n v="9.5599999999999739"/>
    <x v="0"/>
    <x v="1"/>
    <s v="Low"/>
    <n v="2.2177419354838711E-2"/>
    <n v="0.9"/>
    <x v="0"/>
  </r>
  <r>
    <x v="1444"/>
    <n v="239.75"/>
    <n v="245.38"/>
    <n v="239.71"/>
    <n v="245.08"/>
    <n v="9200521"/>
    <x v="3"/>
    <s v="Jul 2019"/>
    <n v="5.6699999999999875"/>
    <x v="0"/>
    <x v="1"/>
    <s v="Low"/>
    <n v="2.2231491136600678E-2"/>
    <n v="0.9"/>
    <x v="0"/>
  </r>
  <r>
    <x v="1445"/>
    <n v="238.14"/>
    <n v="241.5"/>
    <n v="235.8"/>
    <n v="238.6"/>
    <n v="7514430"/>
    <x v="4"/>
    <s v="Jul 2019"/>
    <n v="5.6999999999999886"/>
    <x v="0"/>
    <x v="1"/>
    <s v="Low"/>
    <n v="1.9316368522718063E-3"/>
    <n v="0"/>
    <x v="2"/>
  </r>
  <r>
    <x v="1446"/>
    <n v="234.15"/>
    <n v="238.94"/>
    <n v="233.14"/>
    <n v="238.92"/>
    <n v="9145736"/>
    <x v="0"/>
    <s v="Jul 2019"/>
    <n v="5.8000000000000114"/>
    <x v="0"/>
    <x v="1"/>
    <s v="Low"/>
    <n v="2.0371556694426571E-2"/>
    <n v="0.9"/>
    <x v="0"/>
  </r>
  <r>
    <x v="1447"/>
    <n v="228.97"/>
    <n v="231"/>
    <n v="227.28"/>
    <n v="230.06"/>
    <n v="6190835"/>
    <x v="1"/>
    <s v="Jul 2019"/>
    <n v="3.7199999999999989"/>
    <x v="0"/>
    <x v="2"/>
    <s v="Low"/>
    <n v="4.760448967113611E-3"/>
    <n v="0"/>
    <x v="2"/>
  </r>
  <r>
    <x v="1448"/>
    <n v="231.24"/>
    <n v="232.25"/>
    <n v="228.66"/>
    <n v="230.34"/>
    <n v="5880542"/>
    <x v="2"/>
    <s v="Jul 2019"/>
    <n v="3.5900000000000034"/>
    <x v="0"/>
    <x v="2"/>
    <s v="Low"/>
    <n v="-3.8920601971977409E-3"/>
    <n v="0"/>
    <x v="2"/>
  </r>
  <r>
    <x v="1449"/>
    <n v="234.57"/>
    <n v="235.45"/>
    <n v="230.8"/>
    <n v="233.1"/>
    <n v="7065738"/>
    <x v="3"/>
    <s v="Jul 2019"/>
    <n v="4.6499999999999773"/>
    <x v="0"/>
    <x v="2"/>
    <s v="Low"/>
    <n v="-6.2667860340196906E-3"/>
    <n v="0"/>
    <x v="2"/>
  </r>
  <r>
    <x v="1450"/>
    <n v="239.39"/>
    <n v="241.57"/>
    <n v="234.51"/>
    <n v="234.9"/>
    <n v="14201148"/>
    <x v="0"/>
    <s v="Jul 2019"/>
    <n v="7.0600000000000023"/>
    <x v="0"/>
    <x v="1"/>
    <s v="Low"/>
    <n v="-1.8756004845649279E-2"/>
    <n v="0"/>
    <x v="2"/>
  </r>
  <r>
    <x v="1451"/>
    <n v="228.89"/>
    <n v="229.15"/>
    <n v="222.22"/>
    <n v="224.55"/>
    <n v="9259027"/>
    <x v="1"/>
    <s v="Jul 2019"/>
    <n v="6.9300000000000068"/>
    <x v="0"/>
    <x v="1"/>
    <s v="Low"/>
    <n v="-1.8961073004499871E-2"/>
    <n v="0"/>
    <x v="2"/>
  </r>
  <r>
    <x v="1452"/>
    <n v="230.21"/>
    <n v="233.1"/>
    <n v="226.28"/>
    <n v="227.17"/>
    <n v="8237964"/>
    <x v="2"/>
    <s v="Jul 2019"/>
    <n v="6.8199999999999932"/>
    <x v="0"/>
    <x v="1"/>
    <s v="Low"/>
    <n v="-1.3205334260023545E-2"/>
    <n v="0"/>
    <x v="2"/>
  </r>
  <r>
    <x v="1453"/>
    <n v="220.99"/>
    <n v="225.17"/>
    <n v="220.8"/>
    <n v="223.46"/>
    <n v="6851384"/>
    <x v="3"/>
    <s v="Jun 2019"/>
    <n v="4.3699999999999761"/>
    <x v="0"/>
    <x v="2"/>
    <s v="Low"/>
    <n v="1.1176976333770754E-2"/>
    <n v="0"/>
    <x v="2"/>
  </r>
  <r>
    <x v="1454"/>
    <n v="219.45"/>
    <n v="222.9"/>
    <n v="217.35"/>
    <n v="222.84"/>
    <n v="6339710"/>
    <x v="4"/>
    <s v="Jun 2019"/>
    <n v="5.5500000000000114"/>
    <x v="0"/>
    <x v="1"/>
    <s v="Low"/>
    <n v="1.5447710184552358E-2"/>
    <n v="0"/>
    <x v="2"/>
  </r>
  <r>
    <x v="1455"/>
    <n v="220.31"/>
    <n v="227.23"/>
    <n v="218.1"/>
    <n v="219.27"/>
    <n v="8507208"/>
    <x v="0"/>
    <s v="Jun 2019"/>
    <n v="9.1299999999999955"/>
    <x v="0"/>
    <x v="1"/>
    <s v="Low"/>
    <n v="-4.720620943216341E-3"/>
    <n v="0"/>
    <x v="2"/>
  </r>
  <r>
    <x v="1456"/>
    <n v="224.39"/>
    <n v="225.34"/>
    <n v="219.49"/>
    <n v="219.76"/>
    <n v="6182071"/>
    <x v="1"/>
    <s v="Jun 2019"/>
    <n v="5.8499999999999943"/>
    <x v="0"/>
    <x v="1"/>
    <s v="Low"/>
    <n v="-2.063371808012833E-2"/>
    <n v="-0.9"/>
    <x v="1"/>
  </r>
  <r>
    <x v="1457"/>
    <n v="223.24"/>
    <n v="225.86"/>
    <n v="221.02"/>
    <n v="223.64"/>
    <n v="5750771"/>
    <x v="2"/>
    <s v="Jun 2019"/>
    <n v="4.8400000000000034"/>
    <x v="0"/>
    <x v="2"/>
    <s v="Low"/>
    <n v="1.7917935853788624E-3"/>
    <n v="0"/>
    <x v="2"/>
  </r>
  <r>
    <x v="1458"/>
    <n v="216.22"/>
    <n v="222.18"/>
    <n v="215.5"/>
    <n v="221.86"/>
    <n v="8202078"/>
    <x v="3"/>
    <s v="Jun 2019"/>
    <n v="6.6800000000000068"/>
    <x v="0"/>
    <x v="1"/>
    <s v="Low"/>
    <n v="2.608454352048846E-2"/>
    <n v="0.9"/>
    <x v="0"/>
  </r>
  <r>
    <x v="1459"/>
    <n v="223"/>
    <n v="226.9"/>
    <n v="216.35"/>
    <n v="219.62"/>
    <n v="11863462"/>
    <x v="4"/>
    <s v="Jun 2019"/>
    <n v="10.550000000000011"/>
    <x v="0"/>
    <x v="1"/>
    <s v="Low"/>
    <n v="-1.5156950672645719E-2"/>
    <n v="0"/>
    <x v="2"/>
  </r>
  <r>
    <x v="1460"/>
    <n v="225.11"/>
    <n v="227.77"/>
    <n v="221.06"/>
    <n v="226.43"/>
    <n v="6575135"/>
    <x v="0"/>
    <s v="Jun 2019"/>
    <n v="6.710000000000008"/>
    <x v="0"/>
    <x v="1"/>
    <s v="Low"/>
    <n v="5.8637999200390617E-3"/>
    <n v="0"/>
    <x v="2"/>
  </r>
  <r>
    <x v="1461"/>
    <n v="228.72"/>
    <n v="234.74"/>
    <n v="222.56"/>
    <n v="224.74"/>
    <n v="12715788"/>
    <x v="1"/>
    <s v="Jun 2019"/>
    <n v="12.180000000000007"/>
    <x v="0"/>
    <x v="1"/>
    <s v="Medium"/>
    <n v="-1.7401189227002404E-2"/>
    <n v="0"/>
    <x v="2"/>
  </r>
  <r>
    <x v="1462"/>
    <n v="215.48"/>
    <n v="227"/>
    <n v="214.27"/>
    <n v="225.03"/>
    <n v="12316803"/>
    <x v="2"/>
    <s v="Jun 2019"/>
    <n v="12.72999999999999"/>
    <x v="0"/>
    <x v="1"/>
    <s v="Medium"/>
    <n v="4.4319658436977966E-2"/>
    <n v="0.9"/>
    <x v="0"/>
  </r>
  <r>
    <x v="1463"/>
    <n v="211.25"/>
    <n v="216.65"/>
    <n v="210.4"/>
    <n v="214.92"/>
    <n v="7433402"/>
    <x v="3"/>
    <s v="Jun 2019"/>
    <n v="6.25"/>
    <x v="0"/>
    <x v="1"/>
    <s v="Low"/>
    <n v="1.7372781065088699E-2"/>
    <n v="0"/>
    <x v="2"/>
  </r>
  <r>
    <x v="1464"/>
    <n v="210.38"/>
    <n v="214.9"/>
    <n v="207.51"/>
    <n v="213.91"/>
    <n v="8168260"/>
    <x v="4"/>
    <s v="Jun 2019"/>
    <n v="7.3900000000000148"/>
    <x v="0"/>
    <x v="1"/>
    <s v="Low"/>
    <n v="1.6779161517254497E-2"/>
    <n v="0"/>
    <x v="2"/>
  </r>
  <r>
    <x v="1465"/>
    <n v="222.95"/>
    <n v="223.38"/>
    <n v="209"/>
    <n v="209.26"/>
    <n v="15197544"/>
    <x v="0"/>
    <s v="Jun 2019"/>
    <n v="14.379999999999995"/>
    <x v="0"/>
    <x v="1"/>
    <s v="Medium"/>
    <n v="-6.1403902220228741E-2"/>
    <n v="-0.9"/>
    <x v="1"/>
  </r>
  <r>
    <x v="1466"/>
    <n v="219.14"/>
    <n v="220.9"/>
    <n v="213.5"/>
    <n v="217.1"/>
    <n v="11653537"/>
    <x v="1"/>
    <s v="Jun 2019"/>
    <n v="7.4000000000000057"/>
    <x v="0"/>
    <x v="1"/>
    <s v="Low"/>
    <n v="-9.3091174591584929E-3"/>
    <n v="0"/>
    <x v="2"/>
  </r>
  <r>
    <x v="1467"/>
    <n v="210.25"/>
    <n v="216.94"/>
    <n v="209.01"/>
    <n v="212.88"/>
    <n v="10585039"/>
    <x v="2"/>
    <s v="Jun 2019"/>
    <n v="7.9300000000000068"/>
    <x v="0"/>
    <x v="1"/>
    <s v="Low"/>
    <n v="1.2508917954815674E-2"/>
    <n v="0"/>
    <x v="2"/>
  </r>
  <r>
    <x v="1468"/>
    <n v="205"/>
    <n v="210.84379999999999"/>
    <n v="203.499"/>
    <n v="204.5"/>
    <n v="16003527"/>
    <x v="3"/>
    <s v="Jun 2019"/>
    <n v="7.3447999999999922"/>
    <x v="0"/>
    <x v="1"/>
    <s v="Low"/>
    <n v="-2.4390243902439024E-3"/>
    <n v="0"/>
    <x v="2"/>
  </r>
  <r>
    <x v="1469"/>
    <n v="204.44"/>
    <n v="211"/>
    <n v="201.8"/>
    <n v="205.95"/>
    <n v="20242151"/>
    <x v="4"/>
    <s v="Jun 2019"/>
    <n v="9.1999999999999886"/>
    <x v="0"/>
    <x v="1"/>
    <s v="Low"/>
    <n v="7.3860301310897615E-3"/>
    <n v="0"/>
    <x v="2"/>
  </r>
  <r>
    <x v="1470"/>
    <n v="198.68"/>
    <n v="201.28"/>
    <n v="191.85"/>
    <n v="196.59"/>
    <n v="13510756"/>
    <x v="0"/>
    <s v="Jun 2019"/>
    <n v="9.4300000000000068"/>
    <x v="0"/>
    <x v="1"/>
    <s v="Low"/>
    <n v="-1.0519428226293554E-2"/>
    <n v="0"/>
    <x v="2"/>
  </r>
  <r>
    <x v="1471"/>
    <n v="181.1"/>
    <n v="193.98"/>
    <n v="179.61"/>
    <n v="193.6"/>
    <n v="13807522"/>
    <x v="1"/>
    <s v="Jun 2019"/>
    <n v="14.369999999999976"/>
    <x v="0"/>
    <x v="1"/>
    <s v="Medium"/>
    <n v="6.9022639425731641E-2"/>
    <n v="0.9"/>
    <x v="0"/>
  </r>
  <r>
    <x v="1472"/>
    <n v="185.51"/>
    <n v="186.68"/>
    <n v="176.99"/>
    <n v="178.97"/>
    <n v="13064410"/>
    <x v="2"/>
    <s v="Jun 2019"/>
    <n v="9.6899999999999977"/>
    <x v="0"/>
    <x v="1"/>
    <s v="Low"/>
    <n v="-3.5254164196000172E-2"/>
    <n v="-0.9"/>
    <x v="1"/>
  </r>
  <r>
    <x v="1473"/>
    <n v="185.1"/>
    <n v="189.92"/>
    <n v="184.1"/>
    <n v="185.16"/>
    <n v="10406732"/>
    <x v="3"/>
    <s v="May 2019"/>
    <n v="5.8199999999999932"/>
    <x v="0"/>
    <x v="1"/>
    <s v="Low"/>
    <n v="3.2414910858996366E-4"/>
    <n v="0"/>
    <x v="2"/>
  </r>
  <r>
    <x v="1474"/>
    <n v="188.75"/>
    <n v="192.26"/>
    <n v="187.02"/>
    <n v="188.22"/>
    <n v="7926475"/>
    <x v="4"/>
    <s v="May 2019"/>
    <n v="5.2399999999999807"/>
    <x v="0"/>
    <x v="1"/>
    <s v="Low"/>
    <n v="-2.8079470198675558E-3"/>
    <n v="0"/>
    <x v="2"/>
  </r>
  <r>
    <x v="1475"/>
    <n v="187.1"/>
    <n v="192.39"/>
    <n v="185.04"/>
    <n v="189.86"/>
    <n v="11968638"/>
    <x v="0"/>
    <s v="May 2019"/>
    <n v="7.3499999999999943"/>
    <x v="0"/>
    <x v="1"/>
    <s v="Low"/>
    <n v="1.4751469802244893E-2"/>
    <n v="0"/>
    <x v="2"/>
  </r>
  <r>
    <x v="1476"/>
    <n v="191.2"/>
    <n v="195"/>
    <n v="187.85"/>
    <n v="188.7"/>
    <n v="10312901"/>
    <x v="1"/>
    <s v="May 2019"/>
    <n v="7.1500000000000057"/>
    <x v="0"/>
    <x v="1"/>
    <s v="Low"/>
    <n v="-1.3075313807531382E-2"/>
    <n v="0"/>
    <x v="2"/>
  </r>
  <r>
    <x v="1477"/>
    <n v="199.83"/>
    <n v="199.98"/>
    <n v="188.75"/>
    <n v="190.63"/>
    <n v="14136572"/>
    <x v="3"/>
    <s v="May 2019"/>
    <n v="11.22999999999999"/>
    <x v="0"/>
    <x v="1"/>
    <s v="Medium"/>
    <n v="-4.6039133263273864E-2"/>
    <n v="-0.9"/>
    <x v="1"/>
  </r>
  <r>
    <x v="1478"/>
    <n v="194.34"/>
    <n v="199.47"/>
    <n v="186.22"/>
    <n v="195.49"/>
    <n v="26547142"/>
    <x v="4"/>
    <s v="May 2019"/>
    <n v="13.25"/>
    <x v="0"/>
    <x v="1"/>
    <s v="Medium"/>
    <n v="5.9174642379335477E-3"/>
    <n v="0"/>
    <x v="2"/>
  </r>
  <r>
    <x v="1479"/>
    <n v="199.1"/>
    <n v="203.94"/>
    <n v="191.78"/>
    <n v="192.73"/>
    <n v="18685187"/>
    <x v="0"/>
    <s v="May 2019"/>
    <n v="12.159999999999997"/>
    <x v="0"/>
    <x v="1"/>
    <s v="Medium"/>
    <n v="-3.1993972877950805E-2"/>
    <n v="-0.9"/>
    <x v="1"/>
  </r>
  <r>
    <x v="1480"/>
    <n v="197.76"/>
    <n v="207.4"/>
    <n v="196.04"/>
    <n v="205.08"/>
    <n v="18003899"/>
    <x v="1"/>
    <s v="May 2019"/>
    <n v="11.360000000000014"/>
    <x v="0"/>
    <x v="1"/>
    <s v="Medium"/>
    <n v="3.7014563106796225E-2"/>
    <n v="0.9"/>
    <x v="0"/>
  </r>
  <r>
    <x v="1481"/>
    <n v="202.8"/>
    <n v="206"/>
    <n v="195.25"/>
    <n v="205.36"/>
    <n v="20526195"/>
    <x v="2"/>
    <s v="May 2019"/>
    <n v="10.75"/>
    <x v="0"/>
    <x v="1"/>
    <s v="Low"/>
    <n v="1.262327416173571E-2"/>
    <n v="0"/>
    <x v="2"/>
  </r>
  <r>
    <x v="1482"/>
    <n v="221.96"/>
    <n v="222.24"/>
    <n v="208.92"/>
    <n v="211.03"/>
    <n v="17786666"/>
    <x v="3"/>
    <s v="May 2019"/>
    <n v="13.320000000000022"/>
    <x v="0"/>
    <x v="1"/>
    <s v="Medium"/>
    <n v="-4.9243106866102032E-2"/>
    <n v="-0.9"/>
    <x v="1"/>
  </r>
  <r>
    <x v="1483"/>
    <n v="229.49"/>
    <n v="231"/>
    <n v="226.5"/>
    <n v="228.33"/>
    <n v="7483273"/>
    <x v="4"/>
    <s v="May 2019"/>
    <n v="4.5"/>
    <x v="0"/>
    <x v="2"/>
    <s v="Low"/>
    <n v="-5.0546864787136547E-3"/>
    <n v="0"/>
    <x v="2"/>
  </r>
  <r>
    <x v="1484"/>
    <n v="229.32"/>
    <n v="232.44"/>
    <n v="225.25"/>
    <n v="231.95"/>
    <n v="7295976"/>
    <x v="0"/>
    <s v="May 2019"/>
    <n v="7.1899999999999977"/>
    <x v="0"/>
    <x v="1"/>
    <s v="Low"/>
    <n v="1.1468690040118593E-2"/>
    <n v="0"/>
    <x v="2"/>
  </r>
  <r>
    <x v="1485"/>
    <n v="229.3"/>
    <n v="234.5"/>
    <n v="228"/>
    <n v="232.31"/>
    <n v="7252412"/>
    <x v="1"/>
    <s v="May 2019"/>
    <n v="6.5"/>
    <x v="0"/>
    <x v="1"/>
    <s v="Low"/>
    <n v="1.3126907980811123E-2"/>
    <n v="0"/>
    <x v="2"/>
  </r>
  <r>
    <x v="1486"/>
    <n v="232.01"/>
    <n v="232.47"/>
    <n v="224.5"/>
    <n v="227.01"/>
    <n v="10834796"/>
    <x v="2"/>
    <s v="May 2019"/>
    <n v="7.9699999999999989"/>
    <x v="0"/>
    <x v="1"/>
    <s v="Low"/>
    <n v="-2.1550795224343781E-2"/>
    <n v="-0.9"/>
    <x v="1"/>
  </r>
  <r>
    <x v="1487"/>
    <n v="239.75"/>
    <n v="241.99"/>
    <n v="236.02"/>
    <n v="239.52"/>
    <n v="7008336"/>
    <x v="3"/>
    <s v="May 2019"/>
    <n v="5.9699999999999989"/>
    <x v="0"/>
    <x v="1"/>
    <s v="Low"/>
    <n v="-9.5933263816471229E-4"/>
    <n v="0"/>
    <x v="2"/>
  </r>
  <r>
    <x v="1488"/>
    <n v="242"/>
    <n v="243.68"/>
    <n v="236.94"/>
    <n v="241.98"/>
    <n v="6711382"/>
    <x v="4"/>
    <s v="May 2019"/>
    <n v="6.7400000000000091"/>
    <x v="0"/>
    <x v="1"/>
    <s v="Low"/>
    <n v="-8.264462809921583E-5"/>
    <n v="0"/>
    <x v="2"/>
  </r>
  <r>
    <x v="1489"/>
    <n v="246.94"/>
    <n v="250.6"/>
    <n v="244.2"/>
    <n v="244.84"/>
    <n v="6176440"/>
    <x v="0"/>
    <s v="May 2019"/>
    <n v="6.4000000000000057"/>
    <x v="0"/>
    <x v="1"/>
    <s v="Low"/>
    <n v="-8.5040900623633044E-3"/>
    <n v="0"/>
    <x v="2"/>
  </r>
  <r>
    <x v="1490"/>
    <n v="256.8"/>
    <n v="257.20999999999998"/>
    <n v="245.1"/>
    <n v="247.06"/>
    <n v="10131408"/>
    <x v="1"/>
    <s v="May 2019"/>
    <n v="12.109999999999985"/>
    <x v="0"/>
    <x v="1"/>
    <s v="Medium"/>
    <n v="-3.7928348909657357E-2"/>
    <n v="-0.9"/>
    <x v="1"/>
  </r>
  <r>
    <x v="1491"/>
    <n v="250.02"/>
    <n v="258.35000000000002"/>
    <n v="248.5"/>
    <n v="255.34"/>
    <n v="10833943"/>
    <x v="2"/>
    <s v="May 2019"/>
    <n v="9.8500000000000227"/>
    <x v="0"/>
    <x v="1"/>
    <s v="Low"/>
    <n v="2.1278297736181076E-2"/>
    <n v="0.9"/>
    <x v="0"/>
  </r>
  <r>
    <x v="1492"/>
    <n v="243.86"/>
    <n v="256.61"/>
    <n v="243.49"/>
    <n v="255.03"/>
    <n v="23706771"/>
    <x v="3"/>
    <s v="May 2019"/>
    <n v="13.120000000000005"/>
    <x v="0"/>
    <x v="1"/>
    <s v="Medium"/>
    <n v="4.5804970064791221E-2"/>
    <n v="0.9"/>
    <x v="0"/>
  </r>
  <r>
    <x v="1493"/>
    <n v="245.52"/>
    <n v="247.13"/>
    <n v="237.72"/>
    <n v="244.1"/>
    <n v="18159339"/>
    <x v="4"/>
    <s v="May 2019"/>
    <n v="9.4099999999999966"/>
    <x v="0"/>
    <x v="1"/>
    <s v="Low"/>
    <n v="-5.7836428804171388E-3"/>
    <n v="0"/>
    <x v="2"/>
  </r>
  <r>
    <x v="1494"/>
    <n v="238.85"/>
    <n v="240"/>
    <n v="231.5"/>
    <n v="234.01"/>
    <n v="10704354"/>
    <x v="0"/>
    <s v="May 2019"/>
    <n v="8.5"/>
    <x v="0"/>
    <x v="1"/>
    <s v="Low"/>
    <n v="-2.0263763868536754E-2"/>
    <n v="-0.9"/>
    <x v="1"/>
  </r>
  <r>
    <x v="1495"/>
    <n v="242.06"/>
    <n v="244.21"/>
    <n v="237"/>
    <n v="238.69"/>
    <n v="9464628"/>
    <x v="1"/>
    <s v="Apr 2019"/>
    <n v="7.210000000000008"/>
    <x v="0"/>
    <x v="1"/>
    <s v="Low"/>
    <n v="-1.3922168057506422E-2"/>
    <n v="0"/>
    <x v="2"/>
  </r>
  <r>
    <x v="1496"/>
    <n v="235.86"/>
    <n v="243.98"/>
    <n v="232.17"/>
    <n v="241.47"/>
    <n v="16714476"/>
    <x v="2"/>
    <s v="Apr 2019"/>
    <n v="11.810000000000002"/>
    <x v="0"/>
    <x v="1"/>
    <s v="Medium"/>
    <n v="2.3785296362248728E-2"/>
    <n v="0.9"/>
    <x v="0"/>
  </r>
  <r>
    <x v="1497"/>
    <n v="246.5"/>
    <n v="246.68"/>
    <n v="231.13"/>
    <n v="235.14"/>
    <n v="22360709"/>
    <x v="3"/>
    <s v="Apr 2019"/>
    <n v="15.550000000000011"/>
    <x v="0"/>
    <x v="0"/>
    <s v="Medium"/>
    <n v="-4.6085192697768819E-2"/>
    <n v="-0.9"/>
    <x v="1"/>
  </r>
  <r>
    <x v="1498"/>
    <n v="255"/>
    <n v="259"/>
    <n v="246.07"/>
    <n v="247.63"/>
    <n v="21849393"/>
    <x v="4"/>
    <s v="Apr 2019"/>
    <n v="12.930000000000007"/>
    <x v="0"/>
    <x v="1"/>
    <s v="Medium"/>
    <n v="-2.8901960784313743E-2"/>
    <n v="-0.9"/>
    <x v="1"/>
  </r>
  <r>
    <x v="1499"/>
    <n v="263.85000000000002"/>
    <n v="265.32"/>
    <n v="258"/>
    <n v="258.66000000000003"/>
    <n v="10727454"/>
    <x v="0"/>
    <s v="Apr 2019"/>
    <n v="7.3199999999999932"/>
    <x v="0"/>
    <x v="1"/>
    <s v="Low"/>
    <n v="-1.9670267197271166E-2"/>
    <n v="0"/>
    <x v="2"/>
  </r>
  <r>
    <x v="1500"/>
    <n v="260.14999999999998"/>
    <n v="265.60000000000002"/>
    <n v="255.75"/>
    <n v="263.89999999999998"/>
    <n v="10943859"/>
    <x v="1"/>
    <s v="Apr 2019"/>
    <n v="9.8500000000000227"/>
    <x v="0"/>
    <x v="1"/>
    <s v="Low"/>
    <n v="1.4414760714972132E-2"/>
    <n v="0"/>
    <x v="2"/>
  </r>
  <r>
    <x v="1501"/>
    <n v="269"/>
    <n v="269.68"/>
    <n v="262.48"/>
    <n v="262.75"/>
    <n v="12147141"/>
    <x v="2"/>
    <s v="Apr 2019"/>
    <n v="7.1999999999999886"/>
    <x v="0"/>
    <x v="1"/>
    <s v="Low"/>
    <n v="-2.3234200743494422E-2"/>
    <n v="-0.9"/>
    <x v="1"/>
  </r>
  <r>
    <x v="1502"/>
    <n v="271.23"/>
    <n v="274.83999999999997"/>
    <n v="269.75"/>
    <n v="273.26"/>
    <n v="5876325"/>
    <x v="4"/>
    <s v="Apr 2019"/>
    <n v="5.089999999999975"/>
    <x v="0"/>
    <x v="1"/>
    <s v="Low"/>
    <n v="7.4844228145853064E-3"/>
    <n v="0"/>
    <x v="2"/>
  </r>
  <r>
    <x v="1503"/>
    <n v="274.75"/>
    <n v="274.79000000000002"/>
    <n v="268.54000000000002"/>
    <n v="271.23"/>
    <n v="5126468"/>
    <x v="0"/>
    <s v="Apr 2019"/>
    <n v="6.25"/>
    <x v="0"/>
    <x v="1"/>
    <s v="Low"/>
    <n v="-1.2811646951774273E-2"/>
    <n v="0"/>
    <x v="2"/>
  </r>
  <r>
    <x v="1504"/>
    <n v="265.75"/>
    <n v="275"/>
    <n v="264.72000000000003"/>
    <n v="273.36"/>
    <n v="7272930"/>
    <x v="1"/>
    <s v="Apr 2019"/>
    <n v="10.279999999999973"/>
    <x v="0"/>
    <x v="1"/>
    <s v="Low"/>
    <n v="2.8635936030103532E-2"/>
    <n v="0.9"/>
    <x v="0"/>
  </r>
  <r>
    <x v="1505"/>
    <n v="268.63"/>
    <n v="268.88"/>
    <n v="258.63"/>
    <n v="266.38"/>
    <n v="10038579"/>
    <x v="2"/>
    <s v="Apr 2019"/>
    <n v="10.25"/>
    <x v="0"/>
    <x v="1"/>
    <s v="Low"/>
    <n v="-8.3758329300524879E-3"/>
    <n v="0"/>
    <x v="2"/>
  </r>
  <r>
    <x v="1506"/>
    <n v="270.22000000000003"/>
    <n v="271.95"/>
    <n v="266.83"/>
    <n v="267.7"/>
    <n v="6745974"/>
    <x v="3"/>
    <s v="Apr 2019"/>
    <n v="5.1200000000000045"/>
    <x v="0"/>
    <x v="1"/>
    <s v="Low"/>
    <n v="-9.3257345866332563E-3"/>
    <n v="0"/>
    <x v="2"/>
  </r>
  <r>
    <x v="1507"/>
    <n v="268.3"/>
    <n v="270.5"/>
    <n v="265.60000000000002"/>
    <n v="268.42"/>
    <n v="9835927"/>
    <x v="4"/>
    <s v="Apr 2019"/>
    <n v="4.8999999999999773"/>
    <x v="0"/>
    <x v="2"/>
    <s v="Low"/>
    <n v="4.4726052925830986E-4"/>
    <n v="0"/>
    <x v="2"/>
  </r>
  <r>
    <x v="1508"/>
    <n v="276.74"/>
    <n v="278.38"/>
    <n v="272.89"/>
    <n v="276.06"/>
    <n v="7061314"/>
    <x v="0"/>
    <s v="Apr 2019"/>
    <n v="5.4900000000000091"/>
    <x v="0"/>
    <x v="1"/>
    <s v="Low"/>
    <n v="-2.4571800245718248E-3"/>
    <n v="0"/>
    <x v="2"/>
  </r>
  <r>
    <x v="1509"/>
    <n v="271.64999999999998"/>
    <n v="275"/>
    <n v="269.61"/>
    <n v="272.31"/>
    <n v="5904031"/>
    <x v="1"/>
    <s v="Apr 2019"/>
    <n v="5.3899999999999864"/>
    <x v="0"/>
    <x v="1"/>
    <s v="Low"/>
    <n v="2.4295969077858461E-3"/>
    <n v="0"/>
    <x v="2"/>
  </r>
  <r>
    <x v="1510"/>
    <n v="277.69"/>
    <n v="281.16000000000003"/>
    <n v="270.44"/>
    <n v="273.2"/>
    <n v="10410436"/>
    <x v="2"/>
    <s v="Apr 2019"/>
    <n v="10.720000000000027"/>
    <x v="0"/>
    <x v="1"/>
    <s v="Low"/>
    <n v="-1.6169109438582626E-2"/>
    <n v="0"/>
    <x v="2"/>
  </r>
  <r>
    <x v="1511"/>
    <n v="269.86"/>
    <n v="276.10000000000002"/>
    <n v="266.11"/>
    <n v="274.95999999999998"/>
    <n v="13038257"/>
    <x v="3"/>
    <s v="Apr 2019"/>
    <n v="9.9900000000000091"/>
    <x v="0"/>
    <x v="1"/>
    <s v="Low"/>
    <n v="1.8898688208700682E-2"/>
    <n v="0"/>
    <x v="2"/>
  </r>
  <r>
    <x v="1512"/>
    <n v="261.89"/>
    <n v="271.2"/>
    <n v="260.58999999999997"/>
    <n v="267.77999999999997"/>
    <n v="23720729"/>
    <x v="4"/>
    <s v="Apr 2019"/>
    <n v="10.610000000000014"/>
    <x v="0"/>
    <x v="1"/>
    <s v="Low"/>
    <n v="2.2490358547481715E-2"/>
    <n v="0.9"/>
    <x v="0"/>
  </r>
  <r>
    <x v="1513"/>
    <n v="287.32"/>
    <n v="296.17"/>
    <n v="287.17"/>
    <n v="291.81"/>
    <n v="7929864"/>
    <x v="0"/>
    <s v="Apr 2019"/>
    <n v="9"/>
    <x v="0"/>
    <x v="1"/>
    <s v="Low"/>
    <n v="1.5627175274954785E-2"/>
    <n v="0"/>
    <x v="2"/>
  </r>
  <r>
    <x v="1514"/>
    <n v="288.3"/>
    <n v="289.44"/>
    <n v="283.88"/>
    <n v="285.88"/>
    <n v="5478940"/>
    <x v="1"/>
    <s v="Apr 2019"/>
    <n v="5.5600000000000023"/>
    <x v="0"/>
    <x v="1"/>
    <s v="Low"/>
    <n v="-8.3940339923691144E-3"/>
    <n v="0"/>
    <x v="2"/>
  </r>
  <r>
    <x v="1515"/>
    <n v="282.62"/>
    <n v="289.2"/>
    <n v="281.27999999999997"/>
    <n v="289.18"/>
    <n v="8110439"/>
    <x v="2"/>
    <s v="Apr 2019"/>
    <n v="7.9200000000000159"/>
    <x v="0"/>
    <x v="1"/>
    <s v="Low"/>
    <n v="2.3211379237138216E-2"/>
    <n v="0.9"/>
    <x v="0"/>
  </r>
  <r>
    <x v="1516"/>
    <n v="278.7"/>
    <n v="280.16000000000003"/>
    <n v="274.5"/>
    <n v="279.86"/>
    <n v="5991338"/>
    <x v="3"/>
    <s v="Mar 2019"/>
    <n v="5.660000000000025"/>
    <x v="0"/>
    <x v="1"/>
    <s v="Low"/>
    <n v="4.1621815572300859E-3"/>
    <n v="0"/>
    <x v="2"/>
  </r>
  <r>
    <x v="1517"/>
    <n v="277.16000000000003"/>
    <n v="280.33"/>
    <n v="275.10000000000002"/>
    <n v="278.62"/>
    <n v="6774093"/>
    <x v="4"/>
    <s v="Mar 2019"/>
    <n v="5.2299999999999613"/>
    <x v="0"/>
    <x v="1"/>
    <s v="Low"/>
    <n v="5.2677153990474072E-3"/>
    <n v="0"/>
    <x v="2"/>
  </r>
  <r>
    <x v="1518"/>
    <n v="268.75"/>
    <n v="275.37"/>
    <n v="268.18"/>
    <n v="274.83"/>
    <n v="8779166"/>
    <x v="0"/>
    <s v="Mar 2019"/>
    <n v="7.1899999999999977"/>
    <x v="0"/>
    <x v="1"/>
    <s v="Low"/>
    <n v="2.2623255813953431E-2"/>
    <n v="0.9"/>
    <x v="0"/>
  </r>
  <r>
    <x v="1519"/>
    <n v="264.44"/>
    <n v="270.26"/>
    <n v="264.43"/>
    <n v="267.77"/>
    <n v="7350948"/>
    <x v="1"/>
    <s v="Mar 2019"/>
    <n v="5.8299999999999841"/>
    <x v="0"/>
    <x v="1"/>
    <s v="Low"/>
    <n v="1.2592648615943065E-2"/>
    <n v="0"/>
    <x v="2"/>
  </r>
  <r>
    <x v="1520"/>
    <n v="259.70999999999998"/>
    <n v="263.18"/>
    <n v="254.46"/>
    <n v="260.42"/>
    <n v="10215029"/>
    <x v="2"/>
    <s v="Mar 2019"/>
    <n v="8.7199999999999989"/>
    <x v="0"/>
    <x v="1"/>
    <s v="Low"/>
    <n v="2.7338184898542083E-3"/>
    <n v="0"/>
    <x v="2"/>
  </r>
  <r>
    <x v="1521"/>
    <n v="272.58"/>
    <n v="272.8"/>
    <n v="264"/>
    <n v="264.52999999999997"/>
    <n v="8745609"/>
    <x v="3"/>
    <s v="Mar 2019"/>
    <n v="8.8000000000000114"/>
    <x v="0"/>
    <x v="1"/>
    <s v="Low"/>
    <n v="-2.9532614278377035E-2"/>
    <n v="-0.9"/>
    <x v="1"/>
  </r>
  <r>
    <x v="1522"/>
    <n v="272.60000000000002"/>
    <n v="276.45"/>
    <n v="268.45"/>
    <n v="274.02"/>
    <n v="5947098"/>
    <x v="4"/>
    <s v="Mar 2019"/>
    <n v="8"/>
    <x v="0"/>
    <x v="1"/>
    <s v="Low"/>
    <n v="5.2090975788699886E-3"/>
    <n v="0"/>
    <x v="2"/>
  </r>
  <r>
    <x v="1523"/>
    <n v="269.69"/>
    <n v="274.97000000000003"/>
    <n v="266.3"/>
    <n v="273.60000000000002"/>
    <n v="6908224"/>
    <x v="0"/>
    <s v="Mar 2019"/>
    <n v="8.6700000000000159"/>
    <x v="0"/>
    <x v="1"/>
    <s v="Low"/>
    <n v="1.4498127479699006E-2"/>
    <n v="0"/>
    <x v="2"/>
  </r>
  <r>
    <x v="1524"/>
    <n v="267.5"/>
    <n v="273.3"/>
    <n v="263.45999999999998"/>
    <n v="267.47000000000003"/>
    <n v="11800630"/>
    <x v="1"/>
    <s v="Mar 2019"/>
    <n v="9.8400000000000318"/>
    <x v="0"/>
    <x v="1"/>
    <s v="Low"/>
    <n v="-1.1214953271017838E-4"/>
    <n v="0"/>
    <x v="2"/>
  </r>
  <r>
    <x v="1525"/>
    <n v="276"/>
    <n v="278.05"/>
    <n v="267.3"/>
    <n v="269.49"/>
    <n v="10280980"/>
    <x v="2"/>
    <s v="Mar 2019"/>
    <n v="10.75"/>
    <x v="0"/>
    <x v="1"/>
    <s v="Low"/>
    <n v="-2.3586956521739099E-2"/>
    <n v="-0.9"/>
    <x v="1"/>
  </r>
  <r>
    <x v="1526"/>
    <n v="283.51"/>
    <n v="283.72000000000003"/>
    <n v="274.39999999999998"/>
    <n v="275.43"/>
    <n v="14785531"/>
    <x v="3"/>
    <s v="Mar 2019"/>
    <n v="9.32000000000005"/>
    <x v="0"/>
    <x v="1"/>
    <s v="Low"/>
    <n v="-2.8499876547564404E-2"/>
    <n v="-0.9"/>
    <x v="1"/>
  </r>
  <r>
    <x v="1527"/>
    <n v="292.45"/>
    <n v="295.39"/>
    <n v="288.29000000000002"/>
    <n v="289.95999999999998"/>
    <n v="7103447"/>
    <x v="4"/>
    <s v="Mar 2019"/>
    <n v="7.0999999999999659"/>
    <x v="0"/>
    <x v="1"/>
    <s v="Low"/>
    <n v="-8.5142759446059472E-3"/>
    <n v="0"/>
    <x v="2"/>
  </r>
  <r>
    <x v="1528"/>
    <n v="283.89999999999998"/>
    <n v="291.99"/>
    <n v="282.7"/>
    <n v="288.95999999999998"/>
    <n v="6844719"/>
    <x v="0"/>
    <s v="Mar 2019"/>
    <n v="9.2900000000000205"/>
    <x v="0"/>
    <x v="1"/>
    <s v="Low"/>
    <n v="1.7823177175061652E-2"/>
    <n v="0"/>
    <x v="2"/>
  </r>
  <r>
    <x v="1529"/>
    <n v="286.49"/>
    <n v="288.07"/>
    <n v="281.06"/>
    <n v="283.36"/>
    <n v="7504137"/>
    <x v="1"/>
    <s v="Mar 2019"/>
    <n v="7.0099999999999909"/>
    <x v="0"/>
    <x v="1"/>
    <s v="Low"/>
    <n v="-1.0925337708122431E-2"/>
    <n v="0"/>
    <x v="2"/>
  </r>
  <r>
    <x v="1530"/>
    <n v="283.52"/>
    <n v="291.27999999999997"/>
    <n v="280.5"/>
    <n v="290.92"/>
    <n v="7392278"/>
    <x v="2"/>
    <s v="Mar 2019"/>
    <n v="10.779999999999973"/>
    <x v="0"/>
    <x v="1"/>
    <s v="Low"/>
    <n v="2.6100451467268745E-2"/>
    <n v="0.9"/>
    <x v="0"/>
  </r>
  <r>
    <x v="1531"/>
    <n v="276.91000000000003"/>
    <n v="285.58999999999997"/>
    <n v="275.89"/>
    <n v="284.14"/>
    <n v="8819625"/>
    <x v="3"/>
    <s v="Mar 2019"/>
    <n v="9.6999999999999886"/>
    <x v="0"/>
    <x v="1"/>
    <s v="Low"/>
    <n v="2.610956628507443E-2"/>
    <n v="0.9"/>
    <x v="0"/>
  </r>
  <r>
    <x v="1532"/>
    <n v="278.83999999999997"/>
    <n v="284.7"/>
    <n v="274.25"/>
    <n v="276.58999999999997"/>
    <n v="9442483"/>
    <x v="4"/>
    <s v="Mar 2019"/>
    <n v="10.449999999999989"/>
    <x v="0"/>
    <x v="1"/>
    <s v="Low"/>
    <n v="-8.0691435948931287E-3"/>
    <n v="0"/>
    <x v="2"/>
  </r>
  <r>
    <x v="1533"/>
    <n v="276.48"/>
    <n v="281.51"/>
    <n v="274.39"/>
    <n v="276.24"/>
    <n v="10335485"/>
    <x v="0"/>
    <s v="Mar 2019"/>
    <n v="7.1200000000000045"/>
    <x v="0"/>
    <x v="1"/>
    <s v="Low"/>
    <n v="-8.6805555555558836E-4"/>
    <n v="0"/>
    <x v="2"/>
  </r>
  <r>
    <x v="1534"/>
    <n v="282"/>
    <n v="284"/>
    <n v="270.10000000000002"/>
    <n v="276.54000000000002"/>
    <n v="18764740"/>
    <x v="1"/>
    <s v="Mar 2019"/>
    <n v="13.899999999999977"/>
    <x v="0"/>
    <x v="1"/>
    <s v="Medium"/>
    <n v="-1.9361702127659502E-2"/>
    <n v="0"/>
    <x v="2"/>
  </r>
  <r>
    <x v="1535"/>
    <n v="298.12"/>
    <n v="299"/>
    <n v="282.77999999999997"/>
    <n v="285.36"/>
    <n v="17096818"/>
    <x v="2"/>
    <s v="Mar 2019"/>
    <n v="16.220000000000027"/>
    <x v="0"/>
    <x v="0"/>
    <s v="Medium"/>
    <n v="-4.2801556420233429E-2"/>
    <n v="-0.9"/>
    <x v="1"/>
  </r>
  <r>
    <x v="1536"/>
    <n v="306.94"/>
    <n v="307.13"/>
    <n v="291.89999999999998"/>
    <n v="294.79000000000002"/>
    <n v="22911375"/>
    <x v="3"/>
    <s v="Mar 2019"/>
    <n v="15.230000000000018"/>
    <x v="0"/>
    <x v="0"/>
    <s v="Medium"/>
    <n v="-3.9584283573336737E-2"/>
    <n v="-0.9"/>
    <x v="1"/>
  </r>
  <r>
    <x v="1537"/>
    <n v="318.92"/>
    <n v="320"/>
    <n v="310.81"/>
    <n v="319.88"/>
    <n v="10520653"/>
    <x v="4"/>
    <s v="Feb 2019"/>
    <n v="9.1899999999999977"/>
    <x v="0"/>
    <x v="1"/>
    <s v="Low"/>
    <n v="3.0101592875955712E-3"/>
    <n v="0"/>
    <x v="2"/>
  </r>
  <r>
    <x v="1538"/>
    <n v="301.77999999999997"/>
    <n v="316.3"/>
    <n v="300.55"/>
    <n v="314.74"/>
    <n v="11183908"/>
    <x v="0"/>
    <s v="Feb 2019"/>
    <n v="15.75"/>
    <x v="0"/>
    <x v="0"/>
    <s v="Medium"/>
    <n v="4.2945191861621171E-2"/>
    <n v="0.9"/>
    <x v="0"/>
  </r>
  <r>
    <x v="1539"/>
    <n v="292.22000000000003"/>
    <n v="302.01"/>
    <n v="288.77"/>
    <n v="297.86"/>
    <n v="8582535"/>
    <x v="1"/>
    <s v="Feb 2019"/>
    <n v="13.240000000000009"/>
    <x v="0"/>
    <x v="1"/>
    <s v="Medium"/>
    <n v="1.9300527000205275E-2"/>
    <n v="0"/>
    <x v="2"/>
  </r>
  <r>
    <x v="1540"/>
    <n v="297.91000000000003"/>
    <n v="302.89999999999998"/>
    <n v="297"/>
    <n v="298.77"/>
    <n v="6626522"/>
    <x v="2"/>
    <s v="Feb 2019"/>
    <n v="5.8999999999999773"/>
    <x v="0"/>
    <x v="1"/>
    <s v="Low"/>
    <n v="2.8867778859385609E-3"/>
    <n v="0"/>
    <x v="2"/>
  </r>
  <r>
    <x v="1541"/>
    <n v="294.49"/>
    <n v="296.5"/>
    <n v="292.10000000000002"/>
    <n v="294.70999999999998"/>
    <n v="5740558"/>
    <x v="3"/>
    <s v="Feb 2019"/>
    <n v="4.3999999999999773"/>
    <x v="0"/>
    <x v="2"/>
    <s v="Low"/>
    <n v="7.4705422934554801E-4"/>
    <n v="0"/>
    <x v="2"/>
  </r>
  <r>
    <x v="1542"/>
    <n v="301.81"/>
    <n v="303.23989999999998"/>
    <n v="290.5"/>
    <n v="291.23"/>
    <n v="8909182"/>
    <x v="4"/>
    <s v="Feb 2019"/>
    <n v="12.739899999999977"/>
    <x v="0"/>
    <x v="1"/>
    <s v="Medium"/>
    <n v="-3.50551671581458E-2"/>
    <n v="-0.9"/>
    <x v="1"/>
  </r>
  <r>
    <x v="1543"/>
    <n v="304.41000000000003"/>
    <n v="306.3"/>
    <n v="299"/>
    <n v="302.56"/>
    <n v="7142117"/>
    <x v="0"/>
    <s v="Feb 2019"/>
    <n v="7.3000000000000114"/>
    <x v="0"/>
    <x v="1"/>
    <s v="Low"/>
    <n v="-6.0773299168884812E-3"/>
    <n v="0"/>
    <x v="2"/>
  </r>
  <r>
    <x v="1544"/>
    <n v="306.56"/>
    <n v="311.54000000000002"/>
    <n v="305.47000000000003"/>
    <n v="305.64"/>
    <n v="4168443"/>
    <x v="1"/>
    <s v="Feb 2019"/>
    <n v="6.0699999999999932"/>
    <x v="0"/>
    <x v="1"/>
    <s v="Low"/>
    <n v="-3.0010438413361688E-3"/>
    <n v="0"/>
    <x v="2"/>
  </r>
  <r>
    <x v="1545"/>
    <n v="304.5"/>
    <n v="308"/>
    <n v="303.89999999999998"/>
    <n v="307.88"/>
    <n v="3904947"/>
    <x v="3"/>
    <s v="Feb 2019"/>
    <n v="4.1000000000000227"/>
    <x v="0"/>
    <x v="2"/>
    <s v="Low"/>
    <n v="1.1100164203612465E-2"/>
    <n v="0"/>
    <x v="2"/>
  </r>
  <r>
    <x v="1546"/>
    <n v="303.38"/>
    <n v="306.77"/>
    <n v="301"/>
    <n v="303.77"/>
    <n v="5200832"/>
    <x v="4"/>
    <s v="Feb 2019"/>
    <n v="5.7699999999999818"/>
    <x v="0"/>
    <x v="1"/>
    <s v="Low"/>
    <n v="1.2855165139428648E-3"/>
    <n v="0"/>
    <x v="2"/>
  </r>
  <r>
    <x v="1547"/>
    <n v="312.35000000000002"/>
    <n v="312.75"/>
    <n v="305.57"/>
    <n v="308.17"/>
    <n v="5141617"/>
    <x v="0"/>
    <s v="Feb 2019"/>
    <n v="7.1800000000000068"/>
    <x v="0"/>
    <x v="1"/>
    <s v="Low"/>
    <n v="-1.338242356331041E-2"/>
    <n v="0"/>
    <x v="2"/>
  </r>
  <r>
    <x v="1548"/>
    <n v="316.2"/>
    <n v="318.19"/>
    <n v="309.62"/>
    <n v="311.81"/>
    <n v="5517570"/>
    <x v="1"/>
    <s v="Feb 2019"/>
    <n v="8.5699999999999932"/>
    <x v="0"/>
    <x v="1"/>
    <s v="Low"/>
    <n v="-1.3883617963314315E-2"/>
    <n v="0"/>
    <x v="2"/>
  </r>
  <r>
    <x v="1549"/>
    <n v="311.60000000000002"/>
    <n v="318.60000000000002"/>
    <n v="310.5"/>
    <n v="312.83999999999997"/>
    <n v="7129713"/>
    <x v="2"/>
    <s v="Feb 2019"/>
    <n v="8.1000000000000227"/>
    <x v="0"/>
    <x v="1"/>
    <s v="Low"/>
    <n v="3.9794608472398978E-3"/>
    <n v="0"/>
    <x v="2"/>
  </r>
  <r>
    <x v="1550"/>
    <n v="306.83"/>
    <n v="307.45"/>
    <n v="298.5"/>
    <n v="305.8"/>
    <n v="5844212"/>
    <x v="3"/>
    <s v="Feb 2019"/>
    <n v="8.9499999999999886"/>
    <x v="0"/>
    <x v="1"/>
    <s v="Low"/>
    <n v="-3.356907733924234E-3"/>
    <n v="0"/>
    <x v="2"/>
  </r>
  <r>
    <x v="1551"/>
    <n v="313.3"/>
    <n v="314.7"/>
    <n v="303"/>
    <n v="307.51"/>
    <n v="6520611"/>
    <x v="4"/>
    <s v="Feb 2019"/>
    <n v="11.699999999999989"/>
    <x v="0"/>
    <x v="1"/>
    <s v="Medium"/>
    <n v="-1.8480689435046348E-2"/>
    <n v="0"/>
    <x v="2"/>
  </r>
  <r>
    <x v="1552"/>
    <n v="319.58999999999997"/>
    <n v="324.24"/>
    <n v="315.62"/>
    <n v="317.22000000000003"/>
    <n v="5038546"/>
    <x v="0"/>
    <s v="Feb 2019"/>
    <n v="8.6200000000000045"/>
    <x v="0"/>
    <x v="1"/>
    <s v="Low"/>
    <n v="-7.4157514315214739E-3"/>
    <n v="0"/>
    <x v="2"/>
  </r>
  <r>
    <x v="1553"/>
    <n v="312.49"/>
    <n v="322.44"/>
    <n v="312.25"/>
    <n v="321.35000000000002"/>
    <n v="6742765"/>
    <x v="1"/>
    <s v="Feb 2019"/>
    <n v="10.189999999999998"/>
    <x v="0"/>
    <x v="1"/>
    <s v="Low"/>
    <n v="2.8352907293033421E-2"/>
    <n v="0.9"/>
    <x v="0"/>
  </r>
  <r>
    <x v="1554"/>
    <n v="312.98"/>
    <n v="315.3"/>
    <n v="301.88"/>
    <n v="312.89"/>
    <n v="7352082"/>
    <x v="2"/>
    <s v="Feb 2019"/>
    <n v="13.420000000000016"/>
    <x v="0"/>
    <x v="1"/>
    <s v="Medium"/>
    <n v="-2.8755831043527329E-4"/>
    <n v="0"/>
    <x v="2"/>
  </r>
  <r>
    <x v="1555"/>
    <n v="305.42"/>
    <n v="316.10000000000002"/>
    <n v="303.5"/>
    <n v="312.20999999999998"/>
    <n v="7283441"/>
    <x v="3"/>
    <s v="Feb 2019"/>
    <n v="12.600000000000023"/>
    <x v="0"/>
    <x v="1"/>
    <s v="Medium"/>
    <n v="2.2231680963918417E-2"/>
    <n v="0.9"/>
    <x v="0"/>
  </r>
  <r>
    <x v="1556"/>
    <n v="301"/>
    <n v="311.56"/>
    <n v="294"/>
    <n v="307.02"/>
    <n v="12569245"/>
    <x v="4"/>
    <s v="Jan 2019"/>
    <n v="17.560000000000002"/>
    <x v="0"/>
    <x v="0"/>
    <s v="High"/>
    <n v="1.9999999999999938E-2"/>
    <n v="0"/>
    <x v="2"/>
  </r>
  <r>
    <x v="1557"/>
    <n v="300.45"/>
    <n v="309"/>
    <n v="298.49"/>
    <n v="308.77"/>
    <n v="11250318"/>
    <x v="0"/>
    <s v="Jan 2019"/>
    <n v="10.509999999999991"/>
    <x v="0"/>
    <x v="1"/>
    <s v="Low"/>
    <n v="2.7691795639873503E-2"/>
    <n v="0.9"/>
    <x v="0"/>
  </r>
  <r>
    <x v="1558"/>
    <n v="295.27"/>
    <n v="298.56"/>
    <n v="291.8"/>
    <n v="297.45999999999998"/>
    <n v="4621692"/>
    <x v="1"/>
    <s v="Jan 2019"/>
    <n v="6.7599999999999909"/>
    <x v="0"/>
    <x v="1"/>
    <s v="Low"/>
    <n v="7.4169404274054187E-3"/>
    <n v="0"/>
    <x v="2"/>
  </r>
  <r>
    <x v="1559"/>
    <n v="292.91000000000003"/>
    <n v="297.45999999999998"/>
    <n v="287.75"/>
    <n v="296.38"/>
    <n v="6423279"/>
    <x v="2"/>
    <s v="Jan 2019"/>
    <n v="9.7099999999999795"/>
    <x v="0"/>
    <x v="1"/>
    <s v="Low"/>
    <n v="1.1846642313338466E-2"/>
    <n v="0"/>
    <x v="2"/>
  </r>
  <r>
    <x v="1560"/>
    <n v="294.39"/>
    <n v="298.52"/>
    <n v="289.55"/>
    <n v="297.04000000000002"/>
    <n v="7258078"/>
    <x v="3"/>
    <s v="Jan 2019"/>
    <n v="8.9699999999999704"/>
    <x v="0"/>
    <x v="1"/>
    <s v="Low"/>
    <n v="9.0016644587113497E-3"/>
    <n v="0"/>
    <x v="2"/>
  </r>
  <r>
    <x v="1561"/>
    <n v="283.02999999999997"/>
    <n v="293.68"/>
    <n v="279.27999999999997"/>
    <n v="291.51"/>
    <n v="8012155"/>
    <x v="4"/>
    <s v="Jan 2019"/>
    <n v="14.400000000000034"/>
    <x v="0"/>
    <x v="1"/>
    <s v="Medium"/>
    <n v="2.9961488181464928E-2"/>
    <n v="0.9"/>
    <x v="0"/>
  </r>
  <r>
    <x v="1562"/>
    <n v="292.5"/>
    <n v="294.5"/>
    <n v="281.69"/>
    <n v="287.58999999999997"/>
    <n v="12529993"/>
    <x v="0"/>
    <s v="Jan 2019"/>
    <n v="12.810000000000002"/>
    <x v="0"/>
    <x v="1"/>
    <s v="Medium"/>
    <n v="-1.6786324786324872E-2"/>
    <n v="0"/>
    <x v="2"/>
  </r>
  <r>
    <x v="1563"/>
    <n v="304.82"/>
    <n v="308"/>
    <n v="295.5"/>
    <n v="298.92"/>
    <n v="12066741"/>
    <x v="1"/>
    <s v="Jan 2019"/>
    <n v="12.5"/>
    <x v="0"/>
    <x v="1"/>
    <s v="Medium"/>
    <n v="-1.9355685322485328E-2"/>
    <n v="0"/>
    <x v="2"/>
  </r>
  <r>
    <x v="1564"/>
    <n v="323"/>
    <n v="327.13"/>
    <n v="299.73"/>
    <n v="302.26"/>
    <n v="24150763"/>
    <x v="3"/>
    <s v="Jan 2019"/>
    <n v="27.399999999999977"/>
    <x v="0"/>
    <x v="0"/>
    <s v="High"/>
    <n v="-6.4210526315789496E-2"/>
    <n v="-0.9"/>
    <x v="1"/>
  </r>
  <r>
    <x v="1565"/>
    <n v="346.21"/>
    <n v="351.5"/>
    <n v="344.15"/>
    <n v="347.31"/>
    <n v="3676733"/>
    <x v="4"/>
    <s v="Jan 2019"/>
    <n v="7.3500000000000227"/>
    <x v="0"/>
    <x v="1"/>
    <s v="Low"/>
    <n v="3.1772623552179971E-3"/>
    <n v="0"/>
    <x v="2"/>
  </r>
  <r>
    <x v="1566"/>
    <n v="344.78"/>
    <n v="352"/>
    <n v="343.5"/>
    <n v="346.05"/>
    <n v="4691739"/>
    <x v="0"/>
    <s v="Jan 2019"/>
    <n v="8.5"/>
    <x v="0"/>
    <x v="1"/>
    <s v="Low"/>
    <n v="3.6835083241488448E-3"/>
    <n v="0"/>
    <x v="2"/>
  </r>
  <r>
    <x v="1567"/>
    <n v="335"/>
    <n v="348.8"/>
    <n v="334.5"/>
    <n v="344.43"/>
    <n v="6056590"/>
    <x v="1"/>
    <s v="Jan 2019"/>
    <n v="14.300000000000011"/>
    <x v="0"/>
    <x v="1"/>
    <s v="Medium"/>
    <n v="2.8149253731343304E-2"/>
    <n v="0.9"/>
    <x v="0"/>
  </r>
  <r>
    <x v="1568"/>
    <n v="342.38"/>
    <n v="342.5"/>
    <n v="334"/>
    <n v="334.4"/>
    <n v="5247284"/>
    <x v="2"/>
    <s v="Jan 2019"/>
    <n v="8.5"/>
    <x v="0"/>
    <x v="1"/>
    <s v="Low"/>
    <n v="-2.3307436182020032E-2"/>
    <n v="-0.9"/>
    <x v="1"/>
  </r>
  <r>
    <x v="1569"/>
    <n v="342.09"/>
    <n v="348.41"/>
    <n v="338.77"/>
    <n v="347.26"/>
    <n v="5039052"/>
    <x v="3"/>
    <s v="Jan 2019"/>
    <n v="9.6400000000000432"/>
    <x v="0"/>
    <x v="1"/>
    <s v="Low"/>
    <n v="1.5112981963810741E-2"/>
    <n v="0"/>
    <x v="2"/>
  </r>
  <r>
    <x v="1570"/>
    <n v="334.4"/>
    <n v="345.39"/>
    <n v="331.79"/>
    <n v="344.97"/>
    <n v="6056354"/>
    <x v="4"/>
    <s v="Jan 2019"/>
    <n v="13.599999999999966"/>
    <x v="0"/>
    <x v="1"/>
    <s v="Medium"/>
    <n v="3.1608851674641301E-2"/>
    <n v="0.9"/>
    <x v="0"/>
  </r>
  <r>
    <x v="1571"/>
    <n v="335.5"/>
    <n v="343.5"/>
    <n v="331.47"/>
    <n v="338.53"/>
    <n v="5432945"/>
    <x v="0"/>
    <s v="Jan 2019"/>
    <n v="12.029999999999973"/>
    <x v="0"/>
    <x v="1"/>
    <s v="Medium"/>
    <n v="9.0312965722800977E-3"/>
    <n v="0"/>
    <x v="2"/>
  </r>
  <r>
    <x v="1572"/>
    <n v="341.96"/>
    <n v="344.01"/>
    <n v="327.02"/>
    <n v="335.35"/>
    <n v="7008516"/>
    <x v="1"/>
    <s v="Jan 2019"/>
    <n v="16.990000000000009"/>
    <x v="0"/>
    <x v="0"/>
    <s v="High"/>
    <n v="-1.9329746169142466E-2"/>
    <n v="0"/>
    <x v="2"/>
  </r>
  <r>
    <x v="1573"/>
    <n v="321.72000000000003"/>
    <n v="336.74"/>
    <n v="317.75"/>
    <n v="334.96"/>
    <n v="7551225"/>
    <x v="2"/>
    <s v="Jan 2019"/>
    <n v="18.990000000000009"/>
    <x v="0"/>
    <x v="0"/>
    <s v="High"/>
    <n v="4.1153798333954841E-2"/>
    <n v="0.9"/>
    <x v="0"/>
  </r>
  <r>
    <x v="1574"/>
    <n v="306"/>
    <n v="318"/>
    <n v="302.73"/>
    <n v="317.69"/>
    <n v="7394116"/>
    <x v="3"/>
    <s v="Jan 2019"/>
    <n v="15.269999999999982"/>
    <x v="0"/>
    <x v="0"/>
    <s v="Medium"/>
    <n v="3.8202614379084961E-2"/>
    <n v="0.9"/>
    <x v="0"/>
  </r>
  <r>
    <x v="1575"/>
    <n v="307"/>
    <n v="309.39999999999998"/>
    <n v="297.38"/>
    <n v="300.36"/>
    <n v="6965184"/>
    <x v="4"/>
    <s v="Jan 2019"/>
    <n v="12.019999999999982"/>
    <x v="0"/>
    <x v="1"/>
    <s v="Medium"/>
    <n v="-2.1628664495113963E-2"/>
    <n v="-0.9"/>
    <x v="1"/>
  </r>
  <r>
    <x v="1576"/>
    <n v="306.10000000000002"/>
    <n v="315.13"/>
    <n v="298.8"/>
    <n v="310.12"/>
    <n v="11658648"/>
    <x v="0"/>
    <s v="Jan 2019"/>
    <n v="16.329999999999984"/>
    <x v="0"/>
    <x v="0"/>
    <s v="High"/>
    <n v="1.3132963083959431E-2"/>
    <n v="0"/>
    <x v="2"/>
  </r>
  <r>
    <x v="1577"/>
    <n v="337.79"/>
    <n v="339.21"/>
    <n v="325.26"/>
    <n v="332.8"/>
    <n v="6302338"/>
    <x v="2"/>
    <s v="Dec 2018"/>
    <n v="13.949999999999989"/>
    <x v="0"/>
    <x v="1"/>
    <s v="Medium"/>
    <n v="-1.4772491784836759E-2"/>
    <n v="0"/>
    <x v="2"/>
  </r>
  <r>
    <x v="1578"/>
    <n v="323.10000000000002"/>
    <n v="336.24"/>
    <n v="318.41000000000003"/>
    <n v="333.87"/>
    <n v="9938992"/>
    <x v="3"/>
    <s v="Dec 2018"/>
    <n v="17.829999999999984"/>
    <x v="0"/>
    <x v="0"/>
    <s v="High"/>
    <n v="3.3333333333333277E-2"/>
    <n v="0.9"/>
    <x v="0"/>
  </r>
  <r>
    <x v="1579"/>
    <n v="319.83999999999997"/>
    <n v="322.17"/>
    <n v="301.5"/>
    <n v="316.13"/>
    <n v="8575133"/>
    <x v="4"/>
    <s v="Dec 2018"/>
    <n v="20.670000000000016"/>
    <x v="0"/>
    <x v="0"/>
    <s v="High"/>
    <n v="-1.1599549774887381E-2"/>
    <n v="0"/>
    <x v="2"/>
  </r>
  <r>
    <x v="1580"/>
    <n v="300"/>
    <n v="326.97000000000003"/>
    <n v="294.08999999999997"/>
    <n v="326.08999999999997"/>
    <n v="8163138"/>
    <x v="0"/>
    <s v="Dec 2018"/>
    <n v="32.880000000000052"/>
    <x v="0"/>
    <x v="0"/>
    <s v="High"/>
    <n v="8.6966666666666581E-2"/>
    <n v="0.9"/>
    <x v="0"/>
  </r>
  <r>
    <x v="1581"/>
    <n v="313.5"/>
    <n v="314.5"/>
    <n v="295.2"/>
    <n v="295.39"/>
    <n v="5559913"/>
    <x v="2"/>
    <s v="Dec 2018"/>
    <n v="19.300000000000011"/>
    <x v="0"/>
    <x v="0"/>
    <s v="High"/>
    <n v="-5.7767145135566231E-2"/>
    <n v="-0.9"/>
    <x v="1"/>
  </r>
  <r>
    <x v="1582"/>
    <n v="317.39999999999998"/>
    <n v="323.47000000000003"/>
    <n v="312.44"/>
    <n v="319.77"/>
    <n v="8016801"/>
    <x v="3"/>
    <s v="Dec 2018"/>
    <n v="11.03000000000003"/>
    <x v="0"/>
    <x v="1"/>
    <s v="Medium"/>
    <n v="7.4669187145557803E-3"/>
    <n v="0"/>
    <x v="2"/>
  </r>
  <r>
    <x v="1583"/>
    <n v="327.05"/>
    <n v="330.29"/>
    <n v="311.87"/>
    <n v="315.38"/>
    <n v="9071858"/>
    <x v="4"/>
    <s v="Dec 2018"/>
    <n v="18.420000000000016"/>
    <x v="0"/>
    <x v="0"/>
    <s v="High"/>
    <n v="-3.56826173367987E-2"/>
    <n v="-0.9"/>
    <x v="1"/>
  </r>
  <r>
    <x v="1584"/>
    <n v="337.6"/>
    <n v="347.01"/>
    <n v="329.74"/>
    <n v="332.97"/>
    <n v="8274181"/>
    <x v="0"/>
    <s v="Dec 2018"/>
    <n v="17.269999999999982"/>
    <x v="0"/>
    <x v="0"/>
    <s v="High"/>
    <n v="-1.3714454976303303E-2"/>
    <n v="0"/>
    <x v="2"/>
  </r>
  <r>
    <x v="1585"/>
    <n v="350.54"/>
    <n v="351.55"/>
    <n v="333.69"/>
    <n v="337.03"/>
    <n v="7099999"/>
    <x v="1"/>
    <s v="Dec 2018"/>
    <n v="17.860000000000014"/>
    <x v="0"/>
    <x v="0"/>
    <s v="High"/>
    <n v="-3.8540537456495827E-2"/>
    <n v="-0.9"/>
    <x v="1"/>
  </r>
  <r>
    <x v="1586"/>
    <n v="362"/>
    <n v="365.7"/>
    <n v="343.88"/>
    <n v="348.42"/>
    <n v="7674008"/>
    <x v="2"/>
    <s v="Dec 2018"/>
    <n v="21.819999999999993"/>
    <x v="0"/>
    <x v="0"/>
    <s v="High"/>
    <n v="-3.751381215469609E-2"/>
    <n v="-0.9"/>
    <x v="1"/>
  </r>
  <r>
    <x v="1587"/>
    <n v="375"/>
    <n v="377.87"/>
    <n v="364.33"/>
    <n v="365.71"/>
    <n v="6337555"/>
    <x v="3"/>
    <s v="Dec 2018"/>
    <n v="13.54000000000002"/>
    <x v="0"/>
    <x v="1"/>
    <s v="Medium"/>
    <n v="-2.4773333333333387E-2"/>
    <n v="-0.9"/>
    <x v="1"/>
  </r>
  <r>
    <x v="1588"/>
    <n v="370.15"/>
    <n v="377.44"/>
    <n v="366.75"/>
    <n v="376.79"/>
    <n v="7365854"/>
    <x v="4"/>
    <s v="Dec 2018"/>
    <n v="10.689999999999998"/>
    <x v="0"/>
    <x v="1"/>
    <s v="Low"/>
    <n v="1.7938673510739009E-2"/>
    <n v="0"/>
    <x v="2"/>
  </r>
  <r>
    <x v="1589"/>
    <n v="369.42"/>
    <n v="371.91"/>
    <n v="365.16"/>
    <n v="366.6"/>
    <n v="5027048"/>
    <x v="0"/>
    <s v="Dec 2018"/>
    <n v="6.75"/>
    <x v="0"/>
    <x v="1"/>
    <s v="Low"/>
    <n v="-7.6335877862595235E-3"/>
    <n v="0"/>
    <x v="2"/>
  </r>
  <r>
    <x v="1590"/>
    <n v="369.91"/>
    <n v="372.17"/>
    <n v="360.23"/>
    <n v="366.76"/>
    <n v="6308769"/>
    <x v="1"/>
    <s v="Dec 2018"/>
    <n v="11.939999999999998"/>
    <x v="0"/>
    <x v="1"/>
    <s v="Medium"/>
    <n v="-8.515584871995982E-3"/>
    <n v="0"/>
    <x v="2"/>
  </r>
  <r>
    <x v="1591"/>
    <n v="360"/>
    <n v="365.98"/>
    <n v="353.12"/>
    <n v="365.15"/>
    <n v="6613455"/>
    <x v="2"/>
    <s v="Dec 2018"/>
    <n v="12.860000000000014"/>
    <x v="0"/>
    <x v="1"/>
    <s v="Medium"/>
    <n v="1.4305555555555492E-2"/>
    <n v="0"/>
    <x v="2"/>
  </r>
  <r>
    <x v="1592"/>
    <n v="369"/>
    <n v="379.49"/>
    <n v="357.65"/>
    <n v="357.97"/>
    <n v="11511177"/>
    <x v="3"/>
    <s v="Dec 2018"/>
    <n v="21.840000000000032"/>
    <x v="0"/>
    <x v="0"/>
    <s v="High"/>
    <n v="-2.9891598915989085E-2"/>
    <n v="-0.9"/>
    <x v="1"/>
  </r>
  <r>
    <x v="1593"/>
    <n v="356.01"/>
    <n v="367.38"/>
    <n v="350.76"/>
    <n v="363.06"/>
    <n v="7842508"/>
    <x v="4"/>
    <s v="Dec 2018"/>
    <n v="16.620000000000005"/>
    <x v="0"/>
    <x v="0"/>
    <s v="High"/>
    <n v="1.9802814527681838E-2"/>
    <n v="0"/>
    <x v="2"/>
  </r>
  <r>
    <x v="1594"/>
    <n v="356.05"/>
    <n v="368.68"/>
    <n v="352"/>
    <n v="359.7"/>
    <n v="8461945"/>
    <x v="1"/>
    <s v="Dec 2018"/>
    <n v="16.680000000000007"/>
    <x v="0"/>
    <x v="0"/>
    <s v="High"/>
    <n v="1.025136918972048E-2"/>
    <n v="0"/>
    <x v="2"/>
  </r>
  <r>
    <x v="1595"/>
    <n v="360"/>
    <n v="366"/>
    <n v="352"/>
    <n v="358.49"/>
    <n v="8306511"/>
    <x v="2"/>
    <s v="Dec 2018"/>
    <n v="14"/>
    <x v="0"/>
    <x v="1"/>
    <s v="Medium"/>
    <n v="-4.1944444444444191E-3"/>
    <n v="0"/>
    <x v="2"/>
  </r>
  <r>
    <x v="1596"/>
    <n v="341.83"/>
    <n v="351.6"/>
    <n v="338.26"/>
    <n v="350.48"/>
    <n v="5628895"/>
    <x v="3"/>
    <s v="Nov 2018"/>
    <n v="13.340000000000032"/>
    <x v="0"/>
    <x v="1"/>
    <s v="Medium"/>
    <n v="2.5304976157739328E-2"/>
    <n v="0.9"/>
    <x v="0"/>
  </r>
  <r>
    <x v="1597"/>
    <n v="347"/>
    <n v="347.5"/>
    <n v="339.55"/>
    <n v="341.17"/>
    <n v="3080724"/>
    <x v="4"/>
    <s v="Nov 2018"/>
    <n v="7.9499999999999886"/>
    <x v="0"/>
    <x v="1"/>
    <s v="Low"/>
    <n v="-1.6801152737752116E-2"/>
    <n v="0"/>
    <x v="2"/>
  </r>
  <r>
    <x v="1598"/>
    <n v="345.99"/>
    <n v="348.28"/>
    <n v="342.21"/>
    <n v="347.87"/>
    <n v="4127578"/>
    <x v="0"/>
    <s v="Nov 2018"/>
    <n v="6.0699999999999932"/>
    <x v="0"/>
    <x v="1"/>
    <s v="Low"/>
    <n v="5.4336830544235246E-3"/>
    <n v="0"/>
    <x v="2"/>
  </r>
  <r>
    <x v="1599"/>
    <n v="340.05"/>
    <n v="346.96"/>
    <n v="335.5"/>
    <n v="343.92"/>
    <n v="6358300"/>
    <x v="1"/>
    <s v="Nov 2018"/>
    <n v="11.45999999999998"/>
    <x v="0"/>
    <x v="1"/>
    <s v="Medium"/>
    <n v="1.1380679311865914E-2"/>
    <n v="0"/>
    <x v="2"/>
  </r>
  <r>
    <x v="1600"/>
    <n v="325"/>
    <n v="346.22"/>
    <n v="325"/>
    <n v="346"/>
    <n v="7992141"/>
    <x v="2"/>
    <s v="Nov 2018"/>
    <n v="21.220000000000027"/>
    <x v="0"/>
    <x v="0"/>
    <s v="High"/>
    <n v="6.4615384615384616E-2"/>
    <n v="0.9"/>
    <x v="0"/>
  </r>
  <r>
    <x v="1601"/>
    <n v="334.34500000000003"/>
    <n v="337.5"/>
    <n v="325.55"/>
    <n v="325.83"/>
    <n v="4202642"/>
    <x v="3"/>
    <s v="Nov 2018"/>
    <n v="11.949999999999989"/>
    <x v="0"/>
    <x v="1"/>
    <s v="Medium"/>
    <n v="-2.546770551376585E-2"/>
    <n v="-0.9"/>
    <x v="1"/>
  </r>
  <r>
    <x v="1602"/>
    <n v="352"/>
    <n v="353.1"/>
    <n v="337.4"/>
    <n v="338.19"/>
    <n v="4686808"/>
    <x v="0"/>
    <s v="Nov 2018"/>
    <n v="15.700000000000045"/>
    <x v="0"/>
    <x v="0"/>
    <s v="Medium"/>
    <n v="-3.923295454545455E-2"/>
    <n v="-0.9"/>
    <x v="1"/>
  </r>
  <r>
    <x v="1603"/>
    <n v="341.75"/>
    <n v="349.8"/>
    <n v="333.55"/>
    <n v="347.49"/>
    <n v="8004709"/>
    <x v="1"/>
    <s v="Nov 2018"/>
    <n v="16.25"/>
    <x v="0"/>
    <x v="0"/>
    <s v="Medium"/>
    <n v="1.6795903438185836E-2"/>
    <n v="0"/>
    <x v="2"/>
  </r>
  <r>
    <x v="1604"/>
    <n v="356.34"/>
    <n v="366.75"/>
    <n v="352.88"/>
    <n v="353.47"/>
    <n v="9708871"/>
    <x v="2"/>
    <s v="Nov 2018"/>
    <n v="13.870000000000005"/>
    <x v="0"/>
    <x v="1"/>
    <s v="Medium"/>
    <n v="-8.0541056294548691E-3"/>
    <n v="0"/>
    <x v="2"/>
  </r>
  <r>
    <x v="1605"/>
    <n v="345.19"/>
    <n v="355.7"/>
    <n v="345.12"/>
    <n v="354.31"/>
    <n v="7206191"/>
    <x v="3"/>
    <s v="Nov 2018"/>
    <n v="10.579999999999984"/>
    <x v="0"/>
    <x v="1"/>
    <s v="Low"/>
    <n v="2.6420232335815072E-2"/>
    <n v="0.9"/>
    <x v="0"/>
  </r>
  <r>
    <x v="1606"/>
    <n v="342.33"/>
    <n v="348.58"/>
    <n v="339.04"/>
    <n v="348.44"/>
    <n v="4625719"/>
    <x v="4"/>
    <s v="Nov 2018"/>
    <n v="9.5399999999999636"/>
    <x v="0"/>
    <x v="1"/>
    <s v="Low"/>
    <n v="1.7848275056232332E-2"/>
    <n v="0"/>
    <x v="2"/>
  </r>
  <r>
    <x v="1607"/>
    <n v="342.7"/>
    <n v="347.11"/>
    <n v="337.15"/>
    <n v="344"/>
    <n v="5040287"/>
    <x v="0"/>
    <s v="Nov 2018"/>
    <n v="9.9600000000000364"/>
    <x v="0"/>
    <x v="1"/>
    <s v="Low"/>
    <n v="3.7934053107674683E-3"/>
    <n v="0"/>
    <x v="2"/>
  </r>
  <r>
    <x v="1608"/>
    <n v="333.16"/>
    <n v="344.7"/>
    <n v="332.2"/>
    <n v="338.73"/>
    <n v="5448597"/>
    <x v="1"/>
    <s v="Nov 2018"/>
    <n v="12.5"/>
    <x v="0"/>
    <x v="1"/>
    <s v="Medium"/>
    <n v="1.671869372073476E-2"/>
    <n v="0"/>
    <x v="2"/>
  </r>
  <r>
    <x v="1609"/>
    <n v="348.37"/>
    <n v="349.78"/>
    <n v="330.34"/>
    <n v="331.28"/>
    <n v="6941523"/>
    <x v="2"/>
    <s v="Nov 2018"/>
    <n v="19.439999999999998"/>
    <x v="0"/>
    <x v="0"/>
    <s v="High"/>
    <n v="-4.9057037058300175E-2"/>
    <n v="-0.9"/>
    <x v="1"/>
  </r>
  <r>
    <x v="1610"/>
    <n v="349"/>
    <n v="354"/>
    <n v="345.23"/>
    <n v="350.51"/>
    <n v="5098846"/>
    <x v="3"/>
    <s v="Nov 2018"/>
    <n v="8.7699999999999818"/>
    <x v="0"/>
    <x v="1"/>
    <s v="Low"/>
    <n v="4.3266475644698878E-3"/>
    <n v="0"/>
    <x v="2"/>
  </r>
  <r>
    <x v="1611"/>
    <n v="348.5"/>
    <n v="357.58"/>
    <n v="348.44"/>
    <n v="351.4"/>
    <n v="7090674"/>
    <x v="4"/>
    <s v="Nov 2018"/>
    <n v="9.1399999999999864"/>
    <x v="0"/>
    <x v="1"/>
    <s v="Low"/>
    <n v="8.3213773314203075E-3"/>
    <n v="0"/>
    <x v="2"/>
  </r>
  <r>
    <x v="1612"/>
    <n v="343.34"/>
    <n v="351.18"/>
    <n v="340.8"/>
    <n v="348.16"/>
    <n v="7374522"/>
    <x v="0"/>
    <s v="Nov 2018"/>
    <n v="10.379999999999995"/>
    <x v="0"/>
    <x v="1"/>
    <s v="Low"/>
    <n v="1.4038562358012612E-2"/>
    <n v="0"/>
    <x v="2"/>
  </r>
  <r>
    <x v="1613"/>
    <n v="339.07"/>
    <n v="348.8"/>
    <n v="336.09"/>
    <n v="341.06"/>
    <n v="6762889"/>
    <x v="1"/>
    <s v="Nov 2018"/>
    <n v="12.710000000000036"/>
    <x v="0"/>
    <x v="1"/>
    <s v="Medium"/>
    <n v="5.8689946028843872E-3"/>
    <n v="0"/>
    <x v="2"/>
  </r>
  <r>
    <x v="1614"/>
    <n v="340.5"/>
    <n v="343.96"/>
    <n v="330.14"/>
    <n v="341.4"/>
    <n v="7831048"/>
    <x v="2"/>
    <s v="Nov 2018"/>
    <n v="13.819999999999993"/>
    <x v="0"/>
    <x v="1"/>
    <s v="Medium"/>
    <n v="2.643171806167334E-3"/>
    <n v="0"/>
    <x v="2"/>
  </r>
  <r>
    <x v="1615"/>
    <n v="343.74"/>
    <n v="349.2"/>
    <n v="340.91"/>
    <n v="346.41"/>
    <n v="7807971"/>
    <x v="3"/>
    <s v="Nov 2018"/>
    <n v="8.2899999999999636"/>
    <x v="0"/>
    <x v="1"/>
    <s v="Low"/>
    <n v="7.7674986908710534E-3"/>
    <n v="0"/>
    <x v="2"/>
  </r>
  <r>
    <x v="1616"/>
    <n v="338.26"/>
    <n v="347.84"/>
    <n v="334.73"/>
    <n v="344.28"/>
    <n v="8000132"/>
    <x v="4"/>
    <s v="Nov 2018"/>
    <n v="13.109999999999957"/>
    <x v="0"/>
    <x v="1"/>
    <s v="Medium"/>
    <n v="1.7796960917637269E-2"/>
    <n v="0"/>
    <x v="2"/>
  </r>
  <r>
    <x v="1617"/>
    <n v="332.54"/>
    <n v="342"/>
    <n v="329.1"/>
    <n v="337.32"/>
    <n v="7624348"/>
    <x v="0"/>
    <s v="Oct 2018"/>
    <n v="12.899999999999977"/>
    <x v="0"/>
    <x v="1"/>
    <s v="Medium"/>
    <n v="1.437421062127856E-2"/>
    <n v="0"/>
    <x v="2"/>
  </r>
  <r>
    <x v="1618"/>
    <n v="328.39"/>
    <n v="337.9"/>
    <n v="322.26"/>
    <n v="329.9"/>
    <n v="9126704"/>
    <x v="1"/>
    <s v="Oct 2018"/>
    <n v="15.639999999999986"/>
    <x v="0"/>
    <x v="0"/>
    <s v="Medium"/>
    <n v="4.5981911751271079E-3"/>
    <n v="0"/>
    <x v="2"/>
  </r>
  <r>
    <x v="1619"/>
    <n v="337.47"/>
    <n v="347.16"/>
    <n v="326.5"/>
    <n v="334.85"/>
    <n v="14486027"/>
    <x v="2"/>
    <s v="Oct 2018"/>
    <n v="20.660000000000025"/>
    <x v="0"/>
    <x v="0"/>
    <s v="High"/>
    <n v="-7.7636530654576832E-3"/>
    <n v="0"/>
    <x v="2"/>
  </r>
  <r>
    <x v="1620"/>
    <n v="308.25"/>
    <n v="339.9"/>
    <n v="306.64999999999998"/>
    <n v="330.9"/>
    <n v="27425520"/>
    <x v="3"/>
    <s v="Oct 2018"/>
    <n v="33.25"/>
    <x v="0"/>
    <x v="0"/>
    <s v="High"/>
    <n v="7.3479318734793117E-2"/>
    <n v="0.9"/>
    <x v="0"/>
  </r>
  <r>
    <x v="1621"/>
    <n v="317.22000000000003"/>
    <n v="321"/>
    <n v="301.01"/>
    <n v="314.86"/>
    <n v="20840724"/>
    <x v="4"/>
    <s v="Oct 2018"/>
    <n v="19.990000000000009"/>
    <x v="0"/>
    <x v="0"/>
    <s v="High"/>
    <n v="-7.4396318012736069E-3"/>
    <n v="0"/>
    <x v="2"/>
  </r>
  <r>
    <x v="1622"/>
    <n v="301.05"/>
    <n v="304.44"/>
    <n v="285.73"/>
    <n v="288.5"/>
    <n v="20058258"/>
    <x v="0"/>
    <s v="Oct 2018"/>
    <n v="18.70999999999998"/>
    <x v="0"/>
    <x v="0"/>
    <s v="High"/>
    <n v="-4.1687427337651586E-2"/>
    <n v="-0.9"/>
    <x v="1"/>
  </r>
  <r>
    <x v="1623"/>
    <n v="263.87"/>
    <n v="297.93"/>
    <n v="262.10000000000002"/>
    <n v="294.14"/>
    <n v="19027753"/>
    <x v="1"/>
    <s v="Oct 2018"/>
    <n v="35.829999999999984"/>
    <x v="0"/>
    <x v="0"/>
    <s v="High"/>
    <n v="0.11471557964149005"/>
    <n v="0.9"/>
    <x v="0"/>
  </r>
  <r>
    <x v="1624"/>
    <n v="260.68"/>
    <n v="261.86"/>
    <n v="252.59"/>
    <n v="260.95"/>
    <n v="5600260"/>
    <x v="2"/>
    <s v="Oct 2018"/>
    <n v="9.2700000000000102"/>
    <x v="0"/>
    <x v="1"/>
    <s v="Low"/>
    <n v="1.0357526469233613E-3"/>
    <n v="0"/>
    <x v="2"/>
  </r>
  <r>
    <x v="1625"/>
    <n v="267.39"/>
    <n v="269.66000000000003"/>
    <n v="253.5"/>
    <n v="260"/>
    <n v="9375549"/>
    <x v="3"/>
    <s v="Oct 2018"/>
    <n v="16.160000000000025"/>
    <x v="0"/>
    <x v="0"/>
    <s v="Medium"/>
    <n v="-2.7637533191218769E-2"/>
    <n v="-0.9"/>
    <x v="1"/>
  </r>
  <r>
    <x v="1626"/>
    <n v="269.29000000000002"/>
    <n v="271"/>
    <n v="263"/>
    <n v="263.91000000000003"/>
    <n v="5421184"/>
    <x v="4"/>
    <s v="Oct 2018"/>
    <n v="8"/>
    <x v="0"/>
    <x v="1"/>
    <s v="Low"/>
    <n v="-1.9978461881243251E-2"/>
    <n v="0"/>
    <x v="2"/>
  </r>
  <r>
    <x v="1627"/>
    <n v="282.39999999999998"/>
    <n v="282.7"/>
    <n v="265.8"/>
    <n v="271.77999999999997"/>
    <n v="8655542"/>
    <x v="0"/>
    <s v="Oct 2018"/>
    <n v="16.899999999999977"/>
    <x v="0"/>
    <x v="0"/>
    <s v="High"/>
    <n v="-3.7606232294617584E-2"/>
    <n v="-0.9"/>
    <x v="1"/>
  </r>
  <r>
    <x v="1628"/>
    <n v="265.7"/>
    <n v="277.38"/>
    <n v="262.24"/>
    <n v="276.58999999999997"/>
    <n v="9526401"/>
    <x v="1"/>
    <s v="Oct 2018"/>
    <n v="15.139999999999986"/>
    <x v="0"/>
    <x v="0"/>
    <s v="Medium"/>
    <n v="4.0986074520135439E-2"/>
    <n v="0.9"/>
    <x v="0"/>
  </r>
  <r>
    <x v="1629"/>
    <n v="259.06"/>
    <n v="263.27999999999997"/>
    <n v="254.54"/>
    <n v="259.58999999999997"/>
    <n v="6199965"/>
    <x v="2"/>
    <s v="Oct 2018"/>
    <n v="8.7399999999999807"/>
    <x v="0"/>
    <x v="1"/>
    <s v="Low"/>
    <n v="2.045858102370002E-3"/>
    <n v="0"/>
    <x v="2"/>
  </r>
  <r>
    <x v="1630"/>
    <n v="261"/>
    <n v="261.99"/>
    <n v="252.01"/>
    <n v="258.77999999999997"/>
    <n v="7201404"/>
    <x v="3"/>
    <s v="Oct 2018"/>
    <n v="9.9800000000000182"/>
    <x v="0"/>
    <x v="1"/>
    <s v="Low"/>
    <n v="-8.5057471264368863E-3"/>
    <n v="0"/>
    <x v="2"/>
  </r>
  <r>
    <x v="1631"/>
    <n v="257.52999999999997"/>
    <n v="262.25"/>
    <n v="249.03"/>
    <n v="252.23"/>
    <n v="8167738"/>
    <x v="4"/>
    <s v="Oct 2018"/>
    <n v="13.219999999999999"/>
    <x v="0"/>
    <x v="1"/>
    <s v="Medium"/>
    <n v="-2.0580126587193662E-2"/>
    <n v="-0.9"/>
    <x v="1"/>
  </r>
  <r>
    <x v="1632"/>
    <n v="264.61"/>
    <n v="265.51"/>
    <n v="247.77"/>
    <n v="256.88"/>
    <n v="12815278"/>
    <x v="0"/>
    <s v="Oct 2018"/>
    <n v="17.739999999999981"/>
    <x v="0"/>
    <x v="0"/>
    <s v="High"/>
    <n v="-2.9212803748913562E-2"/>
    <n v="-0.9"/>
    <x v="1"/>
  </r>
  <r>
    <x v="1633"/>
    <n v="255.25"/>
    <n v="266.77"/>
    <n v="253.3"/>
    <n v="262.8"/>
    <n v="12060574"/>
    <x v="1"/>
    <s v="Oct 2018"/>
    <n v="13.46999999999997"/>
    <x v="0"/>
    <x v="1"/>
    <s v="Medium"/>
    <n v="2.9578844270323257E-2"/>
    <n v="0.9"/>
    <x v="0"/>
  </r>
  <r>
    <x v="1634"/>
    <n v="264.52"/>
    <n v="267.76"/>
    <n v="249"/>
    <n v="250.56"/>
    <n v="13472653"/>
    <x v="2"/>
    <s v="Oct 2018"/>
    <n v="18.759999999999991"/>
    <x v="0"/>
    <x v="0"/>
    <s v="High"/>
    <n v="-5.2774837441403225E-2"/>
    <n v="-0.9"/>
    <x v="1"/>
  </r>
  <r>
    <x v="1635"/>
    <n v="274.64999999999998"/>
    <n v="274.88"/>
    <n v="260"/>
    <n v="261.95"/>
    <n v="17944537"/>
    <x v="3"/>
    <s v="Oct 2018"/>
    <n v="14.879999999999995"/>
    <x v="0"/>
    <x v="1"/>
    <s v="Medium"/>
    <n v="-4.6240669943564502E-2"/>
    <n v="-0.9"/>
    <x v="1"/>
  </r>
  <r>
    <x v="1636"/>
    <n v="293.95"/>
    <n v="294"/>
    <n v="277.67"/>
    <n v="281.83"/>
    <n v="9814212"/>
    <x v="4"/>
    <s v="Oct 2018"/>
    <n v="16.329999999999984"/>
    <x v="0"/>
    <x v="0"/>
    <s v="High"/>
    <n v="-4.1231501956115003E-2"/>
    <n v="-0.9"/>
    <x v="1"/>
  </r>
  <r>
    <x v="1637"/>
    <n v="303.33"/>
    <n v="304.60000000000002"/>
    <n v="291.57"/>
    <n v="294.8"/>
    <n v="7994988"/>
    <x v="0"/>
    <s v="Oct 2018"/>
    <n v="13.03000000000003"/>
    <x v="0"/>
    <x v="1"/>
    <s v="Medium"/>
    <n v="-2.8121188144924581E-2"/>
    <n v="-0.9"/>
    <x v="1"/>
  </r>
  <r>
    <x v="1638"/>
    <n v="313.95"/>
    <n v="316.83999999999997"/>
    <n v="299.14999999999998"/>
    <n v="301.02"/>
    <n v="11743511"/>
    <x v="1"/>
    <s v="Oct 2018"/>
    <n v="17.689999999999998"/>
    <x v="0"/>
    <x v="0"/>
    <s v="High"/>
    <n v="-4.1184902054467294E-2"/>
    <n v="-0.9"/>
    <x v="1"/>
  </r>
  <r>
    <x v="1639"/>
    <n v="305.77"/>
    <n v="311.44"/>
    <n v="301.05"/>
    <n v="310.7"/>
    <n v="21777597"/>
    <x v="2"/>
    <s v="Oct 2018"/>
    <n v="10.389999999999986"/>
    <x v="0"/>
    <x v="1"/>
    <s v="Low"/>
    <n v="1.6123229878666996E-2"/>
    <n v="0"/>
    <x v="2"/>
  </r>
  <r>
    <x v="1640"/>
    <n v="270.26"/>
    <n v="278"/>
    <n v="260.56"/>
    <n v="264.77"/>
    <n v="33649700"/>
    <x v="3"/>
    <s v="Sep 2018"/>
    <n v="17.439999999999998"/>
    <x v="0"/>
    <x v="0"/>
    <s v="High"/>
    <n v="-2.031377192333312E-2"/>
    <n v="-0.9"/>
    <x v="1"/>
  </r>
  <r>
    <x v="1641"/>
    <n v="312.89999999999998"/>
    <n v="314.95999999999998"/>
    <n v="306.91000000000003"/>
    <n v="307.52"/>
    <n v="8509084"/>
    <x v="4"/>
    <s v="Sep 2018"/>
    <n v="8.0499999999999545"/>
    <x v="0"/>
    <x v="1"/>
    <s v="Low"/>
    <n v="-1.7193991690635974E-2"/>
    <n v="0"/>
    <x v="2"/>
  </r>
  <r>
    <x v="1642"/>
    <n v="301.91000000000003"/>
    <n v="313.89"/>
    <n v="301.11"/>
    <n v="309.58"/>
    <n v="7843216"/>
    <x v="0"/>
    <s v="Sep 2018"/>
    <n v="12.779999999999973"/>
    <x v="0"/>
    <x v="1"/>
    <s v="Medium"/>
    <n v="2.5404921996621373E-2"/>
    <n v="0.9"/>
    <x v="0"/>
  </r>
  <r>
    <x v="1643"/>
    <n v="300"/>
    <n v="304.60000000000002"/>
    <n v="296.5"/>
    <n v="300.99"/>
    <n v="4481729"/>
    <x v="1"/>
    <s v="Sep 2018"/>
    <n v="8.1000000000000227"/>
    <x v="0"/>
    <x v="1"/>
    <s v="Low"/>
    <n v="3.3000000000000303E-3"/>
    <n v="0"/>
    <x v="2"/>
  </r>
  <r>
    <x v="1644"/>
    <n v="298.48"/>
    <n v="303"/>
    <n v="293.58"/>
    <n v="299.68"/>
    <n v="4842961"/>
    <x v="2"/>
    <s v="Sep 2018"/>
    <n v="9.4200000000000159"/>
    <x v="0"/>
    <x v="1"/>
    <s v="Low"/>
    <n v="4.0203698740283724E-3"/>
    <n v="0"/>
    <x v="2"/>
  </r>
  <r>
    <x v="1645"/>
    <n v="297.7"/>
    <n v="300.58"/>
    <n v="295.37"/>
    <n v="299.10000000000002"/>
    <n v="5050478"/>
    <x v="3"/>
    <s v="Sep 2018"/>
    <n v="5.2099999999999795"/>
    <x v="0"/>
    <x v="1"/>
    <s v="Low"/>
    <n v="4.7027208599262149E-3"/>
    <n v="0"/>
    <x v="2"/>
  </r>
  <r>
    <x v="1646"/>
    <n v="303.56"/>
    <n v="305.98"/>
    <n v="293.33"/>
    <n v="298.33"/>
    <n v="7349422"/>
    <x v="4"/>
    <s v="Sep 2018"/>
    <n v="12.650000000000034"/>
    <x v="0"/>
    <x v="1"/>
    <s v="Medium"/>
    <n v="-1.7228883910923764E-2"/>
    <n v="0"/>
    <x v="2"/>
  </r>
  <r>
    <x v="1647"/>
    <n v="280.51"/>
    <n v="300"/>
    <n v="280.5"/>
    <n v="299.02"/>
    <n v="8294917"/>
    <x v="0"/>
    <s v="Sep 2018"/>
    <n v="19.5"/>
    <x v="0"/>
    <x v="0"/>
    <s v="High"/>
    <n v="6.5986952336815063E-2"/>
    <n v="0.9"/>
    <x v="0"/>
  </r>
  <r>
    <x v="1648"/>
    <n v="296.69"/>
    <n v="302.64"/>
    <n v="275.5"/>
    <n v="284.95999999999998"/>
    <n v="16547522"/>
    <x v="1"/>
    <s v="Sep 2018"/>
    <n v="27.139999999999986"/>
    <x v="0"/>
    <x v="0"/>
    <s v="High"/>
    <n v="-3.9536216252654348E-2"/>
    <n v="-0.9"/>
    <x v="1"/>
  </r>
  <r>
    <x v="1649"/>
    <n v="290.04000000000002"/>
    <n v="300.87"/>
    <n v="288.13"/>
    <n v="294.83999999999997"/>
    <n v="6887577"/>
    <x v="2"/>
    <s v="Sep 2018"/>
    <n v="12.740000000000009"/>
    <x v="0"/>
    <x v="1"/>
    <s v="Medium"/>
    <n v="1.6549441456350691E-2"/>
    <n v="0"/>
    <x v="2"/>
  </r>
  <r>
    <x v="1650"/>
    <n v="288.76"/>
    <n v="297.33"/>
    <n v="286.52"/>
    <n v="295.2"/>
    <n v="6765612"/>
    <x v="3"/>
    <s v="Sep 2018"/>
    <n v="10.810000000000002"/>
    <x v="0"/>
    <x v="1"/>
    <s v="Low"/>
    <n v="2.2302257930461276E-2"/>
    <n v="0.9"/>
    <x v="0"/>
  </r>
  <r>
    <x v="1651"/>
    <n v="288.02"/>
    <n v="295"/>
    <n v="285.18"/>
    <n v="289.45999999999998"/>
    <n v="6340336"/>
    <x v="4"/>
    <s v="Sep 2018"/>
    <n v="9.8199999999999932"/>
    <x v="0"/>
    <x v="1"/>
    <s v="Low"/>
    <n v="4.9996528018887501E-3"/>
    <n v="0"/>
    <x v="2"/>
  </r>
  <r>
    <x v="1652"/>
    <n v="281.44"/>
    <n v="292.5"/>
    <n v="278.64999999999998"/>
    <n v="290.54000000000002"/>
    <n v="10015427"/>
    <x v="0"/>
    <s v="Sep 2018"/>
    <n v="13.850000000000023"/>
    <x v="0"/>
    <x v="1"/>
    <s v="Medium"/>
    <n v="3.2333712336554944E-2"/>
    <n v="0.9"/>
    <x v="0"/>
  </r>
  <r>
    <x v="1653"/>
    <n v="279.47000000000003"/>
    <n v="282"/>
    <n v="273.55"/>
    <n v="279.44"/>
    <n v="9169989"/>
    <x v="1"/>
    <s v="Sep 2018"/>
    <n v="8.4499999999999886"/>
    <x v="0"/>
    <x v="1"/>
    <s v="Low"/>
    <n v="-1.0734604787644311E-4"/>
    <n v="0"/>
    <x v="2"/>
  </r>
  <r>
    <x v="1654"/>
    <n v="273.26"/>
    <n v="286.02999999999997"/>
    <n v="271"/>
    <n v="285.5"/>
    <n v="14283528"/>
    <x v="2"/>
    <s v="Sep 2018"/>
    <n v="15.029999999999973"/>
    <x v="0"/>
    <x v="0"/>
    <s v="Medium"/>
    <n v="4.4792505306301723E-2"/>
    <n v="0.9"/>
    <x v="0"/>
  </r>
  <r>
    <x v="1655"/>
    <n v="260.10000000000002"/>
    <n v="268.35000000000002"/>
    <n v="252.25"/>
    <n v="263.24"/>
    <n v="22491931"/>
    <x v="3"/>
    <s v="Sep 2018"/>
    <n v="16.100000000000023"/>
    <x v="0"/>
    <x v="0"/>
    <s v="Medium"/>
    <n v="1.2072279892349044E-2"/>
    <n v="0"/>
    <x v="2"/>
  </r>
  <r>
    <x v="1656"/>
    <n v="284.8"/>
    <n v="291.17"/>
    <n v="278.88"/>
    <n v="280.95"/>
    <n v="7480760"/>
    <x v="4"/>
    <s v="Sep 2018"/>
    <n v="12.29000000000002"/>
    <x v="0"/>
    <x v="1"/>
    <s v="Medium"/>
    <n v="-1.3518258426966372E-2"/>
    <n v="0"/>
    <x v="2"/>
  </r>
  <r>
    <x v="1657"/>
    <n v="285.05"/>
    <n v="286.77999999999997"/>
    <n v="277.18"/>
    <n v="280.74"/>
    <n v="7720821"/>
    <x v="0"/>
    <s v="Sep 2018"/>
    <n v="9.5999999999999659"/>
    <x v="0"/>
    <x v="1"/>
    <s v="Low"/>
    <n v="-1.5120154358884414E-2"/>
    <n v="0"/>
    <x v="2"/>
  </r>
  <r>
    <x v="1658"/>
    <n v="296.94"/>
    <n v="298.19"/>
    <n v="288"/>
    <n v="288.95"/>
    <n v="8350469"/>
    <x v="1"/>
    <s v="Sep 2018"/>
    <n v="10.189999999999998"/>
    <x v="0"/>
    <x v="1"/>
    <s v="Low"/>
    <n v="-2.6907792820098368E-2"/>
    <n v="-0.9"/>
    <x v="1"/>
  </r>
  <r>
    <x v="1659"/>
    <n v="302"/>
    <n v="305.31"/>
    <n v="298.60000000000002"/>
    <n v="301.66000000000003"/>
    <n v="5375104"/>
    <x v="3"/>
    <s v="Aug 2018"/>
    <n v="6.7099999999999795"/>
    <x v="0"/>
    <x v="1"/>
    <s v="Low"/>
    <n v="-1.1258278145694536E-3"/>
    <n v="0"/>
    <x v="2"/>
  </r>
  <r>
    <x v="1660"/>
    <n v="302.26"/>
    <n v="304.60000000000002"/>
    <n v="297.72000000000003"/>
    <n v="303.14999999999998"/>
    <n v="7216706"/>
    <x v="4"/>
    <s v="Aug 2018"/>
    <n v="6.8799999999999955"/>
    <x v="0"/>
    <x v="1"/>
    <s v="Low"/>
    <n v="2.9444848805663549E-3"/>
    <n v="0"/>
    <x v="2"/>
  </r>
  <r>
    <x v="1661"/>
    <n v="310.27"/>
    <n v="311.85000000000002"/>
    <n v="303.69"/>
    <n v="305.01"/>
    <n v="7447392"/>
    <x v="0"/>
    <s v="Aug 2018"/>
    <n v="8.160000000000025"/>
    <x v="0"/>
    <x v="1"/>
    <s v="Low"/>
    <n v="-1.6952976439874919E-2"/>
    <n v="0"/>
    <x v="2"/>
  </r>
  <r>
    <x v="1662"/>
    <n v="318.41000000000003"/>
    <n v="318.88"/>
    <n v="311.19"/>
    <n v="311.86"/>
    <n v="7649091"/>
    <x v="1"/>
    <s v="Aug 2018"/>
    <n v="7.6899999999999977"/>
    <x v="0"/>
    <x v="1"/>
    <s v="Low"/>
    <n v="-2.0570961967274932E-2"/>
    <n v="-0.9"/>
    <x v="1"/>
  </r>
  <r>
    <x v="1663"/>
    <n v="318"/>
    <n v="322.44"/>
    <n v="308.81"/>
    <n v="319.27"/>
    <n v="13079288"/>
    <x v="2"/>
    <s v="Aug 2018"/>
    <n v="13.629999999999995"/>
    <x v="0"/>
    <x v="1"/>
    <s v="Medium"/>
    <n v="3.9937106918238423E-3"/>
    <n v="0"/>
    <x v="2"/>
  </r>
  <r>
    <x v="1664"/>
    <n v="320.7"/>
    <n v="323.85000000000002"/>
    <n v="319.39999999999998"/>
    <n v="322.82"/>
    <n v="3602564"/>
    <x v="3"/>
    <s v="Aug 2018"/>
    <n v="4.4500000000000455"/>
    <x v="0"/>
    <x v="2"/>
    <s v="Low"/>
    <n v="6.6105394449641553E-3"/>
    <n v="0"/>
    <x v="2"/>
  </r>
  <r>
    <x v="1665"/>
    <n v="319.14"/>
    <n v="327.32"/>
    <n v="318.10000000000002"/>
    <n v="320.10000000000002"/>
    <n v="5147286"/>
    <x v="4"/>
    <s v="Aug 2018"/>
    <n v="9.2199999999999704"/>
    <x v="0"/>
    <x v="1"/>
    <s v="Low"/>
    <n v="3.0080842263584522E-3"/>
    <n v="0"/>
    <x v="2"/>
  </r>
  <r>
    <x v="1666"/>
    <n v="320.87"/>
    <n v="323.88"/>
    <n v="314.67"/>
    <n v="321.64"/>
    <n v="5945955"/>
    <x v="0"/>
    <s v="Aug 2018"/>
    <n v="9.2099999999999795"/>
    <x v="0"/>
    <x v="1"/>
    <s v="Low"/>
    <n v="2.3997257456290144E-3"/>
    <n v="0"/>
    <x v="2"/>
  </r>
  <r>
    <x v="1667"/>
    <n v="310.61"/>
    <n v="324.79000000000002"/>
    <n v="309"/>
    <n v="321.89999999999998"/>
    <n v="13172230"/>
    <x v="1"/>
    <s v="Aug 2018"/>
    <n v="15.79000000000002"/>
    <x v="0"/>
    <x v="0"/>
    <s v="Medium"/>
    <n v="3.6347831686037037E-2"/>
    <n v="0.9"/>
    <x v="0"/>
  </r>
  <r>
    <x v="1668"/>
    <n v="291.7"/>
    <n v="308.5"/>
    <n v="288.2"/>
    <n v="308.44"/>
    <n v="17402335"/>
    <x v="2"/>
    <s v="Aug 2018"/>
    <n v="20.300000000000011"/>
    <x v="0"/>
    <x v="0"/>
    <s v="High"/>
    <n v="5.7387727116900961E-2"/>
    <n v="0.9"/>
    <x v="0"/>
  </r>
  <r>
    <x v="1669"/>
    <n v="323.5"/>
    <n v="326.77"/>
    <n v="303.52999999999997"/>
    <n v="305.5"/>
    <n v="18958612"/>
    <x v="3"/>
    <s v="Aug 2018"/>
    <n v="23.240000000000009"/>
    <x v="0"/>
    <x v="0"/>
    <s v="High"/>
    <n v="-5.5641421947449768E-2"/>
    <n v="-0.9"/>
    <x v="1"/>
  </r>
  <r>
    <x v="1670"/>
    <n v="339.91"/>
    <n v="342.28"/>
    <n v="333.82"/>
    <n v="335.45"/>
    <n v="6064033"/>
    <x v="4"/>
    <s v="Aug 2018"/>
    <n v="8.4599999999999795"/>
    <x v="0"/>
    <x v="1"/>
    <s v="Low"/>
    <n v="-1.3121120296549193E-2"/>
    <n v="0"/>
    <x v="2"/>
  </r>
  <r>
    <x v="1671"/>
    <n v="341.91"/>
    <n v="344.49"/>
    <n v="332.14"/>
    <n v="338.69"/>
    <n v="9101258"/>
    <x v="0"/>
    <s v="Aug 2018"/>
    <n v="12.350000000000023"/>
    <x v="0"/>
    <x v="1"/>
    <s v="Medium"/>
    <n v="-9.4176830159984418E-3"/>
    <n v="0"/>
    <x v="2"/>
  </r>
  <r>
    <x v="1672"/>
    <n v="358.45"/>
    <n v="359.2"/>
    <n v="347.1"/>
    <n v="347.64"/>
    <n v="6986427"/>
    <x v="1"/>
    <s v="Aug 2018"/>
    <n v="12.099999999999966"/>
    <x v="0"/>
    <x v="1"/>
    <s v="Medium"/>
    <n v="-3.0157623099455997E-2"/>
    <n v="-0.9"/>
    <x v="1"/>
  </r>
  <r>
    <x v="1673"/>
    <n v="361.13"/>
    <n v="363.19"/>
    <n v="349.02"/>
    <n v="356.41"/>
    <n v="10463881"/>
    <x v="2"/>
    <s v="Aug 2018"/>
    <n v="14.170000000000016"/>
    <x v="0"/>
    <x v="1"/>
    <s v="Medium"/>
    <n v="-1.3070085564754993E-2"/>
    <n v="0"/>
    <x v="2"/>
  </r>
  <r>
    <x v="1674"/>
    <n v="354"/>
    <n v="360"/>
    <n v="346"/>
    <n v="355.49"/>
    <n v="11552044"/>
    <x v="3"/>
    <s v="Aug 2018"/>
    <n v="14"/>
    <x v="0"/>
    <x v="1"/>
    <s v="Medium"/>
    <n v="4.2090395480226242E-3"/>
    <n v="0"/>
    <x v="2"/>
  </r>
  <r>
    <x v="1675"/>
    <n v="365.55"/>
    <n v="367.01"/>
    <n v="345.73"/>
    <n v="352.45"/>
    <n v="17183811"/>
    <x v="4"/>
    <s v="Aug 2018"/>
    <n v="21.279999999999973"/>
    <x v="0"/>
    <x v="0"/>
    <s v="High"/>
    <n v="-3.5836410887703521E-2"/>
    <n v="-0.9"/>
    <x v="1"/>
  </r>
  <r>
    <x v="1676"/>
    <n v="369.09"/>
    <n v="382.64"/>
    <n v="367.12"/>
    <n v="370.34"/>
    <n v="24571163"/>
    <x v="0"/>
    <s v="Aug 2018"/>
    <n v="15.519999999999982"/>
    <x v="0"/>
    <x v="0"/>
    <s v="Medium"/>
    <n v="3.3867078490341113E-3"/>
    <n v="0"/>
    <x v="2"/>
  </r>
  <r>
    <x v="1677"/>
    <n v="343.84"/>
    <n v="387.46"/>
    <n v="339.15"/>
    <n v="379.57"/>
    <n v="30875768"/>
    <x v="1"/>
    <s v="Aug 2018"/>
    <n v="48.31"/>
    <x v="0"/>
    <x v="0"/>
    <s v="High"/>
    <n v="0.10391461144718479"/>
    <n v="0.9"/>
    <x v="0"/>
  </r>
  <r>
    <x v="1678"/>
    <n v="345.46"/>
    <n v="354.98"/>
    <n v="341.82"/>
    <n v="341.99"/>
    <n v="8564331"/>
    <x v="2"/>
    <s v="Aug 2018"/>
    <n v="13.160000000000025"/>
    <x v="0"/>
    <x v="1"/>
    <s v="Medium"/>
    <n v="-1.0044578243501334E-2"/>
    <n v="0"/>
    <x v="2"/>
  </r>
  <r>
    <x v="1679"/>
    <n v="347.81"/>
    <n v="355"/>
    <n v="342.53"/>
    <n v="348.17"/>
    <n v="13656486"/>
    <x v="3"/>
    <s v="Aug 2018"/>
    <n v="12.470000000000027"/>
    <x v="0"/>
    <x v="1"/>
    <s v="Medium"/>
    <n v="1.0350478709640714E-3"/>
    <n v="0"/>
    <x v="2"/>
  </r>
  <r>
    <x v="1680"/>
    <n v="328.44"/>
    <n v="349.99"/>
    <n v="323.16000000000003"/>
    <n v="349.54"/>
    <n v="23214962"/>
    <x v="4"/>
    <s v="Aug 2018"/>
    <n v="26.829999999999984"/>
    <x v="0"/>
    <x v="0"/>
    <s v="High"/>
    <n v="6.4243088539763807E-2"/>
    <n v="0.9"/>
    <x v="0"/>
  </r>
  <r>
    <x v="1681"/>
    <n v="297.99"/>
    <n v="303"/>
    <n v="293"/>
    <n v="300.83999999999997"/>
    <n v="10129430"/>
    <x v="0"/>
    <s v="Aug 2018"/>
    <n v="10"/>
    <x v="0"/>
    <x v="1"/>
    <s v="Low"/>
    <n v="9.5640793315210776E-3"/>
    <n v="0"/>
    <x v="2"/>
  </r>
  <r>
    <x v="1682"/>
    <n v="292.25"/>
    <n v="298.32"/>
    <n v="289.07"/>
    <n v="298.14"/>
    <n v="5076916"/>
    <x v="1"/>
    <s v="Jul 2018"/>
    <n v="9.25"/>
    <x v="0"/>
    <x v="1"/>
    <s v="Low"/>
    <n v="2.0153977758768132E-2"/>
    <n v="0.9"/>
    <x v="0"/>
  </r>
  <r>
    <x v="1683"/>
    <n v="295.89999999999998"/>
    <n v="296.10000000000002"/>
    <n v="286.13"/>
    <n v="290.17"/>
    <n v="6814072"/>
    <x v="2"/>
    <s v="Jul 2018"/>
    <n v="9.9700000000000273"/>
    <x v="0"/>
    <x v="1"/>
    <s v="Low"/>
    <n v="-1.9364650219668676E-2"/>
    <n v="0"/>
    <x v="2"/>
  </r>
  <r>
    <x v="1684"/>
    <n v="307.25"/>
    <n v="307.69"/>
    <n v="295.33999999999997"/>
    <n v="297.18"/>
    <n v="5703326"/>
    <x v="3"/>
    <s v="Jul 2018"/>
    <n v="12.350000000000023"/>
    <x v="0"/>
    <x v="1"/>
    <s v="Medium"/>
    <n v="-3.277461350691617E-2"/>
    <n v="-0.9"/>
    <x v="1"/>
  </r>
  <r>
    <x v="1685"/>
    <n v="304.85000000000002"/>
    <n v="310.7"/>
    <n v="303.64"/>
    <n v="306.64999999999998"/>
    <n v="4630522"/>
    <x v="4"/>
    <s v="Jul 2018"/>
    <n v="7.0600000000000023"/>
    <x v="0"/>
    <x v="1"/>
    <s v="Low"/>
    <n v="5.9045432179759038E-3"/>
    <n v="0"/>
    <x v="2"/>
  </r>
  <r>
    <x v="1686"/>
    <n v="296.74"/>
    <n v="309.62"/>
    <n v="294.5"/>
    <n v="308.74"/>
    <n v="7094180"/>
    <x v="0"/>
    <s v="Jul 2018"/>
    <n v="15.120000000000005"/>
    <x v="0"/>
    <x v="0"/>
    <s v="Medium"/>
    <n v="4.0439441935701287E-2"/>
    <n v="0.9"/>
    <x v="0"/>
  </r>
  <r>
    <x v="1687"/>
    <n v="304.42"/>
    <n v="307.72000000000003"/>
    <n v="292.55"/>
    <n v="297.43"/>
    <n v="9590784"/>
    <x v="1"/>
    <s v="Jul 2018"/>
    <n v="15.170000000000016"/>
    <x v="0"/>
    <x v="0"/>
    <s v="Medium"/>
    <n v="-2.2961697654556235E-2"/>
    <n v="-0.9"/>
    <x v="1"/>
  </r>
  <r>
    <x v="1688"/>
    <n v="301.83999999999997"/>
    <n v="305.5"/>
    <n v="292.86"/>
    <n v="303.2"/>
    <n v="10992947"/>
    <x v="2"/>
    <s v="Jul 2018"/>
    <n v="12.639999999999986"/>
    <x v="0"/>
    <x v="1"/>
    <s v="Medium"/>
    <n v="4.5056983832494494E-3"/>
    <n v="0"/>
    <x v="2"/>
  </r>
  <r>
    <x v="1689"/>
    <n v="321.23"/>
    <n v="323.24"/>
    <n v="311.70999999999998"/>
    <n v="313.58"/>
    <n v="5166547"/>
    <x v="3"/>
    <s v="Jul 2018"/>
    <n v="11.53000000000003"/>
    <x v="0"/>
    <x v="1"/>
    <s v="Medium"/>
    <n v="-2.3814712199981426E-2"/>
    <n v="-0.9"/>
    <x v="1"/>
  </r>
  <r>
    <x v="1690"/>
    <n v="316.33"/>
    <n v="323.54000000000002"/>
    <n v="314.01"/>
    <n v="320.23"/>
    <n v="5915345"/>
    <x v="4"/>
    <s v="Jul 2018"/>
    <n v="9.5300000000000296"/>
    <x v="0"/>
    <x v="1"/>
    <s v="Low"/>
    <n v="1.2328897037903564E-2"/>
    <n v="0"/>
    <x v="2"/>
  </r>
  <r>
    <x v="1691"/>
    <n v="325"/>
    <n v="325.5"/>
    <n v="316.25"/>
    <n v="323.85000000000002"/>
    <n v="5624211"/>
    <x v="0"/>
    <s v="Jul 2018"/>
    <n v="9.25"/>
    <x v="0"/>
    <x v="1"/>
    <s v="Low"/>
    <n v="-3.5384615384614687E-3"/>
    <n v="0"/>
    <x v="2"/>
  </r>
  <r>
    <x v="1692"/>
    <n v="308.81"/>
    <n v="324.74"/>
    <n v="308.5"/>
    <n v="322.69"/>
    <n v="6996232"/>
    <x v="1"/>
    <s v="Jul 2018"/>
    <n v="16.240000000000009"/>
    <x v="0"/>
    <x v="0"/>
    <s v="Medium"/>
    <n v="4.4946730999643782E-2"/>
    <n v="0.9"/>
    <x v="0"/>
  </r>
  <r>
    <x v="1693"/>
    <n v="311.70999999999998"/>
    <n v="315.16000000000003"/>
    <n v="306.25"/>
    <n v="310.10000000000002"/>
    <n v="7818655"/>
    <x v="2"/>
    <s v="Jul 2018"/>
    <n v="8.910000000000025"/>
    <x v="0"/>
    <x v="1"/>
    <s v="Low"/>
    <n v="-5.1650572647651887E-3"/>
    <n v="0"/>
    <x v="2"/>
  </r>
  <r>
    <x v="1694"/>
    <n v="315.58"/>
    <n v="319.58"/>
    <n v="309.25"/>
    <n v="318.87"/>
    <n v="5875770"/>
    <x v="3"/>
    <s v="Jul 2018"/>
    <n v="10.329999999999984"/>
    <x v="0"/>
    <x v="1"/>
    <s v="Low"/>
    <n v="1.0425248748336462E-2"/>
    <n v="0"/>
    <x v="2"/>
  </r>
  <r>
    <x v="1695"/>
    <n v="321.43"/>
    <n v="323.23"/>
    <n v="312.77"/>
    <n v="316.70999999999998"/>
    <n v="5721166"/>
    <x v="4"/>
    <s v="Jul 2018"/>
    <n v="10.460000000000036"/>
    <x v="0"/>
    <x v="1"/>
    <s v="Low"/>
    <n v="-1.468437918053706E-2"/>
    <n v="0"/>
    <x v="2"/>
  </r>
  <r>
    <x v="1696"/>
    <n v="315.8"/>
    <n v="321.94"/>
    <n v="315.07"/>
    <n v="318.95999999999998"/>
    <n v="4884076"/>
    <x v="0"/>
    <s v="Jul 2018"/>
    <n v="6.8700000000000045"/>
    <x v="0"/>
    <x v="1"/>
    <s v="Low"/>
    <n v="1.0006333122229158E-2"/>
    <n v="0"/>
    <x v="2"/>
  </r>
  <r>
    <x v="1697"/>
    <n v="324.56"/>
    <n v="327.68"/>
    <n v="319.2"/>
    <n v="322.47000000000003"/>
    <n v="9471498"/>
    <x v="1"/>
    <s v="Jul 2018"/>
    <n v="8.4800000000000182"/>
    <x v="0"/>
    <x v="1"/>
    <s v="Low"/>
    <n v="-6.4394873058909756E-3"/>
    <n v="0"/>
    <x v="2"/>
  </r>
  <r>
    <x v="1698"/>
    <n v="311.99"/>
    <n v="318.52"/>
    <n v="308"/>
    <n v="318.51"/>
    <n v="7596753"/>
    <x v="2"/>
    <s v="Jul 2018"/>
    <n v="10.519999999999982"/>
    <x v="0"/>
    <x v="1"/>
    <s v="Low"/>
    <n v="2.0898105708516239E-2"/>
    <n v="0.9"/>
    <x v="0"/>
  </r>
  <r>
    <x v="1699"/>
    <n v="304.95"/>
    <n v="312.07"/>
    <n v="302"/>
    <n v="308.89999999999998"/>
    <n v="8865451"/>
    <x v="3"/>
    <s v="Jul 2018"/>
    <n v="10.069999999999993"/>
    <x v="0"/>
    <x v="1"/>
    <s v="Low"/>
    <n v="1.2952943105427082E-2"/>
    <n v="0"/>
    <x v="2"/>
  </r>
  <r>
    <x v="1700"/>
    <n v="313.76"/>
    <n v="314.39"/>
    <n v="296.22000000000003"/>
    <n v="309.16000000000003"/>
    <n v="17476374"/>
    <x v="4"/>
    <s v="Jul 2018"/>
    <n v="18.169999999999959"/>
    <x v="0"/>
    <x v="0"/>
    <s v="High"/>
    <n v="-1.4660887302396628E-2"/>
    <n v="0"/>
    <x v="2"/>
  </r>
  <r>
    <x v="1701"/>
    <n v="331.75"/>
    <n v="332.49"/>
    <n v="309.69"/>
    <n v="310.86"/>
    <n v="12282638"/>
    <x v="1"/>
    <s v="Jul 2018"/>
    <n v="22.800000000000011"/>
    <x v="0"/>
    <x v="0"/>
    <s v="High"/>
    <n v="-6.2969103240391816E-2"/>
    <n v="-0.9"/>
    <x v="1"/>
  </r>
  <r>
    <x v="1702"/>
    <n v="360.07"/>
    <n v="364.78"/>
    <n v="329.85"/>
    <n v="335.07"/>
    <n v="18759765"/>
    <x v="2"/>
    <s v="Jul 2018"/>
    <n v="34.92999999999995"/>
    <x v="0"/>
    <x v="0"/>
    <s v="High"/>
    <n v="-6.943094398311439E-2"/>
    <n v="-0.9"/>
    <x v="1"/>
  </r>
  <r>
    <x v="1703"/>
    <n v="353.33"/>
    <n v="353.86"/>
    <n v="342.41"/>
    <n v="342.95"/>
    <n v="6492396"/>
    <x v="3"/>
    <s v="Jun 2018"/>
    <n v="11.449999999999989"/>
    <x v="0"/>
    <x v="1"/>
    <s v="Medium"/>
    <n v="-2.9377635638072046E-2"/>
    <n v="-0.9"/>
    <x v="1"/>
  </r>
  <r>
    <x v="1704"/>
    <n v="348.66"/>
    <n v="357.02"/>
    <n v="346.11"/>
    <n v="349.93"/>
    <n v="8398005"/>
    <x v="4"/>
    <s v="Jun 2018"/>
    <n v="10.909999999999968"/>
    <x v="0"/>
    <x v="1"/>
    <s v="Medium"/>
    <n v="3.642517065335805E-3"/>
    <n v="0"/>
    <x v="2"/>
  </r>
  <r>
    <x v="1705"/>
    <n v="345"/>
    <n v="350.79"/>
    <n v="339.5"/>
    <n v="344.5"/>
    <n v="8333727"/>
    <x v="0"/>
    <s v="Jun 2018"/>
    <n v="11.29000000000002"/>
    <x v="0"/>
    <x v="1"/>
    <s v="Medium"/>
    <n v="-1.4492753623188406E-3"/>
    <n v="0"/>
    <x v="2"/>
  </r>
  <r>
    <x v="1706"/>
    <n v="336.05"/>
    <n v="343.55"/>
    <n v="325.8"/>
    <n v="342"/>
    <n v="7452487"/>
    <x v="1"/>
    <s v="Jun 2018"/>
    <n v="17.75"/>
    <x v="0"/>
    <x v="0"/>
    <s v="High"/>
    <n v="1.7705698556762354E-2"/>
    <n v="0"/>
    <x v="2"/>
  </r>
  <r>
    <x v="1707"/>
    <n v="330.12"/>
    <n v="338.47"/>
    <n v="327.5"/>
    <n v="333.01"/>
    <n v="6931304"/>
    <x v="2"/>
    <s v="Jun 2018"/>
    <n v="10.970000000000027"/>
    <x v="0"/>
    <x v="1"/>
    <s v="Medium"/>
    <n v="8.7543923421785595E-3"/>
    <n v="0"/>
    <x v="2"/>
  </r>
  <r>
    <x v="1708"/>
    <n v="351.54"/>
    <n v="352.25"/>
    <n v="332"/>
    <n v="333.63"/>
    <n v="10266059"/>
    <x v="3"/>
    <s v="Jun 2018"/>
    <n v="20.25"/>
    <x v="0"/>
    <x v="0"/>
    <s v="High"/>
    <n v="-5.0947260624680045E-2"/>
    <n v="-0.9"/>
    <x v="1"/>
  </r>
  <r>
    <x v="1709"/>
    <n v="362"/>
    <n v="366.21"/>
    <n v="346.27"/>
    <n v="347.51"/>
    <n v="7967145"/>
    <x v="4"/>
    <s v="Jun 2018"/>
    <n v="19.939999999999998"/>
    <x v="0"/>
    <x v="0"/>
    <s v="High"/>
    <n v="-4.0027624309392287E-2"/>
    <n v="-0.9"/>
    <x v="1"/>
  </r>
  <r>
    <x v="1710"/>
    <n v="358.04"/>
    <n v="364.38"/>
    <n v="352"/>
    <n v="362.22"/>
    <n v="8383656"/>
    <x v="0"/>
    <s v="Jun 2018"/>
    <n v="12.379999999999995"/>
    <x v="0"/>
    <x v="1"/>
    <s v="Medium"/>
    <n v="1.1674673220869194E-2"/>
    <n v="0"/>
    <x v="2"/>
  </r>
  <r>
    <x v="1711"/>
    <n v="365.16"/>
    <n v="370"/>
    <n v="346.25"/>
    <n v="352.55"/>
    <n v="12761903"/>
    <x v="1"/>
    <s v="Jun 2018"/>
    <n v="23.75"/>
    <x v="0"/>
    <x v="0"/>
    <s v="High"/>
    <n v="-3.4532807536422426E-2"/>
    <n v="-0.9"/>
    <x v="1"/>
  </r>
  <r>
    <x v="1712"/>
    <n v="355.4"/>
    <n v="373.73"/>
    <n v="354.5"/>
    <n v="370.83"/>
    <n v="12073226"/>
    <x v="2"/>
    <s v="Jun 2018"/>
    <n v="19.230000000000018"/>
    <x v="0"/>
    <x v="0"/>
    <s v="High"/>
    <n v="4.3415869442881283E-2"/>
    <n v="0.9"/>
    <x v="0"/>
  </r>
  <r>
    <x v="1713"/>
    <n v="353.84"/>
    <n v="364.67"/>
    <n v="351.25"/>
    <n v="358.17"/>
    <n v="10848254"/>
    <x v="3"/>
    <s v="Jun 2018"/>
    <n v="13.420000000000016"/>
    <x v="0"/>
    <x v="1"/>
    <s v="Medium"/>
    <n v="1.2237169342075631E-2"/>
    <n v="0"/>
    <x v="2"/>
  </r>
  <r>
    <x v="1714"/>
    <n v="347.63"/>
    <n v="358.75"/>
    <n v="346.6"/>
    <n v="357.72"/>
    <n v="10981023"/>
    <x v="4"/>
    <s v="Jun 2018"/>
    <n v="12.149999999999977"/>
    <x v="0"/>
    <x v="1"/>
    <s v="Medium"/>
    <n v="2.9025112907401639E-2"/>
    <n v="0.9"/>
    <x v="0"/>
  </r>
  <r>
    <x v="1715"/>
    <n v="346.71"/>
    <n v="347.2"/>
    <n v="339.8"/>
    <n v="344.78"/>
    <n v="9469804"/>
    <x v="0"/>
    <s v="Jun 2018"/>
    <n v="7.3999999999999773"/>
    <x v="0"/>
    <x v="1"/>
    <s v="Low"/>
    <n v="-5.5666118658244841E-3"/>
    <n v="0"/>
    <x v="2"/>
  </r>
  <r>
    <x v="1716"/>
    <n v="344.7"/>
    <n v="354.97"/>
    <n v="338"/>
    <n v="342.77"/>
    <n v="22347403"/>
    <x v="1"/>
    <s v="Jun 2018"/>
    <n v="16.970000000000027"/>
    <x v="0"/>
    <x v="0"/>
    <s v="High"/>
    <n v="-5.5990716565129297E-3"/>
    <n v="0"/>
    <x v="2"/>
  </r>
  <r>
    <x v="1717"/>
    <n v="322.51"/>
    <n v="334.66"/>
    <n v="322.5"/>
    <n v="332.1"/>
    <n v="13183473"/>
    <x v="2"/>
    <s v="Jun 2018"/>
    <n v="12.160000000000025"/>
    <x v="0"/>
    <x v="1"/>
    <s v="Medium"/>
    <n v="2.9735512077144994E-2"/>
    <n v="0.9"/>
    <x v="0"/>
  </r>
  <r>
    <x v="1718"/>
    <n v="319"/>
    <n v="324.48"/>
    <n v="317.14999999999998"/>
    <n v="317.66000000000003"/>
    <n v="8205202"/>
    <x v="3"/>
    <s v="Jun 2018"/>
    <n v="7.3300000000000409"/>
    <x v="0"/>
    <x v="1"/>
    <s v="Low"/>
    <n v="-4.2006269592475701E-3"/>
    <n v="0"/>
    <x v="2"/>
  </r>
  <r>
    <x v="1719"/>
    <n v="316.14999999999998"/>
    <n v="330"/>
    <n v="313.58"/>
    <n v="316.08999999999997"/>
    <n v="14345271"/>
    <x v="4"/>
    <s v="Jun 2018"/>
    <n v="16.420000000000016"/>
    <x v="0"/>
    <x v="0"/>
    <s v="High"/>
    <n v="-1.8978333069746093E-4"/>
    <n v="0"/>
    <x v="2"/>
  </r>
  <r>
    <x v="1720"/>
    <n v="300.5"/>
    <n v="322.17"/>
    <n v="297.48"/>
    <n v="319.5"/>
    <n v="18767269"/>
    <x v="0"/>
    <s v="Jun 2018"/>
    <n v="24.689999999999998"/>
    <x v="0"/>
    <x v="0"/>
    <s v="High"/>
    <n v="6.3227953410981697E-2"/>
    <n v="0.9"/>
    <x v="0"/>
  </r>
  <r>
    <x v="1721"/>
    <n v="297.7"/>
    <n v="297.8"/>
    <n v="286.74"/>
    <n v="291.13"/>
    <n v="5995157"/>
    <x v="1"/>
    <s v="Jun 2018"/>
    <n v="11.060000000000002"/>
    <x v="0"/>
    <x v="1"/>
    <s v="Medium"/>
    <n v="-2.2069197178367462E-2"/>
    <n v="-0.9"/>
    <x v="1"/>
  </r>
  <r>
    <x v="1722"/>
    <n v="294.33999999999997"/>
    <n v="299"/>
    <n v="293.55"/>
    <n v="296.74"/>
    <n v="4797810"/>
    <x v="2"/>
    <s v="Jun 2018"/>
    <n v="5.4499999999999886"/>
    <x v="0"/>
    <x v="1"/>
    <s v="Low"/>
    <n v="8.1538357002107573E-3"/>
    <n v="0"/>
    <x v="2"/>
  </r>
  <r>
    <x v="1723"/>
    <n v="285.86"/>
    <n v="291.95"/>
    <n v="283.83999999999997"/>
    <n v="291.82"/>
    <n v="5424386"/>
    <x v="3"/>
    <s v="Jun 2018"/>
    <n v="8.1100000000000136"/>
    <x v="0"/>
    <x v="1"/>
    <s v="Low"/>
    <n v="2.0849366822920237E-2"/>
    <n v="0.9"/>
    <x v="0"/>
  </r>
  <r>
    <x v="1724"/>
    <n v="287.20999999999998"/>
    <n v="290.37"/>
    <n v="282.93"/>
    <n v="284.73"/>
    <n v="5919721"/>
    <x v="4"/>
    <s v="May 2018"/>
    <n v="7.4399999999999977"/>
    <x v="0"/>
    <x v="1"/>
    <s v="Low"/>
    <n v="-8.6347968385500559E-3"/>
    <n v="0"/>
    <x v="2"/>
  </r>
  <r>
    <x v="1725"/>
    <n v="283.29000000000002"/>
    <n v="295.01"/>
    <n v="281.60000000000002"/>
    <n v="291.72000000000003"/>
    <n v="7489686"/>
    <x v="0"/>
    <s v="May 2018"/>
    <n v="13.409999999999968"/>
    <x v="0"/>
    <x v="1"/>
    <s v="Medium"/>
    <n v="2.9757492322355205E-2"/>
    <n v="0.9"/>
    <x v="0"/>
  </r>
  <r>
    <x v="1726"/>
    <n v="278.51"/>
    <n v="286.5"/>
    <n v="276.14999999999998"/>
    <n v="283.76"/>
    <n v="5666640"/>
    <x v="1"/>
    <s v="May 2018"/>
    <n v="10.350000000000023"/>
    <x v="0"/>
    <x v="1"/>
    <s v="Low"/>
    <n v="1.8850310581307674E-2"/>
    <n v="0"/>
    <x v="2"/>
  </r>
  <r>
    <x v="1727"/>
    <n v="277.63"/>
    <n v="279.64"/>
    <n v="275.61"/>
    <n v="278.85000000000002"/>
    <n v="3875082"/>
    <x v="3"/>
    <s v="May 2018"/>
    <n v="4.0299999999999727"/>
    <x v="0"/>
    <x v="2"/>
    <s v="Low"/>
    <n v="4.3943377877031561E-3"/>
    <n v="0"/>
    <x v="2"/>
  </r>
  <r>
    <x v="1728"/>
    <n v="278.39999999999998"/>
    <n v="281.11"/>
    <n v="274.89"/>
    <n v="277.85000000000002"/>
    <n v="4176708"/>
    <x v="4"/>
    <s v="May 2018"/>
    <n v="6.2200000000000273"/>
    <x v="0"/>
    <x v="1"/>
    <s v="Low"/>
    <n v="-1.9755747126435149E-3"/>
    <n v="0"/>
    <x v="2"/>
  </r>
  <r>
    <x v="1729"/>
    <n v="277.76"/>
    <n v="279.91000000000003"/>
    <n v="274"/>
    <n v="279.07"/>
    <n v="5985053"/>
    <x v="0"/>
    <s v="May 2018"/>
    <n v="5.910000000000025"/>
    <x v="0"/>
    <x v="1"/>
    <s v="Low"/>
    <n v="4.7163018433179806E-3"/>
    <n v="0"/>
    <x v="2"/>
  </r>
  <r>
    <x v="1730"/>
    <n v="287.76"/>
    <n v="288"/>
    <n v="273.42"/>
    <n v="275.01"/>
    <n v="8945756"/>
    <x v="1"/>
    <s v="May 2018"/>
    <n v="14.579999999999984"/>
    <x v="0"/>
    <x v="1"/>
    <s v="Medium"/>
    <n v="-4.4307756463719768E-2"/>
    <n v="-0.9"/>
    <x v="1"/>
  </r>
  <r>
    <x v="1731"/>
    <n v="281.33"/>
    <n v="291.49"/>
    <n v="281.3"/>
    <n v="284.49"/>
    <n v="9182571"/>
    <x v="2"/>
    <s v="May 2018"/>
    <n v="10.189999999999998"/>
    <x v="0"/>
    <x v="1"/>
    <s v="Low"/>
    <n v="1.1232360572992661E-2"/>
    <n v="0"/>
    <x v="2"/>
  </r>
  <r>
    <x v="1732"/>
    <n v="284.64999999999998"/>
    <n v="284.64999999999998"/>
    <n v="274"/>
    <n v="276.82"/>
    <n v="7251887"/>
    <x v="3"/>
    <s v="May 2018"/>
    <n v="10.649999999999977"/>
    <x v="0"/>
    <x v="1"/>
    <s v="Low"/>
    <n v="-2.7507465308273263E-2"/>
    <n v="-0.9"/>
    <x v="1"/>
  </r>
  <r>
    <x v="1733"/>
    <n v="285.89999999999998"/>
    <n v="289.19"/>
    <n v="283.97000000000003"/>
    <n v="284.54000000000002"/>
    <n v="4420612"/>
    <x v="4"/>
    <s v="May 2018"/>
    <n v="5.2199999999999704"/>
    <x v="0"/>
    <x v="1"/>
    <s v="Low"/>
    <n v="-4.7569080097934835E-3"/>
    <n v="0"/>
    <x v="2"/>
  </r>
  <r>
    <x v="1734"/>
    <n v="283.83"/>
    <n v="288.81"/>
    <n v="281.56"/>
    <n v="286.48"/>
    <n v="5674019"/>
    <x v="0"/>
    <s v="May 2018"/>
    <n v="7.25"/>
    <x v="0"/>
    <x v="1"/>
    <s v="Low"/>
    <n v="9.3365747102139816E-3"/>
    <n v="0"/>
    <x v="2"/>
  </r>
  <r>
    <x v="1735"/>
    <n v="285.01"/>
    <n v="286.95999999999998"/>
    <n v="280.5"/>
    <n v="284.18"/>
    <n v="9519173"/>
    <x v="1"/>
    <s v="May 2018"/>
    <n v="6.4599999999999795"/>
    <x v="0"/>
    <x v="1"/>
    <s v="Low"/>
    <n v="-2.9121785200518723E-3"/>
    <n v="0"/>
    <x v="2"/>
  </r>
  <r>
    <x v="1736"/>
    <n v="303.32"/>
    <n v="304.94"/>
    <n v="291.62"/>
    <n v="291.97000000000003"/>
    <n v="7286804"/>
    <x v="2"/>
    <s v="May 2018"/>
    <n v="13.319999999999993"/>
    <x v="0"/>
    <x v="1"/>
    <s v="Medium"/>
    <n v="-3.7419227218778738E-2"/>
    <n v="-0.9"/>
    <x v="1"/>
  </r>
  <r>
    <x v="1737"/>
    <n v="307.7"/>
    <n v="308.88"/>
    <n v="299.08"/>
    <n v="301.06"/>
    <n v="4679649"/>
    <x v="3"/>
    <s v="May 2018"/>
    <n v="9.8000000000000114"/>
    <x v="0"/>
    <x v="1"/>
    <s v="Low"/>
    <n v="-2.1579460513487119E-2"/>
    <n v="-0.9"/>
    <x v="1"/>
  </r>
  <r>
    <x v="1738"/>
    <n v="307.5"/>
    <n v="312.99"/>
    <n v="304.11"/>
    <n v="305.02"/>
    <n v="5651561"/>
    <x v="4"/>
    <s v="May 2018"/>
    <n v="8.8799999999999955"/>
    <x v="0"/>
    <x v="1"/>
    <s v="Low"/>
    <n v="-8.0650406504065627E-3"/>
    <n v="0"/>
    <x v="2"/>
  </r>
  <r>
    <x v="1739"/>
    <n v="300.41000000000003"/>
    <n v="307.01"/>
    <n v="300.05"/>
    <n v="306.85000000000002"/>
    <n v="5727365"/>
    <x v="0"/>
    <s v="May 2018"/>
    <n v="6.9599999999999795"/>
    <x v="0"/>
    <x v="1"/>
    <s v="Low"/>
    <n v="2.1437368929130181E-2"/>
    <n v="0.9"/>
    <x v="0"/>
  </r>
  <r>
    <x v="1740"/>
    <n v="300.8"/>
    <n v="307.75"/>
    <n v="299"/>
    <n v="301.97000000000003"/>
    <n v="5930000"/>
    <x v="1"/>
    <s v="May 2018"/>
    <n v="8.75"/>
    <x v="0"/>
    <x v="1"/>
    <s v="Low"/>
    <n v="3.889627659574521E-3"/>
    <n v="0"/>
    <x v="2"/>
  </r>
  <r>
    <x v="1741"/>
    <n v="297.5"/>
    <n v="305.95999999999998"/>
    <n v="295.17"/>
    <n v="302.77"/>
    <n v="8678224"/>
    <x v="2"/>
    <s v="May 2018"/>
    <n v="10.789999999999964"/>
    <x v="0"/>
    <x v="1"/>
    <s v="Low"/>
    <n v="1.7714285714285655E-2"/>
    <n v="0"/>
    <x v="2"/>
  </r>
  <r>
    <x v="1742"/>
    <n v="283"/>
    <n v="296.86"/>
    <n v="279.52"/>
    <n v="294.08999999999997"/>
    <n v="8569354"/>
    <x v="3"/>
    <s v="May 2018"/>
    <n v="17.340000000000032"/>
    <x v="0"/>
    <x v="0"/>
    <s v="High"/>
    <n v="3.9187279151943373E-2"/>
    <n v="0.9"/>
    <x v="0"/>
  </r>
  <r>
    <x v="1743"/>
    <n v="278.79000000000002"/>
    <n v="288.04000000000002"/>
    <n v="275.23"/>
    <n v="284.45"/>
    <n v="17352130"/>
    <x v="4"/>
    <s v="May 2018"/>
    <n v="12.810000000000002"/>
    <x v="0"/>
    <x v="1"/>
    <s v="Medium"/>
    <n v="2.030201944115631E-2"/>
    <n v="0.9"/>
    <x v="0"/>
  </r>
  <r>
    <x v="1744"/>
    <n v="298.57"/>
    <n v="306.85000000000002"/>
    <n v="297.77999999999997"/>
    <n v="301.14999999999998"/>
    <n v="8970370"/>
    <x v="0"/>
    <s v="May 2018"/>
    <n v="9.07000000000005"/>
    <x v="0"/>
    <x v="1"/>
    <s v="Low"/>
    <n v="8.6411896707639223E-3"/>
    <n v="0"/>
    <x v="2"/>
  </r>
  <r>
    <x v="1745"/>
    <n v="293.51"/>
    <n v="300.82"/>
    <n v="293.22000000000003"/>
    <n v="299.92"/>
    <n v="4625603"/>
    <x v="1"/>
    <s v="May 2018"/>
    <n v="7.5999999999999659"/>
    <x v="0"/>
    <x v="1"/>
    <s v="Low"/>
    <n v="2.1839119621137354E-2"/>
    <n v="0.9"/>
    <x v="0"/>
  </r>
  <r>
    <x v="1746"/>
    <n v="293.61"/>
    <n v="298.73"/>
    <n v="292.5"/>
    <n v="293.89999999999998"/>
    <n v="4228172"/>
    <x v="2"/>
    <s v="Apr 2018"/>
    <n v="6.2300000000000182"/>
    <x v="0"/>
    <x v="1"/>
    <s v="Low"/>
    <n v="9.8770477844747667E-4"/>
    <n v="0"/>
    <x v="2"/>
  </r>
  <r>
    <x v="1747"/>
    <n v="285.37"/>
    <n v="294.47000000000003"/>
    <n v="283.83"/>
    <n v="294.08"/>
    <n v="4364626"/>
    <x v="3"/>
    <s v="Apr 2018"/>
    <n v="10.640000000000043"/>
    <x v="0"/>
    <x v="1"/>
    <s v="Low"/>
    <n v="3.0521778743385707E-2"/>
    <n v="0.9"/>
    <x v="0"/>
  </r>
  <r>
    <x v="1748"/>
    <n v="278.75"/>
    <n v="285.79000000000002"/>
    <n v="276.5"/>
    <n v="285.48"/>
    <n v="4356013"/>
    <x v="4"/>
    <s v="Apr 2018"/>
    <n v="9.2900000000000205"/>
    <x v="0"/>
    <x v="1"/>
    <s v="Low"/>
    <n v="2.4143497757847601E-2"/>
    <n v="0.9"/>
    <x v="0"/>
  </r>
  <r>
    <x v="1749"/>
    <n v="283.5"/>
    <n v="285.16000000000003"/>
    <n v="277.25"/>
    <n v="280.69"/>
    <n v="4013574"/>
    <x v="0"/>
    <s v="Apr 2018"/>
    <n v="7.910000000000025"/>
    <x v="0"/>
    <x v="1"/>
    <s v="Low"/>
    <n v="-9.911816578483253E-3"/>
    <n v="0"/>
    <x v="2"/>
  </r>
  <r>
    <x v="1750"/>
    <n v="285"/>
    <n v="287.08999999999997"/>
    <n v="278.45999999999998"/>
    <n v="283.45999999999998"/>
    <n v="5685308"/>
    <x v="1"/>
    <s v="Apr 2018"/>
    <n v="8.6299999999999955"/>
    <x v="0"/>
    <x v="1"/>
    <s v="Low"/>
    <n v="-5.4035087719298963E-3"/>
    <n v="0"/>
    <x v="2"/>
  </r>
  <r>
    <x v="1751"/>
    <n v="291.29000000000002"/>
    <n v="291.62"/>
    <n v="282.33"/>
    <n v="283.37"/>
    <n v="4893378"/>
    <x v="2"/>
    <s v="Apr 2018"/>
    <n v="9.2900000000000205"/>
    <x v="0"/>
    <x v="1"/>
    <s v="Low"/>
    <n v="-2.7189398880840453E-2"/>
    <n v="-0.9"/>
    <x v="1"/>
  </r>
  <r>
    <x v="1752"/>
    <n v="295.17"/>
    <n v="299.98"/>
    <n v="289.75"/>
    <n v="290.24"/>
    <n v="5627928"/>
    <x v="3"/>
    <s v="Apr 2018"/>
    <n v="10.230000000000018"/>
    <x v="0"/>
    <x v="1"/>
    <s v="Low"/>
    <n v="-1.6702239387471649E-2"/>
    <n v="0"/>
    <x v="2"/>
  </r>
  <r>
    <x v="1753"/>
    <n v="291.08"/>
    <n v="301.01"/>
    <n v="288.55"/>
    <n v="300.08"/>
    <n v="6090599"/>
    <x v="4"/>
    <s v="Apr 2018"/>
    <n v="12.45999999999998"/>
    <x v="0"/>
    <x v="1"/>
    <s v="Medium"/>
    <n v="3.0919334890751684E-2"/>
    <n v="0.9"/>
    <x v="0"/>
  </r>
  <r>
    <x v="1754"/>
    <n v="291.08"/>
    <n v="300.24"/>
    <n v="288.16000000000003"/>
    <n v="293.35000000000002"/>
    <n v="6557700"/>
    <x v="0"/>
    <s v="Apr 2018"/>
    <n v="12.079999999999984"/>
    <x v="0"/>
    <x v="1"/>
    <s v="Medium"/>
    <n v="7.798543355778613E-3"/>
    <n v="0"/>
    <x v="2"/>
  </r>
  <r>
    <x v="1755"/>
    <n v="288.87"/>
    <n v="292.17"/>
    <n v="282.51"/>
    <n v="287.69"/>
    <n v="7000023"/>
    <x v="1"/>
    <s v="Apr 2018"/>
    <n v="9.660000000000025"/>
    <x v="0"/>
    <x v="1"/>
    <s v="Low"/>
    <n v="-4.084882473084802E-3"/>
    <n v="0"/>
    <x v="2"/>
  </r>
  <r>
    <x v="1756"/>
    <n v="299"/>
    <n v="299.66000000000003"/>
    <n v="289.01"/>
    <n v="291.20999999999998"/>
    <n v="6338488"/>
    <x v="2"/>
    <s v="Apr 2018"/>
    <n v="10.650000000000034"/>
    <x v="0"/>
    <x v="1"/>
    <s v="Low"/>
    <n v="-2.6053511705685688E-2"/>
    <n v="-0.9"/>
    <x v="1"/>
  </r>
  <r>
    <x v="1757"/>
    <n v="303.60000000000002"/>
    <n v="303.95"/>
    <n v="295.98"/>
    <n v="300.33999999999997"/>
    <n v="7327223"/>
    <x v="3"/>
    <s v="Apr 2018"/>
    <n v="7.9699999999999704"/>
    <x v="0"/>
    <x v="1"/>
    <s v="Low"/>
    <n v="-1.0737812911726112E-2"/>
    <n v="0"/>
    <x v="2"/>
  </r>
  <r>
    <x v="1758"/>
    <n v="302.32"/>
    <n v="303.95"/>
    <n v="293.68"/>
    <n v="294.08"/>
    <n v="7608769"/>
    <x v="4"/>
    <s v="Apr 2018"/>
    <n v="10.269999999999982"/>
    <x v="0"/>
    <x v="1"/>
    <s v="Low"/>
    <n v="-2.7255887801005588E-2"/>
    <n v="-0.9"/>
    <x v="1"/>
  </r>
  <r>
    <x v="1759"/>
    <n v="300.74"/>
    <n v="308.98"/>
    <n v="299.66000000000003"/>
    <n v="300.93"/>
    <n v="7482945"/>
    <x v="0"/>
    <s v="Apr 2018"/>
    <n v="9.3199999999999932"/>
    <x v="0"/>
    <x v="1"/>
    <s v="Low"/>
    <n v="6.3177495511071934E-4"/>
    <n v="0"/>
    <x v="2"/>
  </r>
  <r>
    <x v="1760"/>
    <n v="298.97000000000003"/>
    <n v="307.10000000000002"/>
    <n v="293.68"/>
    <n v="304.7"/>
    <n v="11024259"/>
    <x v="1"/>
    <s v="Apr 2018"/>
    <n v="13.420000000000016"/>
    <x v="0"/>
    <x v="1"/>
    <s v="Medium"/>
    <n v="1.9165802588888385E-2"/>
    <n v="0"/>
    <x v="2"/>
  </r>
  <r>
    <x v="1761"/>
    <n v="300.37"/>
    <n v="309.5"/>
    <n v="289.20999999999998"/>
    <n v="289.66000000000003"/>
    <n v="10249805"/>
    <x v="2"/>
    <s v="Apr 2018"/>
    <n v="20.29000000000002"/>
    <x v="0"/>
    <x v="0"/>
    <s v="High"/>
    <n v="-3.5656024236774574E-2"/>
    <n v="-0.9"/>
    <x v="1"/>
  </r>
  <r>
    <x v="1762"/>
    <n v="301"/>
    <n v="309.27999999999997"/>
    <n v="295.5"/>
    <n v="299.3"/>
    <n v="13520286"/>
    <x v="3"/>
    <s v="Apr 2018"/>
    <n v="13.779999999999973"/>
    <x v="0"/>
    <x v="1"/>
    <s v="Medium"/>
    <n v="-5.6478405315614237E-3"/>
    <n v="0"/>
    <x v="2"/>
  </r>
  <r>
    <x v="1763"/>
    <n v="289.33999999999997"/>
    <n v="306.26"/>
    <n v="288.2"/>
    <n v="305.72000000000003"/>
    <n v="19121101"/>
    <x v="4"/>
    <s v="Apr 2018"/>
    <n v="18.060000000000002"/>
    <x v="0"/>
    <x v="0"/>
    <s v="High"/>
    <n v="5.6611598811087488E-2"/>
    <n v="0.9"/>
    <x v="0"/>
  </r>
  <r>
    <x v="1764"/>
    <n v="252.78"/>
    <n v="288.37"/>
    <n v="252"/>
    <n v="286.94"/>
    <n v="19896746"/>
    <x v="0"/>
    <s v="Apr 2018"/>
    <n v="36.370000000000005"/>
    <x v="0"/>
    <x v="0"/>
    <s v="High"/>
    <n v="0.13513727351847454"/>
    <n v="0.9"/>
    <x v="0"/>
  </r>
  <r>
    <x v="1765"/>
    <n v="269.82"/>
    <n v="273.35000000000002"/>
    <n v="254.49"/>
    <n v="267.52999999999997"/>
    <n v="18844384"/>
    <x v="1"/>
    <s v="Apr 2018"/>
    <n v="18.860000000000014"/>
    <x v="0"/>
    <x v="0"/>
    <s v="High"/>
    <n v="-8.4871395745312449E-3"/>
    <n v="0"/>
    <x v="2"/>
  </r>
  <r>
    <x v="1766"/>
    <n v="256.26"/>
    <n v="260.33"/>
    <n v="244.59"/>
    <n v="252.48"/>
    <n v="16113968"/>
    <x v="2"/>
    <s v="Apr 2018"/>
    <n v="15.739999999999981"/>
    <x v="0"/>
    <x v="0"/>
    <s v="Medium"/>
    <n v="-1.4750643877312109E-2"/>
    <n v="0"/>
    <x v="2"/>
  </r>
  <r>
    <x v="1767"/>
    <n v="256.49"/>
    <n v="270.95999999999998"/>
    <n v="248.21"/>
    <n v="266.13"/>
    <n v="15170749"/>
    <x v="4"/>
    <s v="Mar 2018"/>
    <n v="22.749999999999972"/>
    <x v="0"/>
    <x v="0"/>
    <s v="High"/>
    <n v="3.7584311279192116E-2"/>
    <n v="0.9"/>
    <x v="0"/>
  </r>
  <r>
    <x v="1768"/>
    <n v="264.58"/>
    <n v="268.68"/>
    <n v="252.1"/>
    <n v="257.77999999999997"/>
    <n v="21001437"/>
    <x v="0"/>
    <s v="Mar 2018"/>
    <n v="16.580000000000013"/>
    <x v="0"/>
    <x v="0"/>
    <s v="High"/>
    <n v="-2.5701111195101715E-2"/>
    <n v="-0.9"/>
    <x v="1"/>
  </r>
  <r>
    <x v="1769"/>
    <n v="304"/>
    <n v="304.27"/>
    <n v="277.18"/>
    <n v="279.18"/>
    <n v="13696168"/>
    <x v="1"/>
    <s v="Mar 2018"/>
    <n v="27.089999999999975"/>
    <x v="0"/>
    <x v="0"/>
    <s v="High"/>
    <n v="-8.1644736842105242E-2"/>
    <n v="-0.9"/>
    <x v="1"/>
  </r>
  <r>
    <x v="1770"/>
    <n v="307.33999999999997"/>
    <n v="307.58999999999997"/>
    <n v="291.36"/>
    <n v="304.18"/>
    <n v="8324639"/>
    <x v="2"/>
    <s v="Mar 2018"/>
    <n v="16.229999999999961"/>
    <x v="0"/>
    <x v="0"/>
    <s v="Medium"/>
    <n v="-1.028177262966086E-2"/>
    <n v="0"/>
    <x v="2"/>
  </r>
  <r>
    <x v="1771"/>
    <n v="311.25"/>
    <n v="311.25"/>
    <n v="300.45"/>
    <n v="301.54000000000002"/>
    <n v="6600538"/>
    <x v="3"/>
    <s v="Mar 2018"/>
    <n v="10.800000000000011"/>
    <x v="0"/>
    <x v="1"/>
    <s v="Low"/>
    <n v="-3.1196787148594311E-2"/>
    <n v="-0.9"/>
    <x v="1"/>
  </r>
  <r>
    <x v="1772"/>
    <n v="313.89"/>
    <n v="318.82"/>
    <n v="308.18"/>
    <n v="309.10000000000002"/>
    <n v="4914307"/>
    <x v="4"/>
    <s v="Mar 2018"/>
    <n v="10.639999999999986"/>
    <x v="0"/>
    <x v="1"/>
    <s v="Low"/>
    <n v="-1.526012297301591E-2"/>
    <n v="0"/>
    <x v="2"/>
  </r>
  <r>
    <x v="1773"/>
    <n v="310.25"/>
    <n v="322.44"/>
    <n v="310.19"/>
    <n v="316.52999999999997"/>
    <n v="5927881"/>
    <x v="0"/>
    <s v="Mar 2018"/>
    <n v="12.25"/>
    <x v="0"/>
    <x v="1"/>
    <s v="Medium"/>
    <n v="2.0241740531829082E-2"/>
    <n v="0.9"/>
    <x v="0"/>
  </r>
  <r>
    <x v="1774"/>
    <n v="314.87"/>
    <n v="316.25"/>
    <n v="308.76"/>
    <n v="310.55"/>
    <n v="4726182"/>
    <x v="1"/>
    <s v="Mar 2018"/>
    <n v="7.4900000000000091"/>
    <x v="0"/>
    <x v="1"/>
    <s v="Low"/>
    <n v="-1.3719947915012524E-2"/>
    <n v="0"/>
    <x v="2"/>
  </r>
  <r>
    <x v="1775"/>
    <n v="316.5"/>
    <n v="320.75"/>
    <n v="309.67"/>
    <n v="313.56"/>
    <n v="7440766"/>
    <x v="2"/>
    <s v="Mar 2018"/>
    <n v="11.079999999999984"/>
    <x v="0"/>
    <x v="1"/>
    <s v="Medium"/>
    <n v="-9.2890995260663436E-3"/>
    <n v="0"/>
    <x v="2"/>
  </r>
  <r>
    <x v="1776"/>
    <n v="322.93"/>
    <n v="327.39999999999998"/>
    <n v="319.07"/>
    <n v="321.35000000000002"/>
    <n v="6058612"/>
    <x v="3"/>
    <s v="Mar 2018"/>
    <n v="8.3299999999999841"/>
    <x v="0"/>
    <x v="1"/>
    <s v="Low"/>
    <n v="-4.8927012045953738E-3"/>
    <n v="0"/>
    <x v="2"/>
  </r>
  <r>
    <x v="1777"/>
    <n v="329.38"/>
    <n v="332.85"/>
    <n v="321.10000000000002"/>
    <n v="325.60000000000002"/>
    <n v="6366922"/>
    <x v="4"/>
    <s v="Mar 2018"/>
    <n v="11.75"/>
    <x v="0"/>
    <x v="1"/>
    <s v="Medium"/>
    <n v="-1.1476106624567287E-2"/>
    <n v="0"/>
    <x v="2"/>
  </r>
  <r>
    <x v="1778"/>
    <n v="336.76"/>
    <n v="339.81"/>
    <n v="323.93"/>
    <n v="326.63"/>
    <n v="7932511"/>
    <x v="0"/>
    <s v="Mar 2018"/>
    <n v="15.879999999999995"/>
    <x v="0"/>
    <x v="0"/>
    <s v="Medium"/>
    <n v="-3.0080769687611343E-2"/>
    <n v="-0.9"/>
    <x v="1"/>
  </r>
  <r>
    <x v="1779"/>
    <n v="328.61"/>
    <n v="347.21"/>
    <n v="326.5"/>
    <n v="341.84"/>
    <n v="5932110"/>
    <x v="1"/>
    <s v="Mar 2018"/>
    <n v="20.70999999999998"/>
    <x v="0"/>
    <x v="0"/>
    <s v="High"/>
    <n v="4.0260491159733305E-2"/>
    <n v="0.9"/>
    <x v="0"/>
  </r>
  <r>
    <x v="1780"/>
    <n v="328.61"/>
    <n v="347.21"/>
    <n v="326.5"/>
    <n v="345.51"/>
    <n v="8212156"/>
    <x v="2"/>
    <s v="Mar 2018"/>
    <n v="20.70999999999998"/>
    <x v="0"/>
    <x v="0"/>
    <s v="High"/>
    <n v="5.1428745321201355E-2"/>
    <n v="0.9"/>
    <x v="0"/>
  </r>
  <r>
    <x v="1781"/>
    <n v="324.10000000000002"/>
    <n v="328.49"/>
    <n v="322.37"/>
    <n v="327.17"/>
    <n v="5479716"/>
    <x v="3"/>
    <s v="Mar 2018"/>
    <n v="6.1200000000000045"/>
    <x v="0"/>
    <x v="1"/>
    <s v="Low"/>
    <n v="9.4723850663375291E-3"/>
    <n v="0"/>
    <x v="2"/>
  </r>
  <r>
    <x v="1782"/>
    <n v="332.86"/>
    <n v="333.3"/>
    <n v="326.27"/>
    <n v="329.1"/>
    <n v="3476944"/>
    <x v="4"/>
    <s v="Mar 2018"/>
    <n v="7.0300000000000296"/>
    <x v="0"/>
    <x v="1"/>
    <s v="Low"/>
    <n v="-1.129604037733579E-2"/>
    <n v="0"/>
    <x v="2"/>
  </r>
  <r>
    <x v="1783"/>
    <n v="325.44"/>
    <n v="332.5"/>
    <n v="321.74"/>
    <n v="332.3"/>
    <n v="5007297"/>
    <x v="0"/>
    <s v="Mar 2018"/>
    <n v="10.759999999999991"/>
    <x v="0"/>
    <x v="1"/>
    <s v="Low"/>
    <n v="2.1079154375614594E-2"/>
    <n v="0.9"/>
    <x v="0"/>
  </r>
  <r>
    <x v="1784"/>
    <n v="333.75"/>
    <n v="336.37"/>
    <n v="327.02999999999997"/>
    <n v="328.2"/>
    <n v="4285744"/>
    <x v="1"/>
    <s v="Mar 2018"/>
    <n v="9.3400000000000318"/>
    <x v="0"/>
    <x v="1"/>
    <s v="Low"/>
    <n v="-1.66292134831461E-2"/>
    <n v="0"/>
    <x v="2"/>
  </r>
  <r>
    <x v="1785"/>
    <n v="332.39"/>
    <n v="337.75"/>
    <n v="329.29"/>
    <n v="333.35"/>
    <n v="3823769"/>
    <x v="2"/>
    <s v="Mar 2018"/>
    <n v="8.4599999999999795"/>
    <x v="0"/>
    <x v="1"/>
    <s v="Low"/>
    <n v="2.8881735310931026E-3"/>
    <n v="0"/>
    <x v="2"/>
  </r>
  <r>
    <x v="1786"/>
    <n v="326.98"/>
    <n v="335.22"/>
    <n v="322.97000000000003"/>
    <n v="335.12"/>
    <n v="5092829"/>
    <x v="3"/>
    <s v="Mar 2018"/>
    <n v="12.25"/>
    <x v="0"/>
    <x v="1"/>
    <s v="Medium"/>
    <n v="2.489448895956935E-2"/>
    <n v="0.9"/>
    <x v="0"/>
  </r>
  <r>
    <x v="1787"/>
    <n v="345.01"/>
    <n v="348.67"/>
    <n v="330.07"/>
    <n v="330.93"/>
    <n v="6885601"/>
    <x v="4"/>
    <s v="Mar 2018"/>
    <n v="18.600000000000023"/>
    <x v="0"/>
    <x v="0"/>
    <s v="High"/>
    <n v="-4.0810411292426262E-2"/>
    <n v="-0.9"/>
    <x v="1"/>
  </r>
  <r>
    <x v="1788"/>
    <n v="352.57"/>
    <n v="355.24"/>
    <n v="342.22"/>
    <n v="343.06"/>
    <n v="6042895"/>
    <x v="0"/>
    <s v="Feb 2018"/>
    <n v="13.019999999999982"/>
    <x v="0"/>
    <x v="1"/>
    <s v="Medium"/>
    <n v="-2.6973366990952125E-2"/>
    <n v="-0.9"/>
    <x v="1"/>
  </r>
  <r>
    <x v="1789"/>
    <n v="356.25"/>
    <n v="359.99"/>
    <n v="350.01"/>
    <n v="350.99"/>
    <n v="4761537"/>
    <x v="1"/>
    <s v="Feb 2018"/>
    <n v="9.9800000000000182"/>
    <x v="0"/>
    <x v="1"/>
    <s v="Low"/>
    <n v="-1.4764912280701729E-2"/>
    <n v="0"/>
    <x v="2"/>
  </r>
  <r>
    <x v="1790"/>
    <n v="353.5"/>
    <n v="359"/>
    <n v="352.36"/>
    <n v="357.42"/>
    <n v="4312871"/>
    <x v="2"/>
    <s v="Feb 2018"/>
    <n v="6.6399999999999864"/>
    <x v="0"/>
    <x v="1"/>
    <s v="Low"/>
    <n v="1.1089108910891134E-2"/>
    <n v="0"/>
    <x v="2"/>
  </r>
  <r>
    <x v="1791"/>
    <n v="347.83"/>
    <n v="354.99"/>
    <n v="347.1"/>
    <n v="352.05"/>
    <n v="5790795"/>
    <x v="3"/>
    <s v="Feb 2018"/>
    <n v="7.8899999999999864"/>
    <x v="0"/>
    <x v="1"/>
    <s v="Low"/>
    <n v="1.2132363510910581E-2"/>
    <n v="0"/>
    <x v="2"/>
  </r>
  <r>
    <x v="1792"/>
    <n v="335.53"/>
    <n v="347.44"/>
    <n v="334.75"/>
    <n v="346.17"/>
    <n v="6940349"/>
    <x v="4"/>
    <s v="Feb 2018"/>
    <n v="12.689999999999998"/>
    <x v="0"/>
    <x v="1"/>
    <s v="Medium"/>
    <n v="3.1711024349536689E-2"/>
    <n v="0.9"/>
    <x v="0"/>
  </r>
  <r>
    <x v="1793"/>
    <n v="336.03"/>
    <n v="339.69"/>
    <n v="333.17"/>
    <n v="333.3"/>
    <n v="3181755"/>
    <x v="0"/>
    <s v="Feb 2018"/>
    <n v="6.5199999999999818"/>
    <x v="0"/>
    <x v="1"/>
    <s v="Low"/>
    <n v="-8.1242746183375347E-3"/>
    <n v="0"/>
    <x v="2"/>
  </r>
  <r>
    <x v="1794"/>
    <n v="334.47"/>
    <n v="340.84"/>
    <n v="331.5"/>
    <n v="334.77"/>
    <n v="3996951"/>
    <x v="1"/>
    <s v="Feb 2018"/>
    <n v="9.339999999999975"/>
    <x v="0"/>
    <x v="1"/>
    <s v="Low"/>
    <n v="8.96941429724503E-4"/>
    <n v="0"/>
    <x v="2"/>
  </r>
  <r>
    <x v="1795"/>
    <n v="332.5"/>
    <n v="343.12"/>
    <n v="331.64"/>
    <n v="335.49"/>
    <n v="5585810"/>
    <x v="3"/>
    <s v="Feb 2018"/>
    <n v="11.480000000000018"/>
    <x v="0"/>
    <x v="1"/>
    <s v="Medium"/>
    <n v="8.9924812030075466E-3"/>
    <n v="0"/>
    <x v="2"/>
  </r>
  <r>
    <x v="1796"/>
    <n v="324.5"/>
    <n v="334.12"/>
    <n v="322.39999999999998"/>
    <n v="334.07"/>
    <n v="5892048"/>
    <x v="4"/>
    <s v="Feb 2018"/>
    <n v="11.720000000000027"/>
    <x v="0"/>
    <x v="1"/>
    <s v="Medium"/>
    <n v="2.9491525423728793E-2"/>
    <n v="0.9"/>
    <x v="0"/>
  </r>
  <r>
    <x v="1797"/>
    <n v="320.83999999999997"/>
    <n v="326.17"/>
    <n v="318.52"/>
    <n v="322.31"/>
    <n v="3930911"/>
    <x v="0"/>
    <s v="Feb 2018"/>
    <n v="7.6500000000000341"/>
    <x v="0"/>
    <x v="1"/>
    <s v="Low"/>
    <n v="4.5817229771849752E-3"/>
    <n v="0"/>
    <x v="2"/>
  </r>
  <r>
    <x v="1798"/>
    <n v="315.02"/>
    <n v="324.19"/>
    <n v="312.51"/>
    <n v="323.66000000000003"/>
    <n v="4506915"/>
    <x v="1"/>
    <s v="Feb 2018"/>
    <n v="11.680000000000007"/>
    <x v="0"/>
    <x v="1"/>
    <s v="Medium"/>
    <n v="2.7426830042537119E-2"/>
    <n v="0.9"/>
    <x v="0"/>
  </r>
  <r>
    <x v="1799"/>
    <n v="316.13"/>
    <n v="318.08"/>
    <n v="306.25"/>
    <n v="315.73"/>
    <n v="6166161"/>
    <x v="2"/>
    <s v="Feb 2018"/>
    <n v="11.829999999999984"/>
    <x v="0"/>
    <x v="1"/>
    <s v="Medium"/>
    <n v="-1.2653022490746759E-3"/>
    <n v="0"/>
    <x v="2"/>
  </r>
  <r>
    <x v="1800"/>
    <n v="319.93"/>
    <n v="320.98"/>
    <n v="294.76"/>
    <n v="310.42"/>
    <n v="12795099"/>
    <x v="3"/>
    <s v="Feb 2018"/>
    <n v="26.220000000000027"/>
    <x v="0"/>
    <x v="0"/>
    <s v="High"/>
    <n v="-2.9725252398962242E-2"/>
    <n v="-0.9"/>
    <x v="1"/>
  </r>
  <r>
    <x v="1801"/>
    <n v="343.31"/>
    <n v="348.62"/>
    <n v="314.60000000000002"/>
    <n v="315.23"/>
    <n v="9996464"/>
    <x v="4"/>
    <s v="Feb 2018"/>
    <n v="34.019999999999982"/>
    <x v="0"/>
    <x v="0"/>
    <s v="High"/>
    <n v="-8.1791966444321407E-2"/>
    <n v="-0.9"/>
    <x v="1"/>
  </r>
  <r>
    <x v="1802"/>
    <n v="338.99"/>
    <n v="346"/>
    <n v="335.66"/>
    <n v="345"/>
    <n v="5846823"/>
    <x v="0"/>
    <s v="Feb 2018"/>
    <n v="10.339999999999975"/>
    <x v="0"/>
    <x v="1"/>
    <s v="Low"/>
    <n v="1.7729136552700642E-2"/>
    <n v="0"/>
    <x v="2"/>
  </r>
  <r>
    <x v="1803"/>
    <n v="325.20999999999998"/>
    <n v="336.22"/>
    <n v="323.5"/>
    <n v="333.97"/>
    <n v="4937928"/>
    <x v="1"/>
    <s v="Feb 2018"/>
    <n v="12.720000000000027"/>
    <x v="0"/>
    <x v="1"/>
    <s v="Medium"/>
    <n v="2.6936441068847971E-2"/>
    <n v="0.9"/>
    <x v="0"/>
  </r>
  <r>
    <x v="1804"/>
    <n v="337.97"/>
    <n v="344.47"/>
    <n v="333"/>
    <n v="333.13"/>
    <n v="4053777"/>
    <x v="2"/>
    <s v="Feb 2018"/>
    <n v="11.470000000000027"/>
    <x v="0"/>
    <x v="1"/>
    <s v="Medium"/>
    <n v="-1.4320797703938312E-2"/>
    <n v="0"/>
    <x v="2"/>
  </r>
  <r>
    <x v="1805"/>
    <n v="348.44"/>
    <n v="351.95"/>
    <n v="340.51"/>
    <n v="343.75"/>
    <n v="3674909"/>
    <x v="3"/>
    <s v="Feb 2018"/>
    <n v="11.439999999999998"/>
    <x v="0"/>
    <x v="1"/>
    <s v="Medium"/>
    <n v="-1.3459993112157037E-2"/>
    <n v="0"/>
    <x v="2"/>
  </r>
  <r>
    <x v="1806"/>
    <n v="351"/>
    <n v="359.66"/>
    <n v="348.63"/>
    <n v="349.25"/>
    <n v="4163194"/>
    <x v="4"/>
    <s v="Feb 2018"/>
    <n v="11.03000000000003"/>
    <x v="0"/>
    <x v="1"/>
    <s v="Medium"/>
    <n v="-4.9857549857549857E-3"/>
    <n v="0"/>
    <x v="2"/>
  </r>
  <r>
    <x v="1807"/>
    <n v="347.51"/>
    <n v="356.19"/>
    <n v="345.19"/>
    <n v="354.31"/>
    <n v="6076998"/>
    <x v="0"/>
    <s v="Jan 2018"/>
    <n v="11"/>
    <x v="0"/>
    <x v="1"/>
    <s v="Medium"/>
    <n v="1.9567782222094363E-2"/>
    <n v="0"/>
    <x v="2"/>
  </r>
  <r>
    <x v="1808"/>
    <n v="345.14"/>
    <n v="348.27"/>
    <n v="342.17"/>
    <n v="345.82"/>
    <n v="4696465"/>
    <x v="1"/>
    <s v="Jan 2018"/>
    <n v="6.0999999999999659"/>
    <x v="0"/>
    <x v="1"/>
    <s v="Low"/>
    <n v="1.9702149852234073E-3"/>
    <n v="0"/>
    <x v="2"/>
  </r>
  <r>
    <x v="1809"/>
    <n v="339.85"/>
    <n v="350.85"/>
    <n v="338.28"/>
    <n v="349.53"/>
    <n v="4722025"/>
    <x v="2"/>
    <s v="Jan 2018"/>
    <n v="12.57000000000005"/>
    <x v="0"/>
    <x v="1"/>
    <s v="Medium"/>
    <n v="2.848315433279373E-2"/>
    <n v="0.9"/>
    <x v="0"/>
  </r>
  <r>
    <x v="1810"/>
    <n v="341.5"/>
    <n v="344"/>
    <n v="335.71"/>
    <n v="342.85"/>
    <n v="4515013"/>
    <x v="3"/>
    <s v="Jan 2018"/>
    <n v="8.2900000000000205"/>
    <x v="0"/>
    <x v="1"/>
    <s v="Low"/>
    <n v="3.9531478770132439E-3"/>
    <n v="0"/>
    <x v="2"/>
  </r>
  <r>
    <x v="1811"/>
    <n v="348.27"/>
    <n v="349.2"/>
    <n v="336.4"/>
    <n v="337.64"/>
    <n v="6640964"/>
    <x v="4"/>
    <s v="Jan 2018"/>
    <n v="12.800000000000011"/>
    <x v="0"/>
    <x v="1"/>
    <s v="Medium"/>
    <n v="-3.0522295919832302E-2"/>
    <n v="-0.9"/>
    <x v="1"/>
  </r>
  <r>
    <x v="1812"/>
    <n v="354.58"/>
    <n v="354.75"/>
    <n v="343.52"/>
    <n v="345.89"/>
    <n v="5251654"/>
    <x v="0"/>
    <s v="Jan 2018"/>
    <n v="11.230000000000018"/>
    <x v="0"/>
    <x v="1"/>
    <s v="Medium"/>
    <n v="-2.4507868464098366E-2"/>
    <n v="-0.9"/>
    <x v="1"/>
  </r>
  <r>
    <x v="1813"/>
    <n v="360"/>
    <n v="360.5"/>
    <n v="351"/>
    <n v="352.79"/>
    <n v="5428872"/>
    <x v="1"/>
    <s v="Jan 2018"/>
    <n v="9.5"/>
    <x v="0"/>
    <x v="1"/>
    <s v="Low"/>
    <n v="-2.0027777777777721E-2"/>
    <n v="-0.9"/>
    <x v="1"/>
  </r>
  <r>
    <x v="1814"/>
    <n v="349.4"/>
    <n v="357.83"/>
    <n v="349.2"/>
    <n v="351.56"/>
    <n v="6157941"/>
    <x v="2"/>
    <s v="Jan 2018"/>
    <n v="8.6299999999999955"/>
    <x v="0"/>
    <x v="1"/>
    <s v="Low"/>
    <n v="6.1820263308529624E-3"/>
    <n v="0"/>
    <x v="2"/>
  </r>
  <r>
    <x v="1815"/>
    <n v="345"/>
    <n v="350.59"/>
    <n v="342.6"/>
    <n v="350.02"/>
    <n v="4812052"/>
    <x v="3"/>
    <s v="Jan 2018"/>
    <n v="7.9899999999999523"/>
    <x v="0"/>
    <x v="1"/>
    <s v="Low"/>
    <n v="1.4550724637681107E-2"/>
    <n v="0"/>
    <x v="2"/>
  </r>
  <r>
    <x v="1816"/>
    <n v="345.67"/>
    <n v="352.3"/>
    <n v="343.74"/>
    <n v="344.57"/>
    <n v="5619990"/>
    <x v="4"/>
    <s v="Jan 2018"/>
    <n v="8.5600000000000023"/>
    <x v="0"/>
    <x v="1"/>
    <s v="Low"/>
    <n v="-3.1822258223161474E-3"/>
    <n v="0"/>
    <x v="2"/>
  </r>
  <r>
    <x v="1817"/>
    <n v="340.47"/>
    <n v="349"/>
    <n v="339.75"/>
    <n v="347.16"/>
    <n v="7062337"/>
    <x v="0"/>
    <s v="Jan 2018"/>
    <n v="9.25"/>
    <x v="0"/>
    <x v="1"/>
    <s v="Low"/>
    <n v="1.9649308309102116E-2"/>
    <n v="0"/>
    <x v="2"/>
  </r>
  <r>
    <x v="1818"/>
    <n v="337.54"/>
    <n v="345"/>
    <n v="334.8"/>
    <n v="340.06"/>
    <n v="6392397"/>
    <x v="1"/>
    <s v="Jan 2018"/>
    <n v="10.199999999999989"/>
    <x v="0"/>
    <x v="1"/>
    <s v="Low"/>
    <n v="7.4657818332641516E-3"/>
    <n v="0"/>
    <x v="2"/>
  </r>
  <r>
    <x v="1819"/>
    <n v="338.63"/>
    <n v="340.41"/>
    <n v="333.67"/>
    <n v="336.22"/>
    <n v="4805025"/>
    <x v="3"/>
    <s v="Jan 2018"/>
    <n v="6.7400000000000091"/>
    <x v="0"/>
    <x v="1"/>
    <s v="Low"/>
    <n v="-7.1169122641229904E-3"/>
    <n v="0"/>
    <x v="2"/>
  </r>
  <r>
    <x v="1820"/>
    <n v="335.24"/>
    <n v="344.81"/>
    <n v="333.26"/>
    <n v="337.95"/>
    <n v="6619082"/>
    <x v="4"/>
    <s v="Jan 2018"/>
    <n v="11.550000000000011"/>
    <x v="0"/>
    <x v="1"/>
    <s v="Medium"/>
    <n v="8.0837608877221672E-3"/>
    <n v="0"/>
    <x v="2"/>
  </r>
  <r>
    <x v="1821"/>
    <n v="332.2"/>
    <n v="337"/>
    <n v="330"/>
    <n v="334.8"/>
    <n v="4236168"/>
    <x v="0"/>
    <s v="Jan 2018"/>
    <n v="7"/>
    <x v="0"/>
    <x v="1"/>
    <s v="Low"/>
    <n v="7.8266104756171666E-3"/>
    <n v="0"/>
    <x v="2"/>
  </r>
  <r>
    <x v="1822"/>
    <n v="335.16"/>
    <n v="338.8"/>
    <n v="327.39999999999998"/>
    <n v="333.69"/>
    <n v="7109115"/>
    <x v="1"/>
    <s v="Jan 2018"/>
    <n v="11.400000000000034"/>
    <x v="0"/>
    <x v="1"/>
    <s v="Medium"/>
    <n v="-4.385964912280783E-3"/>
    <n v="0"/>
    <x v="2"/>
  </r>
  <r>
    <x v="1823"/>
    <n v="316"/>
    <n v="337.02"/>
    <n v="315.5"/>
    <n v="336.41"/>
    <n v="9777059"/>
    <x v="2"/>
    <s v="Jan 2018"/>
    <n v="21.519999999999982"/>
    <x v="0"/>
    <x v="0"/>
    <s v="High"/>
    <n v="6.4588607594936787E-2"/>
    <n v="0.9"/>
    <x v="0"/>
  </r>
  <r>
    <x v="1824"/>
    <n v="316.62"/>
    <n v="317.24"/>
    <n v="312"/>
    <n v="316.58"/>
    <n v="4578729"/>
    <x v="3"/>
    <s v="Jan 2018"/>
    <n v="5.2400000000000091"/>
    <x v="0"/>
    <x v="1"/>
    <s v="Low"/>
    <n v="-1.2633440717585895E-4"/>
    <n v="0"/>
    <x v="2"/>
  </r>
  <r>
    <x v="1825"/>
    <n v="312.87"/>
    <n v="318.55"/>
    <n v="305.68"/>
    <n v="314.62"/>
    <n v="9915932"/>
    <x v="4"/>
    <s v="Jan 2018"/>
    <n v="12.870000000000005"/>
    <x v="0"/>
    <x v="1"/>
    <s v="Medium"/>
    <n v="5.5933774411097261E-3"/>
    <n v="0"/>
    <x v="2"/>
  </r>
  <r>
    <x v="1826"/>
    <n v="321"/>
    <n v="325.25"/>
    <n v="315.55"/>
    <n v="317.25"/>
    <n v="4185665"/>
    <x v="0"/>
    <s v="Jan 2018"/>
    <n v="9.6999999999999886"/>
    <x v="0"/>
    <x v="1"/>
    <s v="Low"/>
    <n v="-1.1682242990654205E-2"/>
    <n v="0"/>
    <x v="2"/>
  </r>
  <r>
    <x v="1827"/>
    <n v="312"/>
    <n v="322.11"/>
    <n v="311"/>
    <n v="320.52999999999997"/>
    <n v="4326988"/>
    <x v="1"/>
    <s v="Jan 2018"/>
    <n v="11.110000000000014"/>
    <x v="0"/>
    <x v="1"/>
    <s v="Medium"/>
    <n v="2.7339743589743504E-2"/>
    <n v="0.9"/>
    <x v="0"/>
  </r>
  <r>
    <x v="1828"/>
    <n v="316.18"/>
    <n v="316.41000000000003"/>
    <n v="310"/>
    <n v="311.35000000000002"/>
    <n v="3727621"/>
    <x v="3"/>
    <s v="Dec 2017"/>
    <n v="6.410000000000025"/>
    <x v="0"/>
    <x v="1"/>
    <s v="Low"/>
    <n v="-1.527610854576502E-2"/>
    <n v="0"/>
    <x v="2"/>
  </r>
  <r>
    <x v="1829"/>
    <n v="311.75"/>
    <n v="315.82"/>
    <n v="309.54000000000002"/>
    <n v="315.36"/>
    <n v="4294689"/>
    <x v="4"/>
    <s v="Dec 2017"/>
    <n v="6.2799999999999727"/>
    <x v="0"/>
    <x v="1"/>
    <s v="Low"/>
    <n v="1.1579791499599082E-2"/>
    <n v="0"/>
    <x v="2"/>
  </r>
  <r>
    <x v="1830"/>
    <n v="316"/>
    <n v="317.68"/>
    <n v="310.75"/>
    <n v="311.64"/>
    <n v="4645441"/>
    <x v="0"/>
    <s v="Dec 2017"/>
    <n v="6.9300000000000068"/>
    <x v="0"/>
    <x v="1"/>
    <s v="Low"/>
    <n v="-1.3797468354430423E-2"/>
    <n v="0"/>
    <x v="2"/>
  </r>
  <r>
    <x v="1831"/>
    <n v="323.83"/>
    <n v="323.94"/>
    <n v="316.58"/>
    <n v="317.29000000000002"/>
    <n v="4321909"/>
    <x v="1"/>
    <s v="Dec 2017"/>
    <n v="7.3600000000000136"/>
    <x v="0"/>
    <x v="1"/>
    <s v="Low"/>
    <n v="-2.0195781737331206E-2"/>
    <n v="-0.9"/>
    <x v="1"/>
  </r>
  <r>
    <x v="1832"/>
    <n v="329.51"/>
    <n v="330.92"/>
    <n v="324.82"/>
    <n v="325.2"/>
    <n v="4186131"/>
    <x v="3"/>
    <s v="Dec 2017"/>
    <n v="6.1000000000000227"/>
    <x v="0"/>
    <x v="1"/>
    <s v="Low"/>
    <n v="-1.308002792024522E-2"/>
    <n v="0"/>
    <x v="2"/>
  </r>
  <r>
    <x v="1833"/>
    <n v="329.59"/>
    <n v="333.74"/>
    <n v="327.20999999999998"/>
    <n v="331.66"/>
    <n v="4344701"/>
    <x v="4"/>
    <s v="Dec 2017"/>
    <n v="6.5300000000000296"/>
    <x v="0"/>
    <x v="1"/>
    <s v="Low"/>
    <n v="6.2805303558968722E-3"/>
    <n v="0"/>
    <x v="2"/>
  </r>
  <r>
    <x v="1834"/>
    <n v="332.69"/>
    <n v="333.1"/>
    <n v="325.04000000000002"/>
    <n v="328.98"/>
    <n v="5937684"/>
    <x v="0"/>
    <s v="Dec 2017"/>
    <n v="8.0600000000000023"/>
    <x v="0"/>
    <x v="1"/>
    <s v="Low"/>
    <n v="-1.115152243830587E-2"/>
    <n v="0"/>
    <x v="2"/>
  </r>
  <r>
    <x v="1835"/>
    <n v="340.26"/>
    <n v="341.49"/>
    <n v="330.3"/>
    <n v="331.1"/>
    <n v="6792009"/>
    <x v="1"/>
    <s v="Dec 2017"/>
    <n v="11.189999999999998"/>
    <x v="0"/>
    <x v="1"/>
    <s v="Medium"/>
    <n v="-2.6920590136954001E-2"/>
    <n v="-0.9"/>
    <x v="1"/>
  </r>
  <r>
    <x v="1836"/>
    <n v="344.9"/>
    <n v="346.73"/>
    <n v="337.58"/>
    <n v="338.87"/>
    <n v="5441450"/>
    <x v="2"/>
    <s v="Dec 2017"/>
    <n v="9.1500000000000341"/>
    <x v="0"/>
    <x v="1"/>
    <s v="Low"/>
    <n v="-1.7483328501014708E-2"/>
    <n v="0"/>
    <x v="2"/>
  </r>
  <r>
    <x v="1837"/>
    <n v="342.04"/>
    <n v="343.9"/>
    <n v="335.76"/>
    <n v="343.45"/>
    <n v="6832071"/>
    <x v="3"/>
    <s v="Dec 2017"/>
    <n v="8.1399999999999864"/>
    <x v="0"/>
    <x v="1"/>
    <s v="Low"/>
    <n v="4.1223248742836161E-3"/>
    <n v="0"/>
    <x v="2"/>
  </r>
  <r>
    <x v="1838"/>
    <n v="341.01"/>
    <n v="347.44"/>
    <n v="336.9"/>
    <n v="337.89"/>
    <n v="5744750"/>
    <x v="4"/>
    <s v="Dec 2017"/>
    <n v="10.54000000000002"/>
    <x v="0"/>
    <x v="1"/>
    <s v="Low"/>
    <n v="-9.1492918096243644E-3"/>
    <n v="0"/>
    <x v="2"/>
  </r>
  <r>
    <x v="1839"/>
    <n v="340.93"/>
    <n v="344.22"/>
    <n v="336.5"/>
    <n v="339.03"/>
    <n v="6189204"/>
    <x v="0"/>
    <s v="Dec 2017"/>
    <n v="7.7200000000000273"/>
    <x v="0"/>
    <x v="1"/>
    <s v="Low"/>
    <n v="-5.5729915231866782E-3"/>
    <n v="0"/>
    <x v="2"/>
  </r>
  <r>
    <x v="1840"/>
    <n v="330.45"/>
    <n v="341.44"/>
    <n v="330.03"/>
    <n v="341.03"/>
    <n v="8648534"/>
    <x v="1"/>
    <s v="Dec 2017"/>
    <n v="11.410000000000025"/>
    <x v="0"/>
    <x v="1"/>
    <s v="Medium"/>
    <n v="3.2016946587986032E-2"/>
    <n v="0.9"/>
    <x v="0"/>
  </r>
  <r>
    <x v="1841"/>
    <n v="314.63"/>
    <n v="329.01"/>
    <n v="313.75"/>
    <n v="328.91"/>
    <n v="7937981"/>
    <x v="2"/>
    <s v="Dec 2017"/>
    <n v="15.259999999999991"/>
    <x v="0"/>
    <x v="0"/>
    <s v="Medium"/>
    <n v="4.5386644630200645E-2"/>
    <n v="0.9"/>
    <x v="0"/>
  </r>
  <r>
    <x v="1842"/>
    <n v="314.60000000000002"/>
    <n v="316.98"/>
    <n v="311.26"/>
    <n v="315.13"/>
    <n v="3442898"/>
    <x v="3"/>
    <s v="Dec 2017"/>
    <n v="5.7200000000000273"/>
    <x v="0"/>
    <x v="1"/>
    <s v="Low"/>
    <n v="1.6846789574061433E-3"/>
    <n v="0"/>
    <x v="2"/>
  </r>
  <r>
    <x v="1843"/>
    <n v="312"/>
    <n v="318.63409999999999"/>
    <n v="311.05"/>
    <n v="311.24"/>
    <n v="4705140"/>
    <x v="4"/>
    <s v="Dec 2017"/>
    <n v="7.5840999999999781"/>
    <x v="0"/>
    <x v="1"/>
    <s v="Low"/>
    <n v="-2.4358974358974069E-3"/>
    <n v="0"/>
    <x v="2"/>
  </r>
  <r>
    <x v="1844"/>
    <n v="300.10000000000002"/>
    <n v="313.39"/>
    <n v="300"/>
    <n v="313.26"/>
    <n v="7160938"/>
    <x v="0"/>
    <s v="Dec 2017"/>
    <n v="13.389999999999986"/>
    <x v="0"/>
    <x v="1"/>
    <s v="Medium"/>
    <n v="4.3852049316894258E-2"/>
    <n v="0.9"/>
    <x v="0"/>
  </r>
  <r>
    <x v="1845"/>
    <n v="302"/>
    <n v="308"/>
    <n v="301"/>
    <n v="303.7"/>
    <n v="4628462"/>
    <x v="1"/>
    <s v="Dec 2017"/>
    <n v="7"/>
    <x v="0"/>
    <x v="1"/>
    <s v="Low"/>
    <n v="5.6291390728476446E-3"/>
    <n v="0"/>
    <x v="2"/>
  </r>
  <r>
    <x v="1846"/>
    <n v="306.5"/>
    <n v="308.26499999999999"/>
    <n v="300.61"/>
    <n v="305.2"/>
    <n v="5811205"/>
    <x v="2"/>
    <s v="Dec 2017"/>
    <n v="7.6549999999999727"/>
    <x v="0"/>
    <x v="1"/>
    <s v="Low"/>
    <n v="-4.2414355628059095E-3"/>
    <n v="0"/>
    <x v="2"/>
  </r>
  <r>
    <x v="1847"/>
    <n v="305.44"/>
    <n v="310.32"/>
    <n v="305.05"/>
    <n v="306.52999999999997"/>
    <n v="4285954"/>
    <x v="3"/>
    <s v="Dec 2017"/>
    <n v="5.2699999999999818"/>
    <x v="0"/>
    <x v="1"/>
    <s v="Low"/>
    <n v="3.5686223153482679E-3"/>
    <n v="0"/>
    <x v="2"/>
  </r>
  <r>
    <x v="1848"/>
    <n v="308.56"/>
    <n v="310.7"/>
    <n v="304.54000000000002"/>
    <n v="308.85000000000002"/>
    <n v="4345145"/>
    <x v="4"/>
    <s v="Nov 2017"/>
    <n v="6.1599999999999682"/>
    <x v="0"/>
    <x v="1"/>
    <s v="Low"/>
    <n v="9.3984962406021668E-4"/>
    <n v="0"/>
    <x v="2"/>
  </r>
  <r>
    <x v="1849"/>
    <n v="317.3"/>
    <n v="318"/>
    <n v="301.23"/>
    <n v="307.54000000000002"/>
    <n v="8757414"/>
    <x v="0"/>
    <s v="Nov 2017"/>
    <n v="16.769999999999982"/>
    <x v="0"/>
    <x v="0"/>
    <s v="High"/>
    <n v="-3.0759533564450017E-2"/>
    <n v="-0.9"/>
    <x v="1"/>
  </r>
  <r>
    <x v="1850"/>
    <n v="316.36"/>
    <n v="320"/>
    <n v="313.92"/>
    <n v="317.55"/>
    <n v="4916555"/>
    <x v="1"/>
    <s v="Nov 2017"/>
    <n v="6.0799999999999841"/>
    <x v="0"/>
    <x v="1"/>
    <s v="Low"/>
    <n v="3.7615374889366469E-3"/>
    <n v="0"/>
    <x v="2"/>
  </r>
  <r>
    <x v="1851"/>
    <n v="313.25"/>
    <n v="317.33999999999997"/>
    <n v="309.51"/>
    <n v="316.81"/>
    <n v="4524921"/>
    <x v="2"/>
    <s v="Nov 2017"/>
    <n v="7.8299999999999841"/>
    <x v="0"/>
    <x v="1"/>
    <s v="Low"/>
    <n v="1.1364724660814054E-2"/>
    <n v="0"/>
    <x v="2"/>
  </r>
  <r>
    <x v="1852"/>
    <n v="313.79000000000002"/>
    <n v="316.41000000000003"/>
    <n v="311"/>
    <n v="315.55"/>
    <n v="3242220"/>
    <x v="3"/>
    <s v="Nov 2017"/>
    <n v="5.410000000000025"/>
    <x v="0"/>
    <x v="1"/>
    <s v="Low"/>
    <n v="5.6088466809012102E-3"/>
    <n v="0"/>
    <x v="2"/>
  </r>
  <r>
    <x v="1853"/>
    <n v="316.77"/>
    <n v="317.42"/>
    <n v="311.83999999999997"/>
    <n v="312.60000000000002"/>
    <n v="4890091"/>
    <x v="0"/>
    <s v="Nov 2017"/>
    <n v="5.5800000000000409"/>
    <x v="0"/>
    <x v="1"/>
    <s v="Low"/>
    <n v="-1.3164125390661866E-2"/>
    <n v="0"/>
    <x v="2"/>
  </r>
  <r>
    <x v="1854"/>
    <n v="310.86"/>
    <n v="318.23"/>
    <n v="308.70999999999998"/>
    <n v="317.81"/>
    <n v="7230570"/>
    <x v="1"/>
    <s v="Nov 2017"/>
    <n v="9.5200000000000387"/>
    <x v="0"/>
    <x v="1"/>
    <s v="Low"/>
    <n v="2.2357331274528689E-2"/>
    <n v="0.9"/>
    <x v="0"/>
  </r>
  <r>
    <x v="1855"/>
    <n v="313.79000000000002"/>
    <n v="315.5"/>
    <n v="304.75"/>
    <n v="308.74"/>
    <n v="8247650"/>
    <x v="2"/>
    <s v="Nov 2017"/>
    <n v="10.75"/>
    <x v="0"/>
    <x v="1"/>
    <s v="Low"/>
    <n v="-1.6093565760540524E-2"/>
    <n v="0"/>
    <x v="2"/>
  </r>
  <r>
    <x v="1856"/>
    <n v="325.67"/>
    <n v="326.67"/>
    <n v="313.14999999999998"/>
    <n v="315.05"/>
    <n v="13682753"/>
    <x v="3"/>
    <s v="Nov 2017"/>
    <n v="13.520000000000039"/>
    <x v="0"/>
    <x v="1"/>
    <s v="Medium"/>
    <n v="-3.2609696932477672E-2"/>
    <n v="-0.9"/>
    <x v="1"/>
  </r>
  <r>
    <x v="1857"/>
    <n v="313.99"/>
    <n v="318.14"/>
    <n v="311.3"/>
    <n v="312.5"/>
    <n v="5793324"/>
    <x v="4"/>
    <s v="Nov 2017"/>
    <n v="6.839999999999975"/>
    <x v="0"/>
    <x v="1"/>
    <s v="Low"/>
    <n v="-4.7453740564986436E-3"/>
    <n v="0"/>
    <x v="2"/>
  </r>
  <r>
    <x v="1858"/>
    <n v="306.01"/>
    <n v="312.49"/>
    <n v="301.5"/>
    <n v="311.3"/>
    <n v="5909055"/>
    <x v="0"/>
    <s v="Nov 2017"/>
    <n v="10.990000000000009"/>
    <x v="0"/>
    <x v="1"/>
    <s v="Medium"/>
    <n v="1.72870167641581E-2"/>
    <n v="0"/>
    <x v="2"/>
  </r>
  <r>
    <x v="1859"/>
    <n v="315"/>
    <n v="316.35000000000002"/>
    <n v="306.89999999999998"/>
    <n v="308.7"/>
    <n v="5661102"/>
    <x v="1"/>
    <s v="Nov 2017"/>
    <n v="9.4500000000000455"/>
    <x v="0"/>
    <x v="1"/>
    <s v="Low"/>
    <n v="-2.0000000000000035E-2"/>
    <n v="0"/>
    <x v="2"/>
  </r>
  <r>
    <x v="1860"/>
    <n v="300.13"/>
    <n v="316.8"/>
    <n v="299.11"/>
    <n v="315.39999999999998"/>
    <n v="7536669"/>
    <x v="2"/>
    <s v="Nov 2017"/>
    <n v="17.689999999999998"/>
    <x v="0"/>
    <x v="0"/>
    <s v="High"/>
    <n v="5.0877952887082203E-2"/>
    <n v="0.9"/>
    <x v="0"/>
  </r>
  <r>
    <x v="1861"/>
    <n v="302.5"/>
    <n v="308.36"/>
    <n v="301.85000000000002"/>
    <n v="302.99"/>
    <n v="4600097"/>
    <x v="3"/>
    <s v="Nov 2017"/>
    <n v="6.5099999999999909"/>
    <x v="0"/>
    <x v="1"/>
    <s v="Low"/>
    <n v="1.6198347107438317E-3"/>
    <n v="0"/>
    <x v="2"/>
  </r>
  <r>
    <x v="1862"/>
    <n v="302.5"/>
    <n v="304.45999999999998"/>
    <n v="296.3"/>
    <n v="302.99"/>
    <n v="5419497"/>
    <x v="4"/>
    <s v="Nov 2017"/>
    <n v="8.1599999999999682"/>
    <x v="0"/>
    <x v="1"/>
    <s v="Low"/>
    <n v="1.6198347107438317E-3"/>
    <n v="0"/>
    <x v="2"/>
  </r>
  <r>
    <x v="1863"/>
    <n v="305.5"/>
    <n v="306.89"/>
    <n v="301.30009999999999"/>
    <n v="304.39"/>
    <n v="4703127"/>
    <x v="0"/>
    <s v="Nov 2017"/>
    <n v="5.5899000000000001"/>
    <x v="0"/>
    <x v="1"/>
    <s v="Low"/>
    <n v="-3.6333878887070824E-3"/>
    <n v="0"/>
    <x v="2"/>
  </r>
  <r>
    <x v="1864"/>
    <n v="301.02"/>
    <n v="306.5"/>
    <n v="300.02999999999997"/>
    <n v="306.05"/>
    <n v="5209573"/>
    <x v="1"/>
    <s v="Nov 2017"/>
    <n v="6.4700000000000273"/>
    <x v="0"/>
    <x v="1"/>
    <s v="Low"/>
    <n v="1.6709853165902698E-2"/>
    <n v="0"/>
    <x v="2"/>
  </r>
  <r>
    <x v="1865"/>
    <n v="307"/>
    <n v="307.5"/>
    <n v="299.01"/>
    <n v="302.77999999999997"/>
    <n v="6463227"/>
    <x v="2"/>
    <s v="Nov 2017"/>
    <n v="8.4900000000000091"/>
    <x v="0"/>
    <x v="1"/>
    <s v="Low"/>
    <n v="-1.3745928338762304E-2"/>
    <n v="0"/>
    <x v="2"/>
  </r>
  <r>
    <x v="1866"/>
    <n v="299.5"/>
    <n v="306.25"/>
    <n v="295.13"/>
    <n v="306.08999999999997"/>
    <n v="8835157"/>
    <x v="3"/>
    <s v="Nov 2017"/>
    <n v="11.120000000000005"/>
    <x v="0"/>
    <x v="1"/>
    <s v="Medium"/>
    <n v="2.2003338898163523E-2"/>
    <n v="0.9"/>
    <x v="0"/>
  </r>
  <r>
    <x v="1867"/>
    <n v="300.13"/>
    <n v="308.69"/>
    <n v="292.63"/>
    <n v="299.26"/>
    <n v="19731322"/>
    <x v="4"/>
    <s v="Nov 2017"/>
    <n v="16.060000000000002"/>
    <x v="0"/>
    <x v="0"/>
    <s v="Medium"/>
    <n v="-2.8987438776530323E-3"/>
    <n v="0"/>
    <x v="2"/>
  </r>
  <r>
    <x v="1868"/>
    <n v="332.25"/>
    <n v="332.60890000000001"/>
    <n v="320.26"/>
    <n v="321.08"/>
    <n v="7028856"/>
    <x v="0"/>
    <s v="Nov 2017"/>
    <n v="12.348900000000015"/>
    <x v="0"/>
    <x v="1"/>
    <s v="Medium"/>
    <n v="-3.3619262603461299E-2"/>
    <n v="-0.9"/>
    <x v="1"/>
  </r>
  <r>
    <x v="1869"/>
    <n v="320.23"/>
    <n v="331.95"/>
    <n v="320.18"/>
    <n v="331.53"/>
    <n v="5532647"/>
    <x v="1"/>
    <s v="Oct 2017"/>
    <n v="11.769999999999982"/>
    <x v="0"/>
    <x v="1"/>
    <s v="Medium"/>
    <n v="3.5287137370015161E-2"/>
    <n v="0.9"/>
    <x v="0"/>
  </r>
  <r>
    <x v="1870"/>
    <n v="319.18"/>
    <n v="323.77999999999997"/>
    <n v="317.25"/>
    <n v="320.08"/>
    <n v="4236029"/>
    <x v="2"/>
    <s v="Oct 2017"/>
    <n v="6.5299999999999727"/>
    <x v="0"/>
    <x v="1"/>
    <s v="Low"/>
    <n v="2.819725546713382E-3"/>
    <n v="0"/>
    <x v="2"/>
  </r>
  <r>
    <x v="1871"/>
    <n v="319.75"/>
    <n v="324.58999999999997"/>
    <n v="316.66000000000003"/>
    <n v="320.87"/>
    <n v="6942493"/>
    <x v="3"/>
    <s v="Oct 2017"/>
    <n v="7.92999999999995"/>
    <x v="0"/>
    <x v="1"/>
    <s v="Low"/>
    <n v="3.5027365129007178E-3"/>
    <n v="0"/>
    <x v="2"/>
  </r>
  <r>
    <x v="1872"/>
    <n v="327.78"/>
    <n v="330.23"/>
    <n v="323.2"/>
    <n v="326.17"/>
    <n v="4980316"/>
    <x v="4"/>
    <s v="Oct 2017"/>
    <n v="7.0300000000000296"/>
    <x v="0"/>
    <x v="1"/>
    <s v="Low"/>
    <n v="-4.9118311062296572E-3"/>
    <n v="0"/>
    <x v="2"/>
  </r>
  <r>
    <x v="1873"/>
    <n v="336.7"/>
    <n v="337.5"/>
    <n v="323.56"/>
    <n v="325.83999999999997"/>
    <n v="8547764"/>
    <x v="0"/>
    <s v="Oct 2017"/>
    <n v="13.939999999999998"/>
    <x v="0"/>
    <x v="1"/>
    <s v="Medium"/>
    <n v="-3.2254232254232296E-2"/>
    <n v="-0.9"/>
    <x v="1"/>
  </r>
  <r>
    <x v="1874"/>
    <n v="338.8"/>
    <n v="342.8"/>
    <n v="336.16"/>
    <n v="337.34"/>
    <n v="4463807"/>
    <x v="1"/>
    <s v="Oct 2017"/>
    <n v="6.6399999999999864"/>
    <x v="0"/>
    <x v="1"/>
    <s v="Low"/>
    <n v="-4.3093270365998715E-3"/>
    <n v="0"/>
    <x v="2"/>
  </r>
  <r>
    <x v="1875"/>
    <n v="349.88"/>
    <n v="349.95"/>
    <n v="336.25"/>
    <n v="337.02"/>
    <n v="5715817"/>
    <x v="2"/>
    <s v="Oct 2017"/>
    <n v="13.699999999999989"/>
    <x v="0"/>
    <x v="1"/>
    <s v="Medium"/>
    <n v="-3.6755459014519307E-2"/>
    <n v="-0.9"/>
    <x v="1"/>
  </r>
  <r>
    <x v="1876"/>
    <n v="352.69"/>
    <n v="354.55"/>
    <n v="344.34"/>
    <n v="345.1"/>
    <n v="4888221"/>
    <x v="3"/>
    <s v="Oct 2017"/>
    <n v="10.210000000000036"/>
    <x v="0"/>
    <x v="1"/>
    <s v="Low"/>
    <n v="-2.1520315291048725E-2"/>
    <n v="-0.9"/>
    <x v="1"/>
  </r>
  <r>
    <x v="1877"/>
    <n v="355.56"/>
    <n v="357.1465"/>
    <n v="348.2"/>
    <n v="351.81"/>
    <n v="5032884"/>
    <x v="4"/>
    <s v="Oct 2017"/>
    <n v="8.9465000000000146"/>
    <x v="0"/>
    <x v="1"/>
    <s v="Low"/>
    <n v="-1.0546743165710429E-2"/>
    <n v="0"/>
    <x v="2"/>
  </r>
  <r>
    <x v="1878"/>
    <n v="355.97"/>
    <n v="363"/>
    <n v="354.13"/>
    <n v="359.65"/>
    <n v="4898808"/>
    <x v="0"/>
    <s v="Oct 2017"/>
    <n v="8.8700000000000045"/>
    <x v="0"/>
    <x v="1"/>
    <s v="Low"/>
    <n v="1.033794982723249E-2"/>
    <n v="0"/>
    <x v="2"/>
  </r>
  <r>
    <x v="1879"/>
    <n v="350.91"/>
    <n v="356.22"/>
    <n v="350.07"/>
    <n v="355.75"/>
    <n v="3280670"/>
    <x v="1"/>
    <s v="Oct 2017"/>
    <n v="6.1500000000000341"/>
    <x v="0"/>
    <x v="1"/>
    <s v="Low"/>
    <n v="1.3792710381579251E-2"/>
    <n v="0"/>
    <x v="2"/>
  </r>
  <r>
    <x v="1880"/>
    <n v="353.76"/>
    <n v="354.48"/>
    <n v="347.16"/>
    <n v="350.6"/>
    <n v="5353262"/>
    <x v="2"/>
    <s v="Oct 2017"/>
    <n v="7.3199999999999932"/>
    <x v="0"/>
    <x v="1"/>
    <s v="Low"/>
    <n v="-8.9326096788782464E-3"/>
    <n v="0"/>
    <x v="2"/>
  </r>
  <r>
    <x v="1881"/>
    <n v="356.98"/>
    <n v="358.49"/>
    <n v="353.68"/>
    <n v="355.57"/>
    <n v="3528413"/>
    <x v="3"/>
    <s v="Oct 2017"/>
    <n v="4.8100000000000023"/>
    <x v="0"/>
    <x v="2"/>
    <s v="Low"/>
    <n v="-3.9498011093059135E-3"/>
    <n v="0"/>
    <x v="2"/>
  </r>
  <r>
    <x v="1882"/>
    <n v="352.95"/>
    <n v="359.78"/>
    <n v="352.64"/>
    <n v="355.68"/>
    <n v="4047318"/>
    <x v="4"/>
    <s v="Oct 2017"/>
    <n v="7.1399999999999864"/>
    <x v="0"/>
    <x v="1"/>
    <s v="Low"/>
    <n v="7.7348066298343057E-3"/>
    <n v="0"/>
    <x v="2"/>
  </r>
  <r>
    <x v="1883"/>
    <n v="353.89"/>
    <n v="357.6"/>
    <n v="351.15"/>
    <n v="354.6"/>
    <n v="4476769"/>
    <x v="0"/>
    <s v="Oct 2017"/>
    <n v="6.4500000000000455"/>
    <x v="0"/>
    <x v="1"/>
    <s v="Low"/>
    <n v="2.0062731357202417E-3"/>
    <n v="0"/>
    <x v="2"/>
  </r>
  <r>
    <x v="1884"/>
    <n v="346.8"/>
    <n v="355.63"/>
    <n v="345.53050000000002"/>
    <n v="355.59"/>
    <n v="6914972"/>
    <x v="1"/>
    <s v="Oct 2017"/>
    <n v="10.099499999999978"/>
    <x v="0"/>
    <x v="1"/>
    <s v="Low"/>
    <n v="2.534602076124557E-2"/>
    <n v="0.9"/>
    <x v="0"/>
  </r>
  <r>
    <x v="1885"/>
    <n v="349.65"/>
    <n v="351.75"/>
    <n v="342.67"/>
    <n v="342.94"/>
    <n v="7406324"/>
    <x v="2"/>
    <s v="Oct 2017"/>
    <n v="9.0799999999999841"/>
    <x v="0"/>
    <x v="1"/>
    <s v="Low"/>
    <n v="-1.9190619190619134E-2"/>
    <n v="0"/>
    <x v="2"/>
  </r>
  <r>
    <x v="1886"/>
    <n v="353.1"/>
    <n v="360.0992"/>
    <n v="352.25"/>
    <n v="356.88"/>
    <n v="4171789"/>
    <x v="3"/>
    <s v="Oct 2017"/>
    <n v="7.8491999999999962"/>
    <x v="0"/>
    <x v="1"/>
    <s v="Low"/>
    <n v="1.0705182667799412E-2"/>
    <n v="0"/>
    <x v="2"/>
  </r>
  <r>
    <x v="1887"/>
    <n v="356"/>
    <n v="357.435"/>
    <n v="351.35"/>
    <n v="355.33"/>
    <n v="4102286"/>
    <x v="4"/>
    <s v="Oct 2017"/>
    <n v="6.0849999999999795"/>
    <x v="0"/>
    <x v="1"/>
    <s v="Low"/>
    <n v="-1.8820224719101571E-3"/>
    <n v="0"/>
    <x v="2"/>
  </r>
  <r>
    <x v="1888"/>
    <n v="351.25"/>
    <n v="358.62"/>
    <n v="349.6"/>
    <n v="355.01"/>
    <n v="8120353"/>
    <x v="0"/>
    <s v="Oct 2017"/>
    <n v="9.0199999999999818"/>
    <x v="0"/>
    <x v="1"/>
    <s v="Low"/>
    <n v="1.0704626334519548E-2"/>
    <n v="0"/>
    <x v="2"/>
  </r>
  <r>
    <x v="1889"/>
    <n v="335.9"/>
    <n v="348.55"/>
    <n v="331.28"/>
    <n v="348.14"/>
    <n v="9981885"/>
    <x v="1"/>
    <s v="Oct 2017"/>
    <n v="17.270000000000039"/>
    <x v="0"/>
    <x v="0"/>
    <s v="High"/>
    <n v="3.6439416493003897E-2"/>
    <n v="0.9"/>
    <x v="0"/>
  </r>
  <r>
    <x v="1890"/>
    <n v="342.52"/>
    <n v="343.7"/>
    <n v="335.51"/>
    <n v="341.53"/>
    <n v="4901453"/>
    <x v="2"/>
    <s v="Oct 2017"/>
    <n v="8.1899999999999977"/>
    <x v="0"/>
    <x v="1"/>
    <s v="Low"/>
    <n v="-2.8903421698003302E-3"/>
    <n v="0"/>
    <x v="2"/>
  </r>
  <r>
    <x v="1891"/>
    <n v="341.86"/>
    <n v="344.68"/>
    <n v="338.601"/>
    <n v="341.1"/>
    <n v="5062297"/>
    <x v="3"/>
    <s v="Sep 2017"/>
    <n v="6.0790000000000077"/>
    <x v="0"/>
    <x v="1"/>
    <s v="Low"/>
    <n v="-2.2231322763704175E-3"/>
    <n v="0"/>
    <x v="2"/>
  </r>
  <r>
    <x v="1892"/>
    <n v="339.88"/>
    <n v="342.75"/>
    <n v="335.4"/>
    <n v="339.6"/>
    <n v="5279310"/>
    <x v="4"/>
    <s v="Sep 2017"/>
    <n v="7.3500000000000227"/>
    <x v="0"/>
    <x v="1"/>
    <s v="Low"/>
    <n v="-8.238201718252699E-4"/>
    <n v="0"/>
    <x v="2"/>
  </r>
  <r>
    <x v="1893"/>
    <n v="349.9"/>
    <n v="351.48899999999998"/>
    <n v="340.5"/>
    <n v="340.97"/>
    <n v="6010631"/>
    <x v="0"/>
    <s v="Sep 2017"/>
    <n v="10.988999999999976"/>
    <x v="0"/>
    <x v="1"/>
    <s v="Medium"/>
    <n v="-2.5521577593598029E-2"/>
    <n v="-0.9"/>
    <x v="1"/>
  </r>
  <r>
    <x v="1894"/>
    <n v="350.93"/>
    <n v="351.24"/>
    <n v="340.9"/>
    <n v="345.25"/>
    <n v="7126550"/>
    <x v="1"/>
    <s v="Sep 2017"/>
    <n v="10.340000000000032"/>
    <x v="0"/>
    <x v="1"/>
    <s v="Low"/>
    <n v="-1.6185564072607093E-2"/>
    <n v="0"/>
    <x v="2"/>
  </r>
  <r>
    <x v="1895"/>
    <n v="353.15"/>
    <n v="357.46899999999999"/>
    <n v="342.88"/>
    <n v="344.99"/>
    <n v="7542161"/>
    <x v="2"/>
    <s v="Sep 2017"/>
    <n v="14.588999999999999"/>
    <x v="0"/>
    <x v="1"/>
    <s v="Medium"/>
    <n v="-2.3106328755486249E-2"/>
    <n v="-0.9"/>
    <x v="1"/>
  </r>
  <r>
    <x v="1896"/>
    <n v="366.49"/>
    <n v="369.8999"/>
    <n v="350.88"/>
    <n v="351.09"/>
    <n v="8105653"/>
    <x v="3"/>
    <s v="Sep 2017"/>
    <n v="19.019900000000007"/>
    <x v="0"/>
    <x v="0"/>
    <s v="High"/>
    <n v="-4.2020246118584501E-2"/>
    <n v="-0.9"/>
    <x v="1"/>
  </r>
  <r>
    <x v="1897"/>
    <n v="374.9"/>
    <n v="376.83"/>
    <n v="364.51"/>
    <n v="366.48"/>
    <n v="4605428"/>
    <x v="4"/>
    <s v="Sep 2017"/>
    <n v="12.319999999999993"/>
    <x v="0"/>
    <x v="1"/>
    <s v="Medium"/>
    <n v="-2.2459322485996157E-2"/>
    <n v="-0.9"/>
    <x v="1"/>
  </r>
  <r>
    <x v="1898"/>
    <n v="373"/>
    <n v="378.24900000000002"/>
    <n v="371.07"/>
    <n v="373.91"/>
    <n v="4892872"/>
    <x v="0"/>
    <s v="Sep 2017"/>
    <n v="7.1790000000000305"/>
    <x v="0"/>
    <x v="1"/>
    <s v="Low"/>
    <n v="2.4396782841823728E-3"/>
    <n v="0"/>
    <x v="2"/>
  </r>
  <r>
    <x v="1899"/>
    <n v="380"/>
    <n v="382.39"/>
    <n v="373.57"/>
    <n v="375.1"/>
    <n v="6256035"/>
    <x v="1"/>
    <s v="Sep 2017"/>
    <n v="8.8199999999999932"/>
    <x v="0"/>
    <x v="1"/>
    <s v="Low"/>
    <n v="-1.2894736842105204E-2"/>
    <n v="0"/>
    <x v="2"/>
  </r>
  <r>
    <x v="1900"/>
    <n v="380.25"/>
    <n v="389.61"/>
    <n v="377.68"/>
    <n v="385"/>
    <n v="7149295"/>
    <x v="2"/>
    <s v="Sep 2017"/>
    <n v="11.930000000000007"/>
    <x v="1"/>
    <x v="1"/>
    <s v="Medium"/>
    <n v="1.2491781722550954E-2"/>
    <n v="0"/>
    <x v="2"/>
  </r>
  <r>
    <x v="1901"/>
    <n v="374.51"/>
    <n v="380"/>
    <n v="372.7"/>
    <n v="379.81"/>
    <n v="5338678"/>
    <x v="3"/>
    <s v="Sep 2017"/>
    <n v="7.3000000000000114"/>
    <x v="0"/>
    <x v="1"/>
    <s v="Low"/>
    <n v="1.4151825051400528E-2"/>
    <n v="0"/>
    <x v="2"/>
  </r>
  <r>
    <x v="1902"/>
    <n v="364.33"/>
    <n v="377.96"/>
    <n v="362.63"/>
    <n v="377.64"/>
    <n v="7141663"/>
    <x v="4"/>
    <s v="Sep 2017"/>
    <n v="15.329999999999984"/>
    <x v="0"/>
    <x v="0"/>
    <s v="Medium"/>
    <n v="3.6532813657947472E-2"/>
    <n v="0.9"/>
    <x v="0"/>
  </r>
  <r>
    <x v="1903"/>
    <n v="363.82"/>
    <n v="368.07"/>
    <n v="359.59"/>
    <n v="366.23"/>
    <n v="4161382"/>
    <x v="0"/>
    <s v="Sep 2017"/>
    <n v="8.4800000000000182"/>
    <x v="0"/>
    <x v="1"/>
    <s v="Low"/>
    <n v="6.6241548018251472E-3"/>
    <n v="0"/>
    <x v="2"/>
  </r>
  <r>
    <x v="1904"/>
    <n v="364.49"/>
    <n v="368.76"/>
    <n v="360.4"/>
    <n v="362.75"/>
    <n v="5929289"/>
    <x v="1"/>
    <s v="Sep 2017"/>
    <n v="8.3600000000000136"/>
    <x v="0"/>
    <x v="1"/>
    <s v="Low"/>
    <n v="-4.7737935197124997E-3"/>
    <n v="0"/>
    <x v="2"/>
  </r>
  <r>
    <x v="1905"/>
    <n v="351.35"/>
    <n v="363.71"/>
    <n v="350"/>
    <n v="363.69"/>
    <n v="7627917"/>
    <x v="2"/>
    <s v="Sep 2017"/>
    <n v="13.70999999999998"/>
    <x v="0"/>
    <x v="1"/>
    <s v="Medium"/>
    <n v="3.5121673544898174E-2"/>
    <n v="0.9"/>
    <x v="0"/>
  </r>
  <r>
    <x v="1906"/>
    <n v="348.99"/>
    <n v="349.78"/>
    <n v="342.3"/>
    <n v="343.4"/>
    <n v="3248803"/>
    <x v="3"/>
    <s v="Sep 2017"/>
    <n v="7.4799999999999613"/>
    <x v="0"/>
    <x v="1"/>
    <s v="Low"/>
    <n v="-1.6017650935556984E-2"/>
    <n v="0"/>
    <x v="2"/>
  </r>
  <r>
    <x v="1907"/>
    <n v="345.98"/>
    <n v="352.48"/>
    <n v="343.45"/>
    <n v="350.61"/>
    <n v="4219997"/>
    <x v="4"/>
    <s v="Sep 2017"/>
    <n v="9.0300000000000296"/>
    <x v="0"/>
    <x v="1"/>
    <s v="Low"/>
    <n v="1.3382276432163696E-2"/>
    <n v="0"/>
    <x v="2"/>
  </r>
  <r>
    <x v="1908"/>
    <n v="349.5"/>
    <n v="350.97899999999998"/>
    <n v="341.56"/>
    <n v="344.53"/>
    <n v="4058983"/>
    <x v="0"/>
    <s v="Sep 2017"/>
    <n v="9.4189999999999827"/>
    <x v="0"/>
    <x v="1"/>
    <s v="Low"/>
    <n v="-1.4220314735336272E-2"/>
    <n v="0"/>
    <x v="2"/>
  </r>
  <r>
    <x v="1909"/>
    <n v="353.8"/>
    <n v="355.49"/>
    <n v="345.89"/>
    <n v="349.59"/>
    <n v="3813862"/>
    <x v="1"/>
    <s v="Sep 2017"/>
    <n v="9.6000000000000227"/>
    <x v="0"/>
    <x v="1"/>
    <s v="Low"/>
    <n v="-1.1899378179762681E-2"/>
    <n v="0"/>
    <x v="2"/>
  </r>
  <r>
    <x v="1910"/>
    <n v="356.12"/>
    <n v="357.59"/>
    <n v="353.69"/>
    <n v="355.4"/>
    <n v="3049546"/>
    <x v="3"/>
    <s v="Sep 2017"/>
    <n v="3.8999999999999773"/>
    <x v="0"/>
    <x v="2"/>
    <s v="Low"/>
    <n v="-2.0217904077278089E-3"/>
    <n v="0"/>
    <x v="2"/>
  </r>
  <r>
    <x v="1911"/>
    <n v="353.55"/>
    <n v="358.44"/>
    <n v="352.82"/>
    <n v="355.9"/>
    <n v="4072795"/>
    <x v="4"/>
    <s v="Aug 2017"/>
    <n v="5.6200000000000045"/>
    <x v="0"/>
    <x v="1"/>
    <s v="Low"/>
    <n v="6.6468674869183024E-3"/>
    <n v="0"/>
    <x v="2"/>
  </r>
  <r>
    <x v="1912"/>
    <n v="349.67"/>
    <n v="353.47"/>
    <n v="347"/>
    <n v="353.18"/>
    <n v="3390055"/>
    <x v="0"/>
    <s v="Aug 2017"/>
    <n v="6.4700000000000273"/>
    <x v="0"/>
    <x v="1"/>
    <s v="Low"/>
    <n v="1.0038035862384508E-2"/>
    <n v="0"/>
    <x v="2"/>
  </r>
  <r>
    <x v="1913"/>
    <n v="339.48"/>
    <n v="349.05"/>
    <n v="338.75"/>
    <n v="347.36"/>
    <n v="4032825"/>
    <x v="1"/>
    <s v="Aug 2017"/>
    <n v="10.300000000000011"/>
    <x v="0"/>
    <x v="1"/>
    <s v="Low"/>
    <n v="2.3211971250147269E-2"/>
    <n v="0.9"/>
    <x v="0"/>
  </r>
  <r>
    <x v="1914"/>
    <n v="347.28"/>
    <n v="347.35"/>
    <n v="339.72"/>
    <n v="345.66"/>
    <n v="3718108"/>
    <x v="2"/>
    <s v="Aug 2017"/>
    <n v="7.6299999999999955"/>
    <x v="0"/>
    <x v="1"/>
    <s v="Low"/>
    <n v="-4.6648237733239685E-3"/>
    <n v="0"/>
    <x v="2"/>
  </r>
  <r>
    <x v="1915"/>
    <n v="354.24"/>
    <n v="355.69"/>
    <n v="347.3"/>
    <n v="348.05"/>
    <n v="3461744"/>
    <x v="3"/>
    <s v="Aug 2017"/>
    <n v="8.3899999999999864"/>
    <x v="0"/>
    <x v="1"/>
    <s v="Low"/>
    <n v="-1.7474028906955728E-2"/>
    <n v="0"/>
    <x v="2"/>
  </r>
  <r>
    <x v="1916"/>
    <n v="352.52"/>
    <n v="356.66"/>
    <n v="349.74"/>
    <n v="352.93"/>
    <n v="4540652"/>
    <x v="4"/>
    <s v="Aug 2017"/>
    <n v="6.9200000000000159"/>
    <x v="0"/>
    <x v="1"/>
    <s v="Low"/>
    <n v="1.1630545784637042E-3"/>
    <n v="0"/>
    <x v="2"/>
  </r>
  <r>
    <x v="1917"/>
    <n v="338.99"/>
    <n v="353.49"/>
    <n v="338.30410000000001"/>
    <n v="352.77"/>
    <n v="4914201"/>
    <x v="0"/>
    <s v="Aug 2017"/>
    <n v="15.185900000000004"/>
    <x v="0"/>
    <x v="0"/>
    <s v="Medium"/>
    <n v="4.0650166671583152E-2"/>
    <n v="0.9"/>
    <x v="0"/>
  </r>
  <r>
    <x v="1918"/>
    <n v="341.13"/>
    <n v="342.24"/>
    <n v="337.3725"/>
    <n v="341.35"/>
    <n v="4288367"/>
    <x v="1"/>
    <s v="Aug 2017"/>
    <n v="4.8675000000000068"/>
    <x v="0"/>
    <x v="2"/>
    <s v="Low"/>
    <n v="6.4491542813598123E-4"/>
    <n v="0"/>
    <x v="2"/>
  </r>
  <r>
    <x v="1919"/>
    <n v="345.82"/>
    <n v="345.82"/>
    <n v="331.85"/>
    <n v="337.86"/>
    <n v="6458812"/>
    <x v="2"/>
    <s v="Aug 2017"/>
    <n v="13.96999999999997"/>
    <x v="0"/>
    <x v="1"/>
    <s v="Medium"/>
    <n v="-2.3017754901393728E-2"/>
    <n v="-0.9"/>
    <x v="1"/>
  </r>
  <r>
    <x v="1920"/>
    <n v="352.91"/>
    <n v="354"/>
    <n v="345.8"/>
    <n v="347.46"/>
    <n v="5335793"/>
    <x v="3"/>
    <s v="Aug 2017"/>
    <n v="8.1999999999999886"/>
    <x v="0"/>
    <x v="1"/>
    <s v="Low"/>
    <n v="-1.5443030801054221E-2"/>
    <n v="0"/>
    <x v="2"/>
  </r>
  <r>
    <x v="1921"/>
    <n v="361.21"/>
    <n v="363.3"/>
    <n v="351.59"/>
    <n v="351.92"/>
    <n v="4969222"/>
    <x v="4"/>
    <s v="Aug 2017"/>
    <n v="11.710000000000036"/>
    <x v="0"/>
    <x v="1"/>
    <s v="Medium"/>
    <n v="-2.5719110766589972E-2"/>
    <n v="-0.9"/>
    <x v="1"/>
  </r>
  <r>
    <x v="1922"/>
    <n v="363"/>
    <n v="366.5"/>
    <n v="362.52"/>
    <n v="362.91"/>
    <n v="3328576"/>
    <x v="0"/>
    <s v="Aug 2017"/>
    <n v="3.9800000000000182"/>
    <x v="0"/>
    <x v="2"/>
    <s v="Low"/>
    <n v="-2.4793388429745176E-4"/>
    <n v="0"/>
    <x v="2"/>
  </r>
  <r>
    <x v="1923"/>
    <n v="365.2"/>
    <n v="365.49"/>
    <n v="359.37"/>
    <n v="362.33"/>
    <n v="3048074"/>
    <x v="1"/>
    <s v="Aug 2017"/>
    <n v="6.1200000000000045"/>
    <x v="0"/>
    <x v="1"/>
    <s v="Low"/>
    <n v="-7.8587075575027501E-3"/>
    <n v="0"/>
    <x v="2"/>
  </r>
  <r>
    <x v="1924"/>
    <n v="364.63"/>
    <n v="367.66"/>
    <n v="362.6"/>
    <n v="363.8"/>
    <n v="4461215"/>
    <x v="2"/>
    <s v="Aug 2017"/>
    <n v="5.0600000000000023"/>
    <x v="0"/>
    <x v="1"/>
    <s v="Low"/>
    <n v="-2.2762800647231005E-3"/>
    <n v="0"/>
    <x v="2"/>
  </r>
  <r>
    <x v="1925"/>
    <n v="356.97"/>
    <n v="361.26"/>
    <n v="353.62"/>
    <n v="357.71499999999997"/>
    <n v="4318835"/>
    <x v="3"/>
    <s v="Aug 2017"/>
    <n v="7.6399999999999864"/>
    <x v="0"/>
    <x v="1"/>
    <s v="Low"/>
    <n v="2.0870101128944944E-3"/>
    <n v="0"/>
    <x v="2"/>
  </r>
  <r>
    <x v="1926"/>
    <n v="361.6"/>
    <n v="366.65039999999999"/>
    <n v="354.66"/>
    <n v="355.4"/>
    <n v="7035192"/>
    <x v="4"/>
    <s v="Aug 2017"/>
    <n v="11.990399999999966"/>
    <x v="0"/>
    <x v="1"/>
    <s v="Medium"/>
    <n v="-1.7146017699115168E-2"/>
    <n v="0"/>
    <x v="2"/>
  </r>
  <r>
    <x v="1927"/>
    <n v="361"/>
    <n v="370"/>
    <n v="358.95"/>
    <n v="363.53"/>
    <n v="6847245"/>
    <x v="0"/>
    <s v="Aug 2017"/>
    <n v="11.050000000000011"/>
    <x v="0"/>
    <x v="1"/>
    <s v="Medium"/>
    <n v="7.0083102493074039E-3"/>
    <n v="0"/>
    <x v="2"/>
  </r>
  <r>
    <x v="1928"/>
    <n v="357.53"/>
    <n v="368.58"/>
    <n v="357.4"/>
    <n v="365.22"/>
    <n v="7363033"/>
    <x v="1"/>
    <s v="Aug 2017"/>
    <n v="11.180000000000007"/>
    <x v="0"/>
    <x v="1"/>
    <s v="Medium"/>
    <n v="2.150868458590903E-2"/>
    <n v="0.9"/>
    <x v="0"/>
  </r>
  <r>
    <x v="1929"/>
    <n v="357.35"/>
    <n v="359.48"/>
    <n v="352.75"/>
    <n v="355.17"/>
    <n v="6265570"/>
    <x v="2"/>
    <s v="Aug 2017"/>
    <n v="6.7300000000000182"/>
    <x v="0"/>
    <x v="1"/>
    <s v="Low"/>
    <n v="-6.1004617321953458E-3"/>
    <n v="0"/>
    <x v="2"/>
  </r>
  <r>
    <x v="1930"/>
    <n v="347"/>
    <n v="357.27"/>
    <n v="343.3"/>
    <n v="356.91"/>
    <n v="9151520"/>
    <x v="3"/>
    <s v="Aug 2017"/>
    <n v="13.96999999999997"/>
    <x v="0"/>
    <x v="1"/>
    <s v="Medium"/>
    <n v="2.8559077809798342E-2"/>
    <n v="0.9"/>
    <x v="0"/>
  </r>
  <r>
    <x v="1931"/>
    <n v="345.33"/>
    <n v="350"/>
    <n v="343.15"/>
    <n v="347.09"/>
    <n v="13448583"/>
    <x v="4"/>
    <s v="Aug 2017"/>
    <n v="6.8500000000000227"/>
    <x v="0"/>
    <x v="1"/>
    <s v="Low"/>
    <n v="5.0965742912576113E-3"/>
    <n v="0"/>
    <x v="2"/>
  </r>
  <r>
    <x v="1932"/>
    <n v="318.94"/>
    <n v="327.12"/>
    <n v="311.22000000000003"/>
    <n v="325.89"/>
    <n v="9911432"/>
    <x v="0"/>
    <s v="Aug 2017"/>
    <n v="15.899999999999977"/>
    <x v="0"/>
    <x v="0"/>
    <s v="Medium"/>
    <n v="2.1790932463786255E-2"/>
    <n v="0.9"/>
    <x v="0"/>
  </r>
  <r>
    <x v="1933"/>
    <n v="323"/>
    <n v="324.45"/>
    <n v="316.13"/>
    <n v="319.57"/>
    <n v="8247544"/>
    <x v="1"/>
    <s v="Aug 2017"/>
    <n v="8.3199999999999932"/>
    <x v="0"/>
    <x v="1"/>
    <s v="Low"/>
    <n v="-1.061919504643965E-2"/>
    <n v="0"/>
    <x v="2"/>
  </r>
  <r>
    <x v="1934"/>
    <n v="335.5"/>
    <n v="341.49"/>
    <n v="321.04000000000002"/>
    <n v="323.47000000000003"/>
    <n v="8499335"/>
    <x v="2"/>
    <s v="Jul 2017"/>
    <n v="20.449999999999989"/>
    <x v="0"/>
    <x v="0"/>
    <s v="High"/>
    <n v="-3.585692995529053E-2"/>
    <n v="-0.9"/>
    <x v="1"/>
  </r>
  <r>
    <x v="1935"/>
    <n v="336.89"/>
    <n v="339.6"/>
    <n v="332.51"/>
    <n v="335.07"/>
    <n v="4841257"/>
    <x v="3"/>
    <s v="Jul 2017"/>
    <n v="7.0900000000000318"/>
    <x v="0"/>
    <x v="1"/>
    <s v="Low"/>
    <n v="-5.4023568523850311E-3"/>
    <n v="0"/>
    <x v="2"/>
  </r>
  <r>
    <x v="1936"/>
    <n v="346"/>
    <n v="347.5"/>
    <n v="326.29000000000002"/>
    <n v="334.46"/>
    <n v="8259202"/>
    <x v="4"/>
    <s v="Jul 2017"/>
    <n v="21.20999999999998"/>
    <x v="0"/>
    <x v="0"/>
    <s v="High"/>
    <n v="-3.3352601156069424E-2"/>
    <n v="-0.9"/>
    <x v="1"/>
  </r>
  <r>
    <x v="1937"/>
    <n v="340.36"/>
    <n v="345.5"/>
    <n v="338.12"/>
    <n v="343.85"/>
    <n v="4750198"/>
    <x v="0"/>
    <s v="Jul 2017"/>
    <n v="7.3799999999999955"/>
    <x v="0"/>
    <x v="1"/>
    <s v="Low"/>
    <n v="1.0253848865906714E-2"/>
    <n v="0"/>
    <x v="2"/>
  </r>
  <r>
    <x v="1938"/>
    <n v="345"/>
    <n v="345.6"/>
    <n v="334.15"/>
    <n v="339.6"/>
    <n v="6958889"/>
    <x v="1"/>
    <s v="Jul 2017"/>
    <n v="11.450000000000045"/>
    <x v="0"/>
    <x v="1"/>
    <s v="Medium"/>
    <n v="-1.5652173913043414E-2"/>
    <n v="0"/>
    <x v="2"/>
  </r>
  <r>
    <x v="1939"/>
    <n v="330.24"/>
    <n v="343.399"/>
    <n v="330.01"/>
    <n v="342.52"/>
    <n v="8552012"/>
    <x v="2"/>
    <s v="Jul 2017"/>
    <n v="13.38900000000001"/>
    <x v="0"/>
    <x v="1"/>
    <s v="Medium"/>
    <n v="3.7185077519379758E-2"/>
    <n v="0.9"/>
    <x v="0"/>
  </r>
  <r>
    <x v="1940"/>
    <n v="329.46"/>
    <n v="331.25749999999999"/>
    <n v="325.8"/>
    <n v="328.4"/>
    <n v="4826383"/>
    <x v="3"/>
    <s v="Jul 2017"/>
    <n v="5.4574999999999818"/>
    <x v="0"/>
    <x v="1"/>
    <s v="Low"/>
    <n v="-3.2173860256176847E-3"/>
    <n v="0"/>
    <x v="2"/>
  </r>
  <r>
    <x v="1941"/>
    <n v="326.89999999999998"/>
    <n v="330.22"/>
    <n v="324.2"/>
    <n v="329.92"/>
    <n v="5098707"/>
    <x v="4"/>
    <s v="Jul 2017"/>
    <n v="6.0200000000000387"/>
    <x v="0"/>
    <x v="1"/>
    <s v="Low"/>
    <n v="9.2382991740594649E-3"/>
    <n v="0"/>
    <x v="2"/>
  </r>
  <r>
    <x v="1942"/>
    <n v="328.23"/>
    <n v="331.65"/>
    <n v="323.21929999999998"/>
    <n v="325.26"/>
    <n v="6300735"/>
    <x v="0"/>
    <s v="Jul 2017"/>
    <n v="8.4307000000000016"/>
    <x v="0"/>
    <x v="1"/>
    <s v="Low"/>
    <n v="-9.0485330408555803E-3"/>
    <n v="0"/>
    <x v="2"/>
  </r>
  <r>
    <x v="1943"/>
    <n v="317.5"/>
    <n v="329.13"/>
    <n v="315.66000000000003"/>
    <n v="328.24"/>
    <n v="6326961"/>
    <x v="1"/>
    <s v="Jul 2017"/>
    <n v="13.46999999999997"/>
    <x v="0"/>
    <x v="1"/>
    <s v="Medium"/>
    <n v="3.3826771653543336E-2"/>
    <n v="0.9"/>
    <x v="0"/>
  </r>
  <r>
    <x v="1944"/>
    <n v="325.54000000000002"/>
    <n v="327.10000000000002"/>
    <n v="313.45"/>
    <n v="319.57"/>
    <n v="9784200"/>
    <x v="2"/>
    <s v="Jul 2017"/>
    <n v="13.650000000000034"/>
    <x v="0"/>
    <x v="1"/>
    <s v="Medium"/>
    <n v="-1.8338760213798693E-2"/>
    <n v="0"/>
    <x v="2"/>
  </r>
  <r>
    <x v="1945"/>
    <n v="323.19"/>
    <n v="328.42"/>
    <n v="321.22000000000003"/>
    <n v="327.78"/>
    <n v="5590393"/>
    <x v="3"/>
    <s v="Jul 2017"/>
    <n v="7.1999999999999886"/>
    <x v="0"/>
    <x v="1"/>
    <s v="Low"/>
    <n v="1.4202172096908862E-2"/>
    <n v="0"/>
    <x v="2"/>
  </r>
  <r>
    <x v="1946"/>
    <n v="330.11"/>
    <n v="331.6"/>
    <n v="319.97000000000003"/>
    <n v="323.41000000000003"/>
    <n v="8540442"/>
    <x v="4"/>
    <s v="Jul 2017"/>
    <n v="11.629999999999995"/>
    <x v="0"/>
    <x v="1"/>
    <s v="Medium"/>
    <n v="-2.0296264881403132E-2"/>
    <n v="-0.9"/>
    <x v="1"/>
  </r>
  <r>
    <x v="1947"/>
    <n v="330.4"/>
    <n v="333.1"/>
    <n v="324.5"/>
    <n v="329.52"/>
    <n v="10297839"/>
    <x v="0"/>
    <s v="Jul 2017"/>
    <n v="8.6000000000000227"/>
    <x v="0"/>
    <x v="1"/>
    <s v="Low"/>
    <n v="-2.6634382566585822E-3"/>
    <n v="0"/>
    <x v="2"/>
  </r>
  <r>
    <x v="1948"/>
    <n v="316"/>
    <n v="327.27999999999997"/>
    <n v="314.3"/>
    <n v="327.22000000000003"/>
    <n v="11400054"/>
    <x v="1"/>
    <s v="Jul 2017"/>
    <n v="12.979999999999961"/>
    <x v="0"/>
    <x v="1"/>
    <s v="Medium"/>
    <n v="3.5506329113924137E-2"/>
    <n v="0.9"/>
    <x v="0"/>
  </r>
  <r>
    <x v="1949"/>
    <n v="312.89999999999998"/>
    <n v="317.94"/>
    <n v="303.13"/>
    <n v="316.05"/>
    <n v="13702080"/>
    <x v="2"/>
    <s v="Jul 2017"/>
    <n v="14.810000000000002"/>
    <x v="0"/>
    <x v="1"/>
    <s v="Medium"/>
    <n v="1.0067114093959842E-2"/>
    <n v="0"/>
    <x v="2"/>
  </r>
  <r>
    <x v="1950"/>
    <n v="313.5"/>
    <n v="317"/>
    <n v="307.38"/>
    <n v="313.22000000000003"/>
    <n v="14053750"/>
    <x v="3"/>
    <s v="Jul 2017"/>
    <n v="9.6200000000000045"/>
    <x v="0"/>
    <x v="1"/>
    <s v="Low"/>
    <n v="-8.9314194577343772E-4"/>
    <n v="0"/>
    <x v="2"/>
  </r>
  <r>
    <x v="1951"/>
    <n v="317.26"/>
    <n v="320.78989999999999"/>
    <n v="306.3"/>
    <n v="308.83"/>
    <n v="19189195"/>
    <x v="4"/>
    <s v="Jul 2017"/>
    <n v="14.489899999999977"/>
    <x v="0"/>
    <x v="1"/>
    <s v="Medium"/>
    <n v="-2.6571266469142051E-2"/>
    <n v="-0.9"/>
    <x v="1"/>
  </r>
  <r>
    <x v="1952"/>
    <n v="347.2"/>
    <n v="347.24"/>
    <n v="326.33"/>
    <n v="327.08999999999997"/>
    <n v="16883496"/>
    <x v="0"/>
    <s v="Jul 2017"/>
    <n v="20.910000000000025"/>
    <x v="0"/>
    <x v="0"/>
    <s v="High"/>
    <n v="-5.7920506912442438E-2"/>
    <n v="-0.9"/>
    <x v="1"/>
  </r>
  <r>
    <x v="1953"/>
    <n v="370.24"/>
    <n v="371.35"/>
    <n v="351.5"/>
    <n v="352.62"/>
    <n v="6297330"/>
    <x v="2"/>
    <s v="Jul 2017"/>
    <n v="19.850000000000023"/>
    <x v="0"/>
    <x v="0"/>
    <s v="High"/>
    <n v="-4.759075194468454E-2"/>
    <n v="-0.9"/>
    <x v="1"/>
  </r>
  <r>
    <x v="1954"/>
    <n v="363.71"/>
    <n v="366.76740000000001"/>
    <n v="359.61869999999999"/>
    <n v="361.61"/>
    <n v="5759458"/>
    <x v="3"/>
    <s v="Jun 2017"/>
    <n v="7.1487000000000194"/>
    <x v="0"/>
    <x v="1"/>
    <s v="Low"/>
    <n v="-5.7738307992630557E-3"/>
    <n v="0"/>
    <x v="2"/>
  </r>
  <r>
    <x v="1955"/>
    <n v="370.61"/>
    <n v="371"/>
    <n v="354.1"/>
    <n v="360.75"/>
    <n v="8180408"/>
    <x v="4"/>
    <s v="Jun 2017"/>
    <n v="16.899999999999977"/>
    <x v="0"/>
    <x v="0"/>
    <s v="High"/>
    <n v="-2.6604786703003192E-2"/>
    <n v="-0.9"/>
    <x v="1"/>
  </r>
  <r>
    <x v="1956"/>
    <n v="366.68"/>
    <n v="371.74"/>
    <n v="362.52"/>
    <n v="371.24"/>
    <n v="6245040"/>
    <x v="0"/>
    <s v="Jun 2017"/>
    <n v="9.2200000000000273"/>
    <x v="0"/>
    <x v="1"/>
    <s v="Low"/>
    <n v="1.2435911421402865E-2"/>
    <n v="0"/>
    <x v="2"/>
  </r>
  <r>
    <x v="1957"/>
    <n v="376.4"/>
    <n v="376.4"/>
    <n v="362.02"/>
    <n v="362.37"/>
    <n v="6884529"/>
    <x v="1"/>
    <s v="Jun 2017"/>
    <n v="14.379999999999995"/>
    <x v="0"/>
    <x v="1"/>
    <s v="Medium"/>
    <n v="-3.7274176408076447E-2"/>
    <n v="-0.9"/>
    <x v="1"/>
  </r>
  <r>
    <x v="1958"/>
    <n v="386.69"/>
    <n v="386.95"/>
    <n v="373.1"/>
    <n v="377.49"/>
    <n v="6575285"/>
    <x v="2"/>
    <s v="Jun 2017"/>
    <n v="13.849999999999966"/>
    <x v="0"/>
    <x v="1"/>
    <s v="Medium"/>
    <n v="-2.3791667744187821E-2"/>
    <n v="-0.9"/>
    <x v="1"/>
  </r>
  <r>
    <x v="1959"/>
    <n v="382.45"/>
    <n v="386.99"/>
    <n v="379.34500000000003"/>
    <n v="383.45"/>
    <n v="6176578"/>
    <x v="3"/>
    <s v="Jun 2017"/>
    <n v="7.6449999999999818"/>
    <x v="1"/>
    <x v="1"/>
    <s v="Low"/>
    <n v="2.6147208785462154E-3"/>
    <n v="0"/>
    <x v="2"/>
  </r>
  <r>
    <x v="1960"/>
    <n v="377.99"/>
    <n v="385"/>
    <n v="373.57"/>
    <n v="382.61"/>
    <n v="7485677"/>
    <x v="4"/>
    <s v="Jun 2017"/>
    <n v="11.430000000000007"/>
    <x v="1"/>
    <x v="1"/>
    <s v="Medium"/>
    <n v="1.2222545569988636E-2"/>
    <n v="0"/>
    <x v="2"/>
  </r>
  <r>
    <x v="1961"/>
    <n v="374.35"/>
    <n v="376.99"/>
    <n v="368.02"/>
    <n v="376.4"/>
    <n v="4900356"/>
    <x v="0"/>
    <s v="Jun 2017"/>
    <n v="8.9700000000000273"/>
    <x v="0"/>
    <x v="1"/>
    <s v="Low"/>
    <n v="5.4761586750366083E-3"/>
    <n v="0"/>
    <x v="2"/>
  </r>
  <r>
    <x v="1962"/>
    <n v="376.67"/>
    <n v="378.88"/>
    <n v="369.73"/>
    <n v="372.24"/>
    <n v="7396357"/>
    <x v="1"/>
    <s v="Jun 2017"/>
    <n v="9.1499999999999773"/>
    <x v="0"/>
    <x v="1"/>
    <s v="Low"/>
    <n v="-1.1760957867629507E-2"/>
    <n v="0"/>
    <x v="2"/>
  </r>
  <r>
    <x v="1963"/>
    <n v="375"/>
    <n v="376.7"/>
    <n v="367.8"/>
    <n v="369.8"/>
    <n v="6392331"/>
    <x v="2"/>
    <s v="Jun 2017"/>
    <n v="8.8999999999999773"/>
    <x v="0"/>
    <x v="1"/>
    <s v="Low"/>
    <n v="-1.3866666666666637E-2"/>
    <n v="0"/>
    <x v="2"/>
  </r>
  <r>
    <x v="1964"/>
    <n v="377.97500000000002"/>
    <n v="378.01"/>
    <n v="370.1"/>
    <n v="371.4"/>
    <n v="6259666"/>
    <x v="3"/>
    <s v="Jun 2017"/>
    <n v="7.9099999999999682"/>
    <x v="0"/>
    <x v="1"/>
    <s v="Low"/>
    <n v="-1.7395330378993438E-2"/>
    <n v="0"/>
    <x v="2"/>
  </r>
  <r>
    <x v="1965"/>
    <n v="372.5"/>
    <n v="375.46"/>
    <n v="366.49"/>
    <n v="375.34"/>
    <n v="10371559"/>
    <x v="4"/>
    <s v="Jun 2017"/>
    <n v="8.9699999999999704"/>
    <x v="0"/>
    <x v="1"/>
    <s v="Low"/>
    <n v="7.6241610738254362E-3"/>
    <n v="0"/>
    <x v="2"/>
  </r>
  <r>
    <x v="1966"/>
    <n v="381.08499999999998"/>
    <n v="384.25"/>
    <n v="376.31"/>
    <n v="380.66"/>
    <n v="12731997"/>
    <x v="0"/>
    <s v="Jun 2017"/>
    <n v="7.9399999999999977"/>
    <x v="1"/>
    <x v="1"/>
    <s v="Low"/>
    <n v="-1.1152367582034312E-3"/>
    <n v="0"/>
    <x v="2"/>
  </r>
  <r>
    <x v="1967"/>
    <n v="367.62"/>
    <n v="376"/>
    <n v="366.61"/>
    <n v="375.95"/>
    <n v="11693404"/>
    <x v="1"/>
    <s v="Jun 2017"/>
    <n v="9.3899999999999864"/>
    <x v="0"/>
    <x v="1"/>
    <s v="Low"/>
    <n v="2.2659267722104304E-2"/>
    <n v="0.9"/>
    <x v="0"/>
  </r>
  <r>
    <x v="1968"/>
    <n v="357.99"/>
    <n v="364.5"/>
    <n v="350.62"/>
    <n v="359.01"/>
    <n v="10476833"/>
    <x v="2"/>
    <s v="Jun 2017"/>
    <n v="13.879999999999995"/>
    <x v="0"/>
    <x v="1"/>
    <s v="Medium"/>
    <n v="2.8492415989272934E-3"/>
    <n v="0"/>
    <x v="2"/>
  </r>
  <r>
    <x v="1969"/>
    <n v="374.42"/>
    <n v="376.87"/>
    <n v="354.8"/>
    <n v="357.32"/>
    <n v="17160231"/>
    <x v="3"/>
    <s v="Jun 2017"/>
    <n v="22.069999999999993"/>
    <x v="1"/>
    <x v="0"/>
    <s v="High"/>
    <n v="-4.567063725228359E-2"/>
    <n v="-0.9"/>
    <x v="1"/>
  </r>
  <r>
    <x v="1970"/>
    <n v="363.75"/>
    <n v="371.9"/>
    <n v="360.22"/>
    <n v="370"/>
    <n v="8975028"/>
    <x v="4"/>
    <s v="Jun 2017"/>
    <n v="11.67999999999995"/>
    <x v="1"/>
    <x v="1"/>
    <s v="Medium"/>
    <n v="1.7182130584192441E-2"/>
    <n v="0"/>
    <x v="2"/>
  </r>
  <r>
    <x v="1971"/>
    <n v="356.34"/>
    <n v="360.5"/>
    <n v="355.14"/>
    <n v="359.65"/>
    <n v="9287888"/>
    <x v="0"/>
    <s v="Jun 2017"/>
    <n v="5.3600000000000136"/>
    <x v="1"/>
    <x v="1"/>
    <s v="Low"/>
    <n v="9.2888814053993449E-3"/>
    <n v="0"/>
    <x v="2"/>
  </r>
  <r>
    <x v="1972"/>
    <n v="344.7"/>
    <n v="359.49290000000002"/>
    <n v="339.97"/>
    <n v="352.85"/>
    <n v="10951473"/>
    <x v="1"/>
    <s v="Jun 2017"/>
    <n v="19.522899999999993"/>
    <x v="1"/>
    <x v="0"/>
    <s v="High"/>
    <n v="2.3643748186829225E-2"/>
    <n v="0.9"/>
    <x v="0"/>
  </r>
  <r>
    <x v="1973"/>
    <n v="338.5"/>
    <n v="348.44"/>
    <n v="334.21"/>
    <n v="347.32"/>
    <n v="6737855"/>
    <x v="2"/>
    <s v="Jun 2017"/>
    <n v="14.230000000000018"/>
    <x v="1"/>
    <x v="1"/>
    <s v="Medium"/>
    <n v="2.605612998522893E-2"/>
    <n v="0.9"/>
    <x v="0"/>
  </r>
  <r>
    <x v="1974"/>
    <n v="339.77"/>
    <n v="342.88"/>
    <n v="335.93"/>
    <n v="339.85"/>
    <n v="5570256"/>
    <x v="3"/>
    <s v="Jun 2017"/>
    <n v="6.9499999999999886"/>
    <x v="0"/>
    <x v="1"/>
    <s v="Low"/>
    <n v="2.3545339494375882E-4"/>
    <n v="0"/>
    <x v="2"/>
  </r>
  <r>
    <x v="1975"/>
    <n v="344"/>
    <n v="344.88"/>
    <n v="337.29"/>
    <n v="340.37"/>
    <n v="7580447"/>
    <x v="4"/>
    <s v="Jun 2017"/>
    <n v="7.589999999999975"/>
    <x v="1"/>
    <x v="1"/>
    <s v="Low"/>
    <n v="-1.0552325581395336E-2"/>
    <n v="0"/>
    <x v="2"/>
  </r>
  <r>
    <x v="1976"/>
    <n v="337.69"/>
    <n v="342.89"/>
    <n v="335.16"/>
    <n v="341.01"/>
    <n v="9863176"/>
    <x v="0"/>
    <s v="May 2017"/>
    <n v="7.7299999999999613"/>
    <x v="1"/>
    <x v="1"/>
    <s v="Low"/>
    <n v="9.8315022653913155E-3"/>
    <n v="0"/>
    <x v="2"/>
  </r>
  <r>
    <x v="1977"/>
    <n v="326"/>
    <n v="336.28"/>
    <n v="325.76"/>
    <n v="335.1"/>
    <n v="7663064"/>
    <x v="1"/>
    <s v="May 2017"/>
    <n v="10.519999999999982"/>
    <x v="1"/>
    <x v="1"/>
    <s v="Low"/>
    <n v="2.7914110429447924E-2"/>
    <n v="0.9"/>
    <x v="0"/>
  </r>
  <r>
    <x v="1978"/>
    <n v="317.27999999999997"/>
    <n v="325.49"/>
    <n v="316.31"/>
    <n v="325.14"/>
    <n v="7705715"/>
    <x v="3"/>
    <s v="May 2017"/>
    <n v="9.1800000000000068"/>
    <x v="0"/>
    <x v="1"/>
    <s v="Low"/>
    <n v="2.4773071104387336E-2"/>
    <n v="0.9"/>
    <x v="0"/>
  </r>
  <r>
    <x v="1979"/>
    <n v="311.02"/>
    <n v="316.97000000000003"/>
    <n v="307.81"/>
    <n v="316.83"/>
    <n v="4819412"/>
    <x v="4"/>
    <s v="May 2017"/>
    <n v="9.160000000000025"/>
    <x v="0"/>
    <x v="1"/>
    <s v="Low"/>
    <n v="1.8680470709279154E-2"/>
    <n v="0"/>
    <x v="2"/>
  </r>
  <r>
    <x v="1980"/>
    <n v="306.51"/>
    <n v="311"/>
    <n v="305.39999999999998"/>
    <n v="310.22000000000003"/>
    <n v="5016931"/>
    <x v="0"/>
    <s v="May 2017"/>
    <n v="5.6000000000000227"/>
    <x v="0"/>
    <x v="1"/>
    <s v="Low"/>
    <n v="1.2104009657107555E-2"/>
    <n v="0"/>
    <x v="2"/>
  </r>
  <r>
    <x v="1981"/>
    <n v="310.45999999999998"/>
    <n v="310.73"/>
    <n v="303.48"/>
    <n v="303.86"/>
    <n v="4304658"/>
    <x v="1"/>
    <s v="May 2017"/>
    <n v="7.25"/>
    <x v="0"/>
    <x v="1"/>
    <s v="Low"/>
    <n v="-2.1258777298202559E-2"/>
    <n v="-0.9"/>
    <x v="1"/>
  </r>
  <r>
    <x v="1982"/>
    <n v="312.8"/>
    <n v="314.37"/>
    <n v="306.8"/>
    <n v="310.35000000000002"/>
    <n v="4279615"/>
    <x v="2"/>
    <s v="May 2017"/>
    <n v="7.5699999999999932"/>
    <x v="0"/>
    <x v="1"/>
    <s v="Low"/>
    <n v="-7.8324808184142853E-3"/>
    <n v="0"/>
    <x v="2"/>
  </r>
  <r>
    <x v="1983"/>
    <n v="315.5"/>
    <n v="316.5"/>
    <n v="310.2"/>
    <n v="310.83"/>
    <n v="4639506"/>
    <x v="3"/>
    <s v="May 2017"/>
    <n v="6.3000000000000114"/>
    <x v="0"/>
    <x v="1"/>
    <s v="Low"/>
    <n v="-1.4801901743264709E-2"/>
    <n v="0"/>
    <x v="2"/>
  </r>
  <r>
    <x v="1984"/>
    <n v="307"/>
    <n v="313.94"/>
    <n v="305.31"/>
    <n v="313.06"/>
    <n v="5590416"/>
    <x v="4"/>
    <s v="May 2017"/>
    <n v="8.6299999999999955"/>
    <x v="0"/>
    <x v="1"/>
    <s v="Low"/>
    <n v="1.9739413680781765E-2"/>
    <n v="0"/>
    <x v="2"/>
  </r>
  <r>
    <x v="1985"/>
    <n v="314.39"/>
    <n v="314.63"/>
    <n v="305.5"/>
    <n v="306.11"/>
    <n v="6675795"/>
    <x v="0"/>
    <s v="May 2017"/>
    <n v="9.1299999999999955"/>
    <x v="0"/>
    <x v="1"/>
    <s v="Low"/>
    <n v="-2.6336715544387459E-2"/>
    <n v="-0.9"/>
    <x v="1"/>
  </r>
  <r>
    <x v="1986"/>
    <n v="317.58999999999997"/>
    <n v="320.06"/>
    <n v="315.14"/>
    <n v="317.01"/>
    <n v="4121619"/>
    <x v="1"/>
    <s v="May 2017"/>
    <n v="4.9200000000000159"/>
    <x v="0"/>
    <x v="2"/>
    <s v="Low"/>
    <n v="-1.8262539752510599E-3"/>
    <n v="0"/>
    <x v="2"/>
  </r>
  <r>
    <x v="1987"/>
    <n v="318.38"/>
    <n v="320.2"/>
    <n v="312.52999999999997"/>
    <n v="315.88"/>
    <n v="7568594"/>
    <x v="2"/>
    <s v="May 2017"/>
    <n v="7.6700000000000159"/>
    <x v="0"/>
    <x v="1"/>
    <s v="Low"/>
    <n v="-7.8522520258810236E-3"/>
    <n v="0"/>
    <x v="2"/>
  </r>
  <r>
    <x v="1988"/>
    <n v="325.48"/>
    <n v="327"/>
    <n v="321.52999999999997"/>
    <n v="324.81"/>
    <n v="4114166"/>
    <x v="3"/>
    <s v="May 2017"/>
    <n v="5.4700000000000273"/>
    <x v="0"/>
    <x v="1"/>
    <s v="Low"/>
    <n v="-2.0584982180165169E-3"/>
    <n v="0"/>
    <x v="2"/>
  </r>
  <r>
    <x v="1989"/>
    <n v="323.39999999999998"/>
    <n v="326"/>
    <n v="319.60000000000002"/>
    <n v="323.10000000000002"/>
    <n v="4693235"/>
    <x v="4"/>
    <s v="May 2017"/>
    <n v="6.3999999999999773"/>
    <x v="0"/>
    <x v="1"/>
    <s v="Low"/>
    <n v="-9.2764378478650143E-4"/>
    <n v="0"/>
    <x v="2"/>
  </r>
  <r>
    <x v="1990"/>
    <n v="321.56"/>
    <n v="325.5"/>
    <n v="318.12"/>
    <n v="325.22000000000003"/>
    <n v="5681214"/>
    <x v="0"/>
    <s v="May 2017"/>
    <n v="7.3799999999999955"/>
    <x v="0"/>
    <x v="1"/>
    <s v="Low"/>
    <n v="1.1382012688145369E-2"/>
    <n v="0"/>
    <x v="2"/>
  </r>
  <r>
    <x v="1991"/>
    <n v="309.38"/>
    <n v="321.99"/>
    <n v="309.10000000000002"/>
    <n v="321.26"/>
    <n v="9596356"/>
    <x v="1"/>
    <s v="May 2017"/>
    <n v="12.889999999999986"/>
    <x v="0"/>
    <x v="1"/>
    <s v="Medium"/>
    <n v="3.8399379403969217E-2"/>
    <n v="0.9"/>
    <x v="0"/>
  </r>
  <r>
    <x v="1992"/>
    <n v="310.89999999999998"/>
    <n v="313.79000000000002"/>
    <n v="305.82"/>
    <n v="307.19"/>
    <n v="6981229"/>
    <x v="2"/>
    <s v="May 2017"/>
    <n v="7.9700000000000273"/>
    <x v="0"/>
    <x v="1"/>
    <s v="Low"/>
    <n v="-1.1933097458989964E-2"/>
    <n v="0"/>
    <x v="2"/>
  </r>
  <r>
    <x v="1993"/>
    <n v="298"/>
    <n v="308.55"/>
    <n v="296.8"/>
    <n v="308.35000000000002"/>
    <n v="8084153"/>
    <x v="3"/>
    <s v="May 2017"/>
    <n v="11.75"/>
    <x v="0"/>
    <x v="1"/>
    <s v="Medium"/>
    <n v="3.473154362416115E-2"/>
    <n v="0.9"/>
    <x v="0"/>
  </r>
  <r>
    <x v="1994"/>
    <n v="307.435"/>
    <n v="307.77"/>
    <n v="290.76010000000002"/>
    <n v="295.45999999999998"/>
    <n v="14039582"/>
    <x v="4"/>
    <s v="May 2017"/>
    <n v="17.009899999999959"/>
    <x v="0"/>
    <x v="0"/>
    <s v="High"/>
    <n v="-3.8951323043895529E-2"/>
    <n v="-0.9"/>
    <x v="1"/>
  </r>
  <r>
    <x v="1995"/>
    <n v="317.67"/>
    <n v="321.52999999999997"/>
    <n v="310.45"/>
    <n v="311.02"/>
    <n v="6278906"/>
    <x v="0"/>
    <s v="May 2017"/>
    <n v="11.079999999999984"/>
    <x v="0"/>
    <x v="1"/>
    <s v="Medium"/>
    <n v="-2.0933673308779658E-2"/>
    <n v="-0.9"/>
    <x v="1"/>
  </r>
  <r>
    <x v="1996"/>
    <n v="324"/>
    <n v="327.65989999999999"/>
    <n v="316.56009999999998"/>
    <n v="318.89"/>
    <n v="5242868"/>
    <x v="1"/>
    <s v="May 2017"/>
    <n v="11.099800000000016"/>
    <x v="1"/>
    <x v="1"/>
    <s v="Medium"/>
    <n v="-1.5771604938271646E-2"/>
    <n v="0"/>
    <x v="2"/>
  </r>
  <r>
    <x v="1997"/>
    <n v="314.88"/>
    <n v="327.25"/>
    <n v="314.81"/>
    <n v="322.83"/>
    <n v="8480546"/>
    <x v="2"/>
    <s v="May 2017"/>
    <n v="12.439999999999998"/>
    <x v="1"/>
    <x v="1"/>
    <s v="Medium"/>
    <n v="2.524771341463411E-2"/>
    <n v="0.9"/>
    <x v="0"/>
  </r>
  <r>
    <x v="1998"/>
    <n v="309.83"/>
    <n v="314.8"/>
    <n v="308"/>
    <n v="314.07"/>
    <n v="4447619"/>
    <x v="3"/>
    <s v="Apr 2017"/>
    <n v="6.8000000000000114"/>
    <x v="1"/>
    <x v="1"/>
    <s v="Low"/>
    <n v="1.3684923990575507E-2"/>
    <n v="0"/>
    <x v="2"/>
  </r>
  <r>
    <x v="1999"/>
    <n v="311.69"/>
    <n v="313.08999999999997"/>
    <n v="307.5"/>
    <n v="308.63"/>
    <n v="3430245"/>
    <x v="4"/>
    <s v="Apr 2017"/>
    <n v="5.589999999999975"/>
    <x v="0"/>
    <x v="1"/>
    <s v="Low"/>
    <n v="-9.8174468221630534E-3"/>
    <n v="0"/>
    <x v="2"/>
  </r>
  <r>
    <x v="2000"/>
    <n v="312.37"/>
    <n v="314.5"/>
    <n v="309"/>
    <n v="310.17"/>
    <n v="4184186"/>
    <x v="0"/>
    <s v="Apr 2017"/>
    <n v="5.5"/>
    <x v="1"/>
    <x v="1"/>
    <s v="Low"/>
    <n v="-7.0429298588212327E-3"/>
    <n v="0"/>
    <x v="2"/>
  </r>
  <r>
    <x v="2001"/>
    <n v="308"/>
    <n v="313.98"/>
    <n v="305.86"/>
    <n v="313.79000000000002"/>
    <n v="6666406"/>
    <x v="1"/>
    <s v="Apr 2017"/>
    <n v="8.1200000000000045"/>
    <x v="1"/>
    <x v="1"/>
    <s v="Low"/>
    <n v="1.8798701298701367E-2"/>
    <n v="0"/>
    <x v="2"/>
  </r>
  <r>
    <x v="2002"/>
    <n v="309.22000000000003"/>
    <n v="310.55"/>
    <n v="306.0215"/>
    <n v="308.02999999999997"/>
    <n v="5077561"/>
    <x v="2"/>
    <s v="Apr 2017"/>
    <n v="4.5285000000000082"/>
    <x v="0"/>
    <x v="2"/>
    <s v="Low"/>
    <n v="-3.8483927300952542E-3"/>
    <n v="0"/>
    <x v="2"/>
  </r>
  <r>
    <x v="2003"/>
    <n v="302"/>
    <n v="306.39999999999998"/>
    <n v="300.42"/>
    <n v="305.60000000000002"/>
    <n v="4509756"/>
    <x v="3"/>
    <s v="Apr 2017"/>
    <n v="5.9799999999999613"/>
    <x v="0"/>
    <x v="1"/>
    <s v="Low"/>
    <n v="1.1920529801324579E-2"/>
    <n v="0"/>
    <x v="2"/>
  </r>
  <r>
    <x v="2004"/>
    <n v="306.51"/>
    <n v="309.14999999999998"/>
    <n v="300.23"/>
    <n v="302.51"/>
    <n v="6149352"/>
    <x v="4"/>
    <s v="Apr 2017"/>
    <n v="8.9199999999999591"/>
    <x v="0"/>
    <x v="1"/>
    <s v="Low"/>
    <n v="-1.305014518286516E-2"/>
    <n v="0"/>
    <x v="2"/>
  </r>
  <r>
    <x v="2005"/>
    <n v="302.45999999999998"/>
    <n v="306.62"/>
    <n v="302.11"/>
    <n v="305.52"/>
    <n v="3898024"/>
    <x v="0"/>
    <s v="Apr 2017"/>
    <n v="4.5099999999999909"/>
    <x v="0"/>
    <x v="2"/>
    <s v="Low"/>
    <n v="1.0117040269787748E-2"/>
    <n v="0"/>
    <x v="2"/>
  </r>
  <r>
    <x v="2006"/>
    <n v="299.7"/>
    <n v="300.8399"/>
    <n v="297.89999999999998"/>
    <n v="300.25"/>
    <n v="3035698"/>
    <x v="1"/>
    <s v="Apr 2017"/>
    <n v="2.9399000000000228"/>
    <x v="0"/>
    <x v="2"/>
    <s v="Low"/>
    <n v="1.8351685018352065E-3"/>
    <n v="0"/>
    <x v="2"/>
  </r>
  <r>
    <x v="2007"/>
    <n v="302.7"/>
    <n v="304"/>
    <n v="298.68"/>
    <n v="301.44"/>
    <n v="4138736"/>
    <x v="2"/>
    <s v="Apr 2017"/>
    <n v="5.3199999999999932"/>
    <x v="0"/>
    <x v="1"/>
    <s v="Low"/>
    <n v="-4.1625371655103762E-3"/>
    <n v="0"/>
    <x v="2"/>
  </r>
  <r>
    <x v="2008"/>
    <n v="296.7"/>
    <n v="307.39"/>
    <n v="295.3"/>
    <n v="304"/>
    <n v="9284634"/>
    <x v="4"/>
    <s v="Apr 2017"/>
    <n v="12.089999999999975"/>
    <x v="0"/>
    <x v="1"/>
    <s v="Medium"/>
    <n v="2.4603977081226868E-2"/>
    <n v="0.9"/>
    <x v="0"/>
  </r>
  <r>
    <x v="2009"/>
    <n v="306.33999999999997"/>
    <n v="308.44810000000001"/>
    <n v="296.32"/>
    <n v="296.83999999999997"/>
    <n v="6050682"/>
    <x v="0"/>
    <s v="Apr 2017"/>
    <n v="12.128100000000018"/>
    <x v="0"/>
    <x v="1"/>
    <s v="Medium"/>
    <n v="-3.1011294639942549E-2"/>
    <n v="-0.9"/>
    <x v="1"/>
  </r>
  <r>
    <x v="2010"/>
    <n v="313.38"/>
    <n v="313.47000000000003"/>
    <n v="305.5"/>
    <n v="308.70999999999998"/>
    <n v="5724577"/>
    <x v="1"/>
    <s v="Apr 2017"/>
    <n v="7.9700000000000273"/>
    <x v="0"/>
    <x v="1"/>
    <s v="Low"/>
    <n v="-1.4902035866998583E-2"/>
    <n v="0"/>
    <x v="2"/>
  </r>
  <r>
    <x v="2011"/>
    <n v="309.14999999999998"/>
    <n v="313.72989999999999"/>
    <n v="308.70999999999998"/>
    <n v="312.39"/>
    <n v="7664458"/>
    <x v="2"/>
    <s v="Apr 2017"/>
    <n v="5.0199000000000069"/>
    <x v="1"/>
    <x v="1"/>
    <s v="Low"/>
    <n v="1.0480349344978197E-2"/>
    <n v="0"/>
    <x v="2"/>
  </r>
  <r>
    <x v="2012"/>
    <n v="297.5"/>
    <n v="302.69"/>
    <n v="297.14999999999998"/>
    <n v="302.54000000000002"/>
    <n v="4562929"/>
    <x v="3"/>
    <s v="Apr 2017"/>
    <n v="5.5400000000000205"/>
    <x v="0"/>
    <x v="1"/>
    <s v="Low"/>
    <n v="1.6941176470588303E-2"/>
    <n v="0"/>
    <x v="2"/>
  </r>
  <r>
    <x v="2013"/>
    <n v="296.88"/>
    <n v="301.94"/>
    <n v="294.10000000000002"/>
    <n v="298.7"/>
    <n v="5520588"/>
    <x v="4"/>
    <s v="Apr 2017"/>
    <n v="7.839999999999975"/>
    <x v="0"/>
    <x v="1"/>
    <s v="Low"/>
    <n v="6.1304230665588559E-3"/>
    <n v="0"/>
    <x v="2"/>
  </r>
  <r>
    <x v="2014"/>
    <n v="302.04000000000002"/>
    <n v="304.88"/>
    <n v="294.2"/>
    <n v="295"/>
    <n v="7880938"/>
    <x v="0"/>
    <s v="Apr 2017"/>
    <n v="10.680000000000007"/>
    <x v="1"/>
    <x v="1"/>
    <s v="Low"/>
    <n v="-2.3308171103165212E-2"/>
    <n v="-0.9"/>
    <x v="1"/>
  </r>
  <r>
    <x v="2015"/>
    <n v="296.89"/>
    <n v="304.81"/>
    <n v="294.52999999999997"/>
    <n v="303.7"/>
    <n v="10134556"/>
    <x v="1"/>
    <s v="Apr 2017"/>
    <n v="10.28000000000003"/>
    <x v="1"/>
    <x v="1"/>
    <s v="Low"/>
    <n v="2.2937788406480523E-2"/>
    <n v="0.9"/>
    <x v="0"/>
  </r>
  <r>
    <x v="2016"/>
    <n v="286.89999999999998"/>
    <n v="299"/>
    <n v="284.58"/>
    <n v="298.52"/>
    <n v="13888618"/>
    <x v="2"/>
    <s v="Apr 2017"/>
    <n v="14.420000000000016"/>
    <x v="1"/>
    <x v="1"/>
    <s v="Medium"/>
    <n v="4.0501917044266311E-2"/>
    <n v="0.9"/>
    <x v="0"/>
  </r>
  <r>
    <x v="2017"/>
    <n v="278.73"/>
    <n v="279.68"/>
    <n v="276.31970000000001"/>
    <n v="278.3"/>
    <n v="3294640"/>
    <x v="3"/>
    <s v="Mar 2017"/>
    <n v="3.3602999999999952"/>
    <x v="0"/>
    <x v="2"/>
    <s v="Low"/>
    <n v="-1.5427115846877149E-3"/>
    <n v="0"/>
    <x v="2"/>
  </r>
  <r>
    <x v="2018"/>
    <n v="278.04000000000002"/>
    <n v="282"/>
    <n v="277.20999999999998"/>
    <n v="277.92"/>
    <n v="4148426"/>
    <x v="4"/>
    <s v="Mar 2017"/>
    <n v="4.7900000000000205"/>
    <x v="0"/>
    <x v="2"/>
    <s v="Low"/>
    <n v="-4.3159257660769866E-4"/>
    <n v="0"/>
    <x v="2"/>
  </r>
  <r>
    <x v="2019"/>
    <n v="278.33999999999997"/>
    <n v="279.60000000000002"/>
    <n v="275.54000000000002"/>
    <n v="277.38"/>
    <n v="3676157"/>
    <x v="0"/>
    <s v="Mar 2017"/>
    <n v="4.0600000000000023"/>
    <x v="0"/>
    <x v="2"/>
    <s v="Low"/>
    <n v="-3.4490191851691441E-3"/>
    <n v="0"/>
    <x v="2"/>
  </r>
  <r>
    <x v="2020"/>
    <n v="277.02"/>
    <n v="280.68"/>
    <n v="275"/>
    <n v="277.45"/>
    <n v="7987604"/>
    <x v="1"/>
    <s v="Mar 2017"/>
    <n v="5.6800000000000068"/>
    <x v="0"/>
    <x v="1"/>
    <s v="Low"/>
    <n v="1.5522344957043059E-3"/>
    <n v="0"/>
    <x v="2"/>
  </r>
  <r>
    <x v="2021"/>
    <n v="260.60000000000002"/>
    <n v="270.57"/>
    <n v="259.75"/>
    <n v="270.22000000000003"/>
    <n v="6230795"/>
    <x v="2"/>
    <s v="Mar 2017"/>
    <n v="10.819999999999993"/>
    <x v="0"/>
    <x v="1"/>
    <s v="Low"/>
    <n v="3.6914811972371467E-2"/>
    <n v="0.9"/>
    <x v="0"/>
  </r>
  <r>
    <x v="2022"/>
    <n v="255.7"/>
    <n v="263.89"/>
    <n v="255.01"/>
    <n v="263.16000000000003"/>
    <n v="5647253"/>
    <x v="3"/>
    <s v="Mar 2017"/>
    <n v="8.8799999999999955"/>
    <x v="0"/>
    <x v="1"/>
    <s v="Low"/>
    <n v="2.9174814235432292E-2"/>
    <n v="0.9"/>
    <x v="0"/>
  </r>
  <r>
    <x v="2023"/>
    <n v="255.39"/>
    <n v="257.67200000000003"/>
    <n v="253.3"/>
    <n v="254.78"/>
    <n v="3320245"/>
    <x v="4"/>
    <s v="Mar 2017"/>
    <n v="4.3720000000000141"/>
    <x v="0"/>
    <x v="2"/>
    <s v="Low"/>
    <n v="-2.3885038568463341E-3"/>
    <n v="0"/>
    <x v="2"/>
  </r>
  <r>
    <x v="2024"/>
    <n v="251.56"/>
    <n v="255.07"/>
    <n v="250.51"/>
    <n v="255.01"/>
    <n v="4059297"/>
    <x v="0"/>
    <s v="Mar 2017"/>
    <n v="4.5600000000000023"/>
    <x v="0"/>
    <x v="2"/>
    <s v="Low"/>
    <n v="1.3714422006678282E-2"/>
    <n v="0"/>
    <x v="2"/>
  </r>
  <r>
    <x v="2025"/>
    <n v="262.83"/>
    <n v="264.8"/>
    <n v="250.24"/>
    <n v="250.68"/>
    <n v="6908554"/>
    <x v="1"/>
    <s v="Mar 2017"/>
    <n v="14.560000000000002"/>
    <x v="0"/>
    <x v="1"/>
    <s v="Medium"/>
    <n v="-4.6227599589087918E-2"/>
    <n v="-0.9"/>
    <x v="1"/>
  </r>
  <r>
    <x v="2026"/>
    <n v="260.60000000000002"/>
    <n v="264.55"/>
    <n v="258.82100000000003"/>
    <n v="261.92"/>
    <n v="3614294"/>
    <x v="2"/>
    <s v="Mar 2017"/>
    <n v="5.728999999999985"/>
    <x v="0"/>
    <x v="1"/>
    <s v="Low"/>
    <n v="5.065234075211025E-3"/>
    <n v="0"/>
    <x v="2"/>
  </r>
  <r>
    <x v="2027"/>
    <n v="264"/>
    <n v="265.33"/>
    <n v="261.2"/>
    <n v="261.5"/>
    <n v="6497496"/>
    <x v="3"/>
    <s v="Mar 2017"/>
    <n v="4.1299999999999955"/>
    <x v="0"/>
    <x v="2"/>
    <s v="Low"/>
    <n v="-9.46969696969697E-3"/>
    <n v="0"/>
    <x v="2"/>
  </r>
  <r>
    <x v="2028"/>
    <n v="262.39999999999998"/>
    <n v="265.75"/>
    <n v="259.06"/>
    <n v="262.05"/>
    <n v="7132153"/>
    <x v="4"/>
    <s v="Mar 2017"/>
    <n v="6.6899999999999977"/>
    <x v="0"/>
    <x v="1"/>
    <s v="Low"/>
    <n v="-1.3338414634145044E-3"/>
    <n v="0"/>
    <x v="2"/>
  </r>
  <r>
    <x v="2029"/>
    <n v="257"/>
    <n v="261"/>
    <n v="254.27"/>
    <n v="255.73"/>
    <n v="5330806"/>
    <x v="0"/>
    <s v="Mar 2017"/>
    <n v="6.7299999999999898"/>
    <x v="0"/>
    <x v="1"/>
    <s v="Low"/>
    <n v="-4.941634241245176E-3"/>
    <n v="0"/>
    <x v="2"/>
  </r>
  <r>
    <x v="2030"/>
    <n v="246.11"/>
    <n v="258.12"/>
    <n v="246.02"/>
    <n v="258"/>
    <n v="7598446"/>
    <x v="1"/>
    <s v="Mar 2017"/>
    <n v="12.099999999999994"/>
    <x v="0"/>
    <x v="1"/>
    <s v="Medium"/>
    <n v="4.8311730527000066E-2"/>
    <n v="0.9"/>
    <x v="0"/>
  </r>
  <r>
    <x v="2031"/>
    <n v="244.82"/>
    <n v="246.85"/>
    <n v="242.78100000000001"/>
    <n v="246.17"/>
    <n v="3022625"/>
    <x v="2"/>
    <s v="Mar 2017"/>
    <n v="4.0689999999999884"/>
    <x v="0"/>
    <x v="2"/>
    <s v="Low"/>
    <n v="5.5142553712931716E-3"/>
    <n v="0"/>
    <x v="2"/>
  </r>
  <r>
    <x v="2032"/>
    <n v="246.21"/>
    <n v="246.5"/>
    <n v="243"/>
    <n v="243.69"/>
    <n v="3066272"/>
    <x v="3"/>
    <s v="Mar 2017"/>
    <n v="3.5"/>
    <x v="0"/>
    <x v="2"/>
    <s v="Low"/>
    <n v="-1.0235165102960929E-2"/>
    <n v="0"/>
    <x v="2"/>
  </r>
  <r>
    <x v="2033"/>
    <n v="247.63"/>
    <n v="248.66"/>
    <n v="243"/>
    <n v="244.9"/>
    <n v="3879293"/>
    <x v="4"/>
    <s v="Mar 2017"/>
    <n v="5.6599999999999966"/>
    <x v="0"/>
    <x v="1"/>
    <s v="Low"/>
    <n v="-1.1024512377337115E-2"/>
    <n v="0"/>
    <x v="2"/>
  </r>
  <r>
    <x v="2034"/>
    <n v="247"/>
    <n v="250.07"/>
    <n v="245.32"/>
    <n v="246.87"/>
    <n v="3728649"/>
    <x v="0"/>
    <s v="Mar 2017"/>
    <n v="4.75"/>
    <x v="0"/>
    <x v="2"/>
    <s v="Low"/>
    <n v="-5.2631578947366577E-4"/>
    <n v="0"/>
    <x v="2"/>
  </r>
  <r>
    <x v="2035"/>
    <n v="251.92"/>
    <n v="253.89"/>
    <n v="248.32"/>
    <n v="248.59"/>
    <n v="3459470"/>
    <x v="1"/>
    <s v="Mar 2017"/>
    <n v="5.5699999999999932"/>
    <x v="0"/>
    <x v="1"/>
    <s v="Low"/>
    <n v="-1.3218482057796063E-2"/>
    <n v="0"/>
    <x v="2"/>
  </r>
  <r>
    <x v="2036"/>
    <n v="247.91"/>
    <n v="251.7"/>
    <n v="247.51"/>
    <n v="251.21"/>
    <n v="3355500"/>
    <x v="2"/>
    <s v="Mar 2017"/>
    <n v="4.1899999999999977"/>
    <x v="0"/>
    <x v="2"/>
    <s v="Low"/>
    <n v="1.3311282320196892E-2"/>
    <n v="0"/>
    <x v="2"/>
  </r>
  <r>
    <x v="2037"/>
    <n v="250.74"/>
    <n v="251.9"/>
    <n v="249"/>
    <n v="251.57"/>
    <n v="2929234"/>
    <x v="3"/>
    <s v="Mar 2017"/>
    <n v="2.9000000000000057"/>
    <x v="0"/>
    <x v="2"/>
    <s v="Low"/>
    <n v="3.3102018026640507E-3"/>
    <n v="0"/>
    <x v="2"/>
  </r>
  <r>
    <x v="2038"/>
    <n v="249.71"/>
    <n v="253.28"/>
    <n v="248.27"/>
    <n v="250.48"/>
    <n v="3351833"/>
    <x v="4"/>
    <s v="Mar 2017"/>
    <n v="5.0099999999999909"/>
    <x v="0"/>
    <x v="1"/>
    <s v="Low"/>
    <n v="3.0835769492610701E-3"/>
    <n v="0"/>
    <x v="2"/>
  </r>
  <r>
    <x v="2039"/>
    <n v="254.18"/>
    <n v="254.85"/>
    <n v="249.11"/>
    <n v="250.02"/>
    <n v="4809488"/>
    <x v="0"/>
    <s v="Mar 2017"/>
    <n v="5.7399999999999807"/>
    <x v="0"/>
    <x v="1"/>
    <s v="Low"/>
    <n v="-1.6366354551892347E-2"/>
    <n v="0"/>
    <x v="2"/>
  </r>
  <r>
    <x v="2040"/>
    <n v="244.19"/>
    <n v="251"/>
    <n v="243.9"/>
    <n v="249.99"/>
    <n v="6078145"/>
    <x v="1"/>
    <s v="Feb 2017"/>
    <n v="7.0999999999999943"/>
    <x v="0"/>
    <x v="1"/>
    <s v="Low"/>
    <n v="2.3751996396248868E-2"/>
    <n v="0.9"/>
    <x v="0"/>
  </r>
  <r>
    <x v="2041"/>
    <n v="248.17"/>
    <n v="248.36"/>
    <n v="242.01"/>
    <n v="246.23"/>
    <n v="11460810"/>
    <x v="2"/>
    <s v="Feb 2017"/>
    <n v="6.3500000000000227"/>
    <x v="0"/>
    <x v="1"/>
    <s v="Low"/>
    <n v="-7.8172220655195954E-3"/>
    <n v="0"/>
    <x v="2"/>
  </r>
  <r>
    <x v="2042"/>
    <n v="252.66"/>
    <n v="258.25"/>
    <n v="250.2"/>
    <n v="257"/>
    <n v="8171626"/>
    <x v="3"/>
    <s v="Feb 2017"/>
    <n v="8.0500000000000114"/>
    <x v="0"/>
    <x v="1"/>
    <s v="Low"/>
    <n v="1.717723422781605E-2"/>
    <n v="0"/>
    <x v="2"/>
  </r>
  <r>
    <x v="2043"/>
    <n v="264"/>
    <n v="264.66000000000003"/>
    <n v="255.56"/>
    <n v="255.99"/>
    <n v="14915249"/>
    <x v="4"/>
    <s v="Feb 2017"/>
    <n v="9.1000000000000227"/>
    <x v="0"/>
    <x v="1"/>
    <s v="Low"/>
    <n v="-3.0340909090909057E-2"/>
    <n v="-0.9"/>
    <x v="1"/>
  </r>
  <r>
    <x v="2044"/>
    <n v="280.31"/>
    <n v="283.45"/>
    <n v="272.60000000000002"/>
    <n v="273.51"/>
    <n v="8754975"/>
    <x v="0"/>
    <s v="Feb 2017"/>
    <n v="10.849999999999966"/>
    <x v="0"/>
    <x v="1"/>
    <s v="Low"/>
    <n v="-2.4258856266276663E-2"/>
    <n v="-0.9"/>
    <x v="1"/>
  </r>
  <r>
    <x v="2045"/>
    <n v="275.45"/>
    <n v="281.39999999999998"/>
    <n v="274.01"/>
    <n v="277.39"/>
    <n v="5676747"/>
    <x v="1"/>
    <s v="Feb 2017"/>
    <n v="7.3899999999999864"/>
    <x v="0"/>
    <x v="1"/>
    <s v="Low"/>
    <n v="7.0430205118896276E-3"/>
    <n v="0"/>
    <x v="2"/>
  </r>
  <r>
    <x v="2046"/>
    <n v="265.8"/>
    <n v="272.89"/>
    <n v="264.14999999999998"/>
    <n v="272.23"/>
    <n v="6257149"/>
    <x v="3"/>
    <s v="Feb 2017"/>
    <n v="8.7400000000000091"/>
    <x v="0"/>
    <x v="1"/>
    <s v="Low"/>
    <n v="2.4191121143717104E-2"/>
    <n v="0.9"/>
    <x v="0"/>
  </r>
  <r>
    <x v="2047"/>
    <n v="277.60000000000002"/>
    <n v="280"/>
    <n v="268.5"/>
    <n v="268.95"/>
    <n v="7077322"/>
    <x v="4"/>
    <s v="Feb 2017"/>
    <n v="11.5"/>
    <x v="0"/>
    <x v="1"/>
    <s v="Medium"/>
    <n v="-3.1159942363112512E-2"/>
    <n v="-0.9"/>
    <x v="1"/>
  </r>
  <r>
    <x v="2048"/>
    <n v="280"/>
    <n v="282.24"/>
    <n v="276.44"/>
    <n v="279.76"/>
    <n v="4947856"/>
    <x v="0"/>
    <s v="Feb 2017"/>
    <n v="5.8000000000000114"/>
    <x v="0"/>
    <x v="1"/>
    <s v="Low"/>
    <n v="-8.5714285714288962E-4"/>
    <n v="0"/>
    <x v="2"/>
  </r>
  <r>
    <x v="2049"/>
    <n v="279.02999999999997"/>
    <n v="287.39"/>
    <n v="278.61"/>
    <n v="280.98"/>
    <n v="7345224"/>
    <x v="1"/>
    <s v="Feb 2017"/>
    <n v="8.7799999999999727"/>
    <x v="0"/>
    <x v="1"/>
    <s v="Low"/>
    <n v="6.9884958606603077E-3"/>
    <n v="0"/>
    <x v="2"/>
  </r>
  <r>
    <x v="2050"/>
    <n v="270.74"/>
    <n v="280.78989999999999"/>
    <n v="270.51"/>
    <n v="280.60000000000002"/>
    <n v="7029605"/>
    <x v="2"/>
    <s v="Feb 2017"/>
    <n v="10.279899999999998"/>
    <x v="0"/>
    <x v="1"/>
    <s v="Low"/>
    <n v="3.6418704291940655E-2"/>
    <n v="0.9"/>
    <x v="0"/>
  </r>
  <r>
    <x v="2051"/>
    <n v="269.79000000000002"/>
    <n v="270.95"/>
    <n v="266.11"/>
    <n v="269.23"/>
    <n v="3619739"/>
    <x v="3"/>
    <s v="Feb 2017"/>
    <n v="4.839999999999975"/>
    <x v="0"/>
    <x v="2"/>
    <s v="Low"/>
    <n v="-2.0756884984617749E-3"/>
    <n v="0"/>
    <x v="2"/>
  </r>
  <r>
    <x v="2052"/>
    <n v="266.25"/>
    <n v="271.18"/>
    <n v="266.14999999999998"/>
    <n v="269.2"/>
    <n v="7820222"/>
    <x v="4"/>
    <s v="Feb 2017"/>
    <n v="5.0300000000000296"/>
    <x v="0"/>
    <x v="1"/>
    <s v="Low"/>
    <n v="1.1079812206572727E-2"/>
    <n v="0"/>
    <x v="2"/>
  </r>
  <r>
    <x v="2053"/>
    <n v="257.35000000000002"/>
    <n v="263.36"/>
    <n v="256.2"/>
    <n v="262.08"/>
    <n v="3933014"/>
    <x v="0"/>
    <s v="Feb 2017"/>
    <n v="7.160000000000025"/>
    <x v="0"/>
    <x v="1"/>
    <s v="Low"/>
    <n v="1.837963862444127E-2"/>
    <n v="0"/>
    <x v="2"/>
  </r>
  <r>
    <x v="2054"/>
    <n v="258.19"/>
    <n v="260"/>
    <n v="256.42"/>
    <n v="257.48"/>
    <n v="4244775"/>
    <x v="1"/>
    <s v="Feb 2017"/>
    <n v="3.5799999999999841"/>
    <x v="0"/>
    <x v="2"/>
    <s v="Low"/>
    <n v="-2.749912854874238E-3"/>
    <n v="0"/>
    <x v="2"/>
  </r>
  <r>
    <x v="2055"/>
    <n v="251"/>
    <n v="257.82"/>
    <n v="250.63"/>
    <n v="257.77"/>
    <n v="3562517"/>
    <x v="2"/>
    <s v="Feb 2017"/>
    <n v="7.1899999999999977"/>
    <x v="0"/>
    <x v="1"/>
    <s v="Low"/>
    <n v="2.6972111553784789E-2"/>
    <n v="0.9"/>
    <x v="0"/>
  </r>
  <r>
    <x v="2056"/>
    <n v="251.91"/>
    <n v="252.179"/>
    <n v="249.68"/>
    <n v="251.33"/>
    <n v="2186723"/>
    <x v="3"/>
    <s v="Feb 2017"/>
    <n v="2.4989999999999952"/>
    <x v="0"/>
    <x v="2"/>
    <s v="Low"/>
    <n v="-2.3024095907267839E-3"/>
    <n v="0"/>
    <x v="2"/>
  </r>
  <r>
    <x v="2057"/>
    <n v="248.34"/>
    <n v="252.42"/>
    <n v="247.71"/>
    <n v="251.55"/>
    <n v="2499775"/>
    <x v="4"/>
    <s v="Feb 2017"/>
    <n v="4.7099999999999795"/>
    <x v="0"/>
    <x v="2"/>
    <s v="Low"/>
    <n v="1.2925827494563936E-2"/>
    <n v="0"/>
    <x v="2"/>
  </r>
  <r>
    <x v="2058"/>
    <n v="253.05"/>
    <n v="253.2"/>
    <n v="249.05"/>
    <n v="249.24"/>
    <n v="3958829"/>
    <x v="0"/>
    <s v="Feb 2017"/>
    <n v="4.1499999999999773"/>
    <x v="0"/>
    <x v="2"/>
    <s v="Low"/>
    <n v="-1.5056312981624194E-2"/>
    <n v="0"/>
    <x v="2"/>
  </r>
  <r>
    <x v="2059"/>
    <n v="249.24"/>
    <n v="255.89"/>
    <n v="247.7"/>
    <n v="251.93"/>
    <n v="4116104"/>
    <x v="1"/>
    <s v="Jan 2017"/>
    <n v="8.1899999999999977"/>
    <x v="0"/>
    <x v="1"/>
    <s v="Low"/>
    <n v="1.0792810142834206E-2"/>
    <n v="0"/>
    <x v="2"/>
  </r>
  <r>
    <x v="2060"/>
    <n v="252.53"/>
    <n v="255.28989999999999"/>
    <n v="247.1"/>
    <n v="250.63"/>
    <n v="3801074"/>
    <x v="2"/>
    <s v="Jan 2017"/>
    <n v="8.1898999999999944"/>
    <x v="0"/>
    <x v="1"/>
    <s v="Low"/>
    <n v="-7.5238585514592555E-3"/>
    <n v="0"/>
    <x v="2"/>
  </r>
  <r>
    <x v="2061"/>
    <n v="251.38"/>
    <n v="253"/>
    <n v="248.52"/>
    <n v="252.95"/>
    <n v="3166336"/>
    <x v="3"/>
    <s v="Jan 2017"/>
    <n v="4.4799999999999898"/>
    <x v="0"/>
    <x v="2"/>
    <s v="Low"/>
    <n v="6.2455247036359027E-3"/>
    <n v="0"/>
    <x v="2"/>
  </r>
  <r>
    <x v="2062"/>
    <n v="254.29"/>
    <n v="255.74"/>
    <n v="250.75"/>
    <n v="252.51"/>
    <n v="3152123"/>
    <x v="4"/>
    <s v="Jan 2017"/>
    <n v="4.9900000000000091"/>
    <x v="0"/>
    <x v="2"/>
    <s v="Low"/>
    <n v="-6.999882024460267E-3"/>
    <n v="0"/>
    <x v="2"/>
  </r>
  <r>
    <x v="2063"/>
    <n v="257.31"/>
    <n v="258.45999999999998"/>
    <n v="251.8"/>
    <n v="254.47"/>
    <n v="5146361"/>
    <x v="0"/>
    <s v="Jan 2017"/>
    <n v="6.6599999999999682"/>
    <x v="0"/>
    <x v="1"/>
    <s v="Low"/>
    <n v="-1.1037270218802237E-2"/>
    <n v="0"/>
    <x v="2"/>
  </r>
  <r>
    <x v="2064"/>
    <n v="250"/>
    <n v="254.8"/>
    <n v="249.65"/>
    <n v="254.61"/>
    <n v="4965451"/>
    <x v="1"/>
    <s v="Jan 2017"/>
    <n v="5.1500000000000057"/>
    <x v="0"/>
    <x v="1"/>
    <s v="Low"/>
    <n v="1.8440000000000054E-2"/>
    <n v="0"/>
    <x v="2"/>
  </r>
  <r>
    <x v="2065"/>
    <n v="245.85"/>
    <n v="250.88990000000001"/>
    <n v="245.5"/>
    <n v="248.92"/>
    <n v="6262938"/>
    <x v="2"/>
    <s v="Jan 2017"/>
    <n v="5.3899000000000115"/>
    <x v="0"/>
    <x v="1"/>
    <s v="Low"/>
    <n v="1.2487288997356084E-2"/>
    <n v="0"/>
    <x v="2"/>
  </r>
  <r>
    <x v="2066"/>
    <n v="245.46"/>
    <n v="246"/>
    <n v="243.01"/>
    <n v="244.73"/>
    <n v="4204275"/>
    <x v="3"/>
    <s v="Jan 2017"/>
    <n v="2.9900000000000091"/>
    <x v="0"/>
    <x v="2"/>
    <s v="Low"/>
    <n v="-2.9740079850078148E-3"/>
    <n v="0"/>
    <x v="2"/>
  </r>
  <r>
    <x v="2067"/>
    <n v="247.25"/>
    <n v="248.68"/>
    <n v="240.75"/>
    <n v="243.76"/>
    <n v="7732303"/>
    <x v="4"/>
    <s v="Jan 2017"/>
    <n v="7.9300000000000068"/>
    <x v="0"/>
    <x v="1"/>
    <s v="Low"/>
    <n v="-1.4115267947421675E-2"/>
    <n v="0"/>
    <x v="2"/>
  </r>
  <r>
    <x v="2068"/>
    <n v="236.65"/>
    <n v="239.71"/>
    <n v="235.58"/>
    <n v="238.36"/>
    <n v="3768967"/>
    <x v="0"/>
    <s v="Jan 2017"/>
    <n v="4.1299999999999955"/>
    <x v="0"/>
    <x v="2"/>
    <s v="Low"/>
    <n v="7.2258609761251128E-3"/>
    <n v="0"/>
    <x v="2"/>
  </r>
  <r>
    <x v="2069"/>
    <n v="236.7"/>
    <n v="239.96"/>
    <n v="234.37"/>
    <n v="235.58"/>
    <n v="4617522"/>
    <x v="1"/>
    <s v="Jan 2017"/>
    <n v="5.5900000000000034"/>
    <x v="0"/>
    <x v="1"/>
    <s v="Low"/>
    <n v="-4.7317279256441748E-3"/>
    <n v="0"/>
    <x v="2"/>
  </r>
  <r>
    <x v="2070"/>
    <n v="230"/>
    <n v="237.85"/>
    <n v="229.59"/>
    <n v="237.75"/>
    <n v="6092960"/>
    <x v="3"/>
    <s v="Jan 2017"/>
    <n v="8.2599999999999909"/>
    <x v="0"/>
    <x v="1"/>
    <s v="Low"/>
    <n v="3.3695652173913043E-2"/>
    <n v="0.9"/>
    <x v="0"/>
  </r>
  <r>
    <x v="2071"/>
    <n v="229.06"/>
    <n v="230.7"/>
    <n v="225.58"/>
    <n v="229.59"/>
    <n v="3790229"/>
    <x v="4"/>
    <s v="Jan 2017"/>
    <n v="5.1199999999999761"/>
    <x v="0"/>
    <x v="1"/>
    <s v="Low"/>
    <n v="2.313804243429674E-3"/>
    <n v="0"/>
    <x v="2"/>
  </r>
  <r>
    <x v="2072"/>
    <n v="229.07"/>
    <n v="229.98"/>
    <n v="226.68"/>
    <n v="229.73"/>
    <n v="3650825"/>
    <x v="0"/>
    <s v="Jan 2017"/>
    <n v="3.2999999999999829"/>
    <x v="0"/>
    <x v="2"/>
    <s v="Low"/>
    <n v="2.8812153490199353E-3"/>
    <n v="0"/>
    <x v="2"/>
  </r>
  <r>
    <x v="2073"/>
    <n v="232"/>
    <n v="232"/>
    <n v="226.89"/>
    <n v="229.87"/>
    <n v="3659955"/>
    <x v="1"/>
    <s v="Jan 2017"/>
    <n v="5.1100000000000136"/>
    <x v="0"/>
    <x v="1"/>
    <s v="Low"/>
    <n v="-9.1810344827586016E-3"/>
    <n v="0"/>
    <x v="2"/>
  </r>
  <r>
    <x v="2074"/>
    <n v="228.97"/>
    <n v="231.92"/>
    <n v="228"/>
    <n v="231.28"/>
    <n v="3979484"/>
    <x v="2"/>
    <s v="Jan 2017"/>
    <n v="3.9199999999999875"/>
    <x v="0"/>
    <x v="2"/>
    <s v="Low"/>
    <n v="1.0088657902782034E-2"/>
    <n v="0"/>
    <x v="2"/>
  </r>
  <r>
    <x v="2075"/>
    <n v="226.93"/>
    <n v="230.31"/>
    <n v="225.45"/>
    <n v="229.01"/>
    <n v="5527893"/>
    <x v="3"/>
    <s v="Jan 2017"/>
    <n v="4.8600000000000136"/>
    <x v="0"/>
    <x v="2"/>
    <s v="Low"/>
    <n v="9.1658220596659064E-3"/>
    <n v="0"/>
    <x v="2"/>
  </r>
  <r>
    <x v="2076"/>
    <n v="226.42"/>
    <n v="227.48"/>
    <n v="221.95"/>
    <n v="226.75"/>
    <n v="5911695"/>
    <x v="4"/>
    <s v="Jan 2017"/>
    <n v="5.5300000000000011"/>
    <x v="0"/>
    <x v="1"/>
    <s v="Low"/>
    <n v="1.457468421517589E-3"/>
    <n v="0"/>
    <x v="2"/>
  </r>
  <r>
    <x v="2077"/>
    <n v="214.75"/>
    <n v="228"/>
    <n v="214.31"/>
    <n v="226.99"/>
    <n v="11213471"/>
    <x v="0"/>
    <s v="Jan 2017"/>
    <n v="13.689999999999998"/>
    <x v="0"/>
    <x v="1"/>
    <s v="Medium"/>
    <n v="5.6996507566938345E-2"/>
    <n v="0.9"/>
    <x v="0"/>
  </r>
  <r>
    <x v="2078"/>
    <n v="214.86"/>
    <n v="220.33"/>
    <n v="210.96"/>
    <n v="216.99"/>
    <n v="5923254"/>
    <x v="1"/>
    <s v="Jan 2017"/>
    <n v="9.3700000000000045"/>
    <x v="0"/>
    <x v="1"/>
    <s v="Low"/>
    <n v="9.9134320022339906E-3"/>
    <n v="0"/>
    <x v="2"/>
  </r>
  <r>
    <x v="2079"/>
    <n v="216.3"/>
    <n v="217.5"/>
    <n v="211.68"/>
    <n v="213.69"/>
    <n v="4642620"/>
    <x v="3"/>
    <s v="Dec 2016"/>
    <n v="5.8199999999999932"/>
    <x v="0"/>
    <x v="1"/>
    <s v="Low"/>
    <n v="-1.2066574202496594E-2"/>
    <n v="0"/>
    <x v="2"/>
  </r>
  <r>
    <x v="2080"/>
    <n v="218.56"/>
    <n v="219.2"/>
    <n v="214.1225"/>
    <n v="214.68"/>
    <n v="4044968"/>
    <x v="4"/>
    <s v="Dec 2016"/>
    <n v="5.0774999999999864"/>
    <x v="0"/>
    <x v="1"/>
    <s v="Low"/>
    <n v="-1.7752562225475822E-2"/>
    <n v="0"/>
    <x v="2"/>
  </r>
  <r>
    <x v="2081"/>
    <n v="221.53"/>
    <n v="223.8"/>
    <n v="217.2"/>
    <n v="219.74"/>
    <n v="3782456"/>
    <x v="0"/>
    <s v="Dec 2016"/>
    <n v="6.6000000000000227"/>
    <x v="0"/>
    <x v="1"/>
    <s v="Low"/>
    <n v="-8.0801697287048793E-3"/>
    <n v="0"/>
    <x v="2"/>
  </r>
  <r>
    <x v="2082"/>
    <n v="214.88"/>
    <n v="222.25"/>
    <n v="214.42"/>
    <n v="219.53"/>
    <n v="5915732"/>
    <x v="1"/>
    <s v="Dec 2016"/>
    <n v="7.8300000000000125"/>
    <x v="0"/>
    <x v="1"/>
    <s v="Low"/>
    <n v="2.1639985107967264E-2"/>
    <n v="0.9"/>
    <x v="0"/>
  </r>
  <r>
    <x v="2083"/>
    <n v="208"/>
    <n v="213.45"/>
    <n v="207.71"/>
    <n v="213.34"/>
    <n v="4670464"/>
    <x v="3"/>
    <s v="Dec 2016"/>
    <n v="5.7399999999999807"/>
    <x v="0"/>
    <x v="1"/>
    <s v="Low"/>
    <n v="2.5673076923076941E-2"/>
    <n v="0.9"/>
    <x v="0"/>
  </r>
  <r>
    <x v="2084"/>
    <n v="208.22"/>
    <n v="209.99"/>
    <n v="206.5"/>
    <n v="208.45"/>
    <n v="3111108"/>
    <x v="4"/>
    <s v="Dec 2016"/>
    <n v="3.4900000000000091"/>
    <x v="0"/>
    <x v="2"/>
    <s v="Low"/>
    <n v="1.1046009028911237E-3"/>
    <n v="0"/>
    <x v="2"/>
  </r>
  <r>
    <x v="2085"/>
    <n v="208.45"/>
    <n v="212.23"/>
    <n v="207.41"/>
    <n v="207.7"/>
    <n v="5207622"/>
    <x v="0"/>
    <s v="Dec 2016"/>
    <n v="4.8199999999999932"/>
    <x v="0"/>
    <x v="2"/>
    <s v="Low"/>
    <n v="-3.5979851283281365E-3"/>
    <n v="0"/>
    <x v="2"/>
  </r>
  <r>
    <x v="2086"/>
    <n v="203.05"/>
    <n v="209"/>
    <n v="202.5"/>
    <n v="208.79"/>
    <n v="4689071"/>
    <x v="1"/>
    <s v="Dec 2016"/>
    <n v="6.5"/>
    <x v="0"/>
    <x v="1"/>
    <s v="Low"/>
    <n v="2.8268899285890079E-2"/>
    <n v="0.9"/>
    <x v="0"/>
  </r>
  <r>
    <x v="2087"/>
    <n v="202.49"/>
    <n v="204.45"/>
    <n v="199.84"/>
    <n v="202.73"/>
    <n v="3488071"/>
    <x v="2"/>
    <s v="Dec 2016"/>
    <n v="4.6099999999999852"/>
    <x v="0"/>
    <x v="2"/>
    <s v="Low"/>
    <n v="1.1852437157389532E-3"/>
    <n v="0"/>
    <x v="2"/>
  </r>
  <r>
    <x v="2088"/>
    <n v="198.08"/>
    <n v="202.59"/>
    <n v="197.6"/>
    <n v="202.49"/>
    <n v="3796889"/>
    <x v="3"/>
    <s v="Dec 2016"/>
    <n v="4.9900000000000091"/>
    <x v="0"/>
    <x v="2"/>
    <s v="Low"/>
    <n v="2.2263731825525022E-2"/>
    <n v="0.9"/>
    <x v="0"/>
  </r>
  <r>
    <x v="2089"/>
    <n v="198.41"/>
    <n v="200.74"/>
    <n v="197.39"/>
    <n v="197.58"/>
    <n v="3219567"/>
    <x v="4"/>
    <s v="Dec 2016"/>
    <n v="3.3500000000000227"/>
    <x v="0"/>
    <x v="2"/>
    <s v="Low"/>
    <n v="-4.1832568922936554E-3"/>
    <n v="0"/>
    <x v="2"/>
  </r>
  <r>
    <x v="2090"/>
    <n v="198.74"/>
    <n v="203"/>
    <n v="196.76"/>
    <n v="198.69"/>
    <n v="4150927"/>
    <x v="0"/>
    <s v="Dec 2016"/>
    <n v="6.2400000000000091"/>
    <x v="0"/>
    <x v="1"/>
    <s v="Low"/>
    <n v="-2.5158498540812804E-4"/>
    <n v="0"/>
    <x v="2"/>
  </r>
  <r>
    <x v="2091"/>
    <n v="193.18"/>
    <n v="201.28"/>
    <n v="193"/>
    <n v="198.15"/>
    <n v="6823884"/>
    <x v="1"/>
    <s v="Dec 2016"/>
    <n v="8.2800000000000011"/>
    <x v="0"/>
    <x v="1"/>
    <s v="Low"/>
    <n v="2.5727300962832586E-2"/>
    <n v="0.9"/>
    <x v="0"/>
  </r>
  <r>
    <x v="2092"/>
    <n v="192.8"/>
    <n v="194.42"/>
    <n v="191.04"/>
    <n v="192.43"/>
    <n v="2438876"/>
    <x v="2"/>
    <s v="Dec 2016"/>
    <n v="3.3799999999999955"/>
    <x v="0"/>
    <x v="2"/>
    <s v="Low"/>
    <n v="-1.9190871369294841E-3"/>
    <n v="0"/>
    <x v="2"/>
  </r>
  <r>
    <x v="2093"/>
    <n v="190.87"/>
    <n v="193.83600000000001"/>
    <n v="190.81"/>
    <n v="192.18"/>
    <n v="2722505"/>
    <x v="3"/>
    <s v="Dec 2016"/>
    <n v="3.0260000000000105"/>
    <x v="0"/>
    <x v="2"/>
    <s v="Low"/>
    <n v="6.8633101063551227E-3"/>
    <n v="0"/>
    <x v="2"/>
  </r>
  <r>
    <x v="2094"/>
    <n v="192.05"/>
    <n v="192.5"/>
    <n v="189.54"/>
    <n v="192.29"/>
    <n v="3194148"/>
    <x v="4"/>
    <s v="Dec 2016"/>
    <n v="2.960000000000008"/>
    <x v="0"/>
    <x v="2"/>
    <s v="Low"/>
    <n v="1.2496745639155463E-3"/>
    <n v="0"/>
    <x v="2"/>
  </r>
  <r>
    <x v="2095"/>
    <n v="186.15"/>
    <n v="193.4"/>
    <n v="185"/>
    <n v="193.15"/>
    <n v="5461851"/>
    <x v="0"/>
    <s v="Dec 2016"/>
    <n v="8.4000000000000057"/>
    <x v="0"/>
    <x v="1"/>
    <s v="Low"/>
    <n v="3.7604082728982004E-2"/>
    <n v="0.9"/>
    <x v="0"/>
  </r>
  <r>
    <x v="2096"/>
    <n v="185.52"/>
    <n v="186.58"/>
    <n v="182.6825"/>
    <n v="185.85"/>
    <n v="3391622"/>
    <x v="1"/>
    <s v="Dec 2016"/>
    <n v="3.897500000000008"/>
    <x v="0"/>
    <x v="2"/>
    <s v="Low"/>
    <n v="1.7787839586027602E-3"/>
    <n v="0"/>
    <x v="2"/>
  </r>
  <r>
    <x v="2097"/>
    <n v="182.51"/>
    <n v="188.89"/>
    <n v="182.51"/>
    <n v="186.8"/>
    <n v="4072239"/>
    <x v="2"/>
    <s v="Dec 2016"/>
    <n v="6.3799999999999955"/>
    <x v="0"/>
    <x v="1"/>
    <s v="Low"/>
    <n v="2.3505561339104818E-2"/>
    <n v="0.9"/>
    <x v="0"/>
  </r>
  <r>
    <x v="2098"/>
    <n v="182.88"/>
    <n v="184.88"/>
    <n v="180"/>
    <n v="181.47"/>
    <n v="4042324"/>
    <x v="3"/>
    <s v="Dec 2016"/>
    <n v="4.8799999999999955"/>
    <x v="0"/>
    <x v="2"/>
    <s v="Low"/>
    <n v="-7.7099737532808216E-3"/>
    <n v="0"/>
    <x v="2"/>
  </r>
  <r>
    <x v="2099"/>
    <n v="188.25"/>
    <n v="188.53"/>
    <n v="181"/>
    <n v="181.88"/>
    <n v="5126401"/>
    <x v="4"/>
    <s v="Dec 2016"/>
    <n v="7.5300000000000011"/>
    <x v="0"/>
    <x v="1"/>
    <s v="Low"/>
    <n v="-3.3837981407702548E-2"/>
    <n v="-0.9"/>
    <x v="1"/>
  </r>
  <r>
    <x v="2100"/>
    <n v="191"/>
    <n v="191.89"/>
    <n v="187.5"/>
    <n v="189.4"/>
    <n v="3547104"/>
    <x v="0"/>
    <s v="Nov 2016"/>
    <n v="4.3899999999999864"/>
    <x v="0"/>
    <x v="2"/>
    <s v="Low"/>
    <n v="-8.3769633507853099E-3"/>
    <n v="0"/>
    <x v="2"/>
  </r>
  <r>
    <x v="2101"/>
    <n v="195.56"/>
    <n v="196.73"/>
    <n v="189.5"/>
    <n v="189.57"/>
    <n v="4439256"/>
    <x v="1"/>
    <s v="Nov 2016"/>
    <n v="7.2299999999999898"/>
    <x v="0"/>
    <x v="1"/>
    <s v="Low"/>
    <n v="-3.0629985682143635E-2"/>
    <n v="-0.9"/>
    <x v="1"/>
  </r>
  <r>
    <x v="2102"/>
    <n v="195.48"/>
    <n v="199.35"/>
    <n v="194.55"/>
    <n v="196.12"/>
    <n v="4529182"/>
    <x v="2"/>
    <s v="Nov 2016"/>
    <n v="4.7999999999999829"/>
    <x v="0"/>
    <x v="2"/>
    <s v="Low"/>
    <n v="3.2739922242685433E-3"/>
    <n v="0"/>
    <x v="2"/>
  </r>
  <r>
    <x v="2103"/>
    <n v="193.64"/>
    <n v="197.2372"/>
    <n v="193.64"/>
    <n v="196.65"/>
    <n v="2366098"/>
    <x v="3"/>
    <s v="Nov 2016"/>
    <n v="3.5972000000000151"/>
    <x v="0"/>
    <x v="2"/>
    <s v="Low"/>
    <n v="1.5544309027060626E-2"/>
    <n v="0"/>
    <x v="2"/>
  </r>
  <r>
    <x v="2104"/>
    <n v="190.61"/>
    <n v="195.64400000000001"/>
    <n v="189"/>
    <n v="193.14"/>
    <n v="4891893"/>
    <x v="0"/>
    <s v="Nov 2016"/>
    <n v="6.6440000000000055"/>
    <x v="0"/>
    <x v="1"/>
    <s v="Low"/>
    <n v="1.3273175594144969E-2"/>
    <n v="0"/>
    <x v="2"/>
  </r>
  <r>
    <x v="2105"/>
    <n v="185.84"/>
    <n v="191.47"/>
    <n v="183.71"/>
    <n v="191.17"/>
    <n v="5603361"/>
    <x v="1"/>
    <s v="Nov 2016"/>
    <n v="7.7599999999999909"/>
    <x v="0"/>
    <x v="1"/>
    <s v="Low"/>
    <n v="2.8680585449849246E-2"/>
    <n v="0.9"/>
    <x v="0"/>
  </r>
  <r>
    <x v="2106"/>
    <n v="185.04"/>
    <n v="188.89"/>
    <n v="184.41"/>
    <n v="184.52"/>
    <n v="4361043"/>
    <x v="2"/>
    <s v="Nov 2016"/>
    <n v="4.4799999999999898"/>
    <x v="0"/>
    <x v="2"/>
    <s v="Low"/>
    <n v="-2.8102031993081597E-3"/>
    <n v="0"/>
    <x v="2"/>
  </r>
  <r>
    <x v="2107"/>
    <n v="190.65"/>
    <n v="193"/>
    <n v="185"/>
    <n v="185.02"/>
    <n v="5210347"/>
    <x v="3"/>
    <s v="Nov 2016"/>
    <n v="8"/>
    <x v="0"/>
    <x v="1"/>
    <s v="Low"/>
    <n v="-2.9530553370049804E-2"/>
    <n v="-0.9"/>
    <x v="1"/>
  </r>
  <r>
    <x v="2108"/>
    <n v="183.49"/>
    <n v="189.49"/>
    <n v="182.11009999999999"/>
    <n v="188.66"/>
    <n v="4887067"/>
    <x v="4"/>
    <s v="Nov 2016"/>
    <n v="7.3799000000000206"/>
    <x v="0"/>
    <x v="1"/>
    <s v="Low"/>
    <n v="2.817592239359086E-2"/>
    <n v="0.9"/>
    <x v="0"/>
  </r>
  <r>
    <x v="2109"/>
    <n v="182.65"/>
    <n v="184.73"/>
    <n v="181.21"/>
    <n v="183.93"/>
    <n v="3434437"/>
    <x v="0"/>
    <s v="Nov 2016"/>
    <n v="3.5199999999999818"/>
    <x v="0"/>
    <x v="2"/>
    <s v="Low"/>
    <n v="7.0079386805365516E-3"/>
    <n v="0"/>
    <x v="2"/>
  </r>
  <r>
    <x v="2110"/>
    <n v="182.78"/>
    <n v="186.43"/>
    <n v="182.05"/>
    <n v="183.77"/>
    <n v="3902018"/>
    <x v="1"/>
    <s v="Nov 2016"/>
    <n v="4.3799999999999955"/>
    <x v="0"/>
    <x v="2"/>
    <s v="Low"/>
    <n v="5.4163475216107296E-3"/>
    <n v="0"/>
    <x v="2"/>
  </r>
  <r>
    <x v="2111"/>
    <n v="188"/>
    <n v="188.25"/>
    <n v="178.19"/>
    <n v="181.45"/>
    <n v="6552205"/>
    <x v="2"/>
    <s v="Nov 2016"/>
    <n v="10.060000000000002"/>
    <x v="0"/>
    <x v="1"/>
    <s v="Low"/>
    <n v="-3.4840425531914951E-2"/>
    <n v="-0.9"/>
    <x v="1"/>
  </r>
  <r>
    <x v="2112"/>
    <n v="184.24"/>
    <n v="188.88"/>
    <n v="183"/>
    <n v="188.56"/>
    <n v="3988504"/>
    <x v="3"/>
    <s v="Nov 2016"/>
    <n v="5.8799999999999955"/>
    <x v="0"/>
    <x v="1"/>
    <s v="Low"/>
    <n v="2.3447676943117633E-2"/>
    <n v="0.9"/>
    <x v="0"/>
  </r>
  <r>
    <x v="2113"/>
    <n v="191.05"/>
    <n v="191.61"/>
    <n v="180.42"/>
    <n v="185.35"/>
    <n v="6750341"/>
    <x v="4"/>
    <s v="Nov 2016"/>
    <n v="11.190000000000026"/>
    <x v="0"/>
    <x v="1"/>
    <s v="Medium"/>
    <n v="-2.9835121695891215E-2"/>
    <n v="-0.9"/>
    <x v="1"/>
  </r>
  <r>
    <x v="2114"/>
    <n v="186.875"/>
    <n v="192"/>
    <n v="183.95"/>
    <n v="190.06"/>
    <n v="8173065"/>
    <x v="0"/>
    <s v="Nov 2016"/>
    <n v="8.0500000000000114"/>
    <x v="0"/>
    <x v="1"/>
    <s v="Low"/>
    <n v="1.7043478260869577E-2"/>
    <n v="0"/>
    <x v="2"/>
  </r>
  <r>
    <x v="2115"/>
    <n v="193.79"/>
    <n v="197.49"/>
    <n v="191.26"/>
    <n v="194.94"/>
    <n v="3267580"/>
    <x v="1"/>
    <s v="Nov 2016"/>
    <n v="6.2300000000000182"/>
    <x v="0"/>
    <x v="1"/>
    <s v="Low"/>
    <n v="5.9342587336808179E-3"/>
    <n v="0"/>
    <x v="2"/>
  </r>
  <r>
    <x v="2116"/>
    <n v="193.59"/>
    <n v="194.29"/>
    <n v="190.05"/>
    <n v="193.21"/>
    <n v="3870112"/>
    <x v="2"/>
    <s v="Nov 2016"/>
    <n v="4.2399999999999807"/>
    <x v="0"/>
    <x v="2"/>
    <s v="Low"/>
    <n v="-1.9629113074022182E-3"/>
    <n v="0"/>
    <x v="2"/>
  </r>
  <r>
    <x v="2117"/>
    <n v="189"/>
    <n v="193.46"/>
    <n v="185.96"/>
    <n v="190.56"/>
    <n v="5146043"/>
    <x v="3"/>
    <s v="Nov 2016"/>
    <n v="7.5"/>
    <x v="0"/>
    <x v="1"/>
    <s v="Low"/>
    <n v="8.2539682539682652E-3"/>
    <n v="0"/>
    <x v="2"/>
  </r>
  <r>
    <x v="2118"/>
    <n v="189"/>
    <n v="191.47"/>
    <n v="187.0401"/>
    <n v="187.42"/>
    <n v="2653023"/>
    <x v="4"/>
    <s v="Nov 2016"/>
    <n v="4.4299000000000035"/>
    <x v="0"/>
    <x v="2"/>
    <s v="Low"/>
    <n v="-8.3597883597884264E-3"/>
    <n v="0"/>
    <x v="2"/>
  </r>
  <r>
    <x v="2119"/>
    <n v="190.05"/>
    <n v="192.6951"/>
    <n v="187.505"/>
    <n v="188.02"/>
    <n v="4253382"/>
    <x v="0"/>
    <s v="Nov 2016"/>
    <n v="5.190100000000001"/>
    <x v="0"/>
    <x v="1"/>
    <s v="Low"/>
    <n v="-1.0681399631675879E-2"/>
    <n v="0"/>
    <x v="2"/>
  </r>
  <r>
    <x v="2120"/>
    <n v="198.04"/>
    <n v="198.5"/>
    <n v="188.10499999999999"/>
    <n v="190.79"/>
    <n v="7060036"/>
    <x v="1"/>
    <s v="Nov 2016"/>
    <n v="10.39500000000001"/>
    <x v="0"/>
    <x v="1"/>
    <s v="Low"/>
    <n v="-3.6608765905877604E-2"/>
    <n v="-0.9"/>
    <x v="1"/>
  </r>
  <r>
    <x v="2121"/>
    <n v="202.49"/>
    <n v="202.49"/>
    <n v="195.81"/>
    <n v="197.73"/>
    <n v="4692273"/>
    <x v="2"/>
    <s v="Oct 2016"/>
    <n v="6.6800000000000068"/>
    <x v="0"/>
    <x v="1"/>
    <s v="Low"/>
    <n v="-2.3507333695491229E-2"/>
    <n v="-0.9"/>
    <x v="1"/>
  </r>
  <r>
    <x v="2122"/>
    <n v="204"/>
    <n v="205.32"/>
    <n v="199.83"/>
    <n v="199.97"/>
    <n v="4280141"/>
    <x v="3"/>
    <s v="Oct 2016"/>
    <n v="5.4899999999999807"/>
    <x v="0"/>
    <x v="1"/>
    <s v="Low"/>
    <n v="-1.9754901960784318E-2"/>
    <n v="0"/>
    <x v="2"/>
  </r>
  <r>
    <x v="2123"/>
    <n v="211.34"/>
    <n v="213.7"/>
    <n v="201.65"/>
    <n v="204.01"/>
    <n v="13093744"/>
    <x v="4"/>
    <s v="Oct 2016"/>
    <n v="12.049999999999983"/>
    <x v="0"/>
    <x v="1"/>
    <s v="Medium"/>
    <n v="-3.4683448471657101E-2"/>
    <n v="-0.9"/>
    <x v="1"/>
  </r>
  <r>
    <x v="2124"/>
    <n v="201"/>
    <n v="203.19"/>
    <n v="200.1"/>
    <n v="202.24"/>
    <n v="5632841"/>
    <x v="0"/>
    <s v="Oct 2016"/>
    <n v="3.0900000000000034"/>
    <x v="0"/>
    <x v="2"/>
    <s v="Low"/>
    <n v="6.1691542288557664E-3"/>
    <n v="0"/>
    <x v="2"/>
  </r>
  <r>
    <x v="2125"/>
    <n v="202.9"/>
    <n v="204.69"/>
    <n v="201.2"/>
    <n v="202.34"/>
    <n v="2445014"/>
    <x v="1"/>
    <s v="Oct 2016"/>
    <n v="3.4900000000000091"/>
    <x v="0"/>
    <x v="2"/>
    <s v="Low"/>
    <n v="-2.7599802858551121E-3"/>
    <n v="0"/>
    <x v="2"/>
  </r>
  <r>
    <x v="2126"/>
    <n v="201"/>
    <n v="203.9452"/>
    <n v="200.25"/>
    <n v="202.76"/>
    <n v="2751562"/>
    <x v="2"/>
    <s v="Oct 2016"/>
    <n v="3.6951999999999998"/>
    <x v="0"/>
    <x v="2"/>
    <s v="Low"/>
    <n v="8.7562189054725924E-3"/>
    <n v="0"/>
    <x v="2"/>
  </r>
  <r>
    <x v="2127"/>
    <n v="198.6"/>
    <n v="201.57"/>
    <n v="197.41"/>
    <n v="200.09"/>
    <n v="2943402"/>
    <x v="3"/>
    <s v="Oct 2016"/>
    <n v="4.1599999999999966"/>
    <x v="0"/>
    <x v="2"/>
    <s v="Low"/>
    <n v="7.502517623363591E-3"/>
    <n v="0"/>
    <x v="2"/>
  </r>
  <r>
    <x v="2128"/>
    <n v="202.12"/>
    <n v="203"/>
    <n v="197.05"/>
    <n v="199.1"/>
    <n v="5072877"/>
    <x v="4"/>
    <s v="Oct 2016"/>
    <n v="5.9499999999999886"/>
    <x v="0"/>
    <x v="1"/>
    <s v="Low"/>
    <n v="-1.4941618840292945E-2"/>
    <n v="0"/>
    <x v="2"/>
  </r>
  <r>
    <x v="2129"/>
    <n v="199.74"/>
    <n v="206.66"/>
    <n v="198.06"/>
    <n v="203.56"/>
    <n v="6991183"/>
    <x v="0"/>
    <s v="Oct 2016"/>
    <n v="8.5999999999999943"/>
    <x v="0"/>
    <x v="1"/>
    <s v="Low"/>
    <n v="1.9124862321017289E-2"/>
    <n v="0"/>
    <x v="2"/>
  </r>
  <r>
    <x v="2130"/>
    <n v="195.99"/>
    <n v="199.47"/>
    <n v="193.26"/>
    <n v="199.1"/>
    <n v="5680475"/>
    <x v="1"/>
    <s v="Oct 2016"/>
    <n v="6.210000000000008"/>
    <x v="0"/>
    <x v="1"/>
    <s v="Low"/>
    <n v="1.5868156538598834E-2"/>
    <n v="0"/>
    <x v="2"/>
  </r>
  <r>
    <x v="2131"/>
    <n v="197.05"/>
    <n v="198.39"/>
    <n v="192"/>
    <n v="193.96"/>
    <n v="4554080"/>
    <x v="2"/>
    <s v="Oct 2016"/>
    <n v="6.3899999999999864"/>
    <x v="0"/>
    <x v="1"/>
    <s v="Low"/>
    <n v="-1.5681299162649091E-2"/>
    <n v="0"/>
    <x v="2"/>
  </r>
  <r>
    <x v="2132"/>
    <n v="200.66"/>
    <n v="201.43"/>
    <n v="196.3"/>
    <n v="196.51"/>
    <n v="4269850"/>
    <x v="3"/>
    <s v="Oct 2016"/>
    <n v="5.1299999999999955"/>
    <x v="0"/>
    <x v="1"/>
    <s v="Low"/>
    <n v="-2.068175022425997E-2"/>
    <n v="-0.9"/>
    <x v="1"/>
  </r>
  <r>
    <x v="2133"/>
    <n v="200.5"/>
    <n v="200.89500000000001"/>
    <n v="197.05"/>
    <n v="200.24"/>
    <n v="2495413"/>
    <x v="4"/>
    <s v="Oct 2016"/>
    <n v="3.8449999999999989"/>
    <x v="0"/>
    <x v="2"/>
    <s v="Low"/>
    <n v="-1.2967581047381093E-3"/>
    <n v="0"/>
    <x v="2"/>
  </r>
  <r>
    <x v="2134"/>
    <n v="200.95"/>
    <n v="203.88"/>
    <n v="200.42"/>
    <n v="201.51"/>
    <n v="1970689"/>
    <x v="0"/>
    <s v="Oct 2016"/>
    <n v="3.460000000000008"/>
    <x v="0"/>
    <x v="2"/>
    <s v="Low"/>
    <n v="2.7867628763374088E-3"/>
    <n v="0"/>
    <x v="2"/>
  </r>
  <r>
    <x v="2135"/>
    <n v="201.85"/>
    <n v="202.2"/>
    <n v="198.31"/>
    <n v="200.1"/>
    <n v="2328422"/>
    <x v="1"/>
    <s v="Oct 2016"/>
    <n v="3.8899999999999864"/>
    <x v="0"/>
    <x v="2"/>
    <s v="Low"/>
    <n v="-8.6698043101312867E-3"/>
    <n v="0"/>
    <x v="2"/>
  </r>
  <r>
    <x v="2136"/>
    <n v="201.35"/>
    <n v="204.14"/>
    <n v="199.66"/>
    <n v="200.95"/>
    <n v="3316297"/>
    <x v="2"/>
    <s v="Oct 2016"/>
    <n v="4.4799999999999898"/>
    <x v="0"/>
    <x v="2"/>
    <s v="Low"/>
    <n v="-1.9865905140303238E-3"/>
    <n v="0"/>
    <x v="2"/>
  </r>
  <r>
    <x v="2137"/>
    <n v="201"/>
    <n v="201.32"/>
    <n v="195.8"/>
    <n v="196.61"/>
    <n v="3493018"/>
    <x v="3"/>
    <s v="Oct 2016"/>
    <n v="5.5199999999999818"/>
    <x v="0"/>
    <x v="1"/>
    <s v="Low"/>
    <n v="-2.1840796019900431E-2"/>
    <n v="-0.9"/>
    <x v="1"/>
  </r>
  <r>
    <x v="2138"/>
    <n v="202.46"/>
    <n v="204.2099"/>
    <n v="200.21"/>
    <n v="201"/>
    <n v="4703402"/>
    <x v="4"/>
    <s v="Oct 2016"/>
    <n v="3.9998999999999967"/>
    <x v="0"/>
    <x v="2"/>
    <s v="Low"/>
    <n v="-7.2113009977279856E-3"/>
    <n v="0"/>
    <x v="2"/>
  </r>
  <r>
    <x v="2139"/>
    <n v="212.24"/>
    <n v="213.15"/>
    <n v="208.12"/>
    <n v="208.46"/>
    <n v="1877534"/>
    <x v="0"/>
    <s v="Oct 2016"/>
    <n v="5.0300000000000011"/>
    <x v="0"/>
    <x v="1"/>
    <s v="Low"/>
    <n v="-1.7810026385224279E-2"/>
    <n v="0"/>
    <x v="2"/>
  </r>
  <r>
    <x v="2140"/>
    <n v="213.1"/>
    <n v="213.32"/>
    <n v="208.82"/>
    <n v="211.41"/>
    <n v="3541481"/>
    <x v="1"/>
    <s v="Oct 2016"/>
    <n v="4.5"/>
    <x v="0"/>
    <x v="2"/>
    <s v="Low"/>
    <n v="-7.9305490380103139E-3"/>
    <n v="0"/>
    <x v="2"/>
  </r>
  <r>
    <x v="2141"/>
    <n v="212.3"/>
    <n v="215.6688"/>
    <n v="208.25"/>
    <n v="213.7"/>
    <n v="5999892"/>
    <x v="2"/>
    <s v="Oct 2016"/>
    <n v="7.4188000000000045"/>
    <x v="0"/>
    <x v="1"/>
    <s v="Low"/>
    <n v="6.5944418276023421E-3"/>
    <n v="0"/>
    <x v="2"/>
  </r>
  <r>
    <x v="2142"/>
    <n v="202.21"/>
    <n v="204.98"/>
    <n v="199.55"/>
    <n v="204.03"/>
    <n v="2586273"/>
    <x v="3"/>
    <s v="Sep 2016"/>
    <n v="5.4299999999999784"/>
    <x v="0"/>
    <x v="1"/>
    <s v="Low"/>
    <n v="9.0005439889223725E-3"/>
    <n v="0"/>
    <x v="2"/>
  </r>
  <r>
    <x v="2143"/>
    <n v="205.6"/>
    <n v="207.33"/>
    <n v="200.58"/>
    <n v="200.7"/>
    <n v="2727029"/>
    <x v="4"/>
    <s v="Sep 2016"/>
    <n v="6.75"/>
    <x v="0"/>
    <x v="1"/>
    <s v="Low"/>
    <n v="-2.3832684824902754E-2"/>
    <n v="-0.9"/>
    <x v="1"/>
  </r>
  <r>
    <x v="2144"/>
    <n v="207.51"/>
    <n v="208.25"/>
    <n v="205.26"/>
    <n v="206.27"/>
    <n v="2088374"/>
    <x v="0"/>
    <s v="Sep 2016"/>
    <n v="2.9900000000000091"/>
    <x v="0"/>
    <x v="2"/>
    <s v="Low"/>
    <n v="-5.9756156329814503E-3"/>
    <n v="0"/>
    <x v="2"/>
  </r>
  <r>
    <x v="2145"/>
    <n v="209.65"/>
    <n v="209.98179999999999"/>
    <n v="204.60929999999999"/>
    <n v="205.81"/>
    <n v="3373180"/>
    <x v="1"/>
    <s v="Sep 2016"/>
    <n v="5.3725000000000023"/>
    <x v="0"/>
    <x v="1"/>
    <s v="Low"/>
    <n v="-1.8316241354638701E-2"/>
    <n v="0"/>
    <x v="2"/>
  </r>
  <r>
    <x v="2146"/>
    <n v="206.5"/>
    <n v="211"/>
    <n v="206.5"/>
    <n v="208.99"/>
    <n v="2394358"/>
    <x v="2"/>
    <s v="Sep 2016"/>
    <n v="4.5"/>
    <x v="0"/>
    <x v="2"/>
    <s v="Low"/>
    <n v="1.2058111380145323E-2"/>
    <n v="0"/>
    <x v="2"/>
  </r>
  <r>
    <x v="2147"/>
    <n v="205.99"/>
    <n v="210.18"/>
    <n v="205.67"/>
    <n v="207.45"/>
    <n v="2905229"/>
    <x v="3"/>
    <s v="Sep 2016"/>
    <n v="4.5100000000000193"/>
    <x v="0"/>
    <x v="2"/>
    <s v="Low"/>
    <n v="7.0877227049855789E-3"/>
    <n v="0"/>
    <x v="2"/>
  </r>
  <r>
    <x v="2148"/>
    <n v="206.4"/>
    <n v="207.28"/>
    <n v="203"/>
    <n v="206.43"/>
    <n v="2382902"/>
    <x v="4"/>
    <s v="Sep 2016"/>
    <n v="4.2800000000000011"/>
    <x v="0"/>
    <x v="2"/>
    <s v="Low"/>
    <n v="1.4534883720930783E-4"/>
    <n v="0"/>
    <x v="2"/>
  </r>
  <r>
    <x v="2149"/>
    <n v="206.37"/>
    <n v="207"/>
    <n v="201.56"/>
    <n v="205.22"/>
    <n v="2633503"/>
    <x v="0"/>
    <s v="Sep 2016"/>
    <n v="5.4399999999999977"/>
    <x v="0"/>
    <x v="1"/>
    <s v="Low"/>
    <n v="-5.5725153849881552E-3"/>
    <n v="0"/>
    <x v="2"/>
  </r>
  <r>
    <x v="2150"/>
    <n v="206.85"/>
    <n v="207.75"/>
    <n v="203.91"/>
    <n v="204.64"/>
    <n v="2410488"/>
    <x v="1"/>
    <s v="Sep 2016"/>
    <n v="3.8400000000000034"/>
    <x v="0"/>
    <x v="2"/>
    <s v="Low"/>
    <n v="-1.0684070582547779E-2"/>
    <n v="0"/>
    <x v="2"/>
  </r>
  <r>
    <x v="2151"/>
    <n v="207"/>
    <n v="209.43"/>
    <n v="205"/>
    <n v="206.34"/>
    <n v="2299498"/>
    <x v="2"/>
    <s v="Sep 2016"/>
    <n v="4.4300000000000068"/>
    <x v="0"/>
    <x v="2"/>
    <s v="Low"/>
    <n v="-3.1884057971014327E-3"/>
    <n v="0"/>
    <x v="2"/>
  </r>
  <r>
    <x v="2152"/>
    <n v="200.42"/>
    <n v="205.7"/>
    <n v="199"/>
    <n v="205.4"/>
    <n v="3107808"/>
    <x v="3"/>
    <s v="Sep 2016"/>
    <n v="6.6999999999999886"/>
    <x v="0"/>
    <x v="1"/>
    <s v="Low"/>
    <n v="2.4847819578884434E-2"/>
    <n v="0.9"/>
    <x v="0"/>
  </r>
  <r>
    <x v="2153"/>
    <n v="196.49"/>
    <n v="202.51929999999999"/>
    <n v="196.4"/>
    <n v="200.42"/>
    <n v="3085115"/>
    <x v="4"/>
    <s v="Sep 2016"/>
    <n v="6.1192999999999813"/>
    <x v="0"/>
    <x v="1"/>
    <s v="Low"/>
    <n v="2.0001017863504392E-2"/>
    <n v="0.9"/>
    <x v="0"/>
  </r>
  <r>
    <x v="2154"/>
    <n v="195.75"/>
    <n v="197.9248"/>
    <n v="194.8562"/>
    <n v="196.41"/>
    <n v="2259231"/>
    <x v="0"/>
    <s v="Sep 2016"/>
    <n v="3.0686000000000035"/>
    <x v="0"/>
    <x v="2"/>
    <s v="Low"/>
    <n v="3.3716475095785267E-3"/>
    <n v="0"/>
    <x v="2"/>
  </r>
  <r>
    <x v="2155"/>
    <n v="197.06"/>
    <n v="198.49"/>
    <n v="193.45"/>
    <n v="196.05"/>
    <n v="3589379"/>
    <x v="1"/>
    <s v="Sep 2016"/>
    <n v="5.0400000000000205"/>
    <x v="0"/>
    <x v="1"/>
    <s v="Low"/>
    <n v="-5.1253425352683997E-3"/>
    <n v="0"/>
    <x v="2"/>
  </r>
  <r>
    <x v="2156"/>
    <n v="195"/>
    <n v="201.369"/>
    <n v="194.1"/>
    <n v="198.3"/>
    <n v="3715161"/>
    <x v="2"/>
    <s v="Sep 2016"/>
    <n v="7.2690000000000055"/>
    <x v="0"/>
    <x v="1"/>
    <s v="Low"/>
    <n v="1.6923076923076982E-2"/>
    <n v="0"/>
    <x v="2"/>
  </r>
  <r>
    <x v="2157"/>
    <n v="199.09"/>
    <n v="199.92"/>
    <n v="193.7"/>
    <n v="194.47"/>
    <n v="3756992"/>
    <x v="3"/>
    <s v="Sep 2016"/>
    <n v="6.2199999999999989"/>
    <x v="0"/>
    <x v="1"/>
    <s v="Low"/>
    <n v="-2.320558541363205E-2"/>
    <n v="-0.9"/>
    <x v="1"/>
  </r>
  <r>
    <x v="2158"/>
    <n v="199.55"/>
    <n v="199.89"/>
    <n v="196.36"/>
    <n v="197.36"/>
    <n v="3377946"/>
    <x v="4"/>
    <s v="Sep 2016"/>
    <n v="3.5299999999999727"/>
    <x v="0"/>
    <x v="2"/>
    <s v="Low"/>
    <n v="-1.0974693059383601E-2"/>
    <n v="0"/>
    <x v="2"/>
  </r>
  <r>
    <x v="2159"/>
    <n v="205.5"/>
    <n v="206.49680000000001"/>
    <n v="200.71"/>
    <n v="201.71"/>
    <n v="3640923"/>
    <x v="0"/>
    <s v="Sep 2016"/>
    <n v="5.7867999999999995"/>
    <x v="0"/>
    <x v="1"/>
    <s v="Low"/>
    <n v="-1.8442822384428185E-2"/>
    <n v="0"/>
    <x v="2"/>
  </r>
  <r>
    <x v="2160"/>
    <n v="199.02"/>
    <n v="203.25"/>
    <n v="199"/>
    <n v="202.83"/>
    <n v="4390572"/>
    <x v="1"/>
    <s v="Sep 2016"/>
    <n v="4.25"/>
    <x v="0"/>
    <x v="2"/>
    <s v="Low"/>
    <n v="1.9143804642749482E-2"/>
    <n v="0"/>
    <x v="2"/>
  </r>
  <r>
    <x v="2161"/>
    <n v="202.33"/>
    <n v="203.2"/>
    <n v="196.2"/>
    <n v="197.78"/>
    <n v="5977413"/>
    <x v="3"/>
    <s v="Sep 2016"/>
    <n v="7"/>
    <x v="0"/>
    <x v="1"/>
    <s v="Low"/>
    <n v="-2.2488014629565616E-2"/>
    <n v="-0.9"/>
    <x v="1"/>
  </r>
  <r>
    <x v="2162"/>
    <n v="209.01"/>
    <n v="211.09989999999999"/>
    <n v="200.5"/>
    <n v="200.77"/>
    <n v="7943138"/>
    <x v="4"/>
    <s v="Sep 2016"/>
    <n v="10.599899999999991"/>
    <x v="0"/>
    <x v="1"/>
    <s v="Low"/>
    <n v="-3.9423951007128755E-2"/>
    <n v="-0.9"/>
    <x v="1"/>
  </r>
  <r>
    <x v="2163"/>
    <n v="210.43"/>
    <n v="212.6"/>
    <n v="208.65"/>
    <n v="212.01"/>
    <n v="3276548"/>
    <x v="0"/>
    <s v="Aug 2016"/>
    <n v="3.9499999999999886"/>
    <x v="0"/>
    <x v="2"/>
    <s v="Low"/>
    <n v="7.5084351090623199E-3"/>
    <n v="0"/>
    <x v="2"/>
  </r>
  <r>
    <x v="2164"/>
    <n v="216.11"/>
    <n v="216.11"/>
    <n v="210.52"/>
    <n v="211.34"/>
    <n v="3168862"/>
    <x v="1"/>
    <s v="Aug 2016"/>
    <n v="5.5900000000000034"/>
    <x v="0"/>
    <x v="1"/>
    <s v="Low"/>
    <n v="-2.2072092915644857E-2"/>
    <n v="-0.9"/>
    <x v="1"/>
  </r>
  <r>
    <x v="2165"/>
    <n v="220.15"/>
    <n v="220.4"/>
    <n v="215"/>
    <n v="215.2"/>
    <n v="3266334"/>
    <x v="2"/>
    <s v="Aug 2016"/>
    <n v="5.4000000000000057"/>
    <x v="0"/>
    <x v="1"/>
    <s v="Low"/>
    <n v="-2.2484669543493149E-2"/>
    <n v="-0.9"/>
    <x v="1"/>
  </r>
  <r>
    <x v="2166"/>
    <n v="222.14"/>
    <n v="222.85499999999999"/>
    <n v="218.82"/>
    <n v="219.99"/>
    <n v="2238992"/>
    <x v="3"/>
    <s v="Aug 2016"/>
    <n v="4.0349999999999966"/>
    <x v="0"/>
    <x v="2"/>
    <s v="Low"/>
    <n v="-9.6785810749976473E-3"/>
    <n v="0"/>
    <x v="2"/>
  </r>
  <r>
    <x v="2167"/>
    <n v="223.11"/>
    <n v="223.8"/>
    <n v="220.77"/>
    <n v="220.96"/>
    <n v="1762519"/>
    <x v="4"/>
    <s v="Aug 2016"/>
    <n v="3.0300000000000011"/>
    <x v="0"/>
    <x v="2"/>
    <s v="Low"/>
    <n v="-9.6365021738156319E-3"/>
    <n v="0"/>
    <x v="2"/>
  </r>
  <r>
    <x v="2168"/>
    <n v="227.05"/>
    <n v="227.15"/>
    <n v="222.22"/>
    <n v="222.62"/>
    <n v="2570693"/>
    <x v="0"/>
    <s v="Aug 2016"/>
    <n v="4.9300000000000068"/>
    <x v="0"/>
    <x v="2"/>
    <s v="Low"/>
    <n v="-1.951112089848054E-2"/>
    <n v="0"/>
    <x v="2"/>
  </r>
  <r>
    <x v="2169"/>
    <n v="224.32"/>
    <n v="228.49"/>
    <n v="222.8"/>
    <n v="224.84"/>
    <n v="4784418"/>
    <x v="1"/>
    <s v="Aug 2016"/>
    <n v="5.6899999999999977"/>
    <x v="0"/>
    <x v="1"/>
    <s v="Low"/>
    <n v="2.3181169757489758E-3"/>
    <n v="0"/>
    <x v="2"/>
  </r>
  <r>
    <x v="2170"/>
    <n v="224.17"/>
    <n v="225.11"/>
    <n v="222.68"/>
    <n v="222.93"/>
    <n v="2065493"/>
    <x v="2"/>
    <s v="Aug 2016"/>
    <n v="2.4300000000000068"/>
    <x v="0"/>
    <x v="2"/>
    <s v="Low"/>
    <n v="-5.5315162599811783E-3"/>
    <n v="0"/>
    <x v="2"/>
  </r>
  <r>
    <x v="2171"/>
    <n v="223.54"/>
    <n v="225.16900000000001"/>
    <n v="222.53"/>
    <n v="225"/>
    <n v="1659530"/>
    <x v="3"/>
    <s v="Aug 2016"/>
    <n v="2.63900000000001"/>
    <x v="0"/>
    <x v="2"/>
    <s v="Low"/>
    <n v="6.5312695714413883E-3"/>
    <n v="0"/>
    <x v="2"/>
  </r>
  <r>
    <x v="2172"/>
    <n v="223.82"/>
    <n v="225.66"/>
    <n v="222.29"/>
    <n v="223.51"/>
    <n v="1714467"/>
    <x v="4"/>
    <s v="Aug 2016"/>
    <n v="3.3700000000000045"/>
    <x v="0"/>
    <x v="2"/>
    <s v="Low"/>
    <n v="-1.3850415512465476E-3"/>
    <n v="0"/>
    <x v="2"/>
  </r>
  <r>
    <x v="2173"/>
    <n v="224.33"/>
    <n v="224.83"/>
    <n v="222.8"/>
    <n v="223.24"/>
    <n v="1787127"/>
    <x v="0"/>
    <s v="Aug 2016"/>
    <n v="2.0300000000000011"/>
    <x v="0"/>
    <x v="2"/>
    <s v="Low"/>
    <n v="-4.8589132082200483E-3"/>
    <n v="0"/>
    <x v="2"/>
  </r>
  <r>
    <x v="2174"/>
    <n v="225.49"/>
    <n v="227.19"/>
    <n v="223.4101"/>
    <n v="223.61"/>
    <n v="2267147"/>
    <x v="1"/>
    <s v="Aug 2016"/>
    <n v="3.7798999999999978"/>
    <x v="0"/>
    <x v="2"/>
    <s v="Low"/>
    <n v="-8.3373985542595924E-3"/>
    <n v="0"/>
    <x v="2"/>
  </r>
  <r>
    <x v="2175"/>
    <n v="226.02"/>
    <n v="229.5"/>
    <n v="224.93"/>
    <n v="225.59"/>
    <n v="2034328"/>
    <x v="2"/>
    <s v="Aug 2016"/>
    <n v="4.5699999999999932"/>
    <x v="0"/>
    <x v="2"/>
    <s v="Low"/>
    <n v="-1.9024865056190019E-3"/>
    <n v="0"/>
    <x v="2"/>
  </r>
  <r>
    <x v="2176"/>
    <n v="225.41"/>
    <n v="226.65"/>
    <n v="224.04"/>
    <n v="225.61"/>
    <n v="1813540"/>
    <x v="3"/>
    <s v="Aug 2016"/>
    <n v="2.6100000000000136"/>
    <x v="0"/>
    <x v="2"/>
    <s v="Low"/>
    <n v="8.8727208198401608E-4"/>
    <n v="0"/>
    <x v="2"/>
  </r>
  <r>
    <x v="2177"/>
    <n v="226.17"/>
    <n v="227.57"/>
    <n v="223.41"/>
    <n v="224.91"/>
    <n v="1880936"/>
    <x v="4"/>
    <s v="Aug 2016"/>
    <n v="4.1599999999999966"/>
    <x v="0"/>
    <x v="2"/>
    <s v="Low"/>
    <n v="-5.5710306406684838E-3"/>
    <n v="0"/>
    <x v="2"/>
  </r>
  <r>
    <x v="2178"/>
    <n v="228.24"/>
    <n v="229.87"/>
    <n v="224.62"/>
    <n v="225.65"/>
    <n v="2338301"/>
    <x v="0"/>
    <s v="Aug 2016"/>
    <n v="5.25"/>
    <x v="0"/>
    <x v="1"/>
    <s v="Low"/>
    <n v="-1.1347704171048034E-2"/>
    <n v="0"/>
    <x v="2"/>
  </r>
  <r>
    <x v="2179"/>
    <n v="226.82"/>
    <n v="231.53749999999999"/>
    <n v="226.65"/>
    <n v="229.08"/>
    <n v="2207833"/>
    <x v="1"/>
    <s v="Aug 2016"/>
    <n v="4.8874999999999886"/>
    <x v="0"/>
    <x v="2"/>
    <s v="Low"/>
    <n v="9.9638479851865778E-3"/>
    <n v="0"/>
    <x v="2"/>
  </r>
  <r>
    <x v="2180"/>
    <n v="228"/>
    <n v="229.6"/>
    <n v="226.09"/>
    <n v="226.16"/>
    <n v="2263584"/>
    <x v="2"/>
    <s v="Aug 2016"/>
    <n v="3.5099999999999909"/>
    <x v="0"/>
    <x v="2"/>
    <s v="Low"/>
    <n v="-8.0701754385965069E-3"/>
    <n v="0"/>
    <x v="2"/>
  </r>
  <r>
    <x v="2181"/>
    <n v="230"/>
    <n v="232"/>
    <n v="227.4"/>
    <n v="230.03"/>
    <n v="3205215"/>
    <x v="3"/>
    <s v="Aug 2016"/>
    <n v="4.5999999999999943"/>
    <x v="0"/>
    <x v="2"/>
    <s v="Low"/>
    <n v="1.304347826087006E-4"/>
    <n v="0"/>
    <x v="2"/>
  </r>
  <r>
    <x v="2182"/>
    <n v="225.69"/>
    <n v="230.86"/>
    <n v="222.05"/>
    <n v="230.61"/>
    <n v="4146997"/>
    <x v="4"/>
    <s v="Aug 2016"/>
    <n v="8.8100000000000023"/>
    <x v="0"/>
    <x v="1"/>
    <s v="Low"/>
    <n v="2.1799813904027718E-2"/>
    <n v="0.9"/>
    <x v="0"/>
  </r>
  <r>
    <x v="2183"/>
    <n v="227.37"/>
    <n v="229.69900000000001"/>
    <n v="224.21"/>
    <n v="225.79"/>
    <n v="3887759"/>
    <x v="0"/>
    <s v="Aug 2016"/>
    <n v="5.4890000000000043"/>
    <x v="0"/>
    <x v="1"/>
    <s v="Low"/>
    <n v="-6.9490258169503999E-3"/>
    <n v="0"/>
    <x v="2"/>
  </r>
  <r>
    <x v="2184"/>
    <n v="229.37"/>
    <n v="229.87"/>
    <n v="221.4"/>
    <n v="227.2"/>
    <n v="3934432"/>
    <x v="1"/>
    <s v="Aug 2016"/>
    <n v="8.4699999999999989"/>
    <x v="0"/>
    <x v="1"/>
    <s v="Low"/>
    <n v="-9.4606966909361115E-3"/>
    <n v="0"/>
    <x v="2"/>
  </r>
  <r>
    <x v="2185"/>
    <n v="235.5"/>
    <n v="236.63"/>
    <n v="229.38"/>
    <n v="230.01"/>
    <n v="4016284"/>
    <x v="2"/>
    <s v="Aug 2016"/>
    <n v="7.25"/>
    <x v="0"/>
    <x v="1"/>
    <s v="Low"/>
    <n v="-2.3312101910828064E-2"/>
    <n v="-0.9"/>
    <x v="1"/>
  </r>
  <r>
    <x v="2186"/>
    <n v="230.7"/>
    <n v="235.28"/>
    <n v="230.24"/>
    <n v="234.79"/>
    <n v="3070813"/>
    <x v="3"/>
    <s v="Jul 2016"/>
    <n v="5.039999999999992"/>
    <x v="0"/>
    <x v="1"/>
    <s v="Low"/>
    <n v="1.7728651928912022E-2"/>
    <n v="0"/>
    <x v="2"/>
  </r>
  <r>
    <x v="2187"/>
    <n v="227.95"/>
    <n v="230.76"/>
    <n v="226.6"/>
    <n v="230.61"/>
    <n v="2419059"/>
    <x v="4"/>
    <s v="Jul 2016"/>
    <n v="4.1599999999999966"/>
    <x v="0"/>
    <x v="2"/>
    <s v="Low"/>
    <n v="1.1669225707392082E-2"/>
    <n v="0"/>
    <x v="2"/>
  </r>
  <r>
    <x v="2188"/>
    <n v="229.34"/>
    <n v="233.36"/>
    <n v="226.92"/>
    <n v="228.49"/>
    <n v="2889007"/>
    <x v="0"/>
    <s v="Jul 2016"/>
    <n v="6.4400000000000261"/>
    <x v="0"/>
    <x v="1"/>
    <s v="Low"/>
    <n v="-3.7062876079183497E-3"/>
    <n v="0"/>
    <x v="2"/>
  </r>
  <r>
    <x v="2189"/>
    <n v="227.69"/>
    <n v="230"/>
    <n v="225.3"/>
    <n v="229.51"/>
    <n v="3430042"/>
    <x v="1"/>
    <s v="Jul 2016"/>
    <n v="4.6999999999999886"/>
    <x v="0"/>
    <x v="2"/>
    <s v="Low"/>
    <n v="7.9933242566647342E-3"/>
    <n v="0"/>
    <x v="2"/>
  </r>
  <r>
    <x v="2190"/>
    <n v="222.27"/>
    <n v="231.39"/>
    <n v="221.3715"/>
    <n v="230.01"/>
    <n v="4490683"/>
    <x v="2"/>
    <s v="Jul 2016"/>
    <n v="10.018499999999989"/>
    <x v="0"/>
    <x v="1"/>
    <s v="Low"/>
    <n v="3.4822513159670582E-2"/>
    <n v="0.9"/>
    <x v="0"/>
  </r>
  <r>
    <x v="2191"/>
    <n v="221.99"/>
    <n v="224.5"/>
    <n v="218.88"/>
    <n v="222.27"/>
    <n v="2579692"/>
    <x v="3"/>
    <s v="Jul 2016"/>
    <n v="5.6200000000000045"/>
    <x v="0"/>
    <x v="1"/>
    <s v="Low"/>
    <n v="1.2613180773908786E-3"/>
    <n v="0"/>
    <x v="2"/>
  </r>
  <r>
    <x v="2192"/>
    <n v="226"/>
    <n v="227.84700000000001"/>
    <n v="219.1"/>
    <n v="220.5"/>
    <n v="4428651"/>
    <x v="4"/>
    <s v="Jul 2016"/>
    <n v="8.7470000000000141"/>
    <x v="0"/>
    <x v="1"/>
    <s v="Low"/>
    <n v="-2.4336283185840708E-2"/>
    <n v="-0.9"/>
    <x v="1"/>
  </r>
  <r>
    <x v="2193"/>
    <n v="226.47"/>
    <n v="229.8"/>
    <n v="225"/>
    <n v="228.36"/>
    <n v="2568498"/>
    <x v="0"/>
    <s v="Jul 2016"/>
    <n v="4.8000000000000114"/>
    <x v="0"/>
    <x v="2"/>
    <s v="Low"/>
    <n v="8.3454762220162258E-3"/>
    <n v="0"/>
    <x v="2"/>
  </r>
  <r>
    <x v="2194"/>
    <n v="225"/>
    <n v="229.1"/>
    <n v="224.75"/>
    <n v="225.26"/>
    <n v="3115065"/>
    <x v="1"/>
    <s v="Jul 2016"/>
    <n v="4.3499999999999943"/>
    <x v="0"/>
    <x v="2"/>
    <s v="Low"/>
    <n v="1.1555555555555152E-3"/>
    <n v="0"/>
    <x v="2"/>
  </r>
  <r>
    <x v="2195"/>
    <n v="219.64"/>
    <n v="227.09"/>
    <n v="218.3"/>
    <n v="226.25"/>
    <n v="3412055"/>
    <x v="2"/>
    <s v="Jul 2016"/>
    <n v="8.789999999999992"/>
    <x v="0"/>
    <x v="1"/>
    <s v="Low"/>
    <n v="3.00947004188673E-2"/>
    <n v="0.9"/>
    <x v="0"/>
  </r>
  <r>
    <x v="2196"/>
    <n v="222.52"/>
    <n v="222.7499"/>
    <n v="219.64"/>
    <n v="220.4"/>
    <n v="2234247"/>
    <x v="3"/>
    <s v="Jul 2016"/>
    <n v="3.1099000000000103"/>
    <x v="0"/>
    <x v="2"/>
    <s v="Low"/>
    <n v="-9.5272335071005052E-3"/>
    <n v="0"/>
    <x v="2"/>
  </r>
  <r>
    <x v="2197"/>
    <n v="223.12"/>
    <n v="224.94"/>
    <n v="221.05"/>
    <n v="221.53"/>
    <n v="2675834"/>
    <x v="4"/>
    <s v="Jul 2016"/>
    <n v="3.8899999999999864"/>
    <x v="0"/>
    <x v="2"/>
    <s v="Low"/>
    <n v="-7.1262101111509652E-3"/>
    <n v="0"/>
    <x v="2"/>
  </r>
  <r>
    <x v="2198"/>
    <n v="225.5"/>
    <n v="225.59"/>
    <n v="220.29"/>
    <n v="222.53"/>
    <n v="3567062"/>
    <x v="0"/>
    <s v="Jul 2016"/>
    <n v="5.3000000000000114"/>
    <x v="0"/>
    <x v="1"/>
    <s v="Low"/>
    <n v="-1.3170731707317068E-2"/>
    <n v="0"/>
    <x v="2"/>
  </r>
  <r>
    <x v="2199"/>
    <n v="224.1"/>
    <n v="227.5"/>
    <n v="223.22"/>
    <n v="224.65"/>
    <n v="4576165"/>
    <x v="1"/>
    <s v="Jul 2016"/>
    <n v="4.2800000000000011"/>
    <x v="0"/>
    <x v="2"/>
    <s v="Low"/>
    <n v="2.4542614904061195E-3"/>
    <n v="0"/>
    <x v="2"/>
  </r>
  <r>
    <x v="2200"/>
    <n v="219.96"/>
    <n v="226.78"/>
    <n v="219.51"/>
    <n v="224.78"/>
    <n v="5429823"/>
    <x v="2"/>
    <s v="Jul 2016"/>
    <n v="7.2700000000000102"/>
    <x v="0"/>
    <x v="1"/>
    <s v="Low"/>
    <n v="2.1913075104564434E-2"/>
    <n v="0.9"/>
    <x v="0"/>
  </r>
  <r>
    <x v="2201"/>
    <n v="217.8"/>
    <n v="219.81"/>
    <n v="214.5"/>
    <n v="216.78"/>
    <n v="4074785"/>
    <x v="3"/>
    <s v="Jul 2016"/>
    <n v="5.3100000000000023"/>
    <x v="0"/>
    <x v="1"/>
    <s v="Low"/>
    <n v="-4.6831955922865482E-3"/>
    <n v="0"/>
    <x v="2"/>
  </r>
  <r>
    <x v="2202"/>
    <n v="213.1"/>
    <n v="218.12"/>
    <n v="213.01"/>
    <n v="215.94"/>
    <n v="3612022"/>
    <x v="4"/>
    <s v="Jul 2016"/>
    <n v="5.1100000000000136"/>
    <x v="0"/>
    <x v="1"/>
    <s v="Low"/>
    <n v="1.3327076489910857E-2"/>
    <n v="0"/>
    <x v="2"/>
  </r>
  <r>
    <x v="2203"/>
    <n v="210"/>
    <n v="215.23"/>
    <n v="209"/>
    <n v="214.44"/>
    <n v="4919855"/>
    <x v="0"/>
    <s v="Jul 2016"/>
    <n v="6.2299999999999898"/>
    <x v="0"/>
    <x v="1"/>
    <s v="Low"/>
    <n v="2.1142857142857133E-2"/>
    <n v="0.9"/>
    <x v="0"/>
  </r>
  <r>
    <x v="2204"/>
    <n v="209.73"/>
    <n v="214.54409999999999"/>
    <n v="208"/>
    <n v="213.98"/>
    <n v="5175345"/>
    <x v="1"/>
    <s v="Jul 2016"/>
    <n v="6.544099999999986"/>
    <x v="0"/>
    <x v="1"/>
    <s v="Low"/>
    <n v="2.02641491441377E-2"/>
    <n v="0.9"/>
    <x v="0"/>
  </r>
  <r>
    <x v="2205"/>
    <n v="206.14"/>
    <n v="218.24"/>
    <n v="206"/>
    <n v="216.5"/>
    <n v="5399951"/>
    <x v="3"/>
    <s v="Jul 2016"/>
    <n v="12.240000000000009"/>
    <x v="0"/>
    <x v="1"/>
    <s v="Medium"/>
    <n v="5.0257106820607425E-2"/>
    <n v="0.9"/>
    <x v="0"/>
  </r>
  <r>
    <x v="2206"/>
    <n v="212.97"/>
    <n v="213.4999"/>
    <n v="209.02"/>
    <n v="212.28"/>
    <n v="4843111"/>
    <x v="4"/>
    <s v="Jun 2016"/>
    <n v="4.4798999999999864"/>
    <x v="0"/>
    <x v="2"/>
    <s v="Low"/>
    <n v="-3.2398929426679709E-3"/>
    <n v="0"/>
    <x v="2"/>
  </r>
  <r>
    <x v="2207"/>
    <n v="205.13"/>
    <n v="211.78"/>
    <n v="203"/>
    <n v="210.19"/>
    <n v="5994908"/>
    <x v="0"/>
    <s v="Jun 2016"/>
    <n v="8.7800000000000011"/>
    <x v="0"/>
    <x v="1"/>
    <s v="Low"/>
    <n v="2.4667284161263601E-2"/>
    <n v="0.9"/>
    <x v="0"/>
  </r>
  <r>
    <x v="2208"/>
    <n v="201.89"/>
    <n v="204.05"/>
    <n v="199.41"/>
    <n v="201.79"/>
    <n v="6212422"/>
    <x v="1"/>
    <s v="Jun 2016"/>
    <n v="4.6400000000000148"/>
    <x v="0"/>
    <x v="2"/>
    <s v="Low"/>
    <n v="-4.9531923324579879E-4"/>
    <n v="0"/>
    <x v="2"/>
  </r>
  <r>
    <x v="2209"/>
    <n v="190.86"/>
    <n v="198.81"/>
    <n v="187.87"/>
    <n v="198.55"/>
    <n v="7220323"/>
    <x v="2"/>
    <s v="Jun 2016"/>
    <n v="10.939999999999998"/>
    <x v="0"/>
    <x v="1"/>
    <s v="Medium"/>
    <n v="4.0291313004296329E-2"/>
    <n v="0.9"/>
    <x v="0"/>
  </r>
  <r>
    <x v="2210"/>
    <n v="190.05"/>
    <n v="195.12"/>
    <n v="189.73"/>
    <n v="193.15"/>
    <n v="7026516"/>
    <x v="3"/>
    <s v="Jun 2016"/>
    <n v="5.3900000000000148"/>
    <x v="0"/>
    <x v="1"/>
    <s v="Low"/>
    <n v="1.631149697448037E-2"/>
    <n v="0"/>
    <x v="2"/>
  </r>
  <r>
    <x v="2211"/>
    <n v="195.69"/>
    <n v="197.55"/>
    <n v="192.13"/>
    <n v="196.4"/>
    <n v="10130748"/>
    <x v="4"/>
    <s v="Jun 2016"/>
    <n v="5.4200000000000159"/>
    <x v="0"/>
    <x v="1"/>
    <s v="Low"/>
    <n v="3.6281874393173283E-3"/>
    <n v="0"/>
    <x v="2"/>
  </r>
  <r>
    <x v="2212"/>
    <n v="199.47"/>
    <n v="205.95"/>
    <n v="195.75"/>
    <n v="196.66"/>
    <n v="23742414"/>
    <x v="0"/>
    <s v="Jun 2016"/>
    <n v="10.199999999999989"/>
    <x v="0"/>
    <x v="1"/>
    <s v="Low"/>
    <n v="-1.4087331428284966E-2"/>
    <n v="0"/>
    <x v="2"/>
  </r>
  <r>
    <x v="2213"/>
    <n v="220.68"/>
    <n v="222.56899999999999"/>
    <n v="218.81"/>
    <n v="219.61"/>
    <n v="4529005"/>
    <x v="1"/>
    <s v="Jun 2016"/>
    <n v="3.7589999999999861"/>
    <x v="0"/>
    <x v="2"/>
    <s v="Low"/>
    <n v="-4.8486496284212127E-3"/>
    <n v="0"/>
    <x v="2"/>
  </r>
  <r>
    <x v="2214"/>
    <n v="219.5"/>
    <n v="223.75"/>
    <n v="218.23"/>
    <n v="219.7"/>
    <n v="3555471"/>
    <x v="2"/>
    <s v="Jun 2016"/>
    <n v="5.5200000000000102"/>
    <x v="0"/>
    <x v="1"/>
    <s v="Low"/>
    <n v="9.1116173120723751E-4"/>
    <n v="0"/>
    <x v="2"/>
  </r>
  <r>
    <x v="2215"/>
    <n v="217.81"/>
    <n v="219.99"/>
    <n v="214.5"/>
    <n v="215.47"/>
    <n v="3112620"/>
    <x v="3"/>
    <s v="Jun 2016"/>
    <n v="5.4900000000000091"/>
    <x v="0"/>
    <x v="1"/>
    <s v="Low"/>
    <n v="-1.0743308388044642E-2"/>
    <n v="0"/>
    <x v="2"/>
  </r>
  <r>
    <x v="2216"/>
    <n v="217.42"/>
    <n v="218.04"/>
    <n v="213.5"/>
    <n v="217.93"/>
    <n v="2440259"/>
    <x v="4"/>
    <s v="Jun 2016"/>
    <n v="4.539999999999992"/>
    <x v="0"/>
    <x v="2"/>
    <s v="Low"/>
    <n v="2.3456903688713979E-3"/>
    <n v="0"/>
    <x v="2"/>
  </r>
  <r>
    <x v="2217"/>
    <n v="216.95"/>
    <n v="221.9"/>
    <n v="215.13"/>
    <n v="217.7"/>
    <n v="2908522"/>
    <x v="0"/>
    <s v="Jun 2016"/>
    <n v="6.7700000000000102"/>
    <x v="0"/>
    <x v="1"/>
    <s v="Low"/>
    <n v="3.4570177460244299E-3"/>
    <n v="0"/>
    <x v="2"/>
  </r>
  <r>
    <x v="2218"/>
    <n v="218.88"/>
    <n v="222.2"/>
    <n v="212.53"/>
    <n v="214.96"/>
    <n v="3580167"/>
    <x v="1"/>
    <s v="Jun 2016"/>
    <n v="9.6699999999999875"/>
    <x v="0"/>
    <x v="1"/>
    <s v="Low"/>
    <n v="-1.7909356725146142E-2"/>
    <n v="0"/>
    <x v="2"/>
  </r>
  <r>
    <x v="2219"/>
    <n v="219.5"/>
    <n v="225.77"/>
    <n v="217.66"/>
    <n v="217.87"/>
    <n v="4193022"/>
    <x v="2"/>
    <s v="Jun 2016"/>
    <n v="8.1100000000000136"/>
    <x v="0"/>
    <x v="1"/>
    <s v="Low"/>
    <n v="-7.4259681093393872E-3"/>
    <n v="0"/>
    <x v="2"/>
  </r>
  <r>
    <x v="2220"/>
    <n v="227.39"/>
    <n v="227.97"/>
    <n v="218.42169999999999"/>
    <n v="218.79"/>
    <n v="6026603"/>
    <x v="3"/>
    <s v="Jun 2016"/>
    <n v="9.5483000000000118"/>
    <x v="0"/>
    <x v="1"/>
    <s v="Low"/>
    <n v="-3.7820484629930935E-2"/>
    <n v="-0.9"/>
    <x v="1"/>
  </r>
  <r>
    <x v="2221"/>
    <n v="234.98"/>
    <n v="235.33"/>
    <n v="227.06"/>
    <n v="229.36"/>
    <n v="4492075"/>
    <x v="4"/>
    <s v="Jun 2016"/>
    <n v="8.2700000000000102"/>
    <x v="0"/>
    <x v="1"/>
    <s v="Low"/>
    <n v="-2.3916929100348865E-2"/>
    <n v="-0.9"/>
    <x v="1"/>
  </r>
  <r>
    <x v="2222"/>
    <n v="233.8"/>
    <n v="240.845"/>
    <n v="232.60499999999999"/>
    <n v="235.52"/>
    <n v="5971995"/>
    <x v="0"/>
    <s v="Jun 2016"/>
    <n v="8.2400000000000091"/>
    <x v="0"/>
    <x v="1"/>
    <s v="Low"/>
    <n v="7.3567151411462733E-3"/>
    <n v="0"/>
    <x v="2"/>
  </r>
  <r>
    <x v="2223"/>
    <n v="222.24"/>
    <n v="234.44"/>
    <n v="221.52"/>
    <n v="232.34"/>
    <n v="6213573"/>
    <x v="1"/>
    <s v="Jun 2016"/>
    <n v="12.919999999999987"/>
    <x v="0"/>
    <x v="1"/>
    <s v="Medium"/>
    <n v="4.5446364290856703E-2"/>
    <n v="0.9"/>
    <x v="0"/>
  </r>
  <r>
    <x v="2224"/>
    <n v="218"/>
    <n v="220.9"/>
    <n v="215.45"/>
    <n v="220.68"/>
    <n v="2249508"/>
    <x v="2"/>
    <s v="Jun 2016"/>
    <n v="5.4500000000000171"/>
    <x v="0"/>
    <x v="1"/>
    <s v="Low"/>
    <n v="1.2293577981651408E-2"/>
    <n v="0"/>
    <x v="2"/>
  </r>
  <r>
    <x v="2225"/>
    <n v="220"/>
    <n v="221.94"/>
    <n v="218.01"/>
    <n v="218.99"/>
    <n v="2228970"/>
    <x v="3"/>
    <s v="Jun 2016"/>
    <n v="3.9300000000000068"/>
    <x v="0"/>
    <x v="2"/>
    <s v="Low"/>
    <n v="-4.5909090909090492E-3"/>
    <n v="0"/>
    <x v="2"/>
  </r>
  <r>
    <x v="2226"/>
    <n v="219.59"/>
    <n v="219.90899999999999"/>
    <n v="217.11"/>
    <n v="218.96"/>
    <n v="2032832"/>
    <x v="4"/>
    <s v="Jun 2016"/>
    <n v="2.7989999999999782"/>
    <x v="0"/>
    <x v="2"/>
    <s v="Low"/>
    <n v="-2.8689831048772504E-3"/>
    <n v="0"/>
    <x v="2"/>
  </r>
  <r>
    <x v="2227"/>
    <n v="221.48"/>
    <n v="222.4"/>
    <n v="216.89"/>
    <n v="219.56"/>
    <n v="2982695"/>
    <x v="0"/>
    <s v="Jun 2016"/>
    <n v="5.5100000000000193"/>
    <x v="0"/>
    <x v="1"/>
    <s v="Low"/>
    <n v="-8.6689543073866157E-3"/>
    <n v="0"/>
    <x v="2"/>
  </r>
  <r>
    <x v="2228"/>
    <n v="223.04"/>
    <n v="224.74969999999999"/>
    <n v="221.5001"/>
    <n v="223.23"/>
    <n v="2789002"/>
    <x v="1"/>
    <s v="May 2016"/>
    <n v="3.2495999999999867"/>
    <x v="0"/>
    <x v="2"/>
    <s v="Low"/>
    <n v="8.5186513629841162E-4"/>
    <n v="0"/>
    <x v="2"/>
  </r>
  <r>
    <x v="2229"/>
    <n v="224.99"/>
    <n v="225.93"/>
    <n v="220.75"/>
    <n v="223.04"/>
    <n v="3650272"/>
    <x v="3"/>
    <s v="May 2016"/>
    <n v="5.1800000000000068"/>
    <x v="0"/>
    <x v="1"/>
    <s v="Low"/>
    <n v="-8.66705186897203E-3"/>
    <n v="0"/>
    <x v="2"/>
  </r>
  <r>
    <x v="2230"/>
    <n v="220.5"/>
    <n v="225.26"/>
    <n v="219.05"/>
    <n v="225.12"/>
    <n v="4072424"/>
    <x v="4"/>
    <s v="May 2016"/>
    <n v="6.2099999999999795"/>
    <x v="0"/>
    <x v="1"/>
    <s v="Low"/>
    <n v="2.0952380952380972E-2"/>
    <n v="0.9"/>
    <x v="0"/>
  </r>
  <r>
    <x v="2231"/>
    <n v="217.91"/>
    <n v="221.36"/>
    <n v="216.51"/>
    <n v="219.58"/>
    <n v="3132615"/>
    <x v="0"/>
    <s v="May 2016"/>
    <n v="4.8500000000000227"/>
    <x v="0"/>
    <x v="2"/>
    <s v="Low"/>
    <n v="7.6637143774953695E-3"/>
    <n v="0"/>
    <x v="2"/>
  </r>
  <r>
    <x v="2232"/>
    <n v="216.6"/>
    <n v="218.74"/>
    <n v="215.18"/>
    <n v="217.91"/>
    <n v="3013843"/>
    <x v="1"/>
    <s v="May 2016"/>
    <n v="3.5600000000000023"/>
    <x v="0"/>
    <x v="2"/>
    <s v="Low"/>
    <n v="6.0480147737765576E-3"/>
    <n v="0"/>
    <x v="2"/>
  </r>
  <r>
    <x v="2233"/>
    <n v="219.87"/>
    <n v="222.6"/>
    <n v="215.86"/>
    <n v="216.22"/>
    <n v="5102479"/>
    <x v="2"/>
    <s v="May 2016"/>
    <n v="6.7399999999999807"/>
    <x v="0"/>
    <x v="1"/>
    <s v="Low"/>
    <n v="-1.6600718606449291E-2"/>
    <n v="0"/>
    <x v="2"/>
  </r>
  <r>
    <x v="2234"/>
    <n v="216.99"/>
    <n v="220.55"/>
    <n v="216.35"/>
    <n v="220.28"/>
    <n v="9007076"/>
    <x v="3"/>
    <s v="May 2016"/>
    <n v="4.2000000000000171"/>
    <x v="0"/>
    <x v="2"/>
    <s v="Low"/>
    <n v="1.5161989031752579E-2"/>
    <n v="0"/>
    <x v="2"/>
  </r>
  <r>
    <x v="2235"/>
    <n v="213.62"/>
    <n v="216.79"/>
    <n v="207.3"/>
    <n v="215.21"/>
    <n v="6866321"/>
    <x v="4"/>
    <s v="May 2016"/>
    <n v="9.4899999999999807"/>
    <x v="0"/>
    <x v="1"/>
    <s v="Low"/>
    <n v="7.4431233030615267E-3"/>
    <n v="0"/>
    <x v="2"/>
  </r>
  <r>
    <x v="2236"/>
    <n v="209.15"/>
    <n v="215.31"/>
    <n v="207.75"/>
    <n v="211.17"/>
    <n v="5617519"/>
    <x v="0"/>
    <s v="May 2016"/>
    <n v="7.5600000000000023"/>
    <x v="0"/>
    <x v="1"/>
    <s v="Low"/>
    <n v="9.6581400908438055E-3"/>
    <n v="0"/>
    <x v="2"/>
  </r>
  <r>
    <x v="2237"/>
    <n v="209.05"/>
    <n v="209.81989999999999"/>
    <n v="204.02"/>
    <n v="204.66"/>
    <n v="2843597"/>
    <x v="1"/>
    <s v="May 2016"/>
    <n v="5.7998999999999796"/>
    <x v="0"/>
    <x v="1"/>
    <s v="Low"/>
    <n v="-2.099976082276974E-2"/>
    <n v="-0.9"/>
    <x v="1"/>
  </r>
  <r>
    <x v="2238"/>
    <n v="208.15"/>
    <n v="213.15"/>
    <n v="207.92"/>
    <n v="208.29"/>
    <n v="2949396"/>
    <x v="2"/>
    <s v="May 2016"/>
    <n v="5.2300000000000182"/>
    <x v="0"/>
    <x v="1"/>
    <s v="Low"/>
    <n v="6.7259188085508695E-4"/>
    <n v="0"/>
    <x v="2"/>
  </r>
  <r>
    <x v="2239"/>
    <n v="207.78"/>
    <n v="211.2"/>
    <n v="206.7"/>
    <n v="207.61"/>
    <n v="2822781"/>
    <x v="3"/>
    <s v="May 2016"/>
    <n v="4.5"/>
    <x v="0"/>
    <x v="2"/>
    <s v="Low"/>
    <n v="-8.1817306766766526E-4"/>
    <n v="0"/>
    <x v="2"/>
  </r>
  <r>
    <x v="2240"/>
    <n v="211.44"/>
    <n v="211.67"/>
    <n v="203.65719999999999"/>
    <n v="207.28"/>
    <n v="3650475"/>
    <x v="4"/>
    <s v="May 2016"/>
    <n v="8.0127999999999986"/>
    <x v="0"/>
    <x v="1"/>
    <s v="Low"/>
    <n v="-1.9674612183125221E-2"/>
    <n v="0"/>
    <x v="2"/>
  </r>
  <r>
    <x v="2241"/>
    <n v="207.59"/>
    <n v="215.48"/>
    <n v="206.05"/>
    <n v="208.96"/>
    <n v="5161864"/>
    <x v="0"/>
    <s v="May 2016"/>
    <n v="9.4299999999999784"/>
    <x v="0"/>
    <x v="1"/>
    <s v="Low"/>
    <n v="6.599547184353796E-3"/>
    <n v="0"/>
    <x v="2"/>
  </r>
  <r>
    <x v="2242"/>
    <n v="207.55"/>
    <n v="209.47"/>
    <n v="205"/>
    <n v="208.69"/>
    <n v="4070617"/>
    <x v="1"/>
    <s v="May 2016"/>
    <n v="4.4699999999999989"/>
    <x v="0"/>
    <x v="2"/>
    <s v="Low"/>
    <n v="5.4926523729221218E-3"/>
    <n v="0"/>
    <x v="2"/>
  </r>
  <r>
    <x v="2243"/>
    <n v="215.72"/>
    <n v="216.15"/>
    <n v="206.8"/>
    <n v="208.92"/>
    <n v="4776383"/>
    <x v="2"/>
    <s v="May 2016"/>
    <n v="9.3499999999999943"/>
    <x v="0"/>
    <x v="1"/>
    <s v="Low"/>
    <n v="-3.1522343778972797E-2"/>
    <n v="-0.9"/>
    <x v="1"/>
  </r>
  <r>
    <x v="2244"/>
    <n v="210.87"/>
    <n v="216.37"/>
    <n v="208.11"/>
    <n v="214.93"/>
    <n v="5685237"/>
    <x v="3"/>
    <s v="May 2016"/>
    <n v="8.2599999999999909"/>
    <x v="0"/>
    <x v="1"/>
    <s v="Low"/>
    <n v="1.9253568549343208E-2"/>
    <n v="0"/>
    <x v="2"/>
  </r>
  <r>
    <x v="2245"/>
    <n v="228.46"/>
    <n v="228.64"/>
    <n v="209.79"/>
    <n v="211.53"/>
    <n v="11254827"/>
    <x v="4"/>
    <s v="May 2016"/>
    <n v="18.849999999999994"/>
    <x v="0"/>
    <x v="0"/>
    <s v="High"/>
    <n v="-7.4104876127111988E-2"/>
    <n v="-0.9"/>
    <x v="1"/>
  </r>
  <r>
    <x v="2246"/>
    <n v="230.29"/>
    <n v="234.46"/>
    <n v="220.4"/>
    <n v="222.56"/>
    <n v="8700459"/>
    <x v="0"/>
    <s v="May 2016"/>
    <n v="14.060000000000002"/>
    <x v="0"/>
    <x v="1"/>
    <s v="Medium"/>
    <n v="-3.3566372834252421E-2"/>
    <n v="-0.9"/>
    <x v="1"/>
  </r>
  <r>
    <x v="2247"/>
    <n v="237.36"/>
    <n v="238.91"/>
    <n v="231.62"/>
    <n v="232.32"/>
    <n v="4302222"/>
    <x v="1"/>
    <s v="May 2016"/>
    <n v="7.289999999999992"/>
    <x v="0"/>
    <x v="1"/>
    <s v="Low"/>
    <n v="-2.1233569261880771E-2"/>
    <n v="-0.9"/>
    <x v="1"/>
  </r>
  <r>
    <x v="2248"/>
    <n v="241.5"/>
    <n v="243.19"/>
    <n v="234.82"/>
    <n v="241.8"/>
    <n v="3843935"/>
    <x v="2"/>
    <s v="May 2016"/>
    <n v="8.3700000000000045"/>
    <x v="0"/>
    <x v="1"/>
    <s v="Low"/>
    <n v="1.2422360248447676E-3"/>
    <n v="0"/>
    <x v="2"/>
  </r>
  <r>
    <x v="2249"/>
    <n v="248.14"/>
    <n v="248.43"/>
    <n v="237.81"/>
    <n v="240.76"/>
    <n v="5413787"/>
    <x v="3"/>
    <s v="Apr 2016"/>
    <n v="10.620000000000005"/>
    <x v="0"/>
    <x v="1"/>
    <s v="Low"/>
    <n v="-2.974127508664462E-2"/>
    <n v="-0.9"/>
    <x v="1"/>
  </r>
  <r>
    <x v="2250"/>
    <n v="249.85"/>
    <n v="253.43"/>
    <n v="247.44"/>
    <n v="247.71"/>
    <n v="2518990"/>
    <x v="4"/>
    <s v="Apr 2016"/>
    <n v="5.9900000000000091"/>
    <x v="0"/>
    <x v="1"/>
    <s v="Low"/>
    <n v="-8.5651390834500154E-3"/>
    <n v="0"/>
    <x v="2"/>
  </r>
  <r>
    <x v="2251"/>
    <n v="252.75"/>
    <n v="255"/>
    <n v="249.4"/>
    <n v="251.47"/>
    <n v="3205808"/>
    <x v="0"/>
    <s v="Apr 2016"/>
    <n v="5.5999999999999943"/>
    <x v="0"/>
    <x v="1"/>
    <s v="Low"/>
    <n v="-5.0642927794263149E-3"/>
    <n v="0"/>
    <x v="2"/>
  </r>
  <r>
    <x v="2252"/>
    <n v="252.05"/>
    <n v="255.73"/>
    <n v="249.39"/>
    <n v="253.74"/>
    <n v="3223839"/>
    <x v="1"/>
    <s v="Apr 2016"/>
    <n v="6.3400000000000034"/>
    <x v="0"/>
    <x v="1"/>
    <s v="Low"/>
    <n v="6.7050188454671599E-3"/>
    <n v="0"/>
    <x v="2"/>
  </r>
  <r>
    <x v="2253"/>
    <n v="253.01"/>
    <n v="257.38"/>
    <n v="250.76"/>
    <n v="251.82"/>
    <n v="3670348"/>
    <x v="2"/>
    <s v="Apr 2016"/>
    <n v="6.6200000000000045"/>
    <x v="0"/>
    <x v="1"/>
    <s v="Low"/>
    <n v="-4.7033714082447249E-3"/>
    <n v="0"/>
    <x v="2"/>
  </r>
  <r>
    <x v="2254"/>
    <n v="248.89"/>
    <n v="254"/>
    <n v="245.71"/>
    <n v="253.75"/>
    <n v="3786327"/>
    <x v="3"/>
    <s v="Apr 2016"/>
    <n v="8.289999999999992"/>
    <x v="0"/>
    <x v="1"/>
    <s v="Low"/>
    <n v="1.9526698541524425E-2"/>
    <n v="0"/>
    <x v="2"/>
  </r>
  <r>
    <x v="2255"/>
    <n v="248.99"/>
    <n v="250.9"/>
    <n v="246.91"/>
    <n v="248.29"/>
    <n v="2783059"/>
    <x v="4"/>
    <s v="Apr 2016"/>
    <n v="3.9900000000000091"/>
    <x v="0"/>
    <x v="2"/>
    <s v="Low"/>
    <n v="-2.8113578858589383E-3"/>
    <n v="0"/>
    <x v="2"/>
  </r>
  <r>
    <x v="2256"/>
    <n v="246.26"/>
    <n v="253.66"/>
    <n v="241.5"/>
    <n v="249.97"/>
    <n v="5194051"/>
    <x v="0"/>
    <s v="Apr 2016"/>
    <n v="12.159999999999997"/>
    <x v="0"/>
    <x v="1"/>
    <s v="Medium"/>
    <n v="1.5065378055713506E-2"/>
    <n v="0"/>
    <x v="2"/>
  </r>
  <r>
    <x v="2257"/>
    <n v="253.12"/>
    <n v="254.3699"/>
    <n v="241.251"/>
    <n v="247.37"/>
    <n v="6357526"/>
    <x v="1"/>
    <s v="Apr 2016"/>
    <n v="13.118899999999996"/>
    <x v="0"/>
    <x v="1"/>
    <s v="Medium"/>
    <n v="-2.2716498103666244E-2"/>
    <n v="-0.9"/>
    <x v="1"/>
  </r>
  <r>
    <x v="2258"/>
    <n v="252.23"/>
    <n v="258.31"/>
    <n v="251.66"/>
    <n v="253.88"/>
    <n v="4271362"/>
    <x v="2"/>
    <s v="Apr 2016"/>
    <n v="6.6500000000000057"/>
    <x v="0"/>
    <x v="1"/>
    <s v="Low"/>
    <n v="6.541648495420869E-3"/>
    <n v="0"/>
    <x v="2"/>
  </r>
  <r>
    <x v="2259"/>
    <n v="251.31"/>
    <n v="254.6"/>
    <n v="249.12"/>
    <n v="254.51"/>
    <n v="3752366"/>
    <x v="3"/>
    <s v="Apr 2016"/>
    <n v="5.4799999999999898"/>
    <x v="0"/>
    <x v="1"/>
    <s v="Low"/>
    <n v="1.2733277625243677E-2"/>
    <n v="0"/>
    <x v="2"/>
  </r>
  <r>
    <x v="2260"/>
    <n v="253"/>
    <n v="256.839"/>
    <n v="251.05009999999999"/>
    <n v="251.86"/>
    <n v="4132185"/>
    <x v="4"/>
    <s v="Apr 2016"/>
    <n v="5.7889000000000124"/>
    <x v="0"/>
    <x v="1"/>
    <s v="Low"/>
    <n v="-4.5059288537548864E-3"/>
    <n v="0"/>
    <x v="2"/>
  </r>
  <r>
    <x v="2261"/>
    <n v="248.51"/>
    <n v="255.5"/>
    <n v="247.33"/>
    <n v="254.53"/>
    <n v="4925595"/>
    <x v="0"/>
    <s v="Apr 2016"/>
    <n v="8.1699999999999875"/>
    <x v="0"/>
    <x v="1"/>
    <s v="Low"/>
    <n v="2.4224377288640339E-2"/>
    <n v="0.9"/>
    <x v="0"/>
  </r>
  <r>
    <x v="2262"/>
    <n v="249.5"/>
    <n v="251.8"/>
    <n v="243.63"/>
    <n v="247.82"/>
    <n v="5763208"/>
    <x v="1"/>
    <s v="Apr 2016"/>
    <n v="8.1700000000000159"/>
    <x v="0"/>
    <x v="1"/>
    <s v="Low"/>
    <n v="-6.7334669338677631E-3"/>
    <n v="0"/>
    <x v="2"/>
  </r>
  <r>
    <x v="2263"/>
    <n v="251"/>
    <n v="258.99"/>
    <n v="245.3"/>
    <n v="249.92"/>
    <n v="9161693"/>
    <x v="2"/>
    <s v="Apr 2016"/>
    <n v="13.689999999999998"/>
    <x v="0"/>
    <x v="1"/>
    <s v="Medium"/>
    <n v="-4.3027888446215638E-3"/>
    <n v="0"/>
    <x v="2"/>
  </r>
  <r>
    <x v="2264"/>
    <n v="260.5"/>
    <n v="260.82"/>
    <n v="248.02010000000001"/>
    <n v="250.07"/>
    <n v="7363935"/>
    <x v="3"/>
    <s v="Apr 2016"/>
    <n v="12.79989999999998"/>
    <x v="0"/>
    <x v="1"/>
    <s v="Medium"/>
    <n v="-4.0038387715930927E-2"/>
    <n v="-0.9"/>
    <x v="1"/>
  </r>
  <r>
    <x v="2265"/>
    <n v="266.45"/>
    <n v="269.33999999999997"/>
    <n v="254.51"/>
    <n v="257.2"/>
    <n v="8856171"/>
    <x v="4"/>
    <s v="Apr 2016"/>
    <n v="14.829999999999984"/>
    <x v="0"/>
    <x v="1"/>
    <s v="Medium"/>
    <n v="-3.4715706511540628E-2"/>
    <n v="-0.9"/>
    <x v="1"/>
  </r>
  <r>
    <x v="2266"/>
    <n v="253.97"/>
    <n v="267.74"/>
    <n v="253.45"/>
    <n v="265.42"/>
    <n v="11705479"/>
    <x v="0"/>
    <s v="Apr 2016"/>
    <n v="14.29000000000002"/>
    <x v="0"/>
    <x v="1"/>
    <s v="Medium"/>
    <n v="4.5084065047052868E-2"/>
    <n v="0.9"/>
    <x v="0"/>
  </r>
  <r>
    <x v="2267"/>
    <n v="240.5"/>
    <n v="256.56"/>
    <n v="240"/>
    <n v="255.47"/>
    <n v="9948699"/>
    <x v="1"/>
    <s v="Apr 2016"/>
    <n v="16.560000000000002"/>
    <x v="0"/>
    <x v="0"/>
    <s v="High"/>
    <n v="6.224532224532224E-2"/>
    <n v="0.9"/>
    <x v="0"/>
  </r>
  <r>
    <x v="2268"/>
    <n v="249.12"/>
    <n v="252.12"/>
    <n v="243.64"/>
    <n v="246.99"/>
    <n v="13475327"/>
    <x v="2"/>
    <s v="Apr 2016"/>
    <n v="8.4800000000000182"/>
    <x v="0"/>
    <x v="1"/>
    <s v="Low"/>
    <n v="-8.5500963391136626E-3"/>
    <n v="0"/>
    <x v="2"/>
  </r>
  <r>
    <x v="2269"/>
    <n v="244.82499999999999"/>
    <n v="247.9"/>
    <n v="233.25"/>
    <n v="237.59"/>
    <n v="15997509"/>
    <x v="3"/>
    <s v="Apr 2016"/>
    <n v="14.650000000000006"/>
    <x v="0"/>
    <x v="1"/>
    <s v="Medium"/>
    <n v="-2.9551720616767019E-2"/>
    <n v="-0.9"/>
    <x v="1"/>
  </r>
  <r>
    <x v="2270"/>
    <n v="229.34"/>
    <n v="237.42"/>
    <n v="225.01"/>
    <n v="229.77"/>
    <n v="8012872"/>
    <x v="4"/>
    <s v="Mar 2016"/>
    <n v="12.409999999999997"/>
    <x v="0"/>
    <x v="1"/>
    <s v="Medium"/>
    <n v="1.8749454957705015E-3"/>
    <n v="0"/>
    <x v="2"/>
  </r>
  <r>
    <x v="2271"/>
    <n v="235.09"/>
    <n v="235.5"/>
    <n v="226.5"/>
    <n v="226.89"/>
    <n v="4032982"/>
    <x v="0"/>
    <s v="Mar 2016"/>
    <n v="9"/>
    <x v="0"/>
    <x v="1"/>
    <s v="Low"/>
    <n v="-3.4880258624356703E-2"/>
    <n v="-0.9"/>
    <x v="1"/>
  </r>
  <r>
    <x v="2272"/>
    <n v="229.89"/>
    <n v="232.38"/>
    <n v="225.33"/>
    <n v="230.13"/>
    <n v="4014330"/>
    <x v="1"/>
    <s v="Mar 2016"/>
    <n v="7.0499999999999829"/>
    <x v="0"/>
    <x v="1"/>
    <s v="Low"/>
    <n v="1.0439775544826182E-3"/>
    <n v="0"/>
    <x v="2"/>
  </r>
  <r>
    <x v="2273"/>
    <n v="231.61"/>
    <n v="234.81"/>
    <n v="225"/>
    <n v="230.26"/>
    <n v="3925685"/>
    <x v="2"/>
    <s v="Mar 2016"/>
    <n v="9.8100000000000023"/>
    <x v="0"/>
    <x v="1"/>
    <s v="Low"/>
    <n v="-5.8287638702993073E-3"/>
    <n v="0"/>
    <x v="2"/>
  </r>
  <r>
    <x v="2274"/>
    <n v="215.78"/>
    <n v="228.8877"/>
    <n v="215"/>
    <n v="227.75"/>
    <n v="4960900"/>
    <x v="4"/>
    <s v="Mar 2016"/>
    <n v="13.887699999999995"/>
    <x v="0"/>
    <x v="1"/>
    <s v="Medium"/>
    <n v="5.5473167114653811E-2"/>
    <n v="0.9"/>
    <x v="0"/>
  </r>
  <r>
    <x v="2275"/>
    <n v="232.37"/>
    <n v="234.73"/>
    <n v="222.03"/>
    <n v="222.58"/>
    <n v="4948841"/>
    <x v="0"/>
    <s v="Mar 2016"/>
    <n v="12.699999999999989"/>
    <x v="0"/>
    <x v="1"/>
    <s v="Medium"/>
    <n v="-4.2131084046993984E-2"/>
    <n v="-0.9"/>
    <x v="1"/>
  </r>
  <r>
    <x v="2276"/>
    <n v="237.21"/>
    <n v="238.99"/>
    <n v="232.55799999999999"/>
    <n v="234.24"/>
    <n v="4315988"/>
    <x v="1"/>
    <s v="Mar 2016"/>
    <n v="6.4320000000000164"/>
    <x v="0"/>
    <x v="1"/>
    <s v="Low"/>
    <n v="-1.2520551410142905E-2"/>
    <n v="0"/>
    <x v="2"/>
  </r>
  <r>
    <x v="2277"/>
    <n v="235.34"/>
    <n v="239.88"/>
    <n v="235"/>
    <n v="238.32"/>
    <n v="5307822"/>
    <x v="2"/>
    <s v="Mar 2016"/>
    <n v="4.8799999999999955"/>
    <x v="0"/>
    <x v="2"/>
    <s v="Low"/>
    <n v="1.266253080649269E-2"/>
    <n v="0"/>
    <x v="2"/>
  </r>
  <r>
    <x v="2278"/>
    <n v="229.1"/>
    <n v="234.48"/>
    <n v="228.06"/>
    <n v="232.74"/>
    <n v="4711793"/>
    <x v="3"/>
    <s v="Mar 2016"/>
    <n v="6.4199999999999875"/>
    <x v="0"/>
    <x v="1"/>
    <s v="Low"/>
    <n v="1.5888258402444413E-2"/>
    <n v="0"/>
    <x v="2"/>
  </r>
  <r>
    <x v="2279"/>
    <n v="221.47"/>
    <n v="228.5"/>
    <n v="220"/>
    <n v="226.38"/>
    <n v="3782891"/>
    <x v="4"/>
    <s v="Mar 2016"/>
    <n v="8.5"/>
    <x v="0"/>
    <x v="1"/>
    <s v="Low"/>
    <n v="2.2170045604370778E-2"/>
    <n v="0.9"/>
    <x v="0"/>
  </r>
  <r>
    <x v="2280"/>
    <n v="218"/>
    <n v="222.58"/>
    <n v="217.02"/>
    <n v="221.93"/>
    <n v="3516703"/>
    <x v="0"/>
    <s v="Mar 2016"/>
    <n v="5.5600000000000023"/>
    <x v="0"/>
    <x v="1"/>
    <s v="Low"/>
    <n v="1.8027522935779847E-2"/>
    <n v="0"/>
    <x v="2"/>
  </r>
  <r>
    <x v="2281"/>
    <n v="214.27"/>
    <n v="218.97"/>
    <n v="211.5"/>
    <n v="218.34"/>
    <n v="3180452"/>
    <x v="1"/>
    <s v="Mar 2016"/>
    <n v="7.4699999999999989"/>
    <x v="0"/>
    <x v="1"/>
    <s v="Low"/>
    <n v="1.8994726279927161E-2"/>
    <n v="0"/>
    <x v="2"/>
  </r>
  <r>
    <x v="2282"/>
    <n v="212.65"/>
    <n v="216.72"/>
    <n v="210.64"/>
    <n v="215.15"/>
    <n v="4065706"/>
    <x v="2"/>
    <s v="Mar 2016"/>
    <n v="6.0800000000000125"/>
    <x v="0"/>
    <x v="1"/>
    <s v="Low"/>
    <n v="1.175640724194686E-2"/>
    <n v="0"/>
    <x v="2"/>
  </r>
  <r>
    <x v="2283"/>
    <n v="207.93"/>
    <n v="209.42"/>
    <n v="205.33"/>
    <n v="207.5"/>
    <n v="3343077"/>
    <x v="3"/>
    <s v="Mar 2016"/>
    <n v="4.089999999999975"/>
    <x v="0"/>
    <x v="2"/>
    <s v="Low"/>
    <n v="-2.0680036550762603E-3"/>
    <n v="0"/>
    <x v="2"/>
  </r>
  <r>
    <x v="2284"/>
    <n v="210"/>
    <n v="213.29"/>
    <n v="200.67099999999999"/>
    <n v="205.18"/>
    <n v="5192523"/>
    <x v="4"/>
    <s v="Mar 2016"/>
    <n v="12.619"/>
    <x v="0"/>
    <x v="1"/>
    <s v="Medium"/>
    <n v="-2.2952380952380919E-2"/>
    <n v="-0.9"/>
    <x v="1"/>
  </r>
  <r>
    <x v="2285"/>
    <n v="204.52"/>
    <n v="209.37260000000001"/>
    <n v="202.79"/>
    <n v="208.72"/>
    <n v="3208554"/>
    <x v="0"/>
    <s v="Mar 2016"/>
    <n v="6.5826000000000136"/>
    <x v="0"/>
    <x v="1"/>
    <s v="Low"/>
    <n v="2.0535888910619932E-2"/>
    <n v="0.9"/>
    <x v="0"/>
  </r>
  <r>
    <x v="2286"/>
    <n v="203.5"/>
    <n v="207.5"/>
    <n v="202.2"/>
    <n v="202.6"/>
    <n v="3978722"/>
    <x v="1"/>
    <s v="Mar 2016"/>
    <n v="5.3000000000000114"/>
    <x v="0"/>
    <x v="1"/>
    <s v="Low"/>
    <n v="-4.4226044226044507E-3"/>
    <n v="0"/>
    <x v="2"/>
  </r>
  <r>
    <x v="2287"/>
    <n v="197.68"/>
    <n v="209.7"/>
    <n v="197.4"/>
    <n v="205.29"/>
    <n v="5337072"/>
    <x v="2"/>
    <s v="Mar 2016"/>
    <n v="12.299999999999983"/>
    <x v="0"/>
    <x v="1"/>
    <s v="Medium"/>
    <n v="3.8496560097126591E-2"/>
    <n v="0.9"/>
    <x v="0"/>
  </r>
  <r>
    <x v="2288"/>
    <n v="198"/>
    <n v="204.03"/>
    <n v="197.5001"/>
    <n v="201.04"/>
    <n v="6489058"/>
    <x v="3"/>
    <s v="Mar 2016"/>
    <n v="6.5298999999999978"/>
    <x v="0"/>
    <x v="1"/>
    <s v="Low"/>
    <n v="1.5353535353535314E-2"/>
    <n v="0"/>
    <x v="2"/>
  </r>
  <r>
    <x v="2289"/>
    <n v="188.28"/>
    <n v="197.42"/>
    <n v="184.22"/>
    <n v="195.74"/>
    <n v="4829018"/>
    <x v="4"/>
    <s v="Mar 2016"/>
    <n v="13.199999999999989"/>
    <x v="0"/>
    <x v="1"/>
    <s v="Medium"/>
    <n v="3.9621839813044443E-2"/>
    <n v="0.9"/>
    <x v="0"/>
  </r>
  <r>
    <x v="2290"/>
    <n v="183.73"/>
    <n v="188.52"/>
    <n v="181.5"/>
    <n v="188.34"/>
    <n v="4862396"/>
    <x v="0"/>
    <s v="Mar 2016"/>
    <n v="7.0200000000000102"/>
    <x v="0"/>
    <x v="1"/>
    <s v="Low"/>
    <n v="2.5091166385456998E-2"/>
    <n v="0.9"/>
    <x v="0"/>
  </r>
  <r>
    <x v="2291"/>
    <n v="194.25"/>
    <n v="195.94839999999999"/>
    <n v="182.7"/>
    <n v="186.35"/>
    <n v="6712159"/>
    <x v="1"/>
    <s v="Mar 2016"/>
    <n v="13.248400000000004"/>
    <x v="0"/>
    <x v="1"/>
    <s v="Medium"/>
    <n v="-4.06692406692407E-2"/>
    <n v="-0.9"/>
    <x v="1"/>
  </r>
  <r>
    <x v="2292"/>
    <n v="192.4"/>
    <n v="196.35"/>
    <n v="189.22200000000001"/>
    <n v="191.93"/>
    <n v="4498997"/>
    <x v="2"/>
    <s v="Feb 2016"/>
    <n v="7.1279999999999859"/>
    <x v="0"/>
    <x v="1"/>
    <s v="Low"/>
    <n v="-2.4428274428274369E-3"/>
    <n v="0"/>
    <x v="2"/>
  </r>
  <r>
    <x v="2293"/>
    <n v="188.7"/>
    <n v="192"/>
    <n v="185"/>
    <n v="190.34"/>
    <n v="6065117"/>
    <x v="3"/>
    <s v="Feb 2016"/>
    <n v="7"/>
    <x v="0"/>
    <x v="1"/>
    <s v="Low"/>
    <n v="8.6910439851617116E-3"/>
    <n v="0"/>
    <x v="2"/>
  </r>
  <r>
    <x v="2294"/>
    <n v="178.65"/>
    <n v="188.51920000000001"/>
    <n v="175.2"/>
    <n v="187.43"/>
    <n v="5750741"/>
    <x v="4"/>
    <s v="Feb 2016"/>
    <n v="13.319200000000023"/>
    <x v="0"/>
    <x v="1"/>
    <s v="Medium"/>
    <n v="4.914637559473832E-2"/>
    <n v="0.9"/>
    <x v="0"/>
  </r>
  <r>
    <x v="2295"/>
    <n v="172.75"/>
    <n v="179.5"/>
    <n v="167.84"/>
    <n v="179"/>
    <n v="5395609"/>
    <x v="0"/>
    <s v="Feb 2016"/>
    <n v="11.659999999999997"/>
    <x v="0"/>
    <x v="1"/>
    <s v="Medium"/>
    <n v="3.6179450072358899E-2"/>
    <n v="0.9"/>
    <x v="0"/>
  </r>
  <r>
    <x v="2296"/>
    <n v="176.16"/>
    <n v="181.73"/>
    <n v="173.68"/>
    <n v="177.21"/>
    <n v="5984374"/>
    <x v="1"/>
    <s v="Feb 2016"/>
    <n v="8.0499999999999829"/>
    <x v="0"/>
    <x v="1"/>
    <s v="Low"/>
    <n v="5.9604904632153234E-3"/>
    <n v="0"/>
    <x v="2"/>
  </r>
  <r>
    <x v="2297"/>
    <n v="170.12"/>
    <n v="178.91"/>
    <n v="169.85"/>
    <n v="177.74"/>
    <n v="5060051"/>
    <x v="2"/>
    <s v="Feb 2016"/>
    <n v="9.0600000000000023"/>
    <x v="0"/>
    <x v="1"/>
    <s v="Low"/>
    <n v="4.4791911591817564E-2"/>
    <n v="0.9"/>
    <x v="0"/>
  </r>
  <r>
    <x v="2298"/>
    <n v="163.66"/>
    <n v="167.49"/>
    <n v="162.5"/>
    <n v="166.58"/>
    <n v="2959390"/>
    <x v="3"/>
    <s v="Feb 2016"/>
    <n v="4.9900000000000091"/>
    <x v="0"/>
    <x v="2"/>
    <s v="Low"/>
    <n v="1.7841867285836588E-2"/>
    <n v="0"/>
    <x v="2"/>
  </r>
  <r>
    <x v="2299"/>
    <n v="172.42"/>
    <n v="172.95"/>
    <n v="164.77"/>
    <n v="166.77"/>
    <n v="3887574"/>
    <x v="4"/>
    <s v="Feb 2016"/>
    <n v="8.1799999999999784"/>
    <x v="0"/>
    <x v="1"/>
    <s v="Low"/>
    <n v="-3.2768820322468264E-2"/>
    <n v="-0.9"/>
    <x v="1"/>
  </r>
  <r>
    <x v="2300"/>
    <n v="159"/>
    <n v="169.34"/>
    <n v="156.68"/>
    <n v="168.68"/>
    <n v="5825159"/>
    <x v="0"/>
    <s v="Feb 2016"/>
    <n v="12.659999999999997"/>
    <x v="0"/>
    <x v="1"/>
    <s v="Medium"/>
    <n v="6.0880503144654131E-2"/>
    <n v="0.9"/>
    <x v="0"/>
  </r>
  <r>
    <x v="2301"/>
    <n v="158.69999999999999"/>
    <n v="162.94999999999999"/>
    <n v="154.11000000000001"/>
    <n v="155.16999999999999"/>
    <n v="5593794"/>
    <x v="1"/>
    <s v="Feb 2016"/>
    <n v="8.839999999999975"/>
    <x v="0"/>
    <x v="1"/>
    <s v="Low"/>
    <n v="-2.2243226212980475E-2"/>
    <n v="-0.9"/>
    <x v="1"/>
  </r>
  <r>
    <x v="2302"/>
    <n v="155"/>
    <n v="157.01"/>
    <n v="143.69999999999999"/>
    <n v="151.04"/>
    <n v="7235783"/>
    <x v="3"/>
    <s v="Feb 2016"/>
    <n v="13.310000000000002"/>
    <x v="0"/>
    <x v="1"/>
    <s v="Medium"/>
    <n v="-2.5548387096774244E-2"/>
    <n v="-0.9"/>
    <x v="1"/>
  </r>
  <r>
    <x v="2303"/>
    <n v="152"/>
    <n v="163.26"/>
    <n v="147"/>
    <n v="150.47"/>
    <n v="14252364"/>
    <x v="4"/>
    <s v="Feb 2016"/>
    <n v="16.259999999999991"/>
    <x v="0"/>
    <x v="0"/>
    <s v="Medium"/>
    <n v="-1.0065789473684217E-2"/>
    <n v="0"/>
    <x v="2"/>
  </r>
  <r>
    <x v="2304"/>
    <n v="150.5"/>
    <n v="154.97"/>
    <n v="141.74"/>
    <n v="143.66999999999999"/>
    <n v="10406513"/>
    <x v="0"/>
    <s v="Feb 2016"/>
    <n v="13.22999999999999"/>
    <x v="0"/>
    <x v="1"/>
    <s v="Medium"/>
    <n v="-4.5382059800664537E-2"/>
    <n v="-0.9"/>
    <x v="1"/>
  </r>
  <r>
    <x v="2305"/>
    <n v="142.32"/>
    <n v="159.79"/>
    <n v="141.05000000000001"/>
    <n v="148.25"/>
    <n v="8651648"/>
    <x v="1"/>
    <s v="Feb 2016"/>
    <n v="18.739999999999981"/>
    <x v="0"/>
    <x v="0"/>
    <s v="High"/>
    <n v="4.166666666666672E-2"/>
    <n v="0.9"/>
    <x v="0"/>
  </r>
  <r>
    <x v="2306"/>
    <n v="157.10499999999999"/>
    <n v="157.15"/>
    <n v="146"/>
    <n v="147.99"/>
    <n v="9312988"/>
    <x v="2"/>
    <s v="Feb 2016"/>
    <n v="11.150000000000006"/>
    <x v="0"/>
    <x v="1"/>
    <s v="Medium"/>
    <n v="-5.8018522644091415E-2"/>
    <n v="-0.9"/>
    <x v="1"/>
  </r>
  <r>
    <x v="2307"/>
    <n v="171.3"/>
    <n v="173"/>
    <n v="157.74420000000001"/>
    <n v="162.6"/>
    <n v="9437591"/>
    <x v="3"/>
    <s v="Feb 2016"/>
    <n v="15.255799999999994"/>
    <x v="0"/>
    <x v="0"/>
    <s v="Medium"/>
    <n v="-5.0788091068301323E-2"/>
    <n v="-0.9"/>
    <x v="1"/>
  </r>
  <r>
    <x v="2308"/>
    <n v="170.7"/>
    <n v="175.98"/>
    <n v="166.99"/>
    <n v="175.33"/>
    <n v="4385366"/>
    <x v="4"/>
    <s v="Feb 2016"/>
    <n v="8.9899999999999807"/>
    <x v="0"/>
    <x v="1"/>
    <s v="Low"/>
    <n v="2.7123608670181747E-2"/>
    <n v="0.9"/>
    <x v="0"/>
  </r>
  <r>
    <x v="2309"/>
    <n v="183.59"/>
    <n v="183.94"/>
    <n v="170.18"/>
    <n v="173.48"/>
    <n v="7931362"/>
    <x v="0"/>
    <s v="Feb 2016"/>
    <n v="13.759999999999991"/>
    <x v="0"/>
    <x v="1"/>
    <s v="Medium"/>
    <n v="-5.5068358843074316E-2"/>
    <n v="-0.9"/>
    <x v="1"/>
  </r>
  <r>
    <x v="2310"/>
    <n v="192.42"/>
    <n v="193.12"/>
    <n v="180.23"/>
    <n v="182.78"/>
    <n v="5773637"/>
    <x v="1"/>
    <s v="Feb 2016"/>
    <n v="12.890000000000015"/>
    <x v="0"/>
    <x v="1"/>
    <s v="Medium"/>
    <n v="-5.0098742334476601E-2"/>
    <n v="-0.9"/>
    <x v="1"/>
  </r>
  <r>
    <x v="2311"/>
    <n v="188.76"/>
    <n v="199.52"/>
    <n v="182.75"/>
    <n v="196.94"/>
    <n v="5297639"/>
    <x v="2"/>
    <s v="Feb 2016"/>
    <n v="16.77000000000001"/>
    <x v="0"/>
    <x v="0"/>
    <s v="High"/>
    <n v="4.3335452426361554E-2"/>
    <n v="0.9"/>
    <x v="0"/>
  </r>
  <r>
    <x v="2312"/>
    <n v="189.95"/>
    <n v="193.74"/>
    <n v="188.08"/>
    <n v="191.2"/>
    <n v="2852289"/>
    <x v="3"/>
    <s v="Jan 2016"/>
    <n v="5.6599999999999966"/>
    <x v="0"/>
    <x v="1"/>
    <s v="Low"/>
    <n v="6.5806791260858127E-3"/>
    <n v="0"/>
    <x v="2"/>
  </r>
  <r>
    <x v="2313"/>
    <n v="190.79"/>
    <n v="191.28"/>
    <n v="182.41"/>
    <n v="189.7"/>
    <n v="4592754"/>
    <x v="4"/>
    <s v="Jan 2016"/>
    <n v="8.8700000000000045"/>
    <x v="0"/>
    <x v="1"/>
    <s v="Low"/>
    <n v="-5.7130876880339826E-3"/>
    <n v="0"/>
    <x v="2"/>
  </r>
  <r>
    <x v="2314"/>
    <n v="192.38"/>
    <n v="193.26"/>
    <n v="185.77"/>
    <n v="188.07"/>
    <n v="3617221"/>
    <x v="0"/>
    <s v="Jan 2016"/>
    <n v="7.4899999999999807"/>
    <x v="0"/>
    <x v="1"/>
    <s v="Low"/>
    <n v="-2.240357625532801E-2"/>
    <n v="-0.9"/>
    <x v="1"/>
  </r>
  <r>
    <x v="2315"/>
    <n v="196.7"/>
    <n v="197.82"/>
    <n v="188.88"/>
    <n v="193.56"/>
    <n v="4964180"/>
    <x v="1"/>
    <s v="Jan 2016"/>
    <n v="8.9399999999999977"/>
    <x v="0"/>
    <x v="1"/>
    <s v="Low"/>
    <n v="-1.5963396034570344E-2"/>
    <n v="0"/>
    <x v="2"/>
  </r>
  <r>
    <x v="2316"/>
    <n v="200.06"/>
    <n v="203.57"/>
    <n v="195.88"/>
    <n v="196.38"/>
    <n v="2698739"/>
    <x v="2"/>
    <s v="Jan 2016"/>
    <n v="7.6899999999999977"/>
    <x v="0"/>
    <x v="1"/>
    <s v="Low"/>
    <n v="-1.8394481655503381E-2"/>
    <n v="0"/>
    <x v="2"/>
  </r>
  <r>
    <x v="2317"/>
    <n v="204.8005"/>
    <n v="205.5"/>
    <n v="199.03"/>
    <n v="202.55"/>
    <n v="3124055"/>
    <x v="3"/>
    <s v="Jan 2016"/>
    <n v="6.4699999999999989"/>
    <x v="0"/>
    <x v="1"/>
    <s v="Low"/>
    <n v="-1.0988742703264828E-2"/>
    <n v="0"/>
    <x v="2"/>
  </r>
  <r>
    <x v="2318"/>
    <n v="201.55"/>
    <n v="203.23"/>
    <n v="195.02"/>
    <n v="199.97"/>
    <n v="3166159"/>
    <x v="4"/>
    <s v="Jan 2016"/>
    <n v="8.2099999999999795"/>
    <x v="0"/>
    <x v="1"/>
    <s v="Low"/>
    <n v="-7.839245844703609E-3"/>
    <n v="0"/>
    <x v="2"/>
  </r>
  <r>
    <x v="2319"/>
    <n v="199.4"/>
    <n v="201.28"/>
    <n v="191.25"/>
    <n v="198.7"/>
    <n v="5838608"/>
    <x v="0"/>
    <s v="Jan 2016"/>
    <n v="10.030000000000001"/>
    <x v="0"/>
    <x v="1"/>
    <s v="Low"/>
    <n v="-3.5105315947844386E-3"/>
    <n v="0"/>
    <x v="2"/>
  </r>
  <r>
    <x v="2320"/>
    <n v="208.71"/>
    <n v="210.47"/>
    <n v="200.78"/>
    <n v="204.72"/>
    <n v="4038676"/>
    <x v="1"/>
    <s v="Jan 2016"/>
    <n v="9.6899999999999977"/>
    <x v="0"/>
    <x v="1"/>
    <s v="Low"/>
    <n v="-1.9117435676297298E-2"/>
    <n v="0"/>
    <x v="2"/>
  </r>
  <r>
    <x v="2321"/>
    <n v="198.97"/>
    <n v="205.07"/>
    <n v="197.25"/>
    <n v="204.99"/>
    <n v="5578640"/>
    <x v="3"/>
    <s v="Jan 2016"/>
    <n v="7.8199999999999932"/>
    <x v="0"/>
    <x v="1"/>
    <s v="Low"/>
    <n v="3.0255817459918632E-2"/>
    <n v="0.9"/>
    <x v="0"/>
  </r>
  <r>
    <x v="2322"/>
    <n v="202.21"/>
    <n v="210"/>
    <n v="193.38"/>
    <n v="206.18"/>
    <n v="6490741"/>
    <x v="4"/>
    <s v="Jan 2016"/>
    <n v="16.620000000000005"/>
    <x v="0"/>
    <x v="0"/>
    <s v="High"/>
    <n v="1.9633054745067002E-2"/>
    <n v="0"/>
    <x v="2"/>
  </r>
  <r>
    <x v="2323"/>
    <n v="212.01"/>
    <n v="212.65"/>
    <n v="200"/>
    <n v="200.31"/>
    <n v="4126416"/>
    <x v="0"/>
    <s v="Jan 2016"/>
    <n v="12.650000000000006"/>
    <x v="0"/>
    <x v="1"/>
    <s v="Medium"/>
    <n v="-5.5186076128484453E-2"/>
    <n v="-0.9"/>
    <x v="1"/>
  </r>
  <r>
    <x v="2324"/>
    <n v="211.6"/>
    <n v="213.73949999999999"/>
    <n v="205.31"/>
    <n v="209.97"/>
    <n v="3091917"/>
    <x v="1"/>
    <s v="Jan 2016"/>
    <n v="8.4294999999999902"/>
    <x v="0"/>
    <x v="1"/>
    <s v="Low"/>
    <n v="-7.7032136105859902E-3"/>
    <n v="0"/>
    <x v="2"/>
  </r>
  <r>
    <x v="2325"/>
    <n v="214.01"/>
    <n v="214.45"/>
    <n v="203"/>
    <n v="207.85"/>
    <n v="4091422"/>
    <x v="2"/>
    <s v="Jan 2016"/>
    <n v="11.449999999999989"/>
    <x v="0"/>
    <x v="1"/>
    <s v="Medium"/>
    <n v="-2.8783701696182405E-2"/>
    <n v="-0.9"/>
    <x v="1"/>
  </r>
  <r>
    <x v="2326"/>
    <n v="217.86"/>
    <n v="220.44"/>
    <n v="210.77"/>
    <n v="211"/>
    <n v="3628058"/>
    <x v="3"/>
    <s v="Jan 2016"/>
    <n v="9.6699999999999875"/>
    <x v="0"/>
    <x v="1"/>
    <s v="Low"/>
    <n v="-3.1488111631322931E-2"/>
    <n v="-0.9"/>
    <x v="1"/>
  </r>
  <r>
    <x v="2327"/>
    <n v="214.19"/>
    <n v="218.44"/>
    <n v="213.67"/>
    <n v="215.65"/>
    <n v="3554251"/>
    <x v="4"/>
    <s v="Jan 2016"/>
    <n v="4.7700000000000102"/>
    <x v="0"/>
    <x v="2"/>
    <s v="Low"/>
    <n v="6.8163779821654048E-3"/>
    <n v="0"/>
    <x v="2"/>
  </r>
  <r>
    <x v="2328"/>
    <n v="220"/>
    <n v="220.05"/>
    <n v="215.98"/>
    <n v="219.04"/>
    <n v="3779128"/>
    <x v="0"/>
    <s v="Jan 2016"/>
    <n v="4.0700000000000216"/>
    <x v="0"/>
    <x v="2"/>
    <s v="Low"/>
    <n v="-4.3636363636364002E-3"/>
    <n v="0"/>
    <x v="2"/>
  </r>
  <r>
    <x v="2329"/>
    <n v="226.36"/>
    <n v="226.89"/>
    <n v="220"/>
    <n v="223.43"/>
    <n v="3186752"/>
    <x v="1"/>
    <s v="Jan 2016"/>
    <n v="6.8899999999999864"/>
    <x v="0"/>
    <x v="1"/>
    <s v="Low"/>
    <n v="-1.2943983035872091E-2"/>
    <n v="0"/>
    <x v="2"/>
  </r>
  <r>
    <x v="2330"/>
    <n v="230.72"/>
    <n v="231.38"/>
    <n v="219"/>
    <n v="223.41"/>
    <n v="6827146"/>
    <x v="2"/>
    <s v="Jan 2016"/>
    <n v="12.379999999999995"/>
    <x v="0"/>
    <x v="1"/>
    <s v="Medium"/>
    <n v="-3.1683425797503474E-2"/>
    <n v="-0.9"/>
    <x v="1"/>
  </r>
  <r>
    <x v="2331"/>
    <n v="238.51"/>
    <n v="243.45"/>
    <n v="238.37"/>
    <n v="240.01"/>
    <n v="2715038"/>
    <x v="4"/>
    <s v="Dec 2015"/>
    <n v="5.0799999999999841"/>
    <x v="0"/>
    <x v="1"/>
    <s v="Low"/>
    <n v="6.2890444845079873E-3"/>
    <n v="0"/>
    <x v="2"/>
  </r>
  <r>
    <x v="2332"/>
    <n v="236.6"/>
    <n v="243.63399999999999"/>
    <n v="235.67070000000001"/>
    <n v="238.09"/>
    <n v="3697921"/>
    <x v="0"/>
    <s v="Dec 2015"/>
    <n v="7.9632999999999754"/>
    <x v="0"/>
    <x v="1"/>
    <s v="Low"/>
    <n v="6.2975486052409511E-3"/>
    <n v="0"/>
    <x v="2"/>
  </r>
  <r>
    <x v="2333"/>
    <n v="230.06"/>
    <n v="237.72"/>
    <n v="229.547"/>
    <n v="237.19"/>
    <n v="2406290"/>
    <x v="1"/>
    <s v="Dec 2015"/>
    <n v="8.1730000000000018"/>
    <x v="0"/>
    <x v="1"/>
    <s v="Low"/>
    <n v="3.0991915152568876E-2"/>
    <n v="0.9"/>
    <x v="0"/>
  </r>
  <r>
    <x v="2334"/>
    <n v="231.49"/>
    <n v="231.98"/>
    <n v="225.54"/>
    <n v="228.95"/>
    <n v="1901304"/>
    <x v="2"/>
    <s v="Dec 2015"/>
    <n v="6.4399999999999977"/>
    <x v="0"/>
    <x v="1"/>
    <s v="Low"/>
    <n v="-1.0972396215819346E-2"/>
    <n v="0"/>
    <x v="2"/>
  </r>
  <r>
    <x v="2335"/>
    <n v="230.56"/>
    <n v="231.88"/>
    <n v="228.28"/>
    <n v="230.57"/>
    <n v="710277"/>
    <x v="4"/>
    <s v="Dec 2015"/>
    <n v="3.5999999999999943"/>
    <x v="0"/>
    <x v="2"/>
    <s v="Low"/>
    <n v="4.3372657876435224E-5"/>
    <n v="0"/>
    <x v="2"/>
  </r>
  <r>
    <x v="2336"/>
    <n v="232.18"/>
    <n v="233.45"/>
    <n v="228.13"/>
    <n v="229.7"/>
    <n v="1554979"/>
    <x v="0"/>
    <s v="Dec 2015"/>
    <n v="5.3199999999999932"/>
    <x v="0"/>
    <x v="1"/>
    <s v="Low"/>
    <n v="-1.0681367904212327E-2"/>
    <n v="0"/>
    <x v="2"/>
  </r>
  <r>
    <x v="2337"/>
    <n v="234.99"/>
    <n v="236.55"/>
    <n v="229.63"/>
    <n v="229.95"/>
    <n v="1961495"/>
    <x v="1"/>
    <s v="Dec 2015"/>
    <n v="6.9200000000000159"/>
    <x v="0"/>
    <x v="1"/>
    <s v="Low"/>
    <n v="-2.1447721179624752E-2"/>
    <n v="-0.9"/>
    <x v="1"/>
  </r>
  <r>
    <x v="2338"/>
    <n v="231.69"/>
    <n v="235.83"/>
    <n v="231.08"/>
    <n v="232.56"/>
    <n v="1953174"/>
    <x v="2"/>
    <s v="Dec 2015"/>
    <n v="4.75"/>
    <x v="0"/>
    <x v="2"/>
    <s v="Low"/>
    <n v="3.755017480253807E-3"/>
    <n v="0"/>
    <x v="2"/>
  </r>
  <r>
    <x v="2339"/>
    <n v="232.89"/>
    <n v="235.9"/>
    <n v="229.29"/>
    <n v="230.46"/>
    <n v="3014170"/>
    <x v="3"/>
    <s v="Dec 2015"/>
    <n v="6.6100000000000136"/>
    <x v="0"/>
    <x v="1"/>
    <s v="Low"/>
    <n v="-1.0434110524281757E-2"/>
    <n v="0"/>
    <x v="2"/>
  </r>
  <r>
    <x v="2340"/>
    <n v="233.94"/>
    <n v="237.76"/>
    <n v="229.81489999999999"/>
    <n v="233.39"/>
    <n v="3298638"/>
    <x v="4"/>
    <s v="Dec 2015"/>
    <n v="7.9450999999999965"/>
    <x v="0"/>
    <x v="1"/>
    <s v="Low"/>
    <n v="-2.3510301786783421E-3"/>
    <n v="0"/>
    <x v="2"/>
  </r>
  <r>
    <x v="2341"/>
    <n v="222.1"/>
    <n v="234.88"/>
    <n v="220.73"/>
    <n v="234.51"/>
    <n v="5104341"/>
    <x v="0"/>
    <s v="Dec 2015"/>
    <n v="14.150000000000006"/>
    <x v="0"/>
    <x v="1"/>
    <s v="Medium"/>
    <n v="5.5875731652408812E-2"/>
    <n v="0.9"/>
    <x v="0"/>
  </r>
  <r>
    <x v="2342"/>
    <n v="221.82"/>
    <n v="222.22"/>
    <n v="218"/>
    <n v="221.09"/>
    <n v="2244424"/>
    <x v="1"/>
    <s v="Dec 2015"/>
    <n v="4.2199999999999989"/>
    <x v="0"/>
    <x v="2"/>
    <s v="Low"/>
    <n v="-3.2909566315029743E-3"/>
    <n v="0"/>
    <x v="2"/>
  </r>
  <r>
    <x v="2343"/>
    <n v="217.51"/>
    <n v="220.92"/>
    <n v="214.87"/>
    <n v="218.58"/>
    <n v="2831518"/>
    <x v="2"/>
    <s v="Dec 2015"/>
    <n v="6.0499999999999829"/>
    <x v="0"/>
    <x v="1"/>
    <s v="Low"/>
    <n v="4.919314054526328E-3"/>
    <n v="0"/>
    <x v="2"/>
  </r>
  <r>
    <x v="2344"/>
    <n v="225.24"/>
    <n v="225.75"/>
    <n v="216.64"/>
    <n v="217.02"/>
    <n v="3268726"/>
    <x v="3"/>
    <s v="Dec 2015"/>
    <n v="9.1100000000000136"/>
    <x v="0"/>
    <x v="1"/>
    <s v="Low"/>
    <n v="-3.6494405966968561E-2"/>
    <n v="-0.9"/>
    <x v="1"/>
  </r>
  <r>
    <x v="2345"/>
    <n v="224.71"/>
    <n v="228.49"/>
    <n v="223.64"/>
    <n v="227.07"/>
    <n v="2071692"/>
    <x v="4"/>
    <s v="Dec 2015"/>
    <n v="4.8500000000000227"/>
    <x v="0"/>
    <x v="2"/>
    <s v="Low"/>
    <n v="1.0502425348226537E-2"/>
    <n v="0"/>
    <x v="2"/>
  </r>
  <r>
    <x v="2346"/>
    <n v="226.7"/>
    <n v="227.5"/>
    <n v="220.72"/>
    <n v="224.52"/>
    <n v="3057753"/>
    <x v="0"/>
    <s v="Dec 2015"/>
    <n v="6.7800000000000011"/>
    <x v="0"/>
    <x v="1"/>
    <s v="Low"/>
    <n v="-9.6162329069253566E-3"/>
    <n v="0"/>
    <x v="2"/>
  </r>
  <r>
    <x v="2347"/>
    <n v="227.52"/>
    <n v="228.8"/>
    <n v="224.2"/>
    <n v="226.72"/>
    <n v="2687636"/>
    <x v="1"/>
    <s v="Dec 2015"/>
    <n v="4.6000000000000227"/>
    <x v="0"/>
    <x v="2"/>
    <s v="Low"/>
    <n v="-3.5161744022504013E-3"/>
    <n v="0"/>
    <x v="2"/>
  </r>
  <r>
    <x v="2348"/>
    <n v="227.7"/>
    <n v="235.63"/>
    <n v="226.15"/>
    <n v="231.13"/>
    <n v="3144223"/>
    <x v="2"/>
    <s v="Dec 2015"/>
    <n v="9.4799999999999898"/>
    <x v="0"/>
    <x v="1"/>
    <s v="Low"/>
    <n v="1.5063680281071617E-2"/>
    <n v="0"/>
    <x v="2"/>
  </r>
  <r>
    <x v="2349"/>
    <n v="232.46"/>
    <n v="233.27"/>
    <n v="227.66"/>
    <n v="230.38"/>
    <n v="2573603"/>
    <x v="3"/>
    <s v="Dec 2015"/>
    <n v="5.6100000000000136"/>
    <x v="0"/>
    <x v="1"/>
    <s v="Low"/>
    <n v="-8.9477759614557881E-3"/>
    <n v="0"/>
    <x v="2"/>
  </r>
  <r>
    <x v="2350"/>
    <n v="235.48"/>
    <n v="237.45"/>
    <n v="230"/>
    <n v="232.71"/>
    <n v="2939564"/>
    <x v="4"/>
    <s v="Dec 2015"/>
    <n v="7.4499999999999886"/>
    <x v="0"/>
    <x v="1"/>
    <s v="Low"/>
    <n v="-1.1763207066417453E-2"/>
    <n v="0"/>
    <x v="2"/>
  </r>
  <r>
    <x v="2351"/>
    <n v="237"/>
    <n v="238.6"/>
    <n v="231.23"/>
    <n v="231.99"/>
    <n v="2981468"/>
    <x v="0"/>
    <s v="Dec 2015"/>
    <n v="7.3700000000000045"/>
    <x v="0"/>
    <x v="1"/>
    <s v="Low"/>
    <n v="-2.1139240506329076E-2"/>
    <n v="-0.9"/>
    <x v="1"/>
  </r>
  <r>
    <x v="2352"/>
    <n v="231.06"/>
    <n v="238"/>
    <n v="231.05"/>
    <n v="237.19"/>
    <n v="3733955"/>
    <x v="1"/>
    <s v="Dec 2015"/>
    <n v="6.9499999999999886"/>
    <x v="0"/>
    <x v="1"/>
    <s v="Low"/>
    <n v="2.6529905652211527E-2"/>
    <n v="0.9"/>
    <x v="0"/>
  </r>
  <r>
    <x v="2353"/>
    <n v="231.79"/>
    <n v="234.28"/>
    <n v="229.08"/>
    <n v="230.26"/>
    <n v="2659813"/>
    <x v="2"/>
    <s v="Nov 2015"/>
    <n v="5.1999999999999886"/>
    <x v="0"/>
    <x v="1"/>
    <s v="Low"/>
    <n v="-6.600802450493987E-3"/>
    <n v="0"/>
    <x v="2"/>
  </r>
  <r>
    <x v="2354"/>
    <n v="231.06"/>
    <n v="232.25"/>
    <n v="227.01"/>
    <n v="231.61"/>
    <n v="1949353"/>
    <x v="3"/>
    <s v="Nov 2015"/>
    <n v="5.2400000000000091"/>
    <x v="0"/>
    <x v="1"/>
    <s v="Low"/>
    <n v="2.3803341123518193E-3"/>
    <n v="0"/>
    <x v="2"/>
  </r>
  <r>
    <x v="2355"/>
    <n v="221.34"/>
    <n v="230.82499999999999"/>
    <n v="220.375"/>
    <n v="229.64"/>
    <n v="3990779"/>
    <x v="0"/>
    <s v="Nov 2015"/>
    <n v="10.449999999999989"/>
    <x v="0"/>
    <x v="1"/>
    <s v="Low"/>
    <n v="3.7498870515948239E-2"/>
    <n v="0.9"/>
    <x v="0"/>
  </r>
  <r>
    <x v="2356"/>
    <n v="215.37"/>
    <n v="221"/>
    <n v="215"/>
    <n v="218.25"/>
    <n v="2480293"/>
    <x v="1"/>
    <s v="Nov 2015"/>
    <n v="6"/>
    <x v="0"/>
    <x v="1"/>
    <s v="Low"/>
    <n v="1.3372335979941474E-2"/>
    <n v="0"/>
    <x v="2"/>
  </r>
  <r>
    <x v="2357"/>
    <n v="217.35"/>
    <n v="219.18"/>
    <n v="214.6798"/>
    <n v="217.75"/>
    <n v="2526199"/>
    <x v="2"/>
    <s v="Nov 2015"/>
    <n v="4.5002000000000066"/>
    <x v="0"/>
    <x v="2"/>
    <s v="Low"/>
    <n v="1.8403496664366492E-3"/>
    <n v="0"/>
    <x v="2"/>
  </r>
  <r>
    <x v="2358"/>
    <n v="223.49"/>
    <n v="225"/>
    <n v="213.58"/>
    <n v="220.01"/>
    <n v="4400722"/>
    <x v="3"/>
    <s v="Nov 2015"/>
    <n v="11.419999999999987"/>
    <x v="0"/>
    <x v="1"/>
    <s v="Medium"/>
    <n v="-1.5571166495145278E-2"/>
    <n v="0"/>
    <x v="2"/>
  </r>
  <r>
    <x v="2359"/>
    <n v="220.54"/>
    <n v="226.19"/>
    <n v="220.3"/>
    <n v="221.8"/>
    <n v="2504375"/>
    <x v="4"/>
    <s v="Nov 2015"/>
    <n v="5.8899999999999864"/>
    <x v="0"/>
    <x v="1"/>
    <s v="Low"/>
    <n v="5.7132492971797375E-3"/>
    <n v="0"/>
    <x v="2"/>
  </r>
  <r>
    <x v="2360"/>
    <n v="214.5"/>
    <n v="221.38"/>
    <n v="212.52"/>
    <n v="221.07"/>
    <n v="2811900"/>
    <x v="0"/>
    <s v="Nov 2015"/>
    <n v="8.8599999999999852"/>
    <x v="0"/>
    <x v="1"/>
    <s v="Low"/>
    <n v="3.0629370629370597E-2"/>
    <n v="0.9"/>
    <x v="0"/>
  </r>
  <r>
    <x v="2361"/>
    <n v="215.2"/>
    <n v="216"/>
    <n v="211.4"/>
    <n v="214"/>
    <n v="2148326"/>
    <x v="1"/>
    <s v="Nov 2015"/>
    <n v="4.5999999999999943"/>
    <x v="0"/>
    <x v="2"/>
    <s v="Low"/>
    <n v="-5.5762081784386094E-3"/>
    <n v="0"/>
    <x v="2"/>
  </r>
  <r>
    <x v="2362"/>
    <n v="206.09"/>
    <n v="214.98"/>
    <n v="205.8"/>
    <n v="214.31"/>
    <n v="2925395"/>
    <x v="2"/>
    <s v="Nov 2015"/>
    <n v="9.1799999999999784"/>
    <x v="0"/>
    <x v="1"/>
    <s v="Low"/>
    <n v="3.9885486923188891E-2"/>
    <n v="0.9"/>
    <x v="0"/>
  </r>
  <r>
    <x v="2363"/>
    <n v="212.95"/>
    <n v="212.99"/>
    <n v="206.52"/>
    <n v="207.19"/>
    <n v="3430327"/>
    <x v="3"/>
    <s v="Nov 2015"/>
    <n v="6.4699999999999989"/>
    <x v="0"/>
    <x v="1"/>
    <s v="Low"/>
    <n v="-2.7048602958440908E-2"/>
    <n v="-0.9"/>
    <x v="1"/>
  </r>
  <r>
    <x v="2364"/>
    <n v="217.85"/>
    <n v="219"/>
    <n v="212.66"/>
    <n v="212.94"/>
    <n v="2915900"/>
    <x v="4"/>
    <s v="Nov 2015"/>
    <n v="6.3400000000000034"/>
    <x v="0"/>
    <x v="1"/>
    <s v="Low"/>
    <n v="-2.2538443883405999E-2"/>
    <n v="-0.9"/>
    <x v="1"/>
  </r>
  <r>
    <x v="2365"/>
    <n v="217.77"/>
    <n v="219.48"/>
    <n v="213.63"/>
    <n v="219.08"/>
    <n v="3347806"/>
    <x v="0"/>
    <s v="Nov 2015"/>
    <n v="5.8499999999999943"/>
    <x v="0"/>
    <x v="1"/>
    <s v="Low"/>
    <n v="6.0155209624833637E-3"/>
    <n v="0"/>
    <x v="2"/>
  </r>
  <r>
    <x v="2366"/>
    <n v="223.48"/>
    <n v="223.7"/>
    <n v="216.08"/>
    <n v="216.5"/>
    <n v="4617007"/>
    <x v="1"/>
    <s v="Nov 2015"/>
    <n v="7.6199999999999761"/>
    <x v="0"/>
    <x v="1"/>
    <s v="Low"/>
    <n v="-3.1233219974941787E-2"/>
    <n v="-0.9"/>
    <x v="1"/>
  </r>
  <r>
    <x v="2367"/>
    <n v="232.99"/>
    <n v="232.99"/>
    <n v="224.31"/>
    <n v="225.33"/>
    <n v="3850860"/>
    <x v="2"/>
    <s v="Nov 2015"/>
    <n v="8.6800000000000068"/>
    <x v="0"/>
    <x v="1"/>
    <s v="Low"/>
    <n v="-3.2876947508476743E-2"/>
    <n v="-0.9"/>
    <x v="1"/>
  </r>
  <r>
    <x v="2368"/>
    <n v="230.7"/>
    <n v="233.35900000000001"/>
    <n v="229.5"/>
    <n v="232.36"/>
    <n v="2445293"/>
    <x v="3"/>
    <s v="Nov 2015"/>
    <n v="3.8590000000000089"/>
    <x v="0"/>
    <x v="2"/>
    <s v="Low"/>
    <n v="7.1954919809277202E-3"/>
    <n v="0"/>
    <x v="2"/>
  </r>
  <r>
    <x v="2369"/>
    <n v="230.58"/>
    <n v="234.58430000000001"/>
    <n v="229.19"/>
    <n v="231.77"/>
    <n v="4496843"/>
    <x v="4"/>
    <s v="Nov 2015"/>
    <n v="5.3943000000000154"/>
    <x v="0"/>
    <x v="1"/>
    <s v="Low"/>
    <n v="5.1608986035215441E-3"/>
    <n v="0"/>
    <x v="2"/>
  </r>
  <r>
    <x v="2370"/>
    <n v="227"/>
    <n v="232.74"/>
    <n v="225.2"/>
    <n v="231.63"/>
    <n v="12726366"/>
    <x v="0"/>
    <s v="Nov 2015"/>
    <n v="7.5400000000000205"/>
    <x v="0"/>
    <x v="1"/>
    <s v="Low"/>
    <n v="2.0396475770925088E-2"/>
    <n v="0.9"/>
    <x v="0"/>
  </r>
  <r>
    <x v="2371"/>
    <n v="213.85"/>
    <n v="214.44"/>
    <n v="207.75"/>
    <n v="208.35"/>
    <n v="8332486"/>
    <x v="1"/>
    <s v="Nov 2015"/>
    <n v="6.6899999999999977"/>
    <x v="0"/>
    <x v="1"/>
    <s v="Low"/>
    <n v="-2.5718961889174656E-2"/>
    <n v="-0.9"/>
    <x v="1"/>
  </r>
  <r>
    <x v="2372"/>
    <n v="208.92"/>
    <n v="215.8"/>
    <n v="207.22"/>
    <n v="213.79"/>
    <n v="3927944"/>
    <x v="2"/>
    <s v="Nov 2015"/>
    <n v="8.5800000000000125"/>
    <x v="0"/>
    <x v="1"/>
    <s v="Low"/>
    <n v="2.3310358031782524E-2"/>
    <n v="0.9"/>
    <x v="0"/>
  </r>
  <r>
    <x v="2373"/>
    <n v="210.4"/>
    <n v="211.63"/>
    <n v="203.89"/>
    <n v="206.93"/>
    <n v="4438901"/>
    <x v="3"/>
    <s v="Oct 2015"/>
    <n v="7.7400000000000091"/>
    <x v="0"/>
    <x v="1"/>
    <s v="Low"/>
    <n v="-1.6492395437262351E-2"/>
    <n v="0"/>
    <x v="2"/>
  </r>
  <r>
    <x v="2374"/>
    <n v="211.75"/>
    <n v="213.74809999999999"/>
    <n v="210.64"/>
    <n v="211.63"/>
    <n v="1805032"/>
    <x v="4"/>
    <s v="Oct 2015"/>
    <n v="3.1081000000000074"/>
    <x v="0"/>
    <x v="2"/>
    <s v="Low"/>
    <n v="-5.6670602125149724E-4"/>
    <n v="0"/>
    <x v="2"/>
  </r>
  <r>
    <x v="2375"/>
    <n v="211.31"/>
    <n v="213.45"/>
    <n v="208.3"/>
    <n v="212.96"/>
    <n v="2728593"/>
    <x v="0"/>
    <s v="Oct 2015"/>
    <n v="5.1499999999999773"/>
    <x v="0"/>
    <x v="1"/>
    <s v="Low"/>
    <n v="7.8084331077564037E-3"/>
    <n v="0"/>
    <x v="2"/>
  </r>
  <r>
    <x v="2376"/>
    <n v="214.84"/>
    <n v="217.1"/>
    <n v="207.51"/>
    <n v="210.35"/>
    <n v="3519449"/>
    <x v="1"/>
    <s v="Oct 2015"/>
    <n v="9.5900000000000034"/>
    <x v="0"/>
    <x v="1"/>
    <s v="Low"/>
    <n v="-2.0899273878235008E-2"/>
    <n v="-0.9"/>
    <x v="1"/>
  </r>
  <r>
    <x v="2377"/>
    <n v="211.38"/>
    <n v="215.88"/>
    <n v="210"/>
    <n v="215.26"/>
    <n v="3391438"/>
    <x v="2"/>
    <s v="Oct 2015"/>
    <n v="5.8799999999999955"/>
    <x v="0"/>
    <x v="1"/>
    <s v="Low"/>
    <n v="1.8355568171066306E-2"/>
    <n v="0"/>
    <x v="2"/>
  </r>
  <r>
    <x v="2378"/>
    <n v="215"/>
    <n v="215.35"/>
    <n v="207.69"/>
    <n v="209.09"/>
    <n v="4235462"/>
    <x v="3"/>
    <s v="Oct 2015"/>
    <n v="7.6599999999999966"/>
    <x v="0"/>
    <x v="1"/>
    <s v="Low"/>
    <n v="-2.7488372093023239E-2"/>
    <n v="-0.9"/>
    <x v="1"/>
  </r>
  <r>
    <x v="2379"/>
    <n v="211.56"/>
    <n v="215.75"/>
    <n v="209.4"/>
    <n v="211.72"/>
    <n v="2825159"/>
    <x v="4"/>
    <s v="Oct 2015"/>
    <n v="6.3499999999999943"/>
    <x v="0"/>
    <x v="1"/>
    <s v="Low"/>
    <n v="7.5628663263375203E-4"/>
    <n v="0"/>
    <x v="2"/>
  </r>
  <r>
    <x v="2380"/>
    <n v="211.99"/>
    <n v="214.81"/>
    <n v="208.8"/>
    <n v="210.09"/>
    <n v="4183471"/>
    <x v="0"/>
    <s v="Oct 2015"/>
    <n v="6.0099999999999909"/>
    <x v="0"/>
    <x v="1"/>
    <s v="Low"/>
    <n v="-8.9626869191943275E-3"/>
    <n v="0"/>
    <x v="2"/>
  </r>
  <r>
    <x v="2381"/>
    <n v="227.72"/>
    <n v="228.6"/>
    <n v="202"/>
    <n v="213.03"/>
    <n v="14900047"/>
    <x v="1"/>
    <s v="Oct 2015"/>
    <n v="26.599999999999994"/>
    <x v="0"/>
    <x v="0"/>
    <s v="High"/>
    <n v="-6.4509046197084127E-2"/>
    <n v="-0.9"/>
    <x v="1"/>
  </r>
  <r>
    <x v="2382"/>
    <n v="226.5"/>
    <n v="231.15"/>
    <n v="224.94"/>
    <n v="228.1"/>
    <n v="2507895"/>
    <x v="2"/>
    <s v="Oct 2015"/>
    <n v="6.210000000000008"/>
    <x v="0"/>
    <x v="1"/>
    <s v="Low"/>
    <n v="7.064017660044125E-3"/>
    <n v="0"/>
    <x v="2"/>
  </r>
  <r>
    <x v="2383"/>
    <n v="223.04"/>
    <n v="230.48050000000001"/>
    <n v="222.87"/>
    <n v="227.01"/>
    <n v="4334493"/>
    <x v="3"/>
    <s v="Oct 2015"/>
    <n v="7.6105000000000018"/>
    <x v="0"/>
    <x v="1"/>
    <s v="Low"/>
    <n v="1.7799497847919652E-2"/>
    <n v="0"/>
    <x v="2"/>
  </r>
  <r>
    <x v="2384"/>
    <n v="216.43"/>
    <n v="221.73"/>
    <n v="213.7"/>
    <n v="221.31"/>
    <n v="2844233"/>
    <x v="4"/>
    <s v="Oct 2015"/>
    <n v="8.0300000000000011"/>
    <x v="0"/>
    <x v="1"/>
    <s v="Low"/>
    <n v="2.2547705955736245E-2"/>
    <n v="0.9"/>
    <x v="0"/>
  </r>
  <r>
    <x v="2385"/>
    <n v="220.67"/>
    <n v="220.95"/>
    <n v="215.43"/>
    <n v="216.88"/>
    <n v="3104446"/>
    <x v="0"/>
    <s v="Oct 2015"/>
    <n v="5.5199999999999818"/>
    <x v="0"/>
    <x v="1"/>
    <s v="Low"/>
    <n v="-1.7174967145511363E-2"/>
    <n v="0"/>
    <x v="2"/>
  </r>
  <r>
    <x v="2386"/>
    <n v="213.28"/>
    <n v="222.52199999999999"/>
    <n v="211.13"/>
    <n v="219.25"/>
    <n v="5171535"/>
    <x v="1"/>
    <s v="Oct 2015"/>
    <n v="11.391999999999996"/>
    <x v="0"/>
    <x v="1"/>
    <s v="Medium"/>
    <n v="2.7991372843210797E-2"/>
    <n v="0.9"/>
    <x v="0"/>
  </r>
  <r>
    <x v="2387"/>
    <n v="222.99"/>
    <n v="223"/>
    <n v="215.27"/>
    <n v="215.58"/>
    <n v="3836303"/>
    <x v="2"/>
    <s v="Oct 2015"/>
    <n v="7.7299999999999898"/>
    <x v="0"/>
    <x v="1"/>
    <s v="Low"/>
    <n v="-3.3230189694605124E-2"/>
    <n v="-0.9"/>
    <x v="1"/>
  </r>
  <r>
    <x v="2388"/>
    <n v="220.93"/>
    <n v="224.37"/>
    <n v="218.36"/>
    <n v="220.69"/>
    <n v="6158370"/>
    <x v="3"/>
    <s v="Oct 2015"/>
    <n v="6.0099999999999909"/>
    <x v="0"/>
    <x v="1"/>
    <s v="Low"/>
    <n v="-1.0863169329652336E-3"/>
    <n v="0"/>
    <x v="2"/>
  </r>
  <r>
    <x v="2389"/>
    <n v="230.08"/>
    <n v="230.72"/>
    <n v="221.31"/>
    <n v="226.72"/>
    <n v="6133216"/>
    <x v="4"/>
    <s v="Oct 2015"/>
    <n v="9.4099999999999966"/>
    <x v="0"/>
    <x v="1"/>
    <s v="Low"/>
    <n v="-1.4603616133518835E-2"/>
    <n v="0"/>
    <x v="2"/>
  </r>
  <r>
    <x v="2390"/>
    <n v="236.63"/>
    <n v="237.7"/>
    <n v="229.12"/>
    <n v="231.96"/>
    <n v="6813959"/>
    <x v="0"/>
    <s v="Oct 2015"/>
    <n v="8.5799999999999841"/>
    <x v="0"/>
    <x v="1"/>
    <s v="Low"/>
    <n v="-1.9735451971432141E-2"/>
    <n v="0"/>
    <x v="2"/>
  </r>
  <r>
    <x v="2391"/>
    <n v="240"/>
    <n v="243.03"/>
    <n v="235.58"/>
    <n v="241.46"/>
    <n v="5235897"/>
    <x v="1"/>
    <s v="Oct 2015"/>
    <n v="7.4499999999999886"/>
    <x v="0"/>
    <x v="1"/>
    <s v="Low"/>
    <n v="6.0833333333333668E-3"/>
    <n v="0"/>
    <x v="2"/>
  </r>
  <r>
    <x v="2392"/>
    <n v="248.84"/>
    <n v="249.84"/>
    <n v="244.13"/>
    <n v="246.15"/>
    <n v="3689865"/>
    <x v="2"/>
    <s v="Oct 2015"/>
    <n v="5.710000000000008"/>
    <x v="0"/>
    <x v="1"/>
    <s v="Low"/>
    <n v="-1.0810159138402177E-2"/>
    <n v="0"/>
    <x v="2"/>
  </r>
  <r>
    <x v="2393"/>
    <n v="235.6"/>
    <n v="247.7"/>
    <n v="234.93"/>
    <n v="247.57"/>
    <n v="4423982"/>
    <x v="3"/>
    <s v="Oct 2015"/>
    <n v="12.769999999999982"/>
    <x v="0"/>
    <x v="1"/>
    <s v="Medium"/>
    <n v="5.0806451612903224E-2"/>
    <n v="0.9"/>
    <x v="0"/>
  </r>
  <r>
    <x v="2394"/>
    <n v="247.51"/>
    <n v="248.5"/>
    <n v="237.13"/>
    <n v="239.88"/>
    <n v="4572964"/>
    <x v="4"/>
    <s v="Oct 2015"/>
    <n v="11.370000000000005"/>
    <x v="0"/>
    <x v="1"/>
    <s v="Medium"/>
    <n v="-3.0827037291422551E-2"/>
    <n v="-0.9"/>
    <x v="1"/>
  </r>
  <r>
    <x v="2395"/>
    <n v="252"/>
    <n v="252.4"/>
    <n v="242.34"/>
    <n v="248.4"/>
    <n v="4879816"/>
    <x v="0"/>
    <s v="Sep 2015"/>
    <n v="10.060000000000002"/>
    <x v="0"/>
    <x v="1"/>
    <s v="Low"/>
    <n v="-1.4285714285714263E-2"/>
    <n v="0"/>
    <x v="2"/>
  </r>
  <r>
    <x v="2396"/>
    <n v="250.46"/>
    <n v="254.73"/>
    <n v="245.46"/>
    <n v="246.65"/>
    <n v="3703154"/>
    <x v="1"/>
    <s v="Sep 2015"/>
    <n v="9.2699999999999818"/>
    <x v="0"/>
    <x v="1"/>
    <s v="Low"/>
    <n v="-1.5212009901780732E-2"/>
    <n v="0"/>
    <x v="2"/>
  </r>
  <r>
    <x v="2397"/>
    <n v="257.35000000000002"/>
    <n v="259.79000000000002"/>
    <n v="246.61"/>
    <n v="248.43"/>
    <n v="4881802"/>
    <x v="2"/>
    <s v="Sep 2015"/>
    <n v="13.180000000000007"/>
    <x v="0"/>
    <x v="1"/>
    <s v="Medium"/>
    <n v="-3.4660967553914963E-2"/>
    <n v="-0.9"/>
    <x v="1"/>
  </r>
  <r>
    <x v="2398"/>
    <n v="266.61"/>
    <n v="266.91000000000003"/>
    <n v="256.14999999999998"/>
    <n v="256.91000000000003"/>
    <n v="3773392"/>
    <x v="3"/>
    <s v="Sep 2015"/>
    <n v="10.760000000000048"/>
    <x v="0"/>
    <x v="1"/>
    <s v="Low"/>
    <n v="-3.6382731330407668E-2"/>
    <n v="-0.9"/>
    <x v="1"/>
  </r>
  <r>
    <x v="2399"/>
    <n v="259.52999999999997"/>
    <n v="263.45"/>
    <n v="256.20999999999998"/>
    <n v="263.12"/>
    <n v="3448191"/>
    <x v="4"/>
    <s v="Sep 2015"/>
    <n v="7.2400000000000091"/>
    <x v="0"/>
    <x v="1"/>
    <s v="Low"/>
    <n v="1.3832697568681973E-2"/>
    <n v="0"/>
    <x v="2"/>
  </r>
  <r>
    <x v="2400"/>
    <n v="261.95"/>
    <n v="262.08"/>
    <n v="257.5838"/>
    <n v="261.06"/>
    <n v="2600778"/>
    <x v="0"/>
    <s v="Sep 2015"/>
    <n v="4.4961999999999875"/>
    <x v="0"/>
    <x v="2"/>
    <s v="Low"/>
    <n v="-3.3975949608703432E-3"/>
    <n v="0"/>
    <x v="2"/>
  </r>
  <r>
    <x v="2401"/>
    <n v="259.02999999999997"/>
    <n v="262.64999999999998"/>
    <n v="255.87"/>
    <n v="260.94"/>
    <n v="3664353"/>
    <x v="1"/>
    <s v="Sep 2015"/>
    <n v="6.7799999999999727"/>
    <x v="0"/>
    <x v="1"/>
    <s v="Low"/>
    <n v="7.3736632822453971E-3"/>
    <n v="0"/>
    <x v="2"/>
  </r>
  <r>
    <x v="2402"/>
    <n v="263.98"/>
    <n v="271.57"/>
    <n v="255.8"/>
    <n v="264.2"/>
    <n v="6120155"/>
    <x v="2"/>
    <s v="Sep 2015"/>
    <n v="15.769999999999982"/>
    <x v="0"/>
    <x v="0"/>
    <s v="Medium"/>
    <n v="8.3339646942939024E-4"/>
    <n v="0"/>
    <x v="2"/>
  </r>
  <r>
    <x v="2403"/>
    <n v="257.95999999999998"/>
    <n v="263.82"/>
    <n v="257.5"/>
    <n v="260.62"/>
    <n v="3763064"/>
    <x v="3"/>
    <s v="Sep 2015"/>
    <n v="6.3199999999999932"/>
    <x v="0"/>
    <x v="1"/>
    <s v="Low"/>
    <n v="1.0311676228872791E-2"/>
    <n v="0"/>
    <x v="2"/>
  </r>
  <r>
    <x v="2404"/>
    <n v="263.95999999999998"/>
    <n v="265.5"/>
    <n v="260.69"/>
    <n v="262.07"/>
    <n v="3585812"/>
    <x v="4"/>
    <s v="Sep 2015"/>
    <n v="4.8100000000000023"/>
    <x v="0"/>
    <x v="2"/>
    <s v="Low"/>
    <n v="-7.1601757842096776E-3"/>
    <n v="0"/>
    <x v="2"/>
  </r>
  <r>
    <x v="2405"/>
    <n v="253.04"/>
    <n v="262.88"/>
    <n v="252.88"/>
    <n v="262.25"/>
    <n v="4417081"/>
    <x v="0"/>
    <s v="Sep 2015"/>
    <n v="10"/>
    <x v="0"/>
    <x v="1"/>
    <s v="Low"/>
    <n v="3.6397407524502087E-2"/>
    <n v="0.9"/>
    <x v="0"/>
  </r>
  <r>
    <x v="2406"/>
    <n v="252.75"/>
    <n v="254.6"/>
    <n v="249.5"/>
    <n v="253.57"/>
    <n v="2933466"/>
    <x v="1"/>
    <s v="Sep 2015"/>
    <n v="5.0999999999999943"/>
    <x v="0"/>
    <x v="1"/>
    <s v="Low"/>
    <n v="3.244312561819953E-3"/>
    <n v="0"/>
    <x v="2"/>
  </r>
  <r>
    <x v="2407"/>
    <n v="251.1"/>
    <n v="254.25"/>
    <n v="249.67"/>
    <n v="253.19"/>
    <n v="2890851"/>
    <x v="2"/>
    <s v="Sep 2015"/>
    <n v="4.5800000000000125"/>
    <x v="0"/>
    <x v="2"/>
    <s v="Low"/>
    <n v="8.3233771405814561E-3"/>
    <n v="0"/>
    <x v="2"/>
  </r>
  <r>
    <x v="2408"/>
    <n v="247.64"/>
    <n v="250.24"/>
    <n v="244.73"/>
    <n v="250.24"/>
    <n v="2350844"/>
    <x v="3"/>
    <s v="Sep 2015"/>
    <n v="5.5100000000000193"/>
    <x v="0"/>
    <x v="1"/>
    <s v="Low"/>
    <n v="1.0499111613632785E-2"/>
    <n v="0"/>
    <x v="2"/>
  </r>
  <r>
    <x v="2409"/>
    <n v="247.23"/>
    <n v="250.72309999999999"/>
    <n v="245.33"/>
    <n v="248.48"/>
    <n v="2709024"/>
    <x v="4"/>
    <s v="Sep 2015"/>
    <n v="5.3930999999999756"/>
    <x v="0"/>
    <x v="1"/>
    <s v="Low"/>
    <n v="5.0560207094608265E-3"/>
    <n v="0"/>
    <x v="2"/>
  </r>
  <r>
    <x v="2410"/>
    <n v="252.05"/>
    <n v="254.25"/>
    <n v="248.303"/>
    <n v="248.91"/>
    <n v="3390788"/>
    <x v="0"/>
    <s v="Sep 2015"/>
    <n v="5.9470000000000027"/>
    <x v="0"/>
    <x v="1"/>
    <s v="Low"/>
    <n v="-1.2457845665542609E-2"/>
    <n v="0"/>
    <x v="2"/>
  </r>
  <r>
    <x v="2411"/>
    <n v="245.05"/>
    <n v="249.16"/>
    <n v="244.05"/>
    <n v="248.17"/>
    <n v="3138231"/>
    <x v="1"/>
    <s v="Sep 2015"/>
    <n v="5.1099999999999852"/>
    <x v="0"/>
    <x v="1"/>
    <s v="Low"/>
    <n v="1.2732095490716083E-2"/>
    <n v="0"/>
    <x v="2"/>
  </r>
  <r>
    <x v="2412"/>
    <n v="240.89"/>
    <n v="244.09"/>
    <n v="238.2"/>
    <n v="241.93"/>
    <n v="3689153"/>
    <x v="3"/>
    <s v="Sep 2015"/>
    <n v="5.8900000000000148"/>
    <x v="0"/>
    <x v="1"/>
    <s v="Low"/>
    <n v="4.317323259579146E-3"/>
    <n v="0"/>
    <x v="2"/>
  </r>
  <r>
    <x v="2413"/>
    <n v="252.06"/>
    <n v="252.08"/>
    <n v="245"/>
    <n v="245.57"/>
    <n v="4194772"/>
    <x v="4"/>
    <s v="Sep 2015"/>
    <n v="7.0800000000000125"/>
    <x v="0"/>
    <x v="1"/>
    <s v="Low"/>
    <n v="-2.5747837816392959E-2"/>
    <n v="-0.9"/>
    <x v="1"/>
  </r>
  <r>
    <x v="2414"/>
    <n v="245.14"/>
    <n v="247.88"/>
    <n v="239.78"/>
    <n v="247.69"/>
    <n v="4629174"/>
    <x v="0"/>
    <s v="Sep 2015"/>
    <n v="8.0999999999999943"/>
    <x v="0"/>
    <x v="1"/>
    <s v="Low"/>
    <n v="1.0402219140083265E-2"/>
    <n v="0"/>
    <x v="2"/>
  </r>
  <r>
    <x v="2415"/>
    <n v="240.34"/>
    <n v="246"/>
    <n v="236.97"/>
    <n v="238.63"/>
    <n v="5454765"/>
    <x v="1"/>
    <s v="Sep 2015"/>
    <n v="9.0300000000000011"/>
    <x v="0"/>
    <x v="1"/>
    <s v="Low"/>
    <n v="-7.1149205292502619E-3"/>
    <n v="0"/>
    <x v="2"/>
  </r>
  <r>
    <x v="2416"/>
    <n v="245.77"/>
    <n v="254.95"/>
    <n v="245.51"/>
    <n v="249.06"/>
    <n v="4700232"/>
    <x v="2"/>
    <s v="Aug 2015"/>
    <n v="9.4399999999999977"/>
    <x v="0"/>
    <x v="1"/>
    <s v="Low"/>
    <n v="1.3386499572771257E-2"/>
    <n v="0"/>
    <x v="2"/>
  </r>
  <r>
    <x v="2417"/>
    <n v="241.86"/>
    <n v="251.45"/>
    <n v="241.57"/>
    <n v="248.48"/>
    <n v="5513673"/>
    <x v="3"/>
    <s v="Aug 2015"/>
    <n v="9.8799999999999955"/>
    <x v="0"/>
    <x v="1"/>
    <s v="Low"/>
    <n v="2.7371206483089289E-2"/>
    <n v="0.9"/>
    <x v="0"/>
  </r>
  <r>
    <x v="2418"/>
    <n v="231"/>
    <n v="244.75"/>
    <n v="230.81"/>
    <n v="242.99"/>
    <n v="7655959"/>
    <x v="4"/>
    <s v="Aug 2015"/>
    <n v="13.939999999999998"/>
    <x v="0"/>
    <x v="1"/>
    <s v="Medium"/>
    <n v="5.1904761904761947E-2"/>
    <n v="0.9"/>
    <x v="0"/>
  </r>
  <r>
    <x v="2419"/>
    <n v="227.93"/>
    <n v="228"/>
    <n v="215.51"/>
    <n v="224.84"/>
    <n v="4963042"/>
    <x v="0"/>
    <s v="Aug 2015"/>
    <n v="12.490000000000009"/>
    <x v="0"/>
    <x v="1"/>
    <s v="Medium"/>
    <n v="-1.3556793752467877E-2"/>
    <n v="0"/>
    <x v="2"/>
  </r>
  <r>
    <x v="2420"/>
    <n v="230.52"/>
    <n v="230.9"/>
    <n v="219.12"/>
    <n v="220.03"/>
    <n v="4327294"/>
    <x v="1"/>
    <s v="Aug 2015"/>
    <n v="11.780000000000001"/>
    <x v="0"/>
    <x v="1"/>
    <s v="Medium"/>
    <n v="-4.5505812944646923E-2"/>
    <n v="-0.9"/>
    <x v="1"/>
  </r>
  <r>
    <x v="2421"/>
    <n v="202.79"/>
    <n v="231.4"/>
    <n v="195"/>
    <n v="218.87"/>
    <n v="9581585"/>
    <x v="2"/>
    <s v="Aug 2015"/>
    <n v="36.400000000000006"/>
    <x v="0"/>
    <x v="0"/>
    <s v="High"/>
    <n v="7.9293850781596786E-2"/>
    <n v="0.9"/>
    <x v="0"/>
  </r>
  <r>
    <x v="2422"/>
    <n v="236"/>
    <n v="243.79990000000001"/>
    <n v="230.51"/>
    <n v="230.77"/>
    <n v="6590234"/>
    <x v="3"/>
    <s v="Aug 2015"/>
    <n v="13.289900000000017"/>
    <x v="0"/>
    <x v="1"/>
    <s v="Medium"/>
    <n v="-2.2161016949152498E-2"/>
    <n v="-0.9"/>
    <x v="1"/>
  </r>
  <r>
    <x v="2423"/>
    <n v="252.06"/>
    <n v="254.56"/>
    <n v="241.9"/>
    <n v="242.18"/>
    <n v="4905757"/>
    <x v="4"/>
    <s v="Aug 2015"/>
    <n v="12.659999999999997"/>
    <x v="0"/>
    <x v="1"/>
    <s v="Medium"/>
    <n v="-3.9197016583353152E-2"/>
    <n v="-0.9"/>
    <x v="1"/>
  </r>
  <r>
    <x v="2424"/>
    <n v="260.33"/>
    <n v="260.64999999999998"/>
    <n v="255.02"/>
    <n v="255.25"/>
    <n v="3604282"/>
    <x v="0"/>
    <s v="Aug 2015"/>
    <n v="5.629999999999967"/>
    <x v="0"/>
    <x v="1"/>
    <s v="Low"/>
    <n v="-1.9513694157415527E-2"/>
    <n v="0"/>
    <x v="2"/>
  </r>
  <r>
    <x v="2425"/>
    <n v="255.38"/>
    <n v="260.95"/>
    <n v="253.56010000000001"/>
    <n v="260.72000000000003"/>
    <n v="4195035"/>
    <x v="1"/>
    <s v="Aug 2015"/>
    <n v="7.389899999999983"/>
    <x v="0"/>
    <x v="1"/>
    <s v="Low"/>
    <n v="2.0910016446080475E-2"/>
    <n v="0.9"/>
    <x v="0"/>
  </r>
  <r>
    <x v="2426"/>
    <n v="255.56"/>
    <n v="256.58999999999997"/>
    <n v="250.51"/>
    <n v="254.99"/>
    <n v="7176690"/>
    <x v="2"/>
    <s v="Aug 2015"/>
    <n v="6.0799999999999841"/>
    <x v="0"/>
    <x v="1"/>
    <s v="Low"/>
    <n v="-2.2303959931131365E-3"/>
    <n v="0"/>
    <x v="2"/>
  </r>
  <r>
    <x v="2427"/>
    <n v="247.24"/>
    <n v="247.93"/>
    <n v="241.77"/>
    <n v="243.15"/>
    <n v="4364810"/>
    <x v="3"/>
    <s v="Aug 2015"/>
    <n v="6.1599999999999966"/>
    <x v="0"/>
    <x v="1"/>
    <s v="Low"/>
    <n v="-1.6542630642290904E-2"/>
    <n v="0"/>
    <x v="2"/>
  </r>
  <r>
    <x v="2428"/>
    <n v="239.86"/>
    <n v="246.48"/>
    <n v="239.12"/>
    <n v="242.51"/>
    <n v="4689182"/>
    <x v="4"/>
    <s v="Aug 2015"/>
    <n v="7.3599999999999852"/>
    <x v="0"/>
    <x v="1"/>
    <s v="Low"/>
    <n v="1.1048111398315588E-2"/>
    <n v="0"/>
    <x v="2"/>
  </r>
  <r>
    <x v="2429"/>
    <n v="235"/>
    <n v="239.77"/>
    <n v="232.74"/>
    <n v="238.17"/>
    <n v="3739157"/>
    <x v="0"/>
    <s v="Aug 2015"/>
    <n v="7.0300000000000011"/>
    <x v="0"/>
    <x v="1"/>
    <s v="Low"/>
    <n v="1.3489361702127606E-2"/>
    <n v="0"/>
    <x v="2"/>
  </r>
  <r>
    <x v="2430"/>
    <n v="237.15"/>
    <n v="239.3"/>
    <n v="234.44"/>
    <n v="237.37"/>
    <n v="4264939"/>
    <x v="1"/>
    <s v="Aug 2015"/>
    <n v="4.8600000000000136"/>
    <x v="0"/>
    <x v="2"/>
    <s v="Low"/>
    <n v="9.2768290111743142E-4"/>
    <n v="0"/>
    <x v="2"/>
  </r>
  <r>
    <x v="2431"/>
    <n v="238.15"/>
    <n v="242.97"/>
    <n v="236.05"/>
    <n v="241.14"/>
    <n v="4185860"/>
    <x v="2"/>
    <s v="Aug 2015"/>
    <n v="6.9199999999999875"/>
    <x v="0"/>
    <x v="1"/>
    <s v="Low"/>
    <n v="1.255511232416536E-2"/>
    <n v="0"/>
    <x v="2"/>
  </r>
  <r>
    <x v="2432"/>
    <n v="243.58"/>
    <n v="243.73"/>
    <n v="238.39"/>
    <n v="242.51"/>
    <n v="5073390"/>
    <x v="3"/>
    <s v="Aug 2015"/>
    <n v="5.3400000000000034"/>
    <x v="0"/>
    <x v="1"/>
    <s v="Low"/>
    <n v="-4.3928072912391061E-3"/>
    <n v="0"/>
    <x v="2"/>
  </r>
  <r>
    <x v="2433"/>
    <n v="249.54"/>
    <n v="255"/>
    <n v="236.12"/>
    <n v="246.13"/>
    <n v="14623754"/>
    <x v="4"/>
    <s v="Aug 2015"/>
    <n v="18.879999999999995"/>
    <x v="0"/>
    <x v="0"/>
    <s v="High"/>
    <n v="-1.3665143864711056E-2"/>
    <n v="0"/>
    <x v="2"/>
  </r>
  <r>
    <x v="2434"/>
    <n v="263.58"/>
    <n v="271"/>
    <n v="260.39999999999998"/>
    <n v="270.13"/>
    <n v="4798058"/>
    <x v="0"/>
    <s v="Aug 2015"/>
    <n v="10.600000000000023"/>
    <x v="0"/>
    <x v="1"/>
    <s v="Low"/>
    <n v="2.4850140374838802E-2"/>
    <n v="0.9"/>
    <x v="0"/>
  </r>
  <r>
    <x v="2435"/>
    <n v="260.01"/>
    <n v="266.72000000000003"/>
    <n v="258.33999999999997"/>
    <n v="266.27999999999997"/>
    <n v="2352530"/>
    <x v="1"/>
    <s v="Aug 2015"/>
    <n v="8.3800000000000523"/>
    <x v="0"/>
    <x v="1"/>
    <s v="Low"/>
    <n v="2.4114457136263919E-2"/>
    <n v="0.9"/>
    <x v="0"/>
  </r>
  <r>
    <x v="2436"/>
    <n v="266.29000000000002"/>
    <n v="266.7099"/>
    <n v="257.07"/>
    <n v="259.99"/>
    <n v="2553474"/>
    <x v="2"/>
    <s v="Aug 2015"/>
    <n v="9.6399000000000115"/>
    <x v="0"/>
    <x v="1"/>
    <s v="Low"/>
    <n v="-2.365841751473961E-2"/>
    <n v="-0.9"/>
    <x v="1"/>
  </r>
  <r>
    <x v="2437"/>
    <n v="267.60000000000002"/>
    <n v="269.35989999999998"/>
    <n v="265.12299999999999"/>
    <n v="266.14999999999998"/>
    <n v="2222552"/>
    <x v="3"/>
    <s v="Jul 2015"/>
    <n v="4.2368999999999915"/>
    <x v="0"/>
    <x v="2"/>
    <s v="Low"/>
    <n v="-5.4185351270554759E-3"/>
    <n v="0"/>
    <x v="2"/>
  </r>
  <r>
    <x v="2438"/>
    <n v="262.69"/>
    <n v="266.94"/>
    <n v="262.11"/>
    <n v="266.79000000000002"/>
    <n v="2034560"/>
    <x v="4"/>
    <s v="Jul 2015"/>
    <n v="4.8299999999999841"/>
    <x v="0"/>
    <x v="2"/>
    <s v="Low"/>
    <n v="1.5607750580532273E-2"/>
    <n v="0"/>
    <x v="2"/>
  </r>
  <r>
    <x v="2439"/>
    <n v="264.27"/>
    <n v="267.89"/>
    <n v="262"/>
    <n v="263.82"/>
    <n v="2790095"/>
    <x v="0"/>
    <s v="Jul 2015"/>
    <n v="5.8899999999999864"/>
    <x v="0"/>
    <x v="1"/>
    <s v="Low"/>
    <n v="-1.7028039505051222E-3"/>
    <n v="0"/>
    <x v="2"/>
  </r>
  <r>
    <x v="2440"/>
    <n v="255.75"/>
    <n v="265.39999999999998"/>
    <n v="251.8373"/>
    <n v="264.82"/>
    <n v="3895808"/>
    <x v="1"/>
    <s v="Jul 2015"/>
    <n v="13.562699999999978"/>
    <x v="0"/>
    <x v="1"/>
    <s v="Medium"/>
    <n v="3.5464320625610925E-2"/>
    <n v="0.9"/>
    <x v="0"/>
  </r>
  <r>
    <x v="2441"/>
    <n v="262.43"/>
    <n v="264.43209999999999"/>
    <n v="250.79"/>
    <n v="253.01"/>
    <n v="4694192"/>
    <x v="2"/>
    <s v="Jul 2015"/>
    <n v="13.642099999999999"/>
    <x v="0"/>
    <x v="1"/>
    <s v="Medium"/>
    <n v="-3.5895286362077568E-2"/>
    <n v="-0.9"/>
    <x v="1"/>
  </r>
  <r>
    <x v="2442"/>
    <n v="267.38"/>
    <n v="271.08999999999997"/>
    <n v="263.92"/>
    <n v="265.41000000000003"/>
    <n v="2836498"/>
    <x v="3"/>
    <s v="Jul 2015"/>
    <n v="7.1699999999999591"/>
    <x v="0"/>
    <x v="1"/>
    <s v="Low"/>
    <n v="-7.3677911586504993E-3"/>
    <n v="0"/>
    <x v="2"/>
  </r>
  <r>
    <x v="2443"/>
    <n v="269.64999999999998"/>
    <n v="269.89999999999998"/>
    <n v="265.27"/>
    <n v="267.2"/>
    <n v="2227239"/>
    <x v="4"/>
    <s v="Jul 2015"/>
    <n v="4.6299999999999955"/>
    <x v="0"/>
    <x v="2"/>
    <s v="Low"/>
    <n v="-9.0858520304097495E-3"/>
    <n v="0"/>
    <x v="2"/>
  </r>
  <r>
    <x v="2444"/>
    <n v="261.27"/>
    <n v="269.44"/>
    <n v="260.86"/>
    <n v="267.87"/>
    <n v="3104960"/>
    <x v="0"/>
    <s v="Jul 2015"/>
    <n v="8.5799999999999841"/>
    <x v="0"/>
    <x v="1"/>
    <s v="Low"/>
    <n v="2.5261224021127657E-2"/>
    <n v="0.9"/>
    <x v="0"/>
  </r>
  <r>
    <x v="2445"/>
    <n v="270.05"/>
    <n v="273.5"/>
    <n v="266.55"/>
    <n v="266.77"/>
    <n v="6108686"/>
    <x v="1"/>
    <s v="Jul 2015"/>
    <n v="6.9499999999999886"/>
    <x v="0"/>
    <x v="1"/>
    <s v="Low"/>
    <n v="-1.2145898907609811E-2"/>
    <n v="0"/>
    <x v="2"/>
  </r>
  <r>
    <x v="2446"/>
    <n v="275"/>
    <n v="286.64999999999998"/>
    <n v="272.54000000000002"/>
    <n v="282.26"/>
    <n v="4978454"/>
    <x v="2"/>
    <s v="Jul 2015"/>
    <n v="14.109999999999957"/>
    <x v="0"/>
    <x v="1"/>
    <s v="Medium"/>
    <n v="2.6399999999999969E-2"/>
    <n v="0.9"/>
    <x v="0"/>
  </r>
  <r>
    <x v="2447"/>
    <n v="272.5"/>
    <n v="275.54000000000002"/>
    <n v="268.25"/>
    <n v="274.66000000000003"/>
    <n v="5004099"/>
    <x v="3"/>
    <s v="Jul 2015"/>
    <n v="7.2900000000000205"/>
    <x v="0"/>
    <x v="1"/>
    <s v="Low"/>
    <n v="7.9266055045872485E-3"/>
    <n v="0"/>
    <x v="2"/>
  </r>
  <r>
    <x v="2448"/>
    <n v="264.22000000000003"/>
    <n v="267.2"/>
    <n v="263.16000000000003"/>
    <n v="266.68"/>
    <n v="1615961"/>
    <x v="4"/>
    <s v="Jul 2015"/>
    <n v="4.0399999999999636"/>
    <x v="0"/>
    <x v="2"/>
    <s v="Low"/>
    <n v="9.3104231322382082E-3"/>
    <n v="0"/>
    <x v="2"/>
  </r>
  <r>
    <x v="2449"/>
    <n v="266.74"/>
    <n v="267.49"/>
    <n v="262.08"/>
    <n v="263.14"/>
    <n v="2021621"/>
    <x v="0"/>
    <s v="Jul 2015"/>
    <n v="5.410000000000025"/>
    <x v="0"/>
    <x v="1"/>
    <s v="Low"/>
    <n v="-1.3496288520656903E-2"/>
    <n v="0"/>
    <x v="2"/>
  </r>
  <r>
    <x v="2450"/>
    <n v="262.10000000000002"/>
    <n v="265.98989999999998"/>
    <n v="260.51"/>
    <n v="265.64999999999998"/>
    <n v="1907641"/>
    <x v="1"/>
    <s v="Jul 2015"/>
    <n v="5.4798999999999864"/>
    <x v="0"/>
    <x v="1"/>
    <s v="Low"/>
    <n v="1.3544448683708334E-2"/>
    <n v="0"/>
    <x v="2"/>
  </r>
  <r>
    <x v="2451"/>
    <n v="262.25"/>
    <n v="262.55"/>
    <n v="256.05"/>
    <n v="262.16000000000003"/>
    <n v="2960319"/>
    <x v="2"/>
    <s v="Jul 2015"/>
    <n v="6.5"/>
    <x v="0"/>
    <x v="1"/>
    <s v="Low"/>
    <n v="-3.4318398474728306E-4"/>
    <n v="0"/>
    <x v="2"/>
  </r>
  <r>
    <x v="2452"/>
    <n v="262.22000000000003"/>
    <n v="263"/>
    <n v="257.82"/>
    <n v="259.14999999999998"/>
    <n v="2610858"/>
    <x v="3"/>
    <s v="Jul 2015"/>
    <n v="5.1800000000000068"/>
    <x v="0"/>
    <x v="1"/>
    <s v="Low"/>
    <n v="-1.1707726336664059E-2"/>
    <n v="0"/>
    <x v="2"/>
  </r>
  <r>
    <x v="2453"/>
    <n v="259.08"/>
    <n v="262.95"/>
    <n v="256.79000000000002"/>
    <n v="257.92"/>
    <n v="3334077"/>
    <x v="4"/>
    <s v="Jul 2015"/>
    <n v="6.1599999999999682"/>
    <x v="0"/>
    <x v="1"/>
    <s v="Low"/>
    <n v="-4.477381503782493E-3"/>
    <n v="0"/>
    <x v="2"/>
  </r>
  <r>
    <x v="2454"/>
    <n v="259.32"/>
    <n v="260.8"/>
    <n v="254.31"/>
    <n v="254.96"/>
    <n v="6221077"/>
    <x v="0"/>
    <s v="Jul 2015"/>
    <n v="6.4900000000000091"/>
    <x v="0"/>
    <x v="1"/>
    <s v="Low"/>
    <n v="-1.6813203763689593E-2"/>
    <n v="0"/>
    <x v="2"/>
  </r>
  <r>
    <x v="2455"/>
    <n v="275"/>
    <n v="275.2"/>
    <n v="260.77"/>
    <n v="267.88"/>
    <n v="6105126"/>
    <x v="1"/>
    <s v="Jul 2015"/>
    <n v="14.430000000000007"/>
    <x v="0"/>
    <x v="1"/>
    <s v="Medium"/>
    <n v="-2.5890909090909107E-2"/>
    <n v="-0.9"/>
    <x v="1"/>
  </r>
  <r>
    <x v="2456"/>
    <n v="278.88"/>
    <n v="281.69"/>
    <n v="276.3"/>
    <n v="279.72000000000003"/>
    <n v="4121933"/>
    <x v="2"/>
    <s v="Jul 2015"/>
    <n v="5.3899999999999864"/>
    <x v="0"/>
    <x v="1"/>
    <s v="Low"/>
    <n v="3.0120481927711986E-3"/>
    <n v="0"/>
    <x v="2"/>
  </r>
  <r>
    <x v="2457"/>
    <n v="280.19499999999999"/>
    <n v="282.45"/>
    <n v="273.31"/>
    <n v="280.02"/>
    <n v="7163930"/>
    <x v="4"/>
    <s v="Jul 2015"/>
    <n v="9.1399999999999864"/>
    <x v="0"/>
    <x v="1"/>
    <s v="Low"/>
    <n v="-6.2456503506490616E-4"/>
    <n v="0"/>
    <x v="2"/>
  </r>
  <r>
    <x v="2458"/>
    <n v="271.11"/>
    <n v="272.62"/>
    <n v="267.8503"/>
    <n v="269.14999999999998"/>
    <n v="2101224"/>
    <x v="0"/>
    <s v="Jul 2015"/>
    <n v="4.7697000000000003"/>
    <x v="0"/>
    <x v="2"/>
    <s v="Low"/>
    <n v="-7.2295378259748305E-3"/>
    <n v="0"/>
    <x v="2"/>
  </r>
  <r>
    <x v="2459"/>
    <n v="264.8"/>
    <n v="270.92"/>
    <n v="264"/>
    <n v="268.26"/>
    <n v="3086935"/>
    <x v="1"/>
    <s v="Jun 2015"/>
    <n v="6.9200000000000159"/>
    <x v="0"/>
    <x v="1"/>
    <s v="Low"/>
    <n v="1.3066465256797504E-2"/>
    <n v="0"/>
    <x v="2"/>
  </r>
  <r>
    <x v="2460"/>
    <n v="261.95"/>
    <n v="265.95"/>
    <n v="260.7"/>
    <n v="262.02"/>
    <n v="3478909"/>
    <x v="2"/>
    <s v="Jun 2015"/>
    <n v="5.25"/>
    <x v="0"/>
    <x v="1"/>
    <s v="Low"/>
    <n v="2.6722656995607248E-4"/>
    <n v="0"/>
    <x v="2"/>
  </r>
  <r>
    <x v="2461"/>
    <n v="268.89"/>
    <n v="269.11"/>
    <n v="266"/>
    <n v="267.08999999999997"/>
    <n v="3838434"/>
    <x v="3"/>
    <s v="Jun 2015"/>
    <n v="3.1100000000000136"/>
    <x v="0"/>
    <x v="2"/>
    <s v="Low"/>
    <n v="-6.6941872141024639E-3"/>
    <n v="0"/>
    <x v="2"/>
  </r>
  <r>
    <x v="2462"/>
    <n v="266.45"/>
    <n v="271.41000000000003"/>
    <n v="265.25"/>
    <n v="268.79000000000002"/>
    <n v="2849204"/>
    <x v="4"/>
    <s v="Jun 2015"/>
    <n v="6.160000000000025"/>
    <x v="0"/>
    <x v="1"/>
    <s v="Low"/>
    <n v="8.782135485081749E-3"/>
    <n v="0"/>
    <x v="2"/>
  </r>
  <r>
    <x v="2463"/>
    <n v="266.98"/>
    <n v="267.35000000000002"/>
    <n v="263.72000000000003"/>
    <n v="265.17"/>
    <n v="2412293"/>
    <x v="0"/>
    <s v="Jun 2015"/>
    <n v="3.6299999999999955"/>
    <x v="0"/>
    <x v="2"/>
    <s v="Low"/>
    <n v="-6.7795340474942024E-3"/>
    <n v="0"/>
    <x v="2"/>
  </r>
  <r>
    <x v="2464"/>
    <n v="260.32"/>
    <n v="268"/>
    <n v="258.57"/>
    <n v="267.67"/>
    <n v="3870818"/>
    <x v="1"/>
    <s v="Jun 2015"/>
    <n v="9.4300000000000068"/>
    <x v="0"/>
    <x v="1"/>
    <s v="Low"/>
    <n v="2.8234480639213366E-2"/>
    <n v="0.9"/>
    <x v="0"/>
  </r>
  <r>
    <x v="2465"/>
    <n v="262.14999999999998"/>
    <n v="264.39999999999998"/>
    <n v="255.69"/>
    <n v="259.79000000000002"/>
    <n v="4561079"/>
    <x v="2"/>
    <s v="Jun 2015"/>
    <n v="8.7099999999999795"/>
    <x v="0"/>
    <x v="1"/>
    <s v="Low"/>
    <n v="-9.0024794964713214E-3"/>
    <n v="0"/>
    <x v="2"/>
  </r>
  <r>
    <x v="2466"/>
    <n v="262.39999999999998"/>
    <n v="263.8"/>
    <n v="260.10000000000002"/>
    <n v="262.51"/>
    <n v="2463013"/>
    <x v="3"/>
    <s v="Jun 2015"/>
    <n v="3.6999999999999886"/>
    <x v="0"/>
    <x v="2"/>
    <s v="Low"/>
    <n v="4.1920731707322277E-4"/>
    <n v="0"/>
    <x v="2"/>
  </r>
  <r>
    <x v="2467"/>
    <n v="262"/>
    <n v="263.45999999999998"/>
    <n v="260.02"/>
    <n v="261.89"/>
    <n v="2782703"/>
    <x v="4"/>
    <s v="Jun 2015"/>
    <n v="3.4399999999999977"/>
    <x v="0"/>
    <x v="2"/>
    <s v="Low"/>
    <n v="-4.198473282443269E-4"/>
    <n v="0"/>
    <x v="2"/>
  </r>
  <r>
    <x v="2468"/>
    <n v="252.17"/>
    <n v="264.36"/>
    <n v="252.02"/>
    <n v="260.41000000000003"/>
    <n v="5512920"/>
    <x v="0"/>
    <s v="Jun 2015"/>
    <n v="12.340000000000003"/>
    <x v="0"/>
    <x v="1"/>
    <s v="Medium"/>
    <n v="3.2676369116072641E-2"/>
    <n v="0.9"/>
    <x v="0"/>
  </r>
  <r>
    <x v="2469"/>
    <n v="250.13"/>
    <n v="253.44"/>
    <n v="249.095"/>
    <n v="253.12"/>
    <n v="1984678"/>
    <x v="1"/>
    <s v="Jun 2015"/>
    <n v="4.3449999999999989"/>
    <x v="0"/>
    <x v="2"/>
    <s v="Low"/>
    <n v="1.1953784032303238E-2"/>
    <n v="0"/>
    <x v="2"/>
  </r>
  <r>
    <x v="2470"/>
    <n v="249.7"/>
    <n v="251.28"/>
    <n v="246.01"/>
    <n v="250.38"/>
    <n v="2186175"/>
    <x v="2"/>
    <s v="Jun 2015"/>
    <n v="5.2700000000000102"/>
    <x v="0"/>
    <x v="1"/>
    <s v="Low"/>
    <n v="2.7232679215058344E-3"/>
    <n v="0"/>
    <x v="2"/>
  </r>
  <r>
    <x v="2471"/>
    <n v="250.21"/>
    <n v="253.46"/>
    <n v="250.21"/>
    <n v="250.69"/>
    <n v="1422335"/>
    <x v="3"/>
    <s v="Jun 2015"/>
    <n v="3.25"/>
    <x v="0"/>
    <x v="2"/>
    <s v="Low"/>
    <n v="1.9183885536149224E-3"/>
    <n v="0"/>
    <x v="2"/>
  </r>
  <r>
    <x v="2472"/>
    <n v="253.26"/>
    <n v="254.37"/>
    <n v="250.43"/>
    <n v="251.41"/>
    <n v="2044058"/>
    <x v="4"/>
    <s v="Jun 2015"/>
    <n v="3.9399999999999977"/>
    <x v="0"/>
    <x v="2"/>
    <s v="Low"/>
    <n v="-7.3047461107162374E-3"/>
    <n v="0"/>
    <x v="2"/>
  </r>
  <r>
    <x v="2473"/>
    <n v="251.9"/>
    <n v="254"/>
    <n v="248.5"/>
    <n v="250.7"/>
    <n v="3454453"/>
    <x v="0"/>
    <s v="Jun 2015"/>
    <n v="5.5"/>
    <x v="0"/>
    <x v="1"/>
    <s v="Low"/>
    <n v="-4.7637951568083245E-3"/>
    <n v="0"/>
    <x v="2"/>
  </r>
  <r>
    <x v="2474"/>
    <n v="255.4"/>
    <n v="257.74"/>
    <n v="254.14"/>
    <n v="256"/>
    <n v="2611146"/>
    <x v="1"/>
    <s v="Jun 2015"/>
    <n v="3.6000000000000227"/>
    <x v="0"/>
    <x v="2"/>
    <s v="Low"/>
    <n v="2.349256068911489E-3"/>
    <n v="0"/>
    <x v="2"/>
  </r>
  <r>
    <x v="2475"/>
    <n v="250.85"/>
    <n v="258.75"/>
    <n v="250.31"/>
    <n v="256.29000000000002"/>
    <n v="5016997"/>
    <x v="2"/>
    <s v="Jun 2015"/>
    <n v="8.4399999999999977"/>
    <x v="0"/>
    <x v="1"/>
    <s v="Low"/>
    <n v="2.168626669324308E-2"/>
    <n v="0.9"/>
    <x v="0"/>
  </r>
  <r>
    <x v="2476"/>
    <n v="246"/>
    <n v="249.7"/>
    <n v="245.68"/>
    <n v="249.14"/>
    <n v="3022026"/>
    <x v="3"/>
    <s v="Jun 2015"/>
    <n v="4.0199999999999818"/>
    <x v="0"/>
    <x v="2"/>
    <s v="Low"/>
    <n v="1.2764227642276367E-2"/>
    <n v="0"/>
    <x v="2"/>
  </r>
  <r>
    <x v="2477"/>
    <n v="247.5"/>
    <n v="249.3"/>
    <n v="245.71"/>
    <n v="245.92"/>
    <n v="2453615"/>
    <x v="4"/>
    <s v="Jun 2015"/>
    <n v="3.5900000000000034"/>
    <x v="0"/>
    <x v="2"/>
    <s v="Low"/>
    <n v="-6.3838383838384343E-3"/>
    <n v="0"/>
    <x v="2"/>
  </r>
  <r>
    <x v="2478"/>
    <n v="248.2"/>
    <n v="250.72"/>
    <n v="247.01"/>
    <n v="248.99"/>
    <n v="1781505"/>
    <x v="0"/>
    <s v="Jun 2015"/>
    <n v="3.710000000000008"/>
    <x v="0"/>
    <x v="2"/>
    <s v="Low"/>
    <n v="3.182917002417488E-3"/>
    <n v="0"/>
    <x v="2"/>
  </r>
  <r>
    <x v="2479"/>
    <n v="248.92"/>
    <n v="249.4"/>
    <n v="246.3"/>
    <n v="248.35"/>
    <n v="2134809"/>
    <x v="1"/>
    <s v="Jun 2015"/>
    <n v="3.0999999999999943"/>
    <x v="0"/>
    <x v="2"/>
    <s v="Low"/>
    <n v="-2.2898923348866835E-3"/>
    <n v="0"/>
    <x v="2"/>
  </r>
  <r>
    <x v="2480"/>
    <n v="251.41"/>
    <n v="251.6"/>
    <n v="247.47"/>
    <n v="249.45"/>
    <n v="2505057"/>
    <x v="2"/>
    <s v="Jun 2015"/>
    <n v="4.1299999999999955"/>
    <x v="0"/>
    <x v="2"/>
    <s v="Low"/>
    <n v="-7.7960303886082816E-3"/>
    <n v="0"/>
    <x v="2"/>
  </r>
  <r>
    <x v="2481"/>
    <n v="251"/>
    <n v="252.86770000000001"/>
    <n v="249.43"/>
    <n v="250.8"/>
    <n v="3789283"/>
    <x v="3"/>
    <s v="May 2015"/>
    <n v="3.4377000000000066"/>
    <x v="0"/>
    <x v="2"/>
    <s v="Low"/>
    <n v="-7.9681274900393877E-4"/>
    <n v="0"/>
    <x v="2"/>
  </r>
  <r>
    <x v="2482"/>
    <n v="247.03"/>
    <n v="251.8"/>
    <n v="245.05"/>
    <n v="251.45"/>
    <n v="3647283"/>
    <x v="4"/>
    <s v="May 2015"/>
    <n v="6.75"/>
    <x v="0"/>
    <x v="1"/>
    <s v="Low"/>
    <n v="1.7892563656236034E-2"/>
    <n v="0"/>
    <x v="2"/>
  </r>
  <r>
    <x v="2483"/>
    <n v="248.51"/>
    <n v="249.5"/>
    <n v="245.55"/>
    <n v="247.43"/>
    <n v="3408200"/>
    <x v="0"/>
    <s v="May 2015"/>
    <n v="3.9499999999999886"/>
    <x v="0"/>
    <x v="2"/>
    <s v="Low"/>
    <n v="-4.345901573377265E-3"/>
    <n v="0"/>
    <x v="2"/>
  </r>
  <r>
    <x v="2484"/>
    <n v="247.68"/>
    <n v="252"/>
    <n v="246.5"/>
    <n v="247.45500000000001"/>
    <n v="3498682"/>
    <x v="1"/>
    <s v="May 2015"/>
    <n v="5.5"/>
    <x v="0"/>
    <x v="1"/>
    <s v="Low"/>
    <n v="-9.0843023255811654E-4"/>
    <n v="0"/>
    <x v="2"/>
  </r>
  <r>
    <x v="2485"/>
    <n v="245.38"/>
    <n v="248.6"/>
    <n v="245.01"/>
    <n v="247.73"/>
    <n v="2223089"/>
    <x v="3"/>
    <s v="May 2015"/>
    <n v="3.5900000000000034"/>
    <x v="0"/>
    <x v="2"/>
    <s v="Low"/>
    <n v="9.5769826391718729E-3"/>
    <n v="0"/>
    <x v="2"/>
  </r>
  <r>
    <x v="2486"/>
    <n v="243.03"/>
    <n v="246.62"/>
    <n v="242.35740000000001"/>
    <n v="245.62"/>
    <n v="1970643"/>
    <x v="4"/>
    <s v="May 2015"/>
    <n v="4.262599999999992"/>
    <x v="0"/>
    <x v="2"/>
    <s v="Low"/>
    <n v="1.0657120520100413E-2"/>
    <n v="0"/>
    <x v="2"/>
  </r>
  <r>
    <x v="2487"/>
    <n v="247.13"/>
    <n v="247.74"/>
    <n v="241.37209999999999"/>
    <n v="244.35"/>
    <n v="3755569"/>
    <x v="0"/>
    <s v="May 2015"/>
    <n v="6.3679000000000201"/>
    <x v="0"/>
    <x v="1"/>
    <s v="Low"/>
    <n v="-1.1249140128677219E-2"/>
    <n v="0"/>
    <x v="2"/>
  </r>
  <r>
    <x v="2488"/>
    <n v="248.43"/>
    <n v="251"/>
    <n v="246.15"/>
    <n v="247.14"/>
    <n v="3674231"/>
    <x v="1"/>
    <s v="May 2015"/>
    <n v="4.8499999999999943"/>
    <x v="0"/>
    <x v="2"/>
    <s v="Low"/>
    <n v="-5.1926095882140659E-3"/>
    <n v="0"/>
    <x v="2"/>
  </r>
  <r>
    <x v="2489"/>
    <n v="247"/>
    <n v="249.9"/>
    <n v="246"/>
    <n v="248.75"/>
    <n v="3353212"/>
    <x v="2"/>
    <s v="May 2015"/>
    <n v="3.9000000000000057"/>
    <x v="0"/>
    <x v="2"/>
    <s v="Low"/>
    <n v="7.0850202429149798E-3"/>
    <n v="0"/>
    <x v="2"/>
  </r>
  <r>
    <x v="2490"/>
    <n v="243.93"/>
    <n v="249.4"/>
    <n v="242.5"/>
    <n v="248.84"/>
    <n v="4527563"/>
    <x v="3"/>
    <s v="May 2015"/>
    <n v="6.9000000000000057"/>
    <x v="0"/>
    <x v="1"/>
    <s v="Low"/>
    <n v="2.012872545402368E-2"/>
    <n v="0.9"/>
    <x v="0"/>
  </r>
  <r>
    <x v="2491"/>
    <n v="244.82"/>
    <n v="244.89"/>
    <n v="241.25"/>
    <n v="244.1"/>
    <n v="2895936"/>
    <x v="4"/>
    <s v="May 2015"/>
    <n v="3.6399999999999864"/>
    <x v="0"/>
    <x v="2"/>
    <s v="Low"/>
    <n v="-2.9409361980230328E-3"/>
    <n v="0"/>
    <x v="2"/>
  </r>
  <r>
    <x v="2492"/>
    <n v="247.61"/>
    <n v="248.3"/>
    <n v="242.25"/>
    <n v="243.18"/>
    <n v="5440165"/>
    <x v="0"/>
    <s v="May 2015"/>
    <n v="6.0500000000000114"/>
    <x v="0"/>
    <x v="1"/>
    <s v="Low"/>
    <n v="-1.7891038326400415E-2"/>
    <n v="0"/>
    <x v="2"/>
  </r>
  <r>
    <x v="2493"/>
    <n v="240.11"/>
    <n v="246.35"/>
    <n v="238.19"/>
    <n v="244.74"/>
    <n v="6363429"/>
    <x v="1"/>
    <s v="May 2015"/>
    <n v="8.1599999999999966"/>
    <x v="0"/>
    <x v="1"/>
    <s v="Low"/>
    <n v="1.9282828703510869E-2"/>
    <n v="0"/>
    <x v="2"/>
  </r>
  <r>
    <x v="2494"/>
    <n v="236.29"/>
    <n v="242.88"/>
    <n v="235.31"/>
    <n v="239.49"/>
    <n v="5672262"/>
    <x v="2"/>
    <s v="May 2015"/>
    <n v="7.5699999999999932"/>
    <x v="0"/>
    <x v="1"/>
    <s v="Low"/>
    <n v="1.3542680604342194E-2"/>
    <n v="0"/>
    <x v="2"/>
  </r>
  <r>
    <x v="2495"/>
    <n v="235.99"/>
    <n v="238.40989999999999"/>
    <n v="233.7"/>
    <n v="236.61"/>
    <n v="4668236"/>
    <x v="3"/>
    <s v="May 2015"/>
    <n v="4.7099000000000046"/>
    <x v="0"/>
    <x v="2"/>
    <s v="Low"/>
    <n v="2.627229967371518E-3"/>
    <n v="0"/>
    <x v="2"/>
  </r>
  <r>
    <x v="2496"/>
    <n v="221"/>
    <n v="237.48"/>
    <n v="220.25"/>
    <n v="236.8"/>
    <n v="9455909"/>
    <x v="4"/>
    <s v="May 2015"/>
    <n v="17.22999999999999"/>
    <x v="0"/>
    <x v="0"/>
    <s v="High"/>
    <n v="7.1493212669683309E-2"/>
    <n v="0.9"/>
    <x v="0"/>
  </r>
  <r>
    <x v="2497"/>
    <n v="234.1"/>
    <n v="234.47"/>
    <n v="228.2"/>
    <n v="230.43"/>
    <n v="5270933"/>
    <x v="0"/>
    <s v="May 2015"/>
    <n v="6.2700000000000102"/>
    <x v="0"/>
    <x v="1"/>
    <s v="Low"/>
    <n v="-1.5677061085006355E-2"/>
    <n v="0"/>
    <x v="2"/>
  </r>
  <r>
    <x v="2498"/>
    <n v="237.76"/>
    <n v="239.5"/>
    <n v="229.13"/>
    <n v="232.95"/>
    <n v="5796873"/>
    <x v="1"/>
    <s v="May 2015"/>
    <n v="10.370000000000005"/>
    <x v="0"/>
    <x v="1"/>
    <s v="Low"/>
    <n v="-2.0230484522207277E-2"/>
    <n v="-0.9"/>
    <x v="1"/>
  </r>
  <r>
    <x v="2499"/>
    <n v="228.18"/>
    <n v="234.73"/>
    <n v="227.11"/>
    <n v="230.51"/>
    <n v="4434596"/>
    <x v="2"/>
    <s v="May 2015"/>
    <n v="7.6199999999999761"/>
    <x v="0"/>
    <x v="1"/>
    <s v="Low"/>
    <n v="1.0211236742922184E-2"/>
    <n v="0"/>
    <x v="2"/>
  </r>
  <r>
    <x v="2500"/>
    <n v="229.94"/>
    <n v="231.77"/>
    <n v="220.405"/>
    <n v="226.03"/>
    <n v="5281689"/>
    <x v="3"/>
    <s v="May 2015"/>
    <n v="11.365000000000009"/>
    <x v="0"/>
    <x v="1"/>
    <s v="Medium"/>
    <n v="-1.700443593981037E-2"/>
    <n v="0"/>
    <x v="2"/>
  </r>
  <r>
    <x v="2501"/>
    <n v="230.39"/>
    <n v="232.89"/>
    <n v="225.17"/>
    <n v="226.05"/>
    <n v="3911857"/>
    <x v="4"/>
    <s v="Apr 2015"/>
    <n v="7.7199999999999989"/>
    <x v="0"/>
    <x v="1"/>
    <s v="Low"/>
    <n v="-1.8837623160727356E-2"/>
    <n v="0"/>
    <x v="2"/>
  </r>
  <r>
    <x v="2502"/>
    <n v="230.05"/>
    <n v="234.97"/>
    <n v="227.63"/>
    <n v="232.45"/>
    <n v="3936077"/>
    <x v="0"/>
    <s v="Apr 2015"/>
    <n v="7.3400000000000034"/>
    <x v="0"/>
    <x v="1"/>
    <s v="Low"/>
    <n v="1.0432514670723656E-2"/>
    <n v="0"/>
    <x v="2"/>
  </r>
  <r>
    <x v="2503"/>
    <n v="234.75"/>
    <n v="235.5"/>
    <n v="228.03"/>
    <n v="230.48"/>
    <n v="6085379"/>
    <x v="1"/>
    <s v="Apr 2015"/>
    <n v="7.4699999999999989"/>
    <x v="0"/>
    <x v="1"/>
    <s v="Low"/>
    <n v="-1.8189563365282258E-2"/>
    <n v="0"/>
    <x v="2"/>
  </r>
  <r>
    <x v="2504"/>
    <n v="222.56"/>
    <n v="238.75"/>
    <n v="222"/>
    <n v="231.55"/>
    <n v="11672627"/>
    <x v="2"/>
    <s v="Apr 2015"/>
    <n v="16.75"/>
    <x v="0"/>
    <x v="0"/>
    <s v="High"/>
    <n v="4.0393601725377468E-2"/>
    <n v="0.9"/>
    <x v="0"/>
  </r>
  <r>
    <x v="2505"/>
    <n v="220.5"/>
    <n v="220.8"/>
    <n v="218.01"/>
    <n v="218.42500000000001"/>
    <n v="2427843"/>
    <x v="3"/>
    <s v="Apr 2015"/>
    <n v="2.7900000000000205"/>
    <x v="0"/>
    <x v="2"/>
    <s v="Low"/>
    <n v="-9.4104308390022158E-3"/>
    <n v="0"/>
    <x v="2"/>
  </r>
  <r>
    <x v="2506"/>
    <n v="218.27"/>
    <n v="221.48"/>
    <n v="217.15010000000001"/>
    <n v="218.6"/>
    <n v="4411184"/>
    <x v="4"/>
    <s v="Apr 2015"/>
    <n v="4.3298999999999808"/>
    <x v="0"/>
    <x v="2"/>
    <s v="Low"/>
    <n v="1.5118889448847027E-3"/>
    <n v="0"/>
    <x v="2"/>
  </r>
  <r>
    <x v="2507"/>
    <n v="212.5"/>
    <n v="221.88"/>
    <n v="211.69"/>
    <n v="219.44"/>
    <n v="7863037"/>
    <x v="0"/>
    <s v="Apr 2015"/>
    <n v="10.189999999999998"/>
    <x v="0"/>
    <x v="1"/>
    <s v="Low"/>
    <n v="3.2658823529411754E-2"/>
    <n v="0.9"/>
    <x v="0"/>
  </r>
  <r>
    <x v="2508"/>
    <n v="205.8"/>
    <n v="210.75"/>
    <n v="204.31"/>
    <n v="209.41"/>
    <n v="3432541"/>
    <x v="1"/>
    <s v="Apr 2015"/>
    <n v="6.4399999999999977"/>
    <x v="0"/>
    <x v="1"/>
    <s v="Low"/>
    <n v="1.7541302235179714E-2"/>
    <n v="0"/>
    <x v="2"/>
  </r>
  <r>
    <x v="2509"/>
    <n v="206.78"/>
    <n v="207.85"/>
    <n v="203.85"/>
    <n v="205.27"/>
    <n v="2559251"/>
    <x v="2"/>
    <s v="Apr 2015"/>
    <n v="4"/>
    <x v="0"/>
    <x v="2"/>
    <s v="Low"/>
    <n v="-7.3024470451687343E-3"/>
    <n v="0"/>
    <x v="2"/>
  </r>
  <r>
    <x v="2510"/>
    <n v="204.99"/>
    <n v="206.88"/>
    <n v="203.5"/>
    <n v="206.79"/>
    <n v="2469926"/>
    <x v="3"/>
    <s v="Apr 2015"/>
    <n v="3.3799999999999955"/>
    <x v="0"/>
    <x v="2"/>
    <s v="Low"/>
    <n v="8.7809161422507578E-3"/>
    <n v="0"/>
    <x v="2"/>
  </r>
  <r>
    <x v="2511"/>
    <n v="207.7"/>
    <n v="209.17"/>
    <n v="206.29"/>
    <n v="206.7"/>
    <n v="1659059"/>
    <x v="4"/>
    <s v="Apr 2015"/>
    <n v="2.8799999999999955"/>
    <x v="0"/>
    <x v="2"/>
    <s v="Low"/>
    <n v="-4.8146364949446319E-3"/>
    <n v="0"/>
    <x v="2"/>
  </r>
  <r>
    <x v="2512"/>
    <n v="207.46"/>
    <n v="209.59"/>
    <n v="206.6"/>
    <n v="207.83"/>
    <n v="1952378"/>
    <x v="0"/>
    <s v="Apr 2015"/>
    <n v="2.9900000000000091"/>
    <x v="0"/>
    <x v="2"/>
    <s v="Low"/>
    <n v="1.783476332787065E-3"/>
    <n v="0"/>
    <x v="2"/>
  </r>
  <r>
    <x v="2513"/>
    <n v="208.57"/>
    <n v="209.49"/>
    <n v="205.5"/>
    <n v="207.46"/>
    <n v="3025963"/>
    <x v="1"/>
    <s v="Apr 2015"/>
    <n v="3.9900000000000091"/>
    <x v="0"/>
    <x v="2"/>
    <s v="Low"/>
    <n v="-5.3219542599606141E-3"/>
    <n v="0"/>
    <x v="2"/>
  </r>
  <r>
    <x v="2514"/>
    <n v="210.435"/>
    <n v="213"/>
    <n v="209.05"/>
    <n v="209.78"/>
    <n v="3758230"/>
    <x v="2"/>
    <s v="Apr 2015"/>
    <n v="3.9499999999999886"/>
    <x v="0"/>
    <x v="2"/>
    <s v="Low"/>
    <n v="-3.1126000902891682E-3"/>
    <n v="0"/>
    <x v="2"/>
  </r>
  <r>
    <x v="2515"/>
    <n v="209.85"/>
    <n v="211.65"/>
    <n v="209"/>
    <n v="210.9"/>
    <n v="4067676"/>
    <x v="3"/>
    <s v="Apr 2015"/>
    <n v="2.6500000000000057"/>
    <x v="0"/>
    <x v="2"/>
    <s v="Low"/>
    <n v="5.0035739814153508E-3"/>
    <n v="0"/>
    <x v="2"/>
  </r>
  <r>
    <x v="2516"/>
    <n v="208.43"/>
    <n v="210.37"/>
    <n v="206.12"/>
    <n v="210.09"/>
    <n v="3800225"/>
    <x v="4"/>
    <s v="Apr 2015"/>
    <n v="4.25"/>
    <x v="0"/>
    <x v="2"/>
    <s v="Low"/>
    <n v="7.9643045626828987E-3"/>
    <n v="0"/>
    <x v="2"/>
  </r>
  <r>
    <x v="2517"/>
    <n v="208.2"/>
    <n v="210.9"/>
    <n v="205.87"/>
    <n v="207.67"/>
    <n v="6303117"/>
    <x v="0"/>
    <s v="Apr 2015"/>
    <n v="5.0300000000000011"/>
    <x v="0"/>
    <x v="1"/>
    <s v="Low"/>
    <n v="-2.5456292026897272E-3"/>
    <n v="0"/>
    <x v="2"/>
  </r>
  <r>
    <x v="2518"/>
    <n v="202.51"/>
    <n v="205.06"/>
    <n v="201.14"/>
    <n v="203.25"/>
    <n v="4347864"/>
    <x v="1"/>
    <s v="Apr 2015"/>
    <n v="3.9200000000000159"/>
    <x v="0"/>
    <x v="2"/>
    <s v="Low"/>
    <n v="3.654140536269859E-3"/>
    <n v="0"/>
    <x v="2"/>
  </r>
  <r>
    <x v="2519"/>
    <n v="198"/>
    <n v="207.75"/>
    <n v="197.5"/>
    <n v="203.1"/>
    <n v="12455811"/>
    <x v="2"/>
    <s v="Apr 2015"/>
    <n v="10.25"/>
    <x v="0"/>
    <x v="1"/>
    <s v="Low"/>
    <n v="2.5757575757575729E-2"/>
    <n v="0.9"/>
    <x v="0"/>
  </r>
  <r>
    <x v="2520"/>
    <n v="190.23"/>
    <n v="193.23"/>
    <n v="190"/>
    <n v="191"/>
    <n v="5010368"/>
    <x v="4"/>
    <s v="Apr 2015"/>
    <n v="3.2299999999999898"/>
    <x v="0"/>
    <x v="2"/>
    <s v="Low"/>
    <n v="4.0477316932135323E-3"/>
    <n v="0"/>
    <x v="2"/>
  </r>
  <r>
    <x v="2521"/>
    <n v="188.7"/>
    <n v="192.3"/>
    <n v="186.05"/>
    <n v="187.59"/>
    <n v="3794621"/>
    <x v="0"/>
    <s v="Apr 2015"/>
    <n v="6.25"/>
    <x v="0"/>
    <x v="1"/>
    <s v="Low"/>
    <n v="-5.8823529411763924E-3"/>
    <n v="0"/>
    <x v="2"/>
  </r>
  <r>
    <x v="2522"/>
    <n v="193.53"/>
    <n v="193.76"/>
    <n v="188.41"/>
    <n v="188.77"/>
    <n v="5026569"/>
    <x v="1"/>
    <s v="Mar 2015"/>
    <n v="5.3499999999999943"/>
    <x v="0"/>
    <x v="1"/>
    <s v="Low"/>
    <n v="-2.4595669921975875E-2"/>
    <n v="-0.9"/>
    <x v="1"/>
  </r>
  <r>
    <x v="2523"/>
    <n v="185.85"/>
    <n v="192.25"/>
    <n v="181.8"/>
    <n v="190.57"/>
    <n v="10089516"/>
    <x v="2"/>
    <s v="Mar 2015"/>
    <n v="10.449999999999989"/>
    <x v="0"/>
    <x v="1"/>
    <s v="Low"/>
    <n v="2.539682539682539E-2"/>
    <n v="0.9"/>
    <x v="0"/>
  </r>
  <r>
    <x v="2524"/>
    <n v="189.07"/>
    <n v="189.28989999999999"/>
    <n v="181.4"/>
    <n v="185"/>
    <n v="8604947"/>
    <x v="3"/>
    <s v="Mar 2015"/>
    <n v="7.889899999999983"/>
    <x v="0"/>
    <x v="1"/>
    <s v="Low"/>
    <n v="-2.1526418786692723E-2"/>
    <n v="-0.9"/>
    <x v="1"/>
  </r>
  <r>
    <x v="2525"/>
    <n v="193.92"/>
    <n v="194.79"/>
    <n v="189.7"/>
    <n v="190.405"/>
    <n v="4127956"/>
    <x v="4"/>
    <s v="Mar 2015"/>
    <n v="5.0900000000000034"/>
    <x v="0"/>
    <x v="1"/>
    <s v="Low"/>
    <n v="-1.8126031353135244E-2"/>
    <n v="0"/>
    <x v="2"/>
  </r>
  <r>
    <x v="2526"/>
    <n v="198.27"/>
    <n v="198.59"/>
    <n v="192.7"/>
    <n v="194.3"/>
    <n v="5730389"/>
    <x v="0"/>
    <s v="Mar 2015"/>
    <n v="5.8900000000000148"/>
    <x v="0"/>
    <x v="1"/>
    <s v="Low"/>
    <n v="-2.0023200685933315E-2"/>
    <n v="-0.9"/>
    <x v="1"/>
  </r>
  <r>
    <x v="2527"/>
    <n v="201.58"/>
    <n v="203.79"/>
    <n v="199.75"/>
    <n v="201.72"/>
    <n v="3649860"/>
    <x v="1"/>
    <s v="Mar 2015"/>
    <n v="4.039999999999992"/>
    <x v="0"/>
    <x v="2"/>
    <s v="Low"/>
    <n v="6.9451334457776737E-4"/>
    <n v="0"/>
    <x v="2"/>
  </r>
  <r>
    <x v="2528"/>
    <n v="198.5"/>
    <n v="200.5"/>
    <n v="197.47"/>
    <n v="199.63"/>
    <n v="2631626"/>
    <x v="2"/>
    <s v="Mar 2015"/>
    <n v="3.0300000000000011"/>
    <x v="0"/>
    <x v="2"/>
    <s v="Low"/>
    <n v="5.6926952141057707E-3"/>
    <n v="0"/>
    <x v="2"/>
  </r>
  <r>
    <x v="2529"/>
    <n v="197.45"/>
    <n v="198.99"/>
    <n v="195.62100000000001"/>
    <n v="198.08"/>
    <n v="4269467"/>
    <x v="3"/>
    <s v="Mar 2015"/>
    <n v="3.3689999999999998"/>
    <x v="0"/>
    <x v="2"/>
    <s v="Low"/>
    <n v="3.1906811851102755E-3"/>
    <n v="0"/>
    <x v="2"/>
  </r>
  <r>
    <x v="2530"/>
    <n v="202"/>
    <n v="204.59"/>
    <n v="194.53"/>
    <n v="195.65"/>
    <n v="8475244"/>
    <x v="4"/>
    <s v="Mar 2015"/>
    <n v="10.060000000000002"/>
    <x v="0"/>
    <x v="1"/>
    <s v="Low"/>
    <n v="-3.1435643564356408E-2"/>
    <n v="-0.9"/>
    <x v="1"/>
  </r>
  <r>
    <x v="2531"/>
    <n v="194.96"/>
    <n v="200.88"/>
    <n v="193.11"/>
    <n v="200.71"/>
    <n v="4820936"/>
    <x v="0"/>
    <s v="Mar 2015"/>
    <n v="7.7699999999999818"/>
    <x v="0"/>
    <x v="1"/>
    <s v="Low"/>
    <n v="2.9493229380385719E-2"/>
    <n v="0.9"/>
    <x v="0"/>
  </r>
  <r>
    <x v="2532"/>
    <n v="195.43"/>
    <n v="198.71"/>
    <n v="193.94"/>
    <n v="194.73"/>
    <n v="4894052"/>
    <x v="1"/>
    <s v="Mar 2015"/>
    <n v="4.7700000000000102"/>
    <x v="0"/>
    <x v="2"/>
    <s v="Low"/>
    <n v="-3.5818451619506575E-3"/>
    <n v="0"/>
    <x v="2"/>
  </r>
  <r>
    <x v="2533"/>
    <n v="192"/>
    <n v="195.91"/>
    <n v="189.8"/>
    <n v="195.7"/>
    <n v="5628783"/>
    <x v="2"/>
    <s v="Mar 2015"/>
    <n v="6.1099999999999852"/>
    <x v="0"/>
    <x v="1"/>
    <s v="Low"/>
    <n v="1.9270833333333275E-2"/>
    <n v="0"/>
    <x v="2"/>
  </r>
  <r>
    <x v="2534"/>
    <n v="188.95"/>
    <n v="191.75"/>
    <n v="187.32"/>
    <n v="188.68"/>
    <n v="5434298"/>
    <x v="3"/>
    <s v="Mar 2015"/>
    <n v="4.4300000000000068"/>
    <x v="0"/>
    <x v="2"/>
    <s v="Low"/>
    <n v="-1.4289494575283506E-3"/>
    <n v="0"/>
    <x v="2"/>
  </r>
  <r>
    <x v="2535"/>
    <n v="193.75"/>
    <n v="194.45"/>
    <n v="189.75"/>
    <n v="191.07"/>
    <n v="4149294"/>
    <x v="4"/>
    <s v="Mar 2015"/>
    <n v="4.6999999999999886"/>
    <x v="0"/>
    <x v="2"/>
    <s v="Low"/>
    <n v="-1.3832258064516165E-2"/>
    <n v="0"/>
    <x v="2"/>
  </r>
  <r>
    <x v="2536"/>
    <n v="191.15"/>
    <n v="196.18"/>
    <n v="191.01"/>
    <n v="193.74"/>
    <n v="4974871"/>
    <x v="0"/>
    <s v="Mar 2015"/>
    <n v="5.1700000000000159"/>
    <x v="0"/>
    <x v="1"/>
    <s v="Low"/>
    <n v="1.3549568401778725E-2"/>
    <n v="0"/>
    <x v="2"/>
  </r>
  <r>
    <x v="2537"/>
    <n v="188.46"/>
    <n v="193.5"/>
    <n v="187.6"/>
    <n v="190.32"/>
    <n v="5579691"/>
    <x v="1"/>
    <s v="Mar 2015"/>
    <n v="5.9000000000000057"/>
    <x v="0"/>
    <x v="1"/>
    <s v="Low"/>
    <n v="9.8694683221903067E-3"/>
    <n v="0"/>
    <x v="2"/>
  </r>
  <r>
    <x v="2538"/>
    <n v="194.39"/>
    <n v="194.49"/>
    <n v="188.25"/>
    <n v="190.88"/>
    <n v="6736724"/>
    <x v="2"/>
    <s v="Mar 2015"/>
    <n v="6.2400000000000091"/>
    <x v="0"/>
    <x v="1"/>
    <s v="Low"/>
    <n v="-1.8056484387056902E-2"/>
    <n v="0"/>
    <x v="2"/>
  </r>
  <r>
    <x v="2539"/>
    <n v="199.21"/>
    <n v="200.75"/>
    <n v="192.15100000000001"/>
    <n v="193.88"/>
    <n v="6712438"/>
    <x v="3"/>
    <s v="Mar 2015"/>
    <n v="8.5989999999999895"/>
    <x v="0"/>
    <x v="1"/>
    <s v="Low"/>
    <n v="-2.675568495557458E-2"/>
    <n v="-0.9"/>
    <x v="1"/>
  </r>
  <r>
    <x v="2540"/>
    <n v="202.85"/>
    <n v="206.19"/>
    <n v="200.15"/>
    <n v="200.63"/>
    <n v="4877015"/>
    <x v="4"/>
    <s v="Mar 2015"/>
    <n v="6.039999999999992"/>
    <x v="0"/>
    <x v="1"/>
    <s v="Low"/>
    <n v="-1.0944047325610051E-2"/>
    <n v="0"/>
    <x v="2"/>
  </r>
  <r>
    <x v="2541"/>
    <n v="199.25"/>
    <n v="202.52"/>
    <n v="197.21"/>
    <n v="202.435"/>
    <n v="4221962"/>
    <x v="0"/>
    <s v="Mar 2015"/>
    <n v="5.3100000000000023"/>
    <x v="0"/>
    <x v="1"/>
    <s v="Low"/>
    <n v="1.5984943538268518E-2"/>
    <n v="0"/>
    <x v="2"/>
  </r>
  <r>
    <x v="2542"/>
    <n v="196.81"/>
    <n v="200.24350000000001"/>
    <n v="195.32"/>
    <n v="199.56"/>
    <n v="4432329"/>
    <x v="1"/>
    <s v="Mar 2015"/>
    <n v="4.9235000000000184"/>
    <x v="0"/>
    <x v="2"/>
    <s v="Low"/>
    <n v="1.3972867232356079E-2"/>
    <n v="0"/>
    <x v="2"/>
  </r>
  <r>
    <x v="2543"/>
    <n v="202.7"/>
    <n v="203.34"/>
    <n v="195.82499999999999"/>
    <n v="197.32499999999999"/>
    <n v="7922065"/>
    <x v="2"/>
    <s v="Mar 2015"/>
    <n v="7.5150000000000148"/>
    <x v="0"/>
    <x v="1"/>
    <s v="Low"/>
    <n v="-2.6517020226936361E-2"/>
    <n v="-0.9"/>
    <x v="1"/>
  </r>
  <r>
    <x v="2544"/>
    <n v="206.9"/>
    <n v="208.55"/>
    <n v="202.8"/>
    <n v="203.34"/>
    <n v="3882084"/>
    <x v="3"/>
    <s v="Feb 2015"/>
    <n v="5.75"/>
    <x v="0"/>
    <x v="1"/>
    <s v="Low"/>
    <n v="-1.7206379893668449E-2"/>
    <n v="0"/>
    <x v="2"/>
  </r>
  <r>
    <x v="2545"/>
    <n v="204"/>
    <n v="211.09"/>
    <n v="202.22"/>
    <n v="207.19"/>
    <n v="6472855"/>
    <x v="4"/>
    <s v="Feb 2015"/>
    <n v="8.8700000000000045"/>
    <x v="0"/>
    <x v="1"/>
    <s v="Low"/>
    <n v="1.5637254901960773E-2"/>
    <n v="0"/>
    <x v="2"/>
  </r>
  <r>
    <x v="2546"/>
    <n v="204.94"/>
    <n v="207.14"/>
    <n v="202.58"/>
    <n v="203.76"/>
    <n v="3909520"/>
    <x v="0"/>
    <s v="Feb 2015"/>
    <n v="4.5599999999999739"/>
    <x v="0"/>
    <x v="2"/>
    <s v="Low"/>
    <n v="-5.7577827656875519E-3"/>
    <n v="0"/>
    <x v="2"/>
  </r>
  <r>
    <x v="2547"/>
    <n v="207.29"/>
    <n v="207.29"/>
    <n v="201.7"/>
    <n v="204.11"/>
    <n v="6603560"/>
    <x v="1"/>
    <s v="Feb 2015"/>
    <n v="5.5900000000000034"/>
    <x v="0"/>
    <x v="1"/>
    <s v="Low"/>
    <n v="-1.5340826860919381E-2"/>
    <n v="0"/>
    <x v="2"/>
  </r>
  <r>
    <x v="2548"/>
    <n v="215.66"/>
    <n v="218.2"/>
    <n v="206.33"/>
    <n v="207.33500000000001"/>
    <n v="8499775"/>
    <x v="2"/>
    <s v="Feb 2015"/>
    <n v="11.869999999999976"/>
    <x v="0"/>
    <x v="1"/>
    <s v="Medium"/>
    <n v="-3.8602429750533192E-2"/>
    <n v="-0.9"/>
    <x v="1"/>
  </r>
  <r>
    <x v="2549"/>
    <n v="210.78"/>
    <n v="217.6"/>
    <n v="209.81"/>
    <n v="217.11"/>
    <n v="5982089"/>
    <x v="3"/>
    <s v="Feb 2015"/>
    <n v="7.789999999999992"/>
    <x v="0"/>
    <x v="1"/>
    <s v="Low"/>
    <n v="3.0031312268716255E-2"/>
    <n v="0.9"/>
    <x v="0"/>
  </r>
  <r>
    <x v="2550"/>
    <n v="205"/>
    <n v="212.44"/>
    <n v="203.75"/>
    <n v="211.70500000000001"/>
    <n v="5154148"/>
    <x v="4"/>
    <s v="Feb 2015"/>
    <n v="8.6899999999999977"/>
    <x v="0"/>
    <x v="1"/>
    <s v="Low"/>
    <n v="3.2707317073170795E-2"/>
    <n v="0.9"/>
    <x v="0"/>
  </r>
  <r>
    <x v="2551"/>
    <n v="204.17"/>
    <n v="206.17"/>
    <n v="202.6"/>
    <n v="204.46"/>
    <n v="2713598"/>
    <x v="0"/>
    <s v="Feb 2015"/>
    <n v="3.5699999999999932"/>
    <x v="0"/>
    <x v="2"/>
    <s v="Low"/>
    <n v="1.4203849733066586E-3"/>
    <n v="0"/>
    <x v="2"/>
  </r>
  <r>
    <x v="2552"/>
    <n v="205.7"/>
    <n v="205.7"/>
    <n v="201.5"/>
    <n v="204.35"/>
    <n v="3979647"/>
    <x v="1"/>
    <s v="Feb 2015"/>
    <n v="4.1999999999999886"/>
    <x v="0"/>
    <x v="2"/>
    <s v="Low"/>
    <n v="-6.5629557608166958E-3"/>
    <n v="0"/>
    <x v="2"/>
  </r>
  <r>
    <x v="2553"/>
    <n v="202.9"/>
    <n v="205.99"/>
    <n v="200.91"/>
    <n v="203.77"/>
    <n v="6191003"/>
    <x v="3"/>
    <s v="Feb 2015"/>
    <n v="5.0800000000000125"/>
    <x v="0"/>
    <x v="1"/>
    <s v="Low"/>
    <n v="4.2878265155249116E-3"/>
    <n v="0"/>
    <x v="2"/>
  </r>
  <r>
    <x v="2554"/>
    <n v="193.57"/>
    <n v="203.0882"/>
    <n v="193.28"/>
    <n v="202.88"/>
    <n v="15649607"/>
    <x v="4"/>
    <s v="Feb 2015"/>
    <n v="9.8081999999999994"/>
    <x v="0"/>
    <x v="1"/>
    <s v="Low"/>
    <n v="4.8096295913622994E-2"/>
    <n v="0.9"/>
    <x v="0"/>
  </r>
  <r>
    <x v="2555"/>
    <n v="212.21"/>
    <n v="214.74"/>
    <n v="207.28"/>
    <n v="212.8"/>
    <n v="9769102"/>
    <x v="0"/>
    <s v="Feb 2015"/>
    <n v="7.460000000000008"/>
    <x v="0"/>
    <x v="1"/>
    <s v="Low"/>
    <n v="2.7802648320060476E-3"/>
    <n v="0"/>
    <x v="2"/>
  </r>
  <r>
    <x v="2556"/>
    <n v="217.55"/>
    <n v="220.5"/>
    <n v="215"/>
    <n v="216.29"/>
    <n v="5390542"/>
    <x v="1"/>
    <s v="Feb 2015"/>
    <n v="5.5"/>
    <x v="0"/>
    <x v="1"/>
    <s v="Low"/>
    <n v="-5.791772006435391E-3"/>
    <n v="0"/>
    <x v="2"/>
  </r>
  <r>
    <x v="2557"/>
    <n v="215.38"/>
    <n v="217.93"/>
    <n v="211.99"/>
    <n v="217.48"/>
    <n v="3472423"/>
    <x v="2"/>
    <s v="Feb 2015"/>
    <n v="5.9399999999999977"/>
    <x v="0"/>
    <x v="1"/>
    <s v="Low"/>
    <n v="9.7502089330485393E-3"/>
    <n v="0"/>
    <x v="2"/>
  </r>
  <r>
    <x v="2558"/>
    <n v="222"/>
    <n v="223.4"/>
    <n v="216.5001"/>
    <n v="217.36"/>
    <n v="3243931"/>
    <x v="3"/>
    <s v="Feb 2015"/>
    <n v="6.8999000000000024"/>
    <x v="0"/>
    <x v="1"/>
    <s v="Low"/>
    <n v="-2.090090090090084E-2"/>
    <n v="-0.9"/>
    <x v="1"/>
  </r>
  <r>
    <x v="2559"/>
    <n v="219.88"/>
    <n v="225.48"/>
    <n v="219.63800000000001"/>
    <n v="220.99"/>
    <n v="3522947"/>
    <x v="4"/>
    <s v="Feb 2015"/>
    <n v="5.8419999999999845"/>
    <x v="0"/>
    <x v="1"/>
    <s v="Low"/>
    <n v="5.0482081135165254E-3"/>
    <n v="0"/>
    <x v="2"/>
  </r>
  <r>
    <x v="2560"/>
    <n v="218.29"/>
    <n v="221.47900000000001"/>
    <n v="216.8"/>
    <n v="218.55"/>
    <n v="3305377"/>
    <x v="0"/>
    <s v="Feb 2015"/>
    <n v="4.679000000000002"/>
    <x v="0"/>
    <x v="2"/>
    <s v="Low"/>
    <n v="1.191076091438084E-3"/>
    <n v="0"/>
    <x v="2"/>
  </r>
  <r>
    <x v="2561"/>
    <n v="213.22"/>
    <n v="220.37"/>
    <n v="211.27"/>
    <n v="218.36"/>
    <n v="4826244"/>
    <x v="1"/>
    <s v="Feb 2015"/>
    <n v="9.0999999999999943"/>
    <x v="0"/>
    <x v="1"/>
    <s v="Low"/>
    <n v="2.4106556608198174E-2"/>
    <n v="0.9"/>
    <x v="0"/>
  </r>
  <r>
    <x v="2562"/>
    <n v="203.97"/>
    <n v="211.94990000000001"/>
    <n v="203.3"/>
    <n v="210.94"/>
    <n v="4149186"/>
    <x v="2"/>
    <s v="Feb 2015"/>
    <n v="8.6499000000000024"/>
    <x v="0"/>
    <x v="1"/>
    <s v="Low"/>
    <n v="3.417169191547776E-2"/>
    <n v="0.9"/>
    <x v="0"/>
  </r>
  <r>
    <x v="2563"/>
    <n v="203.96"/>
    <n v="207.47"/>
    <n v="203"/>
    <n v="203.6"/>
    <n v="3006959"/>
    <x v="3"/>
    <s v="Jan 2015"/>
    <n v="4.4699999999999989"/>
    <x v="0"/>
    <x v="2"/>
    <s v="Low"/>
    <n v="-1.7650519709747677E-3"/>
    <n v="0"/>
    <x v="2"/>
  </r>
  <r>
    <x v="2564"/>
    <n v="201.07"/>
    <n v="205.98"/>
    <n v="196.5"/>
    <n v="205.2"/>
    <n v="3548106"/>
    <x v="4"/>
    <s v="Jan 2015"/>
    <n v="9.4799999999999898"/>
    <x v="0"/>
    <x v="1"/>
    <s v="Low"/>
    <n v="2.0540110409310169E-2"/>
    <n v="0.9"/>
    <x v="0"/>
  </r>
  <r>
    <x v="2565"/>
    <n v="206.11"/>
    <n v="206.36799999999999"/>
    <n v="198.42"/>
    <n v="199.37"/>
    <n v="3149606"/>
    <x v="0"/>
    <s v="Jan 2015"/>
    <n v="7.9480000000000075"/>
    <x v="0"/>
    <x v="1"/>
    <s v="Low"/>
    <n v="-3.2700984910969913E-2"/>
    <n v="-0.9"/>
    <x v="1"/>
  </r>
  <r>
    <x v="2566"/>
    <n v="204.42"/>
    <n v="208.03"/>
    <n v="203.3"/>
    <n v="205.98"/>
    <n v="2781024"/>
    <x v="1"/>
    <s v="Jan 2015"/>
    <n v="4.7299999999999898"/>
    <x v="0"/>
    <x v="2"/>
    <s v="Low"/>
    <n v="7.6313472262988079E-3"/>
    <n v="0"/>
    <x v="2"/>
  </r>
  <r>
    <x v="2567"/>
    <n v="201.83"/>
    <n v="208.62"/>
    <n v="201.05"/>
    <n v="206.55"/>
    <n v="3234522"/>
    <x v="2"/>
    <s v="Jan 2015"/>
    <n v="7.5699999999999932"/>
    <x v="0"/>
    <x v="1"/>
    <s v="Low"/>
    <n v="2.3386017935886631E-2"/>
    <n v="0.9"/>
    <x v="0"/>
  </r>
  <r>
    <x v="2568"/>
    <n v="200.29"/>
    <n v="203.5"/>
    <n v="198.33"/>
    <n v="201.29"/>
    <n v="3442371"/>
    <x v="3"/>
    <s v="Jan 2015"/>
    <n v="5.1699999999999875"/>
    <x v="0"/>
    <x v="1"/>
    <s v="Low"/>
    <n v="4.9927604972789461E-3"/>
    <n v="0"/>
    <x v="2"/>
  </r>
  <r>
    <x v="2569"/>
    <n v="197"/>
    <n v="203.24"/>
    <n v="195.2"/>
    <n v="201.62"/>
    <n v="4116905"/>
    <x v="4"/>
    <s v="Jan 2015"/>
    <n v="8.0400000000000205"/>
    <x v="0"/>
    <x v="1"/>
    <s v="Low"/>
    <n v="2.3451776649746216E-2"/>
    <n v="0.9"/>
    <x v="0"/>
  </r>
  <r>
    <x v="2570"/>
    <n v="189.55"/>
    <n v="198.68"/>
    <n v="189.51"/>
    <n v="196.57"/>
    <n v="4153043"/>
    <x v="0"/>
    <s v="Jan 2015"/>
    <n v="9.1700000000000159"/>
    <x v="0"/>
    <x v="1"/>
    <s v="Low"/>
    <n v="3.7035083091532479E-2"/>
    <n v="0.9"/>
    <x v="0"/>
  </r>
  <r>
    <x v="2571"/>
    <n v="193.87"/>
    <n v="194.1199"/>
    <n v="187.04"/>
    <n v="191.93"/>
    <n v="4503182"/>
    <x v="1"/>
    <s v="Jan 2015"/>
    <n v="7.0799000000000092"/>
    <x v="0"/>
    <x v="1"/>
    <s v="Low"/>
    <n v="-1.0006705524320409E-2"/>
    <n v="0"/>
    <x v="2"/>
  </r>
  <r>
    <x v="2572"/>
    <n v="190.7"/>
    <n v="194.49"/>
    <n v="189.65"/>
    <n v="193.07"/>
    <n v="3603158"/>
    <x v="3"/>
    <s v="Jan 2015"/>
    <n v="4.8400000000000034"/>
    <x v="0"/>
    <x v="2"/>
    <s v="Low"/>
    <n v="1.2427897220765625E-2"/>
    <n v="0"/>
    <x v="2"/>
  </r>
  <r>
    <x v="2573"/>
    <n v="194.49"/>
    <n v="195.7499"/>
    <n v="190"/>
    <n v="191.87"/>
    <n v="5216524"/>
    <x v="4"/>
    <s v="Jan 2015"/>
    <n v="5.7498999999999967"/>
    <x v="0"/>
    <x v="1"/>
    <s v="Low"/>
    <n v="-1.3471129621060231E-2"/>
    <n v="0"/>
    <x v="2"/>
  </r>
  <r>
    <x v="2574"/>
    <n v="185.83"/>
    <n v="195.2"/>
    <n v="185"/>
    <n v="192.69"/>
    <n v="11551855"/>
    <x v="0"/>
    <s v="Jan 2015"/>
    <n v="10.199999999999989"/>
    <x v="0"/>
    <x v="1"/>
    <s v="Low"/>
    <n v="3.6915460367002016E-2"/>
    <n v="0.9"/>
    <x v="0"/>
  </r>
  <r>
    <x v="2575"/>
    <n v="203.32"/>
    <n v="207.61"/>
    <n v="200.911"/>
    <n v="204.25"/>
    <n v="4477320"/>
    <x v="1"/>
    <s v="Jan 2015"/>
    <n v="6.6990000000000123"/>
    <x v="0"/>
    <x v="1"/>
    <s v="Low"/>
    <n v="4.5740704308479584E-3"/>
    <n v="0"/>
    <x v="2"/>
  </r>
  <r>
    <x v="2576"/>
    <n v="203.05"/>
    <n v="204.47"/>
    <n v="199.25"/>
    <n v="202.21"/>
    <n v="5950280"/>
    <x v="2"/>
    <s v="Jan 2015"/>
    <n v="5.2199999999999989"/>
    <x v="0"/>
    <x v="1"/>
    <s v="Low"/>
    <n v="-4.1369120906180907E-3"/>
    <n v="0"/>
    <x v="2"/>
  </r>
  <r>
    <x v="2577"/>
    <n v="208.92"/>
    <n v="209.98"/>
    <n v="204.96"/>
    <n v="206.66"/>
    <n v="4580722"/>
    <x v="3"/>
    <s v="Jan 2015"/>
    <n v="5.0199999999999818"/>
    <x v="0"/>
    <x v="1"/>
    <s v="Low"/>
    <n v="-1.0817537813517093E-2"/>
    <n v="0"/>
    <x v="2"/>
  </r>
  <r>
    <x v="2578"/>
    <n v="212.81"/>
    <n v="213.79990000000001"/>
    <n v="210.01"/>
    <n v="210.61500000000001"/>
    <n v="3442509"/>
    <x v="4"/>
    <s v="Jan 2015"/>
    <n v="3.7899000000000171"/>
    <x v="0"/>
    <x v="2"/>
    <s v="Low"/>
    <n v="-1.0314364926460191E-2"/>
    <n v="0"/>
    <x v="2"/>
  </r>
  <r>
    <x v="2579"/>
    <n v="213.35"/>
    <n v="214.78"/>
    <n v="209.78"/>
    <n v="210.95"/>
    <n v="2968390"/>
    <x v="0"/>
    <s v="Jan 2015"/>
    <n v="5"/>
    <x v="0"/>
    <x v="1"/>
    <s v="Low"/>
    <n v="-1.1249121162409214E-2"/>
    <n v="0"/>
    <x v="2"/>
  </r>
  <r>
    <x v="2580"/>
    <n v="210.06"/>
    <n v="214.2"/>
    <n v="204.21"/>
    <n v="211.28"/>
    <n v="6261936"/>
    <x v="1"/>
    <s v="Jan 2015"/>
    <n v="9.9899999999999807"/>
    <x v="0"/>
    <x v="1"/>
    <s v="Low"/>
    <n v="5.8078644196896071E-3"/>
    <n v="0"/>
    <x v="2"/>
  </r>
  <r>
    <x v="2581"/>
    <n v="214.55"/>
    <n v="216.5"/>
    <n v="207.1626"/>
    <n v="210.09"/>
    <n v="5368477"/>
    <x v="2"/>
    <s v="Jan 2015"/>
    <n v="9.3374000000000024"/>
    <x v="0"/>
    <x v="1"/>
    <s v="Low"/>
    <n v="-2.0787695175949698E-2"/>
    <n v="-0.9"/>
    <x v="1"/>
  </r>
  <r>
    <x v="2582"/>
    <n v="222.87"/>
    <n v="223.25"/>
    <n v="213.26"/>
    <n v="219.31"/>
    <n v="4764443"/>
    <x v="3"/>
    <s v="Jan 2015"/>
    <n v="9.9900000000000091"/>
    <x v="0"/>
    <x v="1"/>
    <s v="Low"/>
    <n v="-1.5973437429891876E-2"/>
    <n v="0"/>
    <x v="2"/>
  </r>
  <r>
    <x v="2583"/>
    <n v="223.09"/>
    <n v="225.68"/>
    <n v="222.25"/>
    <n v="222.41"/>
    <n v="2402097"/>
    <x v="0"/>
    <s v="Dec 2014"/>
    <n v="3.4300000000000068"/>
    <x v="0"/>
    <x v="2"/>
    <s v="Low"/>
    <n v="-3.0480971805101386E-3"/>
    <n v="0"/>
    <x v="2"/>
  </r>
  <r>
    <x v="2584"/>
    <n v="223.99"/>
    <n v="225.654"/>
    <n v="221.4"/>
    <n v="222.23"/>
    <n v="2903242"/>
    <x v="1"/>
    <s v="Dec 2014"/>
    <n v="4.2539999999999907"/>
    <x v="0"/>
    <x v="2"/>
    <s v="Low"/>
    <n v="-7.8574936381089304E-3"/>
    <n v="0"/>
    <x v="2"/>
  </r>
  <r>
    <x v="2585"/>
    <n v="226.9"/>
    <n v="227.91"/>
    <n v="224.02"/>
    <n v="225.71"/>
    <n v="2811828"/>
    <x v="2"/>
    <s v="Dec 2014"/>
    <n v="3.8899999999999864"/>
    <x v="0"/>
    <x v="2"/>
    <s v="Low"/>
    <n v="-5.2446011458792321E-3"/>
    <n v="0"/>
    <x v="2"/>
  </r>
  <r>
    <x v="2586"/>
    <n v="221.51"/>
    <n v="228.5"/>
    <n v="221.5"/>
    <n v="227.82"/>
    <n v="3327016"/>
    <x v="3"/>
    <s v="Dec 2014"/>
    <n v="7"/>
    <x v="0"/>
    <x v="1"/>
    <s v="Low"/>
    <n v="2.8486298586971253E-2"/>
    <n v="0.9"/>
    <x v="0"/>
  </r>
  <r>
    <x v="2587"/>
    <n v="219.77"/>
    <n v="222.5"/>
    <n v="219.25"/>
    <n v="222.26"/>
    <n v="1333518"/>
    <x v="0"/>
    <s v="Dec 2014"/>
    <n v="3.25"/>
    <x v="0"/>
    <x v="2"/>
    <s v="Low"/>
    <n v="1.1330026846248262E-2"/>
    <n v="0"/>
    <x v="2"/>
  </r>
  <r>
    <x v="2588"/>
    <n v="223.81"/>
    <n v="224.315"/>
    <n v="219.52420000000001"/>
    <n v="220.97"/>
    <n v="4513321"/>
    <x v="1"/>
    <s v="Dec 2014"/>
    <n v="4.7907999999999902"/>
    <x v="0"/>
    <x v="2"/>
    <s v="Low"/>
    <n v="-1.2689334703543199E-2"/>
    <n v="0"/>
    <x v="2"/>
  </r>
  <r>
    <x v="2589"/>
    <n v="220"/>
    <n v="224.06"/>
    <n v="218.26"/>
    <n v="222.6"/>
    <n v="4806917"/>
    <x v="2"/>
    <s v="Dec 2014"/>
    <n v="5.8000000000000114"/>
    <x v="0"/>
    <x v="1"/>
    <s v="Low"/>
    <n v="1.1818181818181792E-2"/>
    <n v="0"/>
    <x v="2"/>
  </r>
  <r>
    <x v="2590"/>
    <n v="220.19"/>
    <n v="220.4"/>
    <n v="214.5"/>
    <n v="219.29"/>
    <n v="6910461"/>
    <x v="3"/>
    <s v="Dec 2014"/>
    <n v="5.9000000000000057"/>
    <x v="0"/>
    <x v="1"/>
    <s v="Low"/>
    <n v="-4.0873790817021922E-3"/>
    <n v="0"/>
    <x v="2"/>
  </r>
  <r>
    <x v="2591"/>
    <n v="212.38"/>
    <n v="218.44"/>
    <n v="211.8"/>
    <n v="218.26"/>
    <n v="7483349"/>
    <x v="4"/>
    <s v="Dec 2014"/>
    <n v="6.6399999999999864"/>
    <x v="0"/>
    <x v="1"/>
    <s v="Low"/>
    <n v="2.7686222808174007E-2"/>
    <n v="0.9"/>
    <x v="0"/>
  </r>
  <r>
    <x v="2592"/>
    <n v="193.06"/>
    <n v="206.65"/>
    <n v="192.65"/>
    <n v="205.82"/>
    <n v="7367834"/>
    <x v="0"/>
    <s v="Dec 2014"/>
    <n v="14"/>
    <x v="0"/>
    <x v="1"/>
    <s v="Medium"/>
    <n v="6.6093442453123333E-2"/>
    <n v="0.9"/>
    <x v="0"/>
  </r>
  <r>
    <x v="2593"/>
    <n v="200.89"/>
    <n v="203.68"/>
    <n v="195.37"/>
    <n v="197.81"/>
    <n v="8426105"/>
    <x v="1"/>
    <s v="Dec 2014"/>
    <n v="8.3100000000000023"/>
    <x v="0"/>
    <x v="1"/>
    <s v="Low"/>
    <n v="-1.5331773607446784E-2"/>
    <n v="0"/>
    <x v="2"/>
  </r>
  <r>
    <x v="2594"/>
    <n v="209.29"/>
    <n v="209.8"/>
    <n v="202.67"/>
    <n v="204.04"/>
    <n v="5218252"/>
    <x v="2"/>
    <s v="Dec 2014"/>
    <n v="7.1300000000000239"/>
    <x v="0"/>
    <x v="1"/>
    <s v="Low"/>
    <n v="-2.5084810549954609E-2"/>
    <n v="-0.9"/>
    <x v="1"/>
  </r>
  <r>
    <x v="2595"/>
    <n v="204.82"/>
    <n v="211.68"/>
    <n v="204.5"/>
    <n v="207"/>
    <n v="7173782"/>
    <x v="3"/>
    <s v="Dec 2014"/>
    <n v="7.1800000000000068"/>
    <x v="0"/>
    <x v="1"/>
    <s v="Low"/>
    <n v="1.06434918464994E-2"/>
    <n v="0"/>
    <x v="2"/>
  </r>
  <r>
    <x v="2596"/>
    <n v="210.53"/>
    <n v="215.43"/>
    <n v="208.23"/>
    <n v="208.88"/>
    <n v="6694398"/>
    <x v="4"/>
    <s v="Dec 2014"/>
    <n v="7.2000000000000171"/>
    <x v="0"/>
    <x v="1"/>
    <s v="Low"/>
    <n v="-7.8373628461502198E-3"/>
    <n v="0"/>
    <x v="2"/>
  </r>
  <r>
    <x v="2597"/>
    <n v="214.13"/>
    <n v="216.77"/>
    <n v="207.7"/>
    <n v="209.84"/>
    <n v="7314139"/>
    <x v="0"/>
    <s v="Dec 2014"/>
    <n v="9.0700000000000216"/>
    <x v="0"/>
    <x v="1"/>
    <s v="Low"/>
    <n v="-2.0034558445803916E-2"/>
    <n v="-0.9"/>
    <x v="1"/>
  </r>
  <r>
    <x v="2598"/>
    <n v="209.34"/>
    <n v="217.7294"/>
    <n v="204.27"/>
    <n v="216.89"/>
    <n v="9431502"/>
    <x v="1"/>
    <s v="Dec 2014"/>
    <n v="13.459399999999988"/>
    <x v="0"/>
    <x v="1"/>
    <s v="Medium"/>
    <n v="3.6065730390751803E-2"/>
    <n v="0.9"/>
    <x v="0"/>
  </r>
  <r>
    <x v="2599"/>
    <n v="221.54"/>
    <n v="224.86"/>
    <n v="212.34"/>
    <n v="214.36"/>
    <n v="9225619"/>
    <x v="2"/>
    <s v="Dec 2014"/>
    <n v="12.52000000000001"/>
    <x v="0"/>
    <x v="1"/>
    <s v="Medium"/>
    <n v="-3.2409497156269652E-2"/>
    <n v="-0.9"/>
    <x v="1"/>
  </r>
  <r>
    <x v="2600"/>
    <n v="228.67"/>
    <n v="229.38900000000001"/>
    <n v="222.26"/>
    <n v="223.71"/>
    <n v="6063619"/>
    <x v="3"/>
    <s v="Dec 2014"/>
    <n v="7.1290000000000191"/>
    <x v="0"/>
    <x v="1"/>
    <s v="Low"/>
    <n v="-2.1690645908951676E-2"/>
    <n v="-0.9"/>
    <x v="1"/>
  </r>
  <r>
    <x v="2601"/>
    <n v="228.6"/>
    <n v="230.9"/>
    <n v="227.81"/>
    <n v="228.28"/>
    <n v="3879208"/>
    <x v="4"/>
    <s v="Dec 2014"/>
    <n v="3.0900000000000034"/>
    <x v="0"/>
    <x v="2"/>
    <s v="Low"/>
    <n v="-1.3998250218722362E-3"/>
    <n v="0"/>
    <x v="2"/>
  </r>
  <r>
    <x v="2602"/>
    <n v="226.25"/>
    <n v="229.72"/>
    <n v="225.5"/>
    <n v="229.3"/>
    <n v="5307733"/>
    <x v="0"/>
    <s v="Dec 2014"/>
    <n v="4.2199999999999989"/>
    <x v="0"/>
    <x v="2"/>
    <s v="Low"/>
    <n v="1.3480662983425465E-2"/>
    <n v="0"/>
    <x v="2"/>
  </r>
  <r>
    <x v="2603"/>
    <n v="234.57"/>
    <n v="234.88"/>
    <n v="228"/>
    <n v="231.43"/>
    <n v="5887046"/>
    <x v="1"/>
    <s v="Dec 2014"/>
    <n v="6.8799999999999955"/>
    <x v="0"/>
    <x v="1"/>
    <s v="Low"/>
    <n v="-1.3386196018246095E-2"/>
    <n v="0"/>
    <x v="2"/>
  </r>
  <r>
    <x v="2604"/>
    <n v="241.16"/>
    <n v="242.47"/>
    <n v="229.01"/>
    <n v="231.64"/>
    <n v="8619351"/>
    <x v="2"/>
    <s v="Dec 2014"/>
    <n v="13.460000000000008"/>
    <x v="0"/>
    <x v="1"/>
    <s v="Medium"/>
    <n v="-3.9475866644551376E-2"/>
    <n v="-0.9"/>
    <x v="1"/>
  </r>
  <r>
    <x v="2605"/>
    <n v="245.35"/>
    <n v="246.68989999999999"/>
    <n v="242.52"/>
    <n v="244.52"/>
    <n v="2119688"/>
    <x v="3"/>
    <s v="Nov 2014"/>
    <n v="4.1698999999999842"/>
    <x v="0"/>
    <x v="2"/>
    <s v="Low"/>
    <n v="-3.382922355818154E-3"/>
    <n v="0"/>
    <x v="2"/>
  </r>
  <r>
    <x v="2606"/>
    <n v="248.34"/>
    <n v="249"/>
    <n v="246.6003"/>
    <n v="248.44"/>
    <n v="1981819"/>
    <x v="0"/>
    <s v="Nov 2014"/>
    <n v="2.3996999999999957"/>
    <x v="0"/>
    <x v="2"/>
    <s v="Low"/>
    <n v="4.0267375372470931E-4"/>
    <n v="0"/>
    <x v="2"/>
  </r>
  <r>
    <x v="2607"/>
    <n v="247.35"/>
    <n v="249.72"/>
    <n v="246.09049999999999"/>
    <n v="248.09"/>
    <n v="3159804"/>
    <x v="1"/>
    <s v="Nov 2014"/>
    <n v="3.6295000000000073"/>
    <x v="0"/>
    <x v="2"/>
    <s v="Low"/>
    <n v="2.9917121487770732E-3"/>
    <n v="0"/>
    <x v="2"/>
  </r>
  <r>
    <x v="2608"/>
    <n v="245.2"/>
    <n v="247.6"/>
    <n v="240.64"/>
    <n v="246.72"/>
    <n v="4789708"/>
    <x v="2"/>
    <s v="Nov 2014"/>
    <n v="6.960000000000008"/>
    <x v="0"/>
    <x v="1"/>
    <s v="Low"/>
    <n v="6.1990212071778563E-3"/>
    <n v="0"/>
    <x v="2"/>
  </r>
  <r>
    <x v="2609"/>
    <n v="252.21"/>
    <n v="252.78"/>
    <n v="242.17"/>
    <n v="242.78"/>
    <n v="7485059"/>
    <x v="3"/>
    <s v="Nov 2014"/>
    <n v="10.610000000000014"/>
    <x v="0"/>
    <x v="1"/>
    <s v="Low"/>
    <n v="-3.738947702311568E-2"/>
    <n v="-0.9"/>
    <x v="1"/>
  </r>
  <r>
    <x v="2610"/>
    <n v="247.95"/>
    <n v="250.93"/>
    <n v="246"/>
    <n v="248.71"/>
    <n v="3587220"/>
    <x v="4"/>
    <s v="Nov 2014"/>
    <n v="4.9300000000000068"/>
    <x v="0"/>
    <x v="2"/>
    <s v="Low"/>
    <n v="3.0651340996169364E-3"/>
    <n v="0"/>
    <x v="2"/>
  </r>
  <r>
    <x v="2611"/>
    <n v="250.61"/>
    <n v="251.88"/>
    <n v="245.6"/>
    <n v="247.74"/>
    <n v="7918486"/>
    <x v="0"/>
    <s v="Nov 2014"/>
    <n v="6.2800000000000011"/>
    <x v="0"/>
    <x v="1"/>
    <s v="Low"/>
    <n v="-1.1452056980966459E-2"/>
    <n v="0"/>
    <x v="2"/>
  </r>
  <r>
    <x v="2612"/>
    <n v="255.86"/>
    <n v="259.99"/>
    <n v="255.51"/>
    <n v="257.7"/>
    <n v="4474294"/>
    <x v="1"/>
    <s v="Nov 2014"/>
    <n v="4.4800000000000182"/>
    <x v="0"/>
    <x v="2"/>
    <s v="Low"/>
    <n v="7.1914328148205073E-3"/>
    <n v="0"/>
    <x v="2"/>
  </r>
  <r>
    <x v="2613"/>
    <n v="257.49"/>
    <n v="259"/>
    <n v="252.02"/>
    <n v="253.98"/>
    <n v="4025695"/>
    <x v="2"/>
    <s v="Nov 2014"/>
    <n v="6.9799999999999898"/>
    <x v="0"/>
    <x v="1"/>
    <s v="Low"/>
    <n v="-1.3631597343586233E-2"/>
    <n v="0"/>
    <x v="2"/>
  </r>
  <r>
    <x v="2614"/>
    <n v="250"/>
    <n v="258.85000000000002"/>
    <n v="248.5"/>
    <n v="258.68"/>
    <n v="6101145"/>
    <x v="3"/>
    <s v="Nov 2014"/>
    <n v="10.350000000000023"/>
    <x v="0"/>
    <x v="1"/>
    <s v="Low"/>
    <n v="3.4720000000000029E-2"/>
    <n v="0.9"/>
    <x v="0"/>
  </r>
  <r>
    <x v="2615"/>
    <n v="250.62"/>
    <n v="255.75"/>
    <n v="250.25"/>
    <n v="251.7"/>
    <n v="6236036"/>
    <x v="4"/>
    <s v="Nov 2014"/>
    <n v="5.5"/>
    <x v="0"/>
    <x v="1"/>
    <s v="Low"/>
    <n v="4.3093129039980214E-3"/>
    <n v="0"/>
    <x v="2"/>
  </r>
  <r>
    <x v="2616"/>
    <n v="249.72"/>
    <n v="252.34"/>
    <n v="245.58"/>
    <n v="249.1"/>
    <n v="5870818"/>
    <x v="0"/>
    <s v="Nov 2014"/>
    <n v="6.7599999999999909"/>
    <x v="0"/>
    <x v="1"/>
    <s v="Low"/>
    <n v="-2.4827807144001462E-3"/>
    <n v="0"/>
    <x v="2"/>
  </r>
  <r>
    <x v="2617"/>
    <n v="242.55"/>
    <n v="251.82"/>
    <n v="242"/>
    <n v="251.08"/>
    <n v="7952565"/>
    <x v="1"/>
    <s v="Nov 2014"/>
    <n v="9.8199999999999932"/>
    <x v="0"/>
    <x v="1"/>
    <s v="Low"/>
    <n v="3.5168006596578025E-2"/>
    <n v="0.9"/>
    <x v="0"/>
  </r>
  <r>
    <x v="2618"/>
    <n v="239.11"/>
    <n v="242.88"/>
    <n v="236.8"/>
    <n v="241.93"/>
    <n v="4577208"/>
    <x v="2"/>
    <s v="Nov 2014"/>
    <n v="6.0799999999999841"/>
    <x v="0"/>
    <x v="1"/>
    <s v="Low"/>
    <n v="1.179373510099951E-2"/>
    <n v="0"/>
    <x v="2"/>
  </r>
  <r>
    <x v="2619"/>
    <n v="242.19"/>
    <n v="242.8399"/>
    <n v="237.2"/>
    <n v="240.2"/>
    <n v="5161023"/>
    <x v="3"/>
    <s v="Nov 2014"/>
    <n v="5.6399000000000115"/>
    <x v="0"/>
    <x v="1"/>
    <s v="Low"/>
    <n v="-8.2166893761097034E-3"/>
    <n v="0"/>
    <x v="2"/>
  </r>
  <r>
    <x v="2620"/>
    <n v="234.49"/>
    <n v="246.69"/>
    <n v="228.5"/>
    <n v="241.22"/>
    <n v="15354717"/>
    <x v="4"/>
    <s v="Nov 2014"/>
    <n v="18.189999999999998"/>
    <x v="0"/>
    <x v="0"/>
    <s v="High"/>
    <n v="2.8700584246662927E-2"/>
    <n v="0.9"/>
    <x v="0"/>
  </r>
  <r>
    <x v="2621"/>
    <n v="241"/>
    <n v="241.36"/>
    <n v="230.53"/>
    <n v="230.97"/>
    <n v="9045925"/>
    <x v="0"/>
    <s v="Nov 2014"/>
    <n v="10.830000000000013"/>
    <x v="0"/>
    <x v="1"/>
    <s v="Low"/>
    <n v="-4.1618257261410795E-2"/>
    <n v="-0.9"/>
    <x v="1"/>
  </r>
  <r>
    <x v="2622"/>
    <n v="240.49"/>
    <n v="242.35"/>
    <n v="236.53"/>
    <n v="238.93"/>
    <n v="3682572"/>
    <x v="1"/>
    <s v="Nov 2014"/>
    <n v="5.8199999999999932"/>
    <x v="0"/>
    <x v="1"/>
    <s v="Low"/>
    <n v="-6.4867562060792637E-3"/>
    <n v="0"/>
    <x v="2"/>
  </r>
  <r>
    <x v="2623"/>
    <n v="243"/>
    <n v="247.56"/>
    <n v="241.32"/>
    <n v="242.59"/>
    <n v="4207268"/>
    <x v="2"/>
    <s v="Nov 2014"/>
    <n v="6.2400000000000091"/>
    <x v="0"/>
    <x v="1"/>
    <s v="Low"/>
    <n v="-1.6872427983538954E-3"/>
    <n v="0"/>
    <x v="2"/>
  </r>
  <r>
    <x v="2624"/>
    <n v="242.51"/>
    <n v="243.12"/>
    <n v="238.75"/>
    <n v="241.7"/>
    <n v="3775327"/>
    <x v="3"/>
    <s v="Oct 2014"/>
    <n v="4.3700000000000045"/>
    <x v="0"/>
    <x v="2"/>
    <s v="Low"/>
    <n v="-3.3400684507855442E-3"/>
    <n v="0"/>
    <x v="2"/>
  </r>
  <r>
    <x v="2625"/>
    <n v="238.14"/>
    <n v="240.5"/>
    <n v="235.06"/>
    <n v="238.66"/>
    <n v="3228371"/>
    <x v="4"/>
    <s v="Oct 2014"/>
    <n v="5.4399999999999977"/>
    <x v="0"/>
    <x v="1"/>
    <s v="Low"/>
    <n v="2.1835894851768298E-3"/>
    <n v="0"/>
    <x v="2"/>
  </r>
  <r>
    <x v="2626"/>
    <n v="241.13"/>
    <n v="241.5"/>
    <n v="235.64"/>
    <n v="238.1"/>
    <n v="4967640"/>
    <x v="0"/>
    <s v="Oct 2014"/>
    <n v="5.8600000000000136"/>
    <x v="0"/>
    <x v="1"/>
    <s v="Low"/>
    <n v="-1.256583585617717E-2"/>
    <n v="0"/>
    <x v="2"/>
  </r>
  <r>
    <x v="2627"/>
    <n v="229.6"/>
    <n v="244.6"/>
    <n v="228.25"/>
    <n v="242.77"/>
    <n v="10516297"/>
    <x v="1"/>
    <s v="Oct 2014"/>
    <n v="16.349999999999994"/>
    <x v="0"/>
    <x v="0"/>
    <s v="High"/>
    <n v="5.7360627177700421E-2"/>
    <n v="0.9"/>
    <x v="0"/>
  </r>
  <r>
    <x v="2628"/>
    <n v="234.25"/>
    <n v="234.61"/>
    <n v="220.31"/>
    <n v="221.67"/>
    <n v="9553348"/>
    <x v="2"/>
    <s v="Oct 2014"/>
    <n v="14.300000000000011"/>
    <x v="0"/>
    <x v="1"/>
    <s v="Medium"/>
    <n v="-5.3703308431163339E-2"/>
    <n v="-0.9"/>
    <x v="1"/>
  </r>
  <r>
    <x v="2629"/>
    <n v="236.27"/>
    <n v="237.8"/>
    <n v="231.2"/>
    <n v="235.24"/>
    <n v="3466927"/>
    <x v="3"/>
    <s v="Oct 2014"/>
    <n v="6.6000000000000227"/>
    <x v="0"/>
    <x v="1"/>
    <s v="Low"/>
    <n v="-4.3594193084183393E-3"/>
    <n v="0"/>
    <x v="2"/>
  </r>
  <r>
    <x v="2630"/>
    <n v="234.655"/>
    <n v="236.28"/>
    <n v="232"/>
    <n v="235.29"/>
    <n v="3499882"/>
    <x v="4"/>
    <s v="Oct 2014"/>
    <n v="4.2800000000000011"/>
    <x v="0"/>
    <x v="2"/>
    <s v="Low"/>
    <n v="2.7061004453346016E-3"/>
    <n v="0"/>
    <x v="2"/>
  </r>
  <r>
    <x v="2631"/>
    <n v="233.19"/>
    <n v="237.39"/>
    <n v="230.56"/>
    <n v="231.1"/>
    <n v="4123397"/>
    <x v="0"/>
    <s v="Oct 2014"/>
    <n v="6.8299999999999841"/>
    <x v="0"/>
    <x v="1"/>
    <s v="Low"/>
    <n v="-8.9626484840687991E-3"/>
    <n v="0"/>
    <x v="2"/>
  </r>
  <r>
    <x v="2632"/>
    <n v="234.27"/>
    <n v="235.39"/>
    <n v="230.8"/>
    <n v="235.34"/>
    <n v="4130345"/>
    <x v="1"/>
    <s v="Oct 2014"/>
    <n v="4.589999999999975"/>
    <x v="0"/>
    <x v="2"/>
    <s v="Low"/>
    <n v="4.5673795193579766E-3"/>
    <n v="0"/>
    <x v="2"/>
  </r>
  <r>
    <x v="2633"/>
    <n v="226.72"/>
    <n v="232.4"/>
    <n v="225.51"/>
    <n v="230.47"/>
    <n v="3499686"/>
    <x v="2"/>
    <s v="Oct 2014"/>
    <n v="6.8900000000000148"/>
    <x v="0"/>
    <x v="1"/>
    <s v="Low"/>
    <n v="1.6540225829216656E-2"/>
    <n v="0"/>
    <x v="2"/>
  </r>
  <r>
    <x v="2634"/>
    <n v="233.38"/>
    <n v="234.77"/>
    <n v="226.55"/>
    <n v="227.48"/>
    <n v="10551850"/>
    <x v="3"/>
    <s v="Oct 2014"/>
    <n v="8.2199999999999989"/>
    <x v="0"/>
    <x v="1"/>
    <s v="Low"/>
    <n v="-2.5280658154083493E-2"/>
    <n v="-0.9"/>
    <x v="1"/>
  </r>
  <r>
    <x v="2635"/>
    <n v="219.72"/>
    <n v="229.92"/>
    <n v="219.1"/>
    <n v="226.35"/>
    <n v="5404565"/>
    <x v="4"/>
    <s v="Oct 2014"/>
    <n v="10.819999999999993"/>
    <x v="0"/>
    <x v="1"/>
    <s v="Low"/>
    <n v="3.0174767886400854E-2"/>
    <n v="0.9"/>
    <x v="0"/>
  </r>
  <r>
    <x v="2636"/>
    <n v="220"/>
    <n v="230.99"/>
    <n v="217.32"/>
    <n v="229.7"/>
    <n v="9151648"/>
    <x v="0"/>
    <s v="Oct 2014"/>
    <n v="13.670000000000016"/>
    <x v="0"/>
    <x v="1"/>
    <s v="Medium"/>
    <n v="4.4090909090909042E-2"/>
    <n v="0.9"/>
    <x v="0"/>
  </r>
  <r>
    <x v="2637"/>
    <n v="228.25"/>
    <n v="232.47"/>
    <n v="223"/>
    <n v="227.06"/>
    <n v="7112339"/>
    <x v="1"/>
    <s v="Oct 2014"/>
    <n v="9.4699999999999989"/>
    <x v="0"/>
    <x v="1"/>
    <s v="Low"/>
    <n v="-5.2135815991237577E-3"/>
    <n v="0"/>
    <x v="2"/>
  </r>
  <r>
    <x v="2638"/>
    <n v="238.57"/>
    <n v="238.96279999999999"/>
    <n v="221"/>
    <n v="224.59"/>
    <n v="11276552"/>
    <x v="2"/>
    <s v="Oct 2014"/>
    <n v="17.962799999999987"/>
    <x v="0"/>
    <x v="0"/>
    <s v="High"/>
    <n v="-5.8599153288343003E-2"/>
    <n v="-0.9"/>
    <x v="1"/>
  </r>
  <r>
    <x v="2639"/>
    <n v="244.64"/>
    <n v="245.89"/>
    <n v="235.2"/>
    <n v="236.91"/>
    <n v="12898275"/>
    <x v="3"/>
    <s v="Oct 2014"/>
    <n v="10.689999999999998"/>
    <x v="0"/>
    <x v="1"/>
    <s v="Low"/>
    <n v="-3.1597449313276613E-2"/>
    <n v="-0.9"/>
    <x v="1"/>
  </r>
  <r>
    <x v="2640"/>
    <n v="262.25"/>
    <n v="265.54000000000002"/>
    <n v="254.4"/>
    <n v="257.01"/>
    <n v="7361316"/>
    <x v="4"/>
    <s v="Oct 2014"/>
    <n v="11.140000000000015"/>
    <x v="0"/>
    <x v="1"/>
    <s v="Medium"/>
    <n v="-1.9980934223069624E-2"/>
    <n v="0"/>
    <x v="2"/>
  </r>
  <r>
    <x v="2641"/>
    <n v="260.10000000000002"/>
    <n v="262.88"/>
    <n v="252.64"/>
    <n v="259.27999999999997"/>
    <n v="5062615"/>
    <x v="0"/>
    <s v="Oct 2014"/>
    <n v="10.240000000000009"/>
    <x v="0"/>
    <x v="1"/>
    <s v="Low"/>
    <n v="-3.1526336024607841E-3"/>
    <n v="0"/>
    <x v="2"/>
  </r>
  <r>
    <x v="2642"/>
    <n v="258.52999999999997"/>
    <n v="261.45999999999998"/>
    <n v="255.73"/>
    <n v="259.57"/>
    <n v="4491569"/>
    <x v="1"/>
    <s v="Oct 2014"/>
    <n v="5.7299999999999898"/>
    <x v="0"/>
    <x v="1"/>
    <s v="Low"/>
    <n v="4.0227439755541735E-3"/>
    <n v="0"/>
    <x v="2"/>
  </r>
  <r>
    <x v="2643"/>
    <n v="259.13"/>
    <n v="262.49"/>
    <n v="257.8"/>
    <n v="260.62"/>
    <n v="7719055"/>
    <x v="2"/>
    <s v="Oct 2014"/>
    <n v="4.6899999999999977"/>
    <x v="0"/>
    <x v="2"/>
    <s v="Low"/>
    <n v="5.7500096476672292E-3"/>
    <n v="0"/>
    <x v="2"/>
  </r>
  <r>
    <x v="2644"/>
    <n v="253.06"/>
    <n v="256.5"/>
    <n v="251.03299999999999"/>
    <n v="255.21"/>
    <n v="5408665"/>
    <x v="3"/>
    <s v="Oct 2014"/>
    <n v="5.467000000000013"/>
    <x v="0"/>
    <x v="1"/>
    <s v="Low"/>
    <n v="8.4960088516557557E-3"/>
    <n v="0"/>
    <x v="2"/>
  </r>
  <r>
    <x v="2645"/>
    <n v="250.2"/>
    <n v="252.79"/>
    <n v="245.36"/>
    <n v="251.42"/>
    <n v="9002001"/>
    <x v="4"/>
    <s v="Oct 2014"/>
    <n v="7.4299999999999784"/>
    <x v="0"/>
    <x v="1"/>
    <s v="Low"/>
    <n v="4.8760991207034326E-3"/>
    <n v="0"/>
    <x v="2"/>
  </r>
  <r>
    <x v="2646"/>
    <n v="242.2"/>
    <n v="242.66"/>
    <n v="235.65"/>
    <n v="240.24"/>
    <n v="5946510"/>
    <x v="0"/>
    <s v="Oct 2014"/>
    <n v="7.0099999999999909"/>
    <x v="0"/>
    <x v="1"/>
    <s v="Low"/>
    <n v="-8.0924855491328641E-3"/>
    <n v="0"/>
    <x v="2"/>
  </r>
  <r>
    <x v="2647"/>
    <n v="246.92"/>
    <n v="247.65"/>
    <n v="240.1249"/>
    <n v="242.68"/>
    <n v="4248127"/>
    <x v="1"/>
    <s v="Sep 2014"/>
    <n v="7.525100000000009"/>
    <x v="0"/>
    <x v="1"/>
    <s v="Low"/>
    <n v="-1.7171553539607892E-2"/>
    <n v="0"/>
    <x v="2"/>
  </r>
  <r>
    <x v="2648"/>
    <n v="244"/>
    <n v="248.64"/>
    <n v="241.38"/>
    <n v="245.26"/>
    <n v="4854687"/>
    <x v="2"/>
    <s v="Sep 2014"/>
    <n v="7.2599999999999909"/>
    <x v="0"/>
    <x v="1"/>
    <s v="Low"/>
    <n v="5.1639344262294712E-3"/>
    <n v="0"/>
    <x v="2"/>
  </r>
  <r>
    <x v="2649"/>
    <n v="248.25"/>
    <n v="249.73"/>
    <n v="246.07"/>
    <n v="246.6"/>
    <n v="3798841"/>
    <x v="3"/>
    <s v="Sep 2014"/>
    <n v="3.6599999999999966"/>
    <x v="0"/>
    <x v="2"/>
    <s v="Low"/>
    <n v="-6.6465256797583307E-3"/>
    <n v="0"/>
    <x v="2"/>
  </r>
  <r>
    <x v="2650"/>
    <n v="252.52"/>
    <n v="254.96"/>
    <n v="246.1"/>
    <n v="246.95"/>
    <n v="4828483"/>
    <x v="4"/>
    <s v="Sep 2014"/>
    <n v="8.8600000000000136"/>
    <x v="0"/>
    <x v="1"/>
    <s v="Low"/>
    <n v="-2.2057658799303111E-2"/>
    <n v="-0.9"/>
    <x v="1"/>
  </r>
  <r>
    <x v="2651"/>
    <n v="251.12"/>
    <n v="252.84"/>
    <n v="247.04"/>
    <n v="252.14"/>
    <n v="3739005"/>
    <x v="0"/>
    <s v="Sep 2014"/>
    <n v="5.8000000000000114"/>
    <x v="0"/>
    <x v="1"/>
    <s v="Low"/>
    <n v="4.0618031220133076E-3"/>
    <n v="0"/>
    <x v="2"/>
  </r>
  <r>
    <x v="2652"/>
    <n v="245.22"/>
    <n v="253.8"/>
    <n v="245"/>
    <n v="250.41"/>
    <n v="5658700"/>
    <x v="1"/>
    <s v="Sep 2014"/>
    <n v="8.8000000000000114"/>
    <x v="0"/>
    <x v="1"/>
    <s v="Low"/>
    <n v="2.1164668460973809E-2"/>
    <n v="0.9"/>
    <x v="0"/>
  </r>
  <r>
    <x v="2653"/>
    <n v="255"/>
    <n v="256.02"/>
    <n v="244.71"/>
    <n v="250.03"/>
    <n v="8214100"/>
    <x v="2"/>
    <s v="Sep 2014"/>
    <n v="11.309999999999974"/>
    <x v="0"/>
    <x v="1"/>
    <s v="Medium"/>
    <n v="-1.9490196078431367E-2"/>
    <n v="0"/>
    <x v="2"/>
  </r>
  <r>
    <x v="2654"/>
    <n v="257.99"/>
    <n v="261.43"/>
    <n v="255.27"/>
    <n v="259.32"/>
    <n v="6810900"/>
    <x v="3"/>
    <s v="Sep 2014"/>
    <n v="6.1599999999999966"/>
    <x v="0"/>
    <x v="1"/>
    <s v="Low"/>
    <n v="5.1552385751385092E-3"/>
    <n v="0"/>
    <x v="2"/>
  </r>
  <r>
    <x v="2655"/>
    <n v="263.36"/>
    <n v="265.60000000000002"/>
    <n v="262.32"/>
    <n v="263.82"/>
    <n v="3692600"/>
    <x v="4"/>
    <s v="Sep 2014"/>
    <n v="3.2800000000000296"/>
    <x v="0"/>
    <x v="2"/>
    <s v="Low"/>
    <n v="1.7466585662210643E-3"/>
    <n v="0"/>
    <x v="2"/>
  </r>
  <r>
    <x v="2656"/>
    <n v="262.41000000000003"/>
    <n v="264.7"/>
    <n v="259.5"/>
    <n v="261.38"/>
    <n v="5177700"/>
    <x v="0"/>
    <s v="Sep 2014"/>
    <n v="5.1999999999999886"/>
    <x v="0"/>
    <x v="1"/>
    <s v="Low"/>
    <n v="-3.9251552913380948E-3"/>
    <n v="0"/>
    <x v="2"/>
  </r>
  <r>
    <x v="2657"/>
    <n v="255.15"/>
    <n v="262.45999999999998"/>
    <n v="252.42"/>
    <n v="260.74"/>
    <n v="8300100"/>
    <x v="1"/>
    <s v="Sep 2014"/>
    <n v="10.039999999999992"/>
    <x v="0"/>
    <x v="1"/>
    <s v="Low"/>
    <n v="2.1908681167940439E-2"/>
    <n v="0.9"/>
    <x v="0"/>
  </r>
  <r>
    <x v="2658"/>
    <n v="274.37"/>
    <n v="274.39999999999998"/>
    <n v="249.13"/>
    <n v="253.86"/>
    <n v="16455400"/>
    <x v="2"/>
    <s v="Sep 2014"/>
    <n v="25.269999999999982"/>
    <x v="0"/>
    <x v="0"/>
    <s v="High"/>
    <n v="-7.4753070670991698E-2"/>
    <n v="-0.9"/>
    <x v="1"/>
  </r>
  <r>
    <x v="2659"/>
    <n v="280.5"/>
    <n v="282.39"/>
    <n v="277"/>
    <n v="279.2"/>
    <n v="3324600"/>
    <x v="3"/>
    <s v="Sep 2014"/>
    <n v="5.3899999999999864"/>
    <x v="0"/>
    <x v="1"/>
    <s v="Low"/>
    <n v="-4.6345811051693806E-3"/>
    <n v="0"/>
    <x v="2"/>
  </r>
  <r>
    <x v="2660"/>
    <n v="280.45999999999998"/>
    <n v="284.79000000000002"/>
    <n v="278.63"/>
    <n v="280.31"/>
    <n v="3766100"/>
    <x v="4"/>
    <s v="Sep 2014"/>
    <n v="6.160000000000025"/>
    <x v="0"/>
    <x v="1"/>
    <s v="Low"/>
    <n v="-5.3483562718383113E-4"/>
    <n v="0"/>
    <x v="2"/>
  </r>
  <r>
    <x v="2661"/>
    <n v="279.5"/>
    <n v="281.41000000000003"/>
    <n v="273.66000000000003"/>
    <n v="281.10000000000002"/>
    <n v="3781300"/>
    <x v="0"/>
    <s v="Sep 2014"/>
    <n v="7.75"/>
    <x v="0"/>
    <x v="1"/>
    <s v="Low"/>
    <n v="5.7245080500895268E-3"/>
    <n v="0"/>
    <x v="2"/>
  </r>
  <r>
    <x v="2662"/>
    <n v="282.99"/>
    <n v="285.49"/>
    <n v="277"/>
    <n v="278.48"/>
    <n v="4558800"/>
    <x v="1"/>
    <s v="Sep 2014"/>
    <n v="8.4900000000000091"/>
    <x v="0"/>
    <x v="1"/>
    <s v="Low"/>
    <n v="-1.593695890314142E-2"/>
    <n v="0"/>
    <x v="2"/>
  </r>
  <r>
    <x v="2663"/>
    <n v="277.62"/>
    <n v="284.88"/>
    <n v="277.52269999999999"/>
    <n v="282.11"/>
    <n v="5501600"/>
    <x v="2"/>
    <s v="Sep 2014"/>
    <n v="7.3573000000000093"/>
    <x v="0"/>
    <x v="1"/>
    <s v="Low"/>
    <n v="1.6173186369858112E-2"/>
    <n v="0"/>
    <x v="2"/>
  </r>
  <r>
    <x v="2664"/>
    <n v="282.55"/>
    <n v="282.89999999999998"/>
    <n v="272.51"/>
    <n v="277.39"/>
    <n v="11169900"/>
    <x v="3"/>
    <s v="Sep 2014"/>
    <n v="10.389999999999986"/>
    <x v="0"/>
    <x v="1"/>
    <s v="Low"/>
    <n v="-1.8262254468235799E-2"/>
    <n v="0"/>
    <x v="2"/>
  </r>
  <r>
    <x v="2665"/>
    <n v="284.01"/>
    <n v="291.42"/>
    <n v="280.39999999999998"/>
    <n v="286.04000000000002"/>
    <n v="8315700"/>
    <x v="4"/>
    <s v="Sep 2014"/>
    <n v="11.020000000000039"/>
    <x v="1"/>
    <x v="1"/>
    <s v="Medium"/>
    <n v="7.1476356466322654E-3"/>
    <n v="0"/>
    <x v="2"/>
  </r>
  <r>
    <x v="2666"/>
    <n v="287.67"/>
    <n v="288"/>
    <n v="280.10000000000002"/>
    <n v="281.19"/>
    <n v="6772300"/>
    <x v="0"/>
    <s v="Sep 2014"/>
    <n v="7.8999999999999773"/>
    <x v="1"/>
    <x v="1"/>
    <s v="Low"/>
    <n v="-2.2525810824903597E-2"/>
    <n v="-0.9"/>
    <x v="1"/>
  </r>
  <r>
    <x v="2667"/>
    <n v="275.5"/>
    <n v="284.89"/>
    <n v="274.3"/>
    <n v="284.12"/>
    <n v="9804100"/>
    <x v="1"/>
    <s v="Sep 2014"/>
    <n v="10.589999999999975"/>
    <x v="1"/>
    <x v="1"/>
    <s v="Low"/>
    <n v="3.1288566243194212E-2"/>
    <n v="0.9"/>
    <x v="0"/>
  </r>
  <r>
    <x v="2668"/>
    <n v="268.7"/>
    <n v="272"/>
    <n v="267.51"/>
    <n v="269.7"/>
    <n v="6447100"/>
    <x v="3"/>
    <s v="Aug 2014"/>
    <n v="4.4900000000000091"/>
    <x v="1"/>
    <x v="2"/>
    <s v="Low"/>
    <n v="3.7216226274655751E-3"/>
    <n v="0"/>
    <x v="2"/>
  </r>
  <r>
    <x v="2669"/>
    <n v="261.89"/>
    <n v="264.48"/>
    <n v="261.64"/>
    <n v="263.86"/>
    <n v="2844900"/>
    <x v="4"/>
    <s v="Aug 2014"/>
    <n v="2.8400000000000318"/>
    <x v="0"/>
    <x v="2"/>
    <s v="Low"/>
    <n v="7.5222421627401861E-3"/>
    <n v="0"/>
    <x v="2"/>
  </r>
  <r>
    <x v="2670"/>
    <n v="263.5"/>
    <n v="264.24"/>
    <n v="260.29000000000002"/>
    <n v="263.25"/>
    <n v="2985100"/>
    <x v="0"/>
    <s v="Aug 2014"/>
    <n v="3.9499999999999886"/>
    <x v="0"/>
    <x v="2"/>
    <s v="Low"/>
    <n v="-9.4876660341555979E-4"/>
    <n v="0"/>
    <x v="2"/>
  </r>
  <r>
    <x v="2671"/>
    <n v="264.98"/>
    <n v="265.5"/>
    <n v="261.66000000000003"/>
    <n v="261.74"/>
    <n v="3818000"/>
    <x v="1"/>
    <s v="Aug 2014"/>
    <n v="3.839999999999975"/>
    <x v="0"/>
    <x v="2"/>
    <s v="Low"/>
    <n v="-1.2227337912295301E-2"/>
    <n v="0"/>
    <x v="2"/>
  </r>
  <r>
    <x v="2672"/>
    <n v="258.19"/>
    <n v="263.68"/>
    <n v="258.19"/>
    <n v="262.55"/>
    <n v="4308000"/>
    <x v="2"/>
    <s v="Aug 2014"/>
    <n v="5.4900000000000091"/>
    <x v="0"/>
    <x v="1"/>
    <s v="Low"/>
    <n v="1.6886788798946565E-2"/>
    <n v="0"/>
    <x v="2"/>
  </r>
  <r>
    <x v="2673"/>
    <n v="254.54"/>
    <n v="256.94990000000001"/>
    <n v="252.61"/>
    <n v="256.77999999999997"/>
    <n v="2833400"/>
    <x v="3"/>
    <s v="Aug 2014"/>
    <n v="4.3399000000000001"/>
    <x v="0"/>
    <x v="2"/>
    <s v="Low"/>
    <n v="8.8001885754693983E-3"/>
    <n v="0"/>
    <x v="2"/>
  </r>
  <r>
    <x v="2674"/>
    <n v="256.52"/>
    <n v="258.8"/>
    <n v="253.26"/>
    <n v="254.34"/>
    <n v="2915600"/>
    <x v="4"/>
    <s v="Aug 2014"/>
    <n v="5.5400000000000205"/>
    <x v="0"/>
    <x v="1"/>
    <s v="Low"/>
    <n v="-8.4983627007639891E-3"/>
    <n v="0"/>
    <x v="2"/>
  </r>
  <r>
    <x v="2675"/>
    <n v="254.67"/>
    <n v="258.74"/>
    <n v="253"/>
    <n v="255.71"/>
    <n v="3015500"/>
    <x v="0"/>
    <s v="Aug 2014"/>
    <n v="5.7400000000000091"/>
    <x v="0"/>
    <x v="1"/>
    <s v="Low"/>
    <n v="4.0837161817254509E-3"/>
    <n v="0"/>
    <x v="2"/>
  </r>
  <r>
    <x v="2676"/>
    <n v="258.87"/>
    <n v="259.33"/>
    <n v="251.62"/>
    <n v="256.76"/>
    <n v="5334800"/>
    <x v="1"/>
    <s v="Aug 2014"/>
    <n v="7.7099999999999795"/>
    <x v="0"/>
    <x v="1"/>
    <s v="Low"/>
    <n v="-8.1508092865145189E-3"/>
    <n v="0"/>
    <x v="2"/>
  </r>
  <r>
    <x v="2677"/>
    <n v="263.25"/>
    <n v="267.26"/>
    <n v="259.75"/>
    <n v="259.94"/>
    <n v="5836800"/>
    <x v="2"/>
    <s v="Aug 2014"/>
    <n v="7.5099999999999909"/>
    <x v="1"/>
    <x v="1"/>
    <s v="Low"/>
    <n v="-1.2573599240265916E-2"/>
    <n v="0"/>
    <x v="2"/>
  </r>
  <r>
    <x v="2678"/>
    <n v="261.48"/>
    <n v="262.08999999999997"/>
    <n v="258.5"/>
    <n v="262.01"/>
    <n v="3857500"/>
    <x v="3"/>
    <s v="Aug 2014"/>
    <n v="3.589999999999975"/>
    <x v="0"/>
    <x v="2"/>
    <s v="Low"/>
    <n v="2.0269236652897837E-3"/>
    <n v="0"/>
    <x v="2"/>
  </r>
  <r>
    <x v="2679"/>
    <n v="262.49"/>
    <n v="263"/>
    <n v="258.54000000000002"/>
    <n v="261.38"/>
    <n v="4122800"/>
    <x v="4"/>
    <s v="Aug 2014"/>
    <n v="4.4599999999999795"/>
    <x v="0"/>
    <x v="2"/>
    <s v="Low"/>
    <n v="-4.2287325231437902E-3"/>
    <n v="0"/>
    <x v="2"/>
  </r>
  <r>
    <x v="2680"/>
    <n v="262.01"/>
    <n v="265.64"/>
    <n v="259.61"/>
    <n v="260.31"/>
    <n v="6919000"/>
    <x v="0"/>
    <s v="Aug 2014"/>
    <n v="6.0299999999999727"/>
    <x v="1"/>
    <x v="1"/>
    <s v="Low"/>
    <n v="-6.4883019732070862E-3"/>
    <n v="0"/>
    <x v="2"/>
  </r>
  <r>
    <x v="2681"/>
    <n v="258.08"/>
    <n v="260.3"/>
    <n v="254.58009999999999"/>
    <n v="259.95999999999998"/>
    <n v="6382300"/>
    <x v="1"/>
    <s v="Aug 2014"/>
    <n v="5.719900000000024"/>
    <x v="0"/>
    <x v="1"/>
    <s v="Low"/>
    <n v="7.2845629262244093E-3"/>
    <n v="0"/>
    <x v="2"/>
  </r>
  <r>
    <x v="2682"/>
    <n v="255.48"/>
    <n v="263.74"/>
    <n v="255"/>
    <n v="259.32"/>
    <n v="8072500"/>
    <x v="2"/>
    <s v="Aug 2014"/>
    <n v="8.7400000000000091"/>
    <x v="0"/>
    <x v="1"/>
    <s v="Low"/>
    <n v="1.5030530765617675E-2"/>
    <n v="0"/>
    <x v="2"/>
  </r>
  <r>
    <x v="2683"/>
    <n v="251.16"/>
    <n v="251.76"/>
    <n v="246.5"/>
    <n v="248.13"/>
    <n v="5090100"/>
    <x v="3"/>
    <s v="Aug 2014"/>
    <n v="5.2599999999999909"/>
    <x v="0"/>
    <x v="1"/>
    <s v="Low"/>
    <n v="-1.2064022933588155E-2"/>
    <n v="0"/>
    <x v="2"/>
  </r>
  <r>
    <x v="2684"/>
    <n v="250.12"/>
    <n v="256.68799999999999"/>
    <n v="249.12"/>
    <n v="252.39"/>
    <n v="7464700"/>
    <x v="4"/>
    <s v="Aug 2014"/>
    <n v="7.5679999999999836"/>
    <x v="0"/>
    <x v="1"/>
    <s v="Low"/>
    <n v="9.0756436910282342E-3"/>
    <n v="0"/>
    <x v="2"/>
  </r>
  <r>
    <x v="2685"/>
    <n v="238.9"/>
    <n v="251.42"/>
    <n v="238.58"/>
    <n v="248.93010000000001"/>
    <n v="9235500"/>
    <x v="0"/>
    <s v="Aug 2014"/>
    <n v="12.839999999999975"/>
    <x v="0"/>
    <x v="1"/>
    <s v="Medium"/>
    <n v="4.1984512348262892E-2"/>
    <n v="0.9"/>
    <x v="0"/>
  </r>
  <r>
    <x v="2686"/>
    <n v="237.47"/>
    <n v="242.99"/>
    <n v="235.69"/>
    <n v="238.49"/>
    <n v="5371300"/>
    <x v="1"/>
    <s v="Aug 2014"/>
    <n v="7.3000000000000114"/>
    <x v="0"/>
    <x v="1"/>
    <s v="Low"/>
    <n v="4.2952794037141966E-3"/>
    <n v="0"/>
    <x v="2"/>
  </r>
  <r>
    <x v="2687"/>
    <n v="234.38"/>
    <n v="240.5"/>
    <n v="233.27"/>
    <n v="238.52"/>
    <n v="5959700"/>
    <x v="2"/>
    <s v="Aug 2014"/>
    <n v="7.2299999999999898"/>
    <x v="0"/>
    <x v="1"/>
    <s v="Low"/>
    <n v="1.7663623176038975E-2"/>
    <n v="0"/>
    <x v="2"/>
  </r>
  <r>
    <x v="2688"/>
    <n v="226.09"/>
    <n v="237.5"/>
    <n v="226"/>
    <n v="233.27"/>
    <n v="11895800"/>
    <x v="3"/>
    <s v="Aug 2014"/>
    <n v="11.5"/>
    <x v="0"/>
    <x v="1"/>
    <s v="Medium"/>
    <n v="3.175726480605072E-2"/>
    <n v="0.9"/>
    <x v="0"/>
  </r>
  <r>
    <x v="2689"/>
    <n v="229.26"/>
    <n v="231.4"/>
    <n v="221.5"/>
    <n v="223.3"/>
    <n v="7678300"/>
    <x v="4"/>
    <s v="Jul 2014"/>
    <n v="9.9000000000000057"/>
    <x v="0"/>
    <x v="1"/>
    <s v="Low"/>
    <n v="-2.5996684986478145E-2"/>
    <n v="-0.9"/>
    <x v="1"/>
  </r>
  <r>
    <x v="2690"/>
    <n v="221.92"/>
    <n v="229.6"/>
    <n v="221.04"/>
    <n v="228.92"/>
    <n v="4917600"/>
    <x v="0"/>
    <s v="Jul 2014"/>
    <n v="8.5600000000000023"/>
    <x v="0"/>
    <x v="1"/>
    <s v="Low"/>
    <n v="3.1542898341744778E-2"/>
    <n v="0.9"/>
    <x v="0"/>
  </r>
  <r>
    <x v="2691"/>
    <n v="226.61"/>
    <n v="228.3"/>
    <n v="224.86"/>
    <n v="225.01"/>
    <n v="3382400"/>
    <x v="1"/>
    <s v="Jul 2014"/>
    <n v="3.4399999999999977"/>
    <x v="0"/>
    <x v="2"/>
    <s v="Low"/>
    <n v="-7.0605886765810096E-3"/>
    <n v="0"/>
    <x v="2"/>
  </r>
  <r>
    <x v="2692"/>
    <n v="224.25"/>
    <n v="232"/>
    <n v="221.40199999999999"/>
    <n v="224.82"/>
    <n v="6514300"/>
    <x v="2"/>
    <s v="Jul 2014"/>
    <n v="10.598000000000013"/>
    <x v="0"/>
    <x v="1"/>
    <s v="Low"/>
    <n v="2.5418060200668594E-3"/>
    <n v="0"/>
    <x v="2"/>
  </r>
  <r>
    <x v="2693"/>
    <n v="222.72"/>
    <n v="226.97"/>
    <n v="221.75"/>
    <n v="223.57"/>
    <n v="3087100"/>
    <x v="3"/>
    <s v="Jul 2014"/>
    <n v="5.2199999999999989"/>
    <x v="0"/>
    <x v="1"/>
    <s v="Low"/>
    <n v="3.8164511494252619E-3"/>
    <n v="0"/>
    <x v="2"/>
  </r>
  <r>
    <x v="2694"/>
    <n v="223.25"/>
    <n v="225.1"/>
    <n v="220.8"/>
    <n v="223.54"/>
    <n v="3245500"/>
    <x v="4"/>
    <s v="Jul 2014"/>
    <n v="4.2999999999999829"/>
    <x v="0"/>
    <x v="2"/>
    <s v="Low"/>
    <n v="1.2989921612541638E-3"/>
    <n v="0"/>
    <x v="2"/>
  </r>
  <r>
    <x v="2695"/>
    <n v="220.01"/>
    <n v="224.75"/>
    <n v="219.43"/>
    <n v="222.49"/>
    <n v="3083300"/>
    <x v="0"/>
    <s v="Jul 2014"/>
    <n v="5.3199999999999932"/>
    <x v="0"/>
    <x v="1"/>
    <s v="Low"/>
    <n v="1.1272214899322841E-2"/>
    <n v="0"/>
    <x v="2"/>
  </r>
  <r>
    <x v="2696"/>
    <n v="222.19"/>
    <n v="223.3"/>
    <n v="219.1113"/>
    <n v="219.58"/>
    <n v="2730000"/>
    <x v="1"/>
    <s v="Jul 2014"/>
    <n v="4.1887000000000114"/>
    <x v="0"/>
    <x v="2"/>
    <s v="Low"/>
    <n v="-1.1746703271974369E-2"/>
    <n v="0"/>
    <x v="2"/>
  </r>
  <r>
    <x v="2697"/>
    <n v="217.25"/>
    <n v="223.21"/>
    <n v="216.72"/>
    <n v="220.54"/>
    <n v="3822200"/>
    <x v="2"/>
    <s v="Jul 2014"/>
    <n v="6.4900000000000091"/>
    <x v="0"/>
    <x v="1"/>
    <s v="Low"/>
    <n v="1.5143843498273841E-2"/>
    <n v="0"/>
    <x v="2"/>
  </r>
  <r>
    <x v="2698"/>
    <n v="215.95"/>
    <n v="221.21"/>
    <n v="215.93"/>
    <n v="220.02010000000001"/>
    <n v="4253700"/>
    <x v="3"/>
    <s v="Jul 2014"/>
    <n v="5.2800000000000011"/>
    <x v="0"/>
    <x v="1"/>
    <s v="Low"/>
    <n v="1.8847418383885275E-2"/>
    <n v="0"/>
    <x v="2"/>
  </r>
  <r>
    <x v="2699"/>
    <n v="216.16"/>
    <n v="220.55"/>
    <n v="213.6"/>
    <n v="215.4"/>
    <n v="4649400"/>
    <x v="4"/>
    <s v="Jul 2014"/>
    <n v="6.9500000000000171"/>
    <x v="0"/>
    <x v="1"/>
    <s v="Low"/>
    <n v="-3.5159141376757538E-3"/>
    <n v="0"/>
    <x v="2"/>
  </r>
  <r>
    <x v="2700"/>
    <n v="221.82"/>
    <n v="224.8"/>
    <n v="216.82"/>
    <n v="217.16"/>
    <n v="4044500"/>
    <x v="0"/>
    <s v="Jul 2014"/>
    <n v="7.9800000000000182"/>
    <x v="0"/>
    <x v="1"/>
    <s v="Low"/>
    <n v="-2.1008024524389129E-2"/>
    <n v="-0.9"/>
    <x v="1"/>
  </r>
  <r>
    <x v="2701"/>
    <n v="226.73"/>
    <n v="227.65"/>
    <n v="218.1"/>
    <n v="219.58"/>
    <n v="5718500"/>
    <x v="1"/>
    <s v="Jul 2014"/>
    <n v="9.5500000000000114"/>
    <x v="0"/>
    <x v="1"/>
    <s v="Low"/>
    <n v="-3.1535306311471695E-2"/>
    <n v="-0.9"/>
    <x v="1"/>
  </r>
  <r>
    <x v="2702"/>
    <n v="219.99"/>
    <n v="228.79"/>
    <n v="215.4502"/>
    <n v="226.7"/>
    <n v="7203200"/>
    <x v="2"/>
    <s v="Jul 2014"/>
    <n v="13.339799999999997"/>
    <x v="0"/>
    <x v="1"/>
    <s v="Medium"/>
    <n v="3.0501386426655664E-2"/>
    <n v="0.9"/>
    <x v="0"/>
  </r>
  <r>
    <x v="2703"/>
    <n v="220.61"/>
    <n v="221.6"/>
    <n v="217.6"/>
    <n v="218.13"/>
    <n v="3302300"/>
    <x v="3"/>
    <s v="Jul 2014"/>
    <n v="4"/>
    <x v="0"/>
    <x v="2"/>
    <s v="Low"/>
    <n v="-1.1241557499660115E-2"/>
    <n v="0"/>
    <x v="2"/>
  </r>
  <r>
    <x v="2704"/>
    <n v="217.18"/>
    <n v="222.22"/>
    <n v="216.04"/>
    <n v="219.46"/>
    <n v="4863900"/>
    <x v="4"/>
    <s v="Jul 2014"/>
    <n v="6.1800000000000068"/>
    <x v="0"/>
    <x v="1"/>
    <s v="Low"/>
    <n v="1.0498204254535414E-2"/>
    <n v="0"/>
    <x v="2"/>
  </r>
  <r>
    <x v="2705"/>
    <n v="221.27"/>
    <n v="224.22"/>
    <n v="219.21"/>
    <n v="223.06"/>
    <n v="4115400"/>
    <x v="0"/>
    <s v="Jul 2014"/>
    <n v="5.0099999999999909"/>
    <x v="0"/>
    <x v="1"/>
    <s v="Low"/>
    <n v="8.0896642111447196E-3"/>
    <n v="0"/>
    <x v="2"/>
  </r>
  <r>
    <x v="2706"/>
    <n v="218.65"/>
    <n v="220.96"/>
    <n v="214.27"/>
    <n v="219.07"/>
    <n v="7836200"/>
    <x v="1"/>
    <s v="Jul 2014"/>
    <n v="6.6899999999999977"/>
    <x v="0"/>
    <x v="1"/>
    <s v="Low"/>
    <n v="1.9208781157099817E-3"/>
    <n v="0"/>
    <x v="2"/>
  </r>
  <r>
    <x v="2707"/>
    <n v="227.5"/>
    <n v="229.78"/>
    <n v="220.4"/>
    <n v="222.66"/>
    <n v="5893700"/>
    <x v="2"/>
    <s v="Jul 2014"/>
    <n v="9.3799999999999955"/>
    <x v="0"/>
    <x v="1"/>
    <s v="Low"/>
    <n v="-2.1274725274725289E-2"/>
    <n v="-0.9"/>
    <x v="1"/>
  </r>
  <r>
    <x v="2708"/>
    <n v="231.29"/>
    <n v="231.89840000000001"/>
    <n v="224"/>
    <n v="229.25"/>
    <n v="5166700"/>
    <x v="4"/>
    <s v="Jul 2014"/>
    <n v="7.8984000000000094"/>
    <x v="0"/>
    <x v="1"/>
    <s v="Low"/>
    <n v="-8.8200959833974329E-3"/>
    <n v="0"/>
    <x v="2"/>
  </r>
  <r>
    <x v="2709"/>
    <n v="240.66"/>
    <n v="242.33"/>
    <n v="227.07"/>
    <n v="229.42500000000001"/>
    <n v="8027400"/>
    <x v="0"/>
    <s v="Jul 2014"/>
    <n v="15.260000000000019"/>
    <x v="0"/>
    <x v="0"/>
    <s v="Medium"/>
    <n v="-4.6684118673647405E-2"/>
    <n v="-0.9"/>
    <x v="1"/>
  </r>
  <r>
    <x v="2710"/>
    <n v="242.46"/>
    <n v="243.44"/>
    <n v="238.7"/>
    <n v="239.72"/>
    <n v="4336100"/>
    <x v="1"/>
    <s v="Jul 2014"/>
    <n v="4.7400000000000091"/>
    <x v="0"/>
    <x v="2"/>
    <s v="Low"/>
    <n v="-1.1300833127113788E-2"/>
    <n v="0"/>
    <x v="2"/>
  </r>
  <r>
    <x v="2711"/>
    <n v="239.55"/>
    <n v="244.49"/>
    <n v="239"/>
    <n v="240.06"/>
    <n v="4828600"/>
    <x v="2"/>
    <s v="Jun 2014"/>
    <n v="5.4900000000000091"/>
    <x v="0"/>
    <x v="1"/>
    <s v="Low"/>
    <n v="2.1289918597369689E-3"/>
    <n v="0"/>
    <x v="2"/>
  </r>
  <r>
    <x v="2712"/>
    <n v="234.69"/>
    <n v="240"/>
    <n v="234.5001"/>
    <n v="239.06"/>
    <n v="5635000"/>
    <x v="3"/>
    <s v="Jun 2014"/>
    <n v="5.4998999999999967"/>
    <x v="0"/>
    <x v="1"/>
    <s v="Low"/>
    <n v="1.8620307639865375E-2"/>
    <n v="0"/>
    <x v="2"/>
  </r>
  <r>
    <x v="2713"/>
    <n v="237.17"/>
    <n v="240.4"/>
    <n v="234.21100000000001"/>
    <n v="235.6"/>
    <n v="5121400"/>
    <x v="4"/>
    <s v="Jun 2014"/>
    <n v="6.188999999999993"/>
    <x v="0"/>
    <x v="1"/>
    <s v="Low"/>
    <n v="-6.6197242484293678E-3"/>
    <n v="0"/>
    <x v="2"/>
  </r>
  <r>
    <x v="2714"/>
    <n v="233.05"/>
    <n v="237.55"/>
    <n v="230.24"/>
    <n v="236.89099999999999"/>
    <n v="5801600"/>
    <x v="0"/>
    <s v="Jun 2014"/>
    <n v="7.3100000000000023"/>
    <x v="0"/>
    <x v="1"/>
    <s v="Low"/>
    <n v="1.6481441750697188E-2"/>
    <n v="0"/>
    <x v="2"/>
  </r>
  <r>
    <x v="2715"/>
    <n v="238.97"/>
    <n v="241.88"/>
    <n v="231.62780000000001"/>
    <n v="232.5"/>
    <n v="8075900"/>
    <x v="1"/>
    <s v="Jun 2014"/>
    <n v="10.252199999999988"/>
    <x v="0"/>
    <x v="1"/>
    <s v="Low"/>
    <n v="-2.7074528183453985E-2"/>
    <n v="-0.9"/>
    <x v="1"/>
  </r>
  <r>
    <x v="2716"/>
    <n v="229.51"/>
    <n v="238.99"/>
    <n v="228.22"/>
    <n v="237.22"/>
    <n v="7791100"/>
    <x v="2"/>
    <s v="Jun 2014"/>
    <n v="10.77000000000001"/>
    <x v="0"/>
    <x v="1"/>
    <s v="Low"/>
    <n v="3.3593307481155542E-2"/>
    <n v="0.9"/>
    <x v="0"/>
  </r>
  <r>
    <x v="2717"/>
    <n v="228.52"/>
    <n v="231.29"/>
    <n v="226.2"/>
    <n v="229.59"/>
    <n v="4903900"/>
    <x v="3"/>
    <s v="Jun 2014"/>
    <n v="5.0900000000000034"/>
    <x v="0"/>
    <x v="1"/>
    <s v="Low"/>
    <n v="4.6823035182915855E-3"/>
    <n v="0"/>
    <x v="2"/>
  </r>
  <r>
    <x v="2718"/>
    <n v="228.88"/>
    <n v="235.31"/>
    <n v="227"/>
    <n v="227.79"/>
    <n v="8793100"/>
    <x v="4"/>
    <s v="Jun 2014"/>
    <n v="8.3100000000000023"/>
    <x v="0"/>
    <x v="1"/>
    <s v="Low"/>
    <n v="-4.762320866829795E-3"/>
    <n v="0"/>
    <x v="2"/>
  </r>
  <r>
    <x v="2719"/>
    <n v="231.5"/>
    <n v="231.71"/>
    <n v="226.12"/>
    <n v="227.12"/>
    <n v="6940200"/>
    <x v="0"/>
    <s v="Jun 2014"/>
    <n v="5.5900000000000034"/>
    <x v="0"/>
    <x v="1"/>
    <s v="Low"/>
    <n v="-1.8920086393088533E-2"/>
    <n v="0"/>
    <x v="2"/>
  </r>
  <r>
    <x v="2720"/>
    <n v="224.11"/>
    <n v="235.54"/>
    <n v="222.85"/>
    <n v="231.67"/>
    <n v="13246700"/>
    <x v="1"/>
    <s v="Jun 2014"/>
    <n v="12.689999999999998"/>
    <x v="0"/>
    <x v="1"/>
    <s v="Medium"/>
    <n v="3.3733434474142045E-2"/>
    <n v="0.9"/>
    <x v="0"/>
  </r>
  <r>
    <x v="2721"/>
    <n v="206.76"/>
    <n v="225.49"/>
    <n v="206.26"/>
    <n v="224.61"/>
    <n v="13193100"/>
    <x v="2"/>
    <s v="Jun 2014"/>
    <n v="19.230000000000018"/>
    <x v="0"/>
    <x v="0"/>
    <s v="High"/>
    <n v="8.633197910621021E-2"/>
    <n v="0.9"/>
    <x v="0"/>
  </r>
  <r>
    <x v="2722"/>
    <n v="204.78"/>
    <n v="206.79"/>
    <n v="201.584"/>
    <n v="206.42"/>
    <n v="3544300"/>
    <x v="3"/>
    <s v="Jun 2014"/>
    <n v="5.2059999999999889"/>
    <x v="0"/>
    <x v="1"/>
    <s v="Low"/>
    <n v="8.0085945893152953E-3"/>
    <n v="0"/>
    <x v="2"/>
  </r>
  <r>
    <x v="2723"/>
    <n v="205.1"/>
    <n v="209.88"/>
    <n v="202.71"/>
    <n v="203.52"/>
    <n v="5993700"/>
    <x v="4"/>
    <s v="Jun 2014"/>
    <n v="7.1699999999999875"/>
    <x v="0"/>
    <x v="1"/>
    <s v="Low"/>
    <n v="-7.7035592393953391E-3"/>
    <n v="0"/>
    <x v="2"/>
  </r>
  <r>
    <x v="2724"/>
    <n v="201.5"/>
    <n v="205"/>
    <n v="199.251"/>
    <n v="204.47"/>
    <n v="3977500"/>
    <x v="0"/>
    <s v="Jun 2014"/>
    <n v="5.7489999999999952"/>
    <x v="0"/>
    <x v="1"/>
    <s v="Low"/>
    <n v="1.4739454094292798E-2"/>
    <n v="0"/>
    <x v="2"/>
  </r>
  <r>
    <x v="2725"/>
    <n v="204.43"/>
    <n v="206.97"/>
    <n v="201.55"/>
    <n v="202.3"/>
    <n v="3514700"/>
    <x v="1"/>
    <s v="Jun 2014"/>
    <n v="5.4199999999999875"/>
    <x v="0"/>
    <x v="1"/>
    <s v="Low"/>
    <n v="-1.0419214401017441E-2"/>
    <n v="0"/>
    <x v="2"/>
  </r>
  <r>
    <x v="2726"/>
    <n v="207.95"/>
    <n v="209.99"/>
    <n v="204.2"/>
    <n v="205.31"/>
    <n v="2805700"/>
    <x v="2"/>
    <s v="Jun 2014"/>
    <n v="5.7900000000000205"/>
    <x v="0"/>
    <x v="1"/>
    <s v="Low"/>
    <n v="-1.2695359461408928E-2"/>
    <n v="0"/>
    <x v="2"/>
  </r>
  <r>
    <x v="2727"/>
    <n v="209.75"/>
    <n v="210.81"/>
    <n v="207.18"/>
    <n v="208.17099999999999"/>
    <n v="3073800"/>
    <x v="3"/>
    <s v="Jun 2014"/>
    <n v="3.6299999999999955"/>
    <x v="0"/>
    <x v="2"/>
    <s v="Low"/>
    <n v="-7.5280095351609429E-3"/>
    <n v="0"/>
    <x v="2"/>
  </r>
  <r>
    <x v="2728"/>
    <n v="204.47"/>
    <n v="209.2"/>
    <n v="204.05"/>
    <n v="206.9"/>
    <n v="4054600"/>
    <x v="4"/>
    <s v="Jun 2014"/>
    <n v="5.1499999999999773"/>
    <x v="0"/>
    <x v="1"/>
    <s v="Low"/>
    <n v="1.1884384017215272E-2"/>
    <n v="0"/>
    <x v="2"/>
  </r>
  <r>
    <x v="2729"/>
    <n v="204.35"/>
    <n v="206.26"/>
    <n v="200.39599999999999"/>
    <n v="203.99"/>
    <n v="3427400"/>
    <x v="0"/>
    <s v="Jun 2014"/>
    <n v="5.8640000000000043"/>
    <x v="0"/>
    <x v="1"/>
    <s v="Low"/>
    <n v="-1.7616833863468816E-3"/>
    <n v="0"/>
    <x v="2"/>
  </r>
  <r>
    <x v="2730"/>
    <n v="203.49"/>
    <n v="208"/>
    <n v="202.59"/>
    <n v="204.94"/>
    <n v="3860800"/>
    <x v="1"/>
    <s v="Jun 2014"/>
    <n v="5.4099999999999966"/>
    <x v="0"/>
    <x v="1"/>
    <s v="Low"/>
    <n v="7.1256572804559862E-3"/>
    <n v="0"/>
    <x v="2"/>
  </r>
  <r>
    <x v="2731"/>
    <n v="207.33"/>
    <n v="209.35"/>
    <n v="201.67"/>
    <n v="204.7"/>
    <n v="4655100"/>
    <x v="2"/>
    <s v="Jun 2014"/>
    <n v="7.6800000000000068"/>
    <x v="0"/>
    <x v="1"/>
    <s v="Low"/>
    <n v="-1.2685091400183398E-2"/>
    <n v="0"/>
    <x v="2"/>
  </r>
  <r>
    <x v="2732"/>
    <n v="210.3"/>
    <n v="214.8"/>
    <n v="207.02"/>
    <n v="207.77"/>
    <n v="5581100"/>
    <x v="3"/>
    <s v="May 2014"/>
    <n v="7.7800000000000011"/>
    <x v="0"/>
    <x v="1"/>
    <s v="Low"/>
    <n v="-1.2030432715168812E-2"/>
    <n v="0"/>
    <x v="2"/>
  </r>
  <r>
    <x v="2733"/>
    <n v="210.57"/>
    <n v="212.49"/>
    <n v="207.72"/>
    <n v="210.24"/>
    <n v="3692500"/>
    <x v="4"/>
    <s v="May 2014"/>
    <n v="4.7700000000000102"/>
    <x v="0"/>
    <x v="2"/>
    <s v="Low"/>
    <n v="-1.567174811226595E-3"/>
    <n v="0"/>
    <x v="2"/>
  </r>
  <r>
    <x v="2734"/>
    <n v="210.02"/>
    <n v="212.77"/>
    <n v="205.26"/>
    <n v="210.24"/>
    <n v="5495100"/>
    <x v="0"/>
    <s v="May 2014"/>
    <n v="7.5100000000000193"/>
    <x v="0"/>
    <x v="1"/>
    <s v="Low"/>
    <n v="1.0475192838777204E-3"/>
    <n v="0"/>
    <x v="2"/>
  </r>
  <r>
    <x v="2735"/>
    <n v="208.52"/>
    <n v="213.87"/>
    <n v="207.7"/>
    <n v="211.56"/>
    <n v="5341100"/>
    <x v="1"/>
    <s v="May 2014"/>
    <n v="6.1700000000000159"/>
    <x v="0"/>
    <x v="1"/>
    <s v="Low"/>
    <n v="1.4578937272204067E-2"/>
    <n v="0"/>
    <x v="2"/>
  </r>
  <r>
    <x v="2736"/>
    <n v="204.53"/>
    <n v="207.76"/>
    <n v="202.5"/>
    <n v="207.3"/>
    <n v="4006800"/>
    <x v="3"/>
    <s v="May 2014"/>
    <n v="5.2599999999999909"/>
    <x v="0"/>
    <x v="1"/>
    <s v="Low"/>
    <n v="1.3543245489659269E-2"/>
    <n v="0"/>
    <x v="2"/>
  </r>
  <r>
    <x v="2737"/>
    <n v="200.35"/>
    <n v="206.88"/>
    <n v="199.56039999999999"/>
    <n v="204.88"/>
    <n v="6214500"/>
    <x v="4"/>
    <s v="May 2014"/>
    <n v="7.3196000000000083"/>
    <x v="0"/>
    <x v="1"/>
    <s v="Low"/>
    <n v="2.2610431744447223E-2"/>
    <n v="0.9"/>
    <x v="0"/>
  </r>
  <r>
    <x v="2738"/>
    <n v="196.18"/>
    <n v="199.87"/>
    <n v="194.79"/>
    <n v="199.45"/>
    <n v="5285400"/>
    <x v="0"/>
    <s v="May 2014"/>
    <n v="5.0800000000000125"/>
    <x v="0"/>
    <x v="1"/>
    <s v="Low"/>
    <n v="1.6668365786522487E-2"/>
    <n v="0"/>
    <x v="2"/>
  </r>
  <r>
    <x v="2739"/>
    <n v="196.94"/>
    <n v="199.33"/>
    <n v="193.0701"/>
    <n v="195.3"/>
    <n v="5546100"/>
    <x v="1"/>
    <s v="May 2014"/>
    <n v="6.259900000000016"/>
    <x v="0"/>
    <x v="1"/>
    <s v="Low"/>
    <n v="-8.3274093632577754E-3"/>
    <n v="0"/>
    <x v="2"/>
  </r>
  <r>
    <x v="2740"/>
    <n v="190.72"/>
    <n v="196.89"/>
    <n v="190"/>
    <n v="196.09"/>
    <n v="4571700"/>
    <x v="2"/>
    <s v="May 2014"/>
    <n v="6.8899999999999864"/>
    <x v="0"/>
    <x v="1"/>
    <s v="Low"/>
    <n v="2.8156459731543647E-2"/>
    <n v="0.9"/>
    <x v="0"/>
  </r>
  <r>
    <x v="2741"/>
    <n v="188.95"/>
    <n v="192.04"/>
    <n v="187.72"/>
    <n v="191.56"/>
    <n v="4487700"/>
    <x v="3"/>
    <s v="May 2014"/>
    <n v="4.3199999999999932"/>
    <x v="0"/>
    <x v="2"/>
    <s v="Low"/>
    <n v="1.3813178089441724E-2"/>
    <n v="0"/>
    <x v="2"/>
  </r>
  <r>
    <x v="2742"/>
    <n v="189.98"/>
    <n v="192.65989999999999"/>
    <n v="185.3"/>
    <n v="188.59"/>
    <n v="6040400"/>
    <x v="4"/>
    <s v="May 2014"/>
    <n v="7.3598999999999819"/>
    <x v="0"/>
    <x v="1"/>
    <s v="Low"/>
    <n v="-7.3165596378565447E-3"/>
    <n v="0"/>
    <x v="2"/>
  </r>
  <r>
    <x v="2743"/>
    <n v="188.95"/>
    <n v="193.48"/>
    <n v="187.1"/>
    <n v="190.62"/>
    <n v="5406700"/>
    <x v="0"/>
    <s v="May 2014"/>
    <n v="6.3799999999999955"/>
    <x v="0"/>
    <x v="1"/>
    <s v="Low"/>
    <n v="8.8383170150834398E-3"/>
    <n v="0"/>
    <x v="2"/>
  </r>
  <r>
    <x v="2744"/>
    <n v="183.76"/>
    <n v="191.34"/>
    <n v="183"/>
    <n v="190.16"/>
    <n v="7097200"/>
    <x v="1"/>
    <s v="May 2014"/>
    <n v="8.3400000000000034"/>
    <x v="0"/>
    <x v="1"/>
    <s v="Low"/>
    <n v="3.4828036569438434E-2"/>
    <n v="0.9"/>
    <x v="0"/>
  </r>
  <r>
    <x v="2745"/>
    <n v="183.87"/>
    <n v="187.19"/>
    <n v="179.88"/>
    <n v="184.67"/>
    <n v="7002300"/>
    <x v="2"/>
    <s v="May 2014"/>
    <n v="7.3100000000000023"/>
    <x v="0"/>
    <x v="1"/>
    <s v="Low"/>
    <n v="4.3509000924565342E-3"/>
    <n v="0"/>
    <x v="2"/>
  </r>
  <r>
    <x v="2746"/>
    <n v="179.86"/>
    <n v="183.4"/>
    <n v="177.22"/>
    <n v="182.26"/>
    <n v="8495200"/>
    <x v="3"/>
    <s v="May 2014"/>
    <n v="6.1800000000000068"/>
    <x v="0"/>
    <x v="1"/>
    <s v="Low"/>
    <n v="1.3343711775825514E-2"/>
    <n v="0"/>
    <x v="2"/>
  </r>
  <r>
    <x v="2747"/>
    <n v="182"/>
    <n v="194.4"/>
    <n v="178"/>
    <n v="178.59"/>
    <n v="20056600"/>
    <x v="4"/>
    <s v="May 2014"/>
    <n v="16.400000000000006"/>
    <x v="0"/>
    <x v="0"/>
    <s v="High"/>
    <n v="-1.8736263736263716E-2"/>
    <n v="0"/>
    <x v="2"/>
  </r>
  <r>
    <x v="2748"/>
    <n v="209.64"/>
    <n v="210.2"/>
    <n v="197.25"/>
    <n v="201.35"/>
    <n v="10179300"/>
    <x v="0"/>
    <s v="May 2014"/>
    <n v="12.949999999999989"/>
    <x v="0"/>
    <x v="1"/>
    <s v="Medium"/>
    <n v="-3.9543980156458658E-2"/>
    <n v="-0.9"/>
    <x v="1"/>
  </r>
  <r>
    <x v="2749"/>
    <n v="216.6"/>
    <n v="218.65960000000001"/>
    <n v="206.85"/>
    <n v="207.28"/>
    <n v="5636700"/>
    <x v="1"/>
    <s v="May 2014"/>
    <n v="11.809600000000017"/>
    <x v="0"/>
    <x v="1"/>
    <s v="Medium"/>
    <n v="-4.3028624192059065E-2"/>
    <n v="-0.9"/>
    <x v="1"/>
  </r>
  <r>
    <x v="2750"/>
    <n v="209.48"/>
    <n v="217.69"/>
    <n v="208.52"/>
    <n v="216.61"/>
    <n v="5147000"/>
    <x v="2"/>
    <s v="May 2014"/>
    <n v="9.1699999999999875"/>
    <x v="0"/>
    <x v="1"/>
    <s v="Low"/>
    <n v="3.4036662211189728E-2"/>
    <n v="0.9"/>
    <x v="0"/>
  </r>
  <r>
    <x v="2751"/>
    <n v="208.6"/>
    <n v="211.36"/>
    <n v="206.52"/>
    <n v="210.91"/>
    <n v="4086800"/>
    <x v="3"/>
    <s v="May 2014"/>
    <n v="4.8400000000000034"/>
    <x v="0"/>
    <x v="2"/>
    <s v="Low"/>
    <n v="1.1073825503355715E-2"/>
    <n v="0"/>
    <x v="2"/>
  </r>
  <r>
    <x v="2752"/>
    <n v="207.08"/>
    <n v="214.02"/>
    <n v="205.69"/>
    <n v="207.73"/>
    <n v="5439900"/>
    <x v="4"/>
    <s v="May 2014"/>
    <n v="8.3300000000000125"/>
    <x v="0"/>
    <x v="1"/>
    <s v="Low"/>
    <n v="3.1388835232759186E-3"/>
    <n v="0"/>
    <x v="2"/>
  </r>
  <r>
    <x v="2753"/>
    <n v="203.6"/>
    <n v="208.16"/>
    <n v="201.28"/>
    <n v="207.89"/>
    <n v="4440600"/>
    <x v="0"/>
    <s v="Apr 2014"/>
    <n v="6.8799999999999955"/>
    <x v="0"/>
    <x v="1"/>
    <s v="Low"/>
    <n v="2.1070726915520591E-2"/>
    <n v="0.9"/>
    <x v="0"/>
  </r>
  <r>
    <x v="2754"/>
    <n v="198.21"/>
    <n v="207.149"/>
    <n v="195.5301"/>
    <n v="206.92"/>
    <n v="5779100"/>
    <x v="1"/>
    <s v="Apr 2014"/>
    <n v="11.618899999999996"/>
    <x v="0"/>
    <x v="1"/>
    <s v="Medium"/>
    <n v="4.3943292467584778E-2"/>
    <n v="0.9"/>
    <x v="0"/>
  </r>
  <r>
    <x v="2755"/>
    <n v="200"/>
    <n v="203.78989999999999"/>
    <n v="190.5"/>
    <n v="198.51"/>
    <n v="7042000"/>
    <x v="2"/>
    <s v="Apr 2014"/>
    <n v="13.289899999999989"/>
    <x v="0"/>
    <x v="1"/>
    <s v="Medium"/>
    <n v="-7.4500000000000451E-3"/>
    <n v="0"/>
    <x v="2"/>
  </r>
  <r>
    <x v="2756"/>
    <n v="202"/>
    <n v="206.7"/>
    <n v="197.65"/>
    <n v="199.85"/>
    <n v="6996700"/>
    <x v="3"/>
    <s v="Apr 2014"/>
    <n v="9.0499999999999829"/>
    <x v="0"/>
    <x v="1"/>
    <s v="Low"/>
    <n v="-1.0643564356435672E-2"/>
    <n v="0"/>
    <x v="2"/>
  </r>
  <r>
    <x v="2757"/>
    <n v="210.81"/>
    <n v="212.8"/>
    <n v="203.2"/>
    <n v="207.86"/>
    <n v="5495200"/>
    <x v="4"/>
    <s v="Apr 2014"/>
    <n v="9.6000000000000227"/>
    <x v="0"/>
    <x v="1"/>
    <s v="Low"/>
    <n v="-1.399364356529571E-2"/>
    <n v="0"/>
    <x v="2"/>
  </r>
  <r>
    <x v="2758"/>
    <n v="216.33"/>
    <n v="216.74"/>
    <n v="207"/>
    <n v="207.99"/>
    <n v="7295600"/>
    <x v="0"/>
    <s v="Apr 2014"/>
    <n v="9.7400000000000091"/>
    <x v="0"/>
    <x v="1"/>
    <s v="Low"/>
    <n v="-3.8552211898488432E-2"/>
    <n v="-0.9"/>
    <x v="1"/>
  </r>
  <r>
    <x v="2759"/>
    <n v="206.36"/>
    <n v="219.33"/>
    <n v="205.01"/>
    <n v="218.64"/>
    <n v="9804700"/>
    <x v="1"/>
    <s v="Apr 2014"/>
    <n v="14.320000000000022"/>
    <x v="0"/>
    <x v="1"/>
    <s v="Medium"/>
    <n v="5.9507656522581762E-2"/>
    <n v="0.9"/>
    <x v="0"/>
  </r>
  <r>
    <x v="2760"/>
    <n v="197.08"/>
    <n v="206.2"/>
    <n v="194"/>
    <n v="204.38"/>
    <n v="5258200"/>
    <x v="2"/>
    <s v="Apr 2014"/>
    <n v="12.199999999999989"/>
    <x v="0"/>
    <x v="1"/>
    <s v="Medium"/>
    <n v="3.7040795615993417E-2"/>
    <n v="0.9"/>
    <x v="0"/>
  </r>
  <r>
    <x v="2761"/>
    <n v="199.61"/>
    <n v="202.29"/>
    <n v="194.08"/>
    <n v="198.12"/>
    <n v="5926800"/>
    <x v="4"/>
    <s v="Apr 2014"/>
    <n v="8.2099999999999795"/>
    <x v="0"/>
    <x v="1"/>
    <s v="Low"/>
    <n v="-7.4645558839737938E-3"/>
    <n v="0"/>
    <x v="2"/>
  </r>
  <r>
    <x v="2762"/>
    <n v="197"/>
    <n v="199.99"/>
    <n v="190.82"/>
    <n v="199.11"/>
    <n v="7202200"/>
    <x v="0"/>
    <s v="Apr 2014"/>
    <n v="9.1700000000000159"/>
    <x v="0"/>
    <x v="1"/>
    <s v="Low"/>
    <n v="1.0710659898477226E-2"/>
    <n v="0"/>
    <x v="2"/>
  </r>
  <r>
    <x v="2763"/>
    <n v="199.09"/>
    <n v="199.29"/>
    <n v="184.32"/>
    <n v="193.91"/>
    <n v="13659300"/>
    <x v="1"/>
    <s v="Apr 2014"/>
    <n v="14.969999999999999"/>
    <x v="0"/>
    <x v="1"/>
    <s v="Medium"/>
    <n v="-2.6018383645587458E-2"/>
    <n v="-0.9"/>
    <x v="1"/>
  </r>
  <r>
    <x v="2764"/>
    <n v="207.6"/>
    <n v="208.44"/>
    <n v="194.41"/>
    <n v="198.09"/>
    <n v="7703000"/>
    <x v="2"/>
    <s v="Apr 2014"/>
    <n v="14.030000000000001"/>
    <x v="0"/>
    <x v="1"/>
    <s v="Medium"/>
    <n v="-4.5809248554913251E-2"/>
    <n v="-0.9"/>
    <x v="1"/>
  </r>
  <r>
    <x v="2765"/>
    <n v="200.61"/>
    <n v="207"/>
    <n v="198.6"/>
    <n v="203.78"/>
    <n v="9067200"/>
    <x v="3"/>
    <s v="Apr 2014"/>
    <n v="8.4000000000000057"/>
    <x v="0"/>
    <x v="1"/>
    <s v="Low"/>
    <n v="1.5801804496286265E-2"/>
    <n v="0"/>
    <x v="2"/>
  </r>
  <r>
    <x v="2766"/>
    <n v="216.82"/>
    <n v="217.5"/>
    <n v="203.7901"/>
    <n v="204.19"/>
    <n v="7211500"/>
    <x v="4"/>
    <s v="Apr 2014"/>
    <n v="13.709900000000005"/>
    <x v="0"/>
    <x v="1"/>
    <s v="Medium"/>
    <n v="-5.8251083848353452E-2"/>
    <n v="-0.9"/>
    <x v="1"/>
  </r>
  <r>
    <x v="2767"/>
    <n v="216.76"/>
    <n v="218.45"/>
    <n v="210.89"/>
    <n v="216.93"/>
    <n v="5157900"/>
    <x v="0"/>
    <s v="Apr 2014"/>
    <n v="7.5600000000000023"/>
    <x v="0"/>
    <x v="1"/>
    <s v="Low"/>
    <n v="7.8427754198198891E-4"/>
    <n v="0"/>
    <x v="2"/>
  </r>
  <r>
    <x v="2768"/>
    <n v="210.05"/>
    <n v="216.48990000000001"/>
    <n v="206.42"/>
    <n v="215.46"/>
    <n v="6889300"/>
    <x v="1"/>
    <s v="Apr 2014"/>
    <n v="10.069900000000018"/>
    <x v="0"/>
    <x v="1"/>
    <s v="Low"/>
    <n v="2.5755772435134473E-2"/>
    <n v="0.9"/>
    <x v="0"/>
  </r>
  <r>
    <x v="2769"/>
    <n v="205.81"/>
    <n v="216.2"/>
    <n v="203.51"/>
    <n v="207.52"/>
    <n v="9855500"/>
    <x v="2"/>
    <s v="Apr 2014"/>
    <n v="12.689999999999998"/>
    <x v="0"/>
    <x v="1"/>
    <s v="Medium"/>
    <n v="8.3086341771537245E-3"/>
    <n v="0"/>
    <x v="2"/>
  </r>
  <r>
    <x v="2770"/>
    <n v="226.01"/>
    <n v="228.27"/>
    <n v="211.25"/>
    <n v="212.22499999999999"/>
    <n v="11345600"/>
    <x v="3"/>
    <s v="Apr 2014"/>
    <n v="17.02000000000001"/>
    <x v="0"/>
    <x v="0"/>
    <s v="High"/>
    <n v="-6.0992876421397273E-2"/>
    <n v="-0.9"/>
    <x v="1"/>
  </r>
  <r>
    <x v="2771"/>
    <n v="230.3"/>
    <n v="235.73"/>
    <n v="222"/>
    <n v="225.4"/>
    <n v="10923700"/>
    <x v="4"/>
    <s v="Apr 2014"/>
    <n v="13.72999999999999"/>
    <x v="0"/>
    <x v="1"/>
    <s v="Medium"/>
    <n v="-2.1276595744680875E-2"/>
    <n v="-0.9"/>
    <x v="1"/>
  </r>
  <r>
    <x v="2772"/>
    <n v="220"/>
    <n v="230.89"/>
    <n v="218.05"/>
    <n v="230.29"/>
    <n v="10782300"/>
    <x v="0"/>
    <s v="Apr 2014"/>
    <n v="12.839999999999975"/>
    <x v="0"/>
    <x v="1"/>
    <s v="Medium"/>
    <n v="4.6772727272727237E-2"/>
    <n v="0.9"/>
    <x v="0"/>
  </r>
  <r>
    <x v="2773"/>
    <n v="209.02"/>
    <n v="218.16"/>
    <n v="208.58"/>
    <n v="216.97"/>
    <n v="7371400"/>
    <x v="1"/>
    <s v="Apr 2014"/>
    <n v="9.5799999999999841"/>
    <x v="0"/>
    <x v="1"/>
    <s v="Low"/>
    <n v="3.803463783370007E-2"/>
    <n v="0.9"/>
    <x v="0"/>
  </r>
  <r>
    <x v="2774"/>
    <n v="216.5"/>
    <n v="216.75"/>
    <n v="206.39"/>
    <n v="208.45"/>
    <n v="8380000"/>
    <x v="2"/>
    <s v="Mar 2014"/>
    <n v="10.360000000000014"/>
    <x v="0"/>
    <x v="1"/>
    <s v="Low"/>
    <n v="-3.7182448036951553E-2"/>
    <n v="-0.9"/>
    <x v="1"/>
  </r>
  <r>
    <x v="2775"/>
    <n v="212.8"/>
    <n v="216.72"/>
    <n v="210.27"/>
    <n v="212.37"/>
    <n v="9684800"/>
    <x v="3"/>
    <s v="Mar 2014"/>
    <n v="6.4499999999999886"/>
    <x v="0"/>
    <x v="1"/>
    <s v="Low"/>
    <n v="-2.0206766917293551E-3"/>
    <n v="0"/>
    <x v="2"/>
  </r>
  <r>
    <x v="2776"/>
    <n v="212.37"/>
    <n v="213.6"/>
    <n v="203"/>
    <n v="207.32"/>
    <n v="9495700"/>
    <x v="4"/>
    <s v="Mar 2014"/>
    <n v="10.599999999999994"/>
    <x v="0"/>
    <x v="1"/>
    <s v="Low"/>
    <n v="-2.3779253190186991E-2"/>
    <n v="-0.9"/>
    <x v="1"/>
  </r>
  <r>
    <x v="2777"/>
    <n v="221.95"/>
    <n v="222.6"/>
    <n v="211.3501"/>
    <n v="212.96"/>
    <n v="6907300"/>
    <x v="0"/>
    <s v="Mar 2014"/>
    <n v="11.249899999999997"/>
    <x v="0"/>
    <x v="1"/>
    <s v="Medium"/>
    <n v="-4.0504618157242538E-2"/>
    <n v="-0.9"/>
    <x v="1"/>
  </r>
  <r>
    <x v="2778"/>
    <n v="224.14"/>
    <n v="227.05"/>
    <n v="217.9"/>
    <n v="220.44"/>
    <n v="7865400"/>
    <x v="1"/>
    <s v="Mar 2014"/>
    <n v="9.1500000000000057"/>
    <x v="0"/>
    <x v="1"/>
    <s v="Low"/>
    <n v="-1.6507539930400592E-2"/>
    <n v="0"/>
    <x v="2"/>
  </r>
  <r>
    <x v="2779"/>
    <n v="229.75"/>
    <n v="229.9"/>
    <n v="210.27"/>
    <n v="220.17"/>
    <n v="11328800"/>
    <x v="2"/>
    <s v="Mar 2014"/>
    <n v="19.629999999999995"/>
    <x v="0"/>
    <x v="0"/>
    <s v="High"/>
    <n v="-4.169749727965185E-2"/>
    <n v="-0.9"/>
    <x v="1"/>
  </r>
  <r>
    <x v="2780"/>
    <n v="236.02"/>
    <n v="236.2"/>
    <n v="227.5"/>
    <n v="228.89"/>
    <n v="8216900"/>
    <x v="3"/>
    <s v="Mar 2014"/>
    <n v="8.6999999999999886"/>
    <x v="0"/>
    <x v="1"/>
    <s v="Low"/>
    <n v="-3.020930429624618E-2"/>
    <n v="-0.9"/>
    <x v="1"/>
  </r>
  <r>
    <x v="2781"/>
    <n v="236.16"/>
    <n v="239.25"/>
    <n v="233.36"/>
    <n v="234.91"/>
    <n v="3817900"/>
    <x v="4"/>
    <s v="Mar 2014"/>
    <n v="5.8899999999999864"/>
    <x v="0"/>
    <x v="1"/>
    <s v="Low"/>
    <n v="-5.2930216802168023E-3"/>
    <n v="0"/>
    <x v="2"/>
  </r>
  <r>
    <x v="2782"/>
    <n v="241.39"/>
    <n v="241.55"/>
    <n v="233.51"/>
    <n v="235.84"/>
    <n v="5071300"/>
    <x v="0"/>
    <s v="Mar 2014"/>
    <n v="8.0400000000000205"/>
    <x v="0"/>
    <x v="1"/>
    <s v="Low"/>
    <n v="-2.2991838932847189E-2"/>
    <n v="-0.9"/>
    <x v="1"/>
  </r>
  <r>
    <x v="2783"/>
    <n v="236.95"/>
    <n v="241.5"/>
    <n v="235.02"/>
    <n v="240.04"/>
    <n v="6242300"/>
    <x v="1"/>
    <s v="Mar 2014"/>
    <n v="6.4799999999999898"/>
    <x v="0"/>
    <x v="1"/>
    <s v="Low"/>
    <n v="1.3040725891538315E-2"/>
    <n v="0"/>
    <x v="2"/>
  </r>
  <r>
    <x v="2784"/>
    <n v="234.95"/>
    <n v="237.93"/>
    <n v="230.5"/>
    <n v="233.98"/>
    <n v="5912600"/>
    <x v="2"/>
    <s v="Mar 2014"/>
    <n v="7.4300000000000068"/>
    <x v="0"/>
    <x v="1"/>
    <s v="Low"/>
    <n v="-4.1285379868056986E-3"/>
    <n v="0"/>
    <x v="2"/>
  </r>
  <r>
    <x v="2785"/>
    <n v="235.29"/>
    <n v="236.9365"/>
    <n v="228.32"/>
    <n v="230.97"/>
    <n v="8289700"/>
    <x v="3"/>
    <s v="Mar 2014"/>
    <n v="8.616500000000002"/>
    <x v="0"/>
    <x v="1"/>
    <s v="Low"/>
    <n v="-1.8360321305622821E-2"/>
    <n v="0"/>
    <x v="2"/>
  </r>
  <r>
    <x v="2786"/>
    <n v="243.79"/>
    <n v="244.19"/>
    <n v="234"/>
    <n v="237.79"/>
    <n v="6236300"/>
    <x v="4"/>
    <s v="Mar 2014"/>
    <n v="10.189999999999998"/>
    <x v="0"/>
    <x v="1"/>
    <s v="Low"/>
    <n v="-2.4611345830427827E-2"/>
    <n v="-0.9"/>
    <x v="1"/>
  </r>
  <r>
    <x v="2787"/>
    <n v="231.5"/>
    <n v="247.5"/>
    <n v="231.11"/>
    <n v="241.49"/>
    <n v="9754400"/>
    <x v="0"/>
    <s v="Mar 2014"/>
    <n v="16.389999999999986"/>
    <x v="0"/>
    <x v="0"/>
    <s v="High"/>
    <n v="4.3153347732181463E-2"/>
    <n v="0.9"/>
    <x v="0"/>
  </r>
  <r>
    <x v="2788"/>
    <n v="236.5"/>
    <n v="244.6"/>
    <n v="232.42619999999999"/>
    <n v="234.41"/>
    <n v="8810100"/>
    <x v="1"/>
    <s v="Mar 2014"/>
    <n v="12.1738"/>
    <x v="0"/>
    <x v="1"/>
    <s v="Medium"/>
    <n v="-8.8372093023255955E-3"/>
    <n v="0"/>
    <x v="2"/>
  </r>
  <r>
    <x v="2789"/>
    <n v="242.7"/>
    <n v="243"/>
    <n v="236.06"/>
    <n v="238.84"/>
    <n v="7728100"/>
    <x v="2"/>
    <s v="Mar 2014"/>
    <n v="6.9399999999999977"/>
    <x v="0"/>
    <x v="1"/>
    <s v="Low"/>
    <n v="-1.5904408735063803E-2"/>
    <n v="0"/>
    <x v="2"/>
  </r>
  <r>
    <x v="2790"/>
    <n v="252.94"/>
    <n v="254.85"/>
    <n v="244.41"/>
    <n v="246.21"/>
    <n v="7812300"/>
    <x v="3"/>
    <s v="Mar 2014"/>
    <n v="10.439999999999998"/>
    <x v="0"/>
    <x v="1"/>
    <s v="Low"/>
    <n v="-2.6607100498141811E-2"/>
    <n v="-0.9"/>
    <x v="1"/>
  </r>
  <r>
    <x v="2791"/>
    <n v="254.14"/>
    <n v="257.5"/>
    <n v="249.45"/>
    <n v="252.94"/>
    <n v="7361100"/>
    <x v="4"/>
    <s v="Mar 2014"/>
    <n v="8.0500000000000114"/>
    <x v="0"/>
    <x v="1"/>
    <s v="Low"/>
    <n v="-4.7218068780986409E-3"/>
    <n v="0"/>
    <x v="2"/>
  </r>
  <r>
    <x v="2792"/>
    <n v="256.72000000000003"/>
    <n v="256.99"/>
    <n v="251.8"/>
    <n v="252.66"/>
    <n v="5935700"/>
    <x v="0"/>
    <s v="Mar 2014"/>
    <n v="5.1899999999999977"/>
    <x v="0"/>
    <x v="1"/>
    <s v="Low"/>
    <n v="-1.5814895606107941E-2"/>
    <n v="0"/>
    <x v="2"/>
  </r>
  <r>
    <x v="2793"/>
    <n v="258.48"/>
    <n v="260"/>
    <n v="252.83"/>
    <n v="254.84"/>
    <n v="8745600"/>
    <x v="1"/>
    <s v="Mar 2014"/>
    <n v="7.1699999999999875"/>
    <x v="0"/>
    <x v="1"/>
    <s v="Low"/>
    <n v="-1.4082327452801047E-2"/>
    <n v="0"/>
    <x v="2"/>
  </r>
  <r>
    <x v="2794"/>
    <n v="237.26"/>
    <n v="251.65"/>
    <n v="234.99"/>
    <n v="250.56"/>
    <n v="13089300"/>
    <x v="2"/>
    <s v="Mar 2014"/>
    <n v="16.659999999999997"/>
    <x v="0"/>
    <x v="0"/>
    <s v="High"/>
    <n v="5.6056646716682174E-2"/>
    <n v="0.9"/>
    <x v="0"/>
  </r>
  <r>
    <x v="2795"/>
    <n v="249.65"/>
    <n v="252.68"/>
    <n v="242.55"/>
    <n v="244.81"/>
    <n v="14589800"/>
    <x v="3"/>
    <s v="Feb 2014"/>
    <n v="10.129999999999995"/>
    <x v="0"/>
    <x v="1"/>
    <s v="Low"/>
    <n v="-1.9387141998798332E-2"/>
    <n v="0"/>
    <x v="2"/>
  </r>
  <r>
    <x v="2796"/>
    <n v="261.25"/>
    <n v="261.89999999999998"/>
    <n v="248.33"/>
    <n v="252.54"/>
    <n v="17945800"/>
    <x v="4"/>
    <s v="Feb 2014"/>
    <n v="13.569999999999965"/>
    <x v="0"/>
    <x v="1"/>
    <s v="Medium"/>
    <n v="-3.3339712918660315E-2"/>
    <n v="-0.9"/>
    <x v="1"/>
  </r>
  <r>
    <x v="2797"/>
    <n v="258.58"/>
    <n v="265"/>
    <n v="247.5"/>
    <n v="253"/>
    <n v="24604600"/>
    <x v="0"/>
    <s v="Feb 2014"/>
    <n v="17.5"/>
    <x v="1"/>
    <x v="0"/>
    <s v="High"/>
    <n v="-2.1579395158171491E-2"/>
    <n v="-0.9"/>
    <x v="1"/>
  </r>
  <r>
    <x v="2798"/>
    <n v="230"/>
    <n v="259.2"/>
    <n v="228.45"/>
    <n v="248"/>
    <n v="32681700"/>
    <x v="1"/>
    <s v="Feb 2014"/>
    <n v="30.75"/>
    <x v="1"/>
    <x v="0"/>
    <s v="High"/>
    <n v="7.8260869565217397E-2"/>
    <n v="0.9"/>
    <x v="0"/>
  </r>
  <r>
    <x v="2799"/>
    <n v="208.75989999999999"/>
    <n v="218.36"/>
    <n v="208.32"/>
    <n v="217.65"/>
    <n v="8278400"/>
    <x v="2"/>
    <s v="Feb 2014"/>
    <n v="10.04000000000002"/>
    <x v="1"/>
    <x v="1"/>
    <s v="Low"/>
    <n v="4.258528577566869E-2"/>
    <n v="0.9"/>
    <x v="0"/>
  </r>
  <r>
    <x v="2800"/>
    <n v="211.64"/>
    <n v="213.98"/>
    <n v="209.19"/>
    <n v="209.6"/>
    <n v="7818800"/>
    <x v="3"/>
    <s v="Feb 2014"/>
    <n v="4.789999999999992"/>
    <x v="0"/>
    <x v="2"/>
    <s v="Low"/>
    <n v="-9.6390096390096026E-3"/>
    <n v="0"/>
    <x v="2"/>
  </r>
  <r>
    <x v="2801"/>
    <n v="215.01"/>
    <n v="215.21"/>
    <n v="206.27"/>
    <n v="209.97"/>
    <n v="18002300"/>
    <x v="4"/>
    <s v="Feb 2014"/>
    <n v="8.9399999999999977"/>
    <x v="1"/>
    <x v="1"/>
    <s v="Low"/>
    <n v="-2.3440770196734999E-2"/>
    <n v="-0.9"/>
    <x v="1"/>
  </r>
  <r>
    <x v="2802"/>
    <n v="203.7"/>
    <n v="203.7"/>
    <n v="193.41"/>
    <n v="193.64"/>
    <n v="16169000"/>
    <x v="0"/>
    <s v="Feb 2014"/>
    <n v="10.289999999999992"/>
    <x v="0"/>
    <x v="1"/>
    <s v="Low"/>
    <n v="-4.9386352479135996E-2"/>
    <n v="-0.9"/>
    <x v="1"/>
  </r>
  <r>
    <x v="2803"/>
    <n v="205.244"/>
    <n v="206"/>
    <n v="201.36009999999999"/>
    <n v="203.7"/>
    <n v="9332800"/>
    <x v="1"/>
    <s v="Feb 2014"/>
    <n v="4.6399000000000115"/>
    <x v="1"/>
    <x v="2"/>
    <s v="Low"/>
    <n v="-7.522753405702535E-3"/>
    <n v="0"/>
    <x v="2"/>
  </r>
  <r>
    <x v="2804"/>
    <n v="198.1"/>
    <n v="201.88"/>
    <n v="197"/>
    <n v="198.23"/>
    <n v="6158000"/>
    <x v="3"/>
    <s v="Feb 2014"/>
    <n v="4.8799999999999955"/>
    <x v="0"/>
    <x v="2"/>
    <s v="Low"/>
    <n v="6.5623422513879585E-4"/>
    <n v="0"/>
    <x v="2"/>
  </r>
  <r>
    <x v="2805"/>
    <n v="193.34"/>
    <n v="202.72"/>
    <n v="193.25"/>
    <n v="199.63"/>
    <n v="8029300"/>
    <x v="4"/>
    <s v="Feb 2014"/>
    <n v="9.4699999999999989"/>
    <x v="1"/>
    <x v="1"/>
    <s v="Low"/>
    <n v="3.2533360918588973E-2"/>
    <n v="0.9"/>
    <x v="0"/>
  </r>
  <r>
    <x v="2806"/>
    <n v="195.78"/>
    <n v="198.26900000000001"/>
    <n v="194.32"/>
    <n v="195.32"/>
    <n v="5173700"/>
    <x v="0"/>
    <s v="Feb 2014"/>
    <n v="3.9490000000000123"/>
    <x v="0"/>
    <x v="2"/>
    <s v="Low"/>
    <n v="-2.3495760547553781E-3"/>
    <n v="0"/>
    <x v="2"/>
  </r>
  <r>
    <x v="2807"/>
    <n v="199.19"/>
    <n v="202.2"/>
    <n v="192.7"/>
    <n v="196.62"/>
    <n v="10709900"/>
    <x v="1"/>
    <s v="Feb 2014"/>
    <n v="9.5"/>
    <x v="1"/>
    <x v="1"/>
    <s v="Low"/>
    <n v="-1.290225412922332E-2"/>
    <n v="0"/>
    <x v="2"/>
  </r>
  <r>
    <x v="2808"/>
    <n v="189.34"/>
    <n v="199.3"/>
    <n v="189.32"/>
    <n v="196.56"/>
    <n v="12970700"/>
    <x v="2"/>
    <s v="Feb 2014"/>
    <n v="9.9800000000000182"/>
    <x v="1"/>
    <x v="1"/>
    <s v="Low"/>
    <n v="3.813246012464349E-2"/>
    <n v="0.9"/>
    <x v="0"/>
  </r>
  <r>
    <x v="2809"/>
    <n v="181.01"/>
    <n v="186.63"/>
    <n v="179.6"/>
    <n v="186.53"/>
    <n v="8928500"/>
    <x v="3"/>
    <s v="Feb 2014"/>
    <n v="7.0300000000000011"/>
    <x v="0"/>
    <x v="1"/>
    <s v="Low"/>
    <n v="3.0495552731893322E-2"/>
    <n v="0.9"/>
    <x v="0"/>
  </r>
  <r>
    <x v="2810"/>
    <n v="176.3"/>
    <n v="180.11"/>
    <n v="176"/>
    <n v="178.38"/>
    <n v="5841600"/>
    <x v="4"/>
    <s v="Feb 2014"/>
    <n v="4.1100000000000136"/>
    <x v="0"/>
    <x v="2"/>
    <s v="Low"/>
    <n v="1.1798071469086693E-2"/>
    <n v="0"/>
    <x v="2"/>
  </r>
  <r>
    <x v="2811"/>
    <n v="178.3"/>
    <n v="180.59"/>
    <n v="169.36"/>
    <n v="174.42"/>
    <n v="7268000"/>
    <x v="0"/>
    <s v="Feb 2014"/>
    <n v="11.22999999999999"/>
    <x v="0"/>
    <x v="1"/>
    <s v="Medium"/>
    <n v="-2.1761076836792057E-2"/>
    <n v="-0.9"/>
    <x v="1"/>
  </r>
  <r>
    <x v="2812"/>
    <n v="180.7"/>
    <n v="181.6"/>
    <n v="176.2"/>
    <n v="178.73"/>
    <n v="4686300"/>
    <x v="1"/>
    <s v="Feb 2014"/>
    <n v="5.4000000000000057"/>
    <x v="0"/>
    <x v="1"/>
    <s v="Low"/>
    <n v="-1.090204759269507E-2"/>
    <n v="0"/>
    <x v="2"/>
  </r>
  <r>
    <x v="2813"/>
    <n v="182.89"/>
    <n v="184.87970000000001"/>
    <n v="175.16"/>
    <n v="177.11"/>
    <n v="6764900"/>
    <x v="2"/>
    <s v="Feb 2014"/>
    <n v="9.7197000000000173"/>
    <x v="0"/>
    <x v="1"/>
    <s v="Low"/>
    <n v="-3.1603696210836967E-2"/>
    <n v="-0.9"/>
    <x v="1"/>
  </r>
  <r>
    <x v="2814"/>
    <n v="178.85"/>
    <n v="186"/>
    <n v="178.5146"/>
    <n v="181.41"/>
    <n v="6508800"/>
    <x v="3"/>
    <s v="Jan 2014"/>
    <n v="7.4853999999999985"/>
    <x v="0"/>
    <x v="1"/>
    <s v="Low"/>
    <n v="1.4313670673748965E-2"/>
    <n v="0"/>
    <x v="2"/>
  </r>
  <r>
    <x v="2815"/>
    <n v="178"/>
    <n v="184.78"/>
    <n v="177.01"/>
    <n v="182.84"/>
    <n v="8565000"/>
    <x v="4"/>
    <s v="Jan 2014"/>
    <n v="7.7700000000000102"/>
    <x v="0"/>
    <x v="1"/>
    <s v="Low"/>
    <n v="2.7191011235955076E-2"/>
    <n v="0.9"/>
    <x v="0"/>
  </r>
  <r>
    <x v="2816"/>
    <n v="175.3"/>
    <n v="179.09"/>
    <n v="173.131"/>
    <n v="175.23"/>
    <n v="5935500"/>
    <x v="0"/>
    <s v="Jan 2014"/>
    <n v="5.9590000000000032"/>
    <x v="0"/>
    <x v="1"/>
    <s v="Low"/>
    <n v="-3.9931545921290129E-4"/>
    <n v="0"/>
    <x v="2"/>
  </r>
  <r>
    <x v="2817"/>
    <n v="171.5"/>
    <n v="178.98"/>
    <n v="171"/>
    <n v="178.38"/>
    <n v="6093400"/>
    <x v="1"/>
    <s v="Jan 2014"/>
    <n v="7.9799999999999898"/>
    <x v="0"/>
    <x v="1"/>
    <s v="Low"/>
    <n v="4.0116618075801726E-2"/>
    <n v="0.9"/>
    <x v="0"/>
  </r>
  <r>
    <x v="2818"/>
    <n v="175.16"/>
    <n v="177.92"/>
    <n v="164.71"/>
    <n v="169.62"/>
    <n v="8716400"/>
    <x v="2"/>
    <s v="Jan 2014"/>
    <n v="13.20999999999998"/>
    <x v="0"/>
    <x v="1"/>
    <s v="Medium"/>
    <n v="-3.1628225622288147E-2"/>
    <n v="-0.9"/>
    <x v="1"/>
  </r>
  <r>
    <x v="2819"/>
    <n v="177.85"/>
    <n v="180.48"/>
    <n v="173.53100000000001"/>
    <n v="174.6"/>
    <n v="7664300"/>
    <x v="3"/>
    <s v="Jan 2014"/>
    <n v="6.9489999999999839"/>
    <x v="0"/>
    <x v="1"/>
    <s v="Low"/>
    <n v="-1.8273826258082656E-2"/>
    <n v="0"/>
    <x v="2"/>
  </r>
  <r>
    <x v="2820"/>
    <n v="177.23"/>
    <n v="182.38"/>
    <n v="173.42"/>
    <n v="181.5"/>
    <n v="7867400"/>
    <x v="4"/>
    <s v="Jan 2014"/>
    <n v="8.960000000000008"/>
    <x v="0"/>
    <x v="1"/>
    <s v="Low"/>
    <n v="2.4092986514698475E-2"/>
    <n v="0.9"/>
    <x v="0"/>
  </r>
  <r>
    <x v="2821"/>
    <n v="177.81"/>
    <n v="180.31899999999999"/>
    <n v="174.76"/>
    <n v="178.56"/>
    <n v="7022600"/>
    <x v="0"/>
    <s v="Jan 2014"/>
    <n v="5.5589999999999975"/>
    <x v="0"/>
    <x v="1"/>
    <s v="Low"/>
    <n v="4.2179854901299137E-3"/>
    <n v="0"/>
    <x v="2"/>
  </r>
  <r>
    <x v="2822"/>
    <n v="171.24"/>
    <n v="177.29"/>
    <n v="170.81"/>
    <n v="176.68"/>
    <n v="9734700"/>
    <x v="1"/>
    <s v="Jan 2014"/>
    <n v="6.4799999999999898"/>
    <x v="0"/>
    <x v="1"/>
    <s v="Low"/>
    <n v="3.1768278439616895E-2"/>
    <n v="0.9"/>
    <x v="0"/>
  </r>
  <r>
    <x v="2823"/>
    <n v="170.19"/>
    <n v="173.2"/>
    <n v="167.95"/>
    <n v="170.01"/>
    <n v="9206200"/>
    <x v="3"/>
    <s v="Jan 2014"/>
    <n v="5.25"/>
    <x v="0"/>
    <x v="1"/>
    <s v="Low"/>
    <n v="-1.0576414595452543E-3"/>
    <n v="0"/>
    <x v="2"/>
  </r>
  <r>
    <x v="2824"/>
    <n v="162.5"/>
    <n v="172.7"/>
    <n v="162.4"/>
    <n v="170.97"/>
    <n v="11959400"/>
    <x v="4"/>
    <s v="Jan 2014"/>
    <n v="10.299999999999983"/>
    <x v="0"/>
    <x v="1"/>
    <s v="Low"/>
    <n v="5.2123076923076918E-2"/>
    <n v="0.9"/>
    <x v="0"/>
  </r>
  <r>
    <x v="2825"/>
    <n v="168.45"/>
    <n v="172.23"/>
    <n v="162.1"/>
    <n v="164.13"/>
    <n v="20465600"/>
    <x v="0"/>
    <s v="Jan 2014"/>
    <n v="10.129999999999995"/>
    <x v="0"/>
    <x v="1"/>
    <s v="Low"/>
    <n v="-2.5645592163846799E-2"/>
    <n v="-0.9"/>
    <x v="1"/>
  </r>
  <r>
    <x v="2826"/>
    <n v="140.5"/>
    <n v="162"/>
    <n v="136.67099999999999"/>
    <n v="161.27000000000001"/>
    <n v="27607000"/>
    <x v="1"/>
    <s v="Jan 2014"/>
    <n v="25.329000000000008"/>
    <x v="0"/>
    <x v="0"/>
    <s v="High"/>
    <n v="0.14782918149466198"/>
    <n v="0.9"/>
    <x v="0"/>
  </r>
  <r>
    <x v="2827"/>
    <n v="145.78"/>
    <n v="147"/>
    <n v="137.82"/>
    <n v="139.34"/>
    <n v="6316100"/>
    <x v="2"/>
    <s v="Jan 2014"/>
    <n v="9.1800000000000068"/>
    <x v="0"/>
    <x v="1"/>
    <s v="Low"/>
    <n v="-4.417615585128274E-2"/>
    <n v="-0.9"/>
    <x v="1"/>
  </r>
  <r>
    <x v="2828"/>
    <n v="148.46"/>
    <n v="148.9"/>
    <n v="142.25"/>
    <n v="145.7199"/>
    <n v="7446100"/>
    <x v="3"/>
    <s v="Jan 2014"/>
    <n v="6.6500000000000057"/>
    <x v="0"/>
    <x v="1"/>
    <s v="Low"/>
    <n v="-1.8456823386770928E-2"/>
    <n v="0"/>
    <x v="2"/>
  </r>
  <r>
    <x v="2829"/>
    <n v="152.5"/>
    <n v="153.43"/>
    <n v="146.85"/>
    <n v="147.53"/>
    <n v="5382000"/>
    <x v="4"/>
    <s v="Jan 2014"/>
    <n v="6.5800000000000125"/>
    <x v="0"/>
    <x v="1"/>
    <s v="Low"/>
    <n v="-3.2590163934426222E-2"/>
    <n v="-0.9"/>
    <x v="1"/>
  </r>
  <r>
    <x v="2830"/>
    <n v="148.85"/>
    <n v="153.69999999999999"/>
    <n v="148.76"/>
    <n v="151.28"/>
    <n v="6163200"/>
    <x v="0"/>
    <s v="Jan 2014"/>
    <n v="4.9399999999999977"/>
    <x v="0"/>
    <x v="2"/>
    <s v="Low"/>
    <n v="1.632515955660065E-2"/>
    <n v="0"/>
    <x v="2"/>
  </r>
  <r>
    <x v="2831"/>
    <n v="147.62"/>
    <n v="150.4"/>
    <n v="145.25"/>
    <n v="149.36000000000001"/>
    <n v="5034100"/>
    <x v="1"/>
    <s v="Jan 2014"/>
    <n v="5.1500000000000057"/>
    <x v="0"/>
    <x v="1"/>
    <s v="Low"/>
    <n v="1.1787020728898584E-2"/>
    <n v="0"/>
    <x v="2"/>
  </r>
  <r>
    <x v="2832"/>
    <n v="150"/>
    <n v="150.4"/>
    <n v="145.24"/>
    <n v="147"/>
    <n v="5361100"/>
    <x v="2"/>
    <s v="Jan 2014"/>
    <n v="5.1599999999999966"/>
    <x v="0"/>
    <x v="1"/>
    <s v="Low"/>
    <n v="-0.02"/>
    <n v="0"/>
    <x v="2"/>
  </r>
  <r>
    <x v="2833"/>
    <n v="150"/>
    <n v="152.19"/>
    <n v="148.601"/>
    <n v="149.56"/>
    <n v="4695000"/>
    <x v="3"/>
    <s v="Jan 2014"/>
    <n v="3.5889999999999986"/>
    <x v="0"/>
    <x v="2"/>
    <s v="Low"/>
    <n v="-2.9333333333333182E-3"/>
    <n v="0"/>
    <x v="2"/>
  </r>
  <r>
    <x v="2834"/>
    <n v="149.80000000000001"/>
    <n v="152.4769"/>
    <n v="146.55000000000001"/>
    <n v="150.1"/>
    <n v="6188400"/>
    <x v="4"/>
    <s v="Jan 2014"/>
    <n v="5.9268999999999892"/>
    <x v="0"/>
    <x v="1"/>
    <s v="Low"/>
    <n v="2.0026702269691785E-3"/>
    <n v="0"/>
    <x v="2"/>
  </r>
  <r>
    <x v="2835"/>
    <n v="152.32"/>
    <n v="153.19999999999999"/>
    <n v="148.661"/>
    <n v="150.429"/>
    <n v="4262400"/>
    <x v="1"/>
    <s v="Dec 2013"/>
    <n v="4.5389999999999873"/>
    <x v="0"/>
    <x v="2"/>
    <s v="Low"/>
    <n v="-1.241465336134448E-2"/>
    <n v="0"/>
    <x v="2"/>
  </r>
  <r>
    <x v="2836"/>
    <n v="151.12"/>
    <n v="154.81"/>
    <n v="150.75"/>
    <n v="152.44"/>
    <n v="4467500"/>
    <x v="2"/>
    <s v="Dec 2013"/>
    <n v="4.0600000000000023"/>
    <x v="0"/>
    <x v="2"/>
    <s v="Low"/>
    <n v="8.7347803070407168E-3"/>
    <n v="0"/>
    <x v="2"/>
  </r>
  <r>
    <x v="2837"/>
    <n v="155.30000000000001"/>
    <n v="155.4999"/>
    <n v="150.80000000000001"/>
    <n v="151.12"/>
    <n v="5460200"/>
    <x v="3"/>
    <s v="Dec 2013"/>
    <n v="4.6998999999999853"/>
    <x v="0"/>
    <x v="2"/>
    <s v="Low"/>
    <n v="-2.6915647134578276E-2"/>
    <n v="-0.9"/>
    <x v="1"/>
  </r>
  <r>
    <x v="2838"/>
    <n v="155.04"/>
    <n v="158"/>
    <n v="154.29"/>
    <n v="155.5"/>
    <n v="7129500"/>
    <x v="4"/>
    <s v="Dec 2013"/>
    <n v="3.710000000000008"/>
    <x v="0"/>
    <x v="2"/>
    <s v="Low"/>
    <n v="2.9669762641899378E-3"/>
    <n v="0"/>
    <x v="2"/>
  </r>
  <r>
    <x v="2839"/>
    <n v="150"/>
    <n v="154.97"/>
    <n v="149.82"/>
    <n v="151.41"/>
    <n v="9941500"/>
    <x v="1"/>
    <s v="Dec 2013"/>
    <n v="5.1500000000000057"/>
    <x v="0"/>
    <x v="1"/>
    <s v="Low"/>
    <n v="9.3999999999999778E-3"/>
    <n v="0"/>
    <x v="2"/>
  </r>
  <r>
    <x v="2840"/>
    <n v="144.85"/>
    <n v="146.24"/>
    <n v="142.601"/>
    <n v="143.55000000000001"/>
    <n v="5385500"/>
    <x v="2"/>
    <s v="Dec 2013"/>
    <n v="3.63900000000001"/>
    <x v="0"/>
    <x v="2"/>
    <s v="Low"/>
    <n v="-8.9748015188124471E-3"/>
    <n v="0"/>
    <x v="2"/>
  </r>
  <r>
    <x v="2841"/>
    <n v="141.58000000000001"/>
    <n v="144.35"/>
    <n v="141.58000000000001"/>
    <n v="143.24"/>
    <n v="7412600"/>
    <x v="3"/>
    <s v="Dec 2013"/>
    <n v="2.7699999999999818"/>
    <x v="0"/>
    <x v="2"/>
    <s v="Low"/>
    <n v="1.1724819889814921E-2"/>
    <n v="0"/>
    <x v="2"/>
  </r>
  <r>
    <x v="2842"/>
    <n v="146.9"/>
    <n v="147"/>
    <n v="139.1"/>
    <n v="140.72"/>
    <n v="12740000"/>
    <x v="4"/>
    <s v="Dec 2013"/>
    <n v="7.9000000000000057"/>
    <x v="0"/>
    <x v="1"/>
    <s v="Low"/>
    <n v="-4.2069434989789017E-2"/>
    <n v="-0.9"/>
    <x v="1"/>
  </r>
  <r>
    <x v="2843"/>
    <n v="152.24"/>
    <n v="154.9"/>
    <n v="145.94999999999999"/>
    <n v="147.97999999999999"/>
    <n v="11581900"/>
    <x v="0"/>
    <s v="Dec 2013"/>
    <n v="8.9500000000000171"/>
    <x v="0"/>
    <x v="1"/>
    <s v="Low"/>
    <n v="-2.7982133473463077E-2"/>
    <n v="-0.9"/>
    <x v="1"/>
  </r>
  <r>
    <x v="2844"/>
    <n v="147.58000000000001"/>
    <n v="154.63"/>
    <n v="146.3235"/>
    <n v="152.46"/>
    <n v="10495000"/>
    <x v="1"/>
    <s v="Dec 2013"/>
    <n v="8.3064999999999998"/>
    <x v="0"/>
    <x v="1"/>
    <s v="Low"/>
    <n v="3.3066811221032624E-2"/>
    <n v="0.9"/>
    <x v="0"/>
  </r>
  <r>
    <x v="2845"/>
    <n v="148.47999999999999"/>
    <n v="150.43"/>
    <n v="146.1"/>
    <n v="147.94"/>
    <n v="6675300"/>
    <x v="2"/>
    <s v="Dec 2013"/>
    <n v="4.3300000000000125"/>
    <x v="0"/>
    <x v="2"/>
    <s v="Low"/>
    <n v="-3.6368534482758086E-3"/>
    <n v="0"/>
    <x v="2"/>
  </r>
  <r>
    <x v="2846"/>
    <n v="148.05000000000001"/>
    <n v="151.80000000000001"/>
    <n v="147.32"/>
    <n v="147.654"/>
    <n v="10591900"/>
    <x v="3"/>
    <s v="Dec 2013"/>
    <n v="4.4800000000000182"/>
    <x v="0"/>
    <x v="2"/>
    <s v="Low"/>
    <n v="-2.6747720364742652E-3"/>
    <n v="0"/>
    <x v="2"/>
  </r>
  <r>
    <x v="2847"/>
    <n v="139.69999999999999"/>
    <n v="148.24"/>
    <n v="138.53"/>
    <n v="147.47"/>
    <n v="10767800"/>
    <x v="4"/>
    <s v="Dec 2013"/>
    <n v="9.710000000000008"/>
    <x v="0"/>
    <x v="1"/>
    <s v="Low"/>
    <n v="5.5619183965640737E-2"/>
    <n v="0.9"/>
    <x v="0"/>
  </r>
  <r>
    <x v="2848"/>
    <n v="141.88"/>
    <n v="143.05000000000001"/>
    <n v="139.49"/>
    <n v="139.65"/>
    <n v="7137800"/>
    <x v="0"/>
    <s v="Dec 2013"/>
    <n v="3.5600000000000023"/>
    <x v="0"/>
    <x v="2"/>
    <s v="Low"/>
    <n v="-1.5717507753030657E-2"/>
    <n v="0"/>
    <x v="2"/>
  </r>
  <r>
    <x v="2849"/>
    <n v="140.05000000000001"/>
    <n v="145.87"/>
    <n v="139.86000000000001"/>
    <n v="142.19"/>
    <n v="10748200"/>
    <x v="1"/>
    <s v="Dec 2013"/>
    <n v="6.0099999999999909"/>
    <x v="0"/>
    <x v="1"/>
    <s v="Low"/>
    <n v="1.5280257051053096E-2"/>
    <n v="0"/>
    <x v="2"/>
  </r>
  <r>
    <x v="2850"/>
    <n v="137"/>
    <n v="141.69999999999999"/>
    <n v="134.21"/>
    <n v="141.6"/>
    <n v="9061500"/>
    <x v="2"/>
    <s v="Dec 2013"/>
    <n v="7.4899999999999807"/>
    <x v="0"/>
    <x v="1"/>
    <s v="Low"/>
    <n v="3.3576642335766384E-2"/>
    <n v="0.9"/>
    <x v="0"/>
  </r>
  <r>
    <x v="2851"/>
    <n v="141.51"/>
    <n v="142.49"/>
    <n v="136.30000000000001"/>
    <n v="137.36000000000001"/>
    <n v="7909600"/>
    <x v="3"/>
    <s v="Dec 2013"/>
    <n v="6.1899999999999977"/>
    <x v="0"/>
    <x v="1"/>
    <s v="Low"/>
    <n v="-2.9326549360469065E-2"/>
    <n v="-0.9"/>
    <x v="1"/>
  </r>
  <r>
    <x v="2852"/>
    <n v="140.15"/>
    <n v="143.35"/>
    <n v="139.5"/>
    <n v="140.47999999999999"/>
    <n v="9288400"/>
    <x v="4"/>
    <s v="Dec 2013"/>
    <n v="3.8499999999999943"/>
    <x v="0"/>
    <x v="2"/>
    <s v="Low"/>
    <n v="2.3546200499463721E-3"/>
    <n v="0"/>
    <x v="2"/>
  </r>
  <r>
    <x v="2853"/>
    <n v="144.32"/>
    <n v="144.43"/>
    <n v="137.13"/>
    <n v="138.94999999999999"/>
    <n v="13147700"/>
    <x v="0"/>
    <s v="Dec 2013"/>
    <n v="7.3000000000000114"/>
    <x v="0"/>
    <x v="1"/>
    <s v="Low"/>
    <n v="-3.7208980044345932E-2"/>
    <n v="-0.9"/>
    <x v="1"/>
  </r>
  <r>
    <x v="2854"/>
    <n v="132.68"/>
    <n v="144.94"/>
    <n v="131.59"/>
    <n v="144.69999999999999"/>
    <n v="25682400"/>
    <x v="1"/>
    <s v="Dec 2013"/>
    <n v="13.349999999999994"/>
    <x v="0"/>
    <x v="1"/>
    <s v="Medium"/>
    <n v="9.0593910159782798E-2"/>
    <n v="0.9"/>
    <x v="0"/>
  </r>
  <r>
    <x v="2855"/>
    <n v="126.35"/>
    <n v="128.55000000000001"/>
    <n v="123.931"/>
    <n v="124.17"/>
    <n v="7751200"/>
    <x v="2"/>
    <s v="Dec 2013"/>
    <n v="4.619000000000014"/>
    <x v="0"/>
    <x v="2"/>
    <s v="Low"/>
    <n v="-1.7253660466956807E-2"/>
    <n v="0"/>
    <x v="2"/>
  </r>
  <r>
    <x v="2856"/>
    <n v="129.77000000000001"/>
    <n v="130.59"/>
    <n v="126.98"/>
    <n v="127.28"/>
    <n v="9716200"/>
    <x v="3"/>
    <s v="Nov 2013"/>
    <n v="3.6099999999999994"/>
    <x v="0"/>
    <x v="2"/>
    <s v="Low"/>
    <n v="-1.9187793789011396E-2"/>
    <n v="0"/>
    <x v="2"/>
  </r>
  <r>
    <x v="2857"/>
    <n v="121.6"/>
    <n v="126.95"/>
    <n v="119.52"/>
    <n v="126.94"/>
    <n v="12367600"/>
    <x v="0"/>
    <s v="Nov 2013"/>
    <n v="7.4300000000000068"/>
    <x v="0"/>
    <x v="1"/>
    <s v="Low"/>
    <n v="4.3914473684210559E-2"/>
    <n v="0.9"/>
    <x v="0"/>
  </r>
  <r>
    <x v="2858"/>
    <n v="119.38"/>
    <n v="122.72"/>
    <n v="116.1"/>
    <n v="120.5"/>
    <n v="13885500"/>
    <x v="1"/>
    <s v="Nov 2013"/>
    <n v="6.6200000000000045"/>
    <x v="0"/>
    <x v="1"/>
    <s v="Low"/>
    <n v="9.3818059976545874E-3"/>
    <n v="0"/>
    <x v="2"/>
  </r>
  <r>
    <x v="2859"/>
    <n v="124.5"/>
    <n v="125.84"/>
    <n v="120.3"/>
    <n v="120.84"/>
    <n v="10267300"/>
    <x v="2"/>
    <s v="Nov 2013"/>
    <n v="5.5400000000000063"/>
    <x v="0"/>
    <x v="1"/>
    <s v="Low"/>
    <n v="-2.9397590361445756E-2"/>
    <n v="-0.9"/>
    <x v="1"/>
  </r>
  <r>
    <x v="2860"/>
    <n v="121.58"/>
    <n v="122.75"/>
    <n v="117.93"/>
    <n v="121.38"/>
    <n v="11096700"/>
    <x v="3"/>
    <s v="Nov 2013"/>
    <n v="4.8199999999999932"/>
    <x v="0"/>
    <x v="2"/>
    <s v="Low"/>
    <n v="-1.6450074025333348E-3"/>
    <n v="0"/>
    <x v="2"/>
  </r>
  <r>
    <x v="2861"/>
    <n v="122.89"/>
    <n v="124.789"/>
    <n v="120.25"/>
    <n v="122.1"/>
    <n v="11903800"/>
    <x v="4"/>
    <s v="Nov 2013"/>
    <n v="4.5390000000000015"/>
    <x v="0"/>
    <x v="2"/>
    <s v="Low"/>
    <n v="-6.4285133045813838E-3"/>
    <n v="0"/>
    <x v="2"/>
  </r>
  <r>
    <x v="2862"/>
    <n v="126.08"/>
    <n v="127.45"/>
    <n v="119.06"/>
    <n v="121.11"/>
    <n v="13849600"/>
    <x v="0"/>
    <s v="Nov 2013"/>
    <n v="8.39"/>
    <x v="0"/>
    <x v="1"/>
    <s v="Low"/>
    <n v="-3.941941624365481E-2"/>
    <n v="-0.9"/>
    <x v="1"/>
  </r>
  <r>
    <x v="2863"/>
    <n v="119.43"/>
    <n v="129"/>
    <n v="119.22"/>
    <n v="126.09"/>
    <n v="19816200"/>
    <x v="1"/>
    <s v="Nov 2013"/>
    <n v="9.7800000000000011"/>
    <x v="0"/>
    <x v="1"/>
    <s v="Low"/>
    <n v="5.5764883195177056E-2"/>
    <n v="0.9"/>
    <x v="0"/>
  </r>
  <r>
    <x v="2864"/>
    <n v="135.27000000000001"/>
    <n v="135.44999999999999"/>
    <n v="119.61"/>
    <n v="121.58"/>
    <n v="23138200"/>
    <x v="2"/>
    <s v="Nov 2013"/>
    <n v="15.839999999999989"/>
    <x v="0"/>
    <x v="0"/>
    <s v="Medium"/>
    <n v="-0.10120499741258232"/>
    <n v="-0.9"/>
    <x v="1"/>
  </r>
  <r>
    <x v="2865"/>
    <n v="136.85"/>
    <n v="137.94999999999999"/>
    <n v="134.35"/>
    <n v="135.44999999999999"/>
    <n v="9900200"/>
    <x v="3"/>
    <s v="Nov 2013"/>
    <n v="3.5999999999999943"/>
    <x v="0"/>
    <x v="2"/>
    <s v="Low"/>
    <n v="-1.0230179028133035E-2"/>
    <n v="0"/>
    <x v="2"/>
  </r>
  <r>
    <x v="2866"/>
    <n v="138.91999999999999"/>
    <n v="140.4"/>
    <n v="134.11099999999999"/>
    <n v="137.6"/>
    <n v="12203700"/>
    <x v="4"/>
    <s v="Nov 2013"/>
    <n v="6.2890000000000157"/>
    <x v="0"/>
    <x v="1"/>
    <s v="Low"/>
    <n v="-9.501871580765861E-3"/>
    <n v="0"/>
    <x v="2"/>
  </r>
  <r>
    <x v="2867"/>
    <n v="140.84"/>
    <n v="142.37"/>
    <n v="136.3425"/>
    <n v="138.69999999999999"/>
    <n v="12658300"/>
    <x v="0"/>
    <s v="Nov 2013"/>
    <n v="6.0275000000000034"/>
    <x v="0"/>
    <x v="1"/>
    <s v="Low"/>
    <n v="-1.5194547003692237E-2"/>
    <n v="0"/>
    <x v="2"/>
  </r>
  <r>
    <x v="2868"/>
    <n v="144.69"/>
    <n v="144.69999999999999"/>
    <n v="136.18"/>
    <n v="137.80000000000001"/>
    <n v="14985200"/>
    <x v="1"/>
    <s v="Nov 2013"/>
    <n v="8.5199999999999818"/>
    <x v="0"/>
    <x v="1"/>
    <s v="Low"/>
    <n v="-4.7619047619047526E-2"/>
    <n v="-0.9"/>
    <x v="1"/>
  </r>
  <r>
    <x v="2869"/>
    <n v="141"/>
    <n v="145.41999999999999"/>
    <n v="137.1"/>
    <n v="144.69800000000001"/>
    <n v="13997600"/>
    <x v="2"/>
    <s v="Nov 2013"/>
    <n v="8.3199999999999932"/>
    <x v="0"/>
    <x v="1"/>
    <s v="Low"/>
    <n v="2.6226950354609983E-2"/>
    <n v="0.9"/>
    <x v="0"/>
  </r>
  <r>
    <x v="2870"/>
    <n v="136.47999999999999"/>
    <n v="140.6"/>
    <n v="132.32"/>
    <n v="137.94999999999999"/>
    <n v="22477900"/>
    <x v="3"/>
    <s v="Nov 2013"/>
    <n v="8.2800000000000011"/>
    <x v="0"/>
    <x v="1"/>
    <s v="Low"/>
    <n v="1.0770808909730355E-2"/>
    <n v="0"/>
    <x v="2"/>
  </r>
  <r>
    <x v="2871"/>
    <n v="144.19"/>
    <n v="145.65"/>
    <n v="137.62"/>
    <n v="139.77199999999999"/>
    <n v="22284700"/>
    <x v="4"/>
    <s v="Nov 2013"/>
    <n v="8.0300000000000011"/>
    <x v="0"/>
    <x v="1"/>
    <s v="Low"/>
    <n v="-3.0640127609404304E-2"/>
    <n v="-0.9"/>
    <x v="1"/>
  </r>
  <r>
    <x v="2872"/>
    <n v="154.81"/>
    <n v="160.72999999999999"/>
    <n v="146.35499999999999"/>
    <n v="151.16"/>
    <n v="31071700"/>
    <x v="0"/>
    <s v="Nov 2013"/>
    <n v="14.375"/>
    <x v="0"/>
    <x v="1"/>
    <s v="Medium"/>
    <n v="-2.3577288288870263E-2"/>
    <n v="-0.9"/>
    <x v="1"/>
  </r>
  <r>
    <x v="2873"/>
    <n v="180"/>
    <n v="181.43"/>
    <n v="171.36009999999999"/>
    <n v="176.81"/>
    <n v="22467100"/>
    <x v="1"/>
    <s v="Nov 2013"/>
    <n v="10.069900000000018"/>
    <x v="0"/>
    <x v="1"/>
    <s v="Low"/>
    <n v="-1.7722222222222209E-2"/>
    <n v="0"/>
    <x v="2"/>
  </r>
  <r>
    <x v="2874"/>
    <n v="165"/>
    <n v="175.38990000000001"/>
    <n v="164.22"/>
    <n v="175.2"/>
    <n v="13120400"/>
    <x v="2"/>
    <s v="Nov 2013"/>
    <n v="11.169900000000013"/>
    <x v="0"/>
    <x v="1"/>
    <s v="Medium"/>
    <n v="6.1818181818181751E-2"/>
    <n v="0.9"/>
    <x v="0"/>
  </r>
  <r>
    <x v="2875"/>
    <n v="163"/>
    <n v="165.9"/>
    <n v="160.41"/>
    <n v="162.16999999999999"/>
    <n v="7180600"/>
    <x v="3"/>
    <s v="Nov 2013"/>
    <n v="5.4900000000000091"/>
    <x v="0"/>
    <x v="1"/>
    <s v="Low"/>
    <n v="-5.0920245398773777E-3"/>
    <n v="0"/>
    <x v="2"/>
  </r>
  <r>
    <x v="2876"/>
    <n v="155.66999999999999"/>
    <n v="162.44"/>
    <n v="153.30000000000001"/>
    <n v="159.94"/>
    <n v="9333800"/>
    <x v="4"/>
    <s v="Oct 2013"/>
    <n v="9.1399999999999864"/>
    <x v="0"/>
    <x v="1"/>
    <s v="Low"/>
    <n v="2.7429819489946751E-2"/>
    <n v="0.9"/>
    <x v="0"/>
  </r>
  <r>
    <x v="2877"/>
    <n v="164.63"/>
    <n v="167.6799"/>
    <n v="158.16999999999999"/>
    <n v="159.22"/>
    <n v="8401800"/>
    <x v="0"/>
    <s v="Oct 2013"/>
    <n v="9.509900000000016"/>
    <x v="0"/>
    <x v="1"/>
    <s v="Low"/>
    <n v="-3.2861568365425482E-2"/>
    <n v="-0.9"/>
    <x v="1"/>
  </r>
  <r>
    <x v="2878"/>
    <n v="162.76"/>
    <n v="165.44579999999999"/>
    <n v="153"/>
    <n v="164.47"/>
    <n v="14111700"/>
    <x v="1"/>
    <s v="Oct 2013"/>
    <n v="12.445799999999991"/>
    <x v="0"/>
    <x v="1"/>
    <s v="Medium"/>
    <n v="1.0506266896043304E-2"/>
    <n v="0"/>
    <x v="2"/>
  </r>
  <r>
    <x v="2879"/>
    <n v="170.18"/>
    <n v="170.5"/>
    <n v="162.19999999999999"/>
    <n v="162.86000000000001"/>
    <n v="7841700"/>
    <x v="2"/>
    <s v="Oct 2013"/>
    <n v="8.3000000000000114"/>
    <x v="0"/>
    <x v="1"/>
    <s v="Low"/>
    <n v="-4.3013280056410814E-2"/>
    <n v="-0.9"/>
    <x v="1"/>
  </r>
  <r>
    <x v="2880"/>
    <n v="174.21"/>
    <n v="174.5"/>
    <n v="166.8"/>
    <n v="169.66"/>
    <n v="7595500"/>
    <x v="3"/>
    <s v="Oct 2013"/>
    <n v="7.6999999999999886"/>
    <x v="0"/>
    <x v="1"/>
    <s v="Low"/>
    <n v="-2.6117903679467373E-2"/>
    <n v="-0.9"/>
    <x v="1"/>
  </r>
  <r>
    <x v="2881"/>
    <n v="165"/>
    <n v="174.5"/>
    <n v="162.82550000000001"/>
    <n v="173.15"/>
    <n v="10825700"/>
    <x v="4"/>
    <s v="Oct 2013"/>
    <n v="11.674499999999995"/>
    <x v="0"/>
    <x v="1"/>
    <s v="Medium"/>
    <n v="4.9393939393939428E-2"/>
    <n v="0.9"/>
    <x v="0"/>
  </r>
  <r>
    <x v="2882"/>
    <n v="168.91"/>
    <n v="171.81"/>
    <n v="160.15"/>
    <n v="164.5"/>
    <n v="13320400"/>
    <x v="0"/>
    <s v="Oct 2013"/>
    <n v="11.659999999999997"/>
    <x v="0"/>
    <x v="1"/>
    <s v="Medium"/>
    <n v="-2.6108578532946521E-2"/>
    <n v="-0.9"/>
    <x v="1"/>
  </r>
  <r>
    <x v="2883"/>
    <n v="170.5"/>
    <n v="177.78"/>
    <n v="166.11"/>
    <n v="171.54"/>
    <n v="11386700"/>
    <x v="1"/>
    <s v="Oct 2013"/>
    <n v="11.669999999999987"/>
    <x v="0"/>
    <x v="1"/>
    <s v="Medium"/>
    <n v="6.0997067448679883E-3"/>
    <n v="0"/>
    <x v="2"/>
  </r>
  <r>
    <x v="2884"/>
    <n v="183.28"/>
    <n v="183.39"/>
    <n v="171"/>
    <n v="172.6"/>
    <n v="11532100"/>
    <x v="2"/>
    <s v="Oct 2013"/>
    <n v="12.389999999999986"/>
    <x v="0"/>
    <x v="1"/>
    <s v="Medium"/>
    <n v="-5.8271497162811034E-2"/>
    <n v="-0.9"/>
    <x v="1"/>
  </r>
  <r>
    <x v="2885"/>
    <n v="184.15"/>
    <n v="185.96"/>
    <n v="182.52"/>
    <n v="183.4"/>
    <n v="5930800"/>
    <x v="3"/>
    <s v="Oct 2013"/>
    <n v="3.4399999999999977"/>
    <x v="0"/>
    <x v="2"/>
    <s v="Low"/>
    <n v="-4.0727667662231876E-3"/>
    <n v="0"/>
    <x v="2"/>
  </r>
  <r>
    <x v="2886"/>
    <n v="183.54"/>
    <n v="184.8"/>
    <n v="180.99"/>
    <n v="182.80199999999999"/>
    <n v="6705000"/>
    <x v="4"/>
    <s v="Oct 2013"/>
    <n v="3.8100000000000023"/>
    <x v="0"/>
    <x v="2"/>
    <s v="Low"/>
    <n v="-4.0209218698921195E-3"/>
    <n v="0"/>
    <x v="2"/>
  </r>
  <r>
    <x v="2887"/>
    <n v="184.9"/>
    <n v="187.3"/>
    <n v="182.09"/>
    <n v="183.56"/>
    <n v="8205400"/>
    <x v="0"/>
    <s v="Oct 2013"/>
    <n v="5.210000000000008"/>
    <x v="0"/>
    <x v="1"/>
    <s v="Low"/>
    <n v="-7.2471606273661624E-3"/>
    <n v="0"/>
    <x v="2"/>
  </r>
  <r>
    <x v="2888"/>
    <n v="185.28"/>
    <n v="188.78899999999999"/>
    <n v="183.18"/>
    <n v="183.94"/>
    <n v="10978500"/>
    <x v="1"/>
    <s v="Oct 2013"/>
    <n v="5.6089999999999804"/>
    <x v="0"/>
    <x v="1"/>
    <s v="Low"/>
    <n v="-7.2322970639032997E-3"/>
    <n v="0"/>
    <x v="2"/>
  </r>
  <r>
    <x v="2889"/>
    <n v="175"/>
    <n v="182.5"/>
    <n v="174.15"/>
    <n v="179.72"/>
    <n v="7769600"/>
    <x v="2"/>
    <s v="Oct 2013"/>
    <n v="8.3499999999999943"/>
    <x v="0"/>
    <x v="1"/>
    <s v="Low"/>
    <n v="2.6971428571428566E-2"/>
    <n v="0.9"/>
    <x v="0"/>
  </r>
  <r>
    <x v="2890"/>
    <n v="172.75"/>
    <n v="179.28800000000001"/>
    <n v="171.2"/>
    <n v="178.7"/>
    <n v="8311100"/>
    <x v="3"/>
    <s v="Oct 2013"/>
    <n v="8.0880000000000223"/>
    <x v="0"/>
    <x v="1"/>
    <s v="Low"/>
    <n v="3.4442836468885608E-2"/>
    <n v="0.9"/>
    <x v="0"/>
  </r>
  <r>
    <x v="2891"/>
    <n v="173.09"/>
    <n v="175.75"/>
    <n v="169.69"/>
    <n v="172.93"/>
    <n v="8883900"/>
    <x v="4"/>
    <s v="Oct 2013"/>
    <n v="6.0600000000000023"/>
    <x v="0"/>
    <x v="1"/>
    <s v="Low"/>
    <n v="-9.2437460280776816E-4"/>
    <n v="0"/>
    <x v="2"/>
  </r>
  <r>
    <x v="2892"/>
    <n v="174.73"/>
    <n v="174.99"/>
    <n v="161.5"/>
    <n v="168.78"/>
    <n v="15316500"/>
    <x v="0"/>
    <s v="Oct 2013"/>
    <n v="13.490000000000009"/>
    <x v="0"/>
    <x v="1"/>
    <s v="Medium"/>
    <n v="-3.4052538201796996E-2"/>
    <n v="-0.9"/>
    <x v="1"/>
  </r>
  <r>
    <x v="2893"/>
    <n v="184.4"/>
    <n v="185.93"/>
    <n v="173.21"/>
    <n v="174.73"/>
    <n v="13757200"/>
    <x v="1"/>
    <s v="Oct 2013"/>
    <n v="12.719999999999999"/>
    <x v="0"/>
    <x v="1"/>
    <s v="Medium"/>
    <n v="-5.2440347071583598E-2"/>
    <n v="-0.9"/>
    <x v="1"/>
  </r>
  <r>
    <x v="2894"/>
    <n v="182.46"/>
    <n v="186.73"/>
    <n v="180.26"/>
    <n v="183.07"/>
    <n v="11485600"/>
    <x v="2"/>
    <s v="Oct 2013"/>
    <n v="6.4699999999999989"/>
    <x v="0"/>
    <x v="1"/>
    <s v="Low"/>
    <n v="3.343198509262223E-3"/>
    <n v="0"/>
    <x v="2"/>
  </r>
  <r>
    <x v="2895"/>
    <n v="176.4"/>
    <n v="181.18"/>
    <n v="172.65"/>
    <n v="180.98"/>
    <n v="14414000"/>
    <x v="3"/>
    <s v="Oct 2013"/>
    <n v="8.5300000000000011"/>
    <x v="0"/>
    <x v="1"/>
    <s v="Low"/>
    <n v="2.5963718820861587E-2"/>
    <n v="0.9"/>
    <x v="0"/>
  </r>
  <r>
    <x v="2896"/>
    <n v="175.04499999999999"/>
    <n v="179.69"/>
    <n v="168"/>
    <n v="173.31"/>
    <n v="23816500"/>
    <x v="4"/>
    <s v="Oct 2013"/>
    <n v="11.689999999999998"/>
    <x v="0"/>
    <x v="1"/>
    <s v="Medium"/>
    <n v="-9.9117369819188509E-3"/>
    <n v="0"/>
    <x v="2"/>
  </r>
  <r>
    <x v="2897"/>
    <n v="188.59"/>
    <n v="191.83"/>
    <n v="175.4"/>
    <n v="180.95"/>
    <n v="20775400"/>
    <x v="0"/>
    <s v="Oct 2013"/>
    <n v="16.430000000000007"/>
    <x v="0"/>
    <x v="0"/>
    <s v="High"/>
    <n v="-4.0511161779521791E-2"/>
    <n v="-0.9"/>
    <x v="1"/>
  </r>
  <r>
    <x v="2898"/>
    <n v="193.96"/>
    <n v="194.23"/>
    <n v="188.37"/>
    <n v="193"/>
    <n v="7755900"/>
    <x v="1"/>
    <s v="Oct 2013"/>
    <n v="5.8599999999999852"/>
    <x v="0"/>
    <x v="1"/>
    <s v="Low"/>
    <n v="-4.9494741183749632E-3"/>
    <n v="0"/>
    <x v="2"/>
  </r>
  <r>
    <x v="2899"/>
    <n v="189"/>
    <n v="194.5"/>
    <n v="188"/>
    <n v="193.37"/>
    <n v="8924700"/>
    <x v="2"/>
    <s v="Sep 2013"/>
    <n v="6.5"/>
    <x v="1"/>
    <x v="1"/>
    <s v="Low"/>
    <n v="2.3121693121693147E-2"/>
    <n v="0.9"/>
    <x v="0"/>
  </r>
  <r>
    <x v="2900"/>
    <n v="187.52"/>
    <n v="191.28"/>
    <n v="186.43"/>
    <n v="190.9"/>
    <n v="5916400"/>
    <x v="3"/>
    <s v="Sep 2013"/>
    <n v="4.8499999999999943"/>
    <x v="1"/>
    <x v="2"/>
    <s v="Low"/>
    <n v="1.8024744027303728E-2"/>
    <n v="0"/>
    <x v="2"/>
  </r>
  <r>
    <x v="2901"/>
    <n v="186.7"/>
    <n v="189.68"/>
    <n v="185.61099999999999"/>
    <n v="188.64"/>
    <n v="6614400"/>
    <x v="4"/>
    <s v="Sep 2013"/>
    <n v="4.0690000000000168"/>
    <x v="1"/>
    <x v="2"/>
    <s v="Low"/>
    <n v="1.0391001606855906E-2"/>
    <n v="0"/>
    <x v="2"/>
  </r>
  <r>
    <x v="2902"/>
    <n v="183.56"/>
    <n v="186.3"/>
    <n v="180.5"/>
    <n v="185.238"/>
    <n v="8252700"/>
    <x v="0"/>
    <s v="Sep 2013"/>
    <n v="5.8000000000000114"/>
    <x v="1"/>
    <x v="1"/>
    <s v="Low"/>
    <n v="9.141425147090855E-3"/>
    <n v="0"/>
    <x v="2"/>
  </r>
  <r>
    <x v="2903"/>
    <n v="179.14009999999999"/>
    <n v="184.96"/>
    <n v="177.65"/>
    <n v="182.33"/>
    <n v="6273400"/>
    <x v="1"/>
    <s v="Sep 2013"/>
    <n v="7.3100000000000023"/>
    <x v="0"/>
    <x v="1"/>
    <s v="Low"/>
    <n v="1.7806733389118479E-2"/>
    <n v="0"/>
    <x v="2"/>
  </r>
  <r>
    <x v="2904"/>
    <n v="184.48"/>
    <n v="185.48"/>
    <n v="177.11"/>
    <n v="181.11"/>
    <n v="8173400"/>
    <x v="2"/>
    <s v="Sep 2013"/>
    <n v="8.3699999999999761"/>
    <x v="0"/>
    <x v="1"/>
    <s v="Low"/>
    <n v="-1.8267562879444799E-2"/>
    <n v="0"/>
    <x v="2"/>
  </r>
  <r>
    <x v="2905"/>
    <n v="178.9"/>
    <n v="185.83"/>
    <n v="178.56"/>
    <n v="183.39"/>
    <n v="13401700"/>
    <x v="3"/>
    <s v="Sep 2013"/>
    <n v="7.2700000000000102"/>
    <x v="1"/>
    <x v="1"/>
    <s v="Low"/>
    <n v="2.5097820011179321E-2"/>
    <n v="0.9"/>
    <x v="0"/>
  </r>
  <r>
    <x v="2906"/>
    <n v="170.8"/>
    <n v="180.47"/>
    <n v="169.08"/>
    <n v="177.92"/>
    <n v="15594600"/>
    <x v="4"/>
    <s v="Sep 2013"/>
    <n v="11.389999999999986"/>
    <x v="1"/>
    <x v="1"/>
    <s v="Medium"/>
    <n v="4.1686182669789087E-2"/>
    <n v="0.9"/>
    <x v="0"/>
  </r>
  <r>
    <x v="2907"/>
    <n v="167.07"/>
    <n v="167.45"/>
    <n v="164.2"/>
    <n v="166.21799999999999"/>
    <n v="5439700"/>
    <x v="0"/>
    <s v="Sep 2013"/>
    <n v="3.25"/>
    <x v="0"/>
    <x v="2"/>
    <s v="Low"/>
    <n v="-5.0996588256419697E-3"/>
    <n v="0"/>
    <x v="2"/>
  </r>
  <r>
    <x v="2908"/>
    <n v="165.08"/>
    <n v="168.42"/>
    <n v="163.36099999999999"/>
    <n v="166.23"/>
    <n v="5496900"/>
    <x v="1"/>
    <s v="Sep 2013"/>
    <n v="5.0589999999999975"/>
    <x v="0"/>
    <x v="1"/>
    <s v="Low"/>
    <n v="6.9663193603100148E-3"/>
    <n v="0"/>
    <x v="2"/>
  </r>
  <r>
    <x v="2909"/>
    <n v="168"/>
    <n v="170.85"/>
    <n v="165.85"/>
    <n v="166.58"/>
    <n v="7574900"/>
    <x v="2"/>
    <s v="Sep 2013"/>
    <n v="5"/>
    <x v="0"/>
    <x v="1"/>
    <s v="Low"/>
    <n v="-8.4523809523808779E-3"/>
    <n v="0"/>
    <x v="2"/>
  </r>
  <r>
    <x v="2910"/>
    <n v="162.77000000000001"/>
    <n v="166.37"/>
    <n v="162.16"/>
    <n v="165.54"/>
    <n v="5401200"/>
    <x v="3"/>
    <s v="Sep 2013"/>
    <n v="4.210000000000008"/>
    <x v="0"/>
    <x v="2"/>
    <s v="Low"/>
    <n v="1.7017877987343992E-2"/>
    <n v="0"/>
    <x v="2"/>
  </r>
  <r>
    <x v="2911"/>
    <n v="164"/>
    <n v="166.76"/>
    <n v="160.51"/>
    <n v="164.93"/>
    <n v="6160000"/>
    <x v="4"/>
    <s v="Sep 2013"/>
    <n v="6.25"/>
    <x v="0"/>
    <x v="1"/>
    <s v="Low"/>
    <n v="5.6707317073171146E-3"/>
    <n v="0"/>
    <x v="2"/>
  </r>
  <r>
    <x v="2912"/>
    <n v="166.41"/>
    <n v="167.89500000000001"/>
    <n v="162.13"/>
    <n v="163.52000000000001"/>
    <n v="5832500"/>
    <x v="0"/>
    <s v="Sep 2013"/>
    <n v="5.7650000000000148"/>
    <x v="0"/>
    <x v="1"/>
    <s v="Low"/>
    <n v="-1.7366744786971856E-2"/>
    <n v="0"/>
    <x v="2"/>
  </r>
  <r>
    <x v="2913"/>
    <n v="161.44999999999999"/>
    <n v="167.5"/>
    <n v="160.63"/>
    <n v="166.37"/>
    <n v="8967800"/>
    <x v="1"/>
    <s v="Sep 2013"/>
    <n v="6.8700000000000045"/>
    <x v="0"/>
    <x v="1"/>
    <s v="Low"/>
    <n v="3.0473830907401772E-2"/>
    <n v="0.9"/>
    <x v="0"/>
  </r>
  <r>
    <x v="2914"/>
    <n v="163.12"/>
    <n v="164.5"/>
    <n v="158.51"/>
    <n v="160.69999999999999"/>
    <n v="14344500"/>
    <x v="2"/>
    <s v="Sep 2013"/>
    <n v="5.9900000000000091"/>
    <x v="0"/>
    <x v="1"/>
    <s v="Low"/>
    <n v="-1.4835703776361059E-2"/>
    <n v="0"/>
    <x v="2"/>
  </r>
  <r>
    <x v="2915"/>
    <n v="168.57"/>
    <n v="169.7"/>
    <n v="165.15"/>
    <n v="166.97"/>
    <n v="8619700"/>
    <x v="3"/>
    <s v="Sep 2013"/>
    <n v="4.5499999999999829"/>
    <x v="0"/>
    <x v="2"/>
    <s v="Low"/>
    <n v="-9.4916058610665863E-3"/>
    <n v="0"/>
    <x v="2"/>
  </r>
  <r>
    <x v="2916"/>
    <n v="170.1"/>
    <n v="171.5"/>
    <n v="168.25"/>
    <n v="169.93"/>
    <n v="6685300"/>
    <x v="4"/>
    <s v="Sep 2013"/>
    <n v="3.25"/>
    <x v="0"/>
    <x v="2"/>
    <s v="Low"/>
    <n v="-9.9941211052314823E-4"/>
    <n v="0"/>
    <x v="2"/>
  </r>
  <r>
    <x v="2917"/>
    <n v="169.77"/>
    <n v="171.62"/>
    <n v="165.56"/>
    <n v="170.62200000000001"/>
    <n v="11475700"/>
    <x v="0"/>
    <s v="Sep 2013"/>
    <n v="6.0600000000000023"/>
    <x v="0"/>
    <x v="1"/>
    <s v="Low"/>
    <n v="5.0185545149319891E-3"/>
    <n v="0"/>
    <x v="2"/>
  </r>
  <r>
    <x v="2918"/>
    <n v="173.4"/>
    <n v="173.7"/>
    <n v="166.4"/>
    <n v="168.94"/>
    <n v="12061100"/>
    <x v="1"/>
    <s v="Sep 2013"/>
    <n v="7.2999999999999829"/>
    <x v="1"/>
    <x v="1"/>
    <s v="Low"/>
    <n v="-2.5720876585928535E-2"/>
    <n v="-0.9"/>
    <x v="1"/>
  </r>
  <r>
    <x v="2919"/>
    <n v="166.37"/>
    <n v="169.21"/>
    <n v="163.96"/>
    <n v="169"/>
    <n v="11028400"/>
    <x v="3"/>
    <s v="Aug 2013"/>
    <n v="5.25"/>
    <x v="0"/>
    <x v="1"/>
    <s v="Low"/>
    <n v="1.5808138486505953E-2"/>
    <n v="0"/>
    <x v="2"/>
  </r>
  <r>
    <x v="2920"/>
    <n v="164.215"/>
    <n v="167.75"/>
    <n v="162.51"/>
    <n v="166.06"/>
    <n v="9436000"/>
    <x v="4"/>
    <s v="Aug 2013"/>
    <n v="5.2400000000000091"/>
    <x v="0"/>
    <x v="1"/>
    <s v="Low"/>
    <n v="1.1235270833967657E-2"/>
    <n v="0"/>
    <x v="2"/>
  </r>
  <r>
    <x v="2921"/>
    <n v="169.06"/>
    <n v="171.5"/>
    <n v="163.25"/>
    <n v="166.45"/>
    <n v="14740100"/>
    <x v="0"/>
    <s v="Aug 2013"/>
    <n v="8.25"/>
    <x v="0"/>
    <x v="1"/>
    <s v="Low"/>
    <n v="-1.5438305926889943E-2"/>
    <n v="0"/>
    <x v="2"/>
  </r>
  <r>
    <x v="2922"/>
    <n v="162.30000000000001"/>
    <n v="168.8"/>
    <n v="160.95009999999999"/>
    <n v="167.01"/>
    <n v="17566900"/>
    <x v="1"/>
    <s v="Aug 2013"/>
    <n v="7.8499000000000194"/>
    <x v="0"/>
    <x v="1"/>
    <s v="Low"/>
    <n v="2.9020332717190261E-2"/>
    <n v="0.9"/>
    <x v="0"/>
  </r>
  <r>
    <x v="2923"/>
    <n v="165.15"/>
    <n v="173"/>
    <n v="160.25"/>
    <n v="164.22"/>
    <n v="24171100"/>
    <x v="2"/>
    <s v="Aug 2013"/>
    <n v="12.75"/>
    <x v="1"/>
    <x v="1"/>
    <s v="Medium"/>
    <n v="-5.6312443233424575E-3"/>
    <n v="0"/>
    <x v="2"/>
  </r>
  <r>
    <x v="2924"/>
    <n v="157"/>
    <n v="162.30000000000001"/>
    <n v="155"/>
    <n v="161.839"/>
    <n v="12931900"/>
    <x v="3"/>
    <s v="Aug 2013"/>
    <n v="7.3000000000000114"/>
    <x v="1"/>
    <x v="1"/>
    <s v="Low"/>
    <n v="3.0821656050955406E-2"/>
    <n v="0.9"/>
    <x v="0"/>
  </r>
  <r>
    <x v="2925"/>
    <n v="149.22"/>
    <n v="157.47999999999999"/>
    <n v="148.13999999999999"/>
    <n v="157.1"/>
    <n v="10592400"/>
    <x v="4"/>
    <s v="Aug 2013"/>
    <n v="9.3400000000000034"/>
    <x v="0"/>
    <x v="1"/>
    <s v="Low"/>
    <n v="5.2807934593218038E-2"/>
    <n v="0.9"/>
    <x v="0"/>
  </r>
  <r>
    <x v="2926"/>
    <n v="150"/>
    <n v="150.3091"/>
    <n v="146.25"/>
    <n v="147.86000000000001"/>
    <n v="6266300"/>
    <x v="0"/>
    <s v="Aug 2013"/>
    <n v="4.0591000000000008"/>
    <x v="0"/>
    <x v="2"/>
    <s v="Low"/>
    <n v="-1.4266666666666575E-2"/>
    <n v="0"/>
    <x v="2"/>
  </r>
  <r>
    <x v="2927"/>
    <n v="148.65"/>
    <n v="149.78"/>
    <n v="147"/>
    <n v="149.58000000000001"/>
    <n v="6418200"/>
    <x v="1"/>
    <s v="Aug 2013"/>
    <n v="2.7800000000000011"/>
    <x v="0"/>
    <x v="2"/>
    <s v="Low"/>
    <n v="6.2563067608476745E-3"/>
    <n v="0"/>
    <x v="2"/>
  </r>
  <r>
    <x v="2928"/>
    <n v="143.42689999999999"/>
    <n v="147.38"/>
    <n v="142.83000000000001"/>
    <n v="144.9"/>
    <n v="8037700"/>
    <x v="2"/>
    <s v="Aug 2013"/>
    <n v="4.5499999999999829"/>
    <x v="0"/>
    <x v="2"/>
    <s v="Low"/>
    <n v="1.0270737218750573E-2"/>
    <n v="0"/>
    <x v="2"/>
  </r>
  <r>
    <x v="2929"/>
    <n v="141.63"/>
    <n v="143.90700000000001"/>
    <n v="140.97"/>
    <n v="142"/>
    <n v="7108100"/>
    <x v="3"/>
    <s v="Aug 2013"/>
    <n v="2.9370000000000118"/>
    <x v="0"/>
    <x v="2"/>
    <s v="Low"/>
    <n v="2.6124408670479739E-3"/>
    <n v="0"/>
    <x v="2"/>
  </r>
  <r>
    <x v="2930"/>
    <n v="136.43010000000001"/>
    <n v="143.59989999999999"/>
    <n v="135"/>
    <n v="139.66999999999999"/>
    <n v="10179200"/>
    <x v="4"/>
    <s v="Aug 2013"/>
    <n v="8.599899999999991"/>
    <x v="0"/>
    <x v="1"/>
    <s v="Low"/>
    <n v="2.3747692041565439E-2"/>
    <n v="0.9"/>
    <x v="0"/>
  </r>
  <r>
    <x v="2931"/>
    <n v="142.72"/>
    <n v="144.8399"/>
    <n v="138.05000000000001"/>
    <n v="139.36000000000001"/>
    <n v="11693800"/>
    <x v="0"/>
    <s v="Aug 2013"/>
    <n v="6.7898999999999887"/>
    <x v="0"/>
    <x v="1"/>
    <s v="Low"/>
    <n v="-2.3542600896860885E-2"/>
    <n v="-0.9"/>
    <x v="1"/>
  </r>
  <r>
    <x v="2932"/>
    <n v="149.5"/>
    <n v="149.84"/>
    <n v="144.44999999999999"/>
    <n v="145.43"/>
    <n v="8748900"/>
    <x v="1"/>
    <s v="Aug 2013"/>
    <n v="5.3900000000000148"/>
    <x v="0"/>
    <x v="1"/>
    <s v="Low"/>
    <n v="-2.7224080267558484E-2"/>
    <n v="-0.9"/>
    <x v="1"/>
  </r>
  <r>
    <x v="2933"/>
    <n v="149.43"/>
    <n v="150.5"/>
    <n v="142.05000000000001"/>
    <n v="147.38"/>
    <n v="14912200"/>
    <x v="2"/>
    <s v="Aug 2013"/>
    <n v="8.4499999999999886"/>
    <x v="0"/>
    <x v="1"/>
    <s v="Low"/>
    <n v="-1.3718798099444632E-2"/>
    <n v="0"/>
    <x v="2"/>
  </r>
  <r>
    <x v="2934"/>
    <n v="152.4"/>
    <n v="155.94999999999999"/>
    <n v="151.25"/>
    <n v="153"/>
    <n v="8927700"/>
    <x v="3"/>
    <s v="Aug 2013"/>
    <n v="4.6999999999999886"/>
    <x v="0"/>
    <x v="2"/>
    <s v="Low"/>
    <n v="3.9370078740157107E-3"/>
    <n v="0"/>
    <x v="2"/>
  </r>
  <r>
    <x v="2935"/>
    <n v="154.35499999999999"/>
    <n v="158.88"/>
    <n v="150.46"/>
    <n v="153.47999999999999"/>
    <n v="27246800"/>
    <x v="4"/>
    <s v="Aug 2013"/>
    <n v="8.4199999999999875"/>
    <x v="1"/>
    <x v="1"/>
    <s v="Low"/>
    <n v="-5.6687506073661367E-3"/>
    <n v="0"/>
    <x v="2"/>
  </r>
  <r>
    <x v="2936"/>
    <n v="141.88999999999999"/>
    <n v="141.94999999999999"/>
    <n v="132.36000000000001"/>
    <n v="134.22999999999999"/>
    <n v="18212200"/>
    <x v="0"/>
    <s v="Aug 2013"/>
    <n v="9.589999999999975"/>
    <x v="0"/>
    <x v="1"/>
    <s v="Low"/>
    <n v="-5.3985481711184703E-2"/>
    <n v="-0.9"/>
    <x v="1"/>
  </r>
  <r>
    <x v="2937"/>
    <n v="144.75"/>
    <n v="145.72999999999999"/>
    <n v="141.1"/>
    <n v="142.15"/>
    <n v="9254500"/>
    <x v="1"/>
    <s v="Aug 2013"/>
    <n v="4.6299999999999955"/>
    <x v="1"/>
    <x v="2"/>
    <s v="Low"/>
    <n v="-1.7962003454231393E-2"/>
    <n v="0"/>
    <x v="2"/>
  </r>
  <r>
    <x v="2938"/>
    <n v="140.01"/>
    <n v="144.88999999999999"/>
    <n v="139.65"/>
    <n v="144.68"/>
    <n v="10200700"/>
    <x v="2"/>
    <s v="Aug 2013"/>
    <n v="5.2399999999999807"/>
    <x v="1"/>
    <x v="1"/>
    <s v="Low"/>
    <n v="3.33547603742591E-2"/>
    <n v="0.9"/>
    <x v="0"/>
  </r>
  <r>
    <x v="2939"/>
    <n v="134.59"/>
    <n v="138.25"/>
    <n v="133.61000000000001"/>
    <n v="138"/>
    <n v="6269900"/>
    <x v="3"/>
    <s v="Aug 2013"/>
    <n v="4.6399999999999864"/>
    <x v="1"/>
    <x v="2"/>
    <s v="Low"/>
    <n v="2.5336206256036827E-2"/>
    <n v="0.9"/>
    <x v="0"/>
  </r>
  <r>
    <x v="2940"/>
    <n v="135"/>
    <n v="136.52000000000001"/>
    <n v="132.631"/>
    <n v="135.55000000000001"/>
    <n v="5323600"/>
    <x v="4"/>
    <s v="Aug 2013"/>
    <n v="3.88900000000001"/>
    <x v="0"/>
    <x v="2"/>
    <s v="Low"/>
    <n v="4.0740740740741587E-3"/>
    <n v="0"/>
    <x v="2"/>
  </r>
  <r>
    <x v="2941"/>
    <n v="132.57"/>
    <n v="134.97499999999999"/>
    <n v="131.44999999999999"/>
    <n v="134.28"/>
    <n v="6351700"/>
    <x v="0"/>
    <s v="Jul 2013"/>
    <n v="3.5250000000000057"/>
    <x v="0"/>
    <x v="2"/>
    <s v="Low"/>
    <n v="1.2898845892735974E-2"/>
    <n v="0"/>
    <x v="2"/>
  </r>
  <r>
    <x v="2942"/>
    <n v="134.80000000000001"/>
    <n v="137.49"/>
    <n v="128.18"/>
    <n v="131.74"/>
    <n v="13127000"/>
    <x v="1"/>
    <s v="Jul 2013"/>
    <n v="9.3100000000000023"/>
    <x v="1"/>
    <x v="1"/>
    <s v="Low"/>
    <n v="-2.2700296735905061E-2"/>
    <n v="-0.9"/>
    <x v="1"/>
  </r>
  <r>
    <x v="2943"/>
    <n v="129.32"/>
    <n v="135.37"/>
    <n v="128.25"/>
    <n v="134.62"/>
    <n v="9678900"/>
    <x v="2"/>
    <s v="Jul 2013"/>
    <n v="7.1200000000000045"/>
    <x v="1"/>
    <x v="1"/>
    <s v="Low"/>
    <n v="4.0983606557377136E-2"/>
    <n v="0.9"/>
    <x v="0"/>
  </r>
  <r>
    <x v="2944"/>
    <n v="128.13999999999999"/>
    <n v="130.68"/>
    <n v="126.61"/>
    <n v="129.38999999999999"/>
    <n v="9633100"/>
    <x v="3"/>
    <s v="Jul 2013"/>
    <n v="4.0700000000000074"/>
    <x v="0"/>
    <x v="2"/>
    <s v="Low"/>
    <n v="9.754955517402842E-3"/>
    <n v="0"/>
    <x v="2"/>
  </r>
  <r>
    <x v="2945"/>
    <n v="120.4"/>
    <n v="124.75"/>
    <n v="120.19"/>
    <n v="124.07"/>
    <n v="5284300"/>
    <x v="4"/>
    <s v="Jul 2013"/>
    <n v="4.5600000000000023"/>
    <x v="0"/>
    <x v="2"/>
    <s v="Low"/>
    <n v="3.0481727574750726E-2"/>
    <n v="0.9"/>
    <x v="0"/>
  </r>
  <r>
    <x v="2946"/>
    <n v="124.47"/>
    <n v="124.5"/>
    <n v="119.56"/>
    <n v="121.7"/>
    <n v="6869000"/>
    <x v="0"/>
    <s v="Jul 2013"/>
    <n v="4.9399999999999977"/>
    <x v="0"/>
    <x v="2"/>
    <s v="Low"/>
    <n v="-2.2254358479954977E-2"/>
    <n v="-0.9"/>
    <x v="1"/>
  </r>
  <r>
    <x v="2947"/>
    <n v="124"/>
    <n v="125.56"/>
    <n v="121.82"/>
    <n v="122.74"/>
    <n v="7736400"/>
    <x v="1"/>
    <s v="Jul 2013"/>
    <n v="3.7400000000000091"/>
    <x v="0"/>
    <x v="2"/>
    <s v="Low"/>
    <n v="-1.0161290322580686E-2"/>
    <n v="0"/>
    <x v="2"/>
  </r>
  <r>
    <x v="2948"/>
    <n v="119.89"/>
    <n v="126.68"/>
    <n v="119.88"/>
    <n v="122.43"/>
    <n v="9797800"/>
    <x v="2"/>
    <s v="Jul 2013"/>
    <n v="6.8000000000000114"/>
    <x v="0"/>
    <x v="1"/>
    <s v="Low"/>
    <n v="2.118608724664281E-2"/>
    <n v="0.9"/>
    <x v="0"/>
  </r>
  <r>
    <x v="2949"/>
    <n v="118.5"/>
    <n v="120.55"/>
    <n v="116.51"/>
    <n v="119.68"/>
    <n v="5890300"/>
    <x v="3"/>
    <s v="Jul 2013"/>
    <n v="4.039999999999992"/>
    <x v="0"/>
    <x v="2"/>
    <s v="Low"/>
    <n v="9.9578059071730538E-3"/>
    <n v="0"/>
    <x v="2"/>
  </r>
  <r>
    <x v="2950"/>
    <n v="120.97"/>
    <n v="122.73"/>
    <n v="116.18"/>
    <n v="119.03"/>
    <n v="11398100"/>
    <x v="4"/>
    <s v="Jul 2013"/>
    <n v="6.5499999999999972"/>
    <x v="0"/>
    <x v="1"/>
    <s v="Low"/>
    <n v="-1.6037033975365773E-2"/>
    <n v="0"/>
    <x v="2"/>
  </r>
  <r>
    <x v="2951"/>
    <n v="106.52"/>
    <n v="121.62"/>
    <n v="104.5"/>
    <n v="120.25"/>
    <n v="26029000"/>
    <x v="0"/>
    <s v="Jul 2013"/>
    <n v="17.120000000000005"/>
    <x v="0"/>
    <x v="0"/>
    <s v="High"/>
    <n v="0.12889598197521596"/>
    <n v="0.9"/>
    <x v="0"/>
  </r>
  <r>
    <x v="2952"/>
    <n v="126.28"/>
    <n v="126.32"/>
    <n v="107.3"/>
    <n v="109.05"/>
    <n v="32371900"/>
    <x v="1"/>
    <s v="Jul 2013"/>
    <n v="19.019999999999996"/>
    <x v="0"/>
    <x v="0"/>
    <s v="High"/>
    <n v="-0.13644282546721573"/>
    <n v="-0.9"/>
    <x v="1"/>
  </r>
  <r>
    <x v="2953"/>
    <n v="133.03"/>
    <n v="133.25899999999999"/>
    <n v="126.82"/>
    <n v="127.26"/>
    <n v="9922400"/>
    <x v="2"/>
    <s v="Jul 2013"/>
    <n v="6.438999999999993"/>
    <x v="1"/>
    <x v="1"/>
    <s v="Low"/>
    <n v="-4.3373675110877218E-2"/>
    <n v="-0.9"/>
    <x v="1"/>
  </r>
  <r>
    <x v="2954"/>
    <n v="125.5"/>
    <n v="129.94"/>
    <n v="124.51"/>
    <n v="129.9"/>
    <n v="11344000"/>
    <x v="3"/>
    <s v="Jul 2013"/>
    <n v="5.4299999999999926"/>
    <x v="1"/>
    <x v="1"/>
    <s v="Low"/>
    <n v="3.5059760956175343E-2"/>
    <n v="0.9"/>
    <x v="0"/>
  </r>
  <r>
    <x v="2955"/>
    <n v="124.88"/>
    <n v="126.09"/>
    <n v="122.35"/>
    <n v="125.61"/>
    <n v="7483600"/>
    <x v="4"/>
    <s v="Jul 2013"/>
    <n v="3.7400000000000091"/>
    <x v="1"/>
    <x v="2"/>
    <s v="Low"/>
    <n v="5.8456117873158554E-3"/>
    <n v="0"/>
    <x v="2"/>
  </r>
  <r>
    <x v="2956"/>
    <n v="123.19"/>
    <n v="123.25"/>
    <n v="120.79"/>
    <n v="122.27"/>
    <n v="5600100"/>
    <x v="0"/>
    <s v="Jul 2013"/>
    <n v="2.4599999999999937"/>
    <x v="0"/>
    <x v="2"/>
    <s v="Low"/>
    <n v="-7.4681386476175152E-3"/>
    <n v="0"/>
    <x v="2"/>
  </r>
  <r>
    <x v="2957"/>
    <n v="124.64"/>
    <n v="125.32"/>
    <n v="121.91"/>
    <n v="123.45"/>
    <n v="8603300"/>
    <x v="1"/>
    <s v="Jul 2013"/>
    <n v="3.4099999999999966"/>
    <x v="1"/>
    <x v="2"/>
    <s v="Low"/>
    <n v="-9.5474967907573632E-3"/>
    <n v="0"/>
    <x v="2"/>
  </r>
  <r>
    <x v="2958"/>
    <n v="121.37"/>
    <n v="122.1799"/>
    <n v="118.82"/>
    <n v="121.61"/>
    <n v="7814200"/>
    <x v="2"/>
    <s v="Jul 2013"/>
    <n v="3.3599000000000103"/>
    <x v="1"/>
    <x v="2"/>
    <s v="Low"/>
    <n v="1.9774244047128194E-3"/>
    <n v="0"/>
    <x v="2"/>
  </r>
  <r>
    <x v="2959"/>
    <n v="118.32"/>
    <n v="120.28"/>
    <n v="115.7"/>
    <n v="120.09"/>
    <n v="6818700"/>
    <x v="3"/>
    <s v="Jul 2013"/>
    <n v="4.5799999999999983"/>
    <x v="0"/>
    <x v="2"/>
    <s v="Low"/>
    <n v="1.4959432048681628E-2"/>
    <n v="0"/>
    <x v="2"/>
  </r>
  <r>
    <x v="2960"/>
    <n v="118"/>
    <n v="119.25"/>
    <n v="114.27"/>
    <n v="115.24"/>
    <n v="4806700"/>
    <x v="0"/>
    <s v="Jul 2013"/>
    <n v="4.980000000000004"/>
    <x v="0"/>
    <x v="2"/>
    <s v="Low"/>
    <n v="-2.338983050847462E-2"/>
    <n v="-0.9"/>
    <x v="1"/>
  </r>
  <r>
    <x v="2961"/>
    <n v="118.255"/>
    <n v="121.89"/>
    <n v="115.5"/>
    <n v="117.82"/>
    <n v="12064100"/>
    <x v="1"/>
    <s v="Jul 2013"/>
    <n v="6.3900000000000006"/>
    <x v="1"/>
    <x v="1"/>
    <s v="Low"/>
    <n v="-3.6784913957126743E-3"/>
    <n v="0"/>
    <x v="2"/>
  </r>
  <r>
    <x v="2962"/>
    <n v="109.36"/>
    <n v="117.77"/>
    <n v="109.15"/>
    <n v="117.179"/>
    <n v="10903600"/>
    <x v="2"/>
    <s v="Jul 2013"/>
    <n v="8.6199999999999903"/>
    <x v="1"/>
    <x v="1"/>
    <s v="Low"/>
    <n v="7.1497805413313853E-2"/>
    <n v="0.9"/>
    <x v="0"/>
  </r>
  <r>
    <x v="2963"/>
    <n v="108.57"/>
    <n v="109.44"/>
    <n v="106.71"/>
    <n v="107.36"/>
    <n v="5748600"/>
    <x v="3"/>
    <s v="Jun 2013"/>
    <n v="2.730000000000004"/>
    <x v="0"/>
    <x v="2"/>
    <s v="Low"/>
    <n v="-1.1144883485308961E-2"/>
    <n v="0"/>
    <x v="2"/>
  </r>
  <r>
    <x v="2964"/>
    <n v="106.75"/>
    <n v="110.25"/>
    <n v="106.13200000000001"/>
    <n v="109.25"/>
    <n v="8744900"/>
    <x v="4"/>
    <s v="Jun 2013"/>
    <n v="4.117999999999995"/>
    <x v="0"/>
    <x v="2"/>
    <s v="Low"/>
    <n v="2.3419203747072601E-2"/>
    <n v="0.9"/>
    <x v="0"/>
  </r>
  <r>
    <x v="2965"/>
    <n v="103.8"/>
    <n v="105.8699"/>
    <n v="102.66"/>
    <n v="105.72"/>
    <n v="6602600"/>
    <x v="0"/>
    <s v="Jun 2013"/>
    <n v="3.2099000000000046"/>
    <x v="0"/>
    <x v="2"/>
    <s v="Low"/>
    <n v="1.8497109826589614E-2"/>
    <n v="0"/>
    <x v="2"/>
  </r>
  <r>
    <x v="2966"/>
    <n v="103.1"/>
    <n v="104.2"/>
    <n v="100.55"/>
    <n v="102.4"/>
    <n v="5848700"/>
    <x v="1"/>
    <s v="Jun 2013"/>
    <n v="3.6500000000000057"/>
    <x v="0"/>
    <x v="2"/>
    <s v="Low"/>
    <n v="-6.7895247332685612E-3"/>
    <n v="0"/>
    <x v="2"/>
  </r>
  <r>
    <x v="2967"/>
    <n v="96.5"/>
    <n v="102.87"/>
    <n v="95.3"/>
    <n v="101.49"/>
    <n v="7119800"/>
    <x v="2"/>
    <s v="Jun 2013"/>
    <n v="7.5700000000000074"/>
    <x v="0"/>
    <x v="1"/>
    <s v="Low"/>
    <n v="5.1709844559585438E-2"/>
    <n v="0.9"/>
    <x v="0"/>
  </r>
  <r>
    <x v="2968"/>
    <n v="103.7"/>
    <n v="103.7"/>
    <n v="97.5"/>
    <n v="99.55"/>
    <n v="11718600"/>
    <x v="3"/>
    <s v="Jun 2013"/>
    <n v="6.2000000000000028"/>
    <x v="0"/>
    <x v="1"/>
    <s v="Low"/>
    <n v="-4.0019286403085878E-2"/>
    <n v="-0.9"/>
    <x v="1"/>
  </r>
  <r>
    <x v="2969"/>
    <n v="104.65"/>
    <n v="107.13"/>
    <n v="99.45"/>
    <n v="100.65"/>
    <n v="10106500"/>
    <x v="4"/>
    <s v="Jun 2013"/>
    <n v="7.6799999999999926"/>
    <x v="0"/>
    <x v="1"/>
    <s v="Low"/>
    <n v="-3.8222646918299089E-2"/>
    <n v="-0.9"/>
    <x v="1"/>
  </r>
  <r>
    <x v="2970"/>
    <n v="102.06"/>
    <n v="106.67"/>
    <n v="102.01"/>
    <n v="104.68"/>
    <n v="8578900"/>
    <x v="0"/>
    <s v="Jun 2013"/>
    <n v="4.6599999999999966"/>
    <x v="0"/>
    <x v="2"/>
    <s v="Low"/>
    <n v="2.5671173819322012E-2"/>
    <n v="0.9"/>
    <x v="0"/>
  </r>
  <r>
    <x v="2971"/>
    <n v="101.75"/>
    <n v="103.98"/>
    <n v="99.2"/>
    <n v="103.39"/>
    <n v="8795300"/>
    <x v="1"/>
    <s v="Jun 2013"/>
    <n v="4.7800000000000011"/>
    <x v="0"/>
    <x v="2"/>
    <s v="Low"/>
    <n v="1.6117936117936122E-2"/>
    <n v="0"/>
    <x v="2"/>
  </r>
  <r>
    <x v="2972"/>
    <n v="103.6"/>
    <n v="104.75"/>
    <n v="101.2"/>
    <n v="102.2"/>
    <n v="7066200"/>
    <x v="2"/>
    <s v="Jun 2013"/>
    <n v="3.5499999999999972"/>
    <x v="0"/>
    <x v="2"/>
    <s v="Low"/>
    <n v="-1.3513513513513433E-2"/>
    <n v="0"/>
    <x v="2"/>
  </r>
  <r>
    <x v="2973"/>
    <n v="100"/>
    <n v="102.52"/>
    <n v="99.33"/>
    <n v="100.3"/>
    <n v="6564700"/>
    <x v="3"/>
    <s v="Jun 2013"/>
    <n v="3.1899999999999977"/>
    <x v="0"/>
    <x v="2"/>
    <s v="Low"/>
    <n v="2.9999999999999714E-3"/>
    <n v="0"/>
    <x v="2"/>
  </r>
  <r>
    <x v="2974"/>
    <n v="99"/>
    <n v="99.28"/>
    <n v="95.120099999999994"/>
    <n v="98.18"/>
    <n v="5961600"/>
    <x v="4"/>
    <s v="Jun 2013"/>
    <n v="4.1599000000000075"/>
    <x v="0"/>
    <x v="2"/>
    <s v="Low"/>
    <n v="-8.2828282828282147E-3"/>
    <n v="0"/>
    <x v="2"/>
  </r>
  <r>
    <x v="2975"/>
    <n v="96.8"/>
    <n v="100.48"/>
    <n v="95.75"/>
    <n v="97.73"/>
    <n v="9192700"/>
    <x v="0"/>
    <s v="Jun 2013"/>
    <n v="4.730000000000004"/>
    <x v="0"/>
    <x v="2"/>
    <s v="Low"/>
    <n v="9.6074380165289963E-3"/>
    <n v="0"/>
    <x v="2"/>
  </r>
  <r>
    <x v="2976"/>
    <n v="98.18"/>
    <n v="98.68"/>
    <n v="94.05"/>
    <n v="94.47"/>
    <n v="7394000"/>
    <x v="1"/>
    <s v="Jun 2013"/>
    <n v="4.6300000000000097"/>
    <x v="0"/>
    <x v="2"/>
    <s v="Low"/>
    <n v="-3.7787736809941005E-2"/>
    <n v="-0.9"/>
    <x v="1"/>
  </r>
  <r>
    <x v="2977"/>
    <n v="98.93"/>
    <n v="102.52"/>
    <n v="98.57"/>
    <n v="100.05"/>
    <n v="9228600"/>
    <x v="2"/>
    <s v="Jun 2013"/>
    <n v="3.9500000000000028"/>
    <x v="0"/>
    <x v="2"/>
    <s v="Low"/>
    <n v="1.1321136156878502E-2"/>
    <n v="0"/>
    <x v="2"/>
  </r>
  <r>
    <x v="2978"/>
    <n v="98"/>
    <n v="102.9"/>
    <n v="96.7"/>
    <n v="102.04"/>
    <n v="10711600"/>
    <x v="3"/>
    <s v="Jun 2013"/>
    <n v="6.2000000000000028"/>
    <x v="0"/>
    <x v="1"/>
    <s v="Low"/>
    <n v="4.1224489795918431E-2"/>
    <n v="0.9"/>
    <x v="0"/>
  </r>
  <r>
    <x v="2979"/>
    <n v="95.25"/>
    <n v="99.27"/>
    <n v="95.11"/>
    <n v="97.35"/>
    <n v="9510900"/>
    <x v="4"/>
    <s v="Jun 2013"/>
    <n v="4.1599999999999966"/>
    <x v="0"/>
    <x v="2"/>
    <s v="Low"/>
    <n v="2.204724409448813E-2"/>
    <n v="0.9"/>
    <x v="0"/>
  </r>
  <r>
    <x v="2980"/>
    <n v="93.66"/>
    <n v="97.969899999999996"/>
    <n v="89.11"/>
    <n v="95.37"/>
    <n v="12224800"/>
    <x v="0"/>
    <s v="Jun 2013"/>
    <n v="8.8598999999999961"/>
    <x v="0"/>
    <x v="1"/>
    <s v="Low"/>
    <n v="1.8257527226137178E-2"/>
    <n v="0"/>
    <x v="2"/>
  </r>
  <r>
    <x v="2981"/>
    <n v="92.75"/>
    <n v="96.42"/>
    <n v="92.400099999999995"/>
    <n v="94.84"/>
    <n v="8856100"/>
    <x v="1"/>
    <s v="Jun 2013"/>
    <n v="4.0199000000000069"/>
    <x v="0"/>
    <x v="2"/>
    <s v="Low"/>
    <n v="2.2533692722372003E-2"/>
    <n v="0.9"/>
    <x v="0"/>
  </r>
  <r>
    <x v="2982"/>
    <n v="97.62"/>
    <n v="97.62"/>
    <n v="88.25"/>
    <n v="92.59"/>
    <n v="19139600"/>
    <x v="2"/>
    <s v="Jun 2013"/>
    <n v="9.3700000000000045"/>
    <x v="0"/>
    <x v="1"/>
    <s v="Low"/>
    <n v="-5.1526326572423696E-2"/>
    <n v="-0.9"/>
    <x v="1"/>
  </r>
  <r>
    <x v="2983"/>
    <n v="106.26"/>
    <n v="106.44"/>
    <n v="97.73"/>
    <n v="97.76"/>
    <n v="15172000"/>
    <x v="3"/>
    <s v="May 2013"/>
    <n v="8.7099999999999937"/>
    <x v="0"/>
    <x v="1"/>
    <s v="Low"/>
    <n v="-7.999247129681912E-2"/>
    <n v="-0.9"/>
    <x v="1"/>
  </r>
  <r>
    <x v="2984"/>
    <n v="102.46"/>
    <n v="109.54"/>
    <n v="101.2"/>
    <n v="104.95"/>
    <n v="16133700"/>
    <x v="4"/>
    <s v="May 2013"/>
    <n v="8.3400000000000034"/>
    <x v="0"/>
    <x v="1"/>
    <s v="Low"/>
    <n v="2.4302166699199778E-2"/>
    <n v="0.9"/>
    <x v="0"/>
  </r>
  <r>
    <x v="2985"/>
    <n v="113.55"/>
    <n v="114.9"/>
    <n v="99"/>
    <n v="104.629"/>
    <n v="25099500"/>
    <x v="0"/>
    <s v="May 2013"/>
    <n v="15.900000000000006"/>
    <x v="1"/>
    <x v="0"/>
    <s v="Medium"/>
    <n v="-7.8564509026860352E-2"/>
    <n v="-0.9"/>
    <x v="1"/>
  </r>
  <r>
    <x v="2986"/>
    <n v="101.55"/>
    <n v="110.75"/>
    <n v="100.3"/>
    <n v="110.334"/>
    <n v="19691900"/>
    <x v="1"/>
    <s v="May 2013"/>
    <n v="10.450000000000003"/>
    <x v="1"/>
    <x v="1"/>
    <s v="Low"/>
    <n v="8.6499261447562842E-2"/>
    <n v="0.9"/>
    <x v="0"/>
  </r>
  <r>
    <x v="2987"/>
    <n v="92.6"/>
    <n v="97.95"/>
    <n v="92"/>
    <n v="97.08"/>
    <n v="16124200"/>
    <x v="3"/>
    <s v="May 2013"/>
    <n v="5.9500000000000028"/>
    <x v="1"/>
    <x v="1"/>
    <s v="Low"/>
    <n v="4.8380129589632878E-2"/>
    <n v="0.9"/>
    <x v="0"/>
  </r>
  <r>
    <x v="2988"/>
    <n v="84.805000000000007"/>
    <n v="93.01"/>
    <n v="83.05"/>
    <n v="92.73"/>
    <n v="12022200"/>
    <x v="4"/>
    <s v="May 2013"/>
    <n v="9.960000000000008"/>
    <x v="0"/>
    <x v="1"/>
    <s v="Low"/>
    <n v="9.3449678674606407E-2"/>
    <n v="0.9"/>
    <x v="0"/>
  </r>
  <r>
    <x v="2989"/>
    <n v="86.37"/>
    <n v="90.96"/>
    <n v="85.5"/>
    <n v="87.24"/>
    <n v="8568000"/>
    <x v="0"/>
    <s v="May 2013"/>
    <n v="5.4599999999999937"/>
    <x v="0"/>
    <x v="1"/>
    <s v="Low"/>
    <n v="1.0072941993747716E-2"/>
    <n v="0"/>
    <x v="2"/>
  </r>
  <r>
    <x v="2990"/>
    <n v="88.5"/>
    <n v="89.99"/>
    <n v="85.280100000000004"/>
    <n v="87.59"/>
    <n v="8998200"/>
    <x v="1"/>
    <s v="May 2013"/>
    <n v="4.7098999999999904"/>
    <x v="0"/>
    <x v="2"/>
    <s v="Low"/>
    <n v="-1.0282485875706177E-2"/>
    <n v="0"/>
    <x v="2"/>
  </r>
  <r>
    <x v="2991"/>
    <n v="91.12"/>
    <n v="92.5"/>
    <n v="88.63"/>
    <n v="89.94"/>
    <n v="8348400"/>
    <x v="2"/>
    <s v="May 2013"/>
    <n v="3.8700000000000045"/>
    <x v="0"/>
    <x v="2"/>
    <s v="Low"/>
    <n v="-1.2949956101843798E-2"/>
    <n v="0"/>
    <x v="2"/>
  </r>
  <r>
    <x v="2992"/>
    <n v="92.5"/>
    <n v="94.439899999999994"/>
    <n v="87.5"/>
    <n v="91.5"/>
    <n v="19002200"/>
    <x v="3"/>
    <s v="May 2013"/>
    <n v="6.9398999999999944"/>
    <x v="0"/>
    <x v="1"/>
    <s v="Low"/>
    <n v="-1.0810810810810811E-2"/>
    <n v="0"/>
    <x v="2"/>
  </r>
  <r>
    <x v="2993"/>
    <n v="94.7"/>
    <n v="95"/>
    <n v="88.66"/>
    <n v="92.248000000000005"/>
    <n v="21614000"/>
    <x v="4"/>
    <s v="May 2013"/>
    <n v="6.3400000000000034"/>
    <x v="0"/>
    <x v="1"/>
    <s v="Low"/>
    <n v="-2.5892291446673685E-2"/>
    <n v="-0.9"/>
    <x v="1"/>
  </r>
  <r>
    <x v="2994"/>
    <n v="81.8"/>
    <n v="86.88"/>
    <n v="78.11"/>
    <n v="84.841999999999999"/>
    <n v="16878700"/>
    <x v="0"/>
    <s v="May 2013"/>
    <n v="8.769999999999996"/>
    <x v="0"/>
    <x v="1"/>
    <s v="Low"/>
    <n v="3.7188264058679726E-2"/>
    <n v="0.9"/>
    <x v="0"/>
  </r>
  <r>
    <x v="2995"/>
    <n v="94.22"/>
    <n v="97.12"/>
    <n v="81.150000000000006"/>
    <n v="83.24"/>
    <n v="37163900"/>
    <x v="1"/>
    <s v="May 2013"/>
    <n v="15.969999999999999"/>
    <x v="1"/>
    <x v="0"/>
    <s v="Medium"/>
    <n v="-0.11653576735300365"/>
    <n v="-0.9"/>
    <x v="1"/>
  </r>
  <r>
    <x v="2996"/>
    <n v="80.989999999999995"/>
    <n v="88"/>
    <n v="79.150999999999996"/>
    <n v="87.8"/>
    <n v="22416900"/>
    <x v="2"/>
    <s v="May 2013"/>
    <n v="8.8490000000000038"/>
    <x v="1"/>
    <x v="1"/>
    <s v="Low"/>
    <n v="8.4084454870971756E-2"/>
    <n v="0.9"/>
    <x v="0"/>
  </r>
  <r>
    <x v="2997"/>
    <n v="69.650000000000006"/>
    <n v="81"/>
    <n v="69.25"/>
    <n v="76.763999999999996"/>
    <n v="25082600"/>
    <x v="3"/>
    <s v="May 2013"/>
    <n v="11.75"/>
    <x v="1"/>
    <x v="1"/>
    <s v="Medium"/>
    <n v="0.10213926776740832"/>
    <n v="0.9"/>
    <x v="0"/>
  </r>
  <r>
    <x v="2998"/>
    <n v="70.12"/>
    <n v="75.77"/>
    <n v="63.69"/>
    <n v="69.400000000000006"/>
    <n v="28605000"/>
    <x v="4"/>
    <s v="May 2013"/>
    <n v="12.079999999999998"/>
    <x v="1"/>
    <x v="1"/>
    <s v="Medium"/>
    <n v="-1.0268111808328562E-2"/>
    <n v="0"/>
    <x v="2"/>
  </r>
  <r>
    <x v="2999"/>
    <n v="57.5"/>
    <n v="58.2"/>
    <n v="55.71"/>
    <n v="55.786499999999997"/>
    <n v="6769900"/>
    <x v="0"/>
    <s v="May 2013"/>
    <n v="2.490000000000002"/>
    <x v="0"/>
    <x v="2"/>
    <s v="Low"/>
    <n v="-2.9800000000000059E-2"/>
    <n v="-0.9"/>
    <x v="1"/>
  </r>
  <r>
    <x v="3000"/>
    <n v="62"/>
    <n v="62.37"/>
    <n v="55.12"/>
    <n v="55.51"/>
    <n v="9991000"/>
    <x v="1"/>
    <s v="May 2013"/>
    <n v="7.25"/>
    <x v="1"/>
    <x v="1"/>
    <s v="Low"/>
    <n v="-0.10467741935483874"/>
    <n v="-0.9"/>
    <x v="1"/>
  </r>
  <r>
    <x v="3001"/>
    <n v="56.39"/>
    <n v="59.66"/>
    <n v="55.5"/>
    <n v="59.5"/>
    <n v="4366700"/>
    <x v="2"/>
    <s v="May 2013"/>
    <n v="4.1599999999999966"/>
    <x v="1"/>
    <x v="2"/>
    <s v="Low"/>
    <n v="5.5151622628125542E-2"/>
    <n v="0.9"/>
    <x v="0"/>
  </r>
  <r>
    <x v="3002"/>
    <n v="56.47"/>
    <n v="56.47"/>
    <n v="54.5"/>
    <n v="54.55"/>
    <n v="3378700"/>
    <x v="3"/>
    <s v="May 2013"/>
    <n v="1.9699999999999989"/>
    <x v="0"/>
    <x v="2"/>
    <s v="Low"/>
    <n v="-3.4000354170355969E-2"/>
    <n v="-0.9"/>
    <x v="1"/>
  </r>
  <r>
    <x v="3003"/>
    <n v="53.85"/>
    <n v="55.27"/>
    <n v="53.7"/>
    <n v="54.11"/>
    <n v="3050400"/>
    <x v="4"/>
    <s v="May 2013"/>
    <n v="1.5700000000000003"/>
    <x v="0"/>
    <x v="2"/>
    <s v="Low"/>
    <n v="4.8282265552460164E-3"/>
    <n v="0"/>
    <x v="2"/>
  </r>
  <r>
    <x v="3004"/>
    <n v="55.99"/>
    <n v="55.99"/>
    <n v="53"/>
    <n v="53.28"/>
    <n v="2742800"/>
    <x v="0"/>
    <s v="May 2013"/>
    <n v="2.990000000000002"/>
    <x v="0"/>
    <x v="2"/>
    <s v="Low"/>
    <n v="-4.8401500267904997E-2"/>
    <n v="-0.9"/>
    <x v="1"/>
  </r>
  <r>
    <x v="3005"/>
    <n v="56"/>
    <n v="58.18"/>
    <n v="53.76"/>
    <n v="53.99"/>
    <n v="5522600"/>
    <x v="1"/>
    <s v="Apr 2013"/>
    <n v="4.4200000000000017"/>
    <x v="1"/>
    <x v="2"/>
    <s v="Low"/>
    <n v="-3.5892857142857108E-2"/>
    <n v="-0.9"/>
    <x v="1"/>
  </r>
  <r>
    <x v="3006"/>
    <n v="51.76"/>
    <n v="54.99"/>
    <n v="51.2"/>
    <n v="54.94"/>
    <n v="3639700"/>
    <x v="2"/>
    <s v="Apr 2013"/>
    <n v="3.7899999999999991"/>
    <x v="1"/>
    <x v="2"/>
    <s v="Low"/>
    <n v="6.1437403400309114E-2"/>
    <n v="0.9"/>
    <x v="0"/>
  </r>
  <r>
    <x v="3007"/>
    <n v="53.13"/>
    <n v="53.74"/>
    <n v="50.62"/>
    <n v="51.2"/>
    <n v="3622100"/>
    <x v="3"/>
    <s v="Apr 2013"/>
    <n v="3.1200000000000045"/>
    <x v="1"/>
    <x v="2"/>
    <s v="Low"/>
    <n v="-3.6325992847731969E-2"/>
    <n v="-0.9"/>
    <x v="1"/>
  </r>
  <r>
    <x v="3008"/>
    <n v="50.5"/>
    <n v="52.4"/>
    <n v="50.5"/>
    <n v="52"/>
    <n v="2795900"/>
    <x v="4"/>
    <s v="Apr 2013"/>
    <n v="1.8999999999999986"/>
    <x v="0"/>
    <x v="2"/>
    <s v="Low"/>
    <n v="2.9702970297029702E-2"/>
    <n v="0.9"/>
    <x v="0"/>
  </r>
  <r>
    <x v="3009"/>
    <n v="50.9"/>
    <n v="51.05"/>
    <n v="48.98"/>
    <n v="50.43"/>
    <n v="2630000"/>
    <x v="0"/>
    <s v="Apr 2013"/>
    <n v="2.0700000000000003"/>
    <x v="0"/>
    <x v="2"/>
    <s v="Low"/>
    <n v="-9.2337917485265011E-3"/>
    <n v="0"/>
    <x v="2"/>
  </r>
  <r>
    <x v="3010"/>
    <n v="51"/>
    <n v="52.92"/>
    <n v="50.66"/>
    <n v="51.01"/>
    <n v="3733800"/>
    <x v="1"/>
    <s v="Apr 2013"/>
    <n v="2.2600000000000051"/>
    <x v="1"/>
    <x v="2"/>
    <s v="Low"/>
    <n v="1.9607843137251001E-4"/>
    <n v="0"/>
    <x v="2"/>
  </r>
  <r>
    <x v="3011"/>
    <n v="48.6"/>
    <n v="50.2"/>
    <n v="47.75"/>
    <n v="50.19"/>
    <n v="3939400"/>
    <x v="2"/>
    <s v="Apr 2013"/>
    <n v="2.4500000000000028"/>
    <x v="1"/>
    <x v="2"/>
    <s v="Low"/>
    <n v="3.2716049382715974E-2"/>
    <n v="0.9"/>
    <x v="0"/>
  </r>
  <r>
    <x v="3012"/>
    <n v="47.46"/>
    <n v="49.88"/>
    <n v="47.07"/>
    <n v="47.83"/>
    <n v="3011700"/>
    <x v="3"/>
    <s v="Apr 2013"/>
    <n v="2.8100000000000023"/>
    <x v="1"/>
    <x v="2"/>
    <s v="Low"/>
    <n v="7.7960387694900428E-3"/>
    <n v="0"/>
    <x v="2"/>
  </r>
  <r>
    <x v="3013"/>
    <n v="45.98"/>
    <n v="47.598999999999997"/>
    <n v="45.390099999999997"/>
    <n v="46.97"/>
    <n v="3367900"/>
    <x v="4"/>
    <s v="Apr 2013"/>
    <n v="2.2088999999999999"/>
    <x v="1"/>
    <x v="2"/>
    <s v="Low"/>
    <n v="2.1531100478468946E-2"/>
    <n v="0.9"/>
    <x v="0"/>
  </r>
  <r>
    <x v="3014"/>
    <n v="45.5"/>
    <n v="45.95"/>
    <n v="44.54"/>
    <n v="45.45"/>
    <n v="2118500"/>
    <x v="0"/>
    <s v="Apr 2013"/>
    <n v="1.4100000000000037"/>
    <x v="0"/>
    <x v="2"/>
    <s v="Low"/>
    <n v="-1.0989010989010365E-3"/>
    <n v="0"/>
    <x v="2"/>
  </r>
  <r>
    <x v="3015"/>
    <n v="44.19"/>
    <n v="46.14"/>
    <n v="43.91"/>
    <n v="45.59"/>
    <n v="3180400"/>
    <x v="1"/>
    <s v="Apr 2013"/>
    <n v="2.230000000000004"/>
    <x v="0"/>
    <x v="2"/>
    <s v="Low"/>
    <n v="3.1681375876895353E-2"/>
    <n v="0.9"/>
    <x v="0"/>
  </r>
  <r>
    <x v="3016"/>
    <n v="43.5"/>
    <n v="43.8"/>
    <n v="42.51"/>
    <n v="43.3"/>
    <n v="1681400"/>
    <x v="2"/>
    <s v="Apr 2013"/>
    <n v="1.2899999999999991"/>
    <x v="0"/>
    <x v="2"/>
    <s v="Low"/>
    <n v="-4.5977011494253523E-3"/>
    <n v="0"/>
    <x v="2"/>
  </r>
  <r>
    <x v="3017"/>
    <n v="43.25"/>
    <n v="45.139000000000003"/>
    <n v="43.05"/>
    <n v="43.75"/>
    <n v="3149400"/>
    <x v="3"/>
    <s v="Apr 2013"/>
    <n v="2.0890000000000057"/>
    <x v="0"/>
    <x v="2"/>
    <s v="Low"/>
    <n v="1.1560693641618497E-2"/>
    <n v="0"/>
    <x v="2"/>
  </r>
  <r>
    <x v="3018"/>
    <n v="42.06"/>
    <n v="44.55"/>
    <n v="41.75"/>
    <n v="43.59"/>
    <n v="3447400"/>
    <x v="4"/>
    <s v="Apr 2013"/>
    <n v="2.7999999999999972"/>
    <x v="0"/>
    <x v="2"/>
    <s v="Low"/>
    <n v="3.6376604850214003E-2"/>
    <n v="0.9"/>
    <x v="0"/>
  </r>
  <r>
    <x v="3019"/>
    <n v="40.700000000000003"/>
    <n v="42.01"/>
    <n v="40.61"/>
    <n v="41.86"/>
    <n v="2121100"/>
    <x v="0"/>
    <s v="Apr 2013"/>
    <n v="1.3999999999999986"/>
    <x v="0"/>
    <x v="2"/>
    <s v="Low"/>
    <n v="2.8501228501228416E-2"/>
    <n v="0.9"/>
    <x v="0"/>
  </r>
  <r>
    <x v="3020"/>
    <n v="41.8"/>
    <n v="41.829900000000002"/>
    <n v="40.33"/>
    <n v="40.5"/>
    <n v="1696100"/>
    <x v="1"/>
    <s v="Apr 2013"/>
    <n v="1.4999000000000038"/>
    <x v="0"/>
    <x v="2"/>
    <s v="Low"/>
    <n v="-3.1100478468899455E-2"/>
    <n v="-0.9"/>
    <x v="1"/>
  </r>
  <r>
    <x v="3021"/>
    <n v="41.97"/>
    <n v="42.549900000000001"/>
    <n v="41.51"/>
    <n v="41.83"/>
    <n v="1679000"/>
    <x v="2"/>
    <s v="Apr 2013"/>
    <n v="1.0399000000000029"/>
    <x v="0"/>
    <x v="2"/>
    <s v="Low"/>
    <n v="-3.3357159876102114E-3"/>
    <n v="0"/>
    <x v="2"/>
  </r>
  <r>
    <x v="3022"/>
    <n v="42"/>
    <n v="42"/>
    <n v="40.5"/>
    <n v="41.37"/>
    <n v="1552400"/>
    <x v="3"/>
    <s v="Apr 2013"/>
    <n v="1.5"/>
    <x v="0"/>
    <x v="2"/>
    <s v="Low"/>
    <n v="-1.500000000000006E-2"/>
    <n v="0"/>
    <x v="2"/>
  </r>
  <r>
    <x v="3023"/>
    <n v="41.11"/>
    <n v="42.25"/>
    <n v="40.811"/>
    <n v="42.01"/>
    <n v="2264800"/>
    <x v="4"/>
    <s v="Apr 2013"/>
    <n v="1.4390000000000001"/>
    <x v="0"/>
    <x v="2"/>
    <s v="Low"/>
    <n v="2.1892483580637279E-2"/>
    <n v="0.9"/>
    <x v="0"/>
  </r>
  <r>
    <x v="3024"/>
    <n v="43.1"/>
    <n v="43.47"/>
    <n v="40.210500000000003"/>
    <n v="41.1"/>
    <n v="5643600"/>
    <x v="0"/>
    <s v="Apr 2013"/>
    <n v="3.2594999999999956"/>
    <x v="0"/>
    <x v="2"/>
    <s v="Low"/>
    <n v="-4.6403712296983757E-2"/>
    <n v="-0.9"/>
    <x v="1"/>
  </r>
  <r>
    <x v="3025"/>
    <n v="43.6"/>
    <n v="45.5"/>
    <n v="43.510100000000001"/>
    <n v="44.34"/>
    <n v="6652400"/>
    <x v="1"/>
    <s v="Apr 2013"/>
    <n v="1.9898999999999987"/>
    <x v="0"/>
    <x v="2"/>
    <s v="Low"/>
    <n v="1.697247706422023E-2"/>
    <n v="0"/>
    <x v="2"/>
  </r>
  <r>
    <x v="3026"/>
    <n v="42.36"/>
    <n v="46.68"/>
    <n v="41.7"/>
    <n v="43.93"/>
    <n v="14098500"/>
    <x v="2"/>
    <s v="Apr 2013"/>
    <n v="4.9799999999999969"/>
    <x v="1"/>
    <x v="2"/>
    <s v="Low"/>
    <n v="3.7063267233238911E-2"/>
    <n v="0.9"/>
    <x v="0"/>
  </r>
  <r>
    <x v="3027"/>
    <n v="38.229999999999997"/>
    <n v="38.24"/>
    <n v="37.75"/>
    <n v="37.89"/>
    <n v="1158700"/>
    <x v="4"/>
    <s v="Mar 2013"/>
    <n v="0.49000000000000199"/>
    <x v="0"/>
    <x v="2"/>
    <s v="Low"/>
    <n v="-8.8935391054145007E-3"/>
    <n v="0"/>
    <x v="2"/>
  </r>
  <r>
    <x v="3028"/>
    <n v="37.94"/>
    <n v="38.380000000000003"/>
    <n v="37.31"/>
    <n v="38.159999999999997"/>
    <n v="1296300"/>
    <x v="0"/>
    <s v="Mar 2013"/>
    <n v="1.0700000000000003"/>
    <x v="0"/>
    <x v="2"/>
    <s v="Low"/>
    <n v="5.7986294148655478E-3"/>
    <n v="0"/>
    <x v="2"/>
  </r>
  <r>
    <x v="3029"/>
    <n v="37.979999999999997"/>
    <n v="38.22"/>
    <n v="37.659999999999997"/>
    <n v="37.86"/>
    <n v="1808200"/>
    <x v="1"/>
    <s v="Mar 2013"/>
    <n v="0.56000000000000227"/>
    <x v="0"/>
    <x v="2"/>
    <s v="Low"/>
    <n v="-3.1595576619272629E-3"/>
    <n v="0"/>
    <x v="2"/>
  </r>
  <r>
    <x v="3030"/>
    <n v="37.1"/>
    <n v="38.520000000000003"/>
    <n v="36.770000000000003"/>
    <n v="37.53"/>
    <n v="2378800"/>
    <x v="2"/>
    <s v="Mar 2013"/>
    <n v="1.75"/>
    <x v="0"/>
    <x v="2"/>
    <s v="Low"/>
    <n v="1.1590296495956866E-2"/>
    <n v="0"/>
    <x v="2"/>
  </r>
  <r>
    <x v="3031"/>
    <n v="36.200000000000003"/>
    <n v="36.799999999999997"/>
    <n v="36.200000000000003"/>
    <n v="36.619999999999997"/>
    <n v="440200"/>
    <x v="3"/>
    <s v="Mar 2013"/>
    <n v="0.59999999999999432"/>
    <x v="0"/>
    <x v="2"/>
    <s v="Low"/>
    <n v="1.1602209944751231E-2"/>
    <n v="0"/>
    <x v="2"/>
  </r>
  <r>
    <x v="3032"/>
    <n v="35.950000000000003"/>
    <n v="37.06"/>
    <n v="35.74"/>
    <n v="36.01"/>
    <n v="1146300"/>
    <x v="4"/>
    <s v="Mar 2013"/>
    <n v="1.3200000000000003"/>
    <x v="0"/>
    <x v="2"/>
    <s v="Low"/>
    <n v="1.66898470097344E-3"/>
    <n v="0"/>
    <x v="2"/>
  </r>
  <r>
    <x v="3033"/>
    <n v="35.26"/>
    <n v="36.07"/>
    <n v="35.159999999999997"/>
    <n v="35.950000000000003"/>
    <n v="1423000"/>
    <x v="0"/>
    <s v="Mar 2013"/>
    <n v="0.91000000000000369"/>
    <x v="0"/>
    <x v="2"/>
    <s v="Low"/>
    <n v="1.9568916619398892E-2"/>
    <n v="0"/>
    <x v="2"/>
  </r>
  <r>
    <x v="3034"/>
    <n v="35.25"/>
    <n v="35.6"/>
    <n v="34.94"/>
    <n v="35.08"/>
    <n v="1098500"/>
    <x v="1"/>
    <s v="Mar 2013"/>
    <n v="0.66000000000000369"/>
    <x v="0"/>
    <x v="2"/>
    <s v="Low"/>
    <n v="-4.8226950354610413E-3"/>
    <n v="0"/>
    <x v="2"/>
  </r>
  <r>
    <x v="3035"/>
    <n v="35.299999999999997"/>
    <n v="36.06"/>
    <n v="34.92"/>
    <n v="35.15"/>
    <n v="1316100"/>
    <x v="2"/>
    <s v="Mar 2013"/>
    <n v="1.1400000000000006"/>
    <x v="0"/>
    <x v="2"/>
    <s v="Low"/>
    <n v="-4.2492917847025092E-3"/>
    <n v="0"/>
    <x v="2"/>
  </r>
  <r>
    <x v="3036"/>
    <n v="36.64"/>
    <n v="36.65"/>
    <n v="35.21"/>
    <n v="35.29"/>
    <n v="3279600"/>
    <x v="3"/>
    <s v="Mar 2013"/>
    <n v="1.4399999999999977"/>
    <x v="0"/>
    <x v="2"/>
    <s v="Low"/>
    <n v="-3.6844978165938902E-2"/>
    <n v="-0.9"/>
    <x v="1"/>
  </r>
  <r>
    <x v="3037"/>
    <n v="38.9"/>
    <n v="38.909999999999997"/>
    <n v="36.770000000000003"/>
    <n v="36.85"/>
    <n v="2021000"/>
    <x v="4"/>
    <s v="Mar 2013"/>
    <n v="2.1399999999999935"/>
    <x v="0"/>
    <x v="2"/>
    <s v="Low"/>
    <n v="-5.269922879177371E-2"/>
    <n v="-0.9"/>
    <x v="1"/>
  </r>
  <r>
    <x v="3038"/>
    <n v="39"/>
    <n v="39.49"/>
    <n v="38.81"/>
    <n v="38.979999999999997"/>
    <n v="822000"/>
    <x v="0"/>
    <s v="Mar 2013"/>
    <n v="0.67999999999999972"/>
    <x v="0"/>
    <x v="2"/>
    <s v="Low"/>
    <n v="-5.1282051282059294E-4"/>
    <n v="0"/>
    <x v="2"/>
  </r>
  <r>
    <x v="3039"/>
    <n v="38.9"/>
    <n v="39.380000000000003"/>
    <n v="38.85"/>
    <n v="39.119999999999997"/>
    <n v="1275100"/>
    <x v="1"/>
    <s v="Mar 2013"/>
    <n v="0.53000000000000114"/>
    <x v="0"/>
    <x v="2"/>
    <s v="Low"/>
    <n v="5.6555269922878891E-3"/>
    <n v="0"/>
    <x v="2"/>
  </r>
  <r>
    <x v="3040"/>
    <n v="38.869999999999997"/>
    <n v="39.44"/>
    <n v="38.65"/>
    <n v="39.1"/>
    <n v="1579500"/>
    <x v="2"/>
    <s v="Mar 2013"/>
    <n v="0.78999999999999915"/>
    <x v="0"/>
    <x v="2"/>
    <s v="Low"/>
    <n v="5.9171597633137125E-3"/>
    <n v="0"/>
    <x v="2"/>
  </r>
  <r>
    <x v="3041"/>
    <n v="38.06"/>
    <n v="39.44"/>
    <n v="37.36"/>
    <n v="38.47"/>
    <n v="912100"/>
    <x v="3"/>
    <s v="Mar 2013"/>
    <n v="2.0799999999999983"/>
    <x v="0"/>
    <x v="2"/>
    <s v="Low"/>
    <n v="1.0772464529689873E-2"/>
    <n v="0"/>
    <x v="2"/>
  </r>
  <r>
    <x v="3042"/>
    <n v="37.729999999999997"/>
    <n v="38.65"/>
    <n v="36.880000000000003"/>
    <n v="38.229999999999997"/>
    <n v="1158300"/>
    <x v="4"/>
    <s v="Mar 2013"/>
    <n v="1.769999999999996"/>
    <x v="0"/>
    <x v="2"/>
    <s v="Low"/>
    <n v="1.3252054068380601E-2"/>
    <n v="0"/>
    <x v="2"/>
  </r>
  <r>
    <x v="3043"/>
    <n v="37.01"/>
    <n v="37.880000000000003"/>
    <n v="36.97"/>
    <n v="37.69"/>
    <n v="1150000"/>
    <x v="0"/>
    <s v="Mar 2013"/>
    <n v="0.91000000000000369"/>
    <x v="0"/>
    <x v="2"/>
    <s v="Low"/>
    <n v="1.8373412591191563E-2"/>
    <n v="0"/>
    <x v="2"/>
  </r>
  <r>
    <x v="3044"/>
    <n v="36"/>
    <n v="36.92"/>
    <n v="35.79"/>
    <n v="36.65"/>
    <n v="2087000"/>
    <x v="1"/>
    <s v="Mar 2013"/>
    <n v="1.1300000000000026"/>
    <x v="0"/>
    <x v="2"/>
    <s v="Low"/>
    <n v="1.8055555555555516E-2"/>
    <n v="0"/>
    <x v="2"/>
  </r>
  <r>
    <x v="3045"/>
    <n v="34.770000000000003"/>
    <n v="35.83"/>
    <n v="34.700000000000003"/>
    <n v="35.58"/>
    <n v="1757700"/>
    <x v="2"/>
    <s v="Mar 2013"/>
    <n v="1.1299999999999955"/>
    <x v="0"/>
    <x v="2"/>
    <s v="Low"/>
    <n v="2.3295944779982602E-2"/>
    <n v="0.9"/>
    <x v="0"/>
  </r>
  <r>
    <x v="3046"/>
    <n v="35"/>
    <n v="35.08"/>
    <n v="34.25"/>
    <n v="34.65"/>
    <n v="1546600"/>
    <x v="3"/>
    <s v="Mar 2013"/>
    <n v="0.82999999999999829"/>
    <x v="0"/>
    <x v="2"/>
    <s v="Low"/>
    <n v="-1.000000000000004E-2"/>
    <n v="0"/>
    <x v="2"/>
  </r>
  <r>
    <x v="3047"/>
    <n v="35.89"/>
    <n v="36.1"/>
    <n v="34.369999999999997"/>
    <n v="34.83"/>
    <n v="1964900"/>
    <x v="4"/>
    <s v="Feb 2013"/>
    <n v="1.730000000000004"/>
    <x v="0"/>
    <x v="2"/>
    <s v="Low"/>
    <n v="-2.9534689328503824E-2"/>
    <n v="-0.9"/>
    <x v="1"/>
  </r>
  <r>
    <x v="3048"/>
    <n v="34.409999999999997"/>
    <n v="35.409999999999997"/>
    <n v="34.4"/>
    <n v="35.1"/>
    <n v="1959200"/>
    <x v="0"/>
    <s v="Feb 2013"/>
    <n v="1.009999999999998"/>
    <x v="0"/>
    <x v="2"/>
    <s v="Low"/>
    <n v="2.0052310374891164E-2"/>
    <n v="0.9"/>
    <x v="0"/>
  </r>
  <r>
    <x v="3049"/>
    <n v="34.46"/>
    <n v="34.96"/>
    <n v="33.799999999999997"/>
    <n v="34.43"/>
    <n v="2762900"/>
    <x v="1"/>
    <s v="Feb 2013"/>
    <n v="1.1600000000000037"/>
    <x v="0"/>
    <x v="2"/>
    <s v="Low"/>
    <n v="-8.7057457922231967E-4"/>
    <n v="0"/>
    <x v="2"/>
  </r>
  <r>
    <x v="3050"/>
    <n v="36.15"/>
    <n v="36.75"/>
    <n v="34.340000000000003"/>
    <n v="34.380000000000003"/>
    <n v="2889400"/>
    <x v="2"/>
    <s v="Feb 2013"/>
    <n v="2.4099999999999966"/>
    <x v="0"/>
    <x v="2"/>
    <s v="Low"/>
    <n v="-4.896265560165964E-2"/>
    <n v="-0.9"/>
    <x v="1"/>
  </r>
  <r>
    <x v="3051"/>
    <n v="35.72"/>
    <n v="36.39"/>
    <n v="35.6"/>
    <n v="36.11"/>
    <n v="2547300"/>
    <x v="3"/>
    <s v="Feb 2013"/>
    <n v="0.78999999999999915"/>
    <x v="0"/>
    <x v="2"/>
    <s v="Low"/>
    <n v="1.0918253079507296E-2"/>
    <n v="0"/>
    <x v="2"/>
  </r>
  <r>
    <x v="3052"/>
    <n v="36.49"/>
    <n v="37.39"/>
    <n v="34.54"/>
    <n v="35.159999999999997"/>
    <n v="9037800"/>
    <x v="4"/>
    <s v="Feb 2013"/>
    <n v="2.8500000000000014"/>
    <x v="0"/>
    <x v="2"/>
    <s v="Low"/>
    <n v="-3.6448342011510149E-2"/>
    <n v="-0.9"/>
    <x v="1"/>
  </r>
  <r>
    <x v="3053"/>
    <n v="39.299999999999997"/>
    <n v="39.65"/>
    <n v="38.46"/>
    <n v="38.54"/>
    <n v="3122000"/>
    <x v="0"/>
    <s v="Feb 2013"/>
    <n v="1.1899999999999977"/>
    <x v="0"/>
    <x v="2"/>
    <s v="Low"/>
    <n v="-1.9338422391857457E-2"/>
    <n v="0"/>
    <x v="2"/>
  </r>
  <r>
    <x v="3054"/>
    <n v="37.36"/>
    <n v="39.29"/>
    <n v="37.31"/>
    <n v="39.28"/>
    <n v="2701400"/>
    <x v="1"/>
    <s v="Feb 2013"/>
    <n v="1.9799999999999969"/>
    <x v="0"/>
    <x v="2"/>
    <s v="Low"/>
    <n v="5.1391862955032168E-2"/>
    <n v="0.9"/>
    <x v="0"/>
  </r>
  <r>
    <x v="3055"/>
    <n v="38.5"/>
    <n v="38.51"/>
    <n v="36.950000000000003"/>
    <n v="37.04"/>
    <n v="2017600"/>
    <x v="3"/>
    <s v="Feb 2013"/>
    <n v="1.5599999999999952"/>
    <x v="0"/>
    <x v="2"/>
    <s v="Low"/>
    <n v="-3.7922077922077947E-2"/>
    <n v="-0.9"/>
    <x v="1"/>
  </r>
  <r>
    <x v="3056"/>
    <n v="38.64"/>
    <n v="38.75"/>
    <n v="38.21"/>
    <n v="38.299999999999997"/>
    <n v="990700"/>
    <x v="4"/>
    <s v="Feb 2013"/>
    <n v="0.53999999999999915"/>
    <x v="0"/>
    <x v="2"/>
    <s v="Low"/>
    <n v="-8.7991718426501924E-3"/>
    <n v="0"/>
    <x v="2"/>
  </r>
  <r>
    <x v="3057"/>
    <n v="38.299999999999997"/>
    <n v="39"/>
    <n v="38.049999999999997"/>
    <n v="38.450000000000003"/>
    <n v="966800"/>
    <x v="0"/>
    <s v="Feb 2013"/>
    <n v="0.95000000000000284"/>
    <x v="0"/>
    <x v="2"/>
    <s v="Low"/>
    <n v="3.9164490861620287E-3"/>
    <n v="0"/>
    <x v="2"/>
  </r>
  <r>
    <x v="3058"/>
    <n v="38.450000000000003"/>
    <n v="38.869999999999997"/>
    <n v="37.29"/>
    <n v="37.89"/>
    <n v="2261300"/>
    <x v="1"/>
    <s v="Feb 2013"/>
    <n v="1.5799999999999983"/>
    <x v="0"/>
    <x v="2"/>
    <s v="Low"/>
    <n v="-1.4564369310793296E-2"/>
    <n v="0"/>
    <x v="2"/>
  </r>
  <r>
    <x v="3059"/>
    <n v="37.979999999999997"/>
    <n v="39.15"/>
    <n v="37.5"/>
    <n v="38.42"/>
    <n v="3266300"/>
    <x v="2"/>
    <s v="Feb 2013"/>
    <n v="1.6499999999999986"/>
    <x v="0"/>
    <x v="2"/>
    <s v="Low"/>
    <n v="1.1585044760400339E-2"/>
    <n v="0"/>
    <x v="2"/>
  </r>
  <r>
    <x v="3060"/>
    <n v="39.450000000000003"/>
    <n v="40"/>
    <n v="39.14"/>
    <n v="39.24"/>
    <n v="1139800"/>
    <x v="3"/>
    <s v="Feb 2013"/>
    <n v="0.85999999999999943"/>
    <x v="1"/>
    <x v="2"/>
    <s v="Low"/>
    <n v="-5.3231939163498315E-3"/>
    <n v="0"/>
    <x v="2"/>
  </r>
  <r>
    <x v="3061"/>
    <n v="39.19"/>
    <n v="39.68"/>
    <n v="38.950000000000003"/>
    <n v="39.479999999999997"/>
    <n v="1196600"/>
    <x v="4"/>
    <s v="Feb 2013"/>
    <n v="0.72999999999999687"/>
    <x v="0"/>
    <x v="2"/>
    <s v="Low"/>
    <n v="7.3998468997192946E-3"/>
    <n v="0"/>
    <x v="2"/>
  </r>
  <r>
    <x v="3062"/>
    <n v="38.18"/>
    <n v="39.39"/>
    <n v="37.904499999999999"/>
    <n v="39.17"/>
    <n v="1893200"/>
    <x v="0"/>
    <s v="Feb 2013"/>
    <n v="1.4855000000000018"/>
    <x v="0"/>
    <x v="2"/>
    <s v="Low"/>
    <n v="2.5929806181246778E-2"/>
    <n v="0.9"/>
    <x v="0"/>
  </r>
  <r>
    <x v="3063"/>
    <n v="38"/>
    <n v="38.65"/>
    <n v="37.68"/>
    <n v="38.130000000000003"/>
    <n v="1310200"/>
    <x v="1"/>
    <s v="Feb 2013"/>
    <n v="0.96999999999999886"/>
    <x v="0"/>
    <x v="2"/>
    <s v="Low"/>
    <n v="3.4210526315790147E-3"/>
    <n v="0"/>
    <x v="2"/>
  </r>
  <r>
    <x v="3064"/>
    <n v="38.4"/>
    <n v="38.42"/>
    <n v="37.590000000000003"/>
    <n v="37.74"/>
    <n v="1128000"/>
    <x v="2"/>
    <s v="Feb 2013"/>
    <n v="0.82999999999999829"/>
    <x v="0"/>
    <x v="2"/>
    <s v="Low"/>
    <n v="-1.7187499999999911E-2"/>
    <n v="0"/>
    <x v="2"/>
  </r>
  <r>
    <x v="3065"/>
    <n v="38.17"/>
    <n v="38.5"/>
    <n v="37.619999999999997"/>
    <n v="38.299999999999997"/>
    <n v="1100600"/>
    <x v="3"/>
    <s v="Feb 2013"/>
    <n v="0.88000000000000256"/>
    <x v="0"/>
    <x v="2"/>
    <s v="Low"/>
    <n v="3.4058160859312403E-3"/>
    <n v="0"/>
    <x v="2"/>
  </r>
  <r>
    <x v="3066"/>
    <n v="37.869999999999997"/>
    <n v="37.869999999999997"/>
    <n v="36.93"/>
    <n v="37.51"/>
    <n v="901400"/>
    <x v="4"/>
    <s v="Jan 2013"/>
    <n v="0.93999999999999773"/>
    <x v="0"/>
    <x v="2"/>
    <s v="Low"/>
    <n v="-9.5062054396619876E-3"/>
    <n v="0"/>
    <x v="2"/>
  </r>
  <r>
    <x v="3067"/>
    <n v="37.85"/>
    <n v="38"/>
    <n v="37.43"/>
    <n v="37.520000000000003"/>
    <n v="968100"/>
    <x v="0"/>
    <s v="Jan 2013"/>
    <n v="0.57000000000000028"/>
    <x v="0"/>
    <x v="2"/>
    <s v="Low"/>
    <n v="-8.7186261558784214E-3"/>
    <n v="0"/>
    <x v="2"/>
  </r>
  <r>
    <x v="3068"/>
    <n v="38.1"/>
    <n v="38.44"/>
    <n v="37.130000000000003"/>
    <n v="37.950000000000003"/>
    <n v="1426600"/>
    <x v="1"/>
    <s v="Jan 2013"/>
    <n v="1.3099999999999952"/>
    <x v="0"/>
    <x v="2"/>
    <s v="Low"/>
    <n v="-3.9370078740157107E-3"/>
    <n v="0"/>
    <x v="2"/>
  </r>
  <r>
    <x v="3069"/>
    <n v="36.86"/>
    <n v="38.71"/>
    <n v="36.86"/>
    <n v="38.03"/>
    <n v="1986000"/>
    <x v="2"/>
    <s v="Jan 2013"/>
    <n v="1.8500000000000014"/>
    <x v="0"/>
    <x v="2"/>
    <s v="Low"/>
    <n v="3.1741725447639764E-2"/>
    <n v="0.9"/>
    <x v="0"/>
  </r>
  <r>
    <x v="3070"/>
    <n v="37"/>
    <n v="37.54"/>
    <n v="36.799999999999997"/>
    <n v="36.979999999999997"/>
    <n v="1287800"/>
    <x v="3"/>
    <s v="Jan 2013"/>
    <n v="0.74000000000000199"/>
    <x v="0"/>
    <x v="2"/>
    <s v="Low"/>
    <n v="-5.4054054054062501E-4"/>
    <n v="0"/>
    <x v="2"/>
  </r>
  <r>
    <x v="3071"/>
    <n v="36"/>
    <n v="37.72"/>
    <n v="35.840000000000003"/>
    <n v="36.99"/>
    <n v="1970400"/>
    <x v="4"/>
    <s v="Jan 2013"/>
    <n v="1.8799999999999955"/>
    <x v="0"/>
    <x v="2"/>
    <s v="Low"/>
    <n v="2.7500000000000056E-2"/>
    <n v="0.9"/>
    <x v="0"/>
  </r>
  <r>
    <x v="3072"/>
    <n v="35.020000000000003"/>
    <n v="36.24"/>
    <n v="34.96"/>
    <n v="36"/>
    <n v="1564300"/>
    <x v="0"/>
    <s v="Jan 2013"/>
    <n v="1.2800000000000011"/>
    <x v="0"/>
    <x v="2"/>
    <s v="Low"/>
    <n v="2.7984009137635546E-2"/>
    <n v="0.9"/>
    <x v="0"/>
  </r>
  <r>
    <x v="3073"/>
    <n v="34.56"/>
    <n v="35.549999999999997"/>
    <n v="34.26"/>
    <n v="35.19"/>
    <n v="1920200"/>
    <x v="1"/>
    <s v="Jan 2013"/>
    <n v="1.2899999999999991"/>
    <x v="0"/>
    <x v="2"/>
    <s v="Low"/>
    <n v="1.8229166666666533E-2"/>
    <n v="0"/>
    <x v="2"/>
  </r>
  <r>
    <x v="3074"/>
    <n v="34.74"/>
    <n v="34.78"/>
    <n v="33.82"/>
    <n v="34.520000000000003"/>
    <n v="3555100"/>
    <x v="3"/>
    <s v="Jan 2013"/>
    <n v="0.96000000000000085"/>
    <x v="0"/>
    <x v="2"/>
    <s v="Low"/>
    <n v="-6.3327576280943826E-3"/>
    <n v="0"/>
    <x v="2"/>
  </r>
  <r>
    <x v="3075"/>
    <n v="34.159999999999997"/>
    <n v="34.85"/>
    <n v="33.92"/>
    <n v="34.380000000000003"/>
    <n v="1436700"/>
    <x v="4"/>
    <s v="Jan 2013"/>
    <n v="0.92999999999999972"/>
    <x v="0"/>
    <x v="2"/>
    <s v="Low"/>
    <n v="6.4402810304451403E-3"/>
    <n v="0"/>
    <x v="2"/>
  </r>
  <r>
    <x v="3076"/>
    <n v="33.85"/>
    <n v="34.229999999999997"/>
    <n v="33.729999999999997"/>
    <n v="34.1"/>
    <n v="1378200"/>
    <x v="0"/>
    <s v="Jan 2013"/>
    <n v="0.5"/>
    <x v="0"/>
    <x v="2"/>
    <s v="Low"/>
    <n v="7.385524372230428E-3"/>
    <n v="0"/>
    <x v="2"/>
  </r>
  <r>
    <x v="3077"/>
    <n v="33.11"/>
    <n v="34.25"/>
    <n v="33.08"/>
    <n v="33.9"/>
    <n v="1624200"/>
    <x v="1"/>
    <s v="Jan 2013"/>
    <n v="1.1700000000000017"/>
    <x v="0"/>
    <x v="2"/>
    <s v="Low"/>
    <n v="2.3859861069163369E-2"/>
    <n v="0.9"/>
    <x v="0"/>
  </r>
  <r>
    <x v="3078"/>
    <n v="33.08"/>
    <n v="33.380000000000003"/>
    <n v="32.85"/>
    <n v="33.26"/>
    <n v="925100"/>
    <x v="2"/>
    <s v="Jan 2013"/>
    <n v="0.53000000000000114"/>
    <x v="0"/>
    <x v="2"/>
    <s v="Low"/>
    <n v="5.4413542926239336E-3"/>
    <n v="0"/>
    <x v="2"/>
  </r>
  <r>
    <x v="3079"/>
    <n v="34.04"/>
    <n v="34.04"/>
    <n v="32.11"/>
    <n v="32.909999999999997"/>
    <n v="1563200"/>
    <x v="3"/>
    <s v="Jan 2013"/>
    <n v="1.9299999999999997"/>
    <x v="0"/>
    <x v="2"/>
    <s v="Low"/>
    <n v="-3.3196239717978922E-2"/>
    <n v="-0.9"/>
    <x v="1"/>
  </r>
  <r>
    <x v="3080"/>
    <n v="33.869999999999997"/>
    <n v="33.99"/>
    <n v="33.380000000000003"/>
    <n v="33.53"/>
    <n v="922500"/>
    <x v="4"/>
    <s v="Jan 2013"/>
    <n v="0.60999999999999943"/>
    <x v="0"/>
    <x v="2"/>
    <s v="Low"/>
    <n v="-1.0038382049010816E-2"/>
    <n v="0"/>
    <x v="2"/>
  </r>
  <r>
    <x v="3081"/>
    <n v="34.01"/>
    <n v="34.19"/>
    <n v="33.4"/>
    <n v="33.64"/>
    <n v="698000"/>
    <x v="0"/>
    <s v="Jan 2013"/>
    <n v="0.78999999999999915"/>
    <x v="0"/>
    <x v="2"/>
    <s v="Low"/>
    <n v="-1.087915319023809E-2"/>
    <n v="0"/>
    <x v="2"/>
  </r>
  <r>
    <x v="3082"/>
    <n v="34.5"/>
    <n v="34.5"/>
    <n v="33.11"/>
    <n v="33.68"/>
    <n v="1284000"/>
    <x v="1"/>
    <s v="Jan 2013"/>
    <n v="1.3900000000000006"/>
    <x v="0"/>
    <x v="2"/>
    <s v="Low"/>
    <n v="-2.3768115942028992E-2"/>
    <n v="-0.9"/>
    <x v="1"/>
  </r>
  <r>
    <x v="3083"/>
    <n v="34.799999999999997"/>
    <n v="34.799999999999997"/>
    <n v="33.9"/>
    <n v="34.340000000000003"/>
    <n v="442000"/>
    <x v="2"/>
    <s v="Jan 2013"/>
    <n v="0.89999999999999858"/>
    <x v="0"/>
    <x v="2"/>
    <s v="Low"/>
    <n v="-1.3218390804597522E-2"/>
    <n v="0"/>
    <x v="2"/>
  </r>
  <r>
    <x v="3084"/>
    <n v="34.799999999999997"/>
    <n v="34.799999999999997"/>
    <n v="33.92"/>
    <n v="34.4"/>
    <n v="674000"/>
    <x v="3"/>
    <s v="Jan 2013"/>
    <n v="0.87999999999999545"/>
    <x v="0"/>
    <x v="2"/>
    <s v="Low"/>
    <n v="-1.1494252873563178E-2"/>
    <n v="0"/>
    <x v="2"/>
  </r>
  <r>
    <x v="3085"/>
    <n v="35.18"/>
    <n v="35.450000000000003"/>
    <n v="34.75"/>
    <n v="34.770000000000003"/>
    <n v="742000"/>
    <x v="4"/>
    <s v="Jan 2013"/>
    <n v="0.70000000000000284"/>
    <x v="0"/>
    <x v="2"/>
    <s v="Low"/>
    <n v="-1.1654349061966929E-2"/>
    <n v="0"/>
    <x v="2"/>
  </r>
  <r>
    <x v="3086"/>
    <n v="35"/>
    <n v="35.4499"/>
    <n v="34.704999999999998"/>
    <n v="35.36"/>
    <n v="1194800"/>
    <x v="0"/>
    <s v="Jan 2013"/>
    <n v="0.74490000000000123"/>
    <x v="0"/>
    <x v="2"/>
    <s v="Low"/>
    <n v="1.028571428571427E-2"/>
    <n v="0"/>
    <x v="2"/>
  </r>
  <r>
    <x v="3087"/>
    <n v="33"/>
    <n v="33.97"/>
    <n v="33"/>
    <n v="33.869999999999997"/>
    <n v="594900"/>
    <x v="2"/>
    <s v="Dec 2012"/>
    <n v="0.96999999999999886"/>
    <x v="0"/>
    <x v="2"/>
    <s v="Low"/>
    <n v="2.6363636363636287E-2"/>
    <n v="0.9"/>
    <x v="0"/>
  </r>
  <r>
    <x v="3088"/>
    <n v="33.380000000000003"/>
    <n v="33.65"/>
    <n v="33.020000000000003"/>
    <n v="33.22"/>
    <n v="414100"/>
    <x v="3"/>
    <s v="Dec 2012"/>
    <n v="0.62999999999999545"/>
    <x v="0"/>
    <x v="2"/>
    <s v="Low"/>
    <n v="-4.7932893948473242E-3"/>
    <n v="0"/>
    <x v="2"/>
  </r>
  <r>
    <x v="3089"/>
    <n v="33.5"/>
    <n v="33.909999999999997"/>
    <n v="33"/>
    <n v="33.69"/>
    <n v="561100"/>
    <x v="4"/>
    <s v="Dec 2012"/>
    <n v="0.90999999999999659"/>
    <x v="0"/>
    <x v="2"/>
    <s v="Low"/>
    <n v="5.6716417910447079E-3"/>
    <n v="0"/>
    <x v="2"/>
  </r>
  <r>
    <x v="3090"/>
    <n v="33.96"/>
    <n v="34.5"/>
    <n v="33.5"/>
    <n v="33.590000000000003"/>
    <n v="601400"/>
    <x v="0"/>
    <s v="Dec 2012"/>
    <n v="1"/>
    <x v="0"/>
    <x v="2"/>
    <s v="Low"/>
    <n v="-1.0895170789163647E-2"/>
    <n v="0"/>
    <x v="2"/>
  </r>
  <r>
    <x v="3091"/>
    <n v="33.64"/>
    <n v="34.35"/>
    <n v="33.549999999999997"/>
    <n v="34.28"/>
    <n v="375800"/>
    <x v="2"/>
    <s v="Dec 2012"/>
    <n v="0.80000000000000426"/>
    <x v="0"/>
    <x v="2"/>
    <s v="Low"/>
    <n v="1.9024970273483963E-2"/>
    <n v="0"/>
    <x v="2"/>
  </r>
  <r>
    <x v="3092"/>
    <n v="33.94"/>
    <n v="34.17"/>
    <n v="33.58"/>
    <n v="34"/>
    <n v="1492400"/>
    <x v="3"/>
    <s v="Dec 2012"/>
    <n v="0.59000000000000341"/>
    <x v="0"/>
    <x v="2"/>
    <s v="Low"/>
    <n v="1.7678255745433788E-3"/>
    <n v="0"/>
    <x v="2"/>
  </r>
  <r>
    <x v="3093"/>
    <n v="34.51"/>
    <n v="34.7881"/>
    <n v="34.049999999999997"/>
    <n v="34.43"/>
    <n v="921200"/>
    <x v="4"/>
    <s v="Dec 2012"/>
    <n v="0.73810000000000286"/>
    <x v="0"/>
    <x v="2"/>
    <s v="Low"/>
    <n v="-2.3181686467690032E-3"/>
    <n v="0"/>
    <x v="2"/>
  </r>
  <r>
    <x v="3094"/>
    <n v="34.75"/>
    <n v="35.26"/>
    <n v="34.520000000000003"/>
    <n v="34.61"/>
    <n v="1298800"/>
    <x v="0"/>
    <s v="Dec 2012"/>
    <n v="0.73999999999999488"/>
    <x v="0"/>
    <x v="2"/>
    <s v="Low"/>
    <n v="-4.0287769784172825E-3"/>
    <n v="0"/>
    <x v="2"/>
  </r>
  <r>
    <x v="3095"/>
    <n v="34.26"/>
    <n v="35.07"/>
    <n v="34.26"/>
    <n v="34.590000000000003"/>
    <n v="1553900"/>
    <x v="1"/>
    <s v="Dec 2012"/>
    <n v="0.81000000000000227"/>
    <x v="0"/>
    <x v="2"/>
    <s v="Low"/>
    <n v="9.6322241681262525E-3"/>
    <n v="0"/>
    <x v="2"/>
  </r>
  <r>
    <x v="3096"/>
    <n v="33.770000000000003"/>
    <n v="34.5"/>
    <n v="33.75"/>
    <n v="34.4"/>
    <n v="824900"/>
    <x v="2"/>
    <s v="Dec 2012"/>
    <n v="0.75"/>
    <x v="0"/>
    <x v="2"/>
    <s v="Low"/>
    <n v="1.8655611489487575E-2"/>
    <n v="0"/>
    <x v="2"/>
  </r>
  <r>
    <x v="3097"/>
    <n v="33.6"/>
    <n v="34.4"/>
    <n v="33.590000000000003"/>
    <n v="33.81"/>
    <n v="1023000"/>
    <x v="3"/>
    <s v="Dec 2012"/>
    <n v="0.80999999999999517"/>
    <x v="0"/>
    <x v="2"/>
    <s v="Low"/>
    <n v="6.2500000000000255E-3"/>
    <n v="0"/>
    <x v="2"/>
  </r>
  <r>
    <x v="3098"/>
    <n v="35.26"/>
    <n v="35.299999999999997"/>
    <n v="32.75"/>
    <n v="33.61"/>
    <n v="2151300"/>
    <x v="4"/>
    <s v="Dec 2012"/>
    <n v="2.5499999999999972"/>
    <x v="0"/>
    <x v="2"/>
    <s v="Low"/>
    <n v="-4.6795235394214367E-2"/>
    <n v="-0.9"/>
    <x v="1"/>
  </r>
  <r>
    <x v="3099"/>
    <n v="35.21"/>
    <n v="35.799999999999997"/>
    <n v="34.950000000000003"/>
    <n v="35.26"/>
    <n v="2063800"/>
    <x v="0"/>
    <s v="Dec 2012"/>
    <n v="0.84999999999999432"/>
    <x v="0"/>
    <x v="2"/>
    <s v="Low"/>
    <n v="1.4200511218403055E-3"/>
    <n v="0"/>
    <x v="2"/>
  </r>
  <r>
    <x v="3100"/>
    <n v="34.6"/>
    <n v="35.5"/>
    <n v="34.46"/>
    <n v="35.28"/>
    <n v="1572600"/>
    <x v="1"/>
    <s v="Dec 2012"/>
    <n v="1.0399999999999991"/>
    <x v="0"/>
    <x v="2"/>
    <s v="Low"/>
    <n v="1.9653179190751435E-2"/>
    <n v="0"/>
    <x v="2"/>
  </r>
  <r>
    <x v="3101"/>
    <n v="34.43"/>
    <n v="34.799900000000001"/>
    <n v="34.18"/>
    <n v="34.57"/>
    <n v="929800"/>
    <x v="2"/>
    <s v="Dec 2012"/>
    <n v="0.61990000000000123"/>
    <x v="0"/>
    <x v="2"/>
    <s v="Low"/>
    <n v="4.0662213186175014E-3"/>
    <n v="0"/>
    <x v="2"/>
  </r>
  <r>
    <x v="3102"/>
    <n v="34.299999999999997"/>
    <n v="34.49"/>
    <n v="33.85"/>
    <n v="34.17"/>
    <n v="664400"/>
    <x v="3"/>
    <s v="Dec 2012"/>
    <n v="0.64000000000000057"/>
    <x v="0"/>
    <x v="2"/>
    <s v="Low"/>
    <n v="-3.7900874635567192E-3"/>
    <n v="0"/>
    <x v="2"/>
  </r>
  <r>
    <x v="3103"/>
    <n v="33.82"/>
    <n v="34.799999999999997"/>
    <n v="33.5"/>
    <n v="33.9"/>
    <n v="660400"/>
    <x v="4"/>
    <s v="Dec 2012"/>
    <n v="1.2999999999999972"/>
    <x v="0"/>
    <x v="2"/>
    <s v="Low"/>
    <n v="2.3654642223535863E-3"/>
    <n v="0"/>
    <x v="2"/>
  </r>
  <r>
    <x v="3104"/>
    <n v="33.82"/>
    <n v="34.19"/>
    <n v="33.58"/>
    <n v="33.71"/>
    <n v="661500"/>
    <x v="0"/>
    <s v="Dec 2012"/>
    <n v="0.60999999999999943"/>
    <x v="0"/>
    <x v="2"/>
    <s v="Low"/>
    <n v="-3.2525133057362339E-3"/>
    <n v="0"/>
    <x v="2"/>
  </r>
  <r>
    <x v="3105"/>
    <n v="34.08"/>
    <n v="34.799999999999997"/>
    <n v="33.549999999999997"/>
    <n v="33.9"/>
    <n v="1263300"/>
    <x v="1"/>
    <s v="Dec 2012"/>
    <n v="1.25"/>
    <x v="0"/>
    <x v="2"/>
    <s v="Low"/>
    <n v="-5.2816901408450625E-3"/>
    <n v="0"/>
    <x v="2"/>
  </r>
  <r>
    <x v="3106"/>
    <n v="33.89"/>
    <n v="35"/>
    <n v="33.5"/>
    <n v="34.619999999999997"/>
    <n v="2085700"/>
    <x v="2"/>
    <s v="Dec 2012"/>
    <n v="1.5"/>
    <x v="0"/>
    <x v="2"/>
    <s v="Low"/>
    <n v="2.1540277367955055E-2"/>
    <n v="0.9"/>
    <x v="0"/>
  </r>
  <r>
    <x v="3107"/>
    <n v="33.630000000000003"/>
    <n v="34.28"/>
    <n v="33.01"/>
    <n v="33.82"/>
    <n v="1420300"/>
    <x v="3"/>
    <s v="Nov 2012"/>
    <n v="1.2700000000000031"/>
    <x v="0"/>
    <x v="2"/>
    <s v="Low"/>
    <n v="5.6497175141242261E-3"/>
    <n v="0"/>
    <x v="2"/>
  </r>
  <r>
    <x v="3108"/>
    <n v="33.44"/>
    <n v="34"/>
    <n v="32.869999999999997"/>
    <n v="33.69"/>
    <n v="1103400"/>
    <x v="4"/>
    <s v="Nov 2012"/>
    <n v="1.1300000000000026"/>
    <x v="0"/>
    <x v="2"/>
    <s v="Low"/>
    <n v="7.4760765550239243E-3"/>
    <n v="0"/>
    <x v="2"/>
  </r>
  <r>
    <x v="3109"/>
    <n v="32"/>
    <n v="34.29"/>
    <n v="31.91"/>
    <n v="33.229999999999997"/>
    <n v="1525200"/>
    <x v="0"/>
    <s v="Nov 2012"/>
    <n v="2.379999999999999"/>
    <x v="0"/>
    <x v="2"/>
    <s v="Low"/>
    <n v="3.8437499999999902E-2"/>
    <n v="0.9"/>
    <x v="0"/>
  </r>
  <r>
    <x v="3110"/>
    <n v="32.130000000000003"/>
    <n v="32.659999999999997"/>
    <n v="31.52"/>
    <n v="32.15"/>
    <n v="910800"/>
    <x v="1"/>
    <s v="Nov 2012"/>
    <n v="1.139999999999997"/>
    <x v="0"/>
    <x v="2"/>
    <s v="Low"/>
    <n v="6.2247121070638093E-4"/>
    <n v="0"/>
    <x v="2"/>
  </r>
  <r>
    <x v="3111"/>
    <n v="32.1"/>
    <n v="32.299999999999997"/>
    <n v="31.62"/>
    <n v="32.270000000000003"/>
    <n v="495800"/>
    <x v="2"/>
    <s v="Nov 2012"/>
    <n v="0.67999999999999616"/>
    <x v="0"/>
    <x v="2"/>
    <s v="Low"/>
    <n v="5.2959501557632927E-3"/>
    <n v="0"/>
    <x v="2"/>
  </r>
  <r>
    <x v="3112"/>
    <n v="32.6"/>
    <n v="32.83"/>
    <n v="31.7"/>
    <n v="32.130000000000003"/>
    <n v="430300"/>
    <x v="3"/>
    <s v="Nov 2012"/>
    <n v="1.129999999999999"/>
    <x v="0"/>
    <x v="2"/>
    <s v="Low"/>
    <n v="-1.4417177914110395E-2"/>
    <n v="0"/>
    <x v="2"/>
  </r>
  <r>
    <x v="3113"/>
    <n v="32.61"/>
    <n v="33.47"/>
    <n v="32.286000000000001"/>
    <n v="32.47"/>
    <n v="963200"/>
    <x v="0"/>
    <s v="Nov 2012"/>
    <n v="1.1839999999999975"/>
    <x v="0"/>
    <x v="2"/>
    <s v="Low"/>
    <n v="-4.293161606869076E-3"/>
    <n v="0"/>
    <x v="2"/>
  </r>
  <r>
    <x v="3114"/>
    <n v="32.799999999999997"/>
    <n v="33.1"/>
    <n v="31.91"/>
    <n v="33"/>
    <n v="922500"/>
    <x v="1"/>
    <s v="Nov 2012"/>
    <n v="1.1900000000000013"/>
    <x v="0"/>
    <x v="2"/>
    <s v="Low"/>
    <n v="6.097560975609843E-3"/>
    <n v="0"/>
    <x v="2"/>
  </r>
  <r>
    <x v="3115"/>
    <n v="32.07"/>
    <n v="33.25"/>
    <n v="31.84"/>
    <n v="32.92"/>
    <n v="1392400"/>
    <x v="2"/>
    <s v="Nov 2012"/>
    <n v="1.4100000000000001"/>
    <x v="0"/>
    <x v="2"/>
    <s v="Low"/>
    <n v="2.6504521359526082E-2"/>
    <n v="0.9"/>
    <x v="0"/>
  </r>
  <r>
    <x v="3116"/>
    <n v="31.15"/>
    <n v="32"/>
    <n v="30.5901"/>
    <n v="31.8399"/>
    <n v="908700"/>
    <x v="3"/>
    <s v="Nov 2012"/>
    <n v="1.4099000000000004"/>
    <x v="0"/>
    <x v="2"/>
    <s v="Low"/>
    <n v="2.2147672552166982E-2"/>
    <n v="0.9"/>
    <x v="0"/>
  </r>
  <r>
    <x v="3117"/>
    <n v="31.3"/>
    <n v="31.44"/>
    <n v="30.5"/>
    <n v="30.82"/>
    <n v="984000"/>
    <x v="4"/>
    <s v="Nov 2012"/>
    <n v="0.94000000000000128"/>
    <x v="0"/>
    <x v="2"/>
    <s v="Low"/>
    <n v="-1.5335463258785955E-2"/>
    <n v="0"/>
    <x v="2"/>
  </r>
  <r>
    <x v="3118"/>
    <n v="31.96"/>
    <n v="32.119999999999997"/>
    <n v="31.204000000000001"/>
    <n v="31.38"/>
    <n v="871300"/>
    <x v="0"/>
    <s v="Nov 2012"/>
    <n v="0.91599999999999682"/>
    <x v="0"/>
    <x v="2"/>
    <s v="Low"/>
    <n v="-1.8147684605757254E-2"/>
    <n v="0"/>
    <x v="2"/>
  </r>
  <r>
    <x v="3119"/>
    <n v="31.29"/>
    <n v="32"/>
    <n v="30.72"/>
    <n v="31.6143"/>
    <n v="998300"/>
    <x v="1"/>
    <s v="Nov 2012"/>
    <n v="1.2800000000000011"/>
    <x v="0"/>
    <x v="2"/>
    <s v="Low"/>
    <n v="1.0364333652924287E-2"/>
    <n v="0"/>
    <x v="2"/>
  </r>
  <r>
    <x v="3120"/>
    <n v="30.29"/>
    <n v="31.42"/>
    <n v="30.16"/>
    <n v="31.07"/>
    <n v="555900"/>
    <x v="2"/>
    <s v="Nov 2012"/>
    <n v="1.2600000000000016"/>
    <x v="0"/>
    <x v="2"/>
    <s v="Low"/>
    <n v="2.5751072961373429E-2"/>
    <n v="0.9"/>
    <x v="0"/>
  </r>
  <r>
    <x v="3121"/>
    <n v="30.6"/>
    <n v="30.93"/>
    <n v="29.85"/>
    <n v="30.32"/>
    <n v="863000"/>
    <x v="3"/>
    <s v="Nov 2012"/>
    <n v="1.0799999999999983"/>
    <x v="0"/>
    <x v="2"/>
    <s v="Low"/>
    <n v="-9.1503267973856578E-3"/>
    <n v="0"/>
    <x v="2"/>
  </r>
  <r>
    <x v="3122"/>
    <n v="31.01"/>
    <n v="31.88"/>
    <n v="30.94"/>
    <n v="31.31"/>
    <n v="1274000"/>
    <x v="4"/>
    <s v="Nov 2012"/>
    <n v="0.93999999999999773"/>
    <x v="0"/>
    <x v="2"/>
    <s v="Low"/>
    <n v="9.6742986133504395E-3"/>
    <n v="0"/>
    <x v="2"/>
  </r>
  <r>
    <x v="3123"/>
    <n v="31"/>
    <n v="32.049999999999997"/>
    <n v="30.81"/>
    <n v="31.54"/>
    <n v="1714500"/>
    <x v="0"/>
    <s v="Nov 2012"/>
    <n v="1.2399999999999984"/>
    <x v="0"/>
    <x v="2"/>
    <s v="Low"/>
    <n v="1.7419354838709648E-2"/>
    <n v="0"/>
    <x v="2"/>
  </r>
  <r>
    <x v="3124"/>
    <n v="30.61"/>
    <n v="31.2"/>
    <n v="29.95"/>
    <n v="31.15"/>
    <n v="2324000"/>
    <x v="1"/>
    <s v="Nov 2012"/>
    <n v="1.25"/>
    <x v="0"/>
    <x v="2"/>
    <s v="Low"/>
    <n v="1.764129369487093E-2"/>
    <n v="0"/>
    <x v="2"/>
  </r>
  <r>
    <x v="3125"/>
    <n v="29.8"/>
    <n v="31.58"/>
    <n v="29.33"/>
    <n v="31.5"/>
    <n v="2048900"/>
    <x v="2"/>
    <s v="Nov 2012"/>
    <n v="2.25"/>
    <x v="0"/>
    <x v="2"/>
    <s v="Low"/>
    <n v="5.7046979865771785E-2"/>
    <n v="0.9"/>
    <x v="0"/>
  </r>
  <r>
    <x v="3126"/>
    <n v="29.27"/>
    <n v="29.55"/>
    <n v="28.55"/>
    <n v="28.918199999999999"/>
    <n v="1030300"/>
    <x v="3"/>
    <s v="Nov 2012"/>
    <n v="1"/>
    <x v="0"/>
    <x v="2"/>
    <s v="Low"/>
    <n v="-1.2019132217287351E-2"/>
    <n v="0"/>
    <x v="2"/>
  </r>
  <r>
    <x v="3127"/>
    <n v="28.25"/>
    <n v="29.49"/>
    <n v="28.2"/>
    <n v="29.2454"/>
    <n v="1024100"/>
    <x v="4"/>
    <s v="Nov 2012"/>
    <n v="1.2899999999999991"/>
    <x v="0"/>
    <x v="2"/>
    <s v="Low"/>
    <n v="3.5235398230088498E-2"/>
    <n v="0.9"/>
    <x v="0"/>
  </r>
  <r>
    <x v="3128"/>
    <n v="27.7"/>
    <n v="28.35"/>
    <n v="27.37"/>
    <n v="28.131399999999999"/>
    <n v="775200"/>
    <x v="0"/>
    <s v="Oct 2012"/>
    <n v="0.98000000000000043"/>
    <x v="0"/>
    <x v="2"/>
    <s v="Low"/>
    <n v="1.5574007220216608E-2"/>
    <n v="0"/>
    <x v="2"/>
  </r>
  <r>
    <x v="3129"/>
    <n v="27.53"/>
    <n v="27.8"/>
    <n v="27.02"/>
    <n v="27.38"/>
    <n v="477400"/>
    <x v="3"/>
    <s v="Oct 2012"/>
    <n v="0.78000000000000114"/>
    <x v="0"/>
    <x v="2"/>
    <s v="Low"/>
    <n v="-5.4486015256085046E-3"/>
    <n v="0"/>
    <x v="2"/>
  </r>
  <r>
    <x v="3130"/>
    <n v="27.8"/>
    <n v="27.8"/>
    <n v="27.45"/>
    <n v="27.52"/>
    <n v="577700"/>
    <x v="4"/>
    <s v="Oct 2012"/>
    <n v="0.35000000000000142"/>
    <x v="0"/>
    <x v="2"/>
    <s v="Low"/>
    <n v="-1.0071942446043206E-2"/>
    <n v="0"/>
    <x v="2"/>
  </r>
  <r>
    <x v="3131"/>
    <n v="28.52"/>
    <n v="28.52"/>
    <n v="27.25"/>
    <n v="27.42"/>
    <n v="1016400"/>
    <x v="0"/>
    <s v="Oct 2012"/>
    <n v="1.2699999999999996"/>
    <x v="0"/>
    <x v="2"/>
    <s v="Low"/>
    <n v="-3.8569424964936809E-2"/>
    <n v="-0.9"/>
    <x v="1"/>
  </r>
  <r>
    <x v="3132"/>
    <n v="27.38"/>
    <n v="28.56"/>
    <n v="27.370200000000001"/>
    <n v="28.39"/>
    <n v="749000"/>
    <x v="1"/>
    <s v="Oct 2012"/>
    <n v="1.1897999999999982"/>
    <x v="0"/>
    <x v="2"/>
    <s v="Low"/>
    <n v="3.6888239590942354E-2"/>
    <n v="0.9"/>
    <x v="0"/>
  </r>
  <r>
    <x v="3133"/>
    <n v="27.99"/>
    <n v="28"/>
    <n v="27.36"/>
    <n v="27.85"/>
    <n v="470200"/>
    <x v="2"/>
    <s v="Oct 2012"/>
    <n v="0.64000000000000057"/>
    <x v="0"/>
    <x v="2"/>
    <s v="Low"/>
    <n v="-5.0017863522685609E-3"/>
    <n v="0"/>
    <x v="2"/>
  </r>
  <r>
    <x v="3134"/>
    <n v="27.83"/>
    <n v="28.2"/>
    <n v="27.3"/>
    <n v="27.74"/>
    <n v="1027400"/>
    <x v="3"/>
    <s v="Oct 2012"/>
    <n v="0.89999999999999858"/>
    <x v="0"/>
    <x v="2"/>
    <s v="Low"/>
    <n v="-3.233920229967656E-3"/>
    <n v="0"/>
    <x v="2"/>
  </r>
  <r>
    <x v="3135"/>
    <n v="28.99"/>
    <n v="28.99"/>
    <n v="27.78"/>
    <n v="28.04"/>
    <n v="741000"/>
    <x v="4"/>
    <s v="Oct 2012"/>
    <n v="1.2099999999999973"/>
    <x v="0"/>
    <x v="2"/>
    <s v="Low"/>
    <n v="-3.2769920662297322E-2"/>
    <n v="-0.9"/>
    <x v="1"/>
  </r>
  <r>
    <x v="3136"/>
    <n v="28.25"/>
    <n v="28.84"/>
    <n v="27.8"/>
    <n v="28.819099999999999"/>
    <n v="668000"/>
    <x v="0"/>
    <s v="Oct 2012"/>
    <n v="1.0399999999999991"/>
    <x v="0"/>
    <x v="2"/>
    <s v="Low"/>
    <n v="2.0145132743362791E-2"/>
    <n v="0.9"/>
    <x v="0"/>
  </r>
  <r>
    <x v="3137"/>
    <n v="27.67"/>
    <n v="28.09"/>
    <n v="27.34"/>
    <n v="28.06"/>
    <n v="479300"/>
    <x v="1"/>
    <s v="Oct 2012"/>
    <n v="0.75"/>
    <x v="0"/>
    <x v="2"/>
    <s v="Low"/>
    <n v="1.4094687387061692E-2"/>
    <n v="0"/>
    <x v="2"/>
  </r>
  <r>
    <x v="3138"/>
    <n v="28"/>
    <n v="28.05"/>
    <n v="26.86"/>
    <n v="27.33"/>
    <n v="1468700"/>
    <x v="2"/>
    <s v="Oct 2012"/>
    <n v="1.1900000000000013"/>
    <x v="0"/>
    <x v="2"/>
    <s v="Low"/>
    <n v="-2.392857142857149E-2"/>
    <n v="-0.9"/>
    <x v="1"/>
  </r>
  <r>
    <x v="3139"/>
    <n v="28.32"/>
    <n v="28.73"/>
    <n v="27.5"/>
    <n v="27.64"/>
    <n v="987600"/>
    <x v="3"/>
    <s v="Oct 2012"/>
    <n v="1.2300000000000004"/>
    <x v="0"/>
    <x v="2"/>
    <s v="Low"/>
    <n v="-2.4011299435028239E-2"/>
    <n v="-0.9"/>
    <x v="1"/>
  </r>
  <r>
    <x v="3140"/>
    <n v="28.96"/>
    <n v="28.98"/>
    <n v="28.25"/>
    <n v="28.32"/>
    <n v="450600"/>
    <x v="4"/>
    <s v="Oct 2012"/>
    <n v="0.73000000000000043"/>
    <x v="0"/>
    <x v="2"/>
    <s v="Low"/>
    <n v="-2.2099447513812175E-2"/>
    <n v="-0.9"/>
    <x v="1"/>
  </r>
  <r>
    <x v="3141"/>
    <n v="28.39"/>
    <n v="28.72"/>
    <n v="28.01"/>
    <n v="28.4"/>
    <n v="503600"/>
    <x v="0"/>
    <s v="Oct 2012"/>
    <n v="0.7099999999999973"/>
    <x v="0"/>
    <x v="2"/>
    <s v="Low"/>
    <n v="3.5223670306438923E-4"/>
    <n v="0"/>
    <x v="2"/>
  </r>
  <r>
    <x v="3142"/>
    <n v="29.12"/>
    <n v="29.12"/>
    <n v="28.25"/>
    <n v="28.37"/>
    <n v="1193000"/>
    <x v="1"/>
    <s v="Oct 2012"/>
    <n v="0.87000000000000099"/>
    <x v="0"/>
    <x v="2"/>
    <s v="Low"/>
    <n v="-2.5755494505494504E-2"/>
    <n v="-0.9"/>
    <x v="1"/>
  </r>
  <r>
    <x v="3143"/>
    <n v="28.86"/>
    <n v="29.4"/>
    <n v="28.611000000000001"/>
    <n v="29.25"/>
    <n v="889700"/>
    <x v="2"/>
    <s v="Oct 2012"/>
    <n v="0.78899999999999793"/>
    <x v="0"/>
    <x v="2"/>
    <s v="Low"/>
    <n v="1.3513513513513533E-2"/>
    <n v="0"/>
    <x v="2"/>
  </r>
  <r>
    <x v="3144"/>
    <n v="29.7"/>
    <n v="29.81"/>
    <n v="28.68"/>
    <n v="28.89"/>
    <n v="938600"/>
    <x v="3"/>
    <s v="Oct 2012"/>
    <n v="1.129999999999999"/>
    <x v="0"/>
    <x v="2"/>
    <s v="Low"/>
    <n v="-2.727272727272723E-2"/>
    <n v="-0.9"/>
    <x v="1"/>
  </r>
  <r>
    <x v="3145"/>
    <n v="30"/>
    <n v="30.1"/>
    <n v="28.65"/>
    <n v="29.4"/>
    <n v="1541300"/>
    <x v="4"/>
    <s v="Oct 2012"/>
    <n v="1.4500000000000028"/>
    <x v="0"/>
    <x v="2"/>
    <s v="Low"/>
    <n v="-2.0000000000000049E-2"/>
    <n v="0"/>
    <x v="2"/>
  </r>
  <r>
    <x v="3146"/>
    <n v="29.75"/>
    <n v="29.95"/>
    <n v="29.240100000000002"/>
    <n v="29.3"/>
    <n v="1052800"/>
    <x v="0"/>
    <s v="Oct 2012"/>
    <n v="0.70989999999999753"/>
    <x v="0"/>
    <x v="2"/>
    <s v="Low"/>
    <n v="-1.5126050420168043E-2"/>
    <n v="0"/>
    <x v="2"/>
  </r>
  <r>
    <x v="3147"/>
    <n v="29.28"/>
    <n v="29.89"/>
    <n v="29"/>
    <n v="29.8"/>
    <n v="729000"/>
    <x v="1"/>
    <s v="Oct 2012"/>
    <n v="0.89000000000000057"/>
    <x v="0"/>
    <x v="2"/>
    <s v="Low"/>
    <n v="1.775956284153004E-2"/>
    <n v="0"/>
    <x v="2"/>
  </r>
  <r>
    <x v="3148"/>
    <n v="29.5"/>
    <n v="29.89"/>
    <n v="29"/>
    <n v="29.16"/>
    <n v="884400"/>
    <x v="2"/>
    <s v="Oct 2012"/>
    <n v="0.89000000000000057"/>
    <x v="0"/>
    <x v="2"/>
    <s v="Low"/>
    <n v="-1.1525423728813555E-2"/>
    <n v="0"/>
    <x v="2"/>
  </r>
  <r>
    <x v="3149"/>
    <n v="28.73"/>
    <n v="29.89"/>
    <n v="28.61"/>
    <n v="29.28"/>
    <n v="4343400"/>
    <x v="3"/>
    <s v="Sep 2012"/>
    <n v="1.2800000000000011"/>
    <x v="0"/>
    <x v="2"/>
    <s v="Low"/>
    <n v="1.914375217542641E-2"/>
    <n v="0"/>
    <x v="2"/>
  </r>
  <r>
    <x v="3150"/>
    <n v="27.75"/>
    <n v="28.54"/>
    <n v="27.6"/>
    <n v="28.49"/>
    <n v="1758600"/>
    <x v="4"/>
    <s v="Sep 2012"/>
    <n v="0.93999999999999773"/>
    <x v="0"/>
    <x v="2"/>
    <s v="Low"/>
    <n v="2.6666666666666609E-2"/>
    <n v="0.9"/>
    <x v="0"/>
  </r>
  <r>
    <x v="3151"/>
    <n v="27.67"/>
    <n v="28.4"/>
    <n v="27.48"/>
    <n v="27.54"/>
    <n v="1527200"/>
    <x v="0"/>
    <s v="Sep 2012"/>
    <n v="0.91999999999999815"/>
    <x v="0"/>
    <x v="2"/>
    <s v="Low"/>
    <n v="-4.6982291290206925E-3"/>
    <n v="0"/>
    <x v="2"/>
  </r>
  <r>
    <x v="3152"/>
    <n v="28.62"/>
    <n v="29.48"/>
    <n v="27.53"/>
    <n v="27.66"/>
    <n v="5680400"/>
    <x v="1"/>
    <s v="Sep 2012"/>
    <n v="1.9499999999999993"/>
    <x v="0"/>
    <x v="2"/>
    <s v="Low"/>
    <n v="-3.3542976939203384E-2"/>
    <n v="-0.9"/>
    <x v="1"/>
  </r>
  <r>
    <x v="3153"/>
    <n v="29.51"/>
    <n v="31.03"/>
    <n v="29.4"/>
    <n v="30.66"/>
    <n v="1301900"/>
    <x v="2"/>
    <s v="Sep 2012"/>
    <n v="1.6300000000000026"/>
    <x v="0"/>
    <x v="2"/>
    <s v="Low"/>
    <n v="3.8969840731955217E-2"/>
    <n v="0.9"/>
    <x v="0"/>
  </r>
  <r>
    <x v="3154"/>
    <n v="31.1"/>
    <n v="31.49"/>
    <n v="29.54"/>
    <n v="30.02"/>
    <n v="1870000"/>
    <x v="3"/>
    <s v="Sep 2012"/>
    <n v="1.9499999999999993"/>
    <x v="0"/>
    <x v="2"/>
    <s v="Low"/>
    <n v="-3.4726688102893949E-2"/>
    <n v="-0.9"/>
    <x v="1"/>
  </r>
  <r>
    <x v="3155"/>
    <n v="30.93"/>
    <n v="31.5"/>
    <n v="30.68"/>
    <n v="30.9"/>
    <n v="912400"/>
    <x v="4"/>
    <s v="Sep 2012"/>
    <n v="0.82000000000000028"/>
    <x v="0"/>
    <x v="2"/>
    <s v="Low"/>
    <n v="-9.6993210475270408E-4"/>
    <n v="0"/>
    <x v="2"/>
  </r>
  <r>
    <x v="3156"/>
    <n v="31"/>
    <n v="31.74"/>
    <n v="30.94"/>
    <n v="31.05"/>
    <n v="1048500"/>
    <x v="0"/>
    <s v="Sep 2012"/>
    <n v="0.79999999999999716"/>
    <x v="0"/>
    <x v="2"/>
    <s v="Low"/>
    <n v="1.6129032258064746E-3"/>
    <n v="0"/>
    <x v="2"/>
  </r>
  <r>
    <x v="3157"/>
    <n v="31.88"/>
    <n v="31.9"/>
    <n v="30.68"/>
    <n v="31.34"/>
    <n v="1788500"/>
    <x v="1"/>
    <s v="Sep 2012"/>
    <n v="1.2199999999999989"/>
    <x v="0"/>
    <x v="2"/>
    <s v="Low"/>
    <n v="-1.693851944792971E-2"/>
    <n v="0"/>
    <x v="2"/>
  </r>
  <r>
    <x v="3158"/>
    <n v="32.35"/>
    <n v="32.78"/>
    <n v="31.51"/>
    <n v="32.54"/>
    <n v="3212800"/>
    <x v="2"/>
    <s v="Sep 2012"/>
    <n v="1.2699999999999996"/>
    <x v="0"/>
    <x v="2"/>
    <s v="Low"/>
    <n v="5.8732612055640713E-3"/>
    <n v="0"/>
    <x v="2"/>
  </r>
  <r>
    <x v="3159"/>
    <n v="30"/>
    <n v="30.65"/>
    <n v="29.65"/>
    <n v="30.39"/>
    <n v="1536600"/>
    <x v="3"/>
    <s v="Sep 2012"/>
    <n v="1"/>
    <x v="0"/>
    <x v="2"/>
    <s v="Low"/>
    <n v="1.3000000000000018E-2"/>
    <n v="0"/>
    <x v="2"/>
  </r>
  <r>
    <x v="3160"/>
    <n v="28.57"/>
    <n v="29.5"/>
    <n v="28.48"/>
    <n v="29.48"/>
    <n v="1484700"/>
    <x v="4"/>
    <s v="Sep 2012"/>
    <n v="1.0199999999999996"/>
    <x v="0"/>
    <x v="2"/>
    <s v="Low"/>
    <n v="3.1851592579628989E-2"/>
    <n v="0.9"/>
    <x v="0"/>
  </r>
  <r>
    <x v="3161"/>
    <n v="27.9"/>
    <n v="28.58"/>
    <n v="27.8"/>
    <n v="28.28"/>
    <n v="1145200"/>
    <x v="0"/>
    <s v="Sep 2012"/>
    <n v="0.77999999999999758"/>
    <x v="0"/>
    <x v="2"/>
    <s v="Low"/>
    <n v="1.3620071684587906E-2"/>
    <n v="0"/>
    <x v="2"/>
  </r>
  <r>
    <x v="3162"/>
    <n v="27.76"/>
    <n v="28.16"/>
    <n v="27.4"/>
    <n v="27.8"/>
    <n v="1014900"/>
    <x v="1"/>
    <s v="Sep 2012"/>
    <n v="0.76000000000000156"/>
    <x v="0"/>
    <x v="2"/>
    <s v="Low"/>
    <n v="1.4409221902016982E-3"/>
    <n v="0"/>
    <x v="2"/>
  </r>
  <r>
    <x v="3163"/>
    <n v="29.2"/>
    <n v="29.35"/>
    <n v="27.295000000000002"/>
    <n v="27.37"/>
    <n v="1483300"/>
    <x v="2"/>
    <s v="Sep 2012"/>
    <n v="2.0549999999999997"/>
    <x v="0"/>
    <x v="2"/>
    <s v="Low"/>
    <n v="-6.2671232876712266E-2"/>
    <n v="-0.9"/>
    <x v="1"/>
  </r>
  <r>
    <x v="3164"/>
    <n v="28.55"/>
    <n v="29.57"/>
    <n v="28.5"/>
    <n v="29.35"/>
    <n v="953200"/>
    <x v="3"/>
    <s v="Sep 2012"/>
    <n v="1.0700000000000003"/>
    <x v="0"/>
    <x v="2"/>
    <s v="Low"/>
    <n v="2.8021015761821391E-2"/>
    <n v="0.9"/>
    <x v="0"/>
  </r>
  <r>
    <x v="3165"/>
    <n v="28"/>
    <n v="28.9"/>
    <n v="27.9"/>
    <n v="28.55"/>
    <n v="841700"/>
    <x v="4"/>
    <s v="Sep 2012"/>
    <n v="1"/>
    <x v="0"/>
    <x v="2"/>
    <s v="Low"/>
    <n v="1.9642857142857167E-2"/>
    <n v="0"/>
    <x v="2"/>
  </r>
  <r>
    <x v="3166"/>
    <n v="28.01"/>
    <n v="28.5"/>
    <n v="27.81"/>
    <n v="27.94"/>
    <n v="639300"/>
    <x v="0"/>
    <s v="Sep 2012"/>
    <n v="0.69000000000000128"/>
    <x v="0"/>
    <x v="2"/>
    <s v="Low"/>
    <n v="-2.4991074616208596E-3"/>
    <n v="0"/>
    <x v="2"/>
  </r>
  <r>
    <x v="3167"/>
    <n v="28.52"/>
    <n v="28.99"/>
    <n v="27.9"/>
    <n v="28.14"/>
    <n v="752500"/>
    <x v="1"/>
    <s v="Sep 2012"/>
    <n v="1.0899999999999999"/>
    <x v="0"/>
    <x v="2"/>
    <s v="Low"/>
    <n v="-1.3323983169705435E-2"/>
    <n v="0"/>
    <x v="2"/>
  </r>
  <r>
    <x v="3168"/>
    <n v="28.61"/>
    <n v="28.84"/>
    <n v="28.2"/>
    <n v="28.52"/>
    <n v="539800"/>
    <x v="3"/>
    <s v="Aug 2012"/>
    <n v="0.64000000000000057"/>
    <x v="0"/>
    <x v="2"/>
    <s v="Low"/>
    <n v="-3.1457532331352627E-3"/>
    <n v="0"/>
    <x v="2"/>
  </r>
  <r>
    <x v="3169"/>
    <n v="28.6"/>
    <n v="28.74"/>
    <n v="28.1"/>
    <n v="28.41"/>
    <n v="656400"/>
    <x v="4"/>
    <s v="Aug 2012"/>
    <n v="0.63999999999999702"/>
    <x v="0"/>
    <x v="2"/>
    <s v="Low"/>
    <n v="-6.6433566433566878E-3"/>
    <n v="0"/>
    <x v="2"/>
  </r>
  <r>
    <x v="3170"/>
    <n v="28.49"/>
    <n v="28.64"/>
    <n v="28.02"/>
    <n v="28.41"/>
    <n v="838900"/>
    <x v="0"/>
    <s v="Aug 2012"/>
    <n v="0.62000000000000099"/>
    <x v="0"/>
    <x v="2"/>
    <s v="Low"/>
    <n v="-2.8080028080027485E-3"/>
    <n v="0"/>
    <x v="2"/>
  </r>
  <r>
    <x v="3171"/>
    <n v="28.4"/>
    <n v="29.375"/>
    <n v="28"/>
    <n v="28.69"/>
    <n v="1402700"/>
    <x v="1"/>
    <s v="Aug 2012"/>
    <n v="1.375"/>
    <x v="0"/>
    <x v="2"/>
    <s v="Low"/>
    <n v="1.0211267605633899E-2"/>
    <n v="0"/>
    <x v="2"/>
  </r>
  <r>
    <x v="3172"/>
    <n v="29.57"/>
    <n v="29.7"/>
    <n v="28.17"/>
    <n v="28.32"/>
    <n v="1350400"/>
    <x v="2"/>
    <s v="Aug 2012"/>
    <n v="1.5299999999999976"/>
    <x v="0"/>
    <x v="2"/>
    <s v="Low"/>
    <n v="-4.2272573554277985E-2"/>
    <n v="-0.9"/>
    <x v="1"/>
  </r>
  <r>
    <x v="3173"/>
    <n v="30.06"/>
    <n v="30.24"/>
    <n v="29.41"/>
    <n v="29.5"/>
    <n v="1429400"/>
    <x v="3"/>
    <s v="Aug 2012"/>
    <n v="0.82999999999999829"/>
    <x v="0"/>
    <x v="2"/>
    <s v="Low"/>
    <n v="-1.8629407850964695E-2"/>
    <n v="0"/>
    <x v="2"/>
  </r>
  <r>
    <x v="3174"/>
    <n v="30"/>
    <n v="30.85"/>
    <n v="29.65"/>
    <n v="30.73"/>
    <n v="1471000"/>
    <x v="4"/>
    <s v="Aug 2012"/>
    <n v="1.2000000000000028"/>
    <x v="0"/>
    <x v="2"/>
    <s v="Low"/>
    <n v="2.4333333333333349E-2"/>
    <n v="0.9"/>
    <x v="0"/>
  </r>
  <r>
    <x v="3175"/>
    <n v="29.01"/>
    <n v="30.04"/>
    <n v="29.01"/>
    <n v="29.95"/>
    <n v="775500"/>
    <x v="0"/>
    <s v="Aug 2012"/>
    <n v="1.0299999999999976"/>
    <x v="0"/>
    <x v="2"/>
    <s v="Low"/>
    <n v="3.2402619786280513E-2"/>
    <n v="0.9"/>
    <x v="0"/>
  </r>
  <r>
    <x v="3176"/>
    <n v="29.58"/>
    <n v="30"/>
    <n v="29"/>
    <n v="29.11"/>
    <n v="761600"/>
    <x v="1"/>
    <s v="Aug 2012"/>
    <n v="1"/>
    <x v="0"/>
    <x v="2"/>
    <s v="Low"/>
    <n v="-1.5889114266396175E-2"/>
    <n v="0"/>
    <x v="2"/>
  </r>
  <r>
    <x v="3177"/>
    <n v="30.15"/>
    <n v="30.39"/>
    <n v="29.1"/>
    <n v="29.51"/>
    <n v="1179100"/>
    <x v="2"/>
    <s v="Aug 2012"/>
    <n v="1.2899999999999991"/>
    <x v="0"/>
    <x v="2"/>
    <s v="Low"/>
    <n v="-2.1227197346600234E-2"/>
    <n v="-0.9"/>
    <x v="1"/>
  </r>
  <r>
    <x v="3178"/>
    <n v="30.29"/>
    <n v="30.71"/>
    <n v="29.98"/>
    <n v="30.01"/>
    <n v="508200"/>
    <x v="3"/>
    <s v="Aug 2012"/>
    <n v="0.73000000000000043"/>
    <x v="0"/>
    <x v="2"/>
    <s v="Low"/>
    <n v="-9.2439749092108805E-3"/>
    <n v="0"/>
    <x v="2"/>
  </r>
  <r>
    <x v="3179"/>
    <n v="29.53"/>
    <n v="30.39"/>
    <n v="29.5"/>
    <n v="30.3"/>
    <n v="669000"/>
    <x v="4"/>
    <s v="Aug 2012"/>
    <n v="0.89000000000000057"/>
    <x v="0"/>
    <x v="2"/>
    <s v="Low"/>
    <n v="2.6075177785303067E-2"/>
    <n v="0.9"/>
    <x v="0"/>
  </r>
  <r>
    <x v="3180"/>
    <n v="29.39"/>
    <n v="29.7"/>
    <n v="28.81"/>
    <n v="29.4"/>
    <n v="525400"/>
    <x v="0"/>
    <s v="Aug 2012"/>
    <n v="0.89000000000000057"/>
    <x v="0"/>
    <x v="2"/>
    <s v="Low"/>
    <n v="3.4025178632181047E-4"/>
    <n v="0"/>
    <x v="2"/>
  </r>
  <r>
    <x v="3181"/>
    <n v="30.75"/>
    <n v="31.17"/>
    <n v="29.26"/>
    <n v="29.42"/>
    <n v="793400"/>
    <x v="1"/>
    <s v="Aug 2012"/>
    <n v="1.9100000000000001"/>
    <x v="0"/>
    <x v="2"/>
    <s v="Low"/>
    <n v="-4.3252032520325147E-2"/>
    <n v="-0.9"/>
    <x v="1"/>
  </r>
  <r>
    <x v="3182"/>
    <n v="29.69"/>
    <n v="31.3"/>
    <n v="29.100999999999999"/>
    <n v="31.17"/>
    <n v="870100"/>
    <x v="2"/>
    <s v="Aug 2012"/>
    <n v="2.1990000000000016"/>
    <x v="0"/>
    <x v="2"/>
    <s v="Low"/>
    <n v="4.9848433816099706E-2"/>
    <n v="0.9"/>
    <x v="0"/>
  </r>
  <r>
    <x v="3183"/>
    <n v="29.31"/>
    <n v="29.94"/>
    <n v="29.31"/>
    <n v="29.94"/>
    <n v="707400"/>
    <x v="3"/>
    <s v="Aug 2012"/>
    <n v="0.63000000000000256"/>
    <x v="0"/>
    <x v="2"/>
    <s v="Low"/>
    <n v="2.1494370522006229E-2"/>
    <n v="0.9"/>
    <x v="0"/>
  </r>
  <r>
    <x v="3184"/>
    <n v="29.52"/>
    <n v="30"/>
    <n v="29.130099999999999"/>
    <n v="29.41"/>
    <n v="672600"/>
    <x v="4"/>
    <s v="Aug 2012"/>
    <n v="0.86990000000000123"/>
    <x v="0"/>
    <x v="2"/>
    <s v="Low"/>
    <n v="-3.7262872628726095E-3"/>
    <n v="0"/>
    <x v="2"/>
  </r>
  <r>
    <x v="3185"/>
    <n v="29.9"/>
    <n v="30"/>
    <n v="28.59"/>
    <n v="29.09"/>
    <n v="1308900"/>
    <x v="0"/>
    <s v="Aug 2012"/>
    <n v="1.4100000000000001"/>
    <x v="0"/>
    <x v="2"/>
    <s v="Low"/>
    <n v="-2.709030100334444E-2"/>
    <n v="-0.9"/>
    <x v="1"/>
  </r>
  <r>
    <x v="3186"/>
    <n v="28.77"/>
    <n v="30.9"/>
    <n v="28.5"/>
    <n v="30.25"/>
    <n v="2387200"/>
    <x v="1"/>
    <s v="Aug 2012"/>
    <n v="2.3999999999999986"/>
    <x v="0"/>
    <x v="2"/>
    <s v="Low"/>
    <n v="5.1442474800139047E-2"/>
    <n v="0.9"/>
    <x v="0"/>
  </r>
  <r>
    <x v="3187"/>
    <n v="27.55"/>
    <n v="28.7"/>
    <n v="27.55"/>
    <n v="28.27"/>
    <n v="1528200"/>
    <x v="2"/>
    <s v="Aug 2012"/>
    <n v="1.1499999999999986"/>
    <x v="0"/>
    <x v="2"/>
    <s v="Low"/>
    <n v="2.6134301270417382E-2"/>
    <n v="0.9"/>
    <x v="0"/>
  </r>
  <r>
    <x v="3188"/>
    <n v="26.9"/>
    <n v="27.55"/>
    <n v="26.74"/>
    <n v="27.27"/>
    <n v="1209500"/>
    <x v="3"/>
    <s v="Aug 2012"/>
    <n v="0.81000000000000227"/>
    <x v="0"/>
    <x v="2"/>
    <s v="Low"/>
    <n v="1.3754646840148736E-2"/>
    <n v="0"/>
    <x v="2"/>
  </r>
  <r>
    <x v="3189"/>
    <n v="26.84"/>
    <n v="26.85"/>
    <n v="25.52"/>
    <n v="26.1"/>
    <n v="1305100"/>
    <x v="4"/>
    <s v="Aug 2012"/>
    <n v="1.3300000000000018"/>
    <x v="0"/>
    <x v="2"/>
    <s v="Low"/>
    <n v="-2.7570789865871775E-2"/>
    <n v="-0.9"/>
    <x v="1"/>
  </r>
  <r>
    <x v="3190"/>
    <n v="27.99"/>
    <n v="27.99"/>
    <n v="26.03"/>
    <n v="26.25"/>
    <n v="1592300"/>
    <x v="0"/>
    <s v="Aug 2012"/>
    <n v="1.9599999999999973"/>
    <x v="0"/>
    <x v="2"/>
    <s v="Low"/>
    <n v="-6.2165058949624812E-2"/>
    <n v="-0.9"/>
    <x v="1"/>
  </r>
  <r>
    <x v="3191"/>
    <n v="27.54"/>
    <n v="27.97"/>
    <n v="27.35"/>
    <n v="27.42"/>
    <n v="1575100"/>
    <x v="1"/>
    <s v="Jul 2012"/>
    <n v="0.61999999999999744"/>
    <x v="0"/>
    <x v="2"/>
    <s v="Low"/>
    <n v="-4.3572984749454414E-3"/>
    <n v="0"/>
    <x v="2"/>
  </r>
  <r>
    <x v="3192"/>
    <n v="29.51"/>
    <n v="30.248000000000001"/>
    <n v="27.21"/>
    <n v="27.35"/>
    <n v="2065200"/>
    <x v="2"/>
    <s v="Jul 2012"/>
    <n v="3.0380000000000003"/>
    <x v="0"/>
    <x v="2"/>
    <s v="Low"/>
    <n v="-7.3195526940020336E-2"/>
    <n v="-0.9"/>
    <x v="1"/>
  </r>
  <r>
    <x v="3193"/>
    <n v="28.71"/>
    <n v="29.66"/>
    <n v="28.1"/>
    <n v="29.51"/>
    <n v="1673000"/>
    <x v="3"/>
    <s v="Jul 2012"/>
    <n v="1.5599999999999987"/>
    <x v="0"/>
    <x v="2"/>
    <s v="Low"/>
    <n v="2.7864855451062372E-2"/>
    <n v="0.9"/>
    <x v="0"/>
  </r>
  <r>
    <x v="3194"/>
    <n v="29.9"/>
    <n v="30"/>
    <n v="27.64"/>
    <n v="28.13"/>
    <n v="2262300"/>
    <x v="4"/>
    <s v="Jul 2012"/>
    <n v="2.3599999999999994"/>
    <x v="0"/>
    <x v="2"/>
    <s v="Low"/>
    <n v="-5.9197324414715709E-2"/>
    <n v="-0.9"/>
    <x v="1"/>
  </r>
  <r>
    <x v="3195"/>
    <n v="29.92"/>
    <n v="29.98"/>
    <n v="28.75"/>
    <n v="28.95"/>
    <n v="2842200"/>
    <x v="0"/>
    <s v="Jul 2012"/>
    <n v="1.2300000000000004"/>
    <x v="0"/>
    <x v="2"/>
    <s v="Low"/>
    <n v="-3.2419786096256765E-2"/>
    <n v="-0.9"/>
    <x v="1"/>
  </r>
  <r>
    <x v="3196"/>
    <n v="30.66"/>
    <n v="31.04"/>
    <n v="29.62"/>
    <n v="29.84"/>
    <n v="1500300"/>
    <x v="1"/>
    <s v="Jul 2012"/>
    <n v="1.4199999999999982"/>
    <x v="0"/>
    <x v="2"/>
    <s v="Low"/>
    <n v="-2.674494455316374E-2"/>
    <n v="-0.9"/>
    <x v="1"/>
  </r>
  <r>
    <x v="3197"/>
    <n v="31.05"/>
    <n v="31.3"/>
    <n v="30.62"/>
    <n v="30.66"/>
    <n v="1386800"/>
    <x v="2"/>
    <s v="Jul 2012"/>
    <n v="0.67999999999999972"/>
    <x v="0"/>
    <x v="2"/>
    <s v="Low"/>
    <n v="-1.256038647342997E-2"/>
    <n v="0"/>
    <x v="2"/>
  </r>
  <r>
    <x v="3198"/>
    <n v="32.07"/>
    <n v="32.25"/>
    <n v="31.25"/>
    <n v="31.79"/>
    <n v="1568500"/>
    <x v="3"/>
    <s v="Jul 2012"/>
    <n v="1"/>
    <x v="0"/>
    <x v="2"/>
    <s v="Low"/>
    <n v="-8.7309011537262584E-3"/>
    <n v="0"/>
    <x v="2"/>
  </r>
  <r>
    <x v="3199"/>
    <n v="32.72"/>
    <n v="33.15"/>
    <n v="32.04"/>
    <n v="32.270000000000003"/>
    <n v="1435900"/>
    <x v="4"/>
    <s v="Jul 2012"/>
    <n v="1.1099999999999994"/>
    <x v="0"/>
    <x v="2"/>
    <s v="Low"/>
    <n v="-1.3753056234718697E-2"/>
    <n v="0"/>
    <x v="2"/>
  </r>
  <r>
    <x v="3200"/>
    <n v="31.42"/>
    <n v="33.67"/>
    <n v="31.06"/>
    <n v="32.15"/>
    <n v="2881900"/>
    <x v="0"/>
    <s v="Jul 2012"/>
    <n v="2.610000000000003"/>
    <x v="0"/>
    <x v="2"/>
    <s v="Low"/>
    <n v="2.3233609166136118E-2"/>
    <n v="0.9"/>
    <x v="0"/>
  </r>
  <r>
    <x v="3201"/>
    <n v="35"/>
    <n v="35.21"/>
    <n v="32.380000000000003"/>
    <n v="33.35"/>
    <n v="2569300"/>
    <x v="1"/>
    <s v="Jul 2012"/>
    <n v="2.8299999999999983"/>
    <x v="0"/>
    <x v="2"/>
    <s v="Low"/>
    <n v="-4.7142857142857104E-2"/>
    <n v="-0.9"/>
    <x v="1"/>
  </r>
  <r>
    <x v="3202"/>
    <n v="34.32"/>
    <n v="36"/>
    <n v="33.9"/>
    <n v="35.96"/>
    <n v="1744000"/>
    <x v="2"/>
    <s v="Jul 2012"/>
    <n v="2.1000000000000014"/>
    <x v="0"/>
    <x v="2"/>
    <s v="Low"/>
    <n v="4.7785547785547805E-2"/>
    <n v="0.9"/>
    <x v="0"/>
  </r>
  <r>
    <x v="3203"/>
    <n v="32.97"/>
    <n v="34.4"/>
    <n v="32.83"/>
    <n v="34.25"/>
    <n v="1304800"/>
    <x v="3"/>
    <s v="Jul 2012"/>
    <n v="1.5700000000000003"/>
    <x v="0"/>
    <x v="2"/>
    <s v="Low"/>
    <n v="3.8823172581134401E-2"/>
    <n v="0.9"/>
    <x v="0"/>
  </r>
  <r>
    <x v="3204"/>
    <n v="31.29"/>
    <n v="33.01"/>
    <n v="30.8"/>
    <n v="32.700000000000003"/>
    <n v="1125700"/>
    <x v="4"/>
    <s v="Jul 2012"/>
    <n v="2.2099999999999973"/>
    <x v="0"/>
    <x v="2"/>
    <s v="Low"/>
    <n v="4.5062320230105583E-2"/>
    <n v="0.9"/>
    <x v="0"/>
  </r>
  <r>
    <x v="3205"/>
    <n v="31.57"/>
    <n v="31.68"/>
    <n v="31.01"/>
    <n v="31.51"/>
    <n v="638600"/>
    <x v="0"/>
    <s v="Jul 2012"/>
    <n v="0.66999999999999815"/>
    <x v="0"/>
    <x v="2"/>
    <s v="Low"/>
    <n v="-1.900538485904299E-3"/>
    <n v="0"/>
    <x v="2"/>
  </r>
  <r>
    <x v="3206"/>
    <n v="31.54"/>
    <n v="32.479999999999997"/>
    <n v="30.89"/>
    <n v="31.27"/>
    <n v="758400"/>
    <x v="1"/>
    <s v="Jul 2012"/>
    <n v="1.5899999999999963"/>
    <x v="0"/>
    <x v="2"/>
    <s v="Low"/>
    <n v="-8.5605580215599112E-3"/>
    <n v="0"/>
    <x v="2"/>
  </r>
  <r>
    <x v="3207"/>
    <n v="30.94"/>
    <n v="31.83"/>
    <n v="30.67"/>
    <n v="31.49"/>
    <n v="910500"/>
    <x v="2"/>
    <s v="Jul 2012"/>
    <n v="1.1599999999999966"/>
    <x v="0"/>
    <x v="2"/>
    <s v="Low"/>
    <n v="1.777634130575298E-2"/>
    <n v="0"/>
    <x v="2"/>
  </r>
  <r>
    <x v="3208"/>
    <n v="30.99"/>
    <n v="31.73"/>
    <n v="30.8"/>
    <n v="30.99"/>
    <n v="784500"/>
    <x v="3"/>
    <s v="Jul 2012"/>
    <n v="0.92999999999999972"/>
    <x v="0"/>
    <x v="2"/>
    <s v="Low"/>
    <n v="0"/>
    <n v="0"/>
    <x v="2"/>
  </r>
  <r>
    <x v="3209"/>
    <n v="30.81"/>
    <n v="31.67"/>
    <n v="30.8"/>
    <n v="31.23"/>
    <n v="1253800"/>
    <x v="4"/>
    <s v="Jul 2012"/>
    <n v="0.87000000000000099"/>
    <x v="0"/>
    <x v="2"/>
    <s v="Low"/>
    <n v="1.363193768257065E-2"/>
    <n v="0"/>
    <x v="2"/>
  </r>
  <r>
    <x v="3210"/>
    <n v="30.6"/>
    <n v="31"/>
    <n v="30.4"/>
    <n v="30.66"/>
    <n v="947000"/>
    <x v="1"/>
    <s v="Jul 2012"/>
    <n v="0.60000000000000142"/>
    <x v="0"/>
    <x v="2"/>
    <s v="Low"/>
    <n v="1.9607843137254481E-3"/>
    <n v="0"/>
    <x v="2"/>
  </r>
  <r>
    <x v="3211"/>
    <n v="31.35"/>
    <n v="31.799499999999998"/>
    <n v="30.19"/>
    <n v="30.4"/>
    <n v="1315600"/>
    <x v="2"/>
    <s v="Jul 2012"/>
    <n v="1.609499999999997"/>
    <x v="0"/>
    <x v="2"/>
    <s v="Low"/>
    <n v="-3.0303030303030391E-2"/>
    <n v="-0.9"/>
    <x v="1"/>
  </r>
  <r>
    <x v="3212"/>
    <n v="32.799999999999997"/>
    <n v="32.799999999999997"/>
    <n v="31"/>
    <n v="31.29"/>
    <n v="1125800"/>
    <x v="3"/>
    <s v="Jun 2012"/>
    <n v="1.7999999999999972"/>
    <x v="0"/>
    <x v="2"/>
    <s v="Low"/>
    <n v="-4.6036585365853602E-2"/>
    <n v="-0.9"/>
    <x v="1"/>
  </r>
  <r>
    <x v="3213"/>
    <n v="31.9"/>
    <n v="32.11"/>
    <n v="30.62"/>
    <n v="31.41"/>
    <n v="914100"/>
    <x v="4"/>
    <s v="Jun 2012"/>
    <n v="1.4899999999999984"/>
    <x v="0"/>
    <x v="2"/>
    <s v="Low"/>
    <n v="-1.5360501567398072E-2"/>
    <n v="0"/>
    <x v="2"/>
  </r>
  <r>
    <x v="3214"/>
    <n v="31.9"/>
    <n v="32.445"/>
    <n v="31.57"/>
    <n v="31.96"/>
    <n v="1047200"/>
    <x v="0"/>
    <s v="Jun 2012"/>
    <n v="0.875"/>
    <x v="0"/>
    <x v="2"/>
    <s v="Low"/>
    <n v="1.8808777429467798E-3"/>
    <n v="0"/>
    <x v="2"/>
  </r>
  <r>
    <x v="3215"/>
    <n v="32.049999999999997"/>
    <n v="32.35"/>
    <n v="31.39"/>
    <n v="31.61"/>
    <n v="2613900"/>
    <x v="1"/>
    <s v="Jun 2012"/>
    <n v="0.96000000000000085"/>
    <x v="0"/>
    <x v="2"/>
    <s v="Low"/>
    <n v="-1.3728549141965609E-2"/>
    <n v="0"/>
    <x v="2"/>
  </r>
  <r>
    <x v="3216"/>
    <n v="33.94"/>
    <n v="34.119999999999997"/>
    <n v="32.75"/>
    <n v="33.11"/>
    <n v="1498500"/>
    <x v="2"/>
    <s v="Jun 2012"/>
    <n v="1.3699999999999974"/>
    <x v="0"/>
    <x v="2"/>
    <s v="Low"/>
    <n v="-2.4454920447849096E-2"/>
    <n v="-0.9"/>
    <x v="1"/>
  </r>
  <r>
    <x v="3217"/>
    <n v="32.6"/>
    <n v="33.979999999999997"/>
    <n v="32.46"/>
    <n v="33.784999999999997"/>
    <n v="3046600"/>
    <x v="3"/>
    <s v="Jun 2012"/>
    <n v="1.519999999999996"/>
    <x v="0"/>
    <x v="2"/>
    <s v="Low"/>
    <n v="3.6349693251533595E-2"/>
    <n v="0.9"/>
    <x v="0"/>
  </r>
  <r>
    <x v="3218"/>
    <n v="34.26"/>
    <n v="34.28"/>
    <n v="31.84"/>
    <n v="32.19"/>
    <n v="1891900"/>
    <x v="4"/>
    <s v="Jun 2012"/>
    <n v="2.4400000000000013"/>
    <x v="0"/>
    <x v="2"/>
    <s v="Low"/>
    <n v="-6.0420315236427331E-2"/>
    <n v="-0.9"/>
    <x v="1"/>
  </r>
  <r>
    <x v="3219"/>
    <n v="33.5"/>
    <n v="34.5"/>
    <n v="33.21"/>
    <n v="33.78"/>
    <n v="3422400"/>
    <x v="0"/>
    <s v="Jun 2012"/>
    <n v="1.2899999999999991"/>
    <x v="0"/>
    <x v="2"/>
    <s v="Low"/>
    <n v="8.3582089552239145E-3"/>
    <n v="0"/>
    <x v="2"/>
  </r>
  <r>
    <x v="3220"/>
    <n v="32.020000000000003"/>
    <n v="32.659399999999998"/>
    <n v="31.5"/>
    <n v="32.090000000000003"/>
    <n v="911100"/>
    <x v="1"/>
    <s v="Jun 2012"/>
    <n v="1.159399999999998"/>
    <x v="0"/>
    <x v="2"/>
    <s v="Low"/>
    <n v="2.186133666458472E-3"/>
    <n v="0"/>
    <x v="2"/>
  </r>
  <r>
    <x v="3221"/>
    <n v="29.94"/>
    <n v="32.33"/>
    <n v="29.5"/>
    <n v="31.84"/>
    <n v="1256800"/>
    <x v="2"/>
    <s v="Jun 2012"/>
    <n v="2.8299999999999983"/>
    <x v="0"/>
    <x v="2"/>
    <s v="Low"/>
    <n v="6.3460253841015307E-2"/>
    <n v="0.9"/>
    <x v="0"/>
  </r>
  <r>
    <x v="3222"/>
    <n v="29.39"/>
    <n v="29.95"/>
    <n v="28.81"/>
    <n v="29.91"/>
    <n v="646800"/>
    <x v="3"/>
    <s v="Jun 2012"/>
    <n v="1.1400000000000006"/>
    <x v="0"/>
    <x v="2"/>
    <s v="Low"/>
    <n v="1.769309288873765E-2"/>
    <n v="0"/>
    <x v="2"/>
  </r>
  <r>
    <x v="3223"/>
    <n v="30.18"/>
    <n v="30.65"/>
    <n v="28.62"/>
    <n v="29.39"/>
    <n v="872200"/>
    <x v="4"/>
    <s v="Jun 2012"/>
    <n v="2.0299999999999976"/>
    <x v="0"/>
    <x v="2"/>
    <s v="Low"/>
    <n v="-2.617627567925776E-2"/>
    <n v="-0.9"/>
    <x v="1"/>
  </r>
  <r>
    <x v="3224"/>
    <n v="29.55"/>
    <n v="30.64"/>
    <n v="29.47"/>
    <n v="29.77"/>
    <n v="844100"/>
    <x v="0"/>
    <s v="Jun 2012"/>
    <n v="1.1700000000000017"/>
    <x v="0"/>
    <x v="2"/>
    <s v="Low"/>
    <n v="7.4450084602368481E-3"/>
    <n v="0"/>
    <x v="2"/>
  </r>
  <r>
    <x v="3225"/>
    <n v="29.23"/>
    <n v="29.84"/>
    <n v="28.81"/>
    <n v="29.66"/>
    <n v="569000"/>
    <x v="1"/>
    <s v="Jun 2012"/>
    <n v="1.0300000000000011"/>
    <x v="0"/>
    <x v="2"/>
    <s v="Low"/>
    <n v="1.4710913445090651E-2"/>
    <n v="0"/>
    <x v="2"/>
  </r>
  <r>
    <x v="3226"/>
    <n v="30.31"/>
    <n v="31"/>
    <n v="28.958400000000001"/>
    <n v="29.12"/>
    <n v="636000"/>
    <x v="2"/>
    <s v="Jun 2012"/>
    <n v="2.041599999999999"/>
    <x v="0"/>
    <x v="2"/>
    <s v="Low"/>
    <n v="-3.9260969976905237E-2"/>
    <n v="-0.9"/>
    <x v="1"/>
  </r>
  <r>
    <x v="3227"/>
    <n v="28.86"/>
    <n v="30.19"/>
    <n v="28.147500000000001"/>
    <n v="30.08"/>
    <n v="881100"/>
    <x v="3"/>
    <s v="Jun 2012"/>
    <n v="2.0425000000000004"/>
    <x v="0"/>
    <x v="2"/>
    <s v="Low"/>
    <n v="4.2273042273042231E-2"/>
    <n v="0.9"/>
    <x v="0"/>
  </r>
  <r>
    <x v="3228"/>
    <n v="29.81"/>
    <n v="29.87"/>
    <n v="28.85"/>
    <n v="28.93"/>
    <n v="492100"/>
    <x v="4"/>
    <s v="Jun 2012"/>
    <n v="1.0199999999999996"/>
    <x v="0"/>
    <x v="2"/>
    <s v="Low"/>
    <n v="-2.9520295202951997E-2"/>
    <n v="-0.9"/>
    <x v="1"/>
  </r>
  <r>
    <x v="3229"/>
    <n v="28.2"/>
    <n v="29.45"/>
    <n v="28.14"/>
    <n v="29.22"/>
    <n v="909900"/>
    <x v="0"/>
    <s v="Jun 2012"/>
    <n v="1.3099999999999987"/>
    <x v="0"/>
    <x v="2"/>
    <s v="Low"/>
    <n v="3.617021276595743E-2"/>
    <n v="0.9"/>
    <x v="0"/>
  </r>
  <r>
    <x v="3230"/>
    <n v="27.84"/>
    <n v="28.39"/>
    <n v="27.56"/>
    <n v="27.91"/>
    <n v="630900"/>
    <x v="1"/>
    <s v="Jun 2012"/>
    <n v="0.83000000000000185"/>
    <x v="0"/>
    <x v="2"/>
    <s v="Low"/>
    <n v="2.5143678160919644E-3"/>
    <n v="0"/>
    <x v="2"/>
  </r>
  <r>
    <x v="3231"/>
    <n v="28.03"/>
    <n v="28.41"/>
    <n v="27.11"/>
    <n v="27.88"/>
    <n v="1030900"/>
    <x v="2"/>
    <s v="Jun 2012"/>
    <n v="1.3000000000000007"/>
    <x v="0"/>
    <x v="2"/>
    <s v="Low"/>
    <n v="-5.3514092044239072E-3"/>
    <n v="0"/>
    <x v="2"/>
  </r>
  <r>
    <x v="3232"/>
    <n v="28.53"/>
    <n v="29.16"/>
    <n v="27.76"/>
    <n v="28.15"/>
    <n v="885800"/>
    <x v="3"/>
    <s v="Jun 2012"/>
    <n v="1.3999999999999986"/>
    <x v="0"/>
    <x v="2"/>
    <s v="Low"/>
    <n v="-1.3319313003855679E-2"/>
    <n v="0"/>
    <x v="2"/>
  </r>
  <r>
    <x v="3233"/>
    <n v="30.07"/>
    <n v="30.29"/>
    <n v="28.75"/>
    <n v="29.5"/>
    <n v="1118700"/>
    <x v="4"/>
    <s v="May 2012"/>
    <n v="1.5399999999999991"/>
    <x v="0"/>
    <x v="2"/>
    <s v="Low"/>
    <n v="-1.8955769870302636E-2"/>
    <n v="0"/>
    <x v="2"/>
  </r>
  <r>
    <x v="3234"/>
    <n v="31.08"/>
    <n v="31.42"/>
    <n v="30.24"/>
    <n v="30.41"/>
    <n v="1307200"/>
    <x v="0"/>
    <s v="May 2012"/>
    <n v="1.1800000000000033"/>
    <x v="0"/>
    <x v="2"/>
    <s v="Low"/>
    <n v="-2.1557271557271499E-2"/>
    <n v="-0.9"/>
    <x v="1"/>
  </r>
  <r>
    <x v="3235"/>
    <n v="30.01"/>
    <n v="31.93"/>
    <n v="30.01"/>
    <n v="31.69"/>
    <n v="1650000"/>
    <x v="1"/>
    <s v="May 2012"/>
    <n v="1.9199999999999982"/>
    <x v="0"/>
    <x v="2"/>
    <s v="Low"/>
    <n v="5.5981339553482161E-2"/>
    <n v="0.9"/>
    <x v="0"/>
  </r>
  <r>
    <x v="3236"/>
    <n v="30.16"/>
    <n v="30.407599999999999"/>
    <n v="29.2"/>
    <n v="29.81"/>
    <n v="757000"/>
    <x v="3"/>
    <s v="May 2012"/>
    <n v="1.2075999999999993"/>
    <x v="0"/>
    <x v="2"/>
    <s v="Low"/>
    <n v="-1.1604774535809066E-2"/>
    <n v="0"/>
    <x v="2"/>
  </r>
  <r>
    <x v="3237"/>
    <n v="31.25"/>
    <n v="31.25"/>
    <n v="29.69"/>
    <n v="30.32"/>
    <n v="1075600"/>
    <x v="4"/>
    <s v="May 2012"/>
    <n v="1.5599999999999987"/>
    <x v="0"/>
    <x v="2"/>
    <s v="Low"/>
    <n v="-2.9759999999999991E-2"/>
    <n v="-0.9"/>
    <x v="1"/>
  </r>
  <r>
    <x v="3238"/>
    <n v="30.56"/>
    <n v="31.05"/>
    <n v="29.5"/>
    <n v="31.02"/>
    <n v="1220400"/>
    <x v="0"/>
    <s v="May 2012"/>
    <n v="1.5500000000000007"/>
    <x v="0"/>
    <x v="2"/>
    <s v="Low"/>
    <n v="1.5052356020942436E-2"/>
    <n v="0"/>
    <x v="2"/>
  </r>
  <r>
    <x v="3239"/>
    <n v="30.1"/>
    <n v="31.34"/>
    <n v="30"/>
    <n v="30.79"/>
    <n v="2366200"/>
    <x v="1"/>
    <s v="May 2012"/>
    <n v="1.3399999999999999"/>
    <x v="0"/>
    <x v="2"/>
    <s v="Low"/>
    <n v="2.2923588039867032E-2"/>
    <n v="0.9"/>
    <x v="0"/>
  </r>
  <r>
    <x v="3240"/>
    <n v="27.58"/>
    <n v="29.26"/>
    <n v="27.12"/>
    <n v="28.77"/>
    <n v="1475200"/>
    <x v="2"/>
    <s v="May 2012"/>
    <n v="2.1400000000000006"/>
    <x v="0"/>
    <x v="2"/>
    <s v="Low"/>
    <n v="4.3147208121827457E-2"/>
    <n v="0.9"/>
    <x v="0"/>
  </r>
  <r>
    <x v="3241"/>
    <n v="28.37"/>
    <n v="28.46"/>
    <n v="26.83"/>
    <n v="27.56"/>
    <n v="1616500"/>
    <x v="3"/>
    <s v="May 2012"/>
    <n v="1.6300000000000026"/>
    <x v="0"/>
    <x v="2"/>
    <s v="Low"/>
    <n v="-2.8551286570320841E-2"/>
    <n v="-0.9"/>
    <x v="1"/>
  </r>
  <r>
    <x v="3242"/>
    <n v="29.3"/>
    <n v="29.79"/>
    <n v="28.24"/>
    <n v="28.57"/>
    <n v="1149000"/>
    <x v="4"/>
    <s v="May 2012"/>
    <n v="1.5500000000000007"/>
    <x v="0"/>
    <x v="2"/>
    <s v="Low"/>
    <n v="-2.4914675767918101E-2"/>
    <n v="-0.9"/>
    <x v="1"/>
  </r>
  <r>
    <x v="3243"/>
    <n v="29.58"/>
    <n v="30.18"/>
    <n v="28.88"/>
    <n v="29.18"/>
    <n v="1257100"/>
    <x v="0"/>
    <s v="May 2012"/>
    <n v="1.3000000000000007"/>
    <x v="0"/>
    <x v="2"/>
    <s v="Low"/>
    <n v="-1.3522650439486092E-2"/>
    <n v="0"/>
    <x v="2"/>
  </r>
  <r>
    <x v="3244"/>
    <n v="30.26"/>
    <n v="30.96"/>
    <n v="29.22"/>
    <n v="29.43"/>
    <n v="1585700"/>
    <x v="1"/>
    <s v="May 2012"/>
    <n v="1.740000000000002"/>
    <x v="0"/>
    <x v="2"/>
    <s v="Low"/>
    <n v="-2.7428949107733039E-2"/>
    <n v="-0.9"/>
    <x v="1"/>
  </r>
  <r>
    <x v="3245"/>
    <n v="31.92"/>
    <n v="32.130000000000003"/>
    <n v="30.05"/>
    <n v="30.06"/>
    <n v="1380900"/>
    <x v="2"/>
    <s v="May 2012"/>
    <n v="2.0800000000000018"/>
    <x v="0"/>
    <x v="2"/>
    <s v="Low"/>
    <n v="-5.827067669172941E-2"/>
    <n v="-0.9"/>
    <x v="1"/>
  </r>
  <r>
    <x v="3246"/>
    <n v="32.49"/>
    <n v="33.44"/>
    <n v="32.159999999999997"/>
    <n v="32.25"/>
    <n v="1221300"/>
    <x v="3"/>
    <s v="May 2012"/>
    <n v="1.2800000000000011"/>
    <x v="0"/>
    <x v="2"/>
    <s v="Low"/>
    <n v="-7.3868882733149266E-3"/>
    <n v="0"/>
    <x v="2"/>
  </r>
  <r>
    <x v="3247"/>
    <n v="32.97"/>
    <n v="34.68"/>
    <n v="32.4"/>
    <n v="32.96"/>
    <n v="5556300"/>
    <x v="4"/>
    <s v="May 2012"/>
    <n v="2.2800000000000011"/>
    <x v="0"/>
    <x v="2"/>
    <s v="Low"/>
    <n v="-3.033060357900519E-4"/>
    <n v="0"/>
    <x v="2"/>
  </r>
  <r>
    <x v="3248"/>
    <n v="30.3"/>
    <n v="30.77"/>
    <n v="29.76"/>
    <n v="30.06"/>
    <n v="1947900"/>
    <x v="0"/>
    <s v="May 2012"/>
    <n v="1.009999999999998"/>
    <x v="0"/>
    <x v="2"/>
    <s v="Low"/>
    <n v="-7.9207920792079868E-3"/>
    <n v="0"/>
    <x v="2"/>
  </r>
  <r>
    <x v="3249"/>
    <n v="32.5"/>
    <n v="32.728099999999998"/>
    <n v="29.37"/>
    <n v="30.19"/>
    <n v="3097200"/>
    <x v="1"/>
    <s v="May 2012"/>
    <n v="3.3580999999999968"/>
    <x v="0"/>
    <x v="2"/>
    <s v="Low"/>
    <n v="-7.1076923076923038E-2"/>
    <n v="-0.9"/>
    <x v="1"/>
  </r>
  <r>
    <x v="3250"/>
    <n v="31.96"/>
    <n v="32.58"/>
    <n v="31.61"/>
    <n v="32.47"/>
    <n v="1158000"/>
    <x v="2"/>
    <s v="May 2012"/>
    <n v="0.96999999999999886"/>
    <x v="0"/>
    <x v="2"/>
    <s v="Low"/>
    <n v="1.5957446808510575E-2"/>
    <n v="0"/>
    <x v="2"/>
  </r>
  <r>
    <x v="3251"/>
    <n v="32.200000000000003"/>
    <n v="32.46"/>
    <n v="31.4"/>
    <n v="31.83"/>
    <n v="1247500"/>
    <x v="3"/>
    <s v="May 2012"/>
    <n v="1.0600000000000023"/>
    <x v="0"/>
    <x v="2"/>
    <s v="Low"/>
    <n v="-1.1490683229813805E-2"/>
    <n v="0"/>
    <x v="2"/>
  </r>
  <r>
    <x v="3252"/>
    <n v="33.909999999999997"/>
    <n v="34"/>
    <n v="32.130000000000003"/>
    <n v="32.46"/>
    <n v="841300"/>
    <x v="4"/>
    <s v="May 2012"/>
    <n v="1.8699999999999974"/>
    <x v="0"/>
    <x v="2"/>
    <s v="Low"/>
    <n v="-4.276024771453836E-2"/>
    <n v="-0.9"/>
    <x v="1"/>
  </r>
  <r>
    <x v="3253"/>
    <n v="33.5"/>
    <n v="34.39"/>
    <n v="33.39"/>
    <n v="33.94"/>
    <n v="497300"/>
    <x v="0"/>
    <s v="May 2012"/>
    <n v="1"/>
    <x v="0"/>
    <x v="2"/>
    <s v="Low"/>
    <n v="1.3134328358208887E-2"/>
    <n v="0"/>
    <x v="2"/>
  </r>
  <r>
    <x v="3254"/>
    <n v="33.130000000000003"/>
    <n v="34.21"/>
    <n v="33.130000000000003"/>
    <n v="33.78"/>
    <n v="659000"/>
    <x v="1"/>
    <s v="May 2012"/>
    <n v="1.0799999999999983"/>
    <x v="0"/>
    <x v="2"/>
    <s v="Low"/>
    <n v="1.9619680048294553E-2"/>
    <n v="0"/>
    <x v="2"/>
  </r>
  <r>
    <x v="3255"/>
    <n v="33.270000000000003"/>
    <n v="33.36"/>
    <n v="32.58"/>
    <n v="33.130000000000003"/>
    <n v="413900"/>
    <x v="2"/>
    <s v="Apr 2012"/>
    <n v="0.78000000000000114"/>
    <x v="0"/>
    <x v="2"/>
    <s v="Low"/>
    <n v="-4.2079951908626555E-3"/>
    <n v="0"/>
    <x v="2"/>
  </r>
  <r>
    <x v="3256"/>
    <n v="33.6"/>
    <n v="33.630000000000003"/>
    <n v="32.909999999999997"/>
    <n v="33.340000000000003"/>
    <n v="591000"/>
    <x v="3"/>
    <s v="Apr 2012"/>
    <n v="0.72000000000000597"/>
    <x v="0"/>
    <x v="2"/>
    <s v="Low"/>
    <n v="-7.7380952380951785E-3"/>
    <n v="0"/>
    <x v="2"/>
  </r>
  <r>
    <x v="3257"/>
    <n v="32.96"/>
    <n v="33.520000000000003"/>
    <n v="32.909999999999997"/>
    <n v="33.49"/>
    <n v="425300"/>
    <x v="4"/>
    <s v="Apr 2012"/>
    <n v="0.61000000000000654"/>
    <x v="0"/>
    <x v="2"/>
    <s v="Low"/>
    <n v="1.6080097087378675E-2"/>
    <n v="0"/>
    <x v="2"/>
  </r>
  <r>
    <x v="3258"/>
    <n v="32.07"/>
    <n v="32.99"/>
    <n v="32.07"/>
    <n v="32.909999999999997"/>
    <n v="712200"/>
    <x v="0"/>
    <s v="Apr 2012"/>
    <n v="0.92000000000000171"/>
    <x v="0"/>
    <x v="2"/>
    <s v="Low"/>
    <n v="2.6192703461178555E-2"/>
    <n v="0.9"/>
    <x v="0"/>
  </r>
  <r>
    <x v="3259"/>
    <n v="31.82"/>
    <n v="32.200000000000003"/>
    <n v="31"/>
    <n v="31.82"/>
    <n v="674500"/>
    <x v="1"/>
    <s v="Apr 2012"/>
    <n v="1.2000000000000028"/>
    <x v="0"/>
    <x v="2"/>
    <s v="Low"/>
    <n v="0"/>
    <n v="0"/>
    <x v="2"/>
  </r>
  <r>
    <x v="3260"/>
    <n v="32.86"/>
    <n v="32.97"/>
    <n v="31.71"/>
    <n v="31.94"/>
    <n v="890800"/>
    <x v="2"/>
    <s v="Apr 2012"/>
    <n v="1.259999999999998"/>
    <x v="0"/>
    <x v="2"/>
    <s v="Low"/>
    <n v="-2.7997565429093065E-2"/>
    <n v="-0.9"/>
    <x v="1"/>
  </r>
  <r>
    <x v="3261"/>
    <n v="33.14"/>
    <n v="33.729900000000001"/>
    <n v="32.94"/>
    <n v="33.159999999999997"/>
    <n v="821800"/>
    <x v="3"/>
    <s v="Apr 2012"/>
    <n v="0.78990000000000293"/>
    <x v="0"/>
    <x v="2"/>
    <s v="Low"/>
    <n v="6.0350030175003076E-4"/>
    <n v="0"/>
    <x v="2"/>
  </r>
  <r>
    <x v="3262"/>
    <n v="32.75"/>
    <n v="33.43"/>
    <n v="32.5"/>
    <n v="33.159999999999997"/>
    <n v="774900"/>
    <x v="4"/>
    <s v="Apr 2012"/>
    <n v="0.92999999999999972"/>
    <x v="0"/>
    <x v="2"/>
    <s v="Low"/>
    <n v="1.2519083969465545E-2"/>
    <n v="0"/>
    <x v="2"/>
  </r>
  <r>
    <x v="3263"/>
    <n v="32.090000000000003"/>
    <n v="32.75"/>
    <n v="31.53"/>
    <n v="32.659999999999997"/>
    <n v="823100"/>
    <x v="0"/>
    <s v="Apr 2012"/>
    <n v="1.2199999999999989"/>
    <x v="0"/>
    <x v="2"/>
    <s v="Low"/>
    <n v="1.7762542848239114E-2"/>
    <n v="0"/>
    <x v="2"/>
  </r>
  <r>
    <x v="3264"/>
    <n v="32.43"/>
    <n v="33.07"/>
    <n v="32.04"/>
    <n v="32.24"/>
    <n v="1115500"/>
    <x v="1"/>
    <s v="Apr 2012"/>
    <n v="1.0300000000000011"/>
    <x v="0"/>
    <x v="2"/>
    <s v="Low"/>
    <n v="-5.8587727412888601E-3"/>
    <n v="0"/>
    <x v="2"/>
  </r>
  <r>
    <x v="3265"/>
    <n v="33.409999999999997"/>
    <n v="33.700000000000003"/>
    <n v="32.090000000000003"/>
    <n v="32.25"/>
    <n v="1099600"/>
    <x v="2"/>
    <s v="Apr 2012"/>
    <n v="1.6099999999999994"/>
    <x v="0"/>
    <x v="2"/>
    <s v="Low"/>
    <n v="-3.4720143669559916E-2"/>
    <n v="-0.9"/>
    <x v="1"/>
  </r>
  <r>
    <x v="3266"/>
    <n v="33.94"/>
    <n v="34.04"/>
    <n v="32.85"/>
    <n v="33.590000000000003"/>
    <n v="649600"/>
    <x v="3"/>
    <s v="Apr 2012"/>
    <n v="1.1899999999999977"/>
    <x v="0"/>
    <x v="2"/>
    <s v="Low"/>
    <n v="-1.0312315851502486E-2"/>
    <n v="0"/>
    <x v="2"/>
  </r>
  <r>
    <x v="3267"/>
    <n v="33.770000000000003"/>
    <n v="34.479999999999997"/>
    <n v="32.92"/>
    <n v="33.44"/>
    <n v="1033900"/>
    <x v="4"/>
    <s v="Apr 2012"/>
    <n v="1.5599999999999952"/>
    <x v="0"/>
    <x v="2"/>
    <s v="Low"/>
    <n v="-9.7719869706841978E-3"/>
    <n v="0"/>
    <x v="2"/>
  </r>
  <r>
    <x v="3268"/>
    <n v="33.24"/>
    <n v="33.29"/>
    <n v="32.01"/>
    <n v="33.090000000000003"/>
    <n v="1105500"/>
    <x v="0"/>
    <s v="Apr 2012"/>
    <n v="1.2800000000000011"/>
    <x v="0"/>
    <x v="2"/>
    <s v="Low"/>
    <n v="-4.5126353790613284E-3"/>
    <n v="0"/>
    <x v="2"/>
  </r>
  <r>
    <x v="3269"/>
    <n v="33.15"/>
    <n v="33.848999999999997"/>
    <n v="32.1"/>
    <n v="32.46"/>
    <n v="1847700"/>
    <x v="1"/>
    <s v="Apr 2012"/>
    <n v="1.7489999999999952"/>
    <x v="0"/>
    <x v="2"/>
    <s v="Low"/>
    <n v="-2.0814479638008983E-2"/>
    <n v="-0.9"/>
    <x v="1"/>
  </r>
  <r>
    <x v="3270"/>
    <n v="34.1"/>
    <n v="34.29"/>
    <n v="33.1"/>
    <n v="33.15"/>
    <n v="1655700"/>
    <x v="2"/>
    <s v="Apr 2012"/>
    <n v="1.1899999999999977"/>
    <x v="0"/>
    <x v="2"/>
    <s v="Low"/>
    <n v="-2.7859237536656974E-2"/>
    <n v="-0.9"/>
    <x v="1"/>
  </r>
  <r>
    <x v="3271"/>
    <n v="35.1"/>
    <n v="35.44"/>
    <n v="34.409999999999997"/>
    <n v="34.479999999999997"/>
    <n v="1509400"/>
    <x v="4"/>
    <s v="Apr 2012"/>
    <n v="1.0300000000000011"/>
    <x v="0"/>
    <x v="2"/>
    <s v="Low"/>
    <n v="-1.7663817663817794E-2"/>
    <n v="0"/>
    <x v="2"/>
  </r>
  <r>
    <x v="3272"/>
    <n v="35.270000000000003"/>
    <n v="35.49"/>
    <n v="34.69"/>
    <n v="35"/>
    <n v="4481800"/>
    <x v="0"/>
    <s v="Apr 2012"/>
    <n v="0.80000000000000426"/>
    <x v="0"/>
    <x v="2"/>
    <s v="Low"/>
    <n v="-7.655231074567709E-3"/>
    <n v="0"/>
    <x v="2"/>
  </r>
  <r>
    <x v="3273"/>
    <n v="36.700000000000003"/>
    <n v="38.4696"/>
    <n v="36.67"/>
    <n v="38.01"/>
    <n v="1098100"/>
    <x v="1"/>
    <s v="Apr 2012"/>
    <n v="1.7995999999999981"/>
    <x v="0"/>
    <x v="2"/>
    <s v="Low"/>
    <n v="3.5694822888283247E-2"/>
    <n v="0.9"/>
    <x v="0"/>
  </r>
  <r>
    <x v="3274"/>
    <n v="37.33"/>
    <n v="37.97"/>
    <n v="36.53"/>
    <n v="36.58"/>
    <n v="1028600"/>
    <x v="2"/>
    <s v="Apr 2012"/>
    <n v="1.4399999999999977"/>
    <x v="0"/>
    <x v="2"/>
    <s v="Low"/>
    <n v="-2.009107956067506E-2"/>
    <n v="-0.9"/>
    <x v="1"/>
  </r>
  <r>
    <x v="3275"/>
    <n v="37.520000000000003"/>
    <n v="37.94"/>
    <n v="36.68"/>
    <n v="37.24"/>
    <n v="886400"/>
    <x v="3"/>
    <s v="Mar 2012"/>
    <n v="1.259999999999998"/>
    <x v="0"/>
    <x v="2"/>
    <s v="Low"/>
    <n v="-7.4626865671642085E-3"/>
    <n v="0"/>
    <x v="2"/>
  </r>
  <r>
    <x v="3276"/>
    <n v="38.19"/>
    <n v="38.19"/>
    <n v="37.03"/>
    <n v="37.33"/>
    <n v="796400"/>
    <x v="4"/>
    <s v="Mar 2012"/>
    <n v="1.1599999999999966"/>
    <x v="0"/>
    <x v="2"/>
    <s v="Low"/>
    <n v="-2.2518984027232247E-2"/>
    <n v="-0.9"/>
    <x v="1"/>
  </r>
  <r>
    <x v="3277"/>
    <n v="37.78"/>
    <n v="38.44"/>
    <n v="37.110399999999998"/>
    <n v="37.85"/>
    <n v="955000"/>
    <x v="0"/>
    <s v="Mar 2012"/>
    <n v="1.3295999999999992"/>
    <x v="0"/>
    <x v="2"/>
    <s v="Low"/>
    <n v="1.8528321863419874E-3"/>
    <n v="0"/>
    <x v="2"/>
  </r>
  <r>
    <x v="3278"/>
    <n v="37.159999999999997"/>
    <n v="39.950000000000003"/>
    <n v="37.03"/>
    <n v="37.94"/>
    <n v="2539200"/>
    <x v="1"/>
    <s v="Mar 2012"/>
    <n v="2.9200000000000017"/>
    <x v="1"/>
    <x v="2"/>
    <s v="Low"/>
    <n v="2.0990312163616826E-2"/>
    <n v="0.9"/>
    <x v="0"/>
  </r>
  <r>
    <x v="3279"/>
    <n v="35.590000000000003"/>
    <n v="38.090000000000003"/>
    <n v="35.041400000000003"/>
    <n v="37.4"/>
    <n v="3140500"/>
    <x v="2"/>
    <s v="Mar 2012"/>
    <n v="3.0486000000000004"/>
    <x v="1"/>
    <x v="2"/>
    <s v="Low"/>
    <n v="5.0856982298398287E-2"/>
    <n v="0.9"/>
    <x v="0"/>
  </r>
  <r>
    <x v="3280"/>
    <n v="34.26"/>
    <n v="34.630000000000003"/>
    <n v="33.15"/>
    <n v="34.08"/>
    <n v="1170600"/>
    <x v="3"/>
    <s v="Mar 2012"/>
    <n v="1.480000000000004"/>
    <x v="0"/>
    <x v="2"/>
    <s v="Low"/>
    <n v="-5.2539404553414984E-3"/>
    <n v="0"/>
    <x v="2"/>
  </r>
  <r>
    <x v="3281"/>
    <n v="34.97"/>
    <n v="35.15"/>
    <n v="34.299999999999997"/>
    <n v="34.4"/>
    <n v="522400"/>
    <x v="4"/>
    <s v="Mar 2012"/>
    <n v="0.85000000000000142"/>
    <x v="0"/>
    <x v="2"/>
    <s v="Low"/>
    <n v="-1.6299685444666867E-2"/>
    <n v="0"/>
    <x v="2"/>
  </r>
  <r>
    <x v="3282"/>
    <n v="34.94"/>
    <n v="35.299999999999997"/>
    <n v="34.6"/>
    <n v="35.15"/>
    <n v="607200"/>
    <x v="0"/>
    <s v="Mar 2012"/>
    <n v="0.69999999999999574"/>
    <x v="0"/>
    <x v="2"/>
    <s v="Low"/>
    <n v="6.0103033772181133E-3"/>
    <n v="0"/>
    <x v="2"/>
  </r>
  <r>
    <x v="3283"/>
    <n v="34.979999999999997"/>
    <n v="35.200000000000003"/>
    <n v="34.57"/>
    <n v="34.96"/>
    <n v="567000"/>
    <x v="1"/>
    <s v="Mar 2012"/>
    <n v="0.63000000000000256"/>
    <x v="0"/>
    <x v="2"/>
    <s v="Low"/>
    <n v="-5.7175528873630707E-4"/>
    <n v="0"/>
    <x v="2"/>
  </r>
  <r>
    <x v="3284"/>
    <n v="35.26"/>
    <n v="35.32"/>
    <n v="34.54"/>
    <n v="34.979999999999997"/>
    <n v="1015600"/>
    <x v="2"/>
    <s v="Mar 2012"/>
    <n v="0.78000000000000114"/>
    <x v="0"/>
    <x v="2"/>
    <s v="Low"/>
    <n v="-7.9410096426545985E-3"/>
    <n v="0"/>
    <x v="2"/>
  </r>
  <r>
    <x v="3285"/>
    <n v="34.9"/>
    <n v="35.89"/>
    <n v="34.83"/>
    <n v="35.32"/>
    <n v="729300"/>
    <x v="3"/>
    <s v="Mar 2012"/>
    <n v="1.0600000000000023"/>
    <x v="0"/>
    <x v="2"/>
    <s v="Low"/>
    <n v="1.2034383954154777E-2"/>
    <n v="0"/>
    <x v="2"/>
  </r>
  <r>
    <x v="3286"/>
    <n v="35.28"/>
    <n v="35.479999999999997"/>
    <n v="34.78"/>
    <n v="35"/>
    <n v="571600"/>
    <x v="4"/>
    <s v="Mar 2012"/>
    <n v="0.69999999999999574"/>
    <x v="0"/>
    <x v="2"/>
    <s v="Low"/>
    <n v="-7.936507936507969E-3"/>
    <n v="0"/>
    <x v="2"/>
  </r>
  <r>
    <x v="3287"/>
    <n v="36"/>
    <n v="36"/>
    <n v="34.799999999999997"/>
    <n v="35.29"/>
    <n v="851500"/>
    <x v="0"/>
    <s v="Mar 2012"/>
    <n v="1.2000000000000028"/>
    <x v="0"/>
    <x v="2"/>
    <s v="Low"/>
    <n v="-1.9722222222222245E-2"/>
    <n v="0"/>
    <x v="2"/>
  </r>
  <r>
    <x v="3288"/>
    <n v="36.51"/>
    <n v="36.590000000000003"/>
    <n v="35.5"/>
    <n v="36.090000000000003"/>
    <n v="1001600"/>
    <x v="1"/>
    <s v="Mar 2012"/>
    <n v="1.0900000000000034"/>
    <x v="1"/>
    <x v="2"/>
    <s v="Low"/>
    <n v="-1.1503697617091061E-2"/>
    <n v="0"/>
    <x v="2"/>
  </r>
  <r>
    <x v="3289"/>
    <n v="34.69"/>
    <n v="36.29"/>
    <n v="34.6"/>
    <n v="36.01"/>
    <n v="1963300"/>
    <x v="2"/>
    <s v="Mar 2012"/>
    <n v="1.6899999999999977"/>
    <x v="0"/>
    <x v="2"/>
    <s v="Low"/>
    <n v="3.8051311617180755E-2"/>
    <n v="0.9"/>
    <x v="0"/>
  </r>
  <r>
    <x v="3290"/>
    <n v="33.200000000000003"/>
    <n v="35.31"/>
    <n v="33.200000000000003"/>
    <n v="34.74"/>
    <n v="1553400"/>
    <x v="3"/>
    <s v="Mar 2012"/>
    <n v="2.1099999999999994"/>
    <x v="0"/>
    <x v="2"/>
    <s v="Low"/>
    <n v="4.6385542168674666E-2"/>
    <n v="0.9"/>
    <x v="0"/>
  </r>
  <r>
    <x v="3291"/>
    <n v="33.11"/>
    <n v="33.49"/>
    <n v="33.04"/>
    <n v="33.07"/>
    <n v="633300"/>
    <x v="4"/>
    <s v="Mar 2012"/>
    <n v="0.45000000000000284"/>
    <x v="0"/>
    <x v="2"/>
    <s v="Low"/>
    <n v="-1.2080942313500195E-3"/>
    <n v="0"/>
    <x v="2"/>
  </r>
  <r>
    <x v="3292"/>
    <n v="33.119999999999997"/>
    <n v="33.314999999999998"/>
    <n v="32.910499999999999"/>
    <n v="33.119999999999997"/>
    <n v="364900"/>
    <x v="0"/>
    <s v="Mar 2012"/>
    <n v="0.40449999999999875"/>
    <x v="0"/>
    <x v="2"/>
    <s v="Low"/>
    <n v="0"/>
    <n v="0"/>
    <x v="2"/>
  </r>
  <r>
    <x v="3293"/>
    <n v="33.25"/>
    <n v="33.28"/>
    <n v="32.619999999999997"/>
    <n v="33.11"/>
    <n v="573800"/>
    <x v="1"/>
    <s v="Mar 2012"/>
    <n v="0.66000000000000369"/>
    <x v="0"/>
    <x v="2"/>
    <s v="Low"/>
    <n v="-4.2105263157894909E-3"/>
    <n v="0"/>
    <x v="2"/>
  </r>
  <r>
    <x v="3294"/>
    <n v="34.35"/>
    <n v="34.4"/>
    <n v="33.46"/>
    <n v="33.770000000000003"/>
    <n v="467000"/>
    <x v="2"/>
    <s v="Mar 2012"/>
    <n v="0.93999999999999773"/>
    <x v="0"/>
    <x v="2"/>
    <s v="Low"/>
    <n v="-1.6885007278020329E-2"/>
    <n v="0"/>
    <x v="2"/>
  </r>
  <r>
    <x v="3295"/>
    <n v="34.4"/>
    <n v="34.5"/>
    <n v="33.71"/>
    <n v="34.04"/>
    <n v="550000"/>
    <x v="3"/>
    <s v="Mar 2012"/>
    <n v="0.78999999999999915"/>
    <x v="0"/>
    <x v="2"/>
    <s v="Low"/>
    <n v="-1.0465116279069752E-2"/>
    <n v="0"/>
    <x v="2"/>
  </r>
  <r>
    <x v="3296"/>
    <n v="33.51"/>
    <n v="34.5"/>
    <n v="33.305"/>
    <n v="34.409999999999997"/>
    <n v="703500"/>
    <x v="4"/>
    <s v="Mar 2012"/>
    <n v="1.1950000000000003"/>
    <x v="0"/>
    <x v="2"/>
    <s v="Low"/>
    <n v="2.6857654431512942E-2"/>
    <n v="0.9"/>
    <x v="0"/>
  </r>
  <r>
    <x v="3297"/>
    <n v="33.81"/>
    <n v="34.119999999999997"/>
    <n v="33.14"/>
    <n v="33.409999999999997"/>
    <n v="535700"/>
    <x v="0"/>
    <s v="Feb 2012"/>
    <n v="0.97999999999999687"/>
    <x v="0"/>
    <x v="2"/>
    <s v="Low"/>
    <n v="-1.1830819284235601E-2"/>
    <n v="0"/>
    <x v="2"/>
  </r>
  <r>
    <x v="3298"/>
    <n v="33.64"/>
    <n v="34.44"/>
    <n v="33.17"/>
    <n v="33.81"/>
    <n v="612200"/>
    <x v="1"/>
    <s v="Feb 2012"/>
    <n v="1.269999999999996"/>
    <x v="0"/>
    <x v="2"/>
    <s v="Low"/>
    <n v="5.0535077288942241E-3"/>
    <n v="0"/>
    <x v="2"/>
  </r>
  <r>
    <x v="3299"/>
    <n v="33.409999999999997"/>
    <n v="34"/>
    <n v="33"/>
    <n v="33.619999999999997"/>
    <n v="606000"/>
    <x v="2"/>
    <s v="Feb 2012"/>
    <n v="1"/>
    <x v="0"/>
    <x v="2"/>
    <s v="Low"/>
    <n v="6.2855432505238215E-3"/>
    <n v="0"/>
    <x v="2"/>
  </r>
  <r>
    <x v="3300"/>
    <n v="34.229999999999997"/>
    <n v="34.520000000000003"/>
    <n v="33.270000000000003"/>
    <n v="33.75"/>
    <n v="959900"/>
    <x v="3"/>
    <s v="Feb 2012"/>
    <n v="1.25"/>
    <x v="0"/>
    <x v="2"/>
    <s v="Low"/>
    <n v="-1.4022787028921908E-2"/>
    <n v="0"/>
    <x v="2"/>
  </r>
  <r>
    <x v="3301"/>
    <n v="33.86"/>
    <n v="34.97"/>
    <n v="33.56"/>
    <n v="34.53"/>
    <n v="820400"/>
    <x v="4"/>
    <s v="Feb 2012"/>
    <n v="1.4099999999999966"/>
    <x v="0"/>
    <x v="2"/>
    <s v="Low"/>
    <n v="1.9787359716479672E-2"/>
    <n v="0"/>
    <x v="2"/>
  </r>
  <r>
    <x v="3302"/>
    <n v="34.5"/>
    <n v="34.72"/>
    <n v="32.5"/>
    <n v="34.22"/>
    <n v="1654600"/>
    <x v="0"/>
    <s v="Feb 2012"/>
    <n v="2.2199999999999989"/>
    <x v="0"/>
    <x v="2"/>
    <s v="Low"/>
    <n v="-8.1159420289855407E-3"/>
    <n v="0"/>
    <x v="2"/>
  </r>
  <r>
    <x v="3303"/>
    <n v="34.869999999999997"/>
    <n v="34.869999999999997"/>
    <n v="33.81"/>
    <n v="34.5"/>
    <n v="1135800"/>
    <x v="1"/>
    <s v="Feb 2012"/>
    <n v="1.0599999999999952"/>
    <x v="0"/>
    <x v="2"/>
    <s v="Low"/>
    <n v="-1.0610840263837037E-2"/>
    <n v="0"/>
    <x v="2"/>
  </r>
  <r>
    <x v="3304"/>
    <n v="33.99"/>
    <n v="34.97"/>
    <n v="33.5"/>
    <n v="34.97"/>
    <n v="1376700"/>
    <x v="3"/>
    <s v="Feb 2012"/>
    <n v="1.4699999999999989"/>
    <x v="0"/>
    <x v="2"/>
    <s v="Low"/>
    <n v="2.8832009414533594E-2"/>
    <n v="0.9"/>
    <x v="0"/>
  </r>
  <r>
    <x v="3305"/>
    <n v="33.5"/>
    <n v="34.51"/>
    <n v="32.54"/>
    <n v="34.18"/>
    <n v="2219700"/>
    <x v="4"/>
    <s v="Feb 2012"/>
    <n v="1.9699999999999989"/>
    <x v="0"/>
    <x v="2"/>
    <s v="Low"/>
    <n v="2.029850746268656E-2"/>
    <n v="0.9"/>
    <x v="0"/>
  </r>
  <r>
    <x v="3306"/>
    <n v="33.1"/>
    <n v="34.409999999999997"/>
    <n v="32.270000000000003"/>
    <n v="33.6"/>
    <n v="2761800"/>
    <x v="0"/>
    <s v="Feb 2012"/>
    <n v="2.1399999999999935"/>
    <x v="0"/>
    <x v="2"/>
    <s v="Low"/>
    <n v="1.5105740181268881E-2"/>
    <n v="0"/>
    <x v="2"/>
  </r>
  <r>
    <x v="3307"/>
    <n v="31.74"/>
    <n v="33.79"/>
    <n v="31.4"/>
    <n v="33.17"/>
    <n v="1810800"/>
    <x v="1"/>
    <s v="Feb 2012"/>
    <n v="2.3900000000000006"/>
    <x v="0"/>
    <x v="2"/>
    <s v="Low"/>
    <n v="4.5053560176433624E-2"/>
    <n v="0.9"/>
    <x v="0"/>
  </r>
  <r>
    <x v="3308"/>
    <n v="31.55"/>
    <n v="32.06"/>
    <n v="30.9"/>
    <n v="31.49"/>
    <n v="1157900"/>
    <x v="2"/>
    <s v="Feb 2012"/>
    <n v="1.1600000000000037"/>
    <x v="0"/>
    <x v="2"/>
    <s v="Low"/>
    <n v="-1.9017432646593431E-3"/>
    <n v="0"/>
    <x v="2"/>
  </r>
  <r>
    <x v="3309"/>
    <n v="32.26"/>
    <n v="32.269500000000001"/>
    <n v="29.84"/>
    <n v="31.1"/>
    <n v="1874200"/>
    <x v="3"/>
    <s v="Feb 2012"/>
    <n v="2.4295000000000009"/>
    <x v="0"/>
    <x v="2"/>
    <s v="Low"/>
    <n v="-3.5957842529448128E-2"/>
    <n v="-0.9"/>
    <x v="1"/>
  </r>
  <r>
    <x v="3310"/>
    <n v="32"/>
    <n v="32.9"/>
    <n v="31.43"/>
    <n v="32.58"/>
    <n v="1277100"/>
    <x v="4"/>
    <s v="Feb 2012"/>
    <n v="1.4699999999999989"/>
    <x v="0"/>
    <x v="2"/>
    <s v="Low"/>
    <n v="1.8124999999999947E-2"/>
    <n v="0"/>
    <x v="2"/>
  </r>
  <r>
    <x v="3311"/>
    <n v="31.6"/>
    <n v="32.01"/>
    <n v="31.29"/>
    <n v="31.93"/>
    <n v="623700"/>
    <x v="0"/>
    <s v="Feb 2012"/>
    <n v="0.71999999999999886"/>
    <x v="0"/>
    <x v="2"/>
    <s v="Low"/>
    <n v="1.0443037974683491E-2"/>
    <n v="0"/>
    <x v="2"/>
  </r>
  <r>
    <x v="3312"/>
    <n v="31.8"/>
    <n v="31.8"/>
    <n v="30.82"/>
    <n v="31.6"/>
    <n v="1021600"/>
    <x v="1"/>
    <s v="Feb 2012"/>
    <n v="0.98000000000000043"/>
    <x v="0"/>
    <x v="2"/>
    <s v="Low"/>
    <n v="-6.2893081761006067E-3"/>
    <n v="0"/>
    <x v="2"/>
  </r>
  <r>
    <x v="3313"/>
    <n v="31.1"/>
    <n v="31.9"/>
    <n v="31.05"/>
    <n v="31.8"/>
    <n v="652100"/>
    <x v="2"/>
    <s v="Feb 2012"/>
    <n v="0.84999999999999787"/>
    <x v="0"/>
    <x v="2"/>
    <s v="Low"/>
    <n v="2.250803858520898E-2"/>
    <n v="0.9"/>
    <x v="0"/>
  </r>
  <r>
    <x v="3314"/>
    <n v="30.41"/>
    <n v="31.33"/>
    <n v="30.25"/>
    <n v="31.15"/>
    <n v="764500"/>
    <x v="3"/>
    <s v="Feb 2012"/>
    <n v="1.0799999999999983"/>
    <x v="0"/>
    <x v="2"/>
    <s v="Low"/>
    <n v="2.4334100624794425E-2"/>
    <n v="0.9"/>
    <x v="0"/>
  </r>
  <r>
    <x v="3315"/>
    <n v="29.72"/>
    <n v="30.88"/>
    <n v="29.605"/>
    <n v="30.25"/>
    <n v="805700"/>
    <x v="4"/>
    <s v="Feb 2012"/>
    <n v="1.2749999999999986"/>
    <x v="0"/>
    <x v="2"/>
    <s v="Low"/>
    <n v="1.7833109017496674E-2"/>
    <n v="0"/>
    <x v="2"/>
  </r>
  <r>
    <x v="3316"/>
    <n v="29.07"/>
    <n v="29.7"/>
    <n v="29"/>
    <n v="29.58"/>
    <n v="523200"/>
    <x v="0"/>
    <s v="Feb 2012"/>
    <n v="0.69999999999999929"/>
    <x v="0"/>
    <x v="2"/>
    <s v="Low"/>
    <n v="1.754385964912274E-2"/>
    <n v="0"/>
    <x v="2"/>
  </r>
  <r>
    <x v="3317"/>
    <n v="29.9"/>
    <n v="30"/>
    <n v="28.87"/>
    <n v="29.07"/>
    <n v="956400"/>
    <x v="1"/>
    <s v="Jan 2012"/>
    <n v="1.129999999999999"/>
    <x v="0"/>
    <x v="2"/>
    <s v="Low"/>
    <n v="-2.7759197324414661E-2"/>
    <n v="-0.9"/>
    <x v="1"/>
  </r>
  <r>
    <x v="3318"/>
    <n v="29.49"/>
    <n v="29.61"/>
    <n v="28.529"/>
    <n v="29.57"/>
    <n v="729000"/>
    <x v="2"/>
    <s v="Jan 2012"/>
    <n v="1.0809999999999995"/>
    <x v="0"/>
    <x v="2"/>
    <s v="Low"/>
    <n v="2.7127839945744947E-3"/>
    <n v="0"/>
    <x v="2"/>
  </r>
  <r>
    <x v="3319"/>
    <n v="28.5"/>
    <n v="29.72"/>
    <n v="28.5"/>
    <n v="29.33"/>
    <n v="748400"/>
    <x v="3"/>
    <s v="Jan 2012"/>
    <n v="1.2199999999999989"/>
    <x v="0"/>
    <x v="2"/>
    <s v="Low"/>
    <n v="2.91228070175438E-2"/>
    <n v="0.9"/>
    <x v="0"/>
  </r>
  <r>
    <x v="3320"/>
    <n v="28.07"/>
    <n v="29.58"/>
    <n v="28"/>
    <n v="28.94"/>
    <n v="1271100"/>
    <x v="4"/>
    <s v="Jan 2012"/>
    <n v="1.5799999999999983"/>
    <x v="0"/>
    <x v="2"/>
    <s v="Low"/>
    <n v="3.0993943712148236E-2"/>
    <n v="0.9"/>
    <x v="0"/>
  </r>
  <r>
    <x v="3321"/>
    <n v="27.27"/>
    <n v="28.01"/>
    <n v="27.05"/>
    <n v="27.97"/>
    <n v="611200"/>
    <x v="0"/>
    <s v="Jan 2012"/>
    <n v="0.96000000000000085"/>
    <x v="0"/>
    <x v="2"/>
    <s v="Low"/>
    <n v="2.5669233590025643E-2"/>
    <n v="0.9"/>
    <x v="0"/>
  </r>
  <r>
    <x v="3322"/>
    <n v="26.63"/>
    <n v="27.68"/>
    <n v="26.439900000000002"/>
    <n v="27.42"/>
    <n v="858000"/>
    <x v="1"/>
    <s v="Jan 2012"/>
    <n v="1.2400999999999982"/>
    <x v="0"/>
    <x v="2"/>
    <s v="Low"/>
    <n v="2.9665790461885194E-2"/>
    <n v="0.9"/>
    <x v="0"/>
  </r>
  <r>
    <x v="3323"/>
    <n v="26.81"/>
    <n v="27.21"/>
    <n v="26.6"/>
    <n v="26.77"/>
    <n v="594600"/>
    <x v="2"/>
    <s v="Jan 2012"/>
    <n v="0.60999999999999943"/>
    <x v="0"/>
    <x v="2"/>
    <s v="Low"/>
    <n v="-1.4919806042521129E-3"/>
    <n v="0"/>
    <x v="2"/>
  </r>
  <r>
    <x v="3324"/>
    <n v="26.9"/>
    <n v="27"/>
    <n v="26.4"/>
    <n v="26.6"/>
    <n v="662300"/>
    <x v="3"/>
    <s v="Jan 2012"/>
    <n v="0.60000000000000142"/>
    <x v="0"/>
    <x v="2"/>
    <s v="Low"/>
    <n v="-1.1152416356877219E-2"/>
    <n v="0"/>
    <x v="2"/>
  </r>
  <r>
    <x v="3325"/>
    <n v="27.19"/>
    <n v="27.74"/>
    <n v="26.61"/>
    <n v="26.76"/>
    <n v="1246300"/>
    <x v="4"/>
    <s v="Jan 2012"/>
    <n v="1.129999999999999"/>
    <x v="0"/>
    <x v="2"/>
    <s v="Low"/>
    <n v="-1.5814637734461189E-2"/>
    <n v="0"/>
    <x v="2"/>
  </r>
  <r>
    <x v="3326"/>
    <n v="26.69"/>
    <n v="26.88"/>
    <n v="26.25"/>
    <n v="26.81"/>
    <n v="1260200"/>
    <x v="0"/>
    <s v="Jan 2012"/>
    <n v="0.62999999999999901"/>
    <x v="0"/>
    <x v="2"/>
    <s v="Low"/>
    <n v="4.496065942300391E-3"/>
    <n v="0"/>
    <x v="2"/>
  </r>
  <r>
    <x v="3327"/>
    <n v="26.62"/>
    <n v="27.34"/>
    <n v="26.41"/>
    <n v="26.6"/>
    <n v="4651600"/>
    <x v="1"/>
    <s v="Jan 2012"/>
    <n v="0.92999999999999972"/>
    <x v="0"/>
    <x v="2"/>
    <s v="Low"/>
    <n v="-7.5131480090156176E-4"/>
    <n v="0"/>
    <x v="2"/>
  </r>
  <r>
    <x v="3328"/>
    <n v="28.4"/>
    <n v="28.5"/>
    <n v="22.64"/>
    <n v="22.79"/>
    <n v="5500400"/>
    <x v="3"/>
    <s v="Jan 2012"/>
    <n v="5.8599999999999994"/>
    <x v="0"/>
    <x v="1"/>
    <s v="Low"/>
    <n v="-0.19753521126760562"/>
    <n v="-0.9"/>
    <x v="1"/>
  </r>
  <r>
    <x v="3329"/>
    <n v="28.48"/>
    <n v="28.62"/>
    <n v="27.805"/>
    <n v="28.25"/>
    <n v="729300"/>
    <x v="4"/>
    <s v="Jan 2012"/>
    <n v="0.81500000000000128"/>
    <x v="0"/>
    <x v="2"/>
    <s v="Low"/>
    <n v="-8.075842696629228E-3"/>
    <n v="0"/>
    <x v="2"/>
  </r>
  <r>
    <x v="3330"/>
    <n v="27.62"/>
    <n v="28.38"/>
    <n v="27.3"/>
    <n v="28.23"/>
    <n v="672300"/>
    <x v="0"/>
    <s v="Jan 2012"/>
    <n v="1.0799999999999983"/>
    <x v="0"/>
    <x v="2"/>
    <s v="Low"/>
    <n v="2.2085445329471376E-2"/>
    <n v="0.9"/>
    <x v="0"/>
  </r>
  <r>
    <x v="3331"/>
    <n v="27.44"/>
    <n v="27.76"/>
    <n v="27.25"/>
    <n v="27.62"/>
    <n v="671800"/>
    <x v="1"/>
    <s v="Jan 2012"/>
    <n v="0.51000000000000156"/>
    <x v="0"/>
    <x v="2"/>
    <s v="Low"/>
    <n v="6.5597667638483854E-3"/>
    <n v="0"/>
    <x v="2"/>
  </r>
  <r>
    <x v="3332"/>
    <n v="27"/>
    <n v="27.49"/>
    <n v="26.12"/>
    <n v="27.25"/>
    <n v="897000"/>
    <x v="2"/>
    <s v="Jan 2012"/>
    <n v="1.3699999999999974"/>
    <x v="0"/>
    <x v="2"/>
    <s v="Low"/>
    <n v="9.2592592592592587E-3"/>
    <n v="0"/>
    <x v="2"/>
  </r>
  <r>
    <x v="3333"/>
    <n v="27.2"/>
    <n v="27.79"/>
    <n v="26.41"/>
    <n v="26.91"/>
    <n v="986300"/>
    <x v="3"/>
    <s v="Jan 2012"/>
    <n v="1.379999999999999"/>
    <x v="0"/>
    <x v="2"/>
    <s v="Low"/>
    <n v="-1.0661764705882322E-2"/>
    <n v="0"/>
    <x v="2"/>
  </r>
  <r>
    <x v="3334"/>
    <n v="27.76"/>
    <n v="27.93"/>
    <n v="26.85"/>
    <n v="27.12"/>
    <n v="1005500"/>
    <x v="4"/>
    <s v="Jan 2012"/>
    <n v="1.0799999999999983"/>
    <x v="0"/>
    <x v="2"/>
    <s v="Low"/>
    <n v="-2.3054755043227685E-2"/>
    <n v="-0.9"/>
    <x v="1"/>
  </r>
  <r>
    <x v="3335"/>
    <n v="28.21"/>
    <n v="28.67"/>
    <n v="27.5"/>
    <n v="27.71"/>
    <n v="630100"/>
    <x v="0"/>
    <s v="Jan 2012"/>
    <n v="1.1700000000000017"/>
    <x v="0"/>
    <x v="2"/>
    <s v="Low"/>
    <n v="-1.7724211272598368E-2"/>
    <n v="0"/>
    <x v="2"/>
  </r>
  <r>
    <x v="3336"/>
    <n v="28.94"/>
    <n v="29.5"/>
    <n v="27.65"/>
    <n v="28.08"/>
    <n v="928100"/>
    <x v="1"/>
    <s v="Jan 2012"/>
    <n v="1.8500000000000014"/>
    <x v="0"/>
    <x v="2"/>
    <s v="Low"/>
    <n v="-2.9716655148583376E-2"/>
    <n v="-0.9"/>
    <x v="1"/>
  </r>
  <r>
    <x v="3337"/>
    <n v="28.49"/>
    <n v="28.98"/>
    <n v="28.25"/>
    <n v="28.56"/>
    <n v="339800"/>
    <x v="3"/>
    <s v="Dec 2011"/>
    <n v="0.73000000000000043"/>
    <x v="0"/>
    <x v="2"/>
    <s v="Low"/>
    <n v="2.4570024570024669E-3"/>
    <n v="0"/>
    <x v="2"/>
  </r>
  <r>
    <x v="3338"/>
    <n v="28.59"/>
    <n v="29.34"/>
    <n v="28.548999999999999"/>
    <n v="28.73"/>
    <n v="488200"/>
    <x v="4"/>
    <s v="Dec 2011"/>
    <n v="0.79100000000000037"/>
    <x v="0"/>
    <x v="2"/>
    <s v="Low"/>
    <n v="4.8968170689052317E-3"/>
    <n v="0"/>
    <x v="2"/>
  </r>
  <r>
    <x v="3339"/>
    <n v="28.99"/>
    <n v="29.2395"/>
    <n v="28.04"/>
    <n v="28.51"/>
    <n v="575200"/>
    <x v="0"/>
    <s v="Dec 2011"/>
    <n v="1.1995000000000005"/>
    <x v="0"/>
    <x v="2"/>
    <s v="Low"/>
    <n v="-1.6557433597792236E-2"/>
    <n v="0"/>
    <x v="2"/>
  </r>
  <r>
    <x v="3340"/>
    <n v="27.66"/>
    <n v="28.77"/>
    <n v="27.64"/>
    <n v="28.57"/>
    <n v="777500"/>
    <x v="1"/>
    <s v="Dec 2011"/>
    <n v="1.129999999999999"/>
    <x v="0"/>
    <x v="2"/>
    <s v="Low"/>
    <n v="3.2899493853940712E-2"/>
    <n v="0.9"/>
    <x v="0"/>
  </r>
  <r>
    <x v="3341"/>
    <n v="28"/>
    <n v="28"/>
    <n v="27.52"/>
    <n v="27.9"/>
    <n v="591400"/>
    <x v="3"/>
    <s v="Dec 2011"/>
    <n v="0.48000000000000043"/>
    <x v="0"/>
    <x v="2"/>
    <s v="Low"/>
    <n v="-3.5714285714286221E-3"/>
    <n v="0"/>
    <x v="2"/>
  </r>
  <r>
    <x v="3342"/>
    <n v="27.6"/>
    <n v="28.05"/>
    <n v="27.3"/>
    <n v="27.77"/>
    <n v="1009400"/>
    <x v="4"/>
    <s v="Dec 2011"/>
    <n v="0.75"/>
    <x v="0"/>
    <x v="2"/>
    <s v="Low"/>
    <n v="6.1594202898550051E-3"/>
    <n v="0"/>
    <x v="2"/>
  </r>
  <r>
    <x v="3343"/>
    <n v="27.91"/>
    <n v="28.07"/>
    <n v="26.03"/>
    <n v="27.57"/>
    <n v="1705500"/>
    <x v="0"/>
    <s v="Dec 2011"/>
    <n v="2.0399999999999991"/>
    <x v="0"/>
    <x v="2"/>
    <s v="Low"/>
    <n v="-1.2182013615191683E-2"/>
    <n v="0"/>
    <x v="2"/>
  </r>
  <r>
    <x v="3344"/>
    <n v="28.05"/>
    <n v="28.45"/>
    <n v="27.715"/>
    <n v="27.9"/>
    <n v="843300"/>
    <x v="1"/>
    <s v="Dec 2011"/>
    <n v="0.73499999999999943"/>
    <x v="0"/>
    <x v="2"/>
    <s v="Low"/>
    <n v="-5.3475935828877766E-3"/>
    <n v="0"/>
    <x v="2"/>
  </r>
  <r>
    <x v="3345"/>
    <n v="28.09"/>
    <n v="28.5"/>
    <n v="27.37"/>
    <n v="27.75"/>
    <n v="987000"/>
    <x v="2"/>
    <s v="Dec 2011"/>
    <n v="1.129999999999999"/>
    <x v="0"/>
    <x v="2"/>
    <s v="Low"/>
    <n v="-1.2103951584193659E-2"/>
    <n v="0"/>
    <x v="2"/>
  </r>
  <r>
    <x v="3346"/>
    <n v="28.79"/>
    <n v="28.93"/>
    <n v="27.98"/>
    <n v="28"/>
    <n v="1029700"/>
    <x v="3"/>
    <s v="Dec 2011"/>
    <n v="0.94999999999999929"/>
    <x v="0"/>
    <x v="2"/>
    <s v="Low"/>
    <n v="-2.7440083362278541E-2"/>
    <n v="-0.9"/>
    <x v="1"/>
  </r>
  <r>
    <x v="3347"/>
    <n v="28.67"/>
    <n v="29.17"/>
    <n v="28.12"/>
    <n v="28.62"/>
    <n v="700300"/>
    <x v="4"/>
    <s v="Dec 2011"/>
    <n v="1.0500000000000007"/>
    <x v="0"/>
    <x v="2"/>
    <s v="Low"/>
    <n v="-1.7439832577607502E-3"/>
    <n v="0"/>
    <x v="2"/>
  </r>
  <r>
    <x v="3348"/>
    <n v="29.5"/>
    <n v="29.68"/>
    <n v="28"/>
    <n v="28.53"/>
    <n v="1163900"/>
    <x v="0"/>
    <s v="Dec 2011"/>
    <n v="1.6799999999999997"/>
    <x v="0"/>
    <x v="2"/>
    <s v="Low"/>
    <n v="-3.288135593220335E-2"/>
    <n v="-0.9"/>
    <x v="1"/>
  </r>
  <r>
    <x v="3349"/>
    <n v="30.57"/>
    <n v="30.93"/>
    <n v="28.911000000000001"/>
    <n v="29.45"/>
    <n v="994100"/>
    <x v="1"/>
    <s v="Dec 2011"/>
    <n v="2.0189999999999984"/>
    <x v="0"/>
    <x v="2"/>
    <s v="Low"/>
    <n v="-3.6637226038599965E-2"/>
    <n v="-0.9"/>
    <x v="1"/>
  </r>
  <r>
    <x v="3350"/>
    <n v="30.44"/>
    <n v="30.62"/>
    <n v="30.02"/>
    <n v="30.41"/>
    <n v="758700"/>
    <x v="2"/>
    <s v="Dec 2011"/>
    <n v="0.60000000000000142"/>
    <x v="0"/>
    <x v="2"/>
    <s v="Low"/>
    <n v="-9.8554533508545114E-4"/>
    <n v="0"/>
    <x v="2"/>
  </r>
  <r>
    <x v="3351"/>
    <n v="30.54"/>
    <n v="31.12"/>
    <n v="30.28"/>
    <n v="31.04"/>
    <n v="1239500"/>
    <x v="3"/>
    <s v="Dec 2011"/>
    <n v="0.83999999999999986"/>
    <x v="0"/>
    <x v="2"/>
    <s v="Low"/>
    <n v="1.6371971185330715E-2"/>
    <n v="0"/>
    <x v="2"/>
  </r>
  <r>
    <x v="3352"/>
    <n v="30.84"/>
    <n v="31.65"/>
    <n v="29.61"/>
    <n v="30.89"/>
    <n v="3305800"/>
    <x v="4"/>
    <s v="Dec 2011"/>
    <n v="2.0399999999999991"/>
    <x v="0"/>
    <x v="2"/>
    <s v="Low"/>
    <n v="1.6212710765240179E-3"/>
    <n v="0"/>
    <x v="2"/>
  </r>
  <r>
    <x v="3353"/>
    <n v="34.630000000000003"/>
    <n v="34.89"/>
    <n v="33.799999999999997"/>
    <n v="34.19"/>
    <n v="674300"/>
    <x v="0"/>
    <s v="Dec 2011"/>
    <n v="1.0900000000000034"/>
    <x v="0"/>
    <x v="2"/>
    <s v="Low"/>
    <n v="-1.2705746462604816E-2"/>
    <n v="0"/>
    <x v="2"/>
  </r>
  <r>
    <x v="3354"/>
    <n v="34.200000000000003"/>
    <n v="34.979999999999997"/>
    <n v="34.030999999999999"/>
    <n v="34.869999999999997"/>
    <n v="951800"/>
    <x v="1"/>
    <s v="Dec 2011"/>
    <n v="0.94899999999999807"/>
    <x v="0"/>
    <x v="2"/>
    <s v="Low"/>
    <n v="1.9590643274853641E-2"/>
    <n v="0"/>
    <x v="2"/>
  </r>
  <r>
    <x v="3355"/>
    <n v="33.53"/>
    <n v="35"/>
    <n v="33.430100000000003"/>
    <n v="34.42"/>
    <n v="1160100"/>
    <x v="2"/>
    <s v="Dec 2011"/>
    <n v="1.569899999999997"/>
    <x v="0"/>
    <x v="2"/>
    <s v="Low"/>
    <n v="2.6543393975544304E-2"/>
    <n v="0.9"/>
    <x v="0"/>
  </r>
  <r>
    <x v="3356"/>
    <n v="32.83"/>
    <n v="33.69"/>
    <n v="32.4"/>
    <n v="33.299999999999997"/>
    <n v="802800"/>
    <x v="3"/>
    <s v="Dec 2011"/>
    <n v="1.2899999999999991"/>
    <x v="0"/>
    <x v="2"/>
    <s v="Low"/>
    <n v="1.4316174230886351E-2"/>
    <n v="0"/>
    <x v="2"/>
  </r>
  <r>
    <x v="3357"/>
    <n v="32.57"/>
    <n v="33.99"/>
    <n v="31.98"/>
    <n v="32.6"/>
    <n v="1030200"/>
    <x v="4"/>
    <s v="Dec 2011"/>
    <n v="2.0100000000000016"/>
    <x v="0"/>
    <x v="2"/>
    <s v="Low"/>
    <n v="9.210930303961049E-4"/>
    <n v="0"/>
    <x v="2"/>
  </r>
  <r>
    <x v="3358"/>
    <n v="32.5"/>
    <n v="32.93"/>
    <n v="32.22"/>
    <n v="32.74"/>
    <n v="760300"/>
    <x v="0"/>
    <s v="Nov 2011"/>
    <n v="0.71000000000000085"/>
    <x v="0"/>
    <x v="2"/>
    <s v="Low"/>
    <n v="7.384615384615446E-3"/>
    <n v="0"/>
    <x v="2"/>
  </r>
  <r>
    <x v="3359"/>
    <n v="32.49"/>
    <n v="33.07"/>
    <n v="31.63"/>
    <n v="31.75"/>
    <n v="591100"/>
    <x v="1"/>
    <s v="Nov 2011"/>
    <n v="1.4400000000000013"/>
    <x v="0"/>
    <x v="2"/>
    <s v="Low"/>
    <n v="-2.2776238842720897E-2"/>
    <n v="-0.9"/>
    <x v="1"/>
  </r>
  <r>
    <x v="3360"/>
    <n v="32"/>
    <n v="33.28"/>
    <n v="31.81"/>
    <n v="32.56"/>
    <n v="681200"/>
    <x v="2"/>
    <s v="Nov 2011"/>
    <n v="1.4700000000000024"/>
    <x v="0"/>
    <x v="2"/>
    <s v="Low"/>
    <n v="1.7500000000000071E-2"/>
    <n v="0"/>
    <x v="2"/>
  </r>
  <r>
    <x v="3361"/>
    <n v="31.55"/>
    <n v="32.409999999999997"/>
    <n v="31.08"/>
    <n v="31.66"/>
    <n v="239600"/>
    <x v="3"/>
    <s v="Nov 2011"/>
    <n v="1.3299999999999983"/>
    <x v="0"/>
    <x v="2"/>
    <s v="Low"/>
    <n v="3.4865293185419787E-3"/>
    <n v="0"/>
    <x v="2"/>
  </r>
  <r>
    <x v="3362"/>
    <n v="31.76"/>
    <n v="32.049999999999997"/>
    <n v="31.25"/>
    <n v="31.45"/>
    <n v="451800"/>
    <x v="0"/>
    <s v="Nov 2011"/>
    <n v="0.79999999999999716"/>
    <x v="0"/>
    <x v="2"/>
    <s v="Low"/>
    <n v="-9.7607052896726155E-3"/>
    <n v="0"/>
    <x v="2"/>
  </r>
  <r>
    <x v="3363"/>
    <n v="31.76"/>
    <n v="32.79"/>
    <n v="31.05"/>
    <n v="32.07"/>
    <n v="732600"/>
    <x v="1"/>
    <s v="Nov 2011"/>
    <n v="1.7399999999999984"/>
    <x v="0"/>
    <x v="2"/>
    <s v="Low"/>
    <n v="9.7607052896725027E-3"/>
    <n v="0"/>
    <x v="2"/>
  </r>
  <r>
    <x v="3364"/>
    <n v="32.44"/>
    <n v="32.44"/>
    <n v="31.05"/>
    <n v="31.76"/>
    <n v="1031600"/>
    <x v="2"/>
    <s v="Nov 2011"/>
    <n v="1.389999999999997"/>
    <x v="0"/>
    <x v="2"/>
    <s v="Low"/>
    <n v="-2.0961775585696556E-2"/>
    <n v="-0.9"/>
    <x v="1"/>
  </r>
  <r>
    <x v="3365"/>
    <n v="33.64"/>
    <n v="34.11"/>
    <n v="32.54"/>
    <n v="32.6"/>
    <n v="902800"/>
    <x v="3"/>
    <s v="Nov 2011"/>
    <n v="1.5700000000000003"/>
    <x v="0"/>
    <x v="2"/>
    <s v="Low"/>
    <n v="-3.091557669441139E-2"/>
    <n v="-0.9"/>
    <x v="1"/>
  </r>
  <r>
    <x v="3366"/>
    <n v="34.5"/>
    <n v="34.9"/>
    <n v="33.19"/>
    <n v="33.68"/>
    <n v="1349300"/>
    <x v="4"/>
    <s v="Nov 2011"/>
    <n v="1.7100000000000009"/>
    <x v="0"/>
    <x v="2"/>
    <s v="Low"/>
    <n v="-2.3768115942028992E-2"/>
    <n v="-0.9"/>
    <x v="1"/>
  </r>
  <r>
    <x v="3367"/>
    <n v="33.479999999999997"/>
    <n v="35"/>
    <n v="33.402900000000002"/>
    <n v="34.94"/>
    <n v="1833200"/>
    <x v="0"/>
    <s v="Nov 2011"/>
    <n v="1.5970999999999975"/>
    <x v="0"/>
    <x v="2"/>
    <s v="Low"/>
    <n v="4.3608124253285571E-2"/>
    <n v="0.9"/>
    <x v="0"/>
  </r>
  <r>
    <x v="3368"/>
    <n v="32.92"/>
    <n v="34.4"/>
    <n v="32.729999999999997"/>
    <n v="33.93"/>
    <n v="891000"/>
    <x v="1"/>
    <s v="Nov 2011"/>
    <n v="1.6700000000000017"/>
    <x v="0"/>
    <x v="2"/>
    <s v="Low"/>
    <n v="3.0680437424058262E-2"/>
    <n v="0.9"/>
    <x v="0"/>
  </r>
  <r>
    <x v="3369"/>
    <n v="33"/>
    <n v="33.54"/>
    <n v="32.619999999999997"/>
    <n v="33.22"/>
    <n v="1325700"/>
    <x v="2"/>
    <s v="Nov 2011"/>
    <n v="0.92000000000000171"/>
    <x v="0"/>
    <x v="2"/>
    <s v="Low"/>
    <n v="6.6666666666666324E-3"/>
    <n v="0"/>
    <x v="2"/>
  </r>
  <r>
    <x v="3370"/>
    <n v="31.9"/>
    <n v="34.5"/>
    <n v="30.57"/>
    <n v="33.64"/>
    <n v="3868300"/>
    <x v="3"/>
    <s v="Nov 2011"/>
    <n v="3.9299999999999997"/>
    <x v="0"/>
    <x v="2"/>
    <s v="Low"/>
    <n v="5.4545454545454612E-2"/>
    <n v="0.9"/>
    <x v="0"/>
  </r>
  <r>
    <x v="3371"/>
    <n v="30.94"/>
    <n v="31.5"/>
    <n v="30.65"/>
    <n v="31.33"/>
    <n v="747300"/>
    <x v="4"/>
    <s v="Nov 2011"/>
    <n v="0.85000000000000142"/>
    <x v="0"/>
    <x v="2"/>
    <s v="Low"/>
    <n v="1.2605042016806626E-2"/>
    <n v="0"/>
    <x v="2"/>
  </r>
  <r>
    <x v="3372"/>
    <n v="30.87"/>
    <n v="31.49"/>
    <n v="30.3"/>
    <n v="30.88"/>
    <n v="953700"/>
    <x v="0"/>
    <s v="Nov 2011"/>
    <n v="1.1899999999999977"/>
    <x v="0"/>
    <x v="2"/>
    <s v="Low"/>
    <n v="3.2393909944923908E-4"/>
    <n v="0"/>
    <x v="2"/>
  </r>
  <r>
    <x v="3373"/>
    <n v="31.37"/>
    <n v="32"/>
    <n v="30.72"/>
    <n v="31.84"/>
    <n v="1167900"/>
    <x v="1"/>
    <s v="Nov 2011"/>
    <n v="1.2800000000000011"/>
    <x v="0"/>
    <x v="2"/>
    <s v="Low"/>
    <n v="1.4982467325470157E-2"/>
    <n v="0"/>
    <x v="2"/>
  </r>
  <r>
    <x v="3374"/>
    <n v="31.64"/>
    <n v="32"/>
    <n v="30.75"/>
    <n v="31.27"/>
    <n v="1266300"/>
    <x v="2"/>
    <s v="Nov 2011"/>
    <n v="1.25"/>
    <x v="0"/>
    <x v="2"/>
    <s v="Low"/>
    <n v="-1.1694058154235177E-2"/>
    <n v="0"/>
    <x v="2"/>
  </r>
  <r>
    <x v="3375"/>
    <n v="31.46"/>
    <n v="32.4"/>
    <n v="30.51"/>
    <n v="32.31"/>
    <n v="3032900"/>
    <x v="3"/>
    <s v="Nov 2011"/>
    <n v="1.889999999999997"/>
    <x v="0"/>
    <x v="2"/>
    <s v="Low"/>
    <n v="2.7018436109345245E-2"/>
    <n v="0.9"/>
    <x v="0"/>
  </r>
  <r>
    <x v="3376"/>
    <n v="30"/>
    <n v="32.49"/>
    <n v="29.53"/>
    <n v="32.46"/>
    <n v="2509700"/>
    <x v="4"/>
    <s v="Nov 2011"/>
    <n v="2.9600000000000009"/>
    <x v="0"/>
    <x v="2"/>
    <s v="Low"/>
    <n v="8.2000000000000031E-2"/>
    <n v="0.9"/>
    <x v="0"/>
  </r>
  <r>
    <x v="3377"/>
    <n v="29"/>
    <n v="29.26"/>
    <n v="28.25"/>
    <n v="28.71"/>
    <n v="875300"/>
    <x v="0"/>
    <s v="Nov 2011"/>
    <n v="1.0100000000000016"/>
    <x v="0"/>
    <x v="2"/>
    <s v="Low"/>
    <n v="-9.9999999999999707E-3"/>
    <n v="0"/>
    <x v="2"/>
  </r>
  <r>
    <x v="3378"/>
    <n v="28.39"/>
    <n v="28.92"/>
    <n v="28"/>
    <n v="28.88"/>
    <n v="635200"/>
    <x v="1"/>
    <s v="Nov 2011"/>
    <n v="0.92000000000000171"/>
    <x v="0"/>
    <x v="2"/>
    <s v="Low"/>
    <n v="1.725959845015845E-2"/>
    <n v="0"/>
    <x v="2"/>
  </r>
  <r>
    <x v="3379"/>
    <n v="29.5"/>
    <n v="29.51"/>
    <n v="28.75"/>
    <n v="29.37"/>
    <n v="1134000"/>
    <x v="2"/>
    <s v="Oct 2011"/>
    <n v="0.76000000000000156"/>
    <x v="0"/>
    <x v="2"/>
    <s v="Low"/>
    <n v="-4.4067796610169152E-3"/>
    <n v="0"/>
    <x v="2"/>
  </r>
  <r>
    <x v="3380"/>
    <n v="28.5"/>
    <n v="30"/>
    <n v="28.01"/>
    <n v="29.87"/>
    <n v="1264000"/>
    <x v="3"/>
    <s v="Oct 2011"/>
    <n v="1.9899999999999984"/>
    <x v="0"/>
    <x v="2"/>
    <s v="Low"/>
    <n v="4.8070175438596527E-2"/>
    <n v="0.9"/>
    <x v="0"/>
  </r>
  <r>
    <x v="3381"/>
    <n v="28.34"/>
    <n v="28.95"/>
    <n v="28.11"/>
    <n v="28.76"/>
    <n v="869400"/>
    <x v="4"/>
    <s v="Oct 2011"/>
    <n v="0.83999999999999986"/>
    <x v="0"/>
    <x v="2"/>
    <s v="Low"/>
    <n v="1.4820042342978183E-2"/>
    <n v="0"/>
    <x v="2"/>
  </r>
  <r>
    <x v="3382"/>
    <n v="28.19"/>
    <n v="28.37"/>
    <n v="27.4"/>
    <n v="27.98"/>
    <n v="510500"/>
    <x v="0"/>
    <s v="Oct 2011"/>
    <n v="0.97000000000000242"/>
    <x v="0"/>
    <x v="2"/>
    <s v="Low"/>
    <n v="-7.449450159631105E-3"/>
    <n v="0"/>
    <x v="2"/>
  </r>
  <r>
    <x v="3383"/>
    <n v="28.23"/>
    <n v="28.86"/>
    <n v="27.8"/>
    <n v="28.25"/>
    <n v="654400"/>
    <x v="1"/>
    <s v="Oct 2011"/>
    <n v="1.0599999999999987"/>
    <x v="0"/>
    <x v="2"/>
    <s v="Low"/>
    <n v="7.0846617074033207E-4"/>
    <n v="0"/>
    <x v="2"/>
  </r>
  <r>
    <x v="3384"/>
    <n v="27.87"/>
    <n v="28.89"/>
    <n v="27.75"/>
    <n v="28.55"/>
    <n v="940600"/>
    <x v="2"/>
    <s v="Oct 2011"/>
    <n v="1.1400000000000006"/>
    <x v="0"/>
    <x v="2"/>
    <s v="Low"/>
    <n v="2.4398995335486173E-2"/>
    <n v="0.9"/>
    <x v="0"/>
  </r>
  <r>
    <x v="3385"/>
    <n v="27.4"/>
    <n v="28.3"/>
    <n v="27.01"/>
    <n v="28.03"/>
    <n v="1142600"/>
    <x v="3"/>
    <s v="Oct 2011"/>
    <n v="1.2899999999999991"/>
    <x v="0"/>
    <x v="2"/>
    <s v="Low"/>
    <n v="2.2992700729927103E-2"/>
    <n v="0.9"/>
    <x v="0"/>
  </r>
  <r>
    <x v="3386"/>
    <n v="27.44"/>
    <n v="27.47"/>
    <n v="27"/>
    <n v="27.34"/>
    <n v="999700"/>
    <x v="4"/>
    <s v="Oct 2011"/>
    <n v="0.46999999999999886"/>
    <x v="0"/>
    <x v="2"/>
    <s v="Low"/>
    <n v="-3.6443148688047162E-3"/>
    <n v="0"/>
    <x v="2"/>
  </r>
  <r>
    <x v="3387"/>
    <n v="28.02"/>
    <n v="28.06"/>
    <n v="27.3"/>
    <n v="27.57"/>
    <n v="792900"/>
    <x v="0"/>
    <s v="Oct 2011"/>
    <n v="0.75999999999999801"/>
    <x v="0"/>
    <x v="2"/>
    <s v="Low"/>
    <n v="-1.6059957173447513E-2"/>
    <n v="0"/>
    <x v="2"/>
  </r>
  <r>
    <x v="3388"/>
    <n v="27.3"/>
    <n v="28.427499999999998"/>
    <n v="26.71"/>
    <n v="28.34"/>
    <n v="999700"/>
    <x v="1"/>
    <s v="Oct 2011"/>
    <n v="1.7174999999999976"/>
    <x v="0"/>
    <x v="2"/>
    <s v="Low"/>
    <n v="3.8095238095238064E-2"/>
    <n v="0.9"/>
    <x v="0"/>
  </r>
  <r>
    <x v="3389"/>
    <n v="27.86"/>
    <n v="28"/>
    <n v="27.260100000000001"/>
    <n v="27.42"/>
    <n v="754500"/>
    <x v="2"/>
    <s v="Oct 2011"/>
    <n v="0.73989999999999867"/>
    <x v="0"/>
    <x v="2"/>
    <s v="Low"/>
    <n v="-1.5793251974156416E-2"/>
    <n v="0"/>
    <x v="2"/>
  </r>
  <r>
    <x v="3390"/>
    <n v="28"/>
    <n v="28.55"/>
    <n v="27.26"/>
    <n v="28.05"/>
    <n v="1400500"/>
    <x v="3"/>
    <s v="Oct 2011"/>
    <n v="1.2899999999999991"/>
    <x v="0"/>
    <x v="2"/>
    <s v="Low"/>
    <n v="1.785714285714311E-3"/>
    <n v="0"/>
    <x v="2"/>
  </r>
  <r>
    <x v="3391"/>
    <n v="27.63"/>
    <n v="28.47"/>
    <n v="27.44"/>
    <n v="27.94"/>
    <n v="1043500"/>
    <x v="4"/>
    <s v="Oct 2011"/>
    <n v="1.0299999999999976"/>
    <x v="0"/>
    <x v="2"/>
    <s v="Low"/>
    <n v="1.1219688744118795E-2"/>
    <n v="0"/>
    <x v="2"/>
  </r>
  <r>
    <x v="3392"/>
    <n v="27.25"/>
    <n v="28"/>
    <n v="27.2"/>
    <n v="27.8"/>
    <n v="1123400"/>
    <x v="0"/>
    <s v="Oct 2011"/>
    <n v="0.80000000000000071"/>
    <x v="0"/>
    <x v="2"/>
    <s v="Low"/>
    <n v="2.0183486238532135E-2"/>
    <n v="0.9"/>
    <x v="0"/>
  </r>
  <r>
    <x v="3393"/>
    <n v="27.51"/>
    <n v="27.77"/>
    <n v="27.09"/>
    <n v="27.61"/>
    <n v="575700"/>
    <x v="1"/>
    <s v="Oct 2011"/>
    <n v="0.67999999999999972"/>
    <x v="0"/>
    <x v="2"/>
    <s v="Low"/>
    <n v="3.6350418029806567E-3"/>
    <n v="0"/>
    <x v="2"/>
  </r>
  <r>
    <x v="3394"/>
    <n v="27.31"/>
    <n v="28.18"/>
    <n v="27"/>
    <n v="27.88"/>
    <n v="923500"/>
    <x v="2"/>
    <s v="Oct 2011"/>
    <n v="1.1799999999999997"/>
    <x v="0"/>
    <x v="2"/>
    <s v="Low"/>
    <n v="2.0871475649945088E-2"/>
    <n v="0.9"/>
    <x v="0"/>
  </r>
  <r>
    <x v="3395"/>
    <n v="26.98"/>
    <n v="27.6"/>
    <n v="26.05"/>
    <n v="26.99"/>
    <n v="1311600"/>
    <x v="3"/>
    <s v="Oct 2011"/>
    <n v="1.5500000000000007"/>
    <x v="0"/>
    <x v="2"/>
    <s v="Low"/>
    <n v="3.7064492216449261E-4"/>
    <n v="0"/>
    <x v="2"/>
  </r>
  <r>
    <x v="3396"/>
    <n v="25.37"/>
    <n v="27.6"/>
    <n v="25.02"/>
    <n v="26.96"/>
    <n v="1769100"/>
    <x v="4"/>
    <s v="Oct 2011"/>
    <n v="2.5800000000000018"/>
    <x v="0"/>
    <x v="2"/>
    <s v="Low"/>
    <n v="6.2672447772960174E-2"/>
    <n v="0.9"/>
    <x v="0"/>
  </r>
  <r>
    <x v="3397"/>
    <n v="24.03"/>
    <n v="25.835000000000001"/>
    <n v="23.35"/>
    <n v="25.37"/>
    <n v="1229500"/>
    <x v="0"/>
    <s v="Oct 2011"/>
    <n v="2.4849999999999994"/>
    <x v="0"/>
    <x v="2"/>
    <s v="Low"/>
    <n v="5.5763628797336651E-2"/>
    <n v="0.9"/>
    <x v="0"/>
  </r>
  <r>
    <x v="3398"/>
    <n v="23.29"/>
    <n v="24.32"/>
    <n v="22.93"/>
    <n v="23.66"/>
    <n v="1200300"/>
    <x v="1"/>
    <s v="Oct 2011"/>
    <n v="1.3900000000000006"/>
    <x v="0"/>
    <x v="2"/>
    <s v="Low"/>
    <n v="1.5886646629454746E-2"/>
    <n v="0"/>
    <x v="2"/>
  </r>
  <r>
    <x v="3399"/>
    <n v="24.95"/>
    <n v="25"/>
    <n v="23.25"/>
    <n v="23.73"/>
    <n v="1023200"/>
    <x v="2"/>
    <s v="Oct 2011"/>
    <n v="1.75"/>
    <x v="0"/>
    <x v="2"/>
    <s v="Low"/>
    <n v="-4.8897795591182319E-2"/>
    <n v="-0.9"/>
    <x v="1"/>
  </r>
  <r>
    <x v="3400"/>
    <n v="24.8"/>
    <n v="24.89"/>
    <n v="23.49"/>
    <n v="24.39"/>
    <n v="1336100"/>
    <x v="3"/>
    <s v="Sep 2011"/>
    <n v="1.4000000000000021"/>
    <x v="0"/>
    <x v="2"/>
    <s v="Low"/>
    <n v="-1.6532258064516133E-2"/>
    <n v="0"/>
    <x v="2"/>
  </r>
  <r>
    <x v="3401"/>
    <n v="25.72"/>
    <n v="25.82"/>
    <n v="23.55"/>
    <n v="24.12"/>
    <n v="929600"/>
    <x v="4"/>
    <s v="Sep 2011"/>
    <n v="2.2699999999999996"/>
    <x v="0"/>
    <x v="2"/>
    <s v="Low"/>
    <n v="-6.2208398133747976E-2"/>
    <n v="-0.9"/>
    <x v="1"/>
  </r>
  <r>
    <x v="3402"/>
    <n v="26"/>
    <n v="26.5"/>
    <n v="24.51"/>
    <n v="24.59"/>
    <n v="723300"/>
    <x v="0"/>
    <s v="Sep 2011"/>
    <n v="1.9899999999999984"/>
    <x v="0"/>
    <x v="2"/>
    <s v="Low"/>
    <n v="-5.4230769230769235E-2"/>
    <n v="-0.9"/>
    <x v="1"/>
  </r>
  <r>
    <x v="3403"/>
    <n v="26"/>
    <n v="26.99"/>
    <n v="25.57"/>
    <n v="26.19"/>
    <n v="674500"/>
    <x v="1"/>
    <s v="Sep 2011"/>
    <n v="1.4199999999999982"/>
    <x v="0"/>
    <x v="2"/>
    <s v="Low"/>
    <n v="7.307692307692357E-3"/>
    <n v="0"/>
    <x v="2"/>
  </r>
  <r>
    <x v="3404"/>
    <n v="26.52"/>
    <n v="26.52"/>
    <n v="24.9"/>
    <n v="25.52"/>
    <n v="934800"/>
    <x v="2"/>
    <s v="Sep 2011"/>
    <n v="1.620000000000001"/>
    <x v="0"/>
    <x v="2"/>
    <s v="Low"/>
    <n v="-3.7707390648567117E-2"/>
    <n v="-0.9"/>
    <x v="1"/>
  </r>
  <r>
    <x v="3405"/>
    <n v="25.49"/>
    <n v="26.62"/>
    <n v="25.35"/>
    <n v="26.38"/>
    <n v="1156400"/>
    <x v="3"/>
    <s v="Sep 2011"/>
    <n v="1.2699999999999996"/>
    <x v="0"/>
    <x v="2"/>
    <s v="Low"/>
    <n v="3.4915653197332315E-2"/>
    <n v="0.9"/>
    <x v="0"/>
  </r>
  <r>
    <x v="3406"/>
    <n v="25.64"/>
    <n v="26.11"/>
    <n v="24.88"/>
    <n v="25.63"/>
    <n v="775800"/>
    <x v="4"/>
    <s v="Sep 2011"/>
    <n v="1.2300000000000004"/>
    <x v="0"/>
    <x v="2"/>
    <s v="Low"/>
    <n v="-3.9001560062408591E-4"/>
    <n v="0"/>
    <x v="2"/>
  </r>
  <r>
    <x v="3407"/>
    <n v="25.95"/>
    <n v="26.95"/>
    <n v="25.7"/>
    <n v="25.85"/>
    <n v="987600"/>
    <x v="0"/>
    <s v="Sep 2011"/>
    <n v="1.25"/>
    <x v="0"/>
    <x v="2"/>
    <s v="Low"/>
    <n v="-3.8535645472060837E-3"/>
    <n v="0"/>
    <x v="2"/>
  </r>
  <r>
    <x v="3408"/>
    <n v="25.98"/>
    <n v="26.6"/>
    <n v="25.67"/>
    <n v="26.01"/>
    <n v="1180400"/>
    <x v="1"/>
    <s v="Sep 2011"/>
    <n v="0.92999999999999972"/>
    <x v="0"/>
    <x v="2"/>
    <s v="Low"/>
    <n v="1.1547344110854941E-3"/>
    <n v="0"/>
    <x v="2"/>
  </r>
  <r>
    <x v="3409"/>
    <n v="24.95"/>
    <n v="25.81"/>
    <n v="23.82"/>
    <n v="25.77"/>
    <n v="1157400"/>
    <x v="2"/>
    <s v="Sep 2011"/>
    <n v="1.9899999999999984"/>
    <x v="0"/>
    <x v="2"/>
    <s v="Low"/>
    <n v="3.2865731462925867E-2"/>
    <n v="0.9"/>
    <x v="0"/>
  </r>
  <r>
    <x v="3410"/>
    <n v="24.78"/>
    <n v="25.84"/>
    <n v="24.49"/>
    <n v="25.8"/>
    <n v="1417100"/>
    <x v="3"/>
    <s v="Sep 2011"/>
    <n v="1.3500000000000014"/>
    <x v="0"/>
    <x v="2"/>
    <s v="Low"/>
    <n v="4.1162227602905548E-2"/>
    <n v="0.9"/>
    <x v="0"/>
  </r>
  <r>
    <x v="3411"/>
    <n v="24.58"/>
    <n v="24.93"/>
    <n v="24.33"/>
    <n v="24.82"/>
    <n v="562600"/>
    <x v="4"/>
    <s v="Sep 2011"/>
    <n v="0.60000000000000142"/>
    <x v="0"/>
    <x v="2"/>
    <s v="Low"/>
    <n v="9.7640358014646871E-3"/>
    <n v="0"/>
    <x v="2"/>
  </r>
  <r>
    <x v="3412"/>
    <n v="24.25"/>
    <n v="24.84"/>
    <n v="23.79"/>
    <n v="24.34"/>
    <n v="830800"/>
    <x v="0"/>
    <s v="Sep 2011"/>
    <n v="1.0500000000000007"/>
    <x v="0"/>
    <x v="2"/>
    <s v="Low"/>
    <n v="3.7113402061855613E-3"/>
    <n v="0"/>
    <x v="2"/>
  </r>
  <r>
    <x v="3413"/>
    <n v="23.01"/>
    <n v="24.1"/>
    <n v="22.75"/>
    <n v="24.08"/>
    <n v="726500"/>
    <x v="1"/>
    <s v="Sep 2011"/>
    <n v="1.3500000000000014"/>
    <x v="0"/>
    <x v="2"/>
    <s v="Low"/>
    <n v="4.6501521077792117E-2"/>
    <n v="0.9"/>
    <x v="0"/>
  </r>
  <r>
    <x v="3414"/>
    <n v="22.734999999999999"/>
    <n v="23.31"/>
    <n v="22.45"/>
    <n v="22.88"/>
    <n v="566600"/>
    <x v="2"/>
    <s v="Sep 2011"/>
    <n v="0.85999999999999943"/>
    <x v="0"/>
    <x v="2"/>
    <s v="Low"/>
    <n v="6.3778315372773073E-3"/>
    <n v="0"/>
    <x v="2"/>
  </r>
  <r>
    <x v="3415"/>
    <n v="23.37"/>
    <n v="23.57"/>
    <n v="22.55"/>
    <n v="22.97"/>
    <n v="669300"/>
    <x v="3"/>
    <s v="Sep 2011"/>
    <n v="1.0199999999999996"/>
    <x v="0"/>
    <x v="2"/>
    <s v="Low"/>
    <n v="-1.7115960633290635E-2"/>
    <n v="0"/>
    <x v="2"/>
  </r>
  <r>
    <x v="3416"/>
    <n v="23.58"/>
    <n v="24.03"/>
    <n v="23.28"/>
    <n v="23.61"/>
    <n v="505700"/>
    <x v="4"/>
    <s v="Sep 2011"/>
    <n v="0.75"/>
    <x v="0"/>
    <x v="2"/>
    <s v="Low"/>
    <n v="1.2722646310433052E-3"/>
    <n v="0"/>
    <x v="2"/>
  </r>
  <r>
    <x v="3417"/>
    <n v="23.39"/>
    <n v="24"/>
    <n v="23.28"/>
    <n v="23.84"/>
    <n v="459200"/>
    <x v="0"/>
    <s v="Sep 2011"/>
    <n v="0.71999999999999886"/>
    <x v="0"/>
    <x v="2"/>
    <s v="Low"/>
    <n v="1.923899102180416E-2"/>
    <n v="0"/>
    <x v="2"/>
  </r>
  <r>
    <x v="3418"/>
    <n v="22.5"/>
    <n v="23.2"/>
    <n v="22.29"/>
    <n v="22.94"/>
    <n v="809800"/>
    <x v="1"/>
    <s v="Sep 2011"/>
    <n v="0.91000000000000014"/>
    <x v="0"/>
    <x v="2"/>
    <s v="Low"/>
    <n v="1.9555555555555611E-2"/>
    <n v="0"/>
    <x v="2"/>
  </r>
  <r>
    <x v="3419"/>
    <n v="23.66"/>
    <n v="23.99"/>
    <n v="22.68"/>
    <n v="23.07"/>
    <n v="769900"/>
    <x v="3"/>
    <s v="Sep 2011"/>
    <n v="1.3099999999999987"/>
    <x v="0"/>
    <x v="2"/>
    <s v="Low"/>
    <n v="-2.4936601859678775E-2"/>
    <n v="-0.9"/>
    <x v="1"/>
  </r>
  <r>
    <x v="3420"/>
    <n v="24.66"/>
    <n v="24.87"/>
    <n v="23.835000000000001"/>
    <n v="24"/>
    <n v="848100"/>
    <x v="4"/>
    <s v="Sep 2011"/>
    <n v="1.0350000000000001"/>
    <x v="0"/>
    <x v="2"/>
    <s v="Low"/>
    <n v="-2.6763990267639908E-2"/>
    <n v="-0.9"/>
    <x v="1"/>
  </r>
  <r>
    <x v="3421"/>
    <n v="24.8"/>
    <n v="25.5"/>
    <n v="24.28"/>
    <n v="24.74"/>
    <n v="823800"/>
    <x v="0"/>
    <s v="Aug 2011"/>
    <n v="1.2199999999999989"/>
    <x v="0"/>
    <x v="2"/>
    <s v="Low"/>
    <n v="-2.419354838709769E-3"/>
    <n v="0"/>
    <x v="2"/>
  </r>
  <r>
    <x v="3422"/>
    <n v="24.5"/>
    <n v="24.77"/>
    <n v="24.09"/>
    <n v="24.63"/>
    <n v="366200"/>
    <x v="1"/>
    <s v="Aug 2011"/>
    <n v="0.67999999999999972"/>
    <x v="0"/>
    <x v="2"/>
    <s v="Low"/>
    <n v="5.3061224489795514E-3"/>
    <n v="0"/>
    <x v="2"/>
  </r>
  <r>
    <x v="3423"/>
    <n v="24.22"/>
    <n v="24.85"/>
    <n v="24.02"/>
    <n v="24.71"/>
    <n v="803400"/>
    <x v="2"/>
    <s v="Aug 2011"/>
    <n v="0.83000000000000185"/>
    <x v="0"/>
    <x v="2"/>
    <s v="Low"/>
    <n v="2.0231213872832454E-2"/>
    <n v="0.9"/>
    <x v="0"/>
  </r>
  <r>
    <x v="3424"/>
    <n v="22.71"/>
    <n v="23.95"/>
    <n v="22.07"/>
    <n v="23.73"/>
    <n v="761800"/>
    <x v="3"/>
    <s v="Aug 2011"/>
    <n v="1.879999999999999"/>
    <x v="0"/>
    <x v="2"/>
    <s v="Low"/>
    <n v="4.4914134742404209E-2"/>
    <n v="0.9"/>
    <x v="0"/>
  </r>
  <r>
    <x v="3425"/>
    <n v="23.87"/>
    <n v="23.87"/>
    <n v="22.9"/>
    <n v="23.11"/>
    <n v="679800"/>
    <x v="4"/>
    <s v="Aug 2011"/>
    <n v="0.97000000000000242"/>
    <x v="0"/>
    <x v="2"/>
    <s v="Low"/>
    <n v="-3.1839128613322228E-2"/>
    <n v="-0.9"/>
    <x v="1"/>
  </r>
  <r>
    <x v="3426"/>
    <n v="23.1"/>
    <n v="23.93"/>
    <n v="22.83"/>
    <n v="23.87"/>
    <n v="684300"/>
    <x v="0"/>
    <s v="Aug 2011"/>
    <n v="1.1000000000000014"/>
    <x v="0"/>
    <x v="2"/>
    <s v="Low"/>
    <n v="3.3333333333333312E-2"/>
    <n v="0.9"/>
    <x v="0"/>
  </r>
  <r>
    <x v="3427"/>
    <n v="21.93"/>
    <n v="23.11"/>
    <n v="21.5"/>
    <n v="22.96"/>
    <n v="869000"/>
    <x v="1"/>
    <s v="Aug 2011"/>
    <n v="1.6099999999999994"/>
    <x v="0"/>
    <x v="2"/>
    <s v="Low"/>
    <n v="4.6967624259005983E-2"/>
    <n v="0.9"/>
    <x v="0"/>
  </r>
  <r>
    <x v="3428"/>
    <n v="23.11"/>
    <n v="23.8"/>
    <n v="21.68"/>
    <n v="21.95"/>
    <n v="986100"/>
    <x v="2"/>
    <s v="Aug 2011"/>
    <n v="2.120000000000001"/>
    <x v="0"/>
    <x v="2"/>
    <s v="Low"/>
    <n v="-5.0194720900043281E-2"/>
    <n v="-0.9"/>
    <x v="1"/>
  </r>
  <r>
    <x v="3429"/>
    <n v="23.86"/>
    <n v="24.22"/>
    <n v="22"/>
    <n v="22.3"/>
    <n v="1375300"/>
    <x v="3"/>
    <s v="Aug 2011"/>
    <n v="2.2199999999999989"/>
    <x v="0"/>
    <x v="2"/>
    <s v="Low"/>
    <n v="-6.5381391450125684E-2"/>
    <n v="-0.9"/>
    <x v="1"/>
  </r>
  <r>
    <x v="3430"/>
    <n v="25"/>
    <n v="25.15"/>
    <n v="23.47"/>
    <n v="24.26"/>
    <n v="1056600"/>
    <x v="4"/>
    <s v="Aug 2011"/>
    <n v="1.6799999999999997"/>
    <x v="0"/>
    <x v="2"/>
    <s v="Low"/>
    <n v="-2.9599999999999939E-2"/>
    <n v="-0.9"/>
    <x v="1"/>
  </r>
  <r>
    <x v="3431"/>
    <n v="26.39"/>
    <n v="26.65"/>
    <n v="25.51"/>
    <n v="25.83"/>
    <n v="643700"/>
    <x v="0"/>
    <s v="Aug 2011"/>
    <n v="1.139999999999997"/>
    <x v="0"/>
    <x v="2"/>
    <s v="Low"/>
    <n v="-2.122015915119372E-2"/>
    <n v="-0.9"/>
    <x v="1"/>
  </r>
  <r>
    <x v="3432"/>
    <n v="26.13"/>
    <n v="26.54"/>
    <n v="25.83"/>
    <n v="26.1"/>
    <n v="537700"/>
    <x v="1"/>
    <s v="Aug 2011"/>
    <n v="0.71000000000000085"/>
    <x v="0"/>
    <x v="2"/>
    <s v="Low"/>
    <n v="-1.1481056257174737E-3"/>
    <n v="0"/>
    <x v="2"/>
  </r>
  <r>
    <x v="3433"/>
    <n v="26.62"/>
    <n v="26.75"/>
    <n v="25.93"/>
    <n v="26.23"/>
    <n v="738600"/>
    <x v="2"/>
    <s v="Aug 2011"/>
    <n v="0.82000000000000028"/>
    <x v="0"/>
    <x v="2"/>
    <s v="Low"/>
    <n v="-1.4650638617580787E-2"/>
    <n v="0"/>
    <x v="2"/>
  </r>
  <r>
    <x v="3434"/>
    <n v="25.6"/>
    <n v="27.14"/>
    <n v="25.36"/>
    <n v="26.31"/>
    <n v="1009100"/>
    <x v="3"/>
    <s v="Aug 2011"/>
    <n v="1.7800000000000011"/>
    <x v="0"/>
    <x v="2"/>
    <s v="Low"/>
    <n v="2.7734374999999895E-2"/>
    <n v="0.9"/>
    <x v="0"/>
  </r>
  <r>
    <x v="3435"/>
    <n v="24.04"/>
    <n v="25.75"/>
    <n v="24"/>
    <n v="25.3"/>
    <n v="836500"/>
    <x v="4"/>
    <s v="Aug 2011"/>
    <n v="1.75"/>
    <x v="0"/>
    <x v="2"/>
    <s v="Low"/>
    <n v="5.2412645590682261E-2"/>
    <n v="0.9"/>
    <x v="0"/>
  </r>
  <r>
    <x v="3436"/>
    <n v="25.44"/>
    <n v="25.44"/>
    <n v="23.63"/>
    <n v="23.82"/>
    <n v="1564200"/>
    <x v="0"/>
    <s v="Aug 2011"/>
    <n v="1.8100000000000023"/>
    <x v="0"/>
    <x v="2"/>
    <s v="Low"/>
    <n v="-6.3679245283018909E-2"/>
    <n v="-0.9"/>
    <x v="1"/>
  </r>
  <r>
    <x v="3437"/>
    <n v="24.15"/>
    <n v="25.45"/>
    <n v="23.7"/>
    <n v="25.06"/>
    <n v="1333400"/>
    <x v="1"/>
    <s v="Aug 2011"/>
    <n v="1.75"/>
    <x v="0"/>
    <x v="2"/>
    <s v="Low"/>
    <n v="3.7681159420289864E-2"/>
    <n v="0.9"/>
    <x v="0"/>
  </r>
  <r>
    <x v="3438"/>
    <n v="23.1"/>
    <n v="24.44"/>
    <n v="23.1"/>
    <n v="23.64"/>
    <n v="2608500"/>
    <x v="2"/>
    <s v="Aug 2011"/>
    <n v="1.3399999999999999"/>
    <x v="0"/>
    <x v="2"/>
    <s v="Low"/>
    <n v="2.3376623376623339E-2"/>
    <n v="0.9"/>
    <x v="0"/>
  </r>
  <r>
    <x v="3439"/>
    <n v="24.99"/>
    <n v="25.38"/>
    <n v="22.83"/>
    <n v="24.24"/>
    <n v="1964400"/>
    <x v="3"/>
    <s v="Aug 2011"/>
    <n v="2.5500000000000007"/>
    <x v="0"/>
    <x v="2"/>
    <s v="Low"/>
    <n v="-3.0012004801920771E-2"/>
    <n v="-0.9"/>
    <x v="1"/>
  </r>
  <r>
    <x v="3440"/>
    <n v="26.51"/>
    <n v="26.89"/>
    <n v="24.67"/>
    <n v="24.75"/>
    <n v="3064500"/>
    <x v="4"/>
    <s v="Aug 2011"/>
    <n v="2.2199999999999989"/>
    <x v="0"/>
    <x v="2"/>
    <s v="Low"/>
    <n v="-6.6390041493775989E-2"/>
    <n v="-0.9"/>
    <x v="1"/>
  </r>
  <r>
    <x v="3441"/>
    <n v="27.5"/>
    <n v="27.83"/>
    <n v="26.335999999999999"/>
    <n v="27.2"/>
    <n v="1794500"/>
    <x v="0"/>
    <s v="Aug 2011"/>
    <n v="1.4939999999999998"/>
    <x v="0"/>
    <x v="2"/>
    <s v="Low"/>
    <n v="-1.0909090909090934E-2"/>
    <n v="0"/>
    <x v="2"/>
  </r>
  <r>
    <x v="3442"/>
    <n v="28.69"/>
    <n v="29.2"/>
    <n v="27.27"/>
    <n v="27.34"/>
    <n v="1549400"/>
    <x v="1"/>
    <s v="Aug 2011"/>
    <n v="1.9299999999999997"/>
    <x v="0"/>
    <x v="2"/>
    <s v="Low"/>
    <n v="-4.7054722899965193E-2"/>
    <n v="-0.9"/>
    <x v="1"/>
  </r>
  <r>
    <x v="3443"/>
    <n v="28.67"/>
    <n v="28.98"/>
    <n v="28.21"/>
    <n v="28.77"/>
    <n v="1164900"/>
    <x v="2"/>
    <s v="Aug 2011"/>
    <n v="0.76999999999999957"/>
    <x v="0"/>
    <x v="2"/>
    <s v="Low"/>
    <n v="3.4879665155213764E-3"/>
    <n v="0"/>
    <x v="2"/>
  </r>
  <r>
    <x v="3444"/>
    <n v="27.8"/>
    <n v="28.4"/>
    <n v="27.5"/>
    <n v="28.17"/>
    <n v="948200"/>
    <x v="3"/>
    <s v="Jul 2011"/>
    <n v="0.89999999999999858"/>
    <x v="0"/>
    <x v="2"/>
    <s v="Low"/>
    <n v="1.3309352517985647E-2"/>
    <n v="0"/>
    <x v="2"/>
  </r>
  <r>
    <x v="3445"/>
    <n v="27.6"/>
    <n v="28.55"/>
    <n v="27.54"/>
    <n v="28.17"/>
    <n v="938700"/>
    <x v="4"/>
    <s v="Jul 2011"/>
    <n v="1.0100000000000016"/>
    <x v="0"/>
    <x v="2"/>
    <s v="Low"/>
    <n v="2.0652173913043487E-2"/>
    <n v="0.9"/>
    <x v="0"/>
  </r>
  <r>
    <x v="3446"/>
    <n v="28.5"/>
    <n v="28.5"/>
    <n v="27.51"/>
    <n v="27.64"/>
    <n v="958500"/>
    <x v="0"/>
    <s v="Jul 2011"/>
    <n v="0.98999999999999844"/>
    <x v="0"/>
    <x v="2"/>
    <s v="Low"/>
    <n v="-3.0175438596491209E-2"/>
    <n v="-0.9"/>
    <x v="1"/>
  </r>
  <r>
    <x v="3447"/>
    <n v="28.31"/>
    <n v="28.77"/>
    <n v="27.97"/>
    <n v="28"/>
    <n v="760600"/>
    <x v="1"/>
    <s v="Jul 2011"/>
    <n v="0.80000000000000071"/>
    <x v="0"/>
    <x v="2"/>
    <s v="Low"/>
    <n v="-1.0950194277640365E-2"/>
    <n v="0"/>
    <x v="2"/>
  </r>
  <r>
    <x v="3448"/>
    <n v="29.01"/>
    <n v="29.25"/>
    <n v="28.44"/>
    <n v="28.49"/>
    <n v="673300"/>
    <x v="2"/>
    <s v="Jul 2011"/>
    <n v="0.80999999999999872"/>
    <x v="0"/>
    <x v="2"/>
    <s v="Low"/>
    <n v="-1.7924853498793625E-2"/>
    <n v="0"/>
    <x v="2"/>
  </r>
  <r>
    <x v="3449"/>
    <n v="28.7"/>
    <n v="29.54"/>
    <n v="28.550899999999999"/>
    <n v="29.29"/>
    <n v="583500"/>
    <x v="3"/>
    <s v="Jul 2011"/>
    <n v="0.98910000000000053"/>
    <x v="0"/>
    <x v="2"/>
    <s v="Low"/>
    <n v="2.0557491289198603E-2"/>
    <n v="0.9"/>
    <x v="0"/>
  </r>
  <r>
    <x v="3450"/>
    <n v="28.91"/>
    <n v="29.16"/>
    <n v="28.1"/>
    <n v="28.7"/>
    <n v="1011500"/>
    <x v="4"/>
    <s v="Jul 2011"/>
    <n v="1.0599999999999987"/>
    <x v="0"/>
    <x v="2"/>
    <s v="Low"/>
    <n v="-7.2639225181598361E-3"/>
    <n v="0"/>
    <x v="2"/>
  </r>
  <r>
    <x v="3451"/>
    <n v="28"/>
    <n v="30.44"/>
    <n v="27.8"/>
    <n v="28.69"/>
    <n v="3048300"/>
    <x v="0"/>
    <s v="Jul 2011"/>
    <n v="2.6400000000000006"/>
    <x v="0"/>
    <x v="2"/>
    <s v="Low"/>
    <n v="2.4642857142857189E-2"/>
    <n v="0.9"/>
    <x v="0"/>
  </r>
  <r>
    <x v="3452"/>
    <n v="27.58"/>
    <n v="28.11"/>
    <n v="27.54"/>
    <n v="27.89"/>
    <n v="1026100"/>
    <x v="1"/>
    <s v="Jul 2011"/>
    <n v="0.57000000000000028"/>
    <x v="0"/>
    <x v="2"/>
    <s v="Low"/>
    <n v="1.1240029006526552E-2"/>
    <n v="0"/>
    <x v="2"/>
  </r>
  <r>
    <x v="3453"/>
    <n v="27.34"/>
    <n v="27.45"/>
    <n v="26.63"/>
    <n v="27.23"/>
    <n v="851900"/>
    <x v="2"/>
    <s v="Jul 2011"/>
    <n v="0.82000000000000028"/>
    <x v="0"/>
    <x v="2"/>
    <s v="Low"/>
    <n v="-4.023408924652503E-3"/>
    <n v="0"/>
    <x v="2"/>
  </r>
  <r>
    <x v="3454"/>
    <n v="27.79"/>
    <n v="27.83"/>
    <n v="27.4"/>
    <n v="27.58"/>
    <n v="709000"/>
    <x v="3"/>
    <s v="Jul 2011"/>
    <n v="0.42999999999999972"/>
    <x v="0"/>
    <x v="2"/>
    <s v="Low"/>
    <n v="-7.5566750629723232E-3"/>
    <n v="0"/>
    <x v="2"/>
  </r>
  <r>
    <x v="3455"/>
    <n v="28.53"/>
    <n v="28.96"/>
    <n v="27.25"/>
    <n v="27.61"/>
    <n v="1159000"/>
    <x v="4"/>
    <s v="Jul 2011"/>
    <n v="1.7100000000000009"/>
    <x v="0"/>
    <x v="2"/>
    <s v="Low"/>
    <n v="-3.2246757798808333E-2"/>
    <n v="-0.9"/>
    <x v="1"/>
  </r>
  <r>
    <x v="3456"/>
    <n v="28.43"/>
    <n v="29.03"/>
    <n v="27.9"/>
    <n v="28.64"/>
    <n v="1066000"/>
    <x v="0"/>
    <s v="Jul 2011"/>
    <n v="1.1300000000000026"/>
    <x v="0"/>
    <x v="2"/>
    <s v="Low"/>
    <n v="7.3865634892719256E-3"/>
    <n v="0"/>
    <x v="2"/>
  </r>
  <r>
    <x v="3457"/>
    <n v="28.37"/>
    <n v="29.09"/>
    <n v="28"/>
    <n v="28.17"/>
    <n v="1045400"/>
    <x v="1"/>
    <s v="Jul 2011"/>
    <n v="1.0899999999999999"/>
    <x v="0"/>
    <x v="2"/>
    <s v="Low"/>
    <n v="-7.0497003877334962E-3"/>
    <n v="0"/>
    <x v="2"/>
  </r>
  <r>
    <x v="3458"/>
    <n v="28.4"/>
    <n v="28.53"/>
    <n v="28"/>
    <n v="28.35"/>
    <n v="975800"/>
    <x v="2"/>
    <s v="Jul 2011"/>
    <n v="0.53000000000000114"/>
    <x v="0"/>
    <x v="2"/>
    <s v="Low"/>
    <n v="-1.7605633802815902E-3"/>
    <n v="0"/>
    <x v="2"/>
  </r>
  <r>
    <x v="3459"/>
    <n v="29.89"/>
    <n v="29.89"/>
    <n v="28.59"/>
    <n v="28.81"/>
    <n v="1240600"/>
    <x v="3"/>
    <s v="Jul 2011"/>
    <n v="1.3000000000000007"/>
    <x v="0"/>
    <x v="2"/>
    <s v="Low"/>
    <n v="-3.6132485781197786E-2"/>
    <n v="-0.9"/>
    <x v="1"/>
  </r>
  <r>
    <x v="3460"/>
    <n v="29.14"/>
    <n v="30"/>
    <n v="29.01"/>
    <n v="29.73"/>
    <n v="1327900"/>
    <x v="4"/>
    <s v="Jul 2011"/>
    <n v="0.98999999999999844"/>
    <x v="0"/>
    <x v="2"/>
    <s v="Low"/>
    <n v="2.0247083047357579E-2"/>
    <n v="0.9"/>
    <x v="0"/>
  </r>
  <r>
    <x v="3461"/>
    <n v="29.14"/>
    <n v="29.14"/>
    <n v="28.55"/>
    <n v="28.96"/>
    <n v="926900"/>
    <x v="0"/>
    <s v="Jul 2011"/>
    <n v="0.58999999999999986"/>
    <x v="0"/>
    <x v="2"/>
    <s v="Low"/>
    <n v="-6.177076183939592E-3"/>
    <n v="0"/>
    <x v="2"/>
  </r>
  <r>
    <x v="3462"/>
    <n v="29.02"/>
    <n v="29.52"/>
    <n v="28.71"/>
    <n v="29.14"/>
    <n v="996000"/>
    <x v="1"/>
    <s v="Jul 2011"/>
    <n v="0.80999999999999872"/>
    <x v="0"/>
    <x v="2"/>
    <s v="Low"/>
    <n v="4.1350792556857684E-3"/>
    <n v="0"/>
    <x v="2"/>
  </r>
  <r>
    <x v="3463"/>
    <n v="29.07"/>
    <n v="29.6"/>
    <n v="28.8"/>
    <n v="29.02"/>
    <n v="854900"/>
    <x v="3"/>
    <s v="Jul 2011"/>
    <n v="0.80000000000000071"/>
    <x v="0"/>
    <x v="2"/>
    <s v="Low"/>
    <n v="-1.7199862401101036E-3"/>
    <n v="0"/>
    <x v="2"/>
  </r>
  <r>
    <x v="3464"/>
    <n v="28.5"/>
    <n v="29.33"/>
    <n v="28.4"/>
    <n v="29.13"/>
    <n v="946700"/>
    <x v="4"/>
    <s v="Jun 2011"/>
    <n v="0.92999999999999972"/>
    <x v="0"/>
    <x v="2"/>
    <s v="Low"/>
    <n v="2.2105263157894701E-2"/>
    <n v="0.9"/>
    <x v="0"/>
  </r>
  <r>
    <x v="3465"/>
    <n v="28.5"/>
    <n v="29.09"/>
    <n v="28.07"/>
    <n v="28.29"/>
    <n v="1461800"/>
    <x v="0"/>
    <s v="Jun 2011"/>
    <n v="1.0199999999999996"/>
    <x v="0"/>
    <x v="2"/>
    <s v="Low"/>
    <n v="-7.3684210526316091E-3"/>
    <n v="0"/>
    <x v="2"/>
  </r>
  <r>
    <x v="3466"/>
    <n v="27.79"/>
    <n v="28.25"/>
    <n v="27.67"/>
    <n v="28.11"/>
    <n v="889200"/>
    <x v="1"/>
    <s v="Jun 2011"/>
    <n v="0.57999999999999829"/>
    <x v="0"/>
    <x v="2"/>
    <s v="Low"/>
    <n v="1.1514933429291123E-2"/>
    <n v="0"/>
    <x v="2"/>
  </r>
  <r>
    <x v="3467"/>
    <n v="27.73"/>
    <n v="28.28"/>
    <n v="27.31"/>
    <n v="27.46"/>
    <n v="1809400"/>
    <x v="2"/>
    <s v="Jun 2011"/>
    <n v="0.97000000000000242"/>
    <x v="0"/>
    <x v="2"/>
    <s v="Low"/>
    <n v="-9.7367472051929169E-3"/>
    <n v="0"/>
    <x v="2"/>
  </r>
  <r>
    <x v="3468"/>
    <n v="27.64"/>
    <n v="27.97"/>
    <n v="27.26"/>
    <n v="27.565000000000001"/>
    <n v="3608500"/>
    <x v="3"/>
    <s v="Jun 2011"/>
    <n v="0.7099999999999973"/>
    <x v="0"/>
    <x v="2"/>
    <s v="Low"/>
    <n v="-2.7134587554268918E-3"/>
    <n v="0"/>
    <x v="2"/>
  </r>
  <r>
    <x v="3469"/>
    <n v="27.2"/>
    <n v="27.72"/>
    <n v="26.21"/>
    <n v="27.71"/>
    <n v="1170000"/>
    <x v="4"/>
    <s v="Jun 2011"/>
    <n v="1.509999999999998"/>
    <x v="0"/>
    <x v="2"/>
    <s v="Low"/>
    <n v="1.8750000000000058E-2"/>
    <n v="0"/>
    <x v="2"/>
  </r>
  <r>
    <x v="3470"/>
    <n v="27.37"/>
    <n v="28.25"/>
    <n v="27.1"/>
    <n v="27.21"/>
    <n v="1475600"/>
    <x v="0"/>
    <s v="Jun 2011"/>
    <n v="1.1499999999999986"/>
    <x v="0"/>
    <x v="2"/>
    <s v="Low"/>
    <n v="-5.8458165875045721E-3"/>
    <n v="0"/>
    <x v="2"/>
  </r>
  <r>
    <x v="3471"/>
    <n v="26.24"/>
    <n v="27.73"/>
    <n v="26"/>
    <n v="27.53"/>
    <n v="1496000"/>
    <x v="1"/>
    <s v="Jun 2011"/>
    <n v="1.7300000000000004"/>
    <x v="0"/>
    <x v="2"/>
    <s v="Low"/>
    <n v="4.9161585365853765E-2"/>
    <n v="0.9"/>
    <x v="0"/>
  </r>
  <r>
    <x v="3472"/>
    <n v="26.29"/>
    <n v="26.46"/>
    <n v="25.5"/>
    <n v="26.01"/>
    <n v="1537800"/>
    <x v="2"/>
    <s v="Jun 2011"/>
    <n v="0.96000000000000085"/>
    <x v="0"/>
    <x v="2"/>
    <s v="Low"/>
    <n v="-1.0650437428680016E-2"/>
    <n v="0"/>
    <x v="2"/>
  </r>
  <r>
    <x v="3473"/>
    <n v="26.87"/>
    <n v="27.7"/>
    <n v="26.14"/>
    <n v="26.5"/>
    <n v="1714000"/>
    <x v="3"/>
    <s v="Jun 2011"/>
    <n v="1.5599999999999987"/>
    <x v="0"/>
    <x v="2"/>
    <s v="Low"/>
    <n v="-1.3770003721622664E-2"/>
    <n v="0"/>
    <x v="2"/>
  </r>
  <r>
    <x v="3474"/>
    <n v="27.67"/>
    <n v="28"/>
    <n v="25.74"/>
    <n v="26.5"/>
    <n v="1842200"/>
    <x v="4"/>
    <s v="Jun 2011"/>
    <n v="2.2600000000000016"/>
    <x v="0"/>
    <x v="2"/>
    <s v="Low"/>
    <n v="-4.2284062161185458E-2"/>
    <n v="-0.9"/>
    <x v="1"/>
  </r>
  <r>
    <x v="3475"/>
    <n v="28.44"/>
    <n v="28.45"/>
    <n v="27.07"/>
    <n v="27.32"/>
    <n v="1345000"/>
    <x v="0"/>
    <s v="Jun 2011"/>
    <n v="1.379999999999999"/>
    <x v="0"/>
    <x v="2"/>
    <s v="Low"/>
    <n v="-3.9381153305203968E-2"/>
    <n v="-0.9"/>
    <x v="1"/>
  </r>
  <r>
    <x v="3476"/>
    <n v="28.54"/>
    <n v="29.7"/>
    <n v="28.52"/>
    <n v="28.6"/>
    <n v="1573400"/>
    <x v="1"/>
    <s v="Jun 2011"/>
    <n v="1.1799999999999997"/>
    <x v="0"/>
    <x v="2"/>
    <s v="Low"/>
    <n v="2.1023125437982576E-3"/>
    <n v="0"/>
    <x v="2"/>
  </r>
  <r>
    <x v="3477"/>
    <n v="28.07"/>
    <n v="28.88"/>
    <n v="27.88"/>
    <n v="28.43"/>
    <n v="1713400"/>
    <x v="2"/>
    <s v="Jun 2011"/>
    <n v="1"/>
    <x v="0"/>
    <x v="2"/>
    <s v="Low"/>
    <n v="1.2825080156750959E-2"/>
    <n v="0"/>
    <x v="2"/>
  </r>
  <r>
    <x v="3478"/>
    <n v="27.52"/>
    <n v="28.299099999999999"/>
    <n v="27.35"/>
    <n v="27.86"/>
    <n v="1566600"/>
    <x v="3"/>
    <s v="Jun 2011"/>
    <n v="0.94909999999999783"/>
    <x v="0"/>
    <x v="2"/>
    <s v="Low"/>
    <n v="1.2354651162790692E-2"/>
    <n v="0"/>
    <x v="2"/>
  </r>
  <r>
    <x v="3479"/>
    <n v="27.43"/>
    <n v="28.1"/>
    <n v="27.1"/>
    <n v="27.62"/>
    <n v="1603200"/>
    <x v="4"/>
    <s v="Jun 2011"/>
    <n v="1"/>
    <x v="0"/>
    <x v="2"/>
    <s v="Low"/>
    <n v="6.9267225665330398E-3"/>
    <n v="0"/>
    <x v="2"/>
  </r>
  <r>
    <x v="3480"/>
    <n v="28.44"/>
    <n v="28.6"/>
    <n v="27.02"/>
    <n v="27.12"/>
    <n v="1695900"/>
    <x v="0"/>
    <s v="Jun 2011"/>
    <n v="1.5800000000000018"/>
    <x v="0"/>
    <x v="2"/>
    <s v="Low"/>
    <n v="-4.641350210970465E-2"/>
    <n v="-0.9"/>
    <x v="1"/>
  </r>
  <r>
    <x v="3481"/>
    <n v="28.94"/>
    <n v="29.39"/>
    <n v="28.26"/>
    <n v="28.37"/>
    <n v="1222100"/>
    <x v="1"/>
    <s v="Jun 2011"/>
    <n v="1.129999999999999"/>
    <x v="0"/>
    <x v="2"/>
    <s v="Low"/>
    <n v="-1.9695922598479621E-2"/>
    <n v="0"/>
    <x v="2"/>
  </r>
  <r>
    <x v="3482"/>
    <n v="29.1"/>
    <n v="30.13"/>
    <n v="28.26"/>
    <n v="28.7"/>
    <n v="2331100"/>
    <x v="2"/>
    <s v="Jun 2011"/>
    <n v="1.8699999999999974"/>
    <x v="0"/>
    <x v="2"/>
    <s v="Low"/>
    <n v="-1.3745704467354024E-2"/>
    <n v="0"/>
    <x v="2"/>
  </r>
  <r>
    <x v="3483"/>
    <n v="29.95"/>
    <n v="31.5"/>
    <n v="29.5"/>
    <n v="30.13"/>
    <n v="6209200"/>
    <x v="3"/>
    <s v="Jun 2011"/>
    <n v="2"/>
    <x v="0"/>
    <x v="2"/>
    <s v="Low"/>
    <n v="6.0100166944908086E-3"/>
    <n v="0"/>
    <x v="2"/>
  </r>
  <r>
    <x v="3484"/>
    <n v="28.52"/>
    <n v="29.32"/>
    <n v="28.51"/>
    <n v="28.76"/>
    <n v="986300"/>
    <x v="4"/>
    <s v="Jun 2011"/>
    <n v="0.80999999999999872"/>
    <x v="0"/>
    <x v="2"/>
    <s v="Low"/>
    <n v="8.415147265077208E-3"/>
    <n v="0"/>
    <x v="2"/>
  </r>
  <r>
    <x v="3485"/>
    <n v="30"/>
    <n v="30.1"/>
    <n v="28.38"/>
    <n v="28.516999999999999"/>
    <n v="1529900"/>
    <x v="0"/>
    <s v="Jun 2011"/>
    <n v="1.7200000000000024"/>
    <x v="0"/>
    <x v="2"/>
    <s v="Low"/>
    <n v="-4.943333333333335E-2"/>
    <n v="-0.9"/>
    <x v="1"/>
  </r>
  <r>
    <x v="3486"/>
    <n v="29.69"/>
    <n v="30.28"/>
    <n v="29.55"/>
    <n v="30.14"/>
    <n v="3290500"/>
    <x v="1"/>
    <s v="May 2011"/>
    <n v="0.73000000000000043"/>
    <x v="0"/>
    <x v="2"/>
    <s v="Low"/>
    <n v="1.5156618390030289E-2"/>
    <n v="0"/>
    <x v="2"/>
  </r>
  <r>
    <x v="3487"/>
    <n v="29.54"/>
    <n v="29.67"/>
    <n v="28.82"/>
    <n v="29.55"/>
    <n v="1687100"/>
    <x v="3"/>
    <s v="May 2011"/>
    <n v="0.85000000000000142"/>
    <x v="0"/>
    <x v="2"/>
    <s v="Low"/>
    <n v="3.3852403520655261E-4"/>
    <n v="0"/>
    <x v="2"/>
  </r>
  <r>
    <x v="3488"/>
    <n v="28.82"/>
    <n v="29.76"/>
    <n v="28.1"/>
    <n v="29.48"/>
    <n v="3336900"/>
    <x v="4"/>
    <s v="May 2011"/>
    <n v="1.6600000000000001"/>
    <x v="0"/>
    <x v="2"/>
    <s v="Low"/>
    <n v="2.2900763358778629E-2"/>
    <n v="0.9"/>
    <x v="0"/>
  </r>
  <r>
    <x v="3489"/>
    <n v="26.9"/>
    <n v="29.01"/>
    <n v="26.17"/>
    <n v="28.98"/>
    <n v="4693100"/>
    <x v="0"/>
    <s v="May 2011"/>
    <n v="2.84"/>
    <x v="0"/>
    <x v="2"/>
    <s v="Low"/>
    <n v="7.7323420074349516E-2"/>
    <n v="0.9"/>
    <x v="0"/>
  </r>
  <r>
    <x v="3490"/>
    <n v="27.02"/>
    <n v="27.5"/>
    <n v="26.6"/>
    <n v="26.72"/>
    <n v="613700"/>
    <x v="1"/>
    <s v="May 2011"/>
    <n v="0.89999999999999858"/>
    <x v="0"/>
    <x v="2"/>
    <s v="Low"/>
    <n v="-1.1102886750555171E-2"/>
    <n v="0"/>
    <x v="2"/>
  </r>
  <r>
    <x v="3491"/>
    <n v="27.62"/>
    <n v="27.62"/>
    <n v="26.62"/>
    <n v="26.82"/>
    <n v="863600"/>
    <x v="2"/>
    <s v="May 2011"/>
    <n v="1"/>
    <x v="0"/>
    <x v="2"/>
    <s v="Low"/>
    <n v="-2.8964518464880545E-2"/>
    <n v="-0.9"/>
    <x v="1"/>
  </r>
  <r>
    <x v="3492"/>
    <n v="28.26"/>
    <n v="28.28"/>
    <n v="27.35"/>
    <n v="27.97"/>
    <n v="842500"/>
    <x v="3"/>
    <s v="May 2011"/>
    <n v="0.92999999999999972"/>
    <x v="0"/>
    <x v="2"/>
    <s v="Low"/>
    <n v="-1.0261854210898891E-2"/>
    <n v="0"/>
    <x v="2"/>
  </r>
  <r>
    <x v="3493"/>
    <n v="27.03"/>
    <n v="28.44"/>
    <n v="26.6"/>
    <n v="28.2"/>
    <n v="2655100"/>
    <x v="4"/>
    <s v="May 2011"/>
    <n v="1.8399999999999999"/>
    <x v="0"/>
    <x v="2"/>
    <s v="Low"/>
    <n v="4.3285238623751318E-2"/>
    <n v="0.9"/>
    <x v="0"/>
  </r>
  <r>
    <x v="3494"/>
    <n v="26.1"/>
    <n v="26.47"/>
    <n v="25.52"/>
    <n v="26.35"/>
    <n v="729500"/>
    <x v="0"/>
    <s v="May 2011"/>
    <n v="0.94999999999999929"/>
    <x v="0"/>
    <x v="2"/>
    <s v="Low"/>
    <n v="9.5785440613026813E-3"/>
    <n v="0"/>
    <x v="2"/>
  </r>
  <r>
    <x v="3495"/>
    <n v="27"/>
    <n v="27"/>
    <n v="25.72"/>
    <n v="25.96"/>
    <n v="1234200"/>
    <x v="1"/>
    <s v="May 2011"/>
    <n v="1.2800000000000011"/>
    <x v="0"/>
    <x v="2"/>
    <s v="Low"/>
    <n v="-3.8518518518518487E-2"/>
    <n v="-0.9"/>
    <x v="1"/>
  </r>
  <r>
    <x v="3496"/>
    <n v="27.99"/>
    <n v="27.99"/>
    <n v="26.55"/>
    <n v="26.6"/>
    <n v="755700"/>
    <x v="2"/>
    <s v="May 2011"/>
    <n v="1.4399999999999977"/>
    <x v="0"/>
    <x v="2"/>
    <s v="Low"/>
    <n v="-4.9660593068953096E-2"/>
    <n v="-0.9"/>
    <x v="1"/>
  </r>
  <r>
    <x v="3497"/>
    <n v="28"/>
    <n v="28.1891"/>
    <n v="27.3"/>
    <n v="27.55"/>
    <n v="661500"/>
    <x v="3"/>
    <s v="May 2011"/>
    <n v="0.88909999999999911"/>
    <x v="0"/>
    <x v="2"/>
    <s v="Low"/>
    <n v="-1.6071428571428546E-2"/>
    <n v="0"/>
    <x v="2"/>
  </r>
  <r>
    <x v="3498"/>
    <n v="27.07"/>
    <n v="27.74"/>
    <n v="26.65"/>
    <n v="27.67"/>
    <n v="628000"/>
    <x v="4"/>
    <s v="May 2011"/>
    <n v="1.0899999999999999"/>
    <x v="0"/>
    <x v="2"/>
    <s v="Low"/>
    <n v="2.2164758034724841E-2"/>
    <n v="0.9"/>
    <x v="0"/>
  </r>
  <r>
    <x v="3499"/>
    <n v="28.2"/>
    <n v="28.298500000000001"/>
    <n v="26.92"/>
    <n v="27.07"/>
    <n v="962500"/>
    <x v="0"/>
    <s v="May 2011"/>
    <n v="1.3784999999999989"/>
    <x v="0"/>
    <x v="2"/>
    <s v="Low"/>
    <n v="-4.007092198581557E-2"/>
    <n v="-0.9"/>
    <x v="1"/>
  </r>
  <r>
    <x v="3500"/>
    <n v="28.24"/>
    <n v="28.95"/>
    <n v="27.91"/>
    <n v="28.33"/>
    <n v="1535300"/>
    <x v="1"/>
    <s v="May 2011"/>
    <n v="1.0399999999999991"/>
    <x v="0"/>
    <x v="2"/>
    <s v="Low"/>
    <n v="3.1869688385269073E-3"/>
    <n v="0"/>
    <x v="2"/>
  </r>
  <r>
    <x v="3501"/>
    <n v="27"/>
    <n v="28"/>
    <n v="26.85"/>
    <n v="27.91"/>
    <n v="916400"/>
    <x v="2"/>
    <s v="May 2011"/>
    <n v="1.1499999999999986"/>
    <x v="0"/>
    <x v="2"/>
    <s v="Low"/>
    <n v="3.3703703703703708E-2"/>
    <n v="0.9"/>
    <x v="0"/>
  </r>
  <r>
    <x v="3502"/>
    <n v="26.9"/>
    <n v="27.7"/>
    <n v="26.62"/>
    <n v="27.12"/>
    <n v="981700"/>
    <x v="3"/>
    <s v="May 2011"/>
    <n v="1.0799999999999983"/>
    <x v="0"/>
    <x v="2"/>
    <s v="Low"/>
    <n v="8.1784386617101273E-3"/>
    <n v="0"/>
    <x v="2"/>
  </r>
  <r>
    <x v="3503"/>
    <n v="27.2"/>
    <n v="27.44"/>
    <n v="26.170100000000001"/>
    <n v="26.44"/>
    <n v="1218500"/>
    <x v="4"/>
    <s v="May 2011"/>
    <n v="1.2698999999999998"/>
    <x v="0"/>
    <x v="2"/>
    <s v="Low"/>
    <n v="-2.7941176470588164E-2"/>
    <n v="-0.9"/>
    <x v="1"/>
  </r>
  <r>
    <x v="3504"/>
    <n v="26.78"/>
    <n v="27"/>
    <n v="25.75"/>
    <n v="26.69"/>
    <n v="1044500"/>
    <x v="0"/>
    <s v="May 2011"/>
    <n v="1.25"/>
    <x v="0"/>
    <x v="2"/>
    <s v="Low"/>
    <n v="-3.3607169529499574E-3"/>
    <n v="0"/>
    <x v="2"/>
  </r>
  <r>
    <x v="3505"/>
    <n v="27.38"/>
    <n v="27.39"/>
    <n v="26.5"/>
    <n v="26.87"/>
    <n v="913900"/>
    <x v="1"/>
    <s v="May 2011"/>
    <n v="0.89000000000000057"/>
    <x v="0"/>
    <x v="2"/>
    <s v="Low"/>
    <n v="-1.8626734842950986E-2"/>
    <n v="0"/>
    <x v="2"/>
  </r>
  <r>
    <x v="3506"/>
    <n v="27.6"/>
    <n v="27.8"/>
    <n v="27.06"/>
    <n v="27.45"/>
    <n v="784600"/>
    <x v="2"/>
    <s v="May 2011"/>
    <n v="0.74000000000000199"/>
    <x v="0"/>
    <x v="2"/>
    <s v="Low"/>
    <n v="-5.4347826086957292E-3"/>
    <n v="0"/>
    <x v="2"/>
  </r>
  <r>
    <x v="3507"/>
    <n v="27.69"/>
    <n v="27.87"/>
    <n v="27.42"/>
    <n v="27.6"/>
    <n v="726000"/>
    <x v="3"/>
    <s v="Apr 2011"/>
    <n v="0.44999999999999929"/>
    <x v="0"/>
    <x v="2"/>
    <s v="Low"/>
    <n v="-3.2502708559046536E-3"/>
    <n v="0"/>
    <x v="2"/>
  </r>
  <r>
    <x v="3508"/>
    <n v="27.07"/>
    <n v="27.69"/>
    <n v="26.72"/>
    <n v="27.66"/>
    <n v="1600000"/>
    <x v="4"/>
    <s v="Apr 2011"/>
    <n v="0.97000000000000242"/>
    <x v="0"/>
    <x v="2"/>
    <s v="Low"/>
    <n v="2.1795345400812703E-2"/>
    <n v="0.9"/>
    <x v="0"/>
  </r>
  <r>
    <x v="3509"/>
    <n v="26.93"/>
    <n v="27.36"/>
    <n v="26.63"/>
    <n v="27.08"/>
    <n v="996900"/>
    <x v="0"/>
    <s v="Apr 2011"/>
    <n v="0.73000000000000043"/>
    <x v="0"/>
    <x v="2"/>
    <s v="Low"/>
    <n v="5.5699962866690893E-3"/>
    <n v="0"/>
    <x v="2"/>
  </r>
  <r>
    <x v="3510"/>
    <n v="26.66"/>
    <n v="27.25"/>
    <n v="26.31"/>
    <n v="26.93"/>
    <n v="1400000"/>
    <x v="1"/>
    <s v="Apr 2011"/>
    <n v="0.94000000000000128"/>
    <x v="0"/>
    <x v="2"/>
    <s v="Low"/>
    <n v="1.0127531882970726E-2"/>
    <n v="0"/>
    <x v="2"/>
  </r>
  <r>
    <x v="3511"/>
    <n v="26.7"/>
    <n v="26.73"/>
    <n v="25.97"/>
    <n v="26.39"/>
    <n v="800900"/>
    <x v="2"/>
    <s v="Apr 2011"/>
    <n v="0.76000000000000156"/>
    <x v="0"/>
    <x v="2"/>
    <s v="Low"/>
    <n v="-1.161048689138572E-2"/>
    <n v="0"/>
    <x v="2"/>
  </r>
  <r>
    <x v="3512"/>
    <n v="25.85"/>
    <n v="26.98"/>
    <n v="25.5901"/>
    <n v="26.74"/>
    <n v="1386100"/>
    <x v="4"/>
    <s v="Apr 2011"/>
    <n v="1.3899000000000008"/>
    <x v="0"/>
    <x v="2"/>
    <s v="Low"/>
    <n v="3.4429400386847081E-2"/>
    <n v="0.9"/>
    <x v="0"/>
  </r>
  <r>
    <x v="3513"/>
    <n v="25.7"/>
    <n v="26.09"/>
    <n v="25.3"/>
    <n v="25.75"/>
    <n v="837200"/>
    <x v="0"/>
    <s v="Apr 2011"/>
    <n v="0.78999999999999915"/>
    <x v="0"/>
    <x v="2"/>
    <s v="Low"/>
    <n v="1.9455252918288216E-3"/>
    <n v="0"/>
    <x v="2"/>
  </r>
  <r>
    <x v="3514"/>
    <n v="25.26"/>
    <n v="25.26"/>
    <n v="24.65"/>
    <n v="25.16"/>
    <n v="548700"/>
    <x v="1"/>
    <s v="Apr 2011"/>
    <n v="0.61000000000000298"/>
    <x v="0"/>
    <x v="2"/>
    <s v="Low"/>
    <n v="-3.9588281868567464E-3"/>
    <n v="0"/>
    <x v="2"/>
  </r>
  <r>
    <x v="3515"/>
    <n v="25.13"/>
    <n v="25.62"/>
    <n v="24.36"/>
    <n v="25.03"/>
    <n v="1033900"/>
    <x v="2"/>
    <s v="Apr 2011"/>
    <n v="1.2600000000000016"/>
    <x v="0"/>
    <x v="2"/>
    <s v="Low"/>
    <n v="-3.9793076004774322E-3"/>
    <n v="0"/>
    <x v="2"/>
  </r>
  <r>
    <x v="3516"/>
    <n v="25.65"/>
    <n v="26.18"/>
    <n v="25.41"/>
    <n v="25.58"/>
    <n v="943500"/>
    <x v="3"/>
    <s v="Apr 2011"/>
    <n v="0.76999999999999957"/>
    <x v="0"/>
    <x v="2"/>
    <s v="Low"/>
    <n v="-2.7290448343080032E-3"/>
    <n v="0"/>
    <x v="2"/>
  </r>
  <r>
    <x v="3517"/>
    <n v="24.87"/>
    <n v="25.28"/>
    <n v="24.2"/>
    <n v="25.14"/>
    <n v="983400"/>
    <x v="4"/>
    <s v="Apr 2011"/>
    <n v="1.0800000000000018"/>
    <x v="0"/>
    <x v="2"/>
    <s v="Low"/>
    <n v="1.0856453558504205E-2"/>
    <n v="0"/>
    <x v="2"/>
  </r>
  <r>
    <x v="3518"/>
    <n v="25.13"/>
    <n v="25.69"/>
    <n v="24.81"/>
    <n v="24.93"/>
    <n v="1211500"/>
    <x v="0"/>
    <s v="Apr 2011"/>
    <n v="0.88000000000000256"/>
    <x v="0"/>
    <x v="2"/>
    <s v="Low"/>
    <n v="-7.9586152009550066E-3"/>
    <n v="0"/>
    <x v="2"/>
  </r>
  <r>
    <x v="3519"/>
    <n v="25.08"/>
    <n v="25.21"/>
    <n v="24.3"/>
    <n v="24.65"/>
    <n v="1357400"/>
    <x v="1"/>
    <s v="Apr 2011"/>
    <n v="0.91000000000000014"/>
    <x v="0"/>
    <x v="2"/>
    <s v="Low"/>
    <n v="-1.7145135566188189E-2"/>
    <n v="0"/>
    <x v="2"/>
  </r>
  <r>
    <x v="3520"/>
    <n v="26.47"/>
    <n v="26.53"/>
    <n v="25.02"/>
    <n v="25.27"/>
    <n v="1369400"/>
    <x v="2"/>
    <s v="Apr 2011"/>
    <n v="1.5100000000000016"/>
    <x v="0"/>
    <x v="2"/>
    <s v="Low"/>
    <n v="-4.5334340763128048E-2"/>
    <n v="-0.9"/>
    <x v="1"/>
  </r>
  <r>
    <x v="3521"/>
    <n v="27.58"/>
    <n v="27.6004"/>
    <n v="26.36"/>
    <n v="26.49"/>
    <n v="1946400"/>
    <x v="3"/>
    <s v="Apr 2011"/>
    <n v="1.2404000000000011"/>
    <x v="0"/>
    <x v="2"/>
    <s v="Low"/>
    <n v="-3.9521392313270481E-2"/>
    <n v="-0.9"/>
    <x v="1"/>
  </r>
  <r>
    <x v="3522"/>
    <n v="26.85"/>
    <n v="27.94"/>
    <n v="26.450099999999999"/>
    <n v="27.24"/>
    <n v="2810300"/>
    <x v="4"/>
    <s v="Apr 2011"/>
    <n v="1.4899000000000022"/>
    <x v="0"/>
    <x v="2"/>
    <s v="Low"/>
    <n v="1.4525139664804357E-2"/>
    <n v="0"/>
    <x v="2"/>
  </r>
  <r>
    <x v="3523"/>
    <n v="26.99"/>
    <n v="27.01"/>
    <n v="25.8"/>
    <n v="26.49"/>
    <n v="1288300"/>
    <x v="0"/>
    <s v="Apr 2011"/>
    <n v="1.2100000000000009"/>
    <x v="0"/>
    <x v="2"/>
    <s v="Low"/>
    <n v="-1.8525379770285292E-2"/>
    <n v="0"/>
    <x v="2"/>
  </r>
  <r>
    <x v="3524"/>
    <n v="25.9"/>
    <n v="27"/>
    <n v="25.69"/>
    <n v="26.7"/>
    <n v="3180900"/>
    <x v="1"/>
    <s v="Apr 2011"/>
    <n v="1.3099999999999987"/>
    <x v="0"/>
    <x v="2"/>
    <s v="Low"/>
    <n v="3.0888030888030917E-2"/>
    <n v="0.9"/>
    <x v="0"/>
  </r>
  <r>
    <x v="3525"/>
    <n v="26.83"/>
    <n v="27"/>
    <n v="25.23"/>
    <n v="25.83"/>
    <n v="2609300"/>
    <x v="2"/>
    <s v="Apr 2011"/>
    <n v="1.7699999999999996"/>
    <x v="0"/>
    <x v="2"/>
    <s v="Low"/>
    <n v="-3.7271710771524413E-2"/>
    <n v="-0.9"/>
    <x v="1"/>
  </r>
  <r>
    <x v="3526"/>
    <n v="27.45"/>
    <n v="28.18"/>
    <n v="26.57"/>
    <n v="26.66"/>
    <n v="2864800"/>
    <x v="3"/>
    <s v="Apr 2011"/>
    <n v="1.6099999999999994"/>
    <x v="0"/>
    <x v="2"/>
    <s v="Low"/>
    <n v="-2.8779599271402521E-2"/>
    <n v="-0.9"/>
    <x v="1"/>
  </r>
  <r>
    <x v="3527"/>
    <n v="26.55"/>
    <n v="28.71"/>
    <n v="26.5"/>
    <n v="27.75"/>
    <n v="11517800"/>
    <x v="4"/>
    <s v="Mar 2011"/>
    <n v="2.2100000000000009"/>
    <x v="0"/>
    <x v="2"/>
    <s v="Low"/>
    <n v="4.5197740112994322E-2"/>
    <n v="0.9"/>
    <x v="0"/>
  </r>
  <r>
    <x v="3528"/>
    <n v="24.11"/>
    <n v="24.49"/>
    <n v="23.01"/>
    <n v="23.71"/>
    <n v="1223300"/>
    <x v="0"/>
    <s v="Mar 2011"/>
    <n v="1.4799999999999969"/>
    <x v="0"/>
    <x v="2"/>
    <s v="Low"/>
    <n v="-1.6590626296142622E-2"/>
    <n v="0"/>
    <x v="2"/>
  </r>
  <r>
    <x v="3529"/>
    <n v="23.3"/>
    <n v="24"/>
    <n v="23.21"/>
    <n v="23.92"/>
    <n v="755400"/>
    <x v="1"/>
    <s v="Mar 2011"/>
    <n v="0.78999999999999915"/>
    <x v="0"/>
    <x v="2"/>
    <s v="Low"/>
    <n v="2.6609442060085878E-2"/>
    <n v="0.9"/>
    <x v="0"/>
  </r>
  <r>
    <x v="3530"/>
    <n v="22.7"/>
    <n v="23.538799999999998"/>
    <n v="22.55"/>
    <n v="23.25"/>
    <n v="1058100"/>
    <x v="2"/>
    <s v="Mar 2011"/>
    <n v="0.98879999999999768"/>
    <x v="0"/>
    <x v="2"/>
    <s v="Low"/>
    <n v="2.4229074889867874E-2"/>
    <n v="0.9"/>
    <x v="0"/>
  </r>
  <r>
    <x v="3531"/>
    <n v="22.43"/>
    <n v="23"/>
    <n v="22.4"/>
    <n v="22.75"/>
    <n v="568000"/>
    <x v="3"/>
    <s v="Mar 2011"/>
    <n v="0.60000000000000142"/>
    <x v="0"/>
    <x v="2"/>
    <s v="Low"/>
    <n v="1.426660722246992E-2"/>
    <n v="0"/>
    <x v="2"/>
  </r>
  <r>
    <x v="3532"/>
    <n v="22.14"/>
    <n v="22.38"/>
    <n v="21.98"/>
    <n v="22.33"/>
    <n v="462200"/>
    <x v="4"/>
    <s v="Mar 2011"/>
    <n v="0.39999999999999858"/>
    <x v="0"/>
    <x v="2"/>
    <s v="Low"/>
    <n v="8.5817524841914055E-3"/>
    <n v="0"/>
    <x v="2"/>
  </r>
  <r>
    <x v="3533"/>
    <n v="22.11"/>
    <n v="22.27"/>
    <n v="21.77"/>
    <n v="22.21"/>
    <n v="422800"/>
    <x v="0"/>
    <s v="Mar 2011"/>
    <n v="0.5"/>
    <x v="0"/>
    <x v="2"/>
    <s v="Low"/>
    <n v="4.5228403437359305E-3"/>
    <n v="0"/>
    <x v="2"/>
  </r>
  <r>
    <x v="3534"/>
    <n v="22.73"/>
    <n v="22.86"/>
    <n v="22"/>
    <n v="22.19"/>
    <n v="582900"/>
    <x v="1"/>
    <s v="Mar 2011"/>
    <n v="0.85999999999999943"/>
    <x v="0"/>
    <x v="2"/>
    <s v="Low"/>
    <n v="-2.3757149142102911E-2"/>
    <n v="-0.9"/>
    <x v="1"/>
  </r>
  <r>
    <x v="3535"/>
    <n v="23.05"/>
    <n v="23.05"/>
    <n v="22.54"/>
    <n v="22.73"/>
    <n v="411700"/>
    <x v="2"/>
    <s v="Mar 2011"/>
    <n v="0.51000000000000156"/>
    <x v="0"/>
    <x v="2"/>
    <s v="Low"/>
    <n v="-1.3882863340564003E-2"/>
    <n v="0"/>
    <x v="2"/>
  </r>
  <r>
    <x v="3536"/>
    <n v="23.19"/>
    <n v="23.19"/>
    <n v="22.51"/>
    <n v="22.96"/>
    <n v="687900"/>
    <x v="3"/>
    <s v="Mar 2011"/>
    <n v="0.67999999999999972"/>
    <x v="0"/>
    <x v="2"/>
    <s v="Low"/>
    <n v="-9.9180681328158871E-3"/>
    <n v="0"/>
    <x v="2"/>
  </r>
  <r>
    <x v="3537"/>
    <n v="23.24"/>
    <n v="23.43"/>
    <n v="22.64"/>
    <n v="22.81"/>
    <n v="922600"/>
    <x v="4"/>
    <s v="Mar 2011"/>
    <n v="0.78999999999999915"/>
    <x v="0"/>
    <x v="2"/>
    <s v="Low"/>
    <n v="-1.8502581755593793E-2"/>
    <n v="0"/>
    <x v="2"/>
  </r>
  <r>
    <x v="3538"/>
    <n v="22.86"/>
    <n v="23.25"/>
    <n v="22.69"/>
    <n v="22.82"/>
    <n v="1169700"/>
    <x v="0"/>
    <s v="Mar 2011"/>
    <n v="0.55999999999999872"/>
    <x v="0"/>
    <x v="2"/>
    <s v="Low"/>
    <n v="-1.7497812773402952E-3"/>
    <n v="0"/>
    <x v="2"/>
  </r>
  <r>
    <x v="3539"/>
    <n v="22.2"/>
    <n v="22.96"/>
    <n v="21.8"/>
    <n v="22.95"/>
    <n v="1318800"/>
    <x v="1"/>
    <s v="Mar 2011"/>
    <n v="1.1600000000000001"/>
    <x v="0"/>
    <x v="2"/>
    <s v="Low"/>
    <n v="3.3783783783783786E-2"/>
    <n v="0.9"/>
    <x v="0"/>
  </r>
  <r>
    <x v="3540"/>
    <n v="23.82"/>
    <n v="24"/>
    <n v="23.2"/>
    <n v="23.25"/>
    <n v="1166000"/>
    <x v="2"/>
    <s v="Mar 2011"/>
    <n v="0.80000000000000071"/>
    <x v="0"/>
    <x v="2"/>
    <s v="Low"/>
    <n v="-2.3929471032745602E-2"/>
    <n v="-0.9"/>
    <x v="1"/>
  </r>
  <r>
    <x v="3541"/>
    <n v="23.85"/>
    <n v="24.25"/>
    <n v="23.53"/>
    <n v="24.07"/>
    <n v="930800"/>
    <x v="3"/>
    <s v="Mar 2011"/>
    <n v="0.71999999999999886"/>
    <x v="0"/>
    <x v="2"/>
    <s v="Low"/>
    <n v="9.2243186582808747E-3"/>
    <n v="0"/>
    <x v="2"/>
  </r>
  <r>
    <x v="3542"/>
    <n v="24.44"/>
    <n v="24.49"/>
    <n v="23.73"/>
    <n v="24.01"/>
    <n v="1017000"/>
    <x v="4"/>
    <s v="Mar 2011"/>
    <n v="0.75999999999999801"/>
    <x v="0"/>
    <x v="2"/>
    <s v="Low"/>
    <n v="-1.7594108019639922E-2"/>
    <n v="0"/>
    <x v="2"/>
  </r>
  <r>
    <x v="3543"/>
    <n v="24.66"/>
    <n v="24.99"/>
    <n v="24.27"/>
    <n v="24.72"/>
    <n v="924800"/>
    <x v="0"/>
    <s v="Mar 2011"/>
    <n v="0.71999999999999886"/>
    <x v="0"/>
    <x v="2"/>
    <s v="Low"/>
    <n v="2.4330900243308483E-3"/>
    <n v="0"/>
    <x v="2"/>
  </r>
  <r>
    <x v="3544"/>
    <n v="24.6"/>
    <n v="24.96"/>
    <n v="24"/>
    <n v="24.66"/>
    <n v="1399900"/>
    <x v="1"/>
    <s v="Mar 2011"/>
    <n v="0.96000000000000085"/>
    <x v="0"/>
    <x v="2"/>
    <s v="Low"/>
    <n v="2.4390243902438504E-3"/>
    <n v="0"/>
    <x v="2"/>
  </r>
  <r>
    <x v="3545"/>
    <n v="24.93"/>
    <n v="25.4"/>
    <n v="24.7"/>
    <n v="24.94"/>
    <n v="2033600"/>
    <x v="2"/>
    <s v="Mar 2011"/>
    <n v="0.69999999999999929"/>
    <x v="0"/>
    <x v="2"/>
    <s v="Low"/>
    <n v="4.0112314480551797E-4"/>
    <n v="0"/>
    <x v="2"/>
  </r>
  <r>
    <x v="3546"/>
    <n v="24.48"/>
    <n v="24.99"/>
    <n v="23.78"/>
    <n v="24.95"/>
    <n v="1580100"/>
    <x v="3"/>
    <s v="Mar 2011"/>
    <n v="1.2099999999999973"/>
    <x v="0"/>
    <x v="2"/>
    <s v="Low"/>
    <n v="1.9199346405228711E-2"/>
    <n v="0"/>
    <x v="2"/>
  </r>
  <r>
    <x v="3547"/>
    <n v="24.48"/>
    <n v="24.79"/>
    <n v="24.06"/>
    <n v="24.36"/>
    <n v="640200"/>
    <x v="4"/>
    <s v="Mar 2011"/>
    <n v="0.73000000000000043"/>
    <x v="0"/>
    <x v="2"/>
    <s v="Low"/>
    <n v="-4.9019607843137662E-3"/>
    <n v="0"/>
    <x v="2"/>
  </r>
  <r>
    <x v="3548"/>
    <n v="23.82"/>
    <n v="24.28"/>
    <n v="23.725000000000001"/>
    <n v="24.02"/>
    <n v="663300"/>
    <x v="0"/>
    <s v="Mar 2011"/>
    <n v="0.55499999999999972"/>
    <x v="0"/>
    <x v="2"/>
    <s v="Low"/>
    <n v="8.3963056255247394E-3"/>
    <n v="0"/>
    <x v="2"/>
  </r>
  <r>
    <x v="3549"/>
    <n v="24.05"/>
    <n v="24.32"/>
    <n v="23.7"/>
    <n v="23.94"/>
    <n v="1106400"/>
    <x v="1"/>
    <s v="Mar 2011"/>
    <n v="0.62000000000000099"/>
    <x v="0"/>
    <x v="2"/>
    <s v="Low"/>
    <n v="-4.5738045738045498E-3"/>
    <n v="0"/>
    <x v="2"/>
  </r>
  <r>
    <x v="3550"/>
    <n v="23.74"/>
    <n v="24.1"/>
    <n v="23.5"/>
    <n v="23.89"/>
    <n v="1051200"/>
    <x v="2"/>
    <s v="Feb 2011"/>
    <n v="0.60000000000000142"/>
    <x v="0"/>
    <x v="2"/>
    <s v="Low"/>
    <n v="6.3184498736310931E-3"/>
    <n v="0"/>
    <x v="2"/>
  </r>
  <r>
    <x v="3551"/>
    <n v="22.81"/>
    <n v="23.85"/>
    <n v="22.69"/>
    <n v="23.61"/>
    <n v="1346300"/>
    <x v="3"/>
    <s v="Feb 2011"/>
    <n v="1.1600000000000001"/>
    <x v="0"/>
    <x v="2"/>
    <s v="Low"/>
    <n v="3.5072336694432299E-2"/>
    <n v="0.9"/>
    <x v="0"/>
  </r>
  <r>
    <x v="3552"/>
    <n v="21.78"/>
    <n v="22.58"/>
    <n v="21.5"/>
    <n v="22.53"/>
    <n v="1055300"/>
    <x v="4"/>
    <s v="Feb 2011"/>
    <n v="1.0799999999999983"/>
    <x v="0"/>
    <x v="2"/>
    <s v="Low"/>
    <n v="3.4435261707988982E-2"/>
    <n v="0.9"/>
    <x v="0"/>
  </r>
  <r>
    <x v="3553"/>
    <n v="22.18"/>
    <n v="22.5"/>
    <n v="21.11"/>
    <n v="21.83"/>
    <n v="1605600"/>
    <x v="0"/>
    <s v="Feb 2011"/>
    <n v="1.3900000000000006"/>
    <x v="0"/>
    <x v="2"/>
    <s v="Low"/>
    <n v="-1.5779981965734959E-2"/>
    <n v="0"/>
    <x v="2"/>
  </r>
  <r>
    <x v="3554"/>
    <n v="22.88"/>
    <n v="23"/>
    <n v="21.78"/>
    <n v="21.87"/>
    <n v="2064600"/>
    <x v="1"/>
    <s v="Feb 2011"/>
    <n v="1.2199999999999989"/>
    <x v="0"/>
    <x v="2"/>
    <s v="Low"/>
    <n v="-4.4143356643356557E-2"/>
    <n v="-0.9"/>
    <x v="1"/>
  </r>
  <r>
    <x v="3555"/>
    <n v="23.33"/>
    <n v="23.49"/>
    <n v="22.96"/>
    <n v="23.18"/>
    <n v="2370700"/>
    <x v="3"/>
    <s v="Feb 2011"/>
    <n v="0.52999999999999758"/>
    <x v="0"/>
    <x v="2"/>
    <s v="Low"/>
    <n v="-6.4294899271323874E-3"/>
    <n v="0"/>
    <x v="2"/>
  </r>
  <r>
    <x v="3556"/>
    <n v="24.63"/>
    <n v="25.49"/>
    <n v="23.55"/>
    <n v="23.6"/>
    <n v="2618400"/>
    <x v="4"/>
    <s v="Feb 2011"/>
    <n v="1.9399999999999977"/>
    <x v="0"/>
    <x v="2"/>
    <s v="Low"/>
    <n v="-4.1818920016240262E-2"/>
    <n v="-0.9"/>
    <x v="1"/>
  </r>
  <r>
    <x v="3557"/>
    <n v="23.1"/>
    <n v="24.97"/>
    <n v="23.0701"/>
    <n v="24.73"/>
    <n v="4115100"/>
    <x v="0"/>
    <s v="Feb 2011"/>
    <n v="1.8998999999999988"/>
    <x v="0"/>
    <x v="2"/>
    <s v="Low"/>
    <n v="7.0562770562770522E-2"/>
    <n v="0.9"/>
    <x v="0"/>
  </r>
  <r>
    <x v="3558"/>
    <n v="23.01"/>
    <n v="23.17"/>
    <n v="22.56"/>
    <n v="22.84"/>
    <n v="953700"/>
    <x v="1"/>
    <s v="Feb 2011"/>
    <n v="0.61000000000000298"/>
    <x v="0"/>
    <x v="2"/>
    <s v="Low"/>
    <n v="-7.3880921338549191E-3"/>
    <n v="0"/>
    <x v="2"/>
  </r>
  <r>
    <x v="3559"/>
    <n v="23.64"/>
    <n v="24.14"/>
    <n v="23.05"/>
    <n v="23.08"/>
    <n v="1283100"/>
    <x v="2"/>
    <s v="Feb 2011"/>
    <n v="1.0899999999999999"/>
    <x v="0"/>
    <x v="2"/>
    <s v="Low"/>
    <n v="-2.3688663282572006E-2"/>
    <n v="-0.9"/>
    <x v="1"/>
  </r>
  <r>
    <x v="3560"/>
    <n v="23.25"/>
    <n v="23.75"/>
    <n v="22.94"/>
    <n v="23.25"/>
    <n v="634500"/>
    <x v="3"/>
    <s v="Feb 2011"/>
    <n v="0.80999999999999872"/>
    <x v="0"/>
    <x v="2"/>
    <s v="Low"/>
    <n v="0"/>
    <n v="0"/>
    <x v="2"/>
  </r>
  <r>
    <x v="3561"/>
    <n v="23.26"/>
    <n v="23.64"/>
    <n v="22.81"/>
    <n v="23.215"/>
    <n v="836100"/>
    <x v="4"/>
    <s v="Feb 2011"/>
    <n v="0.83000000000000185"/>
    <x v="0"/>
    <x v="2"/>
    <s v="Low"/>
    <n v="-1.9346517626827903E-3"/>
    <n v="0"/>
    <x v="2"/>
  </r>
  <r>
    <x v="3562"/>
    <n v="24.13"/>
    <n v="24.18"/>
    <n v="22.79"/>
    <n v="23.21"/>
    <n v="2635600"/>
    <x v="0"/>
    <s v="Feb 2011"/>
    <n v="1.3900000000000006"/>
    <x v="0"/>
    <x v="2"/>
    <s v="Low"/>
    <n v="-3.8126813095731377E-2"/>
    <n v="-0.9"/>
    <x v="1"/>
  </r>
  <r>
    <x v="3563"/>
    <n v="23.78"/>
    <n v="25.25"/>
    <n v="23"/>
    <n v="24.49"/>
    <n v="3504900"/>
    <x v="1"/>
    <s v="Feb 2011"/>
    <n v="2.25"/>
    <x v="0"/>
    <x v="2"/>
    <s v="Low"/>
    <n v="2.9857022708158001E-2"/>
    <n v="0.9"/>
    <x v="0"/>
  </r>
  <r>
    <x v="3564"/>
    <n v="23.26"/>
    <n v="23.26"/>
    <n v="22.88"/>
    <n v="23.07"/>
    <n v="895100"/>
    <x v="2"/>
    <s v="Feb 2011"/>
    <n v="0.38000000000000256"/>
    <x v="0"/>
    <x v="2"/>
    <s v="Low"/>
    <n v="-8.168529664660416E-3"/>
    <n v="0"/>
    <x v="2"/>
  </r>
  <r>
    <x v="3565"/>
    <n v="23.44"/>
    <n v="23.67"/>
    <n v="23.22"/>
    <n v="23.46"/>
    <n v="544000"/>
    <x v="3"/>
    <s v="Feb 2011"/>
    <n v="0.45000000000000284"/>
    <x v="0"/>
    <x v="2"/>
    <s v="Low"/>
    <n v="8.5324232081909442E-4"/>
    <n v="0"/>
    <x v="2"/>
  </r>
  <r>
    <x v="3566"/>
    <n v="23.82"/>
    <n v="23.9"/>
    <n v="23.15"/>
    <n v="23.63"/>
    <n v="512000"/>
    <x v="4"/>
    <s v="Feb 2011"/>
    <n v="0.75"/>
    <x v="0"/>
    <x v="2"/>
    <s v="Low"/>
    <n v="-7.9764903442485838E-3"/>
    <n v="0"/>
    <x v="2"/>
  </r>
  <r>
    <x v="3567"/>
    <n v="24.16"/>
    <n v="24.18"/>
    <n v="23.669"/>
    <n v="23.94"/>
    <n v="569500"/>
    <x v="0"/>
    <s v="Feb 2011"/>
    <n v="0.51099999999999923"/>
    <x v="0"/>
    <x v="2"/>
    <s v="Low"/>
    <n v="-9.1059602649006151E-3"/>
    <n v="0"/>
    <x v="2"/>
  </r>
  <r>
    <x v="3568"/>
    <n v="24.31"/>
    <n v="24.73"/>
    <n v="23.54"/>
    <n v="23.91"/>
    <n v="707800"/>
    <x v="1"/>
    <s v="Feb 2011"/>
    <n v="1.1900000000000013"/>
    <x v="0"/>
    <x v="2"/>
    <s v="Low"/>
    <n v="-1.6454134101192869E-2"/>
    <n v="0"/>
    <x v="2"/>
  </r>
  <r>
    <x v="3569"/>
    <n v="24.05"/>
    <n v="24.12"/>
    <n v="23.5"/>
    <n v="24.1"/>
    <n v="830300"/>
    <x v="2"/>
    <s v="Jan 2011"/>
    <n v="0.62000000000000099"/>
    <x v="0"/>
    <x v="2"/>
    <s v="Low"/>
    <n v="2.0790020790021086E-3"/>
    <n v="0"/>
    <x v="2"/>
  </r>
  <r>
    <x v="3570"/>
    <n v="24.88"/>
    <n v="24.88"/>
    <n v="23.75"/>
    <n v="24.01"/>
    <n v="1048400"/>
    <x v="3"/>
    <s v="Jan 2011"/>
    <n v="1.129999999999999"/>
    <x v="0"/>
    <x v="2"/>
    <s v="Low"/>
    <n v="-3.4967845659163888E-2"/>
    <n v="-0.9"/>
    <x v="1"/>
  </r>
  <r>
    <x v="3571"/>
    <n v="24.74"/>
    <n v="25.08"/>
    <n v="24.53"/>
    <n v="24.92"/>
    <n v="895700"/>
    <x v="4"/>
    <s v="Jan 2011"/>
    <n v="0.54999999999999716"/>
    <x v="0"/>
    <x v="2"/>
    <s v="Low"/>
    <n v="7.2756669361359449E-3"/>
    <n v="0"/>
    <x v="2"/>
  </r>
  <r>
    <x v="3572"/>
    <n v="24.71"/>
    <n v="24.88"/>
    <n v="24.1"/>
    <n v="24.75"/>
    <n v="1079900"/>
    <x v="0"/>
    <s v="Jan 2011"/>
    <n v="0.77999999999999758"/>
    <x v="0"/>
    <x v="2"/>
    <s v="Low"/>
    <n v="1.6187778227437939E-3"/>
    <n v="0"/>
    <x v="2"/>
  </r>
  <r>
    <x v="3573"/>
    <n v="24.65"/>
    <n v="24.89"/>
    <n v="24.02"/>
    <n v="24.68"/>
    <n v="1271500"/>
    <x v="1"/>
    <s v="Jan 2011"/>
    <n v="0.87000000000000099"/>
    <x v="0"/>
    <x v="2"/>
    <s v="Low"/>
    <n v="1.2170385395537987E-3"/>
    <n v="0"/>
    <x v="2"/>
  </r>
  <r>
    <x v="3574"/>
    <n v="23.53"/>
    <n v="24.81"/>
    <n v="23.23"/>
    <n v="24.49"/>
    <n v="1645100"/>
    <x v="2"/>
    <s v="Jan 2011"/>
    <n v="1.5799999999999983"/>
    <x v="0"/>
    <x v="2"/>
    <s v="Low"/>
    <n v="4.0798980025499247E-2"/>
    <n v="0.9"/>
    <x v="0"/>
  </r>
  <r>
    <x v="3575"/>
    <n v="23.12"/>
    <n v="23.59"/>
    <n v="22.71"/>
    <n v="23.04"/>
    <n v="1217000"/>
    <x v="3"/>
    <s v="Jan 2011"/>
    <n v="0.87999999999999901"/>
    <x v="0"/>
    <x v="2"/>
    <s v="Low"/>
    <n v="-3.4602076124568273E-3"/>
    <n v="0"/>
    <x v="2"/>
  </r>
  <r>
    <x v="3576"/>
    <n v="24.03"/>
    <n v="24.45"/>
    <n v="22.37"/>
    <n v="22.62"/>
    <n v="2279900"/>
    <x v="4"/>
    <s v="Jan 2011"/>
    <n v="2.0799999999999983"/>
    <x v="0"/>
    <x v="2"/>
    <s v="Low"/>
    <n v="-5.8676654182272164E-2"/>
    <n v="-0.9"/>
    <x v="1"/>
  </r>
  <r>
    <x v="3577"/>
    <n v="25.27"/>
    <n v="25.47"/>
    <n v="23.75"/>
    <n v="24.03"/>
    <n v="2371500"/>
    <x v="0"/>
    <s v="Jan 2011"/>
    <n v="1.7199999999999989"/>
    <x v="0"/>
    <x v="2"/>
    <s v="Low"/>
    <n v="-4.9070043529877261E-2"/>
    <n v="-0.9"/>
    <x v="1"/>
  </r>
  <r>
    <x v="3578"/>
    <n v="25.48"/>
    <n v="25.64"/>
    <n v="24.75"/>
    <n v="25.64"/>
    <n v="1621700"/>
    <x v="1"/>
    <s v="Jan 2011"/>
    <n v="0.89000000000000057"/>
    <x v="0"/>
    <x v="2"/>
    <s v="Low"/>
    <n v="6.2794348508634279E-3"/>
    <n v="0"/>
    <x v="2"/>
  </r>
  <r>
    <x v="3579"/>
    <n v="26.15"/>
    <n v="26.58"/>
    <n v="25.61"/>
    <n v="25.75"/>
    <n v="1192000"/>
    <x v="3"/>
    <s v="Jan 2011"/>
    <n v="0.96999999999999886"/>
    <x v="0"/>
    <x v="2"/>
    <s v="Low"/>
    <n v="-1.5296367112810653E-2"/>
    <n v="0"/>
    <x v="2"/>
  </r>
  <r>
    <x v="3580"/>
    <n v="26.96"/>
    <n v="26.97"/>
    <n v="26.16"/>
    <n v="26.22"/>
    <n v="723600"/>
    <x v="4"/>
    <s v="Jan 2011"/>
    <n v="0.80999999999999872"/>
    <x v="0"/>
    <x v="2"/>
    <s v="Low"/>
    <n v="-2.7448071216617284E-2"/>
    <n v="-0.9"/>
    <x v="1"/>
  </r>
  <r>
    <x v="3581"/>
    <n v="27.01"/>
    <n v="27.399000000000001"/>
    <n v="26.52"/>
    <n v="26.96"/>
    <n v="964400"/>
    <x v="0"/>
    <s v="Jan 2011"/>
    <n v="0.87900000000000134"/>
    <x v="0"/>
    <x v="2"/>
    <s v="Low"/>
    <n v="-1.8511662347279047E-3"/>
    <n v="0"/>
    <x v="2"/>
  </r>
  <r>
    <x v="3582"/>
    <n v="28.59"/>
    <n v="28.71"/>
    <n v="26.92"/>
    <n v="26.96"/>
    <n v="1710200"/>
    <x v="1"/>
    <s v="Jan 2011"/>
    <n v="1.7899999999999991"/>
    <x v="0"/>
    <x v="2"/>
    <s v="Low"/>
    <n v="-5.7012941587967783E-2"/>
    <n v="-0.9"/>
    <x v="1"/>
  </r>
  <r>
    <x v="3583"/>
    <n v="28.17"/>
    <n v="28.68"/>
    <n v="28.05"/>
    <n v="28.45"/>
    <n v="1342700"/>
    <x v="2"/>
    <s v="Jan 2011"/>
    <n v="0.62999999999999901"/>
    <x v="0"/>
    <x v="2"/>
    <s v="Low"/>
    <n v="9.9396521121759875E-3"/>
    <n v="0"/>
    <x v="2"/>
  </r>
  <r>
    <x v="3584"/>
    <n v="28"/>
    <n v="28.58"/>
    <n v="27.9"/>
    <n v="28.24"/>
    <n v="2247900"/>
    <x v="3"/>
    <s v="Jan 2011"/>
    <n v="0.67999999999999972"/>
    <x v="0"/>
    <x v="2"/>
    <s v="Low"/>
    <n v="8.5714285714285163E-3"/>
    <n v="0"/>
    <x v="2"/>
  </r>
  <r>
    <x v="3585"/>
    <n v="26.83"/>
    <n v="28"/>
    <n v="26.81"/>
    <n v="27.88"/>
    <n v="2061200"/>
    <x v="4"/>
    <s v="Jan 2011"/>
    <n v="1.1900000000000013"/>
    <x v="0"/>
    <x v="2"/>
    <s v="Low"/>
    <n v="3.913529631010066E-2"/>
    <n v="0.9"/>
    <x v="0"/>
  </r>
  <r>
    <x v="3586"/>
    <n v="26.48"/>
    <n v="26.9"/>
    <n v="26.19"/>
    <n v="26.83"/>
    <n v="1446700"/>
    <x v="0"/>
    <s v="Jan 2011"/>
    <n v="0.7099999999999973"/>
    <x v="0"/>
    <x v="2"/>
    <s v="Low"/>
    <n v="1.3217522658610191E-2"/>
    <n v="0"/>
    <x v="2"/>
  </r>
  <r>
    <x v="3587"/>
    <n v="26.66"/>
    <n v="26.95"/>
    <n v="26.02"/>
    <n v="26.67"/>
    <n v="1187400"/>
    <x v="1"/>
    <s v="Jan 2011"/>
    <n v="0.92999999999999972"/>
    <x v="0"/>
    <x v="2"/>
    <s v="Low"/>
    <n v="3.7509377344341945E-4"/>
    <n v="0"/>
    <x v="2"/>
  </r>
  <r>
    <x v="3588"/>
    <n v="26.84"/>
    <n v="26.9999"/>
    <n v="25.9"/>
    <n v="26.62"/>
    <n v="1283000"/>
    <x v="2"/>
    <s v="Jan 2011"/>
    <n v="1.0999000000000017"/>
    <x v="0"/>
    <x v="2"/>
    <s v="Low"/>
    <n v="-8.1967213114753669E-3"/>
    <n v="0"/>
    <x v="2"/>
  </r>
  <r>
    <x v="3589"/>
    <n v="26.57"/>
    <n v="27.25"/>
    <n v="26.5"/>
    <n v="26.63"/>
    <n v="1417900"/>
    <x v="3"/>
    <s v="Dec 2010"/>
    <n v="0.75"/>
    <x v="0"/>
    <x v="2"/>
    <s v="Low"/>
    <n v="2.2581859239743591E-3"/>
    <n v="0"/>
    <x v="2"/>
  </r>
  <r>
    <x v="3590"/>
    <n v="27.7"/>
    <n v="27.9"/>
    <n v="26.38"/>
    <n v="26.5"/>
    <n v="2041100"/>
    <x v="4"/>
    <s v="Dec 2010"/>
    <n v="1.5199999999999996"/>
    <x v="0"/>
    <x v="2"/>
    <s v="Low"/>
    <n v="-4.3321299638989147E-2"/>
    <n v="-0.9"/>
    <x v="1"/>
  </r>
  <r>
    <x v="3591"/>
    <n v="27.03"/>
    <n v="28.01"/>
    <n v="26.5"/>
    <n v="27.73"/>
    <n v="3319200"/>
    <x v="0"/>
    <s v="Dec 2010"/>
    <n v="1.5100000000000016"/>
    <x v="0"/>
    <x v="2"/>
    <s v="Low"/>
    <n v="2.5897151313355505E-2"/>
    <n v="0.9"/>
    <x v="0"/>
  </r>
  <r>
    <x v="3592"/>
    <n v="25.85"/>
    <n v="26.75"/>
    <n v="25"/>
    <n v="26.41"/>
    <n v="4056300"/>
    <x v="1"/>
    <s v="Dec 2010"/>
    <n v="1.75"/>
    <x v="0"/>
    <x v="2"/>
    <s v="Low"/>
    <n v="2.1663442940038635E-2"/>
    <n v="0.9"/>
    <x v="0"/>
  </r>
  <r>
    <x v="3593"/>
    <n v="28.02"/>
    <n v="28.58"/>
    <n v="25.06"/>
    <n v="25.548999999999999"/>
    <n v="9301900"/>
    <x v="2"/>
    <s v="Dec 2010"/>
    <n v="3.5199999999999996"/>
    <x v="0"/>
    <x v="2"/>
    <s v="Low"/>
    <n v="-8.8187009279086376E-2"/>
    <n v="-0.9"/>
    <x v="1"/>
  </r>
  <r>
    <x v="3594"/>
    <n v="31.26"/>
    <n v="32.479999999999997"/>
    <n v="29.92"/>
    <n v="30.09"/>
    <n v="1552600"/>
    <x v="4"/>
    <s v="Dec 2010"/>
    <n v="2.5599999999999952"/>
    <x v="0"/>
    <x v="2"/>
    <s v="Low"/>
    <n v="-3.7428023032629612E-2"/>
    <n v="-0.9"/>
    <x v="1"/>
  </r>
  <r>
    <x v="3595"/>
    <n v="32.25"/>
    <n v="32.86"/>
    <n v="31.7"/>
    <n v="32.630000000000003"/>
    <n v="833300"/>
    <x v="0"/>
    <s v="Dec 2010"/>
    <n v="1.1600000000000001"/>
    <x v="0"/>
    <x v="2"/>
    <s v="Low"/>
    <n v="1.1782945736434187E-2"/>
    <n v="0"/>
    <x v="2"/>
  </r>
  <r>
    <x v="3596"/>
    <n v="31.8"/>
    <n v="32.69"/>
    <n v="31.710100000000001"/>
    <n v="32.26"/>
    <n v="777700"/>
    <x v="1"/>
    <s v="Dec 2010"/>
    <n v="0.97989999999999711"/>
    <x v="0"/>
    <x v="2"/>
    <s v="Low"/>
    <n v="1.4465408805031362E-2"/>
    <n v="0"/>
    <x v="2"/>
  </r>
  <r>
    <x v="3597"/>
    <n v="31.64"/>
    <n v="32.19"/>
    <n v="31.26"/>
    <n v="31.7"/>
    <n v="523400"/>
    <x v="2"/>
    <s v="Dec 2010"/>
    <n v="0.92999999999999616"/>
    <x v="0"/>
    <x v="2"/>
    <s v="Low"/>
    <n v="1.896333754740794E-3"/>
    <n v="0"/>
    <x v="2"/>
  </r>
  <r>
    <x v="3598"/>
    <n v="31.34"/>
    <n v="31.54"/>
    <n v="30.71"/>
    <n v="31.36"/>
    <n v="813000"/>
    <x v="3"/>
    <s v="Dec 2010"/>
    <n v="0.82999999999999829"/>
    <x v="0"/>
    <x v="2"/>
    <s v="Low"/>
    <n v="6.3816209317165199E-4"/>
    <n v="0"/>
    <x v="2"/>
  </r>
  <r>
    <x v="3599"/>
    <n v="30"/>
    <n v="30.91"/>
    <n v="29.650099999999998"/>
    <n v="30.81"/>
    <n v="790100"/>
    <x v="4"/>
    <s v="Dec 2010"/>
    <n v="1.2599000000000018"/>
    <x v="0"/>
    <x v="2"/>
    <s v="Low"/>
    <n v="2.6999999999999958E-2"/>
    <n v="0.9"/>
    <x v="0"/>
  </r>
  <r>
    <x v="3600"/>
    <n v="28.67"/>
    <n v="29.97"/>
    <n v="28.53"/>
    <n v="29.6"/>
    <n v="742900"/>
    <x v="0"/>
    <s v="Dec 2010"/>
    <n v="1.4399999999999977"/>
    <x v="0"/>
    <x v="2"/>
    <s v="Low"/>
    <n v="3.2438088594349483E-2"/>
    <n v="0.9"/>
    <x v="0"/>
  </r>
  <r>
    <x v="3601"/>
    <n v="30.29"/>
    <n v="30.389900000000001"/>
    <n v="27.760999999999999"/>
    <n v="28.53"/>
    <n v="1765700"/>
    <x v="1"/>
    <s v="Dec 2010"/>
    <n v="2.6289000000000016"/>
    <x v="0"/>
    <x v="2"/>
    <s v="Low"/>
    <n v="-5.810498514361169E-2"/>
    <n v="-0.9"/>
    <x v="1"/>
  </r>
  <r>
    <x v="3602"/>
    <n v="31.64"/>
    <n v="31.77"/>
    <n v="30.4"/>
    <n v="30.55"/>
    <n v="410400"/>
    <x v="2"/>
    <s v="Dec 2010"/>
    <n v="1.370000000000001"/>
    <x v="0"/>
    <x v="2"/>
    <s v="Low"/>
    <n v="-3.4450063211125155E-2"/>
    <n v="-0.9"/>
    <x v="1"/>
  </r>
  <r>
    <x v="3603"/>
    <n v="32.049999999999997"/>
    <n v="32.92"/>
    <n v="31.130099999999999"/>
    <n v="31.52"/>
    <n v="429400"/>
    <x v="3"/>
    <s v="Dec 2010"/>
    <n v="1.7899000000000029"/>
    <x v="0"/>
    <x v="2"/>
    <s v="Low"/>
    <n v="-1.6536661466458585E-2"/>
    <n v="0"/>
    <x v="2"/>
  </r>
  <r>
    <x v="3604"/>
    <n v="32.51"/>
    <n v="32.72"/>
    <n v="31.65"/>
    <n v="32.049999999999997"/>
    <n v="406000"/>
    <x v="4"/>
    <s v="Dec 2010"/>
    <n v="1.0700000000000003"/>
    <x v="0"/>
    <x v="2"/>
    <s v="Low"/>
    <n v="-1.4149492463857301E-2"/>
    <n v="0"/>
    <x v="2"/>
  </r>
  <r>
    <x v="3605"/>
    <n v="32.479999999999997"/>
    <n v="32.49"/>
    <n v="31.52"/>
    <n v="32.369999999999997"/>
    <n v="660000"/>
    <x v="0"/>
    <s v="Dec 2010"/>
    <n v="0.97000000000000242"/>
    <x v="0"/>
    <x v="2"/>
    <s v="Low"/>
    <n v="-3.3866995073891454E-3"/>
    <n v="0"/>
    <x v="2"/>
  </r>
  <r>
    <x v="3606"/>
    <n v="30.49"/>
    <n v="32.4"/>
    <n v="30.05"/>
    <n v="31.56"/>
    <n v="1311300"/>
    <x v="1"/>
    <s v="Dec 2010"/>
    <n v="2.3499999999999979"/>
    <x v="0"/>
    <x v="2"/>
    <s v="Low"/>
    <n v="3.5093473269924576E-2"/>
    <n v="0.9"/>
    <x v="0"/>
  </r>
  <r>
    <x v="3607"/>
    <n v="31.35"/>
    <n v="31.45"/>
    <n v="29.56"/>
    <n v="30.31"/>
    <n v="1274400"/>
    <x v="2"/>
    <s v="Dec 2010"/>
    <n v="1.8900000000000006"/>
    <x v="0"/>
    <x v="2"/>
    <s v="Low"/>
    <n v="-3.3173843700159578E-2"/>
    <n v="-0.9"/>
    <x v="1"/>
  </r>
  <r>
    <x v="3608"/>
    <n v="32.01"/>
    <n v="32.25"/>
    <n v="30.87"/>
    <n v="31.49"/>
    <n v="1160100"/>
    <x v="3"/>
    <s v="Dec 2010"/>
    <n v="1.379999999999999"/>
    <x v="0"/>
    <x v="2"/>
    <s v="Low"/>
    <n v="-1.6244923461418294E-2"/>
    <n v="0"/>
    <x v="2"/>
  </r>
  <r>
    <x v="3609"/>
    <n v="34.01"/>
    <n v="34.297499999999999"/>
    <n v="31.2"/>
    <n v="32.35"/>
    <n v="2007000"/>
    <x v="4"/>
    <s v="Dec 2010"/>
    <n v="3.0975000000000001"/>
    <x v="0"/>
    <x v="2"/>
    <s v="Low"/>
    <n v="-4.8809173772419778E-2"/>
    <n v="-0.9"/>
    <x v="1"/>
  </r>
  <r>
    <x v="3610"/>
    <n v="35.869999999999997"/>
    <n v="36.42"/>
    <n v="33.450000000000003"/>
    <n v="34.35"/>
    <n v="1299200"/>
    <x v="0"/>
    <s v="Dec 2010"/>
    <n v="2.9699999999999989"/>
    <x v="1"/>
    <x v="2"/>
    <s v="Low"/>
    <n v="-4.2375243936437025E-2"/>
    <n v="-0.9"/>
    <x v="1"/>
  </r>
  <r>
    <x v="3611"/>
    <n v="33.74"/>
    <n v="35.33"/>
    <n v="33.409999999999997"/>
    <n v="35.33"/>
    <n v="2222600"/>
    <x v="1"/>
    <s v="Nov 2010"/>
    <n v="1.9200000000000017"/>
    <x v="0"/>
    <x v="2"/>
    <s v="Low"/>
    <n v="4.7125074096028341E-2"/>
    <n v="0.9"/>
    <x v="0"/>
  </r>
  <r>
    <x v="3612"/>
    <n v="35.412199999999999"/>
    <n v="35.950000000000003"/>
    <n v="33.33"/>
    <n v="34.33"/>
    <n v="1145600"/>
    <x v="2"/>
    <s v="Nov 2010"/>
    <n v="2.6200000000000045"/>
    <x v="0"/>
    <x v="2"/>
    <s v="Low"/>
    <n v="-3.0560089460694346E-2"/>
    <n v="-0.9"/>
    <x v="1"/>
  </r>
  <r>
    <x v="3613"/>
    <n v="35.6"/>
    <n v="36"/>
    <n v="34.75"/>
    <n v="35.32"/>
    <n v="350600"/>
    <x v="3"/>
    <s v="Nov 2010"/>
    <n v="1.25"/>
    <x v="1"/>
    <x v="2"/>
    <s v="Low"/>
    <n v="-7.8651685393258744E-3"/>
    <n v="0"/>
    <x v="2"/>
  </r>
  <r>
    <x v="3614"/>
    <n v="35.270000000000003"/>
    <n v="35.97"/>
    <n v="34.334000000000003"/>
    <n v="35.47"/>
    <n v="1425000"/>
    <x v="0"/>
    <s v="Nov 2010"/>
    <n v="1.6359999999999957"/>
    <x v="1"/>
    <x v="2"/>
    <s v="Low"/>
    <n v="5.670541536716635E-3"/>
    <n v="0"/>
    <x v="2"/>
  </r>
  <r>
    <x v="3615"/>
    <n v="33.29"/>
    <n v="35.68"/>
    <n v="32.190100000000001"/>
    <n v="34.57"/>
    <n v="1577800"/>
    <x v="1"/>
    <s v="Nov 2010"/>
    <n v="3.4898999999999987"/>
    <x v="1"/>
    <x v="2"/>
    <s v="Low"/>
    <n v="3.8449984980474652E-2"/>
    <n v="0.9"/>
    <x v="0"/>
  </r>
  <r>
    <x v="3616"/>
    <n v="31.57"/>
    <n v="33.450000000000003"/>
    <n v="31.5"/>
    <n v="33.4"/>
    <n v="1529700"/>
    <x v="2"/>
    <s v="Nov 2010"/>
    <n v="1.9500000000000028"/>
    <x v="1"/>
    <x v="2"/>
    <s v="Low"/>
    <n v="5.7966423820082304E-2"/>
    <n v="0.9"/>
    <x v="0"/>
  </r>
  <r>
    <x v="3617"/>
    <n v="30.16"/>
    <n v="31.37"/>
    <n v="29.7"/>
    <n v="30.99"/>
    <n v="1150500"/>
    <x v="3"/>
    <s v="Nov 2010"/>
    <n v="1.6700000000000017"/>
    <x v="0"/>
    <x v="2"/>
    <s v="Low"/>
    <n v="2.7519893899204187E-2"/>
    <n v="0.9"/>
    <x v="0"/>
  </r>
  <r>
    <x v="3618"/>
    <n v="30.67"/>
    <n v="30.74"/>
    <n v="28.920100000000001"/>
    <n v="29.89"/>
    <n v="956100"/>
    <x v="4"/>
    <s v="Nov 2010"/>
    <n v="1.819899999999997"/>
    <x v="0"/>
    <x v="2"/>
    <s v="Low"/>
    <n v="-2.5432018258884938E-2"/>
    <n v="-0.9"/>
    <x v="1"/>
  </r>
  <r>
    <x v="3619"/>
    <n v="30.2"/>
    <n v="30.75"/>
    <n v="28.61"/>
    <n v="29.49"/>
    <n v="750000"/>
    <x v="0"/>
    <s v="Nov 2010"/>
    <n v="2.1400000000000006"/>
    <x v="0"/>
    <x v="2"/>
    <s v="Low"/>
    <n v="-2.3509933774834464E-2"/>
    <n v="-0.9"/>
    <x v="1"/>
  </r>
  <r>
    <x v="3620"/>
    <n v="31"/>
    <n v="31.4"/>
    <n v="28.42"/>
    <n v="29.67"/>
    <n v="1347600"/>
    <x v="1"/>
    <s v="Nov 2010"/>
    <n v="2.9799999999999969"/>
    <x v="0"/>
    <x v="2"/>
    <s v="Low"/>
    <n v="-4.2903225806451555E-2"/>
    <n v="-0.9"/>
    <x v="1"/>
  </r>
  <r>
    <x v="3621"/>
    <n v="30.22"/>
    <n v="32.939500000000002"/>
    <n v="30.22"/>
    <n v="30.8"/>
    <n v="2622900"/>
    <x v="2"/>
    <s v="Nov 2010"/>
    <n v="2.7195000000000036"/>
    <x v="1"/>
    <x v="2"/>
    <s v="Low"/>
    <n v="1.9192587690271407E-2"/>
    <n v="0"/>
    <x v="2"/>
  </r>
  <r>
    <x v="3622"/>
    <n v="28.25"/>
    <n v="30.5"/>
    <n v="28.07"/>
    <n v="29.84"/>
    <n v="2729100"/>
    <x v="3"/>
    <s v="Nov 2010"/>
    <n v="2.4299999999999997"/>
    <x v="1"/>
    <x v="2"/>
    <s v="Low"/>
    <n v="5.6283185840707961E-2"/>
    <n v="0.9"/>
    <x v="0"/>
  </r>
  <r>
    <x v="3623"/>
    <n v="28.6"/>
    <n v="29.1"/>
    <n v="27.33"/>
    <n v="28.035"/>
    <n v="1945300"/>
    <x v="4"/>
    <s v="Nov 2010"/>
    <n v="1.7700000000000031"/>
    <x v="0"/>
    <x v="2"/>
    <s v="Low"/>
    <n v="-1.9755244755244799E-2"/>
    <n v="0"/>
    <x v="2"/>
  </r>
  <r>
    <x v="3624"/>
    <n v="24.48"/>
    <n v="29.97"/>
    <n v="24.05"/>
    <n v="29.36"/>
    <n v="3060500"/>
    <x v="0"/>
    <s v="Nov 2010"/>
    <n v="5.9199999999999982"/>
    <x v="0"/>
    <x v="1"/>
    <s v="Low"/>
    <n v="0.19934640522875813"/>
    <n v="0.9"/>
    <x v="0"/>
  </r>
  <r>
    <x v="3625"/>
    <n v="25"/>
    <n v="25.69"/>
    <n v="24.0501"/>
    <n v="24.63"/>
    <n v="956400"/>
    <x v="1"/>
    <s v="Nov 2010"/>
    <n v="1.6399000000000008"/>
    <x v="0"/>
    <x v="2"/>
    <s v="Low"/>
    <n v="-1.4800000000000041E-2"/>
    <n v="0"/>
    <x v="2"/>
  </r>
  <r>
    <x v="3626"/>
    <n v="24.5"/>
    <n v="25"/>
    <n v="24.03"/>
    <n v="24.98"/>
    <n v="509500"/>
    <x v="2"/>
    <s v="Nov 2010"/>
    <n v="0.96999999999999886"/>
    <x v="0"/>
    <x v="2"/>
    <s v="Low"/>
    <n v="1.9591836734693894E-2"/>
    <n v="0"/>
    <x v="2"/>
  </r>
  <r>
    <x v="3627"/>
    <n v="24.87"/>
    <n v="24.97"/>
    <n v="23.72"/>
    <n v="24.44"/>
    <n v="1011000"/>
    <x v="3"/>
    <s v="Nov 2010"/>
    <n v="1.25"/>
    <x v="0"/>
    <x v="2"/>
    <s v="Low"/>
    <n v="-1.7289907519099305E-2"/>
    <n v="0"/>
    <x v="2"/>
  </r>
  <r>
    <x v="3628"/>
    <n v="22.6"/>
    <n v="25.33"/>
    <n v="22.151"/>
    <n v="24.9"/>
    <n v="1874000"/>
    <x v="4"/>
    <s v="Nov 2010"/>
    <n v="3.1789999999999985"/>
    <x v="0"/>
    <x v="2"/>
    <s v="Low"/>
    <n v="0.10176991150442465"/>
    <n v="0.9"/>
    <x v="0"/>
  </r>
  <r>
    <x v="3629"/>
    <n v="21.28"/>
    <n v="22.5"/>
    <n v="21.16"/>
    <n v="21.77"/>
    <n v="372600"/>
    <x v="0"/>
    <s v="Nov 2010"/>
    <n v="1.3399999999999999"/>
    <x v="0"/>
    <x v="2"/>
    <s v="Low"/>
    <n v="2.302631578947361E-2"/>
    <n v="0.9"/>
    <x v="0"/>
  </r>
  <r>
    <x v="3630"/>
    <n v="21.68"/>
    <n v="21.879200000000001"/>
    <n v="21.05"/>
    <n v="21.25"/>
    <n v="322500"/>
    <x v="1"/>
    <s v="Nov 2010"/>
    <n v="0.82920000000000016"/>
    <x v="0"/>
    <x v="2"/>
    <s v="Low"/>
    <n v="-1.9833948339483383E-2"/>
    <n v="0"/>
    <x v="2"/>
  </r>
  <r>
    <x v="3631"/>
    <n v="21.94"/>
    <n v="22.75"/>
    <n v="21.31"/>
    <n v="21.41"/>
    <n v="455800"/>
    <x v="2"/>
    <s v="Nov 2010"/>
    <n v="1.4400000000000013"/>
    <x v="0"/>
    <x v="2"/>
    <s v="Low"/>
    <n v="-2.4156791248860578E-2"/>
    <n v="-0.9"/>
    <x v="1"/>
  </r>
  <r>
    <x v="3632"/>
    <n v="21.14"/>
    <n v="21.85"/>
    <n v="21.052"/>
    <n v="21.84"/>
    <n v="280600"/>
    <x v="3"/>
    <s v="Oct 2010"/>
    <n v="0.79800000000000182"/>
    <x v="0"/>
    <x v="2"/>
    <s v="Low"/>
    <n v="3.3112582781456922E-2"/>
    <n v="0.9"/>
    <x v="0"/>
  </r>
  <r>
    <x v="3633"/>
    <n v="21.39"/>
    <n v="21.5"/>
    <n v="20.96"/>
    <n v="21.19"/>
    <n v="224200"/>
    <x v="4"/>
    <s v="Oct 2010"/>
    <n v="0.53999999999999915"/>
    <x v="0"/>
    <x v="2"/>
    <s v="Low"/>
    <n v="-9.3501636278634538E-3"/>
    <n v="0"/>
    <x v="2"/>
  </r>
  <r>
    <x v="3634"/>
    <n v="21.25"/>
    <n v="21.38"/>
    <n v="20.65"/>
    <n v="21"/>
    <n v="356500"/>
    <x v="0"/>
    <s v="Oct 2010"/>
    <n v="0.73000000000000043"/>
    <x v="0"/>
    <x v="2"/>
    <s v="Low"/>
    <n v="-1.1764705882352941E-2"/>
    <n v="0"/>
    <x v="2"/>
  </r>
  <r>
    <x v="3635"/>
    <n v="20.8"/>
    <n v="21.87"/>
    <n v="20.51"/>
    <n v="21.36"/>
    <n v="660900"/>
    <x v="1"/>
    <s v="Oct 2010"/>
    <n v="1.3599999999999994"/>
    <x v="0"/>
    <x v="2"/>
    <s v="Low"/>
    <n v="2.6923076923076862E-2"/>
    <n v="0.9"/>
    <x v="0"/>
  </r>
  <r>
    <x v="3636"/>
    <n v="20.94"/>
    <n v="20.98"/>
    <n v="20.73"/>
    <n v="20.85"/>
    <n v="118500"/>
    <x v="2"/>
    <s v="Oct 2010"/>
    <n v="0.25"/>
    <x v="0"/>
    <x v="2"/>
    <s v="Low"/>
    <n v="-4.2979942693409674E-3"/>
    <n v="0"/>
    <x v="2"/>
  </r>
  <r>
    <x v="3637"/>
    <n v="20.68"/>
    <n v="20.93"/>
    <n v="20.55"/>
    <n v="20.72"/>
    <n v="161100"/>
    <x v="3"/>
    <s v="Oct 2010"/>
    <n v="0.37999999999999901"/>
    <x v="0"/>
    <x v="2"/>
    <s v="Low"/>
    <n v="1.9342359767891271E-3"/>
    <n v="0"/>
    <x v="2"/>
  </r>
  <r>
    <x v="3638"/>
    <n v="20.61"/>
    <n v="20.95"/>
    <n v="20.45"/>
    <n v="20.75"/>
    <n v="417100"/>
    <x v="4"/>
    <s v="Oct 2010"/>
    <n v="0.5"/>
    <x v="0"/>
    <x v="2"/>
    <s v="Low"/>
    <n v="6.7928190198932835E-3"/>
    <n v="0"/>
    <x v="2"/>
  </r>
  <r>
    <x v="3639"/>
    <n v="20.16"/>
    <n v="20.69"/>
    <n v="20.04"/>
    <n v="20.65"/>
    <n v="312500"/>
    <x v="0"/>
    <s v="Oct 2010"/>
    <n v="0.65000000000000213"/>
    <x v="0"/>
    <x v="2"/>
    <s v="Low"/>
    <n v="2.4305555555555476E-2"/>
    <n v="0.9"/>
    <x v="0"/>
  </r>
  <r>
    <x v="3640"/>
    <n v="20.2"/>
    <n v="20.406099999999999"/>
    <n v="20"/>
    <n v="20.05"/>
    <n v="245200"/>
    <x v="1"/>
    <s v="Oct 2010"/>
    <n v="0.40609999999999857"/>
    <x v="0"/>
    <x v="2"/>
    <s v="Low"/>
    <n v="-7.425742574257356E-3"/>
    <n v="0"/>
    <x v="2"/>
  </r>
  <r>
    <x v="3641"/>
    <n v="20.52"/>
    <n v="20.639900000000001"/>
    <n v="20.22"/>
    <n v="20.23"/>
    <n v="162800"/>
    <x v="2"/>
    <s v="Oct 2010"/>
    <n v="0.41990000000000194"/>
    <x v="0"/>
    <x v="2"/>
    <s v="Low"/>
    <n v="-1.4132553606237776E-2"/>
    <n v="0"/>
    <x v="2"/>
  </r>
  <r>
    <x v="3642"/>
    <n v="20.89"/>
    <n v="20.9"/>
    <n v="20.25"/>
    <n v="20.54"/>
    <n v="284700"/>
    <x v="3"/>
    <s v="Oct 2010"/>
    <n v="0.64999999999999858"/>
    <x v="0"/>
    <x v="2"/>
    <s v="Low"/>
    <n v="-1.6754427955959855E-2"/>
    <n v="0"/>
    <x v="2"/>
  </r>
  <r>
    <x v="3643"/>
    <n v="21"/>
    <n v="21.029900000000001"/>
    <n v="20.399999999999999"/>
    <n v="20.75"/>
    <n v="294800"/>
    <x v="4"/>
    <s v="Oct 2010"/>
    <n v="0.62990000000000279"/>
    <x v="0"/>
    <x v="2"/>
    <s v="Low"/>
    <n v="-1.1904761904761904E-2"/>
    <n v="0"/>
    <x v="2"/>
  </r>
  <r>
    <x v="3644"/>
    <n v="20.64"/>
    <n v="20.85"/>
    <n v="20.36"/>
    <n v="20.54"/>
    <n v="318200"/>
    <x v="0"/>
    <s v="Oct 2010"/>
    <n v="0.49000000000000199"/>
    <x v="0"/>
    <x v="2"/>
    <s v="Low"/>
    <n v="-4.844961240310146E-3"/>
    <n v="0"/>
    <x v="2"/>
  </r>
  <r>
    <x v="3645"/>
    <n v="20.2"/>
    <n v="20.282900000000001"/>
    <n v="20.03"/>
    <n v="20.239999999999998"/>
    <n v="244000"/>
    <x v="1"/>
    <s v="Oct 2010"/>
    <n v="0.25290000000000035"/>
    <x v="0"/>
    <x v="2"/>
    <s v="Low"/>
    <n v="1.9801980198019382E-3"/>
    <n v="0"/>
    <x v="2"/>
  </r>
  <r>
    <x v="3646"/>
    <n v="20.440000000000001"/>
    <n v="20.699000000000002"/>
    <n v="20.07"/>
    <n v="20.239999999999998"/>
    <n v="171200"/>
    <x v="2"/>
    <s v="Oct 2010"/>
    <n v="0.62900000000000134"/>
    <x v="0"/>
    <x v="2"/>
    <s v="Low"/>
    <n v="-9.7847358121332106E-3"/>
    <n v="0"/>
    <x v="2"/>
  </r>
  <r>
    <x v="3647"/>
    <n v="20.43"/>
    <n v="20.79"/>
    <n v="20.39"/>
    <n v="20.43"/>
    <n v="267800"/>
    <x v="3"/>
    <s v="Oct 2010"/>
    <n v="0.39999999999999858"/>
    <x v="0"/>
    <x v="2"/>
    <s v="Low"/>
    <n v="0"/>
    <n v="0"/>
    <x v="2"/>
  </r>
  <r>
    <x v="3648"/>
    <n v="20.57"/>
    <n v="20.64"/>
    <n v="20.34"/>
    <n v="20.43"/>
    <n v="141000"/>
    <x v="4"/>
    <s v="Oct 2010"/>
    <n v="0.30000000000000071"/>
    <x v="0"/>
    <x v="2"/>
    <s v="Low"/>
    <n v="-6.8060281964025552E-3"/>
    <n v="0"/>
    <x v="2"/>
  </r>
  <r>
    <x v="3649"/>
    <n v="21.06"/>
    <n v="21.257999999999999"/>
    <n v="20.32"/>
    <n v="20.46"/>
    <n v="313400"/>
    <x v="0"/>
    <s v="Oct 2010"/>
    <n v="0.93799999999999883"/>
    <x v="0"/>
    <x v="2"/>
    <s v="Low"/>
    <n v="-2.849002849002839E-2"/>
    <n v="-0.9"/>
    <x v="1"/>
  </r>
  <r>
    <x v="3650"/>
    <n v="21.15"/>
    <n v="21.28"/>
    <n v="21.01"/>
    <n v="21.12"/>
    <n v="332000"/>
    <x v="1"/>
    <s v="Oct 2010"/>
    <n v="0.26999999999999957"/>
    <x v="0"/>
    <x v="2"/>
    <s v="Low"/>
    <n v="-1.4184397163119426E-3"/>
    <n v="0"/>
    <x v="2"/>
  </r>
  <r>
    <x v="3651"/>
    <n v="20.43"/>
    <n v="21.17"/>
    <n v="20.3"/>
    <n v="20.99"/>
    <n v="643600"/>
    <x v="2"/>
    <s v="Oct 2010"/>
    <n v="0.87000000000000099"/>
    <x v="0"/>
    <x v="2"/>
    <s v="Low"/>
    <n v="2.7410670582476687E-2"/>
    <n v="0.9"/>
    <x v="0"/>
  </r>
  <r>
    <x v="3652"/>
    <n v="20.69"/>
    <n v="20.75"/>
    <n v="20.309999999999999"/>
    <n v="20.6"/>
    <n v="597700"/>
    <x v="3"/>
    <s v="Oct 2010"/>
    <n v="0.44000000000000128"/>
    <x v="0"/>
    <x v="2"/>
    <s v="Low"/>
    <n v="-4.3499275012083057E-3"/>
    <n v="0"/>
    <x v="2"/>
  </r>
  <r>
    <x v="3653"/>
    <n v="22"/>
    <n v="22.149899999999999"/>
    <n v="20.190000000000001"/>
    <n v="20.405000000000001"/>
    <n v="2195800"/>
    <x v="4"/>
    <s v="Sep 2010"/>
    <n v="1.9598999999999975"/>
    <x v="0"/>
    <x v="2"/>
    <s v="Low"/>
    <n v="-7.2499999999999953E-2"/>
    <n v="-0.9"/>
    <x v="1"/>
  </r>
  <r>
    <x v="3654"/>
    <n v="21.19"/>
    <n v="22.03"/>
    <n v="21.13"/>
    <n v="21.98"/>
    <n v="1969300"/>
    <x v="0"/>
    <s v="Sep 2010"/>
    <n v="0.90000000000000213"/>
    <x v="0"/>
    <x v="2"/>
    <s v="Low"/>
    <n v="3.7281736668239696E-2"/>
    <n v="0.9"/>
    <x v="0"/>
  </r>
  <r>
    <x v="3655"/>
    <n v="21.04"/>
    <n v="21.49"/>
    <n v="20.76"/>
    <n v="21.4"/>
    <n v="1214500"/>
    <x v="1"/>
    <s v="Sep 2010"/>
    <n v="0.72999999999999687"/>
    <x v="0"/>
    <x v="2"/>
    <s v="Low"/>
    <n v="1.711026615969579E-2"/>
    <n v="0"/>
    <x v="2"/>
  </r>
  <r>
    <x v="3656"/>
    <n v="20.399999999999999"/>
    <n v="20.81"/>
    <n v="20.05"/>
    <n v="20.53"/>
    <n v="418600"/>
    <x v="2"/>
    <s v="Sep 2010"/>
    <n v="0.75999999999999801"/>
    <x v="0"/>
    <x v="2"/>
    <s v="Low"/>
    <n v="6.3725490196079688E-3"/>
    <n v="0"/>
    <x v="2"/>
  </r>
  <r>
    <x v="3657"/>
    <n v="19.95"/>
    <n v="20.190000000000001"/>
    <n v="19.649999999999999"/>
    <n v="20.100000000000001"/>
    <n v="578900"/>
    <x v="3"/>
    <s v="Sep 2010"/>
    <n v="0.5400000000000027"/>
    <x v="0"/>
    <x v="2"/>
    <s v="Low"/>
    <n v="7.5187969924813101E-3"/>
    <n v="0"/>
    <x v="2"/>
  </r>
  <r>
    <x v="3658"/>
    <n v="19.89"/>
    <n v="20.14"/>
    <n v="19.5"/>
    <n v="19.559999999999999"/>
    <n v="668100"/>
    <x v="4"/>
    <s v="Sep 2010"/>
    <n v="0.64000000000000057"/>
    <x v="0"/>
    <x v="2"/>
    <s v="Low"/>
    <n v="-1.6591251885369626E-2"/>
    <n v="0"/>
    <x v="2"/>
  </r>
  <r>
    <x v="3659"/>
    <n v="20.87"/>
    <n v="20.95"/>
    <n v="19.8"/>
    <n v="19.87"/>
    <n v="962900"/>
    <x v="0"/>
    <s v="Sep 2010"/>
    <n v="1.1499999999999986"/>
    <x v="0"/>
    <x v="2"/>
    <s v="Low"/>
    <n v="-4.7915668423574503E-2"/>
    <n v="-0.9"/>
    <x v="1"/>
  </r>
  <r>
    <x v="3660"/>
    <n v="20.89"/>
    <n v="21.55"/>
    <n v="20.67"/>
    <n v="20.77"/>
    <n v="796000"/>
    <x v="1"/>
    <s v="Sep 2010"/>
    <n v="0.87999999999999901"/>
    <x v="0"/>
    <x v="2"/>
    <s v="Low"/>
    <n v="-5.7443752991862612E-3"/>
    <n v="0"/>
    <x v="2"/>
  </r>
  <r>
    <x v="3661"/>
    <n v="20.67"/>
    <n v="21.35"/>
    <n v="20.16"/>
    <n v="21.055"/>
    <n v="947500"/>
    <x v="2"/>
    <s v="Sep 2010"/>
    <n v="1.1900000000000013"/>
    <x v="0"/>
    <x v="2"/>
    <s v="Low"/>
    <n v="1.8626028059990227E-2"/>
    <n v="0"/>
    <x v="2"/>
  </r>
  <r>
    <x v="3662"/>
    <n v="21.02"/>
    <n v="21.32"/>
    <n v="19.8"/>
    <n v="20.23"/>
    <n v="1198500"/>
    <x v="3"/>
    <s v="Sep 2010"/>
    <n v="1.5199999999999996"/>
    <x v="0"/>
    <x v="2"/>
    <s v="Low"/>
    <n v="-3.7583254043767798E-2"/>
    <n v="-0.9"/>
    <x v="1"/>
  </r>
  <r>
    <x v="3663"/>
    <n v="22.15"/>
    <n v="23.16"/>
    <n v="20.84"/>
    <n v="20.94"/>
    <n v="2684500"/>
    <x v="4"/>
    <s v="Sep 2010"/>
    <n v="2.3200000000000003"/>
    <x v="0"/>
    <x v="2"/>
    <s v="Low"/>
    <n v="-5.4627539503385884E-2"/>
    <n v="-0.9"/>
    <x v="1"/>
  </r>
  <r>
    <x v="3664"/>
    <n v="20.98"/>
    <n v="22"/>
    <n v="20.79"/>
    <n v="21.98"/>
    <n v="684600"/>
    <x v="0"/>
    <s v="Sep 2010"/>
    <n v="1.2100000000000009"/>
    <x v="0"/>
    <x v="2"/>
    <s v="Low"/>
    <n v="4.7664442326024785E-2"/>
    <n v="0.9"/>
    <x v="0"/>
  </r>
  <r>
    <x v="3665"/>
    <n v="20.54"/>
    <n v="21.6"/>
    <n v="20.53"/>
    <n v="21.12"/>
    <n v="654700"/>
    <x v="1"/>
    <s v="Sep 2010"/>
    <n v="1.0700000000000003"/>
    <x v="0"/>
    <x v="2"/>
    <s v="Low"/>
    <n v="2.8237585199610608E-2"/>
    <n v="0.9"/>
    <x v="0"/>
  </r>
  <r>
    <x v="3666"/>
    <n v="20.89"/>
    <n v="20.8995"/>
    <n v="20.5"/>
    <n v="20.72"/>
    <n v="360800"/>
    <x v="2"/>
    <s v="Sep 2010"/>
    <n v="0.39949999999999974"/>
    <x v="0"/>
    <x v="2"/>
    <s v="Low"/>
    <n v="-8.1378650071805506E-3"/>
    <n v="0"/>
    <x v="2"/>
  </r>
  <r>
    <x v="3667"/>
    <n v="20.75"/>
    <n v="20.93"/>
    <n v="19.760000000000002"/>
    <n v="20.170000000000002"/>
    <n v="386600"/>
    <x v="3"/>
    <s v="Sep 2010"/>
    <n v="1.1699999999999982"/>
    <x v="0"/>
    <x v="2"/>
    <s v="Low"/>
    <n v="-2.795180722891558E-2"/>
    <n v="-0.9"/>
    <x v="1"/>
  </r>
  <r>
    <x v="3668"/>
    <n v="21"/>
    <n v="21.05"/>
    <n v="20.69"/>
    <n v="20.71"/>
    <n v="376200"/>
    <x v="4"/>
    <s v="Sep 2010"/>
    <n v="0.35999999999999943"/>
    <x v="0"/>
    <x v="2"/>
    <s v="Low"/>
    <n v="-1.3809523809523768E-2"/>
    <n v="0"/>
    <x v="2"/>
  </r>
  <r>
    <x v="3669"/>
    <n v="20.66"/>
    <n v="20.95"/>
    <n v="20.6"/>
    <n v="20.9"/>
    <n v="288400"/>
    <x v="0"/>
    <s v="Sep 2010"/>
    <n v="0.34999999999999787"/>
    <x v="0"/>
    <x v="2"/>
    <s v="Low"/>
    <n v="1.161665053242974E-2"/>
    <n v="0"/>
    <x v="2"/>
  </r>
  <r>
    <x v="3670"/>
    <n v="20.61"/>
    <n v="21"/>
    <n v="20.5"/>
    <n v="20.54"/>
    <n v="243400"/>
    <x v="1"/>
    <s v="Sep 2010"/>
    <n v="0.5"/>
    <x v="0"/>
    <x v="2"/>
    <s v="Low"/>
    <n v="-3.3964095099466417E-3"/>
    <n v="0"/>
    <x v="2"/>
  </r>
  <r>
    <x v="3671"/>
    <n v="20.87"/>
    <n v="21.3"/>
    <n v="20.66"/>
    <n v="21.05"/>
    <n v="434600"/>
    <x v="3"/>
    <s v="Sep 2010"/>
    <n v="0.64000000000000057"/>
    <x v="0"/>
    <x v="2"/>
    <s v="Low"/>
    <n v="8.6248203162433978E-3"/>
    <n v="0"/>
    <x v="2"/>
  </r>
  <r>
    <x v="3672"/>
    <n v="20.37"/>
    <n v="21.24"/>
    <n v="20.310300000000002"/>
    <n v="21.06"/>
    <n v="487100"/>
    <x v="4"/>
    <s v="Sep 2010"/>
    <n v="0.92969999999999686"/>
    <x v="0"/>
    <x v="2"/>
    <s v="Low"/>
    <n v="3.3873343151693554E-2"/>
    <n v="0.9"/>
    <x v="0"/>
  </r>
  <r>
    <x v="3673"/>
    <n v="19.62"/>
    <n v="20.69"/>
    <n v="19.600000000000001"/>
    <n v="20.45"/>
    <n v="494900"/>
    <x v="0"/>
    <s v="Sep 2010"/>
    <n v="1.0899999999999999"/>
    <x v="0"/>
    <x v="2"/>
    <s v="Low"/>
    <n v="4.230377166156974E-2"/>
    <n v="0.9"/>
    <x v="0"/>
  </r>
  <r>
    <x v="3674"/>
    <n v="19.66"/>
    <n v="19.79"/>
    <n v="19.329999999999998"/>
    <n v="19.48"/>
    <n v="201100"/>
    <x v="1"/>
    <s v="Aug 2010"/>
    <n v="0.46000000000000085"/>
    <x v="0"/>
    <x v="2"/>
    <s v="Low"/>
    <n v="-9.1556459816886943E-3"/>
    <n v="0"/>
    <x v="2"/>
  </r>
  <r>
    <x v="3675"/>
    <n v="19.7"/>
    <n v="20.190000000000001"/>
    <n v="19.61"/>
    <n v="19.87"/>
    <n v="732800"/>
    <x v="2"/>
    <s v="Aug 2010"/>
    <n v="0.58000000000000185"/>
    <x v="0"/>
    <x v="2"/>
    <s v="Low"/>
    <n v="8.6294416243655695E-3"/>
    <n v="0"/>
    <x v="2"/>
  </r>
  <r>
    <x v="3676"/>
    <n v="19.75"/>
    <n v="19.864999999999998"/>
    <n v="19.5"/>
    <n v="19.7"/>
    <n v="379600"/>
    <x v="3"/>
    <s v="Aug 2010"/>
    <n v="0.36499999999999844"/>
    <x v="0"/>
    <x v="2"/>
    <s v="Low"/>
    <n v="-2.5316455696202892E-3"/>
    <n v="0"/>
    <x v="2"/>
  </r>
  <r>
    <x v="3677"/>
    <n v="19.89"/>
    <n v="20.27"/>
    <n v="19.600000000000001"/>
    <n v="19.75"/>
    <n v="433800"/>
    <x v="4"/>
    <s v="Aug 2010"/>
    <n v="0.66999999999999815"/>
    <x v="0"/>
    <x v="2"/>
    <s v="Low"/>
    <n v="-7.038712921065891E-3"/>
    <n v="0"/>
    <x v="2"/>
  </r>
  <r>
    <x v="3678"/>
    <n v="19.16"/>
    <n v="19.98"/>
    <n v="18.559999999999999"/>
    <n v="19.899999999999999"/>
    <n v="503300"/>
    <x v="0"/>
    <s v="Aug 2010"/>
    <n v="1.4200000000000017"/>
    <x v="0"/>
    <x v="2"/>
    <s v="Low"/>
    <n v="3.8622129436325599E-2"/>
    <n v="0.9"/>
    <x v="0"/>
  </r>
  <r>
    <x v="3679"/>
    <n v="19.25"/>
    <n v="19.71"/>
    <n v="18.95"/>
    <n v="19.2"/>
    <n v="673100"/>
    <x v="1"/>
    <s v="Aug 2010"/>
    <n v="0.76000000000000156"/>
    <x v="0"/>
    <x v="2"/>
    <s v="Low"/>
    <n v="-2.5974025974026343E-3"/>
    <n v="0"/>
    <x v="2"/>
  </r>
  <r>
    <x v="3680"/>
    <n v="19.09"/>
    <n v="20.389099999999999"/>
    <n v="19"/>
    <n v="20.13"/>
    <n v="1088100"/>
    <x v="2"/>
    <s v="Aug 2010"/>
    <n v="1.3890999999999991"/>
    <x v="0"/>
    <x v="2"/>
    <s v="Low"/>
    <n v="5.447878470403348E-2"/>
    <n v="0.9"/>
    <x v="0"/>
  </r>
  <r>
    <x v="3681"/>
    <n v="18.649999999999999"/>
    <n v="19.11"/>
    <n v="18.510100000000001"/>
    <n v="19.100000000000001"/>
    <n v="296000"/>
    <x v="3"/>
    <s v="Aug 2010"/>
    <n v="0.5998999999999981"/>
    <x v="0"/>
    <x v="2"/>
    <s v="Low"/>
    <n v="2.4128686327077903E-2"/>
    <n v="0.9"/>
    <x v="0"/>
  </r>
  <r>
    <x v="3682"/>
    <n v="18.54"/>
    <n v="19.25"/>
    <n v="18.329999999999998"/>
    <n v="18.79"/>
    <n v="579100"/>
    <x v="4"/>
    <s v="Aug 2010"/>
    <n v="0.92000000000000171"/>
    <x v="0"/>
    <x v="2"/>
    <s v="Low"/>
    <n v="1.348435814455232E-2"/>
    <n v="0"/>
    <x v="2"/>
  </r>
  <r>
    <x v="3683"/>
    <n v="19.59"/>
    <n v="19.59"/>
    <n v="18.600000000000001"/>
    <n v="18.77"/>
    <n v="601300"/>
    <x v="0"/>
    <s v="Aug 2010"/>
    <n v="0.98999999999999844"/>
    <x v="0"/>
    <x v="2"/>
    <s v="Low"/>
    <n v="-4.1858090862685056E-2"/>
    <n v="-0.9"/>
    <x v="1"/>
  </r>
  <r>
    <x v="3684"/>
    <n v="18.96"/>
    <n v="19.399999999999999"/>
    <n v="18.78"/>
    <n v="19.149999999999999"/>
    <n v="447900"/>
    <x v="1"/>
    <s v="Aug 2010"/>
    <n v="0.61999999999999744"/>
    <x v="0"/>
    <x v="2"/>
    <s v="Low"/>
    <n v="1.0021097046413381E-2"/>
    <n v="0"/>
    <x v="2"/>
  </r>
  <r>
    <x v="3685"/>
    <n v="18.45"/>
    <n v="18.8"/>
    <n v="18.261600000000001"/>
    <n v="18.78"/>
    <n v="485800"/>
    <x v="2"/>
    <s v="Aug 2010"/>
    <n v="0.53839999999999932"/>
    <x v="0"/>
    <x v="2"/>
    <s v="Low"/>
    <n v="1.7886178861788719E-2"/>
    <n v="0"/>
    <x v="2"/>
  </r>
  <r>
    <x v="3686"/>
    <n v="18.18"/>
    <n v="18.45"/>
    <n v="17.660399999999999"/>
    <n v="18.32"/>
    <n v="634000"/>
    <x v="3"/>
    <s v="Aug 2010"/>
    <n v="0.78960000000000008"/>
    <x v="0"/>
    <x v="2"/>
    <s v="Low"/>
    <n v="7.7007700770077318E-3"/>
    <n v="0"/>
    <x v="2"/>
  </r>
  <r>
    <x v="3687"/>
    <n v="17.8"/>
    <n v="17.899999999999999"/>
    <n v="17.39"/>
    <n v="17.600000000000001"/>
    <n v="691000"/>
    <x v="4"/>
    <s v="Aug 2010"/>
    <n v="0.50999999999999801"/>
    <x v="0"/>
    <x v="2"/>
    <s v="Low"/>
    <n v="-1.1235955056179735E-2"/>
    <n v="0"/>
    <x v="2"/>
  </r>
  <r>
    <x v="3688"/>
    <n v="18.690000000000001"/>
    <n v="18.88"/>
    <n v="17.850000000000001"/>
    <n v="17.899999999999999"/>
    <n v="797600"/>
    <x v="0"/>
    <s v="Aug 2010"/>
    <n v="1.0299999999999976"/>
    <x v="0"/>
    <x v="2"/>
    <s v="Low"/>
    <n v="-4.2268592830390722E-2"/>
    <n v="-0.9"/>
    <x v="1"/>
  </r>
  <r>
    <x v="3689"/>
    <n v="19.649999999999999"/>
    <n v="19.649999999999999"/>
    <n v="18.82"/>
    <n v="19.03"/>
    <n v="1281300"/>
    <x v="1"/>
    <s v="Aug 2010"/>
    <n v="0.82999999999999829"/>
    <x v="0"/>
    <x v="2"/>
    <s v="Low"/>
    <n v="-3.1552162849872646E-2"/>
    <n v="-0.9"/>
    <x v="1"/>
  </r>
  <r>
    <x v="3690"/>
    <n v="19.899999999999999"/>
    <n v="19.98"/>
    <n v="19.45"/>
    <n v="19.600000000000001"/>
    <n v="812700"/>
    <x v="2"/>
    <s v="Aug 2010"/>
    <n v="0.53000000000000114"/>
    <x v="0"/>
    <x v="2"/>
    <s v="Low"/>
    <n v="-1.5075376884421969E-2"/>
    <n v="0"/>
    <x v="2"/>
  </r>
  <r>
    <x v="3691"/>
    <n v="20.100000000000001"/>
    <n v="20.1601"/>
    <n v="19.52"/>
    <n v="19.59"/>
    <n v="741900"/>
    <x v="3"/>
    <s v="Aug 2010"/>
    <n v="0.64010000000000034"/>
    <x v="0"/>
    <x v="2"/>
    <s v="Low"/>
    <n v="-2.5373134328358284E-2"/>
    <n v="-0.9"/>
    <x v="1"/>
  </r>
  <r>
    <x v="3692"/>
    <n v="21.54"/>
    <n v="21.55"/>
    <n v="20.05"/>
    <n v="20.45"/>
    <n v="796200"/>
    <x v="4"/>
    <s v="Aug 2010"/>
    <n v="1.5"/>
    <x v="0"/>
    <x v="2"/>
    <s v="Low"/>
    <n v="-5.0603528319405754E-2"/>
    <n v="-0.9"/>
    <x v="1"/>
  </r>
  <r>
    <x v="3693"/>
    <n v="21.95"/>
    <n v="22.18"/>
    <n v="20.85"/>
    <n v="21.26"/>
    <n v="913000"/>
    <x v="0"/>
    <s v="Aug 2010"/>
    <n v="1.3299999999999983"/>
    <x v="0"/>
    <x v="2"/>
    <s v="Low"/>
    <n v="-3.1435079726651376E-2"/>
    <n v="-0.9"/>
    <x v="1"/>
  </r>
  <r>
    <x v="3694"/>
    <n v="21"/>
    <n v="21.95"/>
    <n v="20.82"/>
    <n v="21.95"/>
    <n v="1230500"/>
    <x v="1"/>
    <s v="Aug 2010"/>
    <n v="1.129999999999999"/>
    <x v="0"/>
    <x v="2"/>
    <s v="Low"/>
    <n v="4.5238095238095202E-2"/>
    <n v="0.9"/>
    <x v="0"/>
  </r>
  <r>
    <x v="3695"/>
    <n v="20.5"/>
    <n v="20.97"/>
    <n v="20.332999999999998"/>
    <n v="20.92"/>
    <n v="718100"/>
    <x v="2"/>
    <s v="Aug 2010"/>
    <n v="0.63700000000000045"/>
    <x v="0"/>
    <x v="2"/>
    <s v="Low"/>
    <n v="2.0487804878048865E-2"/>
    <n v="0.9"/>
    <x v="0"/>
  </r>
  <r>
    <x v="3696"/>
    <n v="20.2"/>
    <n v="20.440000000000001"/>
    <n v="19.55"/>
    <n v="19.940000000000001"/>
    <n v="426900"/>
    <x v="3"/>
    <s v="Jul 2010"/>
    <n v="0.89000000000000057"/>
    <x v="0"/>
    <x v="2"/>
    <s v="Low"/>
    <n v="-1.2871287128712773E-2"/>
    <n v="0"/>
    <x v="2"/>
  </r>
  <r>
    <x v="3697"/>
    <n v="20.77"/>
    <n v="20.88"/>
    <n v="20"/>
    <n v="20.350000000000001"/>
    <n v="616000"/>
    <x v="4"/>
    <s v="Jul 2010"/>
    <n v="0.87999999999999901"/>
    <x v="0"/>
    <x v="2"/>
    <s v="Low"/>
    <n v="-2.0221473278767364E-2"/>
    <n v="-0.9"/>
    <x v="1"/>
  </r>
  <r>
    <x v="3698"/>
    <n v="20.55"/>
    <n v="20.9"/>
    <n v="20.51"/>
    <n v="20.72"/>
    <n v="467200"/>
    <x v="0"/>
    <s v="Jul 2010"/>
    <n v="0.38999999999999702"/>
    <x v="0"/>
    <x v="2"/>
    <s v="Low"/>
    <n v="8.2725060827249699E-3"/>
    <n v="0"/>
    <x v="2"/>
  </r>
  <r>
    <x v="3699"/>
    <n v="20.91"/>
    <n v="21.18"/>
    <n v="20.260000000000002"/>
    <n v="20.55"/>
    <n v="619700"/>
    <x v="1"/>
    <s v="Jul 2010"/>
    <n v="0.91999999999999815"/>
    <x v="0"/>
    <x v="2"/>
    <s v="Low"/>
    <n v="-1.7216642754662812E-2"/>
    <n v="0"/>
    <x v="2"/>
  </r>
  <r>
    <x v="3700"/>
    <n v="21.5"/>
    <n v="21.5"/>
    <n v="20.3"/>
    <n v="20.95"/>
    <n v="922200"/>
    <x v="2"/>
    <s v="Jul 2010"/>
    <n v="1.1999999999999993"/>
    <x v="0"/>
    <x v="2"/>
    <s v="Low"/>
    <n v="-2.5581395348837244E-2"/>
    <n v="-0.9"/>
    <x v="1"/>
  </r>
  <r>
    <x v="3701"/>
    <n v="21.19"/>
    <n v="21.56"/>
    <n v="21.06"/>
    <n v="21.29"/>
    <n v="653600"/>
    <x v="3"/>
    <s v="Jul 2010"/>
    <n v="0.5"/>
    <x v="0"/>
    <x v="2"/>
    <s v="Low"/>
    <n v="4.7192071731948027E-3"/>
    <n v="0"/>
    <x v="2"/>
  </r>
  <r>
    <x v="3702"/>
    <n v="20.5"/>
    <n v="21.25"/>
    <n v="20.37"/>
    <n v="21"/>
    <n v="957800"/>
    <x v="4"/>
    <s v="Jul 2010"/>
    <n v="0.87999999999999901"/>
    <x v="0"/>
    <x v="2"/>
    <s v="Low"/>
    <n v="2.4390243902439025E-2"/>
    <n v="0.9"/>
    <x v="0"/>
  </r>
  <r>
    <x v="3703"/>
    <n v="20.66"/>
    <n v="20.9"/>
    <n v="19.5"/>
    <n v="20.22"/>
    <n v="1252500"/>
    <x v="0"/>
    <s v="Jul 2010"/>
    <n v="1.3999999999999986"/>
    <x v="0"/>
    <x v="2"/>
    <s v="Low"/>
    <n v="-2.1297192642788058E-2"/>
    <n v="-0.9"/>
    <x v="1"/>
  </r>
  <r>
    <x v="3704"/>
    <n v="21.85"/>
    <n v="21.85"/>
    <n v="20.05"/>
    <n v="20.3"/>
    <n v="1825300"/>
    <x v="1"/>
    <s v="Jul 2010"/>
    <n v="1.8000000000000007"/>
    <x v="0"/>
    <x v="2"/>
    <s v="Low"/>
    <n v="-7.093821510297485E-2"/>
    <n v="-0.9"/>
    <x v="1"/>
  </r>
  <r>
    <x v="3705"/>
    <n v="21.37"/>
    <n v="22.25"/>
    <n v="20.92"/>
    <n v="21.91"/>
    <n v="2486500"/>
    <x v="2"/>
    <s v="Jul 2010"/>
    <n v="1.3299999999999983"/>
    <x v="0"/>
    <x v="2"/>
    <s v="Low"/>
    <n v="2.5269068788020547E-2"/>
    <n v="0.9"/>
    <x v="0"/>
  </r>
  <r>
    <x v="3706"/>
    <n v="20.7"/>
    <n v="21.3"/>
    <n v="20.05"/>
    <n v="20.64"/>
    <n v="2621300"/>
    <x v="3"/>
    <s v="Jul 2010"/>
    <n v="1.25"/>
    <x v="0"/>
    <x v="2"/>
    <s v="Low"/>
    <n v="-2.8985507246376196E-3"/>
    <n v="0"/>
    <x v="2"/>
  </r>
  <r>
    <x v="3707"/>
    <n v="19.940000000000001"/>
    <n v="21.5"/>
    <n v="19"/>
    <n v="19.89"/>
    <n v="3739800"/>
    <x v="4"/>
    <s v="Jul 2010"/>
    <n v="2.5"/>
    <x v="0"/>
    <x v="2"/>
    <s v="Low"/>
    <n v="-2.5075225677031448E-3"/>
    <n v="0"/>
    <x v="2"/>
  </r>
  <r>
    <x v="3708"/>
    <n v="17.940000000000001"/>
    <n v="20.149999999999999"/>
    <n v="17.760100000000001"/>
    <n v="19.84"/>
    <n v="4195200"/>
    <x v="0"/>
    <s v="Jul 2010"/>
    <n v="2.3898999999999972"/>
    <x v="0"/>
    <x v="2"/>
    <s v="Low"/>
    <n v="0.10590858416945365"/>
    <n v="0.9"/>
    <x v="0"/>
  </r>
  <r>
    <x v="3709"/>
    <n v="17.393799999999999"/>
    <n v="18.64"/>
    <n v="16.899999999999999"/>
    <n v="18.14"/>
    <n v="2680100"/>
    <x v="1"/>
    <s v="Jul 2010"/>
    <n v="1.740000000000002"/>
    <x v="0"/>
    <x v="2"/>
    <s v="Low"/>
    <n v="4.2900343800664709E-2"/>
    <n v="0.9"/>
    <x v="0"/>
  </r>
  <r>
    <x v="3710"/>
    <n v="17.95"/>
    <n v="18.07"/>
    <n v="17"/>
    <n v="17.05"/>
    <n v="2202500"/>
    <x v="2"/>
    <s v="Jul 2010"/>
    <n v="1.0700000000000003"/>
    <x v="0"/>
    <x v="2"/>
    <s v="Low"/>
    <n v="-5.0139275766016636E-2"/>
    <n v="-0.9"/>
    <x v="1"/>
  </r>
  <r>
    <x v="3711"/>
    <n v="17.579999999999998"/>
    <n v="17.899999999999999"/>
    <n v="16.55"/>
    <n v="17.399999999999999"/>
    <n v="4050600"/>
    <x v="3"/>
    <s v="Jul 2010"/>
    <n v="1.3499999999999979"/>
    <x v="0"/>
    <x v="2"/>
    <s v="Low"/>
    <n v="-1.0238907849829336E-2"/>
    <n v="0"/>
    <x v="2"/>
  </r>
  <r>
    <x v="3712"/>
    <n v="16.14"/>
    <n v="17.52"/>
    <n v="15.57"/>
    <n v="17.46"/>
    <n v="7711400"/>
    <x v="4"/>
    <s v="Jul 2010"/>
    <n v="1.9499999999999993"/>
    <x v="0"/>
    <x v="2"/>
    <s v="Low"/>
    <n v="8.1784386617100385E-2"/>
    <n v="0.9"/>
    <x v="0"/>
  </r>
  <r>
    <x v="3713"/>
    <n v="16.399999999999999"/>
    <n v="16.63"/>
    <n v="14.98"/>
    <n v="15.8"/>
    <n v="6921700"/>
    <x v="0"/>
    <s v="Jul 2010"/>
    <n v="1.6499999999999986"/>
    <x v="0"/>
    <x v="2"/>
    <s v="Low"/>
    <n v="-3.6585365853658409E-2"/>
    <n v="-0.9"/>
    <x v="1"/>
  </r>
  <r>
    <x v="3714"/>
    <n v="20"/>
    <n v="20"/>
    <n v="15.83"/>
    <n v="16.11"/>
    <n v="6866900"/>
    <x v="1"/>
    <s v="Jul 2010"/>
    <n v="4.17"/>
    <x v="0"/>
    <x v="2"/>
    <s v="Low"/>
    <n v="-0.19450000000000003"/>
    <n v="-0.9"/>
    <x v="1"/>
  </r>
  <r>
    <x v="3715"/>
    <n v="23"/>
    <n v="23.1"/>
    <n v="18.71"/>
    <n v="19.2"/>
    <n v="5139800"/>
    <x v="3"/>
    <s v="Jul 2010"/>
    <n v="4.3900000000000006"/>
    <x v="0"/>
    <x v="2"/>
    <s v="Low"/>
    <n v="-0.16521739130434784"/>
    <n v="-0.9"/>
    <x v="1"/>
  </r>
  <r>
    <x v="3716"/>
    <n v="25"/>
    <n v="25.92"/>
    <n v="20.27"/>
    <n v="21.96"/>
    <n v="8218800"/>
    <x v="4"/>
    <s v="Jul 2010"/>
    <n v="5.6500000000000021"/>
    <x v="0"/>
    <x v="1"/>
    <s v="Low"/>
    <n v="-0.12159999999999997"/>
    <n v="-0.9"/>
    <x v="1"/>
  </r>
  <r>
    <x v="3717"/>
    <n v="25.79"/>
    <n v="30.4192"/>
    <n v="23.3"/>
    <n v="23.83"/>
    <n v="17187100"/>
    <x v="0"/>
    <s v="Jun 2010"/>
    <n v="7.1191999999999993"/>
    <x v="1"/>
    <x v="1"/>
    <s v="Low"/>
    <n v="-7.5998449011244709E-2"/>
    <n v="-0.9"/>
    <x v="1"/>
  </r>
  <r>
    <x v="3718"/>
    <n v="19"/>
    <n v="25"/>
    <n v="17.54"/>
    <n v="23.89"/>
    <n v="18766300"/>
    <x v="1"/>
    <s v="Jun 2010"/>
    <n v="7.4600000000000009"/>
    <x v="1"/>
    <x v="1"/>
    <s v="Low"/>
    <n v="0.25736842105263164"/>
    <n v="0.9"/>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5BB1AD7-DE4C-4E41-82B9-4F19CDE7DF39}" name="sentiment over time "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14">
  <location ref="A2:B15" firstHeaderRow="1" firstDataRow="1" firstDataCol="1"/>
  <pivotFields count="18">
    <pivotField axis="axisRow" numFmtId="14" showAll="0">
      <items count="3720">
        <item x="3718"/>
        <item x="3717"/>
        <item x="3716"/>
        <item x="3715"/>
        <item x="3714"/>
        <item x="3713"/>
        <item x="3712"/>
        <item x="3711"/>
        <item x="3710"/>
        <item x="3709"/>
        <item x="3708"/>
        <item x="3707"/>
        <item x="3706"/>
        <item x="3705"/>
        <item x="3704"/>
        <item x="3703"/>
        <item x="3702"/>
        <item x="3701"/>
        <item x="3700"/>
        <item x="3699"/>
        <item x="3698"/>
        <item x="3697"/>
        <item x="3696"/>
        <item x="3695"/>
        <item x="3694"/>
        <item x="3693"/>
        <item x="3692"/>
        <item x="3691"/>
        <item x="3690"/>
        <item x="3689"/>
        <item x="3688"/>
        <item x="3687"/>
        <item x="3686"/>
        <item x="3685"/>
        <item x="3684"/>
        <item x="3683"/>
        <item x="3682"/>
        <item x="3681"/>
        <item x="3680"/>
        <item x="3679"/>
        <item x="3678"/>
        <item x="3677"/>
        <item x="3676"/>
        <item x="3675"/>
        <item x="3674"/>
        <item x="3673"/>
        <item x="3672"/>
        <item x="3671"/>
        <item x="3670"/>
        <item x="3669"/>
        <item x="3668"/>
        <item x="3667"/>
        <item x="3666"/>
        <item x="3665"/>
        <item x="3664"/>
        <item x="3663"/>
        <item x="3662"/>
        <item x="3661"/>
        <item x="3660"/>
        <item x="3659"/>
        <item x="3658"/>
        <item x="3657"/>
        <item x="3656"/>
        <item x="3655"/>
        <item x="3654"/>
        <item x="3653"/>
        <item x="3652"/>
        <item x="3651"/>
        <item x="3650"/>
        <item x="3649"/>
        <item x="3648"/>
        <item x="3647"/>
        <item x="3646"/>
        <item x="3645"/>
        <item x="3644"/>
        <item x="3643"/>
        <item x="3642"/>
        <item x="3641"/>
        <item x="3640"/>
        <item x="3639"/>
        <item x="3638"/>
        <item x="3637"/>
        <item x="3636"/>
        <item x="3635"/>
        <item x="3634"/>
        <item x="3633"/>
        <item x="3632"/>
        <item x="3631"/>
        <item x="3630"/>
        <item x="3629"/>
        <item x="3628"/>
        <item x="3627"/>
        <item x="3626"/>
        <item x="3625"/>
        <item x="3624"/>
        <item x="3623"/>
        <item x="3622"/>
        <item x="3621"/>
        <item x="3620"/>
        <item x="3619"/>
        <item x="3618"/>
        <item x="3617"/>
        <item x="3616"/>
        <item x="3615"/>
        <item x="3614"/>
        <item x="3613"/>
        <item x="3612"/>
        <item x="3611"/>
        <item x="3610"/>
        <item x="3609"/>
        <item x="3608"/>
        <item x="3607"/>
        <item x="3606"/>
        <item x="3605"/>
        <item x="3604"/>
        <item x="3603"/>
        <item x="3602"/>
        <item x="3601"/>
        <item x="3600"/>
        <item x="3599"/>
        <item x="3598"/>
        <item x="3597"/>
        <item x="3596"/>
        <item x="3595"/>
        <item x="3594"/>
        <item x="3593"/>
        <item x="3592"/>
        <item x="3591"/>
        <item x="3590"/>
        <item x="3589"/>
        <item x="3588"/>
        <item x="3587"/>
        <item x="3586"/>
        <item x="3585"/>
        <item x="3584"/>
        <item x="3583"/>
        <item x="3582"/>
        <item x="3581"/>
        <item x="3580"/>
        <item x="3579"/>
        <item x="3578"/>
        <item x="3577"/>
        <item x="3576"/>
        <item x="3575"/>
        <item x="3574"/>
        <item x="3573"/>
        <item x="3572"/>
        <item x="3571"/>
        <item x="3570"/>
        <item x="3569"/>
        <item x="3568"/>
        <item x="3567"/>
        <item x="3566"/>
        <item x="3565"/>
        <item x="3564"/>
        <item x="3563"/>
        <item x="3562"/>
        <item x="3561"/>
        <item x="3560"/>
        <item x="3559"/>
        <item x="3558"/>
        <item x="3557"/>
        <item x="3556"/>
        <item x="3555"/>
        <item x="3554"/>
        <item x="3553"/>
        <item x="3552"/>
        <item x="3551"/>
        <item x="3550"/>
        <item x="3549"/>
        <item x="3548"/>
        <item x="3547"/>
        <item x="3546"/>
        <item x="3545"/>
        <item x="3544"/>
        <item x="3543"/>
        <item x="3542"/>
        <item x="3541"/>
        <item x="3540"/>
        <item x="3539"/>
        <item x="3538"/>
        <item x="3537"/>
        <item x="3536"/>
        <item x="3535"/>
        <item x="3534"/>
        <item x="3533"/>
        <item x="3532"/>
        <item x="3531"/>
        <item x="3530"/>
        <item x="3529"/>
        <item x="3528"/>
        <item x="3527"/>
        <item x="3526"/>
        <item x="3525"/>
        <item x="3524"/>
        <item x="3523"/>
        <item x="3522"/>
        <item x="3521"/>
        <item x="3520"/>
        <item x="3519"/>
        <item x="3518"/>
        <item x="3517"/>
        <item x="3516"/>
        <item x="3515"/>
        <item x="3514"/>
        <item x="3513"/>
        <item x="3512"/>
        <item x="3511"/>
        <item x="3510"/>
        <item x="3509"/>
        <item x="3508"/>
        <item x="3507"/>
        <item x="3506"/>
        <item x="3505"/>
        <item x="3504"/>
        <item x="3503"/>
        <item x="3502"/>
        <item x="3501"/>
        <item x="3500"/>
        <item x="3499"/>
        <item x="3498"/>
        <item x="3497"/>
        <item x="3496"/>
        <item x="3495"/>
        <item x="3494"/>
        <item x="3493"/>
        <item x="3492"/>
        <item x="3491"/>
        <item x="3490"/>
        <item x="3489"/>
        <item x="3488"/>
        <item x="3487"/>
        <item x="3486"/>
        <item x="3485"/>
        <item x="3484"/>
        <item x="3483"/>
        <item x="3482"/>
        <item x="3481"/>
        <item x="3480"/>
        <item x="3479"/>
        <item x="3478"/>
        <item x="3477"/>
        <item x="3476"/>
        <item x="3475"/>
        <item x="3474"/>
        <item x="3473"/>
        <item x="3472"/>
        <item x="3471"/>
        <item x="3470"/>
        <item x="3469"/>
        <item x="3468"/>
        <item x="3467"/>
        <item x="3466"/>
        <item x="3465"/>
        <item x="3464"/>
        <item x="3463"/>
        <item x="3462"/>
        <item x="3461"/>
        <item x="3460"/>
        <item x="3459"/>
        <item x="3458"/>
        <item x="3457"/>
        <item x="3456"/>
        <item x="3455"/>
        <item x="3454"/>
        <item x="3453"/>
        <item x="3452"/>
        <item x="3451"/>
        <item x="3450"/>
        <item x="3449"/>
        <item x="3448"/>
        <item x="3447"/>
        <item x="3446"/>
        <item x="3445"/>
        <item x="3444"/>
        <item x="3443"/>
        <item x="3442"/>
        <item x="3441"/>
        <item x="3440"/>
        <item x="3439"/>
        <item x="3438"/>
        <item x="3437"/>
        <item x="3436"/>
        <item x="3435"/>
        <item x="3434"/>
        <item x="3433"/>
        <item x="3432"/>
        <item x="3431"/>
        <item x="3430"/>
        <item x="3429"/>
        <item x="3428"/>
        <item x="3427"/>
        <item x="3426"/>
        <item x="3425"/>
        <item x="3424"/>
        <item x="3423"/>
        <item x="3422"/>
        <item x="3421"/>
        <item x="3420"/>
        <item x="3419"/>
        <item x="3418"/>
        <item x="3417"/>
        <item x="3416"/>
        <item x="3415"/>
        <item x="3414"/>
        <item x="3413"/>
        <item x="3412"/>
        <item x="3411"/>
        <item x="3410"/>
        <item x="3409"/>
        <item x="3408"/>
        <item x="3407"/>
        <item x="3406"/>
        <item x="3405"/>
        <item x="3404"/>
        <item x="3403"/>
        <item x="3402"/>
        <item x="3401"/>
        <item x="3400"/>
        <item x="3399"/>
        <item x="3398"/>
        <item x="3397"/>
        <item x="3396"/>
        <item x="3395"/>
        <item x="3394"/>
        <item x="3393"/>
        <item x="3392"/>
        <item x="3391"/>
        <item x="3390"/>
        <item x="3389"/>
        <item x="3388"/>
        <item x="3387"/>
        <item x="3386"/>
        <item x="3385"/>
        <item x="3384"/>
        <item x="3383"/>
        <item x="3382"/>
        <item x="3381"/>
        <item x="3380"/>
        <item x="3379"/>
        <item x="3378"/>
        <item x="3377"/>
        <item x="3376"/>
        <item x="3375"/>
        <item x="3374"/>
        <item x="3373"/>
        <item x="3372"/>
        <item x="3371"/>
        <item x="3370"/>
        <item x="3369"/>
        <item x="3368"/>
        <item x="3367"/>
        <item x="3366"/>
        <item x="3365"/>
        <item x="3364"/>
        <item x="3363"/>
        <item x="3362"/>
        <item x="3361"/>
        <item x="3360"/>
        <item x="3359"/>
        <item x="3358"/>
        <item x="3357"/>
        <item x="3356"/>
        <item x="3355"/>
        <item x="3354"/>
        <item x="3353"/>
        <item x="3352"/>
        <item x="3351"/>
        <item x="3350"/>
        <item x="3349"/>
        <item x="3348"/>
        <item x="3347"/>
        <item x="3346"/>
        <item x="3345"/>
        <item x="3344"/>
        <item x="3343"/>
        <item x="3342"/>
        <item x="3341"/>
        <item x="3340"/>
        <item x="3339"/>
        <item x="3338"/>
        <item x="3337"/>
        <item x="3336"/>
        <item x="3335"/>
        <item x="3334"/>
        <item x="3333"/>
        <item x="3332"/>
        <item x="3331"/>
        <item x="3330"/>
        <item x="3329"/>
        <item x="3328"/>
        <item x="3327"/>
        <item x="3326"/>
        <item x="3325"/>
        <item x="3324"/>
        <item x="3323"/>
        <item x="3322"/>
        <item x="3321"/>
        <item x="3320"/>
        <item x="3319"/>
        <item x="3318"/>
        <item x="3317"/>
        <item x="3316"/>
        <item x="3315"/>
        <item x="3314"/>
        <item x="3313"/>
        <item x="3312"/>
        <item x="3311"/>
        <item x="3310"/>
        <item x="3309"/>
        <item x="3308"/>
        <item x="3307"/>
        <item x="3306"/>
        <item x="3305"/>
        <item x="3304"/>
        <item x="3303"/>
        <item x="3302"/>
        <item x="3301"/>
        <item x="3300"/>
        <item x="3299"/>
        <item x="3298"/>
        <item x="3297"/>
        <item x="3296"/>
        <item x="3295"/>
        <item x="3294"/>
        <item x="3293"/>
        <item x="3292"/>
        <item x="3291"/>
        <item x="3290"/>
        <item x="3289"/>
        <item x="3288"/>
        <item x="3287"/>
        <item x="3286"/>
        <item x="3285"/>
        <item x="3284"/>
        <item x="3283"/>
        <item x="3282"/>
        <item x="3281"/>
        <item x="3280"/>
        <item x="3279"/>
        <item x="3278"/>
        <item x="3277"/>
        <item x="3276"/>
        <item x="3275"/>
        <item x="3274"/>
        <item x="3273"/>
        <item x="3272"/>
        <item x="3271"/>
        <item x="3270"/>
        <item x="3269"/>
        <item x="3268"/>
        <item x="3267"/>
        <item x="3266"/>
        <item x="3265"/>
        <item x="3264"/>
        <item x="3263"/>
        <item x="3262"/>
        <item x="3261"/>
        <item x="3260"/>
        <item x="3259"/>
        <item x="3258"/>
        <item x="3257"/>
        <item x="3256"/>
        <item x="3255"/>
        <item x="3254"/>
        <item x="3253"/>
        <item x="3252"/>
        <item x="3251"/>
        <item x="3250"/>
        <item x="3249"/>
        <item x="3248"/>
        <item x="3247"/>
        <item x="3246"/>
        <item x="3245"/>
        <item x="3244"/>
        <item x="3243"/>
        <item x="3242"/>
        <item x="3241"/>
        <item x="3240"/>
        <item x="3239"/>
        <item x="3238"/>
        <item x="3237"/>
        <item x="3236"/>
        <item x="3235"/>
        <item x="3234"/>
        <item x="3233"/>
        <item x="3232"/>
        <item x="3231"/>
        <item x="3230"/>
        <item x="3229"/>
        <item x="3228"/>
        <item x="3227"/>
        <item x="3226"/>
        <item x="3225"/>
        <item x="3224"/>
        <item x="3223"/>
        <item x="3222"/>
        <item x="3221"/>
        <item x="3220"/>
        <item x="3219"/>
        <item x="3218"/>
        <item x="3217"/>
        <item x="3216"/>
        <item x="3215"/>
        <item x="3214"/>
        <item x="3213"/>
        <item x="3212"/>
        <item x="3211"/>
        <item x="3210"/>
        <item x="3209"/>
        <item x="3208"/>
        <item x="3207"/>
        <item x="3206"/>
        <item x="3205"/>
        <item x="3204"/>
        <item x="3203"/>
        <item x="3202"/>
        <item x="3201"/>
        <item x="3200"/>
        <item x="3199"/>
        <item x="3198"/>
        <item x="3197"/>
        <item x="3196"/>
        <item x="3195"/>
        <item x="3194"/>
        <item x="3193"/>
        <item x="3192"/>
        <item x="3191"/>
        <item x="3190"/>
        <item x="3189"/>
        <item x="3188"/>
        <item x="3187"/>
        <item x="3186"/>
        <item x="3185"/>
        <item x="3184"/>
        <item x="3183"/>
        <item x="3182"/>
        <item x="3181"/>
        <item x="3180"/>
        <item x="3179"/>
        <item x="3178"/>
        <item x="3177"/>
        <item x="3176"/>
        <item x="3175"/>
        <item x="3174"/>
        <item x="3173"/>
        <item x="3172"/>
        <item x="3171"/>
        <item x="3170"/>
        <item x="3169"/>
        <item x="3168"/>
        <item x="3167"/>
        <item x="3166"/>
        <item x="3165"/>
        <item x="3164"/>
        <item x="3163"/>
        <item x="3162"/>
        <item x="3161"/>
        <item x="3160"/>
        <item x="3159"/>
        <item x="3158"/>
        <item x="3157"/>
        <item x="3156"/>
        <item x="3155"/>
        <item x="3154"/>
        <item x="3153"/>
        <item x="3152"/>
        <item x="3151"/>
        <item x="3150"/>
        <item x="3149"/>
        <item x="3148"/>
        <item x="3147"/>
        <item x="3146"/>
        <item x="3145"/>
        <item x="3144"/>
        <item x="3143"/>
        <item x="3142"/>
        <item x="3141"/>
        <item x="3140"/>
        <item x="3139"/>
        <item x="3138"/>
        <item x="3137"/>
        <item x="3136"/>
        <item x="3135"/>
        <item x="3134"/>
        <item x="3133"/>
        <item x="3132"/>
        <item x="3131"/>
        <item x="3130"/>
        <item x="3129"/>
        <item x="3128"/>
        <item x="3127"/>
        <item x="3126"/>
        <item x="3125"/>
        <item x="3124"/>
        <item x="3123"/>
        <item x="3122"/>
        <item x="3121"/>
        <item x="3120"/>
        <item x="3119"/>
        <item x="3118"/>
        <item x="3117"/>
        <item x="3116"/>
        <item x="3115"/>
        <item x="3114"/>
        <item x="3113"/>
        <item x="3112"/>
        <item x="3111"/>
        <item x="3110"/>
        <item x="3109"/>
        <item x="3108"/>
        <item x="3107"/>
        <item x="3106"/>
        <item x="3105"/>
        <item x="3104"/>
        <item x="3103"/>
        <item x="3102"/>
        <item x="3101"/>
        <item x="3100"/>
        <item x="3099"/>
        <item x="3098"/>
        <item x="3097"/>
        <item x="3096"/>
        <item x="3095"/>
        <item x="3094"/>
        <item x="3093"/>
        <item x="3092"/>
        <item x="3091"/>
        <item x="3090"/>
        <item x="3089"/>
        <item x="3088"/>
        <item x="3087"/>
        <item x="3086"/>
        <item x="3085"/>
        <item x="3084"/>
        <item x="3083"/>
        <item x="3082"/>
        <item x="3081"/>
        <item x="3080"/>
        <item x="3079"/>
        <item x="3078"/>
        <item x="3077"/>
        <item x="3076"/>
        <item x="3075"/>
        <item x="3074"/>
        <item x="3073"/>
        <item x="3072"/>
        <item x="3071"/>
        <item x="3070"/>
        <item x="3069"/>
        <item x="3068"/>
        <item x="3067"/>
        <item x="3066"/>
        <item x="3065"/>
        <item x="3064"/>
        <item x="3063"/>
        <item x="3062"/>
        <item x="3061"/>
        <item x="3060"/>
        <item x="3059"/>
        <item x="3058"/>
        <item x="3057"/>
        <item x="3056"/>
        <item x="3055"/>
        <item x="3054"/>
        <item x="3053"/>
        <item x="3052"/>
        <item x="3051"/>
        <item x="3050"/>
        <item x="3049"/>
        <item x="3048"/>
        <item x="3047"/>
        <item x="3046"/>
        <item x="3045"/>
        <item x="3044"/>
        <item x="3043"/>
        <item x="3042"/>
        <item x="3041"/>
        <item x="3040"/>
        <item x="3039"/>
        <item x="3038"/>
        <item x="3037"/>
        <item x="3036"/>
        <item x="3035"/>
        <item x="3034"/>
        <item x="3033"/>
        <item x="3032"/>
        <item x="3031"/>
        <item x="3030"/>
        <item x="3029"/>
        <item x="3028"/>
        <item x="3027"/>
        <item x="3026"/>
        <item x="3025"/>
        <item x="3024"/>
        <item x="3023"/>
        <item x="3022"/>
        <item x="3021"/>
        <item x="3020"/>
        <item x="3019"/>
        <item x="3018"/>
        <item x="3017"/>
        <item x="3016"/>
        <item x="3015"/>
        <item x="3014"/>
        <item x="3013"/>
        <item x="3012"/>
        <item x="3011"/>
        <item x="3010"/>
        <item x="3009"/>
        <item x="3008"/>
        <item x="3007"/>
        <item x="3006"/>
        <item x="3005"/>
        <item x="3004"/>
        <item x="3003"/>
        <item x="3002"/>
        <item x="3001"/>
        <item x="3000"/>
        <item x="2999"/>
        <item x="2998"/>
        <item x="2997"/>
        <item x="2996"/>
        <item x="2995"/>
        <item x="2994"/>
        <item x="2993"/>
        <item x="2992"/>
        <item x="2991"/>
        <item x="2990"/>
        <item x="2989"/>
        <item x="2988"/>
        <item x="2987"/>
        <item x="2986"/>
        <item x="2985"/>
        <item x="2984"/>
        <item x="2983"/>
        <item x="2982"/>
        <item x="2981"/>
        <item x="2980"/>
        <item x="2979"/>
        <item x="2978"/>
        <item x="2977"/>
        <item x="2976"/>
        <item x="2975"/>
        <item x="2974"/>
        <item x="2973"/>
        <item x="2972"/>
        <item x="2971"/>
        <item x="2970"/>
        <item x="2969"/>
        <item x="2968"/>
        <item x="2967"/>
        <item x="2966"/>
        <item x="2965"/>
        <item x="2964"/>
        <item x="2963"/>
        <item x="2962"/>
        <item x="2961"/>
        <item x="2960"/>
        <item x="2959"/>
        <item x="2958"/>
        <item x="2957"/>
        <item x="2956"/>
        <item x="2955"/>
        <item x="2954"/>
        <item x="2953"/>
        <item x="2952"/>
        <item x="2951"/>
        <item x="2950"/>
        <item x="2949"/>
        <item x="2948"/>
        <item x="2947"/>
        <item x="2946"/>
        <item x="2945"/>
        <item x="2944"/>
        <item x="2943"/>
        <item x="2942"/>
        <item x="2941"/>
        <item x="2940"/>
        <item x="2939"/>
        <item x="2938"/>
        <item x="2937"/>
        <item x="2936"/>
        <item x="2935"/>
        <item x="2934"/>
        <item x="2933"/>
        <item x="2932"/>
        <item x="2931"/>
        <item x="2930"/>
        <item x="2929"/>
        <item x="2928"/>
        <item x="2927"/>
        <item x="2926"/>
        <item x="2925"/>
        <item x="2924"/>
        <item x="2923"/>
        <item x="2922"/>
        <item x="2921"/>
        <item x="2920"/>
        <item x="2919"/>
        <item x="2918"/>
        <item x="2917"/>
        <item x="2916"/>
        <item x="2915"/>
        <item x="2914"/>
        <item x="2913"/>
        <item x="2912"/>
        <item x="2911"/>
        <item x="2910"/>
        <item x="2909"/>
        <item x="2908"/>
        <item x="2907"/>
        <item x="2906"/>
        <item x="2905"/>
        <item x="2904"/>
        <item x="2903"/>
        <item x="2902"/>
        <item x="2901"/>
        <item x="2900"/>
        <item x="2899"/>
        <item x="2898"/>
        <item x="2897"/>
        <item x="2896"/>
        <item x="2895"/>
        <item x="2894"/>
        <item x="2893"/>
        <item x="2892"/>
        <item x="2891"/>
        <item x="2890"/>
        <item x="2889"/>
        <item x="2888"/>
        <item x="2887"/>
        <item x="2886"/>
        <item x="2885"/>
        <item x="2884"/>
        <item x="2883"/>
        <item x="2882"/>
        <item x="2881"/>
        <item x="2880"/>
        <item x="2879"/>
        <item x="2878"/>
        <item x="2877"/>
        <item x="2876"/>
        <item x="2875"/>
        <item x="2874"/>
        <item x="2873"/>
        <item x="2872"/>
        <item x="2871"/>
        <item x="2870"/>
        <item x="2869"/>
        <item x="2868"/>
        <item x="2867"/>
        <item x="2866"/>
        <item x="2865"/>
        <item x="2864"/>
        <item x="2863"/>
        <item x="2862"/>
        <item x="2861"/>
        <item x="2860"/>
        <item x="2859"/>
        <item x="2858"/>
        <item x="2857"/>
        <item x="2856"/>
        <item x="2855"/>
        <item x="2854"/>
        <item x="2853"/>
        <item x="2852"/>
        <item x="2851"/>
        <item x="2850"/>
        <item x="2849"/>
        <item x="2848"/>
        <item x="2847"/>
        <item x="2846"/>
        <item x="2845"/>
        <item x="2844"/>
        <item x="2843"/>
        <item x="2842"/>
        <item x="2841"/>
        <item x="2840"/>
        <item x="2839"/>
        <item x="2838"/>
        <item x="2837"/>
        <item x="2836"/>
        <item x="2835"/>
        <item x="2834"/>
        <item x="2833"/>
        <item x="2832"/>
        <item x="2831"/>
        <item x="2830"/>
        <item x="2829"/>
        <item x="2828"/>
        <item x="2827"/>
        <item x="2826"/>
        <item x="2825"/>
        <item x="2824"/>
        <item x="2823"/>
        <item x="2822"/>
        <item x="2821"/>
        <item x="2820"/>
        <item x="2819"/>
        <item x="2818"/>
        <item x="2817"/>
        <item x="2816"/>
        <item x="2815"/>
        <item x="2814"/>
        <item x="2813"/>
        <item x="2812"/>
        <item x="2811"/>
        <item x="2810"/>
        <item x="2809"/>
        <item x="2808"/>
        <item x="2807"/>
        <item x="2806"/>
        <item x="2805"/>
        <item x="2804"/>
        <item x="2803"/>
        <item x="2802"/>
        <item x="2801"/>
        <item x="2800"/>
        <item x="2799"/>
        <item x="2798"/>
        <item x="2797"/>
        <item x="2796"/>
        <item x="2795"/>
        <item x="2794"/>
        <item x="2793"/>
        <item x="2792"/>
        <item x="2791"/>
        <item x="2790"/>
        <item x="2789"/>
        <item x="2788"/>
        <item x="2787"/>
        <item x="2786"/>
        <item x="2785"/>
        <item x="2784"/>
        <item x="2783"/>
        <item x="2782"/>
        <item x="2781"/>
        <item x="2780"/>
        <item x="2779"/>
        <item x="2778"/>
        <item x="2777"/>
        <item x="2776"/>
        <item x="2775"/>
        <item x="2774"/>
        <item x="2773"/>
        <item x="2772"/>
        <item x="2771"/>
        <item x="2770"/>
        <item x="2769"/>
        <item x="2768"/>
        <item x="2767"/>
        <item x="2766"/>
        <item x="2765"/>
        <item x="2764"/>
        <item x="2763"/>
        <item x="2762"/>
        <item x="2761"/>
        <item x="2760"/>
        <item x="2759"/>
        <item x="2758"/>
        <item x="2757"/>
        <item x="2756"/>
        <item x="2755"/>
        <item x="2754"/>
        <item x="2753"/>
        <item x="2752"/>
        <item x="2751"/>
        <item x="2750"/>
        <item x="2749"/>
        <item x="2748"/>
        <item x="2747"/>
        <item x="2746"/>
        <item x="2745"/>
        <item x="2744"/>
        <item x="2743"/>
        <item x="2742"/>
        <item x="2741"/>
        <item x="2740"/>
        <item x="2739"/>
        <item x="2738"/>
        <item x="2737"/>
        <item x="2736"/>
        <item x="2735"/>
        <item x="2734"/>
        <item x="2733"/>
        <item x="2732"/>
        <item x="2731"/>
        <item x="2730"/>
        <item x="2729"/>
        <item x="2728"/>
        <item x="2727"/>
        <item x="2726"/>
        <item x="2725"/>
        <item x="2724"/>
        <item x="2723"/>
        <item x="2722"/>
        <item x="2721"/>
        <item x="2720"/>
        <item x="2719"/>
        <item x="2718"/>
        <item x="2717"/>
        <item x="2716"/>
        <item x="2715"/>
        <item x="2714"/>
        <item x="2713"/>
        <item x="2712"/>
        <item x="2711"/>
        <item x="2710"/>
        <item x="2709"/>
        <item x="2708"/>
        <item x="2707"/>
        <item x="2706"/>
        <item x="2705"/>
        <item x="2704"/>
        <item x="2703"/>
        <item x="2702"/>
        <item x="2701"/>
        <item x="2700"/>
        <item x="2699"/>
        <item x="2698"/>
        <item x="2697"/>
        <item x="2696"/>
        <item x="2695"/>
        <item x="2694"/>
        <item x="2693"/>
        <item x="2692"/>
        <item x="2691"/>
        <item x="2690"/>
        <item x="2689"/>
        <item x="2688"/>
        <item x="2687"/>
        <item x="2686"/>
        <item x="2685"/>
        <item x="2684"/>
        <item x="2683"/>
        <item x="2682"/>
        <item x="2681"/>
        <item x="2680"/>
        <item x="2679"/>
        <item x="2678"/>
        <item x="2677"/>
        <item x="2676"/>
        <item x="2675"/>
        <item x="2674"/>
        <item x="2673"/>
        <item x="2672"/>
        <item x="2671"/>
        <item x="2670"/>
        <item x="2669"/>
        <item x="2668"/>
        <item x="2667"/>
        <item x="2666"/>
        <item x="2665"/>
        <item x="2664"/>
        <item x="2663"/>
        <item x="2662"/>
        <item x="2661"/>
        <item x="2660"/>
        <item x="2659"/>
        <item x="2658"/>
        <item x="2657"/>
        <item x="2656"/>
        <item x="2655"/>
        <item x="2654"/>
        <item x="2653"/>
        <item x="2652"/>
        <item x="2651"/>
        <item x="2650"/>
        <item x="2649"/>
        <item x="2648"/>
        <item x="2647"/>
        <item x="2646"/>
        <item x="2645"/>
        <item x="2644"/>
        <item x="2643"/>
        <item x="2642"/>
        <item x="2641"/>
        <item x="2640"/>
        <item x="2639"/>
        <item x="2638"/>
        <item x="2637"/>
        <item x="2636"/>
        <item x="2635"/>
        <item x="2634"/>
        <item x="2633"/>
        <item x="2632"/>
        <item x="2631"/>
        <item x="2630"/>
        <item x="2629"/>
        <item x="2628"/>
        <item x="2627"/>
        <item x="2626"/>
        <item x="2625"/>
        <item x="2624"/>
        <item x="2623"/>
        <item x="2622"/>
        <item x="2621"/>
        <item x="2620"/>
        <item x="2619"/>
        <item x="2618"/>
        <item x="2617"/>
        <item x="2616"/>
        <item x="2615"/>
        <item x="2614"/>
        <item x="2613"/>
        <item x="2612"/>
        <item x="2611"/>
        <item x="2610"/>
        <item x="2609"/>
        <item x="2608"/>
        <item x="2607"/>
        <item x="2606"/>
        <item x="2605"/>
        <item x="2604"/>
        <item x="2603"/>
        <item x="2602"/>
        <item x="2601"/>
        <item x="2600"/>
        <item x="2599"/>
        <item x="2598"/>
        <item x="2597"/>
        <item x="2596"/>
        <item x="2595"/>
        <item x="2594"/>
        <item x="2593"/>
        <item x="2592"/>
        <item x="2591"/>
        <item x="2590"/>
        <item x="2589"/>
        <item x="2588"/>
        <item x="2587"/>
        <item x="2586"/>
        <item x="2585"/>
        <item x="2584"/>
        <item x="2583"/>
        <item x="2582"/>
        <item x="2581"/>
        <item x="2580"/>
        <item x="2579"/>
        <item x="2578"/>
        <item x="2577"/>
        <item x="2576"/>
        <item x="2575"/>
        <item x="2574"/>
        <item x="2573"/>
        <item x="2572"/>
        <item x="2571"/>
        <item x="2570"/>
        <item x="2569"/>
        <item x="2568"/>
        <item x="2567"/>
        <item x="2566"/>
        <item x="2565"/>
        <item x="2564"/>
        <item x="2563"/>
        <item x="2562"/>
        <item x="2561"/>
        <item x="2560"/>
        <item x="2559"/>
        <item x="2558"/>
        <item x="2557"/>
        <item x="2556"/>
        <item x="2555"/>
        <item x="2554"/>
        <item x="2553"/>
        <item x="2552"/>
        <item x="2551"/>
        <item x="2550"/>
        <item x="2549"/>
        <item x="2548"/>
        <item x="2547"/>
        <item x="2546"/>
        <item x="2545"/>
        <item x="2544"/>
        <item x="2543"/>
        <item x="2542"/>
        <item x="2541"/>
        <item x="2540"/>
        <item x="2539"/>
        <item x="2538"/>
        <item x="2537"/>
        <item x="2536"/>
        <item x="2535"/>
        <item x="2534"/>
        <item x="2533"/>
        <item x="2532"/>
        <item x="2531"/>
        <item x="2530"/>
        <item x="2529"/>
        <item x="2528"/>
        <item x="2527"/>
        <item x="2526"/>
        <item x="2525"/>
        <item x="2524"/>
        <item x="2523"/>
        <item x="2522"/>
        <item x="2521"/>
        <item x="2520"/>
        <item x="2519"/>
        <item x="2518"/>
        <item x="2517"/>
        <item x="2516"/>
        <item x="2515"/>
        <item x="2514"/>
        <item x="2513"/>
        <item x="2512"/>
        <item x="2511"/>
        <item x="2510"/>
        <item x="2509"/>
        <item x="2508"/>
        <item x="2507"/>
        <item x="2506"/>
        <item x="2505"/>
        <item x="2504"/>
        <item x="2503"/>
        <item x="2502"/>
        <item x="2501"/>
        <item x="2500"/>
        <item x="2499"/>
        <item x="2498"/>
        <item x="2497"/>
        <item x="2496"/>
        <item x="2495"/>
        <item x="2494"/>
        <item x="2493"/>
        <item x="2492"/>
        <item x="2491"/>
        <item x="2490"/>
        <item x="2489"/>
        <item x="2488"/>
        <item x="2487"/>
        <item x="2486"/>
        <item x="2485"/>
        <item x="2484"/>
        <item x="2483"/>
        <item x="2482"/>
        <item x="2481"/>
        <item x="2480"/>
        <item x="2479"/>
        <item x="2478"/>
        <item x="2477"/>
        <item x="2476"/>
        <item x="2475"/>
        <item x="2474"/>
        <item x="2473"/>
        <item x="2472"/>
        <item x="2471"/>
        <item x="2470"/>
        <item x="2469"/>
        <item x="2468"/>
        <item x="2467"/>
        <item x="2466"/>
        <item x="2465"/>
        <item x="2464"/>
        <item x="2463"/>
        <item x="2462"/>
        <item x="2461"/>
        <item x="2460"/>
        <item x="2459"/>
        <item x="2458"/>
        <item x="2457"/>
        <item x="2456"/>
        <item x="2455"/>
        <item x="2454"/>
        <item x="2453"/>
        <item x="2452"/>
        <item x="2451"/>
        <item x="2450"/>
        <item x="2449"/>
        <item x="2448"/>
        <item x="2447"/>
        <item x="2446"/>
        <item x="2445"/>
        <item x="2444"/>
        <item x="2443"/>
        <item x="2442"/>
        <item x="2441"/>
        <item x="2440"/>
        <item x="2439"/>
        <item x="2438"/>
        <item x="2437"/>
        <item x="2436"/>
        <item x="2435"/>
        <item x="2434"/>
        <item x="2433"/>
        <item x="2432"/>
        <item x="2431"/>
        <item x="2430"/>
        <item x="2429"/>
        <item x="2428"/>
        <item x="2427"/>
        <item x="2426"/>
        <item x="2425"/>
        <item x="2424"/>
        <item x="2423"/>
        <item x="2422"/>
        <item x="2421"/>
        <item x="2420"/>
        <item x="2419"/>
        <item x="2418"/>
        <item x="2417"/>
        <item x="2416"/>
        <item x="2415"/>
        <item x="2414"/>
        <item x="2413"/>
        <item x="2412"/>
        <item x="2411"/>
        <item x="2410"/>
        <item x="2409"/>
        <item x="2408"/>
        <item x="2407"/>
        <item x="2406"/>
        <item x="2405"/>
        <item x="2404"/>
        <item x="2403"/>
        <item x="2402"/>
        <item x="2401"/>
        <item x="2400"/>
        <item x="2399"/>
        <item x="2398"/>
        <item x="2397"/>
        <item x="2396"/>
        <item x="2395"/>
        <item x="2394"/>
        <item x="2393"/>
        <item x="2392"/>
        <item x="2391"/>
        <item x="2390"/>
        <item x="2389"/>
        <item x="2388"/>
        <item x="2387"/>
        <item x="2386"/>
        <item x="2385"/>
        <item x="2384"/>
        <item x="2383"/>
        <item x="2382"/>
        <item x="2381"/>
        <item x="2380"/>
        <item x="2379"/>
        <item x="2378"/>
        <item x="2377"/>
        <item x="2376"/>
        <item x="2375"/>
        <item x="2374"/>
        <item x="2373"/>
        <item x="2372"/>
        <item x="2371"/>
        <item x="2370"/>
        <item x="2369"/>
        <item x="2368"/>
        <item x="2367"/>
        <item x="2366"/>
        <item x="2365"/>
        <item x="2364"/>
        <item x="2363"/>
        <item x="2362"/>
        <item x="2361"/>
        <item x="2360"/>
        <item x="2359"/>
        <item x="2358"/>
        <item x="2357"/>
        <item x="2356"/>
        <item x="2355"/>
        <item x="2354"/>
        <item x="2353"/>
        <item x="2352"/>
        <item x="2351"/>
        <item x="2350"/>
        <item x="2349"/>
        <item x="2348"/>
        <item x="2347"/>
        <item x="2346"/>
        <item x="2345"/>
        <item x="2344"/>
        <item x="2343"/>
        <item x="2342"/>
        <item x="2341"/>
        <item x="2340"/>
        <item x="2339"/>
        <item x="2338"/>
        <item x="2337"/>
        <item x="2336"/>
        <item x="2335"/>
        <item x="2334"/>
        <item x="2333"/>
        <item x="2332"/>
        <item x="2331"/>
        <item x="2330"/>
        <item x="2329"/>
        <item x="2328"/>
        <item x="2327"/>
        <item x="2326"/>
        <item x="2325"/>
        <item x="2324"/>
        <item x="2323"/>
        <item x="2322"/>
        <item x="2321"/>
        <item x="2320"/>
        <item x="2319"/>
        <item x="2318"/>
        <item x="2317"/>
        <item x="2316"/>
        <item x="2315"/>
        <item x="2314"/>
        <item x="2313"/>
        <item x="2312"/>
        <item x="2311"/>
        <item x="2310"/>
        <item x="2309"/>
        <item x="2308"/>
        <item x="2307"/>
        <item x="2306"/>
        <item x="2305"/>
        <item x="2304"/>
        <item x="2303"/>
        <item x="2302"/>
        <item x="2301"/>
        <item x="2300"/>
        <item x="2299"/>
        <item x="2298"/>
        <item x="2297"/>
        <item x="2296"/>
        <item x="2295"/>
        <item x="2294"/>
        <item x="2293"/>
        <item x="2292"/>
        <item x="2291"/>
        <item x="2290"/>
        <item x="2289"/>
        <item x="2288"/>
        <item x="2287"/>
        <item x="2286"/>
        <item x="2285"/>
        <item x="2284"/>
        <item x="2283"/>
        <item x="2282"/>
        <item x="2281"/>
        <item x="2280"/>
        <item x="2279"/>
        <item x="2278"/>
        <item x="2277"/>
        <item x="2276"/>
        <item x="2275"/>
        <item x="2274"/>
        <item x="2273"/>
        <item x="2272"/>
        <item x="2271"/>
        <item x="2270"/>
        <item x="2269"/>
        <item x="2268"/>
        <item x="2267"/>
        <item x="2266"/>
        <item x="2265"/>
        <item x="2264"/>
        <item x="2263"/>
        <item x="2262"/>
        <item x="2261"/>
        <item x="2260"/>
        <item x="2259"/>
        <item x="2258"/>
        <item x="2257"/>
        <item x="2256"/>
        <item x="2255"/>
        <item x="2254"/>
        <item x="2253"/>
        <item x="2252"/>
        <item x="2251"/>
        <item x="2250"/>
        <item x="2249"/>
        <item x="2248"/>
        <item x="2247"/>
        <item x="2246"/>
        <item x="2245"/>
        <item x="2244"/>
        <item x="2243"/>
        <item x="2242"/>
        <item x="2241"/>
        <item x="2240"/>
        <item x="2239"/>
        <item x="2238"/>
        <item x="2237"/>
        <item x="2236"/>
        <item x="2235"/>
        <item x="2234"/>
        <item x="2233"/>
        <item x="2232"/>
        <item x="2231"/>
        <item x="2230"/>
        <item x="2229"/>
        <item x="2228"/>
        <item x="2227"/>
        <item x="2226"/>
        <item x="2225"/>
        <item x="2224"/>
        <item x="2223"/>
        <item x="2222"/>
        <item x="2221"/>
        <item x="2220"/>
        <item x="2219"/>
        <item x="2218"/>
        <item x="2217"/>
        <item x="2216"/>
        <item x="2215"/>
        <item x="2214"/>
        <item x="2213"/>
        <item x="2212"/>
        <item x="2211"/>
        <item x="2210"/>
        <item x="2209"/>
        <item x="2208"/>
        <item x="2207"/>
        <item x="2206"/>
        <item x="2205"/>
        <item x="2204"/>
        <item x="2203"/>
        <item x="2202"/>
        <item x="2201"/>
        <item x="2200"/>
        <item x="2199"/>
        <item x="2198"/>
        <item x="2197"/>
        <item x="2196"/>
        <item x="2195"/>
        <item x="2194"/>
        <item x="2193"/>
        <item x="2192"/>
        <item x="2191"/>
        <item x="2190"/>
        <item x="2189"/>
        <item x="2188"/>
        <item x="2187"/>
        <item x="2186"/>
        <item x="2185"/>
        <item x="2184"/>
        <item x="2183"/>
        <item x="2182"/>
        <item x="2181"/>
        <item x="2180"/>
        <item x="2179"/>
        <item x="2178"/>
        <item x="2177"/>
        <item x="2176"/>
        <item x="2175"/>
        <item x="2174"/>
        <item x="2173"/>
        <item x="2172"/>
        <item x="2171"/>
        <item x="2170"/>
        <item x="2169"/>
        <item x="2168"/>
        <item x="2167"/>
        <item x="2166"/>
        <item x="2165"/>
        <item x="2164"/>
        <item x="2163"/>
        <item x="2162"/>
        <item x="2161"/>
        <item x="2160"/>
        <item x="2159"/>
        <item x="2158"/>
        <item x="2157"/>
        <item x="2156"/>
        <item x="2155"/>
        <item x="2154"/>
        <item x="2153"/>
        <item x="2152"/>
        <item x="2151"/>
        <item x="2150"/>
        <item x="2149"/>
        <item x="2148"/>
        <item x="2147"/>
        <item x="2146"/>
        <item x="2145"/>
        <item x="2144"/>
        <item x="2143"/>
        <item x="2142"/>
        <item x="2141"/>
        <item x="2140"/>
        <item x="2139"/>
        <item x="2138"/>
        <item x="2137"/>
        <item x="2136"/>
        <item x="2135"/>
        <item x="2134"/>
        <item x="2133"/>
        <item x="2132"/>
        <item x="2131"/>
        <item x="2130"/>
        <item x="2129"/>
        <item x="2128"/>
        <item x="2127"/>
        <item x="2126"/>
        <item x="2125"/>
        <item x="2124"/>
        <item x="2123"/>
        <item x="2122"/>
        <item x="2121"/>
        <item x="2120"/>
        <item x="2119"/>
        <item x="2118"/>
        <item x="2117"/>
        <item x="2116"/>
        <item x="2115"/>
        <item x="2114"/>
        <item x="2113"/>
        <item x="2112"/>
        <item x="2111"/>
        <item x="2110"/>
        <item x="2109"/>
        <item x="2108"/>
        <item x="2107"/>
        <item x="2106"/>
        <item x="2105"/>
        <item x="2104"/>
        <item x="2103"/>
        <item x="2102"/>
        <item x="2101"/>
        <item x="2100"/>
        <item x="2099"/>
        <item x="2098"/>
        <item x="2097"/>
        <item x="2096"/>
        <item x="2095"/>
        <item x="2094"/>
        <item x="2093"/>
        <item x="2092"/>
        <item x="2091"/>
        <item x="2090"/>
        <item x="2089"/>
        <item x="2088"/>
        <item x="2087"/>
        <item x="2086"/>
        <item x="2085"/>
        <item x="2084"/>
        <item x="2083"/>
        <item x="2082"/>
        <item x="2081"/>
        <item x="2080"/>
        <item x="2079"/>
        <item x="2078"/>
        <item x="2077"/>
        <item x="2076"/>
        <item x="2075"/>
        <item x="2074"/>
        <item x="2073"/>
        <item x="2072"/>
        <item x="2071"/>
        <item x="2070"/>
        <item x="2069"/>
        <item x="2068"/>
        <item x="2067"/>
        <item x="2066"/>
        <item x="2065"/>
        <item x="2064"/>
        <item x="2063"/>
        <item x="2062"/>
        <item x="2061"/>
        <item x="2060"/>
        <item x="2059"/>
        <item x="2058"/>
        <item x="2057"/>
        <item x="2056"/>
        <item x="2055"/>
        <item x="2054"/>
        <item x="2053"/>
        <item x="2052"/>
        <item x="2051"/>
        <item x="2050"/>
        <item x="2049"/>
        <item x="2048"/>
        <item x="2047"/>
        <item x="2046"/>
        <item x="2045"/>
        <item x="2044"/>
        <item x="2043"/>
        <item x="2042"/>
        <item x="2041"/>
        <item x="2040"/>
        <item x="2039"/>
        <item x="2038"/>
        <item x="2037"/>
        <item x="2036"/>
        <item x="2035"/>
        <item x="2034"/>
        <item x="2033"/>
        <item x="2032"/>
        <item x="2031"/>
        <item x="2030"/>
        <item x="2029"/>
        <item x="2028"/>
        <item x="2027"/>
        <item x="2026"/>
        <item x="2025"/>
        <item x="2024"/>
        <item x="2023"/>
        <item x="2022"/>
        <item x="2021"/>
        <item x="2020"/>
        <item x="2019"/>
        <item x="2018"/>
        <item x="2017"/>
        <item x="2016"/>
        <item x="2015"/>
        <item x="2014"/>
        <item x="2013"/>
        <item x="2012"/>
        <item x="2011"/>
        <item x="2010"/>
        <item x="2009"/>
        <item x="2008"/>
        <item x="2007"/>
        <item x="2006"/>
        <item x="2005"/>
        <item x="2004"/>
        <item x="2003"/>
        <item x="2002"/>
        <item x="2001"/>
        <item x="2000"/>
        <item x="1999"/>
        <item x="1998"/>
        <item x="1997"/>
        <item x="1996"/>
        <item x="1995"/>
        <item x="1994"/>
        <item x="1993"/>
        <item x="1992"/>
        <item x="1991"/>
        <item x="1990"/>
        <item x="1989"/>
        <item x="1988"/>
        <item x="1987"/>
        <item x="1986"/>
        <item x="1985"/>
        <item x="1984"/>
        <item x="1983"/>
        <item x="1982"/>
        <item x="1981"/>
        <item x="1980"/>
        <item x="1979"/>
        <item x="1978"/>
        <item x="1977"/>
        <item x="1976"/>
        <item x="1975"/>
        <item x="1974"/>
        <item x="1973"/>
        <item x="1972"/>
        <item x="1971"/>
        <item x="1970"/>
        <item x="1969"/>
        <item x="1968"/>
        <item x="1967"/>
        <item x="1966"/>
        <item x="1965"/>
        <item x="1964"/>
        <item x="1963"/>
        <item x="1962"/>
        <item x="1961"/>
        <item x="1960"/>
        <item x="1959"/>
        <item x="1958"/>
        <item x="1957"/>
        <item x="1956"/>
        <item x="1955"/>
        <item x="1954"/>
        <item x="1953"/>
        <item x="1952"/>
        <item x="1951"/>
        <item x="1950"/>
        <item x="1949"/>
        <item x="1948"/>
        <item x="1947"/>
        <item x="1946"/>
        <item x="1945"/>
        <item x="1944"/>
        <item x="1943"/>
        <item x="1942"/>
        <item x="1941"/>
        <item x="1940"/>
        <item x="1939"/>
        <item x="1938"/>
        <item x="1937"/>
        <item x="1936"/>
        <item x="1935"/>
        <item x="1934"/>
        <item x="1933"/>
        <item x="1932"/>
        <item x="1931"/>
        <item x="1930"/>
        <item x="1929"/>
        <item x="1928"/>
        <item x="1927"/>
        <item x="1926"/>
        <item x="1925"/>
        <item x="1924"/>
        <item x="1923"/>
        <item x="1922"/>
        <item x="1921"/>
        <item x="1920"/>
        <item x="1919"/>
        <item x="1918"/>
        <item x="1917"/>
        <item x="1916"/>
        <item x="1915"/>
        <item x="1914"/>
        <item x="1913"/>
        <item x="1912"/>
        <item x="1911"/>
        <item x="1910"/>
        <item x="1909"/>
        <item x="1908"/>
        <item x="1907"/>
        <item x="1906"/>
        <item x="1905"/>
        <item x="1904"/>
        <item x="1903"/>
        <item x="1902"/>
        <item x="1901"/>
        <item x="1900"/>
        <item x="1899"/>
        <item x="1898"/>
        <item x="1897"/>
        <item x="1896"/>
        <item x="1895"/>
        <item x="1894"/>
        <item x="1893"/>
        <item x="1892"/>
        <item x="1891"/>
        <item x="1890"/>
        <item x="1889"/>
        <item x="1888"/>
        <item x="1887"/>
        <item x="1886"/>
        <item x="1885"/>
        <item x="1884"/>
        <item x="1883"/>
        <item x="1882"/>
        <item x="1881"/>
        <item x="1880"/>
        <item x="1879"/>
        <item x="1878"/>
        <item x="1877"/>
        <item x="1876"/>
        <item x="1875"/>
        <item x="1874"/>
        <item x="1873"/>
        <item x="1872"/>
        <item x="1871"/>
        <item x="1870"/>
        <item x="1869"/>
        <item x="1868"/>
        <item x="1867"/>
        <item x="1866"/>
        <item x="1865"/>
        <item x="1864"/>
        <item x="1863"/>
        <item x="1862"/>
        <item x="1861"/>
        <item x="1860"/>
        <item x="1859"/>
        <item x="1858"/>
        <item x="1857"/>
        <item x="1856"/>
        <item x="1855"/>
        <item x="1854"/>
        <item x="1853"/>
        <item x="1852"/>
        <item x="1851"/>
        <item x="1850"/>
        <item x="1849"/>
        <item x="1848"/>
        <item x="1847"/>
        <item x="1846"/>
        <item x="1845"/>
        <item x="1844"/>
        <item x="1843"/>
        <item x="1842"/>
        <item x="1841"/>
        <item x="1840"/>
        <item x="1839"/>
        <item x="1838"/>
        <item x="1837"/>
        <item x="1836"/>
        <item x="1835"/>
        <item x="1834"/>
        <item x="1833"/>
        <item x="1832"/>
        <item x="1831"/>
        <item x="1830"/>
        <item x="1829"/>
        <item x="1828"/>
        <item x="1827"/>
        <item x="1826"/>
        <item x="1825"/>
        <item x="1824"/>
        <item x="1823"/>
        <item x="1822"/>
        <item x="1821"/>
        <item x="1820"/>
        <item x="1819"/>
        <item x="1818"/>
        <item x="1817"/>
        <item x="1816"/>
        <item x="1815"/>
        <item x="1814"/>
        <item x="1813"/>
        <item x="1812"/>
        <item x="1811"/>
        <item x="1810"/>
        <item x="1809"/>
        <item x="1808"/>
        <item x="1807"/>
        <item x="1806"/>
        <item x="1805"/>
        <item x="1804"/>
        <item x="1803"/>
        <item x="1802"/>
        <item x="1801"/>
        <item x="1800"/>
        <item x="1799"/>
        <item x="1798"/>
        <item x="1797"/>
        <item x="1796"/>
        <item x="1795"/>
        <item x="1794"/>
        <item x="1793"/>
        <item x="1792"/>
        <item x="1791"/>
        <item x="1790"/>
        <item x="1789"/>
        <item x="1788"/>
        <item x="1787"/>
        <item x="1786"/>
        <item x="1785"/>
        <item x="1784"/>
        <item x="1783"/>
        <item x="1782"/>
        <item x="1781"/>
        <item x="1780"/>
        <item x="1779"/>
        <item x="1778"/>
        <item x="1777"/>
        <item x="1776"/>
        <item x="1775"/>
        <item x="1774"/>
        <item x="1773"/>
        <item x="1772"/>
        <item x="1771"/>
        <item x="1770"/>
        <item x="1769"/>
        <item x="1768"/>
        <item x="1767"/>
        <item x="1766"/>
        <item x="1765"/>
        <item x="1764"/>
        <item x="1763"/>
        <item x="1762"/>
        <item x="1761"/>
        <item x="1760"/>
        <item x="1759"/>
        <item x="1758"/>
        <item x="1757"/>
        <item x="1756"/>
        <item x="1755"/>
        <item x="1754"/>
        <item x="1753"/>
        <item x="1752"/>
        <item x="1751"/>
        <item x="1750"/>
        <item x="1749"/>
        <item x="1748"/>
        <item x="1747"/>
        <item x="1746"/>
        <item x="1745"/>
        <item x="1744"/>
        <item x="1743"/>
        <item x="1742"/>
        <item x="1741"/>
        <item x="1740"/>
        <item x="1739"/>
        <item x="1738"/>
        <item x="1737"/>
        <item x="1736"/>
        <item x="1735"/>
        <item x="1734"/>
        <item x="1733"/>
        <item x="1732"/>
        <item x="1731"/>
        <item x="1730"/>
        <item x="1729"/>
        <item x="1728"/>
        <item x="1727"/>
        <item x="1726"/>
        <item x="1725"/>
        <item x="1724"/>
        <item x="1723"/>
        <item x="1722"/>
        <item x="1721"/>
        <item x="1720"/>
        <item x="1719"/>
        <item x="1718"/>
        <item x="1717"/>
        <item x="1716"/>
        <item x="1715"/>
        <item x="1714"/>
        <item x="1713"/>
        <item x="1712"/>
        <item x="1711"/>
        <item x="1710"/>
        <item x="1709"/>
        <item x="1708"/>
        <item x="1707"/>
        <item x="1706"/>
        <item x="1705"/>
        <item x="1704"/>
        <item x="1703"/>
        <item x="1702"/>
        <item x="1701"/>
        <item x="1700"/>
        <item x="1699"/>
        <item x="1698"/>
        <item x="1697"/>
        <item x="1696"/>
        <item x="1695"/>
        <item x="1694"/>
        <item x="1693"/>
        <item x="1692"/>
        <item x="1691"/>
        <item x="1690"/>
        <item x="1689"/>
        <item x="1688"/>
        <item x="1687"/>
        <item x="1686"/>
        <item x="1685"/>
        <item x="1684"/>
        <item x="1683"/>
        <item x="1682"/>
        <item x="1681"/>
        <item x="1680"/>
        <item x="1679"/>
        <item x="1678"/>
        <item x="1677"/>
        <item x="1676"/>
        <item x="1675"/>
        <item x="1674"/>
        <item x="1673"/>
        <item x="1672"/>
        <item x="1671"/>
        <item x="1670"/>
        <item x="1669"/>
        <item x="1668"/>
        <item x="1667"/>
        <item x="1666"/>
        <item x="1665"/>
        <item x="1664"/>
        <item x="1663"/>
        <item x="1662"/>
        <item x="1661"/>
        <item x="1660"/>
        <item x="1659"/>
        <item x="1658"/>
        <item x="1657"/>
        <item x="1656"/>
        <item x="1655"/>
        <item x="1654"/>
        <item x="1653"/>
        <item x="1652"/>
        <item x="1651"/>
        <item x="1650"/>
        <item x="1649"/>
        <item x="1648"/>
        <item x="1647"/>
        <item x="1646"/>
        <item x="1645"/>
        <item x="1644"/>
        <item x="1643"/>
        <item x="1642"/>
        <item x="1641"/>
        <item x="1640"/>
        <item x="1639"/>
        <item x="1638"/>
        <item x="1637"/>
        <item x="1636"/>
        <item x="1635"/>
        <item x="1634"/>
        <item x="1633"/>
        <item x="1632"/>
        <item x="1631"/>
        <item x="1630"/>
        <item x="1629"/>
        <item x="1628"/>
        <item x="1627"/>
        <item x="1626"/>
        <item x="1625"/>
        <item x="1624"/>
        <item x="1623"/>
        <item x="1622"/>
        <item x="1621"/>
        <item x="1620"/>
        <item x="1619"/>
        <item x="1618"/>
        <item x="1617"/>
        <item x="1616"/>
        <item x="1615"/>
        <item x="1614"/>
        <item x="1613"/>
        <item x="1612"/>
        <item x="1611"/>
        <item x="1610"/>
        <item x="1609"/>
        <item x="1608"/>
        <item x="1607"/>
        <item x="1606"/>
        <item x="1605"/>
        <item x="1604"/>
        <item x="1603"/>
        <item x="1602"/>
        <item x="1601"/>
        <item x="1600"/>
        <item x="1599"/>
        <item x="1598"/>
        <item x="1597"/>
        <item x="1596"/>
        <item x="1595"/>
        <item x="1594"/>
        <item x="1593"/>
        <item x="1592"/>
        <item x="1591"/>
        <item x="1590"/>
        <item x="1589"/>
        <item x="1588"/>
        <item x="1587"/>
        <item x="1586"/>
        <item x="1585"/>
        <item x="1584"/>
        <item x="1583"/>
        <item x="1582"/>
        <item x="1581"/>
        <item x="1580"/>
        <item x="1579"/>
        <item x="1578"/>
        <item x="1577"/>
        <item x="1576"/>
        <item x="1575"/>
        <item x="1574"/>
        <item x="1573"/>
        <item x="1572"/>
        <item x="1571"/>
        <item x="1570"/>
        <item x="1569"/>
        <item x="1568"/>
        <item x="1567"/>
        <item x="1566"/>
        <item x="1565"/>
        <item x="1564"/>
        <item x="1563"/>
        <item x="1562"/>
        <item x="1561"/>
        <item x="1560"/>
        <item x="1559"/>
        <item x="1558"/>
        <item x="1557"/>
        <item x="1556"/>
        <item x="1555"/>
        <item x="1554"/>
        <item x="1553"/>
        <item x="1552"/>
        <item x="1551"/>
        <item x="1550"/>
        <item x="1549"/>
        <item x="1548"/>
        <item x="1547"/>
        <item x="1546"/>
        <item x="1545"/>
        <item x="1544"/>
        <item x="1543"/>
        <item x="1542"/>
        <item x="1541"/>
        <item x="1540"/>
        <item x="1539"/>
        <item x="1538"/>
        <item x="1537"/>
        <item x="1536"/>
        <item x="1535"/>
        <item x="1534"/>
        <item x="1533"/>
        <item x="1532"/>
        <item x="1531"/>
        <item x="1530"/>
        <item x="1529"/>
        <item x="1528"/>
        <item x="1527"/>
        <item x="1526"/>
        <item x="1525"/>
        <item x="1524"/>
        <item x="1523"/>
        <item x="1522"/>
        <item x="1521"/>
        <item x="1520"/>
        <item x="1519"/>
        <item x="1518"/>
        <item x="1517"/>
        <item x="1516"/>
        <item x="1515"/>
        <item x="1514"/>
        <item x="1513"/>
        <item x="1512"/>
        <item x="1511"/>
        <item x="1510"/>
        <item x="1509"/>
        <item x="1508"/>
        <item x="1507"/>
        <item x="1506"/>
        <item x="1505"/>
        <item x="1504"/>
        <item x="1503"/>
        <item x="1502"/>
        <item x="1501"/>
        <item x="1500"/>
        <item x="1499"/>
        <item x="1498"/>
        <item x="1497"/>
        <item x="1496"/>
        <item x="1495"/>
        <item x="1494"/>
        <item x="1493"/>
        <item x="1492"/>
        <item x="1491"/>
        <item x="1490"/>
        <item x="1489"/>
        <item x="1488"/>
        <item x="1487"/>
        <item x="1486"/>
        <item x="1485"/>
        <item x="1484"/>
        <item x="1483"/>
        <item x="1482"/>
        <item x="1481"/>
        <item x="1480"/>
        <item x="1479"/>
        <item x="1478"/>
        <item x="1477"/>
        <item x="1476"/>
        <item x="1475"/>
        <item x="1474"/>
        <item x="1473"/>
        <item x="1472"/>
        <item x="1471"/>
        <item x="1470"/>
        <item x="1469"/>
        <item x="1468"/>
        <item x="1467"/>
        <item x="1466"/>
        <item x="1465"/>
        <item x="1464"/>
        <item x="1463"/>
        <item x="1462"/>
        <item x="1461"/>
        <item x="1460"/>
        <item x="1459"/>
        <item x="1458"/>
        <item x="1457"/>
        <item x="1456"/>
        <item x="1455"/>
        <item x="1454"/>
        <item x="1453"/>
        <item x="1452"/>
        <item x="1451"/>
        <item x="1450"/>
        <item x="1449"/>
        <item x="1448"/>
        <item x="1447"/>
        <item x="1446"/>
        <item x="1445"/>
        <item x="1444"/>
        <item x="1443"/>
        <item x="1442"/>
        <item x="1441"/>
        <item x="1440"/>
        <item x="1439"/>
        <item x="1438"/>
        <item x="1437"/>
        <item x="1436"/>
        <item x="1435"/>
        <item x="1434"/>
        <item x="1433"/>
        <item x="1432"/>
        <item x="1431"/>
        <item x="1430"/>
        <item x="1429"/>
        <item x="1428"/>
        <item x="1427"/>
        <item x="1426"/>
        <item x="1425"/>
        <item x="1424"/>
        <item x="1423"/>
        <item x="1422"/>
        <item x="1421"/>
        <item x="1420"/>
        <item x="1419"/>
        <item x="1418"/>
        <item x="1417"/>
        <item x="1416"/>
        <item x="1415"/>
        <item x="1414"/>
        <item x="1413"/>
        <item x="1412"/>
        <item x="1411"/>
        <item x="1410"/>
        <item x="1409"/>
        <item x="1408"/>
        <item x="1407"/>
        <item x="1406"/>
        <item x="1405"/>
        <item x="1404"/>
        <item x="1403"/>
        <item x="1402"/>
        <item x="1401"/>
        <item x="1400"/>
        <item x="1399"/>
        <item x="1398"/>
        <item x="1397"/>
        <item x="1396"/>
        <item x="1395"/>
        <item x="1394"/>
        <item x="1393"/>
        <item x="1392"/>
        <item x="1391"/>
        <item x="1390"/>
        <item x="1389"/>
        <item x="1388"/>
        <item x="1387"/>
        <item x="1386"/>
        <item x="1385"/>
        <item x="1384"/>
        <item x="1383"/>
        <item x="1382"/>
        <item x="1381"/>
        <item x="1380"/>
        <item x="1379"/>
        <item x="1378"/>
        <item x="1377"/>
        <item x="1376"/>
        <item x="1375"/>
        <item x="1374"/>
        <item x="1373"/>
        <item x="1372"/>
        <item x="1371"/>
        <item x="1370"/>
        <item x="1369"/>
        <item x="1368"/>
        <item x="1367"/>
        <item x="1366"/>
        <item x="1365"/>
        <item x="1364"/>
        <item x="1363"/>
        <item x="1362"/>
        <item x="1361"/>
        <item x="1360"/>
        <item x="1359"/>
        <item x="1358"/>
        <item x="1357"/>
        <item x="1356"/>
        <item x="1355"/>
        <item x="1354"/>
        <item x="1353"/>
        <item x="1352"/>
        <item x="1351"/>
        <item x="1350"/>
        <item x="1349"/>
        <item x="1348"/>
        <item x="1347"/>
        <item x="1346"/>
        <item x="1345"/>
        <item x="1344"/>
        <item x="1343"/>
        <item x="1342"/>
        <item x="1341"/>
        <item x="1340"/>
        <item x="1339"/>
        <item x="1338"/>
        <item x="1337"/>
        <item x="1336"/>
        <item x="1335"/>
        <item x="1334"/>
        <item x="1333"/>
        <item x="1332"/>
        <item x="1331"/>
        <item x="1330"/>
        <item x="1329"/>
        <item x="1328"/>
        <item x="1327"/>
        <item x="1326"/>
        <item x="1325"/>
        <item x="1324"/>
        <item x="1323"/>
        <item x="1322"/>
        <item x="1321"/>
        <item x="1320"/>
        <item x="1319"/>
        <item x="1318"/>
        <item x="1317"/>
        <item x="1316"/>
        <item x="1315"/>
        <item x="1314"/>
        <item x="1313"/>
        <item x="1312"/>
        <item x="1311"/>
        <item x="1310"/>
        <item x="1309"/>
        <item x="1308"/>
        <item x="1307"/>
        <item x="1306"/>
        <item x="1305"/>
        <item x="1304"/>
        <item x="1303"/>
        <item x="1302"/>
        <item x="1301"/>
        <item x="1300"/>
        <item x="1299"/>
        <item x="1298"/>
        <item x="1297"/>
        <item x="1296"/>
        <item x="1295"/>
        <item x="1294"/>
        <item x="1293"/>
        <item x="1292"/>
        <item x="1291"/>
        <item x="1290"/>
        <item x="1289"/>
        <item x="1288"/>
        <item x="1287"/>
        <item x="1286"/>
        <item x="1285"/>
        <item x="1284"/>
        <item x="1283"/>
        <item x="1282"/>
        <item x="1281"/>
        <item x="1280"/>
        <item x="1279"/>
        <item x="1278"/>
        <item x="1277"/>
        <item x="1276"/>
        <item x="1275"/>
        <item x="1274"/>
        <item x="1273"/>
        <item x="1272"/>
        <item x="1271"/>
        <item x="1270"/>
        <item x="1269"/>
        <item x="1268"/>
        <item x="1267"/>
        <item x="1266"/>
        <item x="1265"/>
        <item x="1264"/>
        <item x="1263"/>
        <item x="1262"/>
        <item x="1261"/>
        <item x="1260"/>
        <item x="1259"/>
        <item x="1258"/>
        <item x="1257"/>
        <item x="1256"/>
        <item x="1255"/>
        <item x="1254"/>
        <item x="1253"/>
        <item x="1252"/>
        <item x="1251"/>
        <item x="1250"/>
        <item x="1249"/>
        <item x="1248"/>
        <item x="1247"/>
        <item x="1246"/>
        <item x="1245"/>
        <item x="1244"/>
        <item x="1243"/>
        <item x="1242"/>
        <item x="1241"/>
        <item x="1240"/>
        <item x="1239"/>
        <item x="1238"/>
        <item x="1237"/>
        <item x="1236"/>
        <item x="1235"/>
        <item x="1234"/>
        <item x="1233"/>
        <item x="1232"/>
        <item x="1231"/>
        <item x="1230"/>
        <item x="1229"/>
        <item x="1228"/>
        <item x="1227"/>
        <item x="1226"/>
        <item x="1225"/>
        <item x="1224"/>
        <item x="1223"/>
        <item x="1222"/>
        <item x="1221"/>
        <item x="1220"/>
        <item x="1219"/>
        <item x="1218"/>
        <item x="1217"/>
        <item x="1216"/>
        <item x="1215"/>
        <item x="1214"/>
        <item x="1213"/>
        <item x="1212"/>
        <item x="1211"/>
        <item x="1210"/>
        <item x="1209"/>
        <item x="1208"/>
        <item x="1207"/>
        <item x="1206"/>
        <item x="1205"/>
        <item x="1204"/>
        <item x="1203"/>
        <item x="1202"/>
        <item x="1201"/>
        <item x="1200"/>
        <item x="1199"/>
        <item x="1198"/>
        <item x="1197"/>
        <item x="1196"/>
        <item x="1195"/>
        <item x="1194"/>
        <item x="1193"/>
        <item x="1192"/>
        <item x="1191"/>
        <item x="1190"/>
        <item x="1189"/>
        <item x="1188"/>
        <item x="1187"/>
        <item x="1186"/>
        <item x="1185"/>
        <item x="1184"/>
        <item x="1183"/>
        <item x="1182"/>
        <item x="1181"/>
        <item x="1180"/>
        <item x="1179"/>
        <item x="1178"/>
        <item x="1177"/>
        <item x="1176"/>
        <item x="1175"/>
        <item x="1174"/>
        <item x="1173"/>
        <item x="1172"/>
        <item x="1171"/>
        <item x="1170"/>
        <item x="1169"/>
        <item x="1168"/>
        <item x="1167"/>
        <item x="1166"/>
        <item x="1165"/>
        <item x="1164"/>
        <item x="1163"/>
        <item x="1162"/>
        <item x="1161"/>
        <item x="1160"/>
        <item x="1159"/>
        <item x="1158"/>
        <item x="1157"/>
        <item x="1156"/>
        <item x="1155"/>
        <item x="1154"/>
        <item x="1153"/>
        <item x="1152"/>
        <item x="1151"/>
        <item x="1150"/>
        <item x="1149"/>
        <item x="1148"/>
        <item x="1147"/>
        <item x="1146"/>
        <item x="1145"/>
        <item x="1144"/>
        <item x="1143"/>
        <item x="1142"/>
        <item x="1141"/>
        <item x="1140"/>
        <item x="1139"/>
        <item x="1138"/>
        <item x="1137"/>
        <item x="1136"/>
        <item x="1135"/>
        <item x="1134"/>
        <item x="1133"/>
        <item x="1132"/>
        <item x="1131"/>
        <item x="1130"/>
        <item x="1129"/>
        <item x="1128"/>
        <item x="1127"/>
        <item x="1126"/>
        <item x="1125"/>
        <item x="1124"/>
        <item x="1123"/>
        <item x="1122"/>
        <item x="1121"/>
        <item x="1120"/>
        <item x="1119"/>
        <item x="1118"/>
        <item x="1117"/>
        <item x="1116"/>
        <item x="1115"/>
        <item x="1114"/>
        <item x="1113"/>
        <item x="1112"/>
        <item x="1111"/>
        <item x="1110"/>
        <item x="1109"/>
        <item x="1108"/>
        <item x="1107"/>
        <item x="1106"/>
        <item x="1105"/>
        <item x="1104"/>
        <item x="1103"/>
        <item x="1102"/>
        <item x="1101"/>
        <item x="1100"/>
        <item x="1099"/>
        <item x="1098"/>
        <item x="1097"/>
        <item x="1096"/>
        <item x="1095"/>
        <item x="1094"/>
        <item x="1093"/>
        <item x="1092"/>
        <item x="1091"/>
        <item x="1090"/>
        <item x="1089"/>
        <item x="1088"/>
        <item x="1087"/>
        <item x="1086"/>
        <item x="1085"/>
        <item x="1084"/>
        <item x="1083"/>
        <item x="1082"/>
        <item x="1081"/>
        <item x="1080"/>
        <item x="1079"/>
        <item x="1078"/>
        <item x="1077"/>
        <item x="1076"/>
        <item x="1075"/>
        <item x="1074"/>
        <item x="1073"/>
        <item x="1072"/>
        <item x="1071"/>
        <item x="1070"/>
        <item x="1069"/>
        <item x="1068"/>
        <item x="1067"/>
        <item x="1066"/>
        <item x="1065"/>
        <item x="1064"/>
        <item x="1063"/>
        <item x="1062"/>
        <item x="1061"/>
        <item x="1060"/>
        <item x="1059"/>
        <item x="1058"/>
        <item x="1057"/>
        <item x="1056"/>
        <item x="1055"/>
        <item x="1054"/>
        <item x="1053"/>
        <item x="1052"/>
        <item x="1051"/>
        <item x="1050"/>
        <item x="1049"/>
        <item x="1048"/>
        <item x="1047"/>
        <item x="1046"/>
        <item x="1045"/>
        <item x="1044"/>
        <item x="1043"/>
        <item x="1042"/>
        <item x="1041"/>
        <item x="1040"/>
        <item x="1039"/>
        <item x="1038"/>
        <item x="1037"/>
        <item x="1036"/>
        <item x="1035"/>
        <item x="1034"/>
        <item x="1033"/>
        <item x="1032"/>
        <item x="1031"/>
        <item x="1030"/>
        <item x="1029"/>
        <item x="1028"/>
        <item x="1027"/>
        <item x="1026"/>
        <item x="1025"/>
        <item x="1024"/>
        <item x="1023"/>
        <item x="1022"/>
        <item x="1021"/>
        <item x="1020"/>
        <item x="1019"/>
        <item x="1018"/>
        <item x="1017"/>
        <item x="1016"/>
        <item x="1015"/>
        <item x="1014"/>
        <item x="1013"/>
        <item x="1012"/>
        <item x="1011"/>
        <item x="1010"/>
        <item x="1009"/>
        <item x="1008"/>
        <item x="1007"/>
        <item x="1006"/>
        <item x="1005"/>
        <item x="1004"/>
        <item x="1003"/>
        <item x="1002"/>
        <item x="1001"/>
        <item x="1000"/>
        <item x="999"/>
        <item x="998"/>
        <item x="997"/>
        <item x="996"/>
        <item x="995"/>
        <item x="994"/>
        <item x="993"/>
        <item x="992"/>
        <item x="991"/>
        <item x="990"/>
        <item x="989"/>
        <item x="988"/>
        <item x="987"/>
        <item x="986"/>
        <item x="985"/>
        <item x="984"/>
        <item x="983"/>
        <item x="982"/>
        <item x="981"/>
        <item x="980"/>
        <item x="979"/>
        <item x="978"/>
        <item x="977"/>
        <item x="976"/>
        <item x="975"/>
        <item x="974"/>
        <item x="973"/>
        <item x="972"/>
        <item x="971"/>
        <item x="970"/>
        <item x="969"/>
        <item x="968"/>
        <item x="967"/>
        <item x="966"/>
        <item x="965"/>
        <item x="964"/>
        <item x="963"/>
        <item x="962"/>
        <item x="961"/>
        <item x="960"/>
        <item x="959"/>
        <item x="958"/>
        <item x="957"/>
        <item x="956"/>
        <item x="955"/>
        <item x="954"/>
        <item x="953"/>
        <item x="952"/>
        <item x="951"/>
        <item x="950"/>
        <item x="949"/>
        <item x="948"/>
        <item x="947"/>
        <item x="946"/>
        <item x="945"/>
        <item x="944"/>
        <item x="943"/>
        <item x="942"/>
        <item x="941"/>
        <item x="940"/>
        <item x="939"/>
        <item x="938"/>
        <item x="937"/>
        <item x="936"/>
        <item x="935"/>
        <item x="934"/>
        <item x="933"/>
        <item x="932"/>
        <item x="931"/>
        <item x="930"/>
        <item x="929"/>
        <item x="928"/>
        <item x="927"/>
        <item x="926"/>
        <item x="925"/>
        <item x="924"/>
        <item x="923"/>
        <item x="922"/>
        <item x="921"/>
        <item x="920"/>
        <item x="919"/>
        <item x="918"/>
        <item x="917"/>
        <item x="916"/>
        <item x="915"/>
        <item x="914"/>
        <item x="913"/>
        <item x="912"/>
        <item x="911"/>
        <item x="910"/>
        <item x="909"/>
        <item x="908"/>
        <item x="907"/>
        <item x="906"/>
        <item x="905"/>
        <item x="904"/>
        <item x="903"/>
        <item x="902"/>
        <item x="901"/>
        <item x="900"/>
        <item x="899"/>
        <item x="898"/>
        <item x="897"/>
        <item x="896"/>
        <item x="895"/>
        <item x="894"/>
        <item x="893"/>
        <item x="892"/>
        <item x="891"/>
        <item x="890"/>
        <item x="889"/>
        <item x="888"/>
        <item x="887"/>
        <item x="886"/>
        <item x="885"/>
        <item x="884"/>
        <item x="883"/>
        <item x="882"/>
        <item x="881"/>
        <item x="880"/>
        <item x="879"/>
        <item x="878"/>
        <item x="877"/>
        <item x="876"/>
        <item x="875"/>
        <item x="874"/>
        <item x="873"/>
        <item x="872"/>
        <item x="871"/>
        <item x="870"/>
        <item x="869"/>
        <item x="868"/>
        <item x="867"/>
        <item x="866"/>
        <item x="865"/>
        <item x="864"/>
        <item x="863"/>
        <item x="862"/>
        <item x="861"/>
        <item x="860"/>
        <item x="859"/>
        <item x="858"/>
        <item x="857"/>
        <item x="856"/>
        <item x="855"/>
        <item x="854"/>
        <item x="853"/>
        <item x="852"/>
        <item x="851"/>
        <item x="850"/>
        <item x="849"/>
        <item x="848"/>
        <item x="847"/>
        <item x="846"/>
        <item x="845"/>
        <item x="844"/>
        <item x="843"/>
        <item x="842"/>
        <item x="841"/>
        <item x="840"/>
        <item x="839"/>
        <item x="838"/>
        <item x="837"/>
        <item x="836"/>
        <item x="835"/>
        <item x="834"/>
        <item x="833"/>
        <item x="832"/>
        <item x="831"/>
        <item x="830"/>
        <item x="829"/>
        <item x="828"/>
        <item x="827"/>
        <item x="826"/>
        <item x="825"/>
        <item x="824"/>
        <item x="823"/>
        <item x="822"/>
        <item x="821"/>
        <item x="820"/>
        <item x="819"/>
        <item x="818"/>
        <item x="817"/>
        <item x="816"/>
        <item x="815"/>
        <item x="814"/>
        <item x="813"/>
        <item x="812"/>
        <item x="811"/>
        <item x="810"/>
        <item x="809"/>
        <item x="808"/>
        <item x="807"/>
        <item x="806"/>
        <item x="805"/>
        <item x="804"/>
        <item x="803"/>
        <item x="802"/>
        <item x="801"/>
        <item x="800"/>
        <item x="799"/>
        <item x="798"/>
        <item x="797"/>
        <item x="796"/>
        <item x="795"/>
        <item x="794"/>
        <item x="793"/>
        <item x="792"/>
        <item x="791"/>
        <item x="790"/>
        <item x="789"/>
        <item x="788"/>
        <item x="787"/>
        <item x="786"/>
        <item x="785"/>
        <item x="784"/>
        <item x="783"/>
        <item x="782"/>
        <item x="781"/>
        <item x="780"/>
        <item x="779"/>
        <item x="778"/>
        <item x="777"/>
        <item x="776"/>
        <item x="775"/>
        <item x="774"/>
        <item x="773"/>
        <item x="772"/>
        <item x="771"/>
        <item x="770"/>
        <item x="769"/>
        <item x="768"/>
        <item x="767"/>
        <item x="766"/>
        <item x="765"/>
        <item x="764"/>
        <item x="763"/>
        <item x="762"/>
        <item x="761"/>
        <item x="760"/>
        <item x="759"/>
        <item x="758"/>
        <item x="757"/>
        <item x="756"/>
        <item x="755"/>
        <item x="754"/>
        <item x="753"/>
        <item x="752"/>
        <item x="751"/>
        <item x="750"/>
        <item x="749"/>
        <item x="748"/>
        <item x="747"/>
        <item x="746"/>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6"/>
        <item x="705"/>
        <item x="704"/>
        <item x="703"/>
        <item x="702"/>
        <item x="701"/>
        <item x="700"/>
        <item x="699"/>
        <item x="698"/>
        <item x="697"/>
        <item x="696"/>
        <item x="695"/>
        <item x="694"/>
        <item x="693"/>
        <item x="692"/>
        <item x="691"/>
        <item x="690"/>
        <item x="689"/>
        <item x="688"/>
        <item x="687"/>
        <item x="686"/>
        <item x="685"/>
        <item x="684"/>
        <item x="683"/>
        <item x="682"/>
        <item x="681"/>
        <item x="680"/>
        <item x="679"/>
        <item x="678"/>
        <item x="677"/>
        <item x="676"/>
        <item x="675"/>
        <item x="674"/>
        <item x="673"/>
        <item x="672"/>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9"/>
        <item x="628"/>
        <item x="627"/>
        <item x="626"/>
        <item x="625"/>
        <item x="624"/>
        <item x="623"/>
        <item x="622"/>
        <item x="621"/>
        <item x="620"/>
        <item x="619"/>
        <item x="618"/>
        <item x="617"/>
        <item x="616"/>
        <item x="615"/>
        <item x="614"/>
        <item x="613"/>
        <item x="612"/>
        <item x="611"/>
        <item x="610"/>
        <item x="609"/>
        <item x="608"/>
        <item x="607"/>
        <item x="606"/>
        <item x="605"/>
        <item x="604"/>
        <item x="603"/>
        <item x="602"/>
        <item x="601"/>
        <item x="600"/>
        <item x="599"/>
        <item x="598"/>
        <item x="597"/>
        <item x="596"/>
        <item x="595"/>
        <item x="594"/>
        <item x="593"/>
        <item x="592"/>
        <item x="591"/>
        <item x="590"/>
        <item x="589"/>
        <item x="588"/>
        <item x="587"/>
        <item x="586"/>
        <item x="585"/>
        <item x="584"/>
        <item x="583"/>
        <item x="582"/>
        <item x="581"/>
        <item x="580"/>
        <item x="579"/>
        <item x="578"/>
        <item x="577"/>
        <item x="576"/>
        <item x="575"/>
        <item x="574"/>
        <item x="573"/>
        <item x="572"/>
        <item x="571"/>
        <item x="570"/>
        <item x="569"/>
        <item x="568"/>
        <item x="567"/>
        <item x="566"/>
        <item x="565"/>
        <item x="564"/>
        <item x="563"/>
        <item x="562"/>
        <item x="561"/>
        <item x="560"/>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4"/>
        <item x="513"/>
        <item x="512"/>
        <item x="511"/>
        <item x="510"/>
        <item x="509"/>
        <item x="508"/>
        <item x="507"/>
        <item x="506"/>
        <item x="505"/>
        <item x="504"/>
        <item x="503"/>
        <item x="502"/>
        <item x="501"/>
        <item x="500"/>
        <item x="499"/>
        <item x="498"/>
        <item x="497"/>
        <item x="496"/>
        <item x="495"/>
        <item x="494"/>
        <item x="493"/>
        <item x="492"/>
        <item x="491"/>
        <item x="490"/>
        <item x="489"/>
        <item x="488"/>
        <item x="487"/>
        <item x="486"/>
        <item x="485"/>
        <item x="484"/>
        <item x="483"/>
        <item x="482"/>
        <item x="481"/>
        <item x="480"/>
        <item x="479"/>
        <item x="478"/>
        <item x="477"/>
        <item x="476"/>
        <item x="475"/>
        <item x="474"/>
        <item x="473"/>
        <item x="472"/>
        <item x="471"/>
        <item x="470"/>
        <item x="469"/>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20"/>
        <item x="419"/>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numFmtId="2" showAll="0"/>
    <pivotField numFmtId="2" showAll="0"/>
    <pivotField numFmtId="2" showAll="0"/>
    <pivotField numFmtId="2" showAll="0"/>
    <pivotField numFmtId="2" showAll="0"/>
    <pivotField showAll="0">
      <items count="6">
        <item h="1" x="2"/>
        <item h="1" x="1"/>
        <item h="1" x="0"/>
        <item x="4"/>
        <item x="3"/>
        <item t="default"/>
      </items>
    </pivotField>
    <pivotField showAll="0"/>
    <pivotField numFmtId="2" showAll="0"/>
    <pivotField showAll="0"/>
    <pivotField showAll="0">
      <items count="4">
        <item x="0"/>
        <item h="1" x="2"/>
        <item h="1" x="1"/>
        <item t="default"/>
      </items>
    </pivotField>
    <pivotField showAll="0"/>
    <pivotField numFmtId="10" showAll="0"/>
    <pivotField dataField="1" showAll="0"/>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0"/>
        <item sd="0" x="1"/>
        <item sd="0" x="2"/>
        <item sd="0" x="3"/>
        <item sd="0" x="4"/>
        <item sd="0" x="5"/>
        <item t="default"/>
      </items>
    </pivotField>
    <pivotField axis="axisRow" showAll="0">
      <items count="19">
        <item sd="0" x="0"/>
        <item sd="0" x="1"/>
        <item sd="0" x="2"/>
        <item sd="0" x="3"/>
        <item sd="0" x="4"/>
        <item sd="0" x="5"/>
        <item sd="0" x="6"/>
        <item sd="0" x="7"/>
        <item sd="0" x="8"/>
        <item sd="0" x="9"/>
        <item sd="0" x="10"/>
        <item sd="0" x="11"/>
        <item sd="0" x="12"/>
        <item sd="0" x="13"/>
        <item sd="0" x="14"/>
        <item sd="0" x="15"/>
        <item sd="0" x="16"/>
        <item sd="0" x="17"/>
        <item t="default"/>
      </items>
    </pivotField>
  </pivotFields>
  <rowFields count="4">
    <field x="17"/>
    <field x="16"/>
    <field x="15"/>
    <field x="0"/>
  </rowFields>
  <rowItems count="13">
    <i>
      <x v="5"/>
    </i>
    <i>
      <x v="6"/>
    </i>
    <i>
      <x v="7"/>
    </i>
    <i>
      <x v="8"/>
    </i>
    <i>
      <x v="9"/>
    </i>
    <i>
      <x v="10"/>
    </i>
    <i>
      <x v="11"/>
    </i>
    <i>
      <x v="12"/>
    </i>
    <i>
      <x v="13"/>
    </i>
    <i>
      <x v="14"/>
    </i>
    <i>
      <x v="15"/>
    </i>
    <i>
      <x v="16"/>
    </i>
    <i t="grand">
      <x/>
    </i>
  </rowItems>
  <colItems count="1">
    <i/>
  </colItems>
  <dataFields count="1">
    <dataField name="Average of sentiment score" fld="13" subtotal="average" baseField="17" baseItem="1"/>
  </dataFields>
  <formats count="1">
    <format dxfId="72">
      <pivotArea dataOnly="0" fieldPosition="0">
        <references count="1">
          <reference field="17" count="14">
            <x v="1"/>
            <x v="4"/>
            <x v="5"/>
            <x v="6"/>
            <x v="7"/>
            <x v="8"/>
            <x v="9"/>
            <x v="10"/>
            <x v="11"/>
            <x v="12"/>
            <x v="13"/>
            <x v="14"/>
            <x v="15"/>
            <x v="16"/>
          </reference>
        </references>
      </pivotArea>
    </format>
  </formats>
  <chartFormats count="2">
    <chartFormat chart="10" format="6" series="1">
      <pivotArea type="data" outline="0" fieldPosition="0">
        <references count="1">
          <reference field="4294967294" count="1" selected="0">
            <x v="0"/>
          </reference>
        </references>
      </pivotArea>
    </chartFormat>
    <chartFormat chart="12" format="8" series="1">
      <pivotArea type="data" outline="0" fieldPosition="0">
        <references count="1">
          <reference field="4294967294" count="1" selected="0">
            <x v="0"/>
          </reference>
        </references>
      </pivotArea>
    </chartFormat>
  </chart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3A095D4-F3E9-4A70-B838-96C2D06A7BDC}" name="sentiment type"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9">
  <location ref="D2:E6" firstHeaderRow="1" firstDataRow="1" firstDataCol="1"/>
  <pivotFields count="18">
    <pivotField numFmtId="14" showAll="0">
      <items count="3720">
        <item x="3718"/>
        <item x="3717"/>
        <item x="3716"/>
        <item x="3715"/>
        <item x="3714"/>
        <item x="3713"/>
        <item x="3712"/>
        <item x="3711"/>
        <item x="3710"/>
        <item x="3709"/>
        <item x="3708"/>
        <item x="3707"/>
        <item x="3706"/>
        <item x="3705"/>
        <item x="3704"/>
        <item x="3703"/>
        <item x="3702"/>
        <item x="3701"/>
        <item x="3700"/>
        <item x="3699"/>
        <item x="3698"/>
        <item x="3697"/>
        <item x="3696"/>
        <item x="3695"/>
        <item x="3694"/>
        <item x="3693"/>
        <item x="3692"/>
        <item x="3691"/>
        <item x="3690"/>
        <item x="3689"/>
        <item x="3688"/>
        <item x="3687"/>
        <item x="3686"/>
        <item x="3685"/>
        <item x="3684"/>
        <item x="3683"/>
        <item x="3682"/>
        <item x="3681"/>
        <item x="3680"/>
        <item x="3679"/>
        <item x="3678"/>
        <item x="3677"/>
        <item x="3676"/>
        <item x="3675"/>
        <item x="3674"/>
        <item x="3673"/>
        <item x="3672"/>
        <item x="3671"/>
        <item x="3670"/>
        <item x="3669"/>
        <item x="3668"/>
        <item x="3667"/>
        <item x="3666"/>
        <item x="3665"/>
        <item x="3664"/>
        <item x="3663"/>
        <item x="3662"/>
        <item x="3661"/>
        <item x="3660"/>
        <item x="3659"/>
        <item x="3658"/>
        <item x="3657"/>
        <item x="3656"/>
        <item x="3655"/>
        <item x="3654"/>
        <item x="3653"/>
        <item x="3652"/>
        <item x="3651"/>
        <item x="3650"/>
        <item x="3649"/>
        <item x="3648"/>
        <item x="3647"/>
        <item x="3646"/>
        <item x="3645"/>
        <item x="3644"/>
        <item x="3643"/>
        <item x="3642"/>
        <item x="3641"/>
        <item x="3640"/>
        <item x="3639"/>
        <item x="3638"/>
        <item x="3637"/>
        <item x="3636"/>
        <item x="3635"/>
        <item x="3634"/>
        <item x="3633"/>
        <item x="3632"/>
        <item x="3631"/>
        <item x="3630"/>
        <item x="3629"/>
        <item x="3628"/>
        <item x="3627"/>
        <item x="3626"/>
        <item x="3625"/>
        <item x="3624"/>
        <item x="3623"/>
        <item x="3622"/>
        <item x="3621"/>
        <item x="3620"/>
        <item x="3619"/>
        <item x="3618"/>
        <item x="3617"/>
        <item x="3616"/>
        <item x="3615"/>
        <item x="3614"/>
        <item x="3613"/>
        <item x="3612"/>
        <item x="3611"/>
        <item x="3610"/>
        <item x="3609"/>
        <item x="3608"/>
        <item x="3607"/>
        <item x="3606"/>
        <item x="3605"/>
        <item x="3604"/>
        <item x="3603"/>
        <item x="3602"/>
        <item x="3601"/>
        <item x="3600"/>
        <item x="3599"/>
        <item x="3598"/>
        <item x="3597"/>
        <item x="3596"/>
        <item x="3595"/>
        <item x="3594"/>
        <item x="3593"/>
        <item x="3592"/>
        <item x="3591"/>
        <item x="3590"/>
        <item x="3589"/>
        <item x="3588"/>
        <item x="3587"/>
        <item x="3586"/>
        <item x="3585"/>
        <item x="3584"/>
        <item x="3583"/>
        <item x="3582"/>
        <item x="3581"/>
        <item x="3580"/>
        <item x="3579"/>
        <item x="3578"/>
        <item x="3577"/>
        <item x="3576"/>
        <item x="3575"/>
        <item x="3574"/>
        <item x="3573"/>
        <item x="3572"/>
        <item x="3571"/>
        <item x="3570"/>
        <item x="3569"/>
        <item x="3568"/>
        <item x="3567"/>
        <item x="3566"/>
        <item x="3565"/>
        <item x="3564"/>
        <item x="3563"/>
        <item x="3562"/>
        <item x="3561"/>
        <item x="3560"/>
        <item x="3559"/>
        <item x="3558"/>
        <item x="3557"/>
        <item x="3556"/>
        <item x="3555"/>
        <item x="3554"/>
        <item x="3553"/>
        <item x="3552"/>
        <item x="3551"/>
        <item x="3550"/>
        <item x="3549"/>
        <item x="3548"/>
        <item x="3547"/>
        <item x="3546"/>
        <item x="3545"/>
        <item x="3544"/>
        <item x="3543"/>
        <item x="3542"/>
        <item x="3541"/>
        <item x="3540"/>
        <item x="3539"/>
        <item x="3538"/>
        <item x="3537"/>
        <item x="3536"/>
        <item x="3535"/>
        <item x="3534"/>
        <item x="3533"/>
        <item x="3532"/>
        <item x="3531"/>
        <item x="3530"/>
        <item x="3529"/>
        <item x="3528"/>
        <item x="3527"/>
        <item x="3526"/>
        <item x="3525"/>
        <item x="3524"/>
        <item x="3523"/>
        <item x="3522"/>
        <item x="3521"/>
        <item x="3520"/>
        <item x="3519"/>
        <item x="3518"/>
        <item x="3517"/>
        <item x="3516"/>
        <item x="3515"/>
        <item x="3514"/>
        <item x="3513"/>
        <item x="3512"/>
        <item x="3511"/>
        <item x="3510"/>
        <item x="3509"/>
        <item x="3508"/>
        <item x="3507"/>
        <item x="3506"/>
        <item x="3505"/>
        <item x="3504"/>
        <item x="3503"/>
        <item x="3502"/>
        <item x="3501"/>
        <item x="3500"/>
        <item x="3499"/>
        <item x="3498"/>
        <item x="3497"/>
        <item x="3496"/>
        <item x="3495"/>
        <item x="3494"/>
        <item x="3493"/>
        <item x="3492"/>
        <item x="3491"/>
        <item x="3490"/>
        <item x="3489"/>
        <item x="3488"/>
        <item x="3487"/>
        <item x="3486"/>
        <item x="3485"/>
        <item x="3484"/>
        <item x="3483"/>
        <item x="3482"/>
        <item x="3481"/>
        <item x="3480"/>
        <item x="3479"/>
        <item x="3478"/>
        <item x="3477"/>
        <item x="3476"/>
        <item x="3475"/>
        <item x="3474"/>
        <item x="3473"/>
        <item x="3472"/>
        <item x="3471"/>
        <item x="3470"/>
        <item x="3469"/>
        <item x="3468"/>
        <item x="3467"/>
        <item x="3466"/>
        <item x="3465"/>
        <item x="3464"/>
        <item x="3463"/>
        <item x="3462"/>
        <item x="3461"/>
        <item x="3460"/>
        <item x="3459"/>
        <item x="3458"/>
        <item x="3457"/>
        <item x="3456"/>
        <item x="3455"/>
        <item x="3454"/>
        <item x="3453"/>
        <item x="3452"/>
        <item x="3451"/>
        <item x="3450"/>
        <item x="3449"/>
        <item x="3448"/>
        <item x="3447"/>
        <item x="3446"/>
        <item x="3445"/>
        <item x="3444"/>
        <item x="3443"/>
        <item x="3442"/>
        <item x="3441"/>
        <item x="3440"/>
        <item x="3439"/>
        <item x="3438"/>
        <item x="3437"/>
        <item x="3436"/>
        <item x="3435"/>
        <item x="3434"/>
        <item x="3433"/>
        <item x="3432"/>
        <item x="3431"/>
        <item x="3430"/>
        <item x="3429"/>
        <item x="3428"/>
        <item x="3427"/>
        <item x="3426"/>
        <item x="3425"/>
        <item x="3424"/>
        <item x="3423"/>
        <item x="3422"/>
        <item x="3421"/>
        <item x="3420"/>
        <item x="3419"/>
        <item x="3418"/>
        <item x="3417"/>
        <item x="3416"/>
        <item x="3415"/>
        <item x="3414"/>
        <item x="3413"/>
        <item x="3412"/>
        <item x="3411"/>
        <item x="3410"/>
        <item x="3409"/>
        <item x="3408"/>
        <item x="3407"/>
        <item x="3406"/>
        <item x="3405"/>
        <item x="3404"/>
        <item x="3403"/>
        <item x="3402"/>
        <item x="3401"/>
        <item x="3400"/>
        <item x="3399"/>
        <item x="3398"/>
        <item x="3397"/>
        <item x="3396"/>
        <item x="3395"/>
        <item x="3394"/>
        <item x="3393"/>
        <item x="3392"/>
        <item x="3391"/>
        <item x="3390"/>
        <item x="3389"/>
        <item x="3388"/>
        <item x="3387"/>
        <item x="3386"/>
        <item x="3385"/>
        <item x="3384"/>
        <item x="3383"/>
        <item x="3382"/>
        <item x="3381"/>
        <item x="3380"/>
        <item x="3379"/>
        <item x="3378"/>
        <item x="3377"/>
        <item x="3376"/>
        <item x="3375"/>
        <item x="3374"/>
        <item x="3373"/>
        <item x="3372"/>
        <item x="3371"/>
        <item x="3370"/>
        <item x="3369"/>
        <item x="3368"/>
        <item x="3367"/>
        <item x="3366"/>
        <item x="3365"/>
        <item x="3364"/>
        <item x="3363"/>
        <item x="3362"/>
        <item x="3361"/>
        <item x="3360"/>
        <item x="3359"/>
        <item x="3358"/>
        <item x="3357"/>
        <item x="3356"/>
        <item x="3355"/>
        <item x="3354"/>
        <item x="3353"/>
        <item x="3352"/>
        <item x="3351"/>
        <item x="3350"/>
        <item x="3349"/>
        <item x="3348"/>
        <item x="3347"/>
        <item x="3346"/>
        <item x="3345"/>
        <item x="3344"/>
        <item x="3343"/>
        <item x="3342"/>
        <item x="3341"/>
        <item x="3340"/>
        <item x="3339"/>
        <item x="3338"/>
        <item x="3337"/>
        <item x="3336"/>
        <item x="3335"/>
        <item x="3334"/>
        <item x="3333"/>
        <item x="3332"/>
        <item x="3331"/>
        <item x="3330"/>
        <item x="3329"/>
        <item x="3328"/>
        <item x="3327"/>
        <item x="3326"/>
        <item x="3325"/>
        <item x="3324"/>
        <item x="3323"/>
        <item x="3322"/>
        <item x="3321"/>
        <item x="3320"/>
        <item x="3319"/>
        <item x="3318"/>
        <item x="3317"/>
        <item x="3316"/>
        <item x="3315"/>
        <item x="3314"/>
        <item x="3313"/>
        <item x="3312"/>
        <item x="3311"/>
        <item x="3310"/>
        <item x="3309"/>
        <item x="3308"/>
        <item x="3307"/>
        <item x="3306"/>
        <item x="3305"/>
        <item x="3304"/>
        <item x="3303"/>
        <item x="3302"/>
        <item x="3301"/>
        <item x="3300"/>
        <item x="3299"/>
        <item x="3298"/>
        <item x="3297"/>
        <item x="3296"/>
        <item x="3295"/>
        <item x="3294"/>
        <item x="3293"/>
        <item x="3292"/>
        <item x="3291"/>
        <item x="3290"/>
        <item x="3289"/>
        <item x="3288"/>
        <item x="3287"/>
        <item x="3286"/>
        <item x="3285"/>
        <item x="3284"/>
        <item x="3283"/>
        <item x="3282"/>
        <item x="3281"/>
        <item x="3280"/>
        <item x="3279"/>
        <item x="3278"/>
        <item x="3277"/>
        <item x="3276"/>
        <item x="3275"/>
        <item x="3274"/>
        <item x="3273"/>
        <item x="3272"/>
        <item x="3271"/>
        <item x="3270"/>
        <item x="3269"/>
        <item x="3268"/>
        <item x="3267"/>
        <item x="3266"/>
        <item x="3265"/>
        <item x="3264"/>
        <item x="3263"/>
        <item x="3262"/>
        <item x="3261"/>
        <item x="3260"/>
        <item x="3259"/>
        <item x="3258"/>
        <item x="3257"/>
        <item x="3256"/>
        <item x="3255"/>
        <item x="3254"/>
        <item x="3253"/>
        <item x="3252"/>
        <item x="3251"/>
        <item x="3250"/>
        <item x="3249"/>
        <item x="3248"/>
        <item x="3247"/>
        <item x="3246"/>
        <item x="3245"/>
        <item x="3244"/>
        <item x="3243"/>
        <item x="3242"/>
        <item x="3241"/>
        <item x="3240"/>
        <item x="3239"/>
        <item x="3238"/>
        <item x="3237"/>
        <item x="3236"/>
        <item x="3235"/>
        <item x="3234"/>
        <item x="3233"/>
        <item x="3232"/>
        <item x="3231"/>
        <item x="3230"/>
        <item x="3229"/>
        <item x="3228"/>
        <item x="3227"/>
        <item x="3226"/>
        <item x="3225"/>
        <item x="3224"/>
        <item x="3223"/>
        <item x="3222"/>
        <item x="3221"/>
        <item x="3220"/>
        <item x="3219"/>
        <item x="3218"/>
        <item x="3217"/>
        <item x="3216"/>
        <item x="3215"/>
        <item x="3214"/>
        <item x="3213"/>
        <item x="3212"/>
        <item x="3211"/>
        <item x="3210"/>
        <item x="3209"/>
        <item x="3208"/>
        <item x="3207"/>
        <item x="3206"/>
        <item x="3205"/>
        <item x="3204"/>
        <item x="3203"/>
        <item x="3202"/>
        <item x="3201"/>
        <item x="3200"/>
        <item x="3199"/>
        <item x="3198"/>
        <item x="3197"/>
        <item x="3196"/>
        <item x="3195"/>
        <item x="3194"/>
        <item x="3193"/>
        <item x="3192"/>
        <item x="3191"/>
        <item x="3190"/>
        <item x="3189"/>
        <item x="3188"/>
        <item x="3187"/>
        <item x="3186"/>
        <item x="3185"/>
        <item x="3184"/>
        <item x="3183"/>
        <item x="3182"/>
        <item x="3181"/>
        <item x="3180"/>
        <item x="3179"/>
        <item x="3178"/>
        <item x="3177"/>
        <item x="3176"/>
        <item x="3175"/>
        <item x="3174"/>
        <item x="3173"/>
        <item x="3172"/>
        <item x="3171"/>
        <item x="3170"/>
        <item x="3169"/>
        <item x="3168"/>
        <item x="3167"/>
        <item x="3166"/>
        <item x="3165"/>
        <item x="3164"/>
        <item x="3163"/>
        <item x="3162"/>
        <item x="3161"/>
        <item x="3160"/>
        <item x="3159"/>
        <item x="3158"/>
        <item x="3157"/>
        <item x="3156"/>
        <item x="3155"/>
        <item x="3154"/>
        <item x="3153"/>
        <item x="3152"/>
        <item x="3151"/>
        <item x="3150"/>
        <item x="3149"/>
        <item x="3148"/>
        <item x="3147"/>
        <item x="3146"/>
        <item x="3145"/>
        <item x="3144"/>
        <item x="3143"/>
        <item x="3142"/>
        <item x="3141"/>
        <item x="3140"/>
        <item x="3139"/>
        <item x="3138"/>
        <item x="3137"/>
        <item x="3136"/>
        <item x="3135"/>
        <item x="3134"/>
        <item x="3133"/>
        <item x="3132"/>
        <item x="3131"/>
        <item x="3130"/>
        <item x="3129"/>
        <item x="3128"/>
        <item x="3127"/>
        <item x="3126"/>
        <item x="3125"/>
        <item x="3124"/>
        <item x="3123"/>
        <item x="3122"/>
        <item x="3121"/>
        <item x="3120"/>
        <item x="3119"/>
        <item x="3118"/>
        <item x="3117"/>
        <item x="3116"/>
        <item x="3115"/>
        <item x="3114"/>
        <item x="3113"/>
        <item x="3112"/>
        <item x="3111"/>
        <item x="3110"/>
        <item x="3109"/>
        <item x="3108"/>
        <item x="3107"/>
        <item x="3106"/>
        <item x="3105"/>
        <item x="3104"/>
        <item x="3103"/>
        <item x="3102"/>
        <item x="3101"/>
        <item x="3100"/>
        <item x="3099"/>
        <item x="3098"/>
        <item x="3097"/>
        <item x="3096"/>
        <item x="3095"/>
        <item x="3094"/>
        <item x="3093"/>
        <item x="3092"/>
        <item x="3091"/>
        <item x="3090"/>
        <item x="3089"/>
        <item x="3088"/>
        <item x="3087"/>
        <item x="3086"/>
        <item x="3085"/>
        <item x="3084"/>
        <item x="3083"/>
        <item x="3082"/>
        <item x="3081"/>
        <item x="3080"/>
        <item x="3079"/>
        <item x="3078"/>
        <item x="3077"/>
        <item x="3076"/>
        <item x="3075"/>
        <item x="3074"/>
        <item x="3073"/>
        <item x="3072"/>
        <item x="3071"/>
        <item x="3070"/>
        <item x="3069"/>
        <item x="3068"/>
        <item x="3067"/>
        <item x="3066"/>
        <item x="3065"/>
        <item x="3064"/>
        <item x="3063"/>
        <item x="3062"/>
        <item x="3061"/>
        <item x="3060"/>
        <item x="3059"/>
        <item x="3058"/>
        <item x="3057"/>
        <item x="3056"/>
        <item x="3055"/>
        <item x="3054"/>
        <item x="3053"/>
        <item x="3052"/>
        <item x="3051"/>
        <item x="3050"/>
        <item x="3049"/>
        <item x="3048"/>
        <item x="3047"/>
        <item x="3046"/>
        <item x="3045"/>
        <item x="3044"/>
        <item x="3043"/>
        <item x="3042"/>
        <item x="3041"/>
        <item x="3040"/>
        <item x="3039"/>
        <item x="3038"/>
        <item x="3037"/>
        <item x="3036"/>
        <item x="3035"/>
        <item x="3034"/>
        <item x="3033"/>
        <item x="3032"/>
        <item x="3031"/>
        <item x="3030"/>
        <item x="3029"/>
        <item x="3028"/>
        <item x="3027"/>
        <item x="3026"/>
        <item x="3025"/>
        <item x="3024"/>
        <item x="3023"/>
        <item x="3022"/>
        <item x="3021"/>
        <item x="3020"/>
        <item x="3019"/>
        <item x="3018"/>
        <item x="3017"/>
        <item x="3016"/>
        <item x="3015"/>
        <item x="3014"/>
        <item x="3013"/>
        <item x="3012"/>
        <item x="3011"/>
        <item x="3010"/>
        <item x="3009"/>
        <item x="3008"/>
        <item x="3007"/>
        <item x="3006"/>
        <item x="3005"/>
        <item x="3004"/>
        <item x="3003"/>
        <item x="3002"/>
        <item x="3001"/>
        <item x="3000"/>
        <item x="2999"/>
        <item x="2998"/>
        <item x="2997"/>
        <item x="2996"/>
        <item x="2995"/>
        <item x="2994"/>
        <item x="2993"/>
        <item x="2992"/>
        <item x="2991"/>
        <item x="2990"/>
        <item x="2989"/>
        <item x="2988"/>
        <item x="2987"/>
        <item x="2986"/>
        <item x="2985"/>
        <item x="2984"/>
        <item x="2983"/>
        <item x="2982"/>
        <item x="2981"/>
        <item x="2980"/>
        <item x="2979"/>
        <item x="2978"/>
        <item x="2977"/>
        <item x="2976"/>
        <item x="2975"/>
        <item x="2974"/>
        <item x="2973"/>
        <item x="2972"/>
        <item x="2971"/>
        <item x="2970"/>
        <item x="2969"/>
        <item x="2968"/>
        <item x="2967"/>
        <item x="2966"/>
        <item x="2965"/>
        <item x="2964"/>
        <item x="2963"/>
        <item x="2962"/>
        <item x="2961"/>
        <item x="2960"/>
        <item x="2959"/>
        <item x="2958"/>
        <item x="2957"/>
        <item x="2956"/>
        <item x="2955"/>
        <item x="2954"/>
        <item x="2953"/>
        <item x="2952"/>
        <item x="2951"/>
        <item x="2950"/>
        <item x="2949"/>
        <item x="2948"/>
        <item x="2947"/>
        <item x="2946"/>
        <item x="2945"/>
        <item x="2944"/>
        <item x="2943"/>
        <item x="2942"/>
        <item x="2941"/>
        <item x="2940"/>
        <item x="2939"/>
        <item x="2938"/>
        <item x="2937"/>
        <item x="2936"/>
        <item x="2935"/>
        <item x="2934"/>
        <item x="2933"/>
        <item x="2932"/>
        <item x="2931"/>
        <item x="2930"/>
        <item x="2929"/>
        <item x="2928"/>
        <item x="2927"/>
        <item x="2926"/>
        <item x="2925"/>
        <item x="2924"/>
        <item x="2923"/>
        <item x="2922"/>
        <item x="2921"/>
        <item x="2920"/>
        <item x="2919"/>
        <item x="2918"/>
        <item x="2917"/>
        <item x="2916"/>
        <item x="2915"/>
        <item x="2914"/>
        <item x="2913"/>
        <item x="2912"/>
        <item x="2911"/>
        <item x="2910"/>
        <item x="2909"/>
        <item x="2908"/>
        <item x="2907"/>
        <item x="2906"/>
        <item x="2905"/>
        <item x="2904"/>
        <item x="2903"/>
        <item x="2902"/>
        <item x="2901"/>
        <item x="2900"/>
        <item x="2899"/>
        <item x="2898"/>
        <item x="2897"/>
        <item x="2896"/>
        <item x="2895"/>
        <item x="2894"/>
        <item x="2893"/>
        <item x="2892"/>
        <item x="2891"/>
        <item x="2890"/>
        <item x="2889"/>
        <item x="2888"/>
        <item x="2887"/>
        <item x="2886"/>
        <item x="2885"/>
        <item x="2884"/>
        <item x="2883"/>
        <item x="2882"/>
        <item x="2881"/>
        <item x="2880"/>
        <item x="2879"/>
        <item x="2878"/>
        <item x="2877"/>
        <item x="2876"/>
        <item x="2875"/>
        <item x="2874"/>
        <item x="2873"/>
        <item x="2872"/>
        <item x="2871"/>
        <item x="2870"/>
        <item x="2869"/>
        <item x="2868"/>
        <item x="2867"/>
        <item x="2866"/>
        <item x="2865"/>
        <item x="2864"/>
        <item x="2863"/>
        <item x="2862"/>
        <item x="2861"/>
        <item x="2860"/>
        <item x="2859"/>
        <item x="2858"/>
        <item x="2857"/>
        <item x="2856"/>
        <item x="2855"/>
        <item x="2854"/>
        <item x="2853"/>
        <item x="2852"/>
        <item x="2851"/>
        <item x="2850"/>
        <item x="2849"/>
        <item x="2848"/>
        <item x="2847"/>
        <item x="2846"/>
        <item x="2845"/>
        <item x="2844"/>
        <item x="2843"/>
        <item x="2842"/>
        <item x="2841"/>
        <item x="2840"/>
        <item x="2839"/>
        <item x="2838"/>
        <item x="2837"/>
        <item x="2836"/>
        <item x="2835"/>
        <item x="2834"/>
        <item x="2833"/>
        <item x="2832"/>
        <item x="2831"/>
        <item x="2830"/>
        <item x="2829"/>
        <item x="2828"/>
        <item x="2827"/>
        <item x="2826"/>
        <item x="2825"/>
        <item x="2824"/>
        <item x="2823"/>
        <item x="2822"/>
        <item x="2821"/>
        <item x="2820"/>
        <item x="2819"/>
        <item x="2818"/>
        <item x="2817"/>
        <item x="2816"/>
        <item x="2815"/>
        <item x="2814"/>
        <item x="2813"/>
        <item x="2812"/>
        <item x="2811"/>
        <item x="2810"/>
        <item x="2809"/>
        <item x="2808"/>
        <item x="2807"/>
        <item x="2806"/>
        <item x="2805"/>
        <item x="2804"/>
        <item x="2803"/>
        <item x="2802"/>
        <item x="2801"/>
        <item x="2800"/>
        <item x="2799"/>
        <item x="2798"/>
        <item x="2797"/>
        <item x="2796"/>
        <item x="2795"/>
        <item x="2794"/>
        <item x="2793"/>
        <item x="2792"/>
        <item x="2791"/>
        <item x="2790"/>
        <item x="2789"/>
        <item x="2788"/>
        <item x="2787"/>
        <item x="2786"/>
        <item x="2785"/>
        <item x="2784"/>
        <item x="2783"/>
        <item x="2782"/>
        <item x="2781"/>
        <item x="2780"/>
        <item x="2779"/>
        <item x="2778"/>
        <item x="2777"/>
        <item x="2776"/>
        <item x="2775"/>
        <item x="2774"/>
        <item x="2773"/>
        <item x="2772"/>
        <item x="2771"/>
        <item x="2770"/>
        <item x="2769"/>
        <item x="2768"/>
        <item x="2767"/>
        <item x="2766"/>
        <item x="2765"/>
        <item x="2764"/>
        <item x="2763"/>
        <item x="2762"/>
        <item x="2761"/>
        <item x="2760"/>
        <item x="2759"/>
        <item x="2758"/>
        <item x="2757"/>
        <item x="2756"/>
        <item x="2755"/>
        <item x="2754"/>
        <item x="2753"/>
        <item x="2752"/>
        <item x="2751"/>
        <item x="2750"/>
        <item x="2749"/>
        <item x="2748"/>
        <item x="2747"/>
        <item x="2746"/>
        <item x="2745"/>
        <item x="2744"/>
        <item x="2743"/>
        <item x="2742"/>
        <item x="2741"/>
        <item x="2740"/>
        <item x="2739"/>
        <item x="2738"/>
        <item x="2737"/>
        <item x="2736"/>
        <item x="2735"/>
        <item x="2734"/>
        <item x="2733"/>
        <item x="2732"/>
        <item x="2731"/>
        <item x="2730"/>
        <item x="2729"/>
        <item x="2728"/>
        <item x="2727"/>
        <item x="2726"/>
        <item x="2725"/>
        <item x="2724"/>
        <item x="2723"/>
        <item x="2722"/>
        <item x="2721"/>
        <item x="2720"/>
        <item x="2719"/>
        <item x="2718"/>
        <item x="2717"/>
        <item x="2716"/>
        <item x="2715"/>
        <item x="2714"/>
        <item x="2713"/>
        <item x="2712"/>
        <item x="2711"/>
        <item x="2710"/>
        <item x="2709"/>
        <item x="2708"/>
        <item x="2707"/>
        <item x="2706"/>
        <item x="2705"/>
        <item x="2704"/>
        <item x="2703"/>
        <item x="2702"/>
        <item x="2701"/>
        <item x="2700"/>
        <item x="2699"/>
        <item x="2698"/>
        <item x="2697"/>
        <item x="2696"/>
        <item x="2695"/>
        <item x="2694"/>
        <item x="2693"/>
        <item x="2692"/>
        <item x="2691"/>
        <item x="2690"/>
        <item x="2689"/>
        <item x="2688"/>
        <item x="2687"/>
        <item x="2686"/>
        <item x="2685"/>
        <item x="2684"/>
        <item x="2683"/>
        <item x="2682"/>
        <item x="2681"/>
        <item x="2680"/>
        <item x="2679"/>
        <item x="2678"/>
        <item x="2677"/>
        <item x="2676"/>
        <item x="2675"/>
        <item x="2674"/>
        <item x="2673"/>
        <item x="2672"/>
        <item x="2671"/>
        <item x="2670"/>
        <item x="2669"/>
        <item x="2668"/>
        <item x="2667"/>
        <item x="2666"/>
        <item x="2665"/>
        <item x="2664"/>
        <item x="2663"/>
        <item x="2662"/>
        <item x="2661"/>
        <item x="2660"/>
        <item x="2659"/>
        <item x="2658"/>
        <item x="2657"/>
        <item x="2656"/>
        <item x="2655"/>
        <item x="2654"/>
        <item x="2653"/>
        <item x="2652"/>
        <item x="2651"/>
        <item x="2650"/>
        <item x="2649"/>
        <item x="2648"/>
        <item x="2647"/>
        <item x="2646"/>
        <item x="2645"/>
        <item x="2644"/>
        <item x="2643"/>
        <item x="2642"/>
        <item x="2641"/>
        <item x="2640"/>
        <item x="2639"/>
        <item x="2638"/>
        <item x="2637"/>
        <item x="2636"/>
        <item x="2635"/>
        <item x="2634"/>
        <item x="2633"/>
        <item x="2632"/>
        <item x="2631"/>
        <item x="2630"/>
        <item x="2629"/>
        <item x="2628"/>
        <item x="2627"/>
        <item x="2626"/>
        <item x="2625"/>
        <item x="2624"/>
        <item x="2623"/>
        <item x="2622"/>
        <item x="2621"/>
        <item x="2620"/>
        <item x="2619"/>
        <item x="2618"/>
        <item x="2617"/>
        <item x="2616"/>
        <item x="2615"/>
        <item x="2614"/>
        <item x="2613"/>
        <item x="2612"/>
        <item x="2611"/>
        <item x="2610"/>
        <item x="2609"/>
        <item x="2608"/>
        <item x="2607"/>
        <item x="2606"/>
        <item x="2605"/>
        <item x="2604"/>
        <item x="2603"/>
        <item x="2602"/>
        <item x="2601"/>
        <item x="2600"/>
        <item x="2599"/>
        <item x="2598"/>
        <item x="2597"/>
        <item x="2596"/>
        <item x="2595"/>
        <item x="2594"/>
        <item x="2593"/>
        <item x="2592"/>
        <item x="2591"/>
        <item x="2590"/>
        <item x="2589"/>
        <item x="2588"/>
        <item x="2587"/>
        <item x="2586"/>
        <item x="2585"/>
        <item x="2584"/>
        <item x="2583"/>
        <item x="2582"/>
        <item x="2581"/>
        <item x="2580"/>
        <item x="2579"/>
        <item x="2578"/>
        <item x="2577"/>
        <item x="2576"/>
        <item x="2575"/>
        <item x="2574"/>
        <item x="2573"/>
        <item x="2572"/>
        <item x="2571"/>
        <item x="2570"/>
        <item x="2569"/>
        <item x="2568"/>
        <item x="2567"/>
        <item x="2566"/>
        <item x="2565"/>
        <item x="2564"/>
        <item x="2563"/>
        <item x="2562"/>
        <item x="2561"/>
        <item x="2560"/>
        <item x="2559"/>
        <item x="2558"/>
        <item x="2557"/>
        <item x="2556"/>
        <item x="2555"/>
        <item x="2554"/>
        <item x="2553"/>
        <item x="2552"/>
        <item x="2551"/>
        <item x="2550"/>
        <item x="2549"/>
        <item x="2548"/>
        <item x="2547"/>
        <item x="2546"/>
        <item x="2545"/>
        <item x="2544"/>
        <item x="2543"/>
        <item x="2542"/>
        <item x="2541"/>
        <item x="2540"/>
        <item x="2539"/>
        <item x="2538"/>
        <item x="2537"/>
        <item x="2536"/>
        <item x="2535"/>
        <item x="2534"/>
        <item x="2533"/>
        <item x="2532"/>
        <item x="2531"/>
        <item x="2530"/>
        <item x="2529"/>
        <item x="2528"/>
        <item x="2527"/>
        <item x="2526"/>
        <item x="2525"/>
        <item x="2524"/>
        <item x="2523"/>
        <item x="2522"/>
        <item x="2521"/>
        <item x="2520"/>
        <item x="2519"/>
        <item x="2518"/>
        <item x="2517"/>
        <item x="2516"/>
        <item x="2515"/>
        <item x="2514"/>
        <item x="2513"/>
        <item x="2512"/>
        <item x="2511"/>
        <item x="2510"/>
        <item x="2509"/>
        <item x="2508"/>
        <item x="2507"/>
        <item x="2506"/>
        <item x="2505"/>
        <item x="2504"/>
        <item x="2503"/>
        <item x="2502"/>
        <item x="2501"/>
        <item x="2500"/>
        <item x="2499"/>
        <item x="2498"/>
        <item x="2497"/>
        <item x="2496"/>
        <item x="2495"/>
        <item x="2494"/>
        <item x="2493"/>
        <item x="2492"/>
        <item x="2491"/>
        <item x="2490"/>
        <item x="2489"/>
        <item x="2488"/>
        <item x="2487"/>
        <item x="2486"/>
        <item x="2485"/>
        <item x="2484"/>
        <item x="2483"/>
        <item x="2482"/>
        <item x="2481"/>
        <item x="2480"/>
        <item x="2479"/>
        <item x="2478"/>
        <item x="2477"/>
        <item x="2476"/>
        <item x="2475"/>
        <item x="2474"/>
        <item x="2473"/>
        <item x="2472"/>
        <item x="2471"/>
        <item x="2470"/>
        <item x="2469"/>
        <item x="2468"/>
        <item x="2467"/>
        <item x="2466"/>
        <item x="2465"/>
        <item x="2464"/>
        <item x="2463"/>
        <item x="2462"/>
        <item x="2461"/>
        <item x="2460"/>
        <item x="2459"/>
        <item x="2458"/>
        <item x="2457"/>
        <item x="2456"/>
        <item x="2455"/>
        <item x="2454"/>
        <item x="2453"/>
        <item x="2452"/>
        <item x="2451"/>
        <item x="2450"/>
        <item x="2449"/>
        <item x="2448"/>
        <item x="2447"/>
        <item x="2446"/>
        <item x="2445"/>
        <item x="2444"/>
        <item x="2443"/>
        <item x="2442"/>
        <item x="2441"/>
        <item x="2440"/>
        <item x="2439"/>
        <item x="2438"/>
        <item x="2437"/>
        <item x="2436"/>
        <item x="2435"/>
        <item x="2434"/>
        <item x="2433"/>
        <item x="2432"/>
        <item x="2431"/>
        <item x="2430"/>
        <item x="2429"/>
        <item x="2428"/>
        <item x="2427"/>
        <item x="2426"/>
        <item x="2425"/>
        <item x="2424"/>
        <item x="2423"/>
        <item x="2422"/>
        <item x="2421"/>
        <item x="2420"/>
        <item x="2419"/>
        <item x="2418"/>
        <item x="2417"/>
        <item x="2416"/>
        <item x="2415"/>
        <item x="2414"/>
        <item x="2413"/>
        <item x="2412"/>
        <item x="2411"/>
        <item x="2410"/>
        <item x="2409"/>
        <item x="2408"/>
        <item x="2407"/>
        <item x="2406"/>
        <item x="2405"/>
        <item x="2404"/>
        <item x="2403"/>
        <item x="2402"/>
        <item x="2401"/>
        <item x="2400"/>
        <item x="2399"/>
        <item x="2398"/>
        <item x="2397"/>
        <item x="2396"/>
        <item x="2395"/>
        <item x="2394"/>
        <item x="2393"/>
        <item x="2392"/>
        <item x="2391"/>
        <item x="2390"/>
        <item x="2389"/>
        <item x="2388"/>
        <item x="2387"/>
        <item x="2386"/>
        <item x="2385"/>
        <item x="2384"/>
        <item x="2383"/>
        <item x="2382"/>
        <item x="2381"/>
        <item x="2380"/>
        <item x="2379"/>
        <item x="2378"/>
        <item x="2377"/>
        <item x="2376"/>
        <item x="2375"/>
        <item x="2374"/>
        <item x="2373"/>
        <item x="2372"/>
        <item x="2371"/>
        <item x="2370"/>
        <item x="2369"/>
        <item x="2368"/>
        <item x="2367"/>
        <item x="2366"/>
        <item x="2365"/>
        <item x="2364"/>
        <item x="2363"/>
        <item x="2362"/>
        <item x="2361"/>
        <item x="2360"/>
        <item x="2359"/>
        <item x="2358"/>
        <item x="2357"/>
        <item x="2356"/>
        <item x="2355"/>
        <item x="2354"/>
        <item x="2353"/>
        <item x="2352"/>
        <item x="2351"/>
        <item x="2350"/>
        <item x="2349"/>
        <item x="2348"/>
        <item x="2347"/>
        <item x="2346"/>
        <item x="2345"/>
        <item x="2344"/>
        <item x="2343"/>
        <item x="2342"/>
        <item x="2341"/>
        <item x="2340"/>
        <item x="2339"/>
        <item x="2338"/>
        <item x="2337"/>
        <item x="2336"/>
        <item x="2335"/>
        <item x="2334"/>
        <item x="2333"/>
        <item x="2332"/>
        <item x="2331"/>
        <item x="2330"/>
        <item x="2329"/>
        <item x="2328"/>
        <item x="2327"/>
        <item x="2326"/>
        <item x="2325"/>
        <item x="2324"/>
        <item x="2323"/>
        <item x="2322"/>
        <item x="2321"/>
        <item x="2320"/>
        <item x="2319"/>
        <item x="2318"/>
        <item x="2317"/>
        <item x="2316"/>
        <item x="2315"/>
        <item x="2314"/>
        <item x="2313"/>
        <item x="2312"/>
        <item x="2311"/>
        <item x="2310"/>
        <item x="2309"/>
        <item x="2308"/>
        <item x="2307"/>
        <item x="2306"/>
        <item x="2305"/>
        <item x="2304"/>
        <item x="2303"/>
        <item x="2302"/>
        <item x="2301"/>
        <item x="2300"/>
        <item x="2299"/>
        <item x="2298"/>
        <item x="2297"/>
        <item x="2296"/>
        <item x="2295"/>
        <item x="2294"/>
        <item x="2293"/>
        <item x="2292"/>
        <item x="2291"/>
        <item x="2290"/>
        <item x="2289"/>
        <item x="2288"/>
        <item x="2287"/>
        <item x="2286"/>
        <item x="2285"/>
        <item x="2284"/>
        <item x="2283"/>
        <item x="2282"/>
        <item x="2281"/>
        <item x="2280"/>
        <item x="2279"/>
        <item x="2278"/>
        <item x="2277"/>
        <item x="2276"/>
        <item x="2275"/>
        <item x="2274"/>
        <item x="2273"/>
        <item x="2272"/>
        <item x="2271"/>
        <item x="2270"/>
        <item x="2269"/>
        <item x="2268"/>
        <item x="2267"/>
        <item x="2266"/>
        <item x="2265"/>
        <item x="2264"/>
        <item x="2263"/>
        <item x="2262"/>
        <item x="2261"/>
        <item x="2260"/>
        <item x="2259"/>
        <item x="2258"/>
        <item x="2257"/>
        <item x="2256"/>
        <item x="2255"/>
        <item x="2254"/>
        <item x="2253"/>
        <item x="2252"/>
        <item x="2251"/>
        <item x="2250"/>
        <item x="2249"/>
        <item x="2248"/>
        <item x="2247"/>
        <item x="2246"/>
        <item x="2245"/>
        <item x="2244"/>
        <item x="2243"/>
        <item x="2242"/>
        <item x="2241"/>
        <item x="2240"/>
        <item x="2239"/>
        <item x="2238"/>
        <item x="2237"/>
        <item x="2236"/>
        <item x="2235"/>
        <item x="2234"/>
        <item x="2233"/>
        <item x="2232"/>
        <item x="2231"/>
        <item x="2230"/>
        <item x="2229"/>
        <item x="2228"/>
        <item x="2227"/>
        <item x="2226"/>
        <item x="2225"/>
        <item x="2224"/>
        <item x="2223"/>
        <item x="2222"/>
        <item x="2221"/>
        <item x="2220"/>
        <item x="2219"/>
        <item x="2218"/>
        <item x="2217"/>
        <item x="2216"/>
        <item x="2215"/>
        <item x="2214"/>
        <item x="2213"/>
        <item x="2212"/>
        <item x="2211"/>
        <item x="2210"/>
        <item x="2209"/>
        <item x="2208"/>
        <item x="2207"/>
        <item x="2206"/>
        <item x="2205"/>
        <item x="2204"/>
        <item x="2203"/>
        <item x="2202"/>
        <item x="2201"/>
        <item x="2200"/>
        <item x="2199"/>
        <item x="2198"/>
        <item x="2197"/>
        <item x="2196"/>
        <item x="2195"/>
        <item x="2194"/>
        <item x="2193"/>
        <item x="2192"/>
        <item x="2191"/>
        <item x="2190"/>
        <item x="2189"/>
        <item x="2188"/>
        <item x="2187"/>
        <item x="2186"/>
        <item x="2185"/>
        <item x="2184"/>
        <item x="2183"/>
        <item x="2182"/>
        <item x="2181"/>
        <item x="2180"/>
        <item x="2179"/>
        <item x="2178"/>
        <item x="2177"/>
        <item x="2176"/>
        <item x="2175"/>
        <item x="2174"/>
        <item x="2173"/>
        <item x="2172"/>
        <item x="2171"/>
        <item x="2170"/>
        <item x="2169"/>
        <item x="2168"/>
        <item x="2167"/>
        <item x="2166"/>
        <item x="2165"/>
        <item x="2164"/>
        <item x="2163"/>
        <item x="2162"/>
        <item x="2161"/>
        <item x="2160"/>
        <item x="2159"/>
        <item x="2158"/>
        <item x="2157"/>
        <item x="2156"/>
        <item x="2155"/>
        <item x="2154"/>
        <item x="2153"/>
        <item x="2152"/>
        <item x="2151"/>
        <item x="2150"/>
        <item x="2149"/>
        <item x="2148"/>
        <item x="2147"/>
        <item x="2146"/>
        <item x="2145"/>
        <item x="2144"/>
        <item x="2143"/>
        <item x="2142"/>
        <item x="2141"/>
        <item x="2140"/>
        <item x="2139"/>
        <item x="2138"/>
        <item x="2137"/>
        <item x="2136"/>
        <item x="2135"/>
        <item x="2134"/>
        <item x="2133"/>
        <item x="2132"/>
        <item x="2131"/>
        <item x="2130"/>
        <item x="2129"/>
        <item x="2128"/>
        <item x="2127"/>
        <item x="2126"/>
        <item x="2125"/>
        <item x="2124"/>
        <item x="2123"/>
        <item x="2122"/>
        <item x="2121"/>
        <item x="2120"/>
        <item x="2119"/>
        <item x="2118"/>
        <item x="2117"/>
        <item x="2116"/>
        <item x="2115"/>
        <item x="2114"/>
        <item x="2113"/>
        <item x="2112"/>
        <item x="2111"/>
        <item x="2110"/>
        <item x="2109"/>
        <item x="2108"/>
        <item x="2107"/>
        <item x="2106"/>
        <item x="2105"/>
        <item x="2104"/>
        <item x="2103"/>
        <item x="2102"/>
        <item x="2101"/>
        <item x="2100"/>
        <item x="2099"/>
        <item x="2098"/>
        <item x="2097"/>
        <item x="2096"/>
        <item x="2095"/>
        <item x="2094"/>
        <item x="2093"/>
        <item x="2092"/>
        <item x="2091"/>
        <item x="2090"/>
        <item x="2089"/>
        <item x="2088"/>
        <item x="2087"/>
        <item x="2086"/>
        <item x="2085"/>
        <item x="2084"/>
        <item x="2083"/>
        <item x="2082"/>
        <item x="2081"/>
        <item x="2080"/>
        <item x="2079"/>
        <item x="2078"/>
        <item x="2077"/>
        <item x="2076"/>
        <item x="2075"/>
        <item x="2074"/>
        <item x="2073"/>
        <item x="2072"/>
        <item x="2071"/>
        <item x="2070"/>
        <item x="2069"/>
        <item x="2068"/>
        <item x="2067"/>
        <item x="2066"/>
        <item x="2065"/>
        <item x="2064"/>
        <item x="2063"/>
        <item x="2062"/>
        <item x="2061"/>
        <item x="2060"/>
        <item x="2059"/>
        <item x="2058"/>
        <item x="2057"/>
        <item x="2056"/>
        <item x="2055"/>
        <item x="2054"/>
        <item x="2053"/>
        <item x="2052"/>
        <item x="2051"/>
        <item x="2050"/>
        <item x="2049"/>
        <item x="2048"/>
        <item x="2047"/>
        <item x="2046"/>
        <item x="2045"/>
        <item x="2044"/>
        <item x="2043"/>
        <item x="2042"/>
        <item x="2041"/>
        <item x="2040"/>
        <item x="2039"/>
        <item x="2038"/>
        <item x="2037"/>
        <item x="2036"/>
        <item x="2035"/>
        <item x="2034"/>
        <item x="2033"/>
        <item x="2032"/>
        <item x="2031"/>
        <item x="2030"/>
        <item x="2029"/>
        <item x="2028"/>
        <item x="2027"/>
        <item x="2026"/>
        <item x="2025"/>
        <item x="2024"/>
        <item x="2023"/>
        <item x="2022"/>
        <item x="2021"/>
        <item x="2020"/>
        <item x="2019"/>
        <item x="2018"/>
        <item x="2017"/>
        <item x="2016"/>
        <item x="2015"/>
        <item x="2014"/>
        <item x="2013"/>
        <item x="2012"/>
        <item x="2011"/>
        <item x="2010"/>
        <item x="2009"/>
        <item x="2008"/>
        <item x="2007"/>
        <item x="2006"/>
        <item x="2005"/>
        <item x="2004"/>
        <item x="2003"/>
        <item x="2002"/>
        <item x="2001"/>
        <item x="2000"/>
        <item x="1999"/>
        <item x="1998"/>
        <item x="1997"/>
        <item x="1996"/>
        <item x="1995"/>
        <item x="1994"/>
        <item x="1993"/>
        <item x="1992"/>
        <item x="1991"/>
        <item x="1990"/>
        <item x="1989"/>
        <item x="1988"/>
        <item x="1987"/>
        <item x="1986"/>
        <item x="1985"/>
        <item x="1984"/>
        <item x="1983"/>
        <item x="1982"/>
        <item x="1981"/>
        <item x="1980"/>
        <item x="1979"/>
        <item x="1978"/>
        <item x="1977"/>
        <item x="1976"/>
        <item x="1975"/>
        <item x="1974"/>
        <item x="1973"/>
        <item x="1972"/>
        <item x="1971"/>
        <item x="1970"/>
        <item x="1969"/>
        <item x="1968"/>
        <item x="1967"/>
        <item x="1966"/>
        <item x="1965"/>
        <item x="1964"/>
        <item x="1963"/>
        <item x="1962"/>
        <item x="1961"/>
        <item x="1960"/>
        <item x="1959"/>
        <item x="1958"/>
        <item x="1957"/>
        <item x="1956"/>
        <item x="1955"/>
        <item x="1954"/>
        <item x="1953"/>
        <item x="1952"/>
        <item x="1951"/>
        <item x="1950"/>
        <item x="1949"/>
        <item x="1948"/>
        <item x="1947"/>
        <item x="1946"/>
        <item x="1945"/>
        <item x="1944"/>
        <item x="1943"/>
        <item x="1942"/>
        <item x="1941"/>
        <item x="1940"/>
        <item x="1939"/>
        <item x="1938"/>
        <item x="1937"/>
        <item x="1936"/>
        <item x="1935"/>
        <item x="1934"/>
        <item x="1933"/>
        <item x="1932"/>
        <item x="1931"/>
        <item x="1930"/>
        <item x="1929"/>
        <item x="1928"/>
        <item x="1927"/>
        <item x="1926"/>
        <item x="1925"/>
        <item x="1924"/>
        <item x="1923"/>
        <item x="1922"/>
        <item x="1921"/>
        <item x="1920"/>
        <item x="1919"/>
        <item x="1918"/>
        <item x="1917"/>
        <item x="1916"/>
        <item x="1915"/>
        <item x="1914"/>
        <item x="1913"/>
        <item x="1912"/>
        <item x="1911"/>
        <item x="1910"/>
        <item x="1909"/>
        <item x="1908"/>
        <item x="1907"/>
        <item x="1906"/>
        <item x="1905"/>
        <item x="1904"/>
        <item x="1903"/>
        <item x="1902"/>
        <item x="1901"/>
        <item x="1900"/>
        <item x="1899"/>
        <item x="1898"/>
        <item x="1897"/>
        <item x="1896"/>
        <item x="1895"/>
        <item x="1894"/>
        <item x="1893"/>
        <item x="1892"/>
        <item x="1891"/>
        <item x="1890"/>
        <item x="1889"/>
        <item x="1888"/>
        <item x="1887"/>
        <item x="1886"/>
        <item x="1885"/>
        <item x="1884"/>
        <item x="1883"/>
        <item x="1882"/>
        <item x="1881"/>
        <item x="1880"/>
        <item x="1879"/>
        <item x="1878"/>
        <item x="1877"/>
        <item x="1876"/>
        <item x="1875"/>
        <item x="1874"/>
        <item x="1873"/>
        <item x="1872"/>
        <item x="1871"/>
        <item x="1870"/>
        <item x="1869"/>
        <item x="1868"/>
        <item x="1867"/>
        <item x="1866"/>
        <item x="1865"/>
        <item x="1864"/>
        <item x="1863"/>
        <item x="1862"/>
        <item x="1861"/>
        <item x="1860"/>
        <item x="1859"/>
        <item x="1858"/>
        <item x="1857"/>
        <item x="1856"/>
        <item x="1855"/>
        <item x="1854"/>
        <item x="1853"/>
        <item x="1852"/>
        <item x="1851"/>
        <item x="1850"/>
        <item x="1849"/>
        <item x="1848"/>
        <item x="1847"/>
        <item x="1846"/>
        <item x="1845"/>
        <item x="1844"/>
        <item x="1843"/>
        <item x="1842"/>
        <item x="1841"/>
        <item x="1840"/>
        <item x="1839"/>
        <item x="1838"/>
        <item x="1837"/>
        <item x="1836"/>
        <item x="1835"/>
        <item x="1834"/>
        <item x="1833"/>
        <item x="1832"/>
        <item x="1831"/>
        <item x="1830"/>
        <item x="1829"/>
        <item x="1828"/>
        <item x="1827"/>
        <item x="1826"/>
        <item x="1825"/>
        <item x="1824"/>
        <item x="1823"/>
        <item x="1822"/>
        <item x="1821"/>
        <item x="1820"/>
        <item x="1819"/>
        <item x="1818"/>
        <item x="1817"/>
        <item x="1816"/>
        <item x="1815"/>
        <item x="1814"/>
        <item x="1813"/>
        <item x="1812"/>
        <item x="1811"/>
        <item x="1810"/>
        <item x="1809"/>
        <item x="1808"/>
        <item x="1807"/>
        <item x="1806"/>
        <item x="1805"/>
        <item x="1804"/>
        <item x="1803"/>
        <item x="1802"/>
        <item x="1801"/>
        <item x="1800"/>
        <item x="1799"/>
        <item x="1798"/>
        <item x="1797"/>
        <item x="1796"/>
        <item x="1795"/>
        <item x="1794"/>
        <item x="1793"/>
        <item x="1792"/>
        <item x="1791"/>
        <item x="1790"/>
        <item x="1789"/>
        <item x="1788"/>
        <item x="1787"/>
        <item x="1786"/>
        <item x="1785"/>
        <item x="1784"/>
        <item x="1783"/>
        <item x="1782"/>
        <item x="1781"/>
        <item x="1780"/>
        <item x="1779"/>
        <item x="1778"/>
        <item x="1777"/>
        <item x="1776"/>
        <item x="1775"/>
        <item x="1774"/>
        <item x="1773"/>
        <item x="1772"/>
        <item x="1771"/>
        <item x="1770"/>
        <item x="1769"/>
        <item x="1768"/>
        <item x="1767"/>
        <item x="1766"/>
        <item x="1765"/>
        <item x="1764"/>
        <item x="1763"/>
        <item x="1762"/>
        <item x="1761"/>
        <item x="1760"/>
        <item x="1759"/>
        <item x="1758"/>
        <item x="1757"/>
        <item x="1756"/>
        <item x="1755"/>
        <item x="1754"/>
        <item x="1753"/>
        <item x="1752"/>
        <item x="1751"/>
        <item x="1750"/>
        <item x="1749"/>
        <item x="1748"/>
        <item x="1747"/>
        <item x="1746"/>
        <item x="1745"/>
        <item x="1744"/>
        <item x="1743"/>
        <item x="1742"/>
        <item x="1741"/>
        <item x="1740"/>
        <item x="1739"/>
        <item x="1738"/>
        <item x="1737"/>
        <item x="1736"/>
        <item x="1735"/>
        <item x="1734"/>
        <item x="1733"/>
        <item x="1732"/>
        <item x="1731"/>
        <item x="1730"/>
        <item x="1729"/>
        <item x="1728"/>
        <item x="1727"/>
        <item x="1726"/>
        <item x="1725"/>
        <item x="1724"/>
        <item x="1723"/>
        <item x="1722"/>
        <item x="1721"/>
        <item x="1720"/>
        <item x="1719"/>
        <item x="1718"/>
        <item x="1717"/>
        <item x="1716"/>
        <item x="1715"/>
        <item x="1714"/>
        <item x="1713"/>
        <item x="1712"/>
        <item x="1711"/>
        <item x="1710"/>
        <item x="1709"/>
        <item x="1708"/>
        <item x="1707"/>
        <item x="1706"/>
        <item x="1705"/>
        <item x="1704"/>
        <item x="1703"/>
        <item x="1702"/>
        <item x="1701"/>
        <item x="1700"/>
        <item x="1699"/>
        <item x="1698"/>
        <item x="1697"/>
        <item x="1696"/>
        <item x="1695"/>
        <item x="1694"/>
        <item x="1693"/>
        <item x="1692"/>
        <item x="1691"/>
        <item x="1690"/>
        <item x="1689"/>
        <item x="1688"/>
        <item x="1687"/>
        <item x="1686"/>
        <item x="1685"/>
        <item x="1684"/>
        <item x="1683"/>
        <item x="1682"/>
        <item x="1681"/>
        <item x="1680"/>
        <item x="1679"/>
        <item x="1678"/>
        <item x="1677"/>
        <item x="1676"/>
        <item x="1675"/>
        <item x="1674"/>
        <item x="1673"/>
        <item x="1672"/>
        <item x="1671"/>
        <item x="1670"/>
        <item x="1669"/>
        <item x="1668"/>
        <item x="1667"/>
        <item x="1666"/>
        <item x="1665"/>
        <item x="1664"/>
        <item x="1663"/>
        <item x="1662"/>
        <item x="1661"/>
        <item x="1660"/>
        <item x="1659"/>
        <item x="1658"/>
        <item x="1657"/>
        <item x="1656"/>
        <item x="1655"/>
        <item x="1654"/>
        <item x="1653"/>
        <item x="1652"/>
        <item x="1651"/>
        <item x="1650"/>
        <item x="1649"/>
        <item x="1648"/>
        <item x="1647"/>
        <item x="1646"/>
        <item x="1645"/>
        <item x="1644"/>
        <item x="1643"/>
        <item x="1642"/>
        <item x="1641"/>
        <item x="1640"/>
        <item x="1639"/>
        <item x="1638"/>
        <item x="1637"/>
        <item x="1636"/>
        <item x="1635"/>
        <item x="1634"/>
        <item x="1633"/>
        <item x="1632"/>
        <item x="1631"/>
        <item x="1630"/>
        <item x="1629"/>
        <item x="1628"/>
        <item x="1627"/>
        <item x="1626"/>
        <item x="1625"/>
        <item x="1624"/>
        <item x="1623"/>
        <item x="1622"/>
        <item x="1621"/>
        <item x="1620"/>
        <item x="1619"/>
        <item x="1618"/>
        <item x="1617"/>
        <item x="1616"/>
        <item x="1615"/>
        <item x="1614"/>
        <item x="1613"/>
        <item x="1612"/>
        <item x="1611"/>
        <item x="1610"/>
        <item x="1609"/>
        <item x="1608"/>
        <item x="1607"/>
        <item x="1606"/>
        <item x="1605"/>
        <item x="1604"/>
        <item x="1603"/>
        <item x="1602"/>
        <item x="1601"/>
        <item x="1600"/>
        <item x="1599"/>
        <item x="1598"/>
        <item x="1597"/>
        <item x="1596"/>
        <item x="1595"/>
        <item x="1594"/>
        <item x="1593"/>
        <item x="1592"/>
        <item x="1591"/>
        <item x="1590"/>
        <item x="1589"/>
        <item x="1588"/>
        <item x="1587"/>
        <item x="1586"/>
        <item x="1585"/>
        <item x="1584"/>
        <item x="1583"/>
        <item x="1582"/>
        <item x="1581"/>
        <item x="1580"/>
        <item x="1579"/>
        <item x="1578"/>
        <item x="1577"/>
        <item x="1576"/>
        <item x="1575"/>
        <item x="1574"/>
        <item x="1573"/>
        <item x="1572"/>
        <item x="1571"/>
        <item x="1570"/>
        <item x="1569"/>
        <item x="1568"/>
        <item x="1567"/>
        <item x="1566"/>
        <item x="1565"/>
        <item x="1564"/>
        <item x="1563"/>
        <item x="1562"/>
        <item x="1561"/>
        <item x="1560"/>
        <item x="1559"/>
        <item x="1558"/>
        <item x="1557"/>
        <item x="1556"/>
        <item x="1555"/>
        <item x="1554"/>
        <item x="1553"/>
        <item x="1552"/>
        <item x="1551"/>
        <item x="1550"/>
        <item x="1549"/>
        <item x="1548"/>
        <item x="1547"/>
        <item x="1546"/>
        <item x="1545"/>
        <item x="1544"/>
        <item x="1543"/>
        <item x="1542"/>
        <item x="1541"/>
        <item x="1540"/>
        <item x="1539"/>
        <item x="1538"/>
        <item x="1537"/>
        <item x="1536"/>
        <item x="1535"/>
        <item x="1534"/>
        <item x="1533"/>
        <item x="1532"/>
        <item x="1531"/>
        <item x="1530"/>
        <item x="1529"/>
        <item x="1528"/>
        <item x="1527"/>
        <item x="1526"/>
        <item x="1525"/>
        <item x="1524"/>
        <item x="1523"/>
        <item x="1522"/>
        <item x="1521"/>
        <item x="1520"/>
        <item x="1519"/>
        <item x="1518"/>
        <item x="1517"/>
        <item x="1516"/>
        <item x="1515"/>
        <item x="1514"/>
        <item x="1513"/>
        <item x="1512"/>
        <item x="1511"/>
        <item x="1510"/>
        <item x="1509"/>
        <item x="1508"/>
        <item x="1507"/>
        <item x="1506"/>
        <item x="1505"/>
        <item x="1504"/>
        <item x="1503"/>
        <item x="1502"/>
        <item x="1501"/>
        <item x="1500"/>
        <item x="1499"/>
        <item x="1498"/>
        <item x="1497"/>
        <item x="1496"/>
        <item x="1495"/>
        <item x="1494"/>
        <item x="1493"/>
        <item x="1492"/>
        <item x="1491"/>
        <item x="1490"/>
        <item x="1489"/>
        <item x="1488"/>
        <item x="1487"/>
        <item x="1486"/>
        <item x="1485"/>
        <item x="1484"/>
        <item x="1483"/>
        <item x="1482"/>
        <item x="1481"/>
        <item x="1480"/>
        <item x="1479"/>
        <item x="1478"/>
        <item x="1477"/>
        <item x="1476"/>
        <item x="1475"/>
        <item x="1474"/>
        <item x="1473"/>
        <item x="1472"/>
        <item x="1471"/>
        <item x="1470"/>
        <item x="1469"/>
        <item x="1468"/>
        <item x="1467"/>
        <item x="1466"/>
        <item x="1465"/>
        <item x="1464"/>
        <item x="1463"/>
        <item x="1462"/>
        <item x="1461"/>
        <item x="1460"/>
        <item x="1459"/>
        <item x="1458"/>
        <item x="1457"/>
        <item x="1456"/>
        <item x="1455"/>
        <item x="1454"/>
        <item x="1453"/>
        <item x="1452"/>
        <item x="1451"/>
        <item x="1450"/>
        <item x="1449"/>
        <item x="1448"/>
        <item x="1447"/>
        <item x="1446"/>
        <item x="1445"/>
        <item x="1444"/>
        <item x="1443"/>
        <item x="1442"/>
        <item x="1441"/>
        <item x="1440"/>
        <item x="1439"/>
        <item x="1438"/>
        <item x="1437"/>
        <item x="1436"/>
        <item x="1435"/>
        <item x="1434"/>
        <item x="1433"/>
        <item x="1432"/>
        <item x="1431"/>
        <item x="1430"/>
        <item x="1429"/>
        <item x="1428"/>
        <item x="1427"/>
        <item x="1426"/>
        <item x="1425"/>
        <item x="1424"/>
        <item x="1423"/>
        <item x="1422"/>
        <item x="1421"/>
        <item x="1420"/>
        <item x="1419"/>
        <item x="1418"/>
        <item x="1417"/>
        <item x="1416"/>
        <item x="1415"/>
        <item x="1414"/>
        <item x="1413"/>
        <item x="1412"/>
        <item x="1411"/>
        <item x="1410"/>
        <item x="1409"/>
        <item x="1408"/>
        <item x="1407"/>
        <item x="1406"/>
        <item x="1405"/>
        <item x="1404"/>
        <item x="1403"/>
        <item x="1402"/>
        <item x="1401"/>
        <item x="1400"/>
        <item x="1399"/>
        <item x="1398"/>
        <item x="1397"/>
        <item x="1396"/>
        <item x="1395"/>
        <item x="1394"/>
        <item x="1393"/>
        <item x="1392"/>
        <item x="1391"/>
        <item x="1390"/>
        <item x="1389"/>
        <item x="1388"/>
        <item x="1387"/>
        <item x="1386"/>
        <item x="1385"/>
        <item x="1384"/>
        <item x="1383"/>
        <item x="1382"/>
        <item x="1381"/>
        <item x="1380"/>
        <item x="1379"/>
        <item x="1378"/>
        <item x="1377"/>
        <item x="1376"/>
        <item x="1375"/>
        <item x="1374"/>
        <item x="1373"/>
        <item x="1372"/>
        <item x="1371"/>
        <item x="1370"/>
        <item x="1369"/>
        <item x="1368"/>
        <item x="1367"/>
        <item x="1366"/>
        <item x="1365"/>
        <item x="1364"/>
        <item x="1363"/>
        <item x="1362"/>
        <item x="1361"/>
        <item x="1360"/>
        <item x="1359"/>
        <item x="1358"/>
        <item x="1357"/>
        <item x="1356"/>
        <item x="1355"/>
        <item x="1354"/>
        <item x="1353"/>
        <item x="1352"/>
        <item x="1351"/>
        <item x="1350"/>
        <item x="1349"/>
        <item x="1348"/>
        <item x="1347"/>
        <item x="1346"/>
        <item x="1345"/>
        <item x="1344"/>
        <item x="1343"/>
        <item x="1342"/>
        <item x="1341"/>
        <item x="1340"/>
        <item x="1339"/>
        <item x="1338"/>
        <item x="1337"/>
        <item x="1336"/>
        <item x="1335"/>
        <item x="1334"/>
        <item x="1333"/>
        <item x="1332"/>
        <item x="1331"/>
        <item x="1330"/>
        <item x="1329"/>
        <item x="1328"/>
        <item x="1327"/>
        <item x="1326"/>
        <item x="1325"/>
        <item x="1324"/>
        <item x="1323"/>
        <item x="1322"/>
        <item x="1321"/>
        <item x="1320"/>
        <item x="1319"/>
        <item x="1318"/>
        <item x="1317"/>
        <item x="1316"/>
        <item x="1315"/>
        <item x="1314"/>
        <item x="1313"/>
        <item x="1312"/>
        <item x="1311"/>
        <item x="1310"/>
        <item x="1309"/>
        <item x="1308"/>
        <item x="1307"/>
        <item x="1306"/>
        <item x="1305"/>
        <item x="1304"/>
        <item x="1303"/>
        <item x="1302"/>
        <item x="1301"/>
        <item x="1300"/>
        <item x="1299"/>
        <item x="1298"/>
        <item x="1297"/>
        <item x="1296"/>
        <item x="1295"/>
        <item x="1294"/>
        <item x="1293"/>
        <item x="1292"/>
        <item x="1291"/>
        <item x="1290"/>
        <item x="1289"/>
        <item x="1288"/>
        <item x="1287"/>
        <item x="1286"/>
        <item x="1285"/>
        <item x="1284"/>
        <item x="1283"/>
        <item x="1282"/>
        <item x="1281"/>
        <item x="1280"/>
        <item x="1279"/>
        <item x="1278"/>
        <item x="1277"/>
        <item x="1276"/>
        <item x="1275"/>
        <item x="1274"/>
        <item x="1273"/>
        <item x="1272"/>
        <item x="1271"/>
        <item x="1270"/>
        <item x="1269"/>
        <item x="1268"/>
        <item x="1267"/>
        <item x="1266"/>
        <item x="1265"/>
        <item x="1264"/>
        <item x="1263"/>
        <item x="1262"/>
        <item x="1261"/>
        <item x="1260"/>
        <item x="1259"/>
        <item x="1258"/>
        <item x="1257"/>
        <item x="1256"/>
        <item x="1255"/>
        <item x="1254"/>
        <item x="1253"/>
        <item x="1252"/>
        <item x="1251"/>
        <item x="1250"/>
        <item x="1249"/>
        <item x="1248"/>
        <item x="1247"/>
        <item x="1246"/>
        <item x="1245"/>
        <item x="1244"/>
        <item x="1243"/>
        <item x="1242"/>
        <item x="1241"/>
        <item x="1240"/>
        <item x="1239"/>
        <item x="1238"/>
        <item x="1237"/>
        <item x="1236"/>
        <item x="1235"/>
        <item x="1234"/>
        <item x="1233"/>
        <item x="1232"/>
        <item x="1231"/>
        <item x="1230"/>
        <item x="1229"/>
        <item x="1228"/>
        <item x="1227"/>
        <item x="1226"/>
        <item x="1225"/>
        <item x="1224"/>
        <item x="1223"/>
        <item x="1222"/>
        <item x="1221"/>
        <item x="1220"/>
        <item x="1219"/>
        <item x="1218"/>
        <item x="1217"/>
        <item x="1216"/>
        <item x="1215"/>
        <item x="1214"/>
        <item x="1213"/>
        <item x="1212"/>
        <item x="1211"/>
        <item x="1210"/>
        <item x="1209"/>
        <item x="1208"/>
        <item x="1207"/>
        <item x="1206"/>
        <item x="1205"/>
        <item x="1204"/>
        <item x="1203"/>
        <item x="1202"/>
        <item x="1201"/>
        <item x="1200"/>
        <item x="1199"/>
        <item x="1198"/>
        <item x="1197"/>
        <item x="1196"/>
        <item x="1195"/>
        <item x="1194"/>
        <item x="1193"/>
        <item x="1192"/>
        <item x="1191"/>
        <item x="1190"/>
        <item x="1189"/>
        <item x="1188"/>
        <item x="1187"/>
        <item x="1186"/>
        <item x="1185"/>
        <item x="1184"/>
        <item x="1183"/>
        <item x="1182"/>
        <item x="1181"/>
        <item x="1180"/>
        <item x="1179"/>
        <item x="1178"/>
        <item x="1177"/>
        <item x="1176"/>
        <item x="1175"/>
        <item x="1174"/>
        <item x="1173"/>
        <item x="1172"/>
        <item x="1171"/>
        <item x="1170"/>
        <item x="1169"/>
        <item x="1168"/>
        <item x="1167"/>
        <item x="1166"/>
        <item x="1165"/>
        <item x="1164"/>
        <item x="1163"/>
        <item x="1162"/>
        <item x="1161"/>
        <item x="1160"/>
        <item x="1159"/>
        <item x="1158"/>
        <item x="1157"/>
        <item x="1156"/>
        <item x="1155"/>
        <item x="1154"/>
        <item x="1153"/>
        <item x="1152"/>
        <item x="1151"/>
        <item x="1150"/>
        <item x="1149"/>
        <item x="1148"/>
        <item x="1147"/>
        <item x="1146"/>
        <item x="1145"/>
        <item x="1144"/>
        <item x="1143"/>
        <item x="1142"/>
        <item x="1141"/>
        <item x="1140"/>
        <item x="1139"/>
        <item x="1138"/>
        <item x="1137"/>
        <item x="1136"/>
        <item x="1135"/>
        <item x="1134"/>
        <item x="1133"/>
        <item x="1132"/>
        <item x="1131"/>
        <item x="1130"/>
        <item x="1129"/>
        <item x="1128"/>
        <item x="1127"/>
        <item x="1126"/>
        <item x="1125"/>
        <item x="1124"/>
        <item x="1123"/>
        <item x="1122"/>
        <item x="1121"/>
        <item x="1120"/>
        <item x="1119"/>
        <item x="1118"/>
        <item x="1117"/>
        <item x="1116"/>
        <item x="1115"/>
        <item x="1114"/>
        <item x="1113"/>
        <item x="1112"/>
        <item x="1111"/>
        <item x="1110"/>
        <item x="1109"/>
        <item x="1108"/>
        <item x="1107"/>
        <item x="1106"/>
        <item x="1105"/>
        <item x="1104"/>
        <item x="1103"/>
        <item x="1102"/>
        <item x="1101"/>
        <item x="1100"/>
        <item x="1099"/>
        <item x="1098"/>
        <item x="1097"/>
        <item x="1096"/>
        <item x="1095"/>
        <item x="1094"/>
        <item x="1093"/>
        <item x="1092"/>
        <item x="1091"/>
        <item x="1090"/>
        <item x="1089"/>
        <item x="1088"/>
        <item x="1087"/>
        <item x="1086"/>
        <item x="1085"/>
        <item x="1084"/>
        <item x="1083"/>
        <item x="1082"/>
        <item x="1081"/>
        <item x="1080"/>
        <item x="1079"/>
        <item x="1078"/>
        <item x="1077"/>
        <item x="1076"/>
        <item x="1075"/>
        <item x="1074"/>
        <item x="1073"/>
        <item x="1072"/>
        <item x="1071"/>
        <item x="1070"/>
        <item x="1069"/>
        <item x="1068"/>
        <item x="1067"/>
        <item x="1066"/>
        <item x="1065"/>
        <item x="1064"/>
        <item x="1063"/>
        <item x="1062"/>
        <item x="1061"/>
        <item x="1060"/>
        <item x="1059"/>
        <item x="1058"/>
        <item x="1057"/>
        <item x="1056"/>
        <item x="1055"/>
        <item x="1054"/>
        <item x="1053"/>
        <item x="1052"/>
        <item x="1051"/>
        <item x="1050"/>
        <item x="1049"/>
        <item x="1048"/>
        <item x="1047"/>
        <item x="1046"/>
        <item x="1045"/>
        <item x="1044"/>
        <item x="1043"/>
        <item x="1042"/>
        <item x="1041"/>
        <item x="1040"/>
        <item x="1039"/>
        <item x="1038"/>
        <item x="1037"/>
        <item x="1036"/>
        <item x="1035"/>
        <item x="1034"/>
        <item x="1033"/>
        <item x="1032"/>
        <item x="1031"/>
        <item x="1030"/>
        <item x="1029"/>
        <item x="1028"/>
        <item x="1027"/>
        <item x="1026"/>
        <item x="1025"/>
        <item x="1024"/>
        <item x="1023"/>
        <item x="1022"/>
        <item x="1021"/>
        <item x="1020"/>
        <item x="1019"/>
        <item x="1018"/>
        <item x="1017"/>
        <item x="1016"/>
        <item x="1015"/>
        <item x="1014"/>
        <item x="1013"/>
        <item x="1012"/>
        <item x="1011"/>
        <item x="1010"/>
        <item x="1009"/>
        <item x="1008"/>
        <item x="1007"/>
        <item x="1006"/>
        <item x="1005"/>
        <item x="1004"/>
        <item x="1003"/>
        <item x="1002"/>
        <item x="1001"/>
        <item x="1000"/>
        <item x="999"/>
        <item x="998"/>
        <item x="997"/>
        <item x="996"/>
        <item x="995"/>
        <item x="994"/>
        <item x="993"/>
        <item x="992"/>
        <item x="991"/>
        <item x="990"/>
        <item x="989"/>
        <item x="988"/>
        <item x="987"/>
        <item x="986"/>
        <item x="985"/>
        <item x="984"/>
        <item x="983"/>
        <item x="982"/>
        <item x="981"/>
        <item x="980"/>
        <item x="979"/>
        <item x="978"/>
        <item x="977"/>
        <item x="976"/>
        <item x="975"/>
        <item x="974"/>
        <item x="973"/>
        <item x="972"/>
        <item x="971"/>
        <item x="970"/>
        <item x="969"/>
        <item x="968"/>
        <item x="967"/>
        <item x="966"/>
        <item x="965"/>
        <item x="964"/>
        <item x="963"/>
        <item x="962"/>
        <item x="961"/>
        <item x="960"/>
        <item x="959"/>
        <item x="958"/>
        <item x="957"/>
        <item x="956"/>
        <item x="955"/>
        <item x="954"/>
        <item x="953"/>
        <item x="952"/>
        <item x="951"/>
        <item x="950"/>
        <item x="949"/>
        <item x="948"/>
        <item x="947"/>
        <item x="946"/>
        <item x="945"/>
        <item x="944"/>
        <item x="943"/>
        <item x="942"/>
        <item x="941"/>
        <item x="940"/>
        <item x="939"/>
        <item x="938"/>
        <item x="937"/>
        <item x="936"/>
        <item x="935"/>
        <item x="934"/>
        <item x="933"/>
        <item x="932"/>
        <item x="931"/>
        <item x="930"/>
        <item x="929"/>
        <item x="928"/>
        <item x="927"/>
        <item x="926"/>
        <item x="925"/>
        <item x="924"/>
        <item x="923"/>
        <item x="922"/>
        <item x="921"/>
        <item x="920"/>
        <item x="919"/>
        <item x="918"/>
        <item x="917"/>
        <item x="916"/>
        <item x="915"/>
        <item x="914"/>
        <item x="913"/>
        <item x="912"/>
        <item x="911"/>
        <item x="910"/>
        <item x="909"/>
        <item x="908"/>
        <item x="907"/>
        <item x="906"/>
        <item x="905"/>
        <item x="904"/>
        <item x="903"/>
        <item x="902"/>
        <item x="901"/>
        <item x="900"/>
        <item x="899"/>
        <item x="898"/>
        <item x="897"/>
        <item x="896"/>
        <item x="895"/>
        <item x="894"/>
        <item x="893"/>
        <item x="892"/>
        <item x="891"/>
        <item x="890"/>
        <item x="889"/>
        <item x="888"/>
        <item x="887"/>
        <item x="886"/>
        <item x="885"/>
        <item x="884"/>
        <item x="883"/>
        <item x="882"/>
        <item x="881"/>
        <item x="880"/>
        <item x="879"/>
        <item x="878"/>
        <item x="877"/>
        <item x="876"/>
        <item x="875"/>
        <item x="874"/>
        <item x="873"/>
        <item x="872"/>
        <item x="871"/>
        <item x="870"/>
        <item x="869"/>
        <item x="868"/>
        <item x="867"/>
        <item x="866"/>
        <item x="865"/>
        <item x="864"/>
        <item x="863"/>
        <item x="862"/>
        <item x="861"/>
        <item x="860"/>
        <item x="859"/>
        <item x="858"/>
        <item x="857"/>
        <item x="856"/>
        <item x="855"/>
        <item x="854"/>
        <item x="853"/>
        <item x="852"/>
        <item x="851"/>
        <item x="850"/>
        <item x="849"/>
        <item x="848"/>
        <item x="847"/>
        <item x="846"/>
        <item x="845"/>
        <item x="844"/>
        <item x="843"/>
        <item x="842"/>
        <item x="841"/>
        <item x="840"/>
        <item x="839"/>
        <item x="838"/>
        <item x="837"/>
        <item x="836"/>
        <item x="835"/>
        <item x="834"/>
        <item x="833"/>
        <item x="832"/>
        <item x="831"/>
        <item x="830"/>
        <item x="829"/>
        <item x="828"/>
        <item x="827"/>
        <item x="826"/>
        <item x="825"/>
        <item x="824"/>
        <item x="823"/>
        <item x="822"/>
        <item x="821"/>
        <item x="820"/>
        <item x="819"/>
        <item x="818"/>
        <item x="817"/>
        <item x="816"/>
        <item x="815"/>
        <item x="814"/>
        <item x="813"/>
        <item x="812"/>
        <item x="811"/>
        <item x="810"/>
        <item x="809"/>
        <item x="808"/>
        <item x="807"/>
        <item x="806"/>
        <item x="805"/>
        <item x="804"/>
        <item x="803"/>
        <item x="802"/>
        <item x="801"/>
        <item x="800"/>
        <item x="799"/>
        <item x="798"/>
        <item x="797"/>
        <item x="796"/>
        <item x="795"/>
        <item x="794"/>
        <item x="793"/>
        <item x="792"/>
        <item x="791"/>
        <item x="790"/>
        <item x="789"/>
        <item x="788"/>
        <item x="787"/>
        <item x="786"/>
        <item x="785"/>
        <item x="784"/>
        <item x="783"/>
        <item x="782"/>
        <item x="781"/>
        <item x="780"/>
        <item x="779"/>
        <item x="778"/>
        <item x="777"/>
        <item x="776"/>
        <item x="775"/>
        <item x="774"/>
        <item x="773"/>
        <item x="772"/>
        <item x="771"/>
        <item x="770"/>
        <item x="769"/>
        <item x="768"/>
        <item x="767"/>
        <item x="766"/>
        <item x="765"/>
        <item x="764"/>
        <item x="763"/>
        <item x="762"/>
        <item x="761"/>
        <item x="760"/>
        <item x="759"/>
        <item x="758"/>
        <item x="757"/>
        <item x="756"/>
        <item x="755"/>
        <item x="754"/>
        <item x="753"/>
        <item x="752"/>
        <item x="751"/>
        <item x="750"/>
        <item x="749"/>
        <item x="748"/>
        <item x="747"/>
        <item x="746"/>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6"/>
        <item x="705"/>
        <item x="704"/>
        <item x="703"/>
        <item x="702"/>
        <item x="701"/>
        <item x="700"/>
        <item x="699"/>
        <item x="698"/>
        <item x="697"/>
        <item x="696"/>
        <item x="695"/>
        <item x="694"/>
        <item x="693"/>
        <item x="692"/>
        <item x="691"/>
        <item x="690"/>
        <item x="689"/>
        <item x="688"/>
        <item x="687"/>
        <item x="686"/>
        <item x="685"/>
        <item x="684"/>
        <item x="683"/>
        <item x="682"/>
        <item x="681"/>
        <item x="680"/>
        <item x="679"/>
        <item x="678"/>
        <item x="677"/>
        <item x="676"/>
        <item x="675"/>
        <item x="674"/>
        <item x="673"/>
        <item x="672"/>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9"/>
        <item x="628"/>
        <item x="627"/>
        <item x="626"/>
        <item x="625"/>
        <item x="624"/>
        <item x="623"/>
        <item x="622"/>
        <item x="621"/>
        <item x="620"/>
        <item x="619"/>
        <item x="618"/>
        <item x="617"/>
        <item x="616"/>
        <item x="615"/>
        <item x="614"/>
        <item x="613"/>
        <item x="612"/>
        <item x="611"/>
        <item x="610"/>
        <item x="609"/>
        <item x="608"/>
        <item x="607"/>
        <item x="606"/>
        <item x="605"/>
        <item x="604"/>
        <item x="603"/>
        <item x="602"/>
        <item x="601"/>
        <item x="600"/>
        <item x="599"/>
        <item x="598"/>
        <item x="597"/>
        <item x="596"/>
        <item x="595"/>
        <item x="594"/>
        <item x="593"/>
        <item x="592"/>
        <item x="591"/>
        <item x="590"/>
        <item x="589"/>
        <item x="588"/>
        <item x="587"/>
        <item x="586"/>
        <item x="585"/>
        <item x="584"/>
        <item x="583"/>
        <item x="582"/>
        <item x="581"/>
        <item x="580"/>
        <item x="579"/>
        <item x="578"/>
        <item x="577"/>
        <item x="576"/>
        <item x="575"/>
        <item x="574"/>
        <item x="573"/>
        <item x="572"/>
        <item x="571"/>
        <item x="570"/>
        <item x="569"/>
        <item x="568"/>
        <item x="567"/>
        <item x="566"/>
        <item x="565"/>
        <item x="564"/>
        <item x="563"/>
        <item x="562"/>
        <item x="561"/>
        <item x="560"/>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4"/>
        <item x="513"/>
        <item x="512"/>
        <item x="511"/>
        <item x="510"/>
        <item x="509"/>
        <item x="508"/>
        <item x="507"/>
        <item x="506"/>
        <item x="505"/>
        <item x="504"/>
        <item x="503"/>
        <item x="502"/>
        <item x="501"/>
        <item x="500"/>
        <item x="499"/>
        <item x="498"/>
        <item x="497"/>
        <item x="496"/>
        <item x="495"/>
        <item x="494"/>
        <item x="493"/>
        <item x="492"/>
        <item x="491"/>
        <item x="490"/>
        <item x="489"/>
        <item x="488"/>
        <item x="487"/>
        <item x="486"/>
        <item x="485"/>
        <item x="484"/>
        <item x="483"/>
        <item x="482"/>
        <item x="481"/>
        <item x="480"/>
        <item x="479"/>
        <item x="478"/>
        <item x="477"/>
        <item x="476"/>
        <item x="475"/>
        <item x="474"/>
        <item x="473"/>
        <item x="472"/>
        <item x="471"/>
        <item x="470"/>
        <item x="469"/>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20"/>
        <item x="419"/>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numFmtId="2" showAll="0"/>
    <pivotField numFmtId="2" showAll="0"/>
    <pivotField numFmtId="2" showAll="0"/>
    <pivotField numFmtId="2" showAll="0"/>
    <pivotField numFmtId="2" showAll="0"/>
    <pivotField showAll="0">
      <items count="6">
        <item h="1" x="2"/>
        <item h="1" x="1"/>
        <item h="1" x="0"/>
        <item x="4"/>
        <item x="3"/>
        <item t="default"/>
      </items>
    </pivotField>
    <pivotField showAll="0"/>
    <pivotField numFmtId="2" showAll="0"/>
    <pivotField showAll="0">
      <items count="3">
        <item x="1"/>
        <item h="1" x="0"/>
        <item t="default"/>
      </items>
    </pivotField>
    <pivotField showAll="0">
      <items count="4">
        <item x="0"/>
        <item h="1" x="2"/>
        <item h="1" x="1"/>
        <item t="default"/>
      </items>
    </pivotField>
    <pivotField showAll="0"/>
    <pivotField numFmtId="10" showAll="0"/>
    <pivotField showAll="0"/>
    <pivotField axis="axisRow" dataField="1" showAll="0">
      <items count="4">
        <item x="1"/>
        <item x="2"/>
        <item x="0"/>
        <item t="default"/>
      </items>
    </pivotField>
    <pivotField showAll="0"/>
    <pivotField showAll="0"/>
    <pivotField showAll="0">
      <items count="19">
        <item x="0"/>
        <item x="1"/>
        <item x="2"/>
        <item x="3"/>
        <item x="4"/>
        <item x="5"/>
        <item x="6"/>
        <item x="7"/>
        <item x="8"/>
        <item x="9"/>
        <item x="10"/>
        <item x="11"/>
        <item x="12"/>
        <item x="13"/>
        <item x="14"/>
        <item x="15"/>
        <item x="16"/>
        <item x="17"/>
        <item t="default"/>
      </items>
    </pivotField>
  </pivotFields>
  <rowFields count="1">
    <field x="14"/>
  </rowFields>
  <rowItems count="4">
    <i>
      <x/>
    </i>
    <i>
      <x v="1"/>
    </i>
    <i>
      <x v="2"/>
    </i>
    <i t="grand">
      <x/>
    </i>
  </rowItems>
  <colItems count="1">
    <i/>
  </colItems>
  <dataFields count="1">
    <dataField name="Count of sentiment type" fld="14" subtotal="count" baseField="0" baseItem="0"/>
  </dataFields>
  <formats count="2">
    <format dxfId="74">
      <pivotArea dataOnly="0" fieldPosition="0">
        <references count="1">
          <reference field="14" count="0"/>
        </references>
      </pivotArea>
    </format>
    <format dxfId="73">
      <pivotArea dataOnly="0" fieldPosition="0">
        <references count="1">
          <reference field="14" count="0"/>
        </references>
      </pivotArea>
    </format>
  </format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4" count="1" selected="0">
            <x v="2"/>
          </reference>
        </references>
      </pivotArea>
    </chartFormat>
    <chartFormat chart="0" format="2">
      <pivotArea type="data" outline="0" fieldPosition="0">
        <references count="2">
          <reference field="4294967294" count="1" selected="0">
            <x v="0"/>
          </reference>
          <reference field="14" count="1" selected="0">
            <x v="0"/>
          </reference>
        </references>
      </pivotArea>
    </chartFormat>
    <chartFormat chart="0" format="3">
      <pivotArea type="data" outline="0" fieldPosition="0">
        <references count="2">
          <reference field="4294967294" count="1" selected="0">
            <x v="0"/>
          </reference>
          <reference field="14" count="1" selected="0">
            <x v="1"/>
          </reference>
        </references>
      </pivotArea>
    </chartFormat>
    <chartFormat chart="6" format="8" series="1">
      <pivotArea type="data" outline="0" fieldPosition="0">
        <references count="1">
          <reference field="4294967294" count="1" selected="0">
            <x v="0"/>
          </reference>
        </references>
      </pivotArea>
    </chartFormat>
    <chartFormat chart="6" format="9">
      <pivotArea type="data" outline="0" fieldPosition="0">
        <references count="2">
          <reference field="4294967294" count="1" selected="0">
            <x v="0"/>
          </reference>
          <reference field="14" count="1" selected="0">
            <x v="0"/>
          </reference>
        </references>
      </pivotArea>
    </chartFormat>
    <chartFormat chart="6" format="10">
      <pivotArea type="data" outline="0" fieldPosition="0">
        <references count="2">
          <reference field="4294967294" count="1" selected="0">
            <x v="0"/>
          </reference>
          <reference field="14" count="1" selected="0">
            <x v="1"/>
          </reference>
        </references>
      </pivotArea>
    </chartFormat>
    <chartFormat chart="6" format="11">
      <pivotArea type="data" outline="0" fieldPosition="0">
        <references count="2">
          <reference field="4294967294" count="1" selected="0">
            <x v="0"/>
          </reference>
          <reference field="14" count="1" selected="0">
            <x v="2"/>
          </reference>
        </references>
      </pivotArea>
    </chartFormat>
  </chart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7A150E6-C442-4A9E-80D2-21AE5099708C}" name="volumeby weekdays"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5">
  <location ref="G19:H25" firstHeaderRow="1" firstDataRow="1" firstDataCol="1"/>
  <pivotFields count="18">
    <pivotField numFmtId="14" showAll="0">
      <items count="3720">
        <item x="3718"/>
        <item x="3717"/>
        <item x="3716"/>
        <item x="3715"/>
        <item x="3714"/>
        <item x="3713"/>
        <item x="3712"/>
        <item x="3711"/>
        <item x="3710"/>
        <item x="3709"/>
        <item x="3708"/>
        <item x="3707"/>
        <item x="3706"/>
        <item x="3705"/>
        <item x="3704"/>
        <item x="3703"/>
        <item x="3702"/>
        <item x="3701"/>
        <item x="3700"/>
        <item x="3699"/>
        <item x="3698"/>
        <item x="3697"/>
        <item x="3696"/>
        <item x="3695"/>
        <item x="3694"/>
        <item x="3693"/>
        <item x="3692"/>
        <item x="3691"/>
        <item x="3690"/>
        <item x="3689"/>
        <item x="3688"/>
        <item x="3687"/>
        <item x="3686"/>
        <item x="3685"/>
        <item x="3684"/>
        <item x="3683"/>
        <item x="3682"/>
        <item x="3681"/>
        <item x="3680"/>
        <item x="3679"/>
        <item x="3678"/>
        <item x="3677"/>
        <item x="3676"/>
        <item x="3675"/>
        <item x="3674"/>
        <item x="3673"/>
        <item x="3672"/>
        <item x="3671"/>
        <item x="3670"/>
        <item x="3669"/>
        <item x="3668"/>
        <item x="3667"/>
        <item x="3666"/>
        <item x="3665"/>
        <item x="3664"/>
        <item x="3663"/>
        <item x="3662"/>
        <item x="3661"/>
        <item x="3660"/>
        <item x="3659"/>
        <item x="3658"/>
        <item x="3657"/>
        <item x="3656"/>
        <item x="3655"/>
        <item x="3654"/>
        <item x="3653"/>
        <item x="3652"/>
        <item x="3651"/>
        <item x="3650"/>
        <item x="3649"/>
        <item x="3648"/>
        <item x="3647"/>
        <item x="3646"/>
        <item x="3645"/>
        <item x="3644"/>
        <item x="3643"/>
        <item x="3642"/>
        <item x="3641"/>
        <item x="3640"/>
        <item x="3639"/>
        <item x="3638"/>
        <item x="3637"/>
        <item x="3636"/>
        <item x="3635"/>
        <item x="3634"/>
        <item x="3633"/>
        <item x="3632"/>
        <item x="3631"/>
        <item x="3630"/>
        <item x="3629"/>
        <item x="3628"/>
        <item x="3627"/>
        <item x="3626"/>
        <item x="3625"/>
        <item x="3624"/>
        <item x="3623"/>
        <item x="3622"/>
        <item x="3621"/>
        <item x="3620"/>
        <item x="3619"/>
        <item x="3618"/>
        <item x="3617"/>
        <item x="3616"/>
        <item x="3615"/>
        <item x="3614"/>
        <item x="3613"/>
        <item x="3612"/>
        <item x="3611"/>
        <item x="3610"/>
        <item x="3609"/>
        <item x="3608"/>
        <item x="3607"/>
        <item x="3606"/>
        <item x="3605"/>
        <item x="3604"/>
        <item x="3603"/>
        <item x="3602"/>
        <item x="3601"/>
        <item x="3600"/>
        <item x="3599"/>
        <item x="3598"/>
        <item x="3597"/>
        <item x="3596"/>
        <item x="3595"/>
        <item x="3594"/>
        <item x="3593"/>
        <item x="3592"/>
        <item x="3591"/>
        <item x="3590"/>
        <item x="3589"/>
        <item x="3588"/>
        <item x="3587"/>
        <item x="3586"/>
        <item x="3585"/>
        <item x="3584"/>
        <item x="3583"/>
        <item x="3582"/>
        <item x="3581"/>
        <item x="3580"/>
        <item x="3579"/>
        <item x="3578"/>
        <item x="3577"/>
        <item x="3576"/>
        <item x="3575"/>
        <item x="3574"/>
        <item x="3573"/>
        <item x="3572"/>
        <item x="3571"/>
        <item x="3570"/>
        <item x="3569"/>
        <item x="3568"/>
        <item x="3567"/>
        <item x="3566"/>
        <item x="3565"/>
        <item x="3564"/>
        <item x="3563"/>
        <item x="3562"/>
        <item x="3561"/>
        <item x="3560"/>
        <item x="3559"/>
        <item x="3558"/>
        <item x="3557"/>
        <item x="3556"/>
        <item x="3555"/>
        <item x="3554"/>
        <item x="3553"/>
        <item x="3552"/>
        <item x="3551"/>
        <item x="3550"/>
        <item x="3549"/>
        <item x="3548"/>
        <item x="3547"/>
        <item x="3546"/>
        <item x="3545"/>
        <item x="3544"/>
        <item x="3543"/>
        <item x="3542"/>
        <item x="3541"/>
        <item x="3540"/>
        <item x="3539"/>
        <item x="3538"/>
        <item x="3537"/>
        <item x="3536"/>
        <item x="3535"/>
        <item x="3534"/>
        <item x="3533"/>
        <item x="3532"/>
        <item x="3531"/>
        <item x="3530"/>
        <item x="3529"/>
        <item x="3528"/>
        <item x="3527"/>
        <item x="3526"/>
        <item x="3525"/>
        <item x="3524"/>
        <item x="3523"/>
        <item x="3522"/>
        <item x="3521"/>
        <item x="3520"/>
        <item x="3519"/>
        <item x="3518"/>
        <item x="3517"/>
        <item x="3516"/>
        <item x="3515"/>
        <item x="3514"/>
        <item x="3513"/>
        <item x="3512"/>
        <item x="3511"/>
        <item x="3510"/>
        <item x="3509"/>
        <item x="3508"/>
        <item x="3507"/>
        <item x="3506"/>
        <item x="3505"/>
        <item x="3504"/>
        <item x="3503"/>
        <item x="3502"/>
        <item x="3501"/>
        <item x="3500"/>
        <item x="3499"/>
        <item x="3498"/>
        <item x="3497"/>
        <item x="3496"/>
        <item x="3495"/>
        <item x="3494"/>
        <item x="3493"/>
        <item x="3492"/>
        <item x="3491"/>
        <item x="3490"/>
        <item x="3489"/>
        <item x="3488"/>
        <item x="3487"/>
        <item x="3486"/>
        <item x="3485"/>
        <item x="3484"/>
        <item x="3483"/>
        <item x="3482"/>
        <item x="3481"/>
        <item x="3480"/>
        <item x="3479"/>
        <item x="3478"/>
        <item x="3477"/>
        <item x="3476"/>
        <item x="3475"/>
        <item x="3474"/>
        <item x="3473"/>
        <item x="3472"/>
        <item x="3471"/>
        <item x="3470"/>
        <item x="3469"/>
        <item x="3468"/>
        <item x="3467"/>
        <item x="3466"/>
        <item x="3465"/>
        <item x="3464"/>
        <item x="3463"/>
        <item x="3462"/>
        <item x="3461"/>
        <item x="3460"/>
        <item x="3459"/>
        <item x="3458"/>
        <item x="3457"/>
        <item x="3456"/>
        <item x="3455"/>
        <item x="3454"/>
        <item x="3453"/>
        <item x="3452"/>
        <item x="3451"/>
        <item x="3450"/>
        <item x="3449"/>
        <item x="3448"/>
        <item x="3447"/>
        <item x="3446"/>
        <item x="3445"/>
        <item x="3444"/>
        <item x="3443"/>
        <item x="3442"/>
        <item x="3441"/>
        <item x="3440"/>
        <item x="3439"/>
        <item x="3438"/>
        <item x="3437"/>
        <item x="3436"/>
        <item x="3435"/>
        <item x="3434"/>
        <item x="3433"/>
        <item x="3432"/>
        <item x="3431"/>
        <item x="3430"/>
        <item x="3429"/>
        <item x="3428"/>
        <item x="3427"/>
        <item x="3426"/>
        <item x="3425"/>
        <item x="3424"/>
        <item x="3423"/>
        <item x="3422"/>
        <item x="3421"/>
        <item x="3420"/>
        <item x="3419"/>
        <item x="3418"/>
        <item x="3417"/>
        <item x="3416"/>
        <item x="3415"/>
        <item x="3414"/>
        <item x="3413"/>
        <item x="3412"/>
        <item x="3411"/>
        <item x="3410"/>
        <item x="3409"/>
        <item x="3408"/>
        <item x="3407"/>
        <item x="3406"/>
        <item x="3405"/>
        <item x="3404"/>
        <item x="3403"/>
        <item x="3402"/>
        <item x="3401"/>
        <item x="3400"/>
        <item x="3399"/>
        <item x="3398"/>
        <item x="3397"/>
        <item x="3396"/>
        <item x="3395"/>
        <item x="3394"/>
        <item x="3393"/>
        <item x="3392"/>
        <item x="3391"/>
        <item x="3390"/>
        <item x="3389"/>
        <item x="3388"/>
        <item x="3387"/>
        <item x="3386"/>
        <item x="3385"/>
        <item x="3384"/>
        <item x="3383"/>
        <item x="3382"/>
        <item x="3381"/>
        <item x="3380"/>
        <item x="3379"/>
        <item x="3378"/>
        <item x="3377"/>
        <item x="3376"/>
        <item x="3375"/>
        <item x="3374"/>
        <item x="3373"/>
        <item x="3372"/>
        <item x="3371"/>
        <item x="3370"/>
        <item x="3369"/>
        <item x="3368"/>
        <item x="3367"/>
        <item x="3366"/>
        <item x="3365"/>
        <item x="3364"/>
        <item x="3363"/>
        <item x="3362"/>
        <item x="3361"/>
        <item x="3360"/>
        <item x="3359"/>
        <item x="3358"/>
        <item x="3357"/>
        <item x="3356"/>
        <item x="3355"/>
        <item x="3354"/>
        <item x="3353"/>
        <item x="3352"/>
        <item x="3351"/>
        <item x="3350"/>
        <item x="3349"/>
        <item x="3348"/>
        <item x="3347"/>
        <item x="3346"/>
        <item x="3345"/>
        <item x="3344"/>
        <item x="3343"/>
        <item x="3342"/>
        <item x="3341"/>
        <item x="3340"/>
        <item x="3339"/>
        <item x="3338"/>
        <item x="3337"/>
        <item x="3336"/>
        <item x="3335"/>
        <item x="3334"/>
        <item x="3333"/>
        <item x="3332"/>
        <item x="3331"/>
        <item x="3330"/>
        <item x="3329"/>
        <item x="3328"/>
        <item x="3327"/>
        <item x="3326"/>
        <item x="3325"/>
        <item x="3324"/>
        <item x="3323"/>
        <item x="3322"/>
        <item x="3321"/>
        <item x="3320"/>
        <item x="3319"/>
        <item x="3318"/>
        <item x="3317"/>
        <item x="3316"/>
        <item x="3315"/>
        <item x="3314"/>
        <item x="3313"/>
        <item x="3312"/>
        <item x="3311"/>
        <item x="3310"/>
        <item x="3309"/>
        <item x="3308"/>
        <item x="3307"/>
        <item x="3306"/>
        <item x="3305"/>
        <item x="3304"/>
        <item x="3303"/>
        <item x="3302"/>
        <item x="3301"/>
        <item x="3300"/>
        <item x="3299"/>
        <item x="3298"/>
        <item x="3297"/>
        <item x="3296"/>
        <item x="3295"/>
        <item x="3294"/>
        <item x="3293"/>
        <item x="3292"/>
        <item x="3291"/>
        <item x="3290"/>
        <item x="3289"/>
        <item x="3288"/>
        <item x="3287"/>
        <item x="3286"/>
        <item x="3285"/>
        <item x="3284"/>
        <item x="3283"/>
        <item x="3282"/>
        <item x="3281"/>
        <item x="3280"/>
        <item x="3279"/>
        <item x="3278"/>
        <item x="3277"/>
        <item x="3276"/>
        <item x="3275"/>
        <item x="3274"/>
        <item x="3273"/>
        <item x="3272"/>
        <item x="3271"/>
        <item x="3270"/>
        <item x="3269"/>
        <item x="3268"/>
        <item x="3267"/>
        <item x="3266"/>
        <item x="3265"/>
        <item x="3264"/>
        <item x="3263"/>
        <item x="3262"/>
        <item x="3261"/>
        <item x="3260"/>
        <item x="3259"/>
        <item x="3258"/>
        <item x="3257"/>
        <item x="3256"/>
        <item x="3255"/>
        <item x="3254"/>
        <item x="3253"/>
        <item x="3252"/>
        <item x="3251"/>
        <item x="3250"/>
        <item x="3249"/>
        <item x="3248"/>
        <item x="3247"/>
        <item x="3246"/>
        <item x="3245"/>
        <item x="3244"/>
        <item x="3243"/>
        <item x="3242"/>
        <item x="3241"/>
        <item x="3240"/>
        <item x="3239"/>
        <item x="3238"/>
        <item x="3237"/>
        <item x="3236"/>
        <item x="3235"/>
        <item x="3234"/>
        <item x="3233"/>
        <item x="3232"/>
        <item x="3231"/>
        <item x="3230"/>
        <item x="3229"/>
        <item x="3228"/>
        <item x="3227"/>
        <item x="3226"/>
        <item x="3225"/>
        <item x="3224"/>
        <item x="3223"/>
        <item x="3222"/>
        <item x="3221"/>
        <item x="3220"/>
        <item x="3219"/>
        <item x="3218"/>
        <item x="3217"/>
        <item x="3216"/>
        <item x="3215"/>
        <item x="3214"/>
        <item x="3213"/>
        <item x="3212"/>
        <item x="3211"/>
        <item x="3210"/>
        <item x="3209"/>
        <item x="3208"/>
        <item x="3207"/>
        <item x="3206"/>
        <item x="3205"/>
        <item x="3204"/>
        <item x="3203"/>
        <item x="3202"/>
        <item x="3201"/>
        <item x="3200"/>
        <item x="3199"/>
        <item x="3198"/>
        <item x="3197"/>
        <item x="3196"/>
        <item x="3195"/>
        <item x="3194"/>
        <item x="3193"/>
        <item x="3192"/>
        <item x="3191"/>
        <item x="3190"/>
        <item x="3189"/>
        <item x="3188"/>
        <item x="3187"/>
        <item x="3186"/>
        <item x="3185"/>
        <item x="3184"/>
        <item x="3183"/>
        <item x="3182"/>
        <item x="3181"/>
        <item x="3180"/>
        <item x="3179"/>
        <item x="3178"/>
        <item x="3177"/>
        <item x="3176"/>
        <item x="3175"/>
        <item x="3174"/>
        <item x="3173"/>
        <item x="3172"/>
        <item x="3171"/>
        <item x="3170"/>
        <item x="3169"/>
        <item x="3168"/>
        <item x="3167"/>
        <item x="3166"/>
        <item x="3165"/>
        <item x="3164"/>
        <item x="3163"/>
        <item x="3162"/>
        <item x="3161"/>
        <item x="3160"/>
        <item x="3159"/>
        <item x="3158"/>
        <item x="3157"/>
        <item x="3156"/>
        <item x="3155"/>
        <item x="3154"/>
        <item x="3153"/>
        <item x="3152"/>
        <item x="3151"/>
        <item x="3150"/>
        <item x="3149"/>
        <item x="3148"/>
        <item x="3147"/>
        <item x="3146"/>
        <item x="3145"/>
        <item x="3144"/>
        <item x="3143"/>
        <item x="3142"/>
        <item x="3141"/>
        <item x="3140"/>
        <item x="3139"/>
        <item x="3138"/>
        <item x="3137"/>
        <item x="3136"/>
        <item x="3135"/>
        <item x="3134"/>
        <item x="3133"/>
        <item x="3132"/>
        <item x="3131"/>
        <item x="3130"/>
        <item x="3129"/>
        <item x="3128"/>
        <item x="3127"/>
        <item x="3126"/>
        <item x="3125"/>
        <item x="3124"/>
        <item x="3123"/>
        <item x="3122"/>
        <item x="3121"/>
        <item x="3120"/>
        <item x="3119"/>
        <item x="3118"/>
        <item x="3117"/>
        <item x="3116"/>
        <item x="3115"/>
        <item x="3114"/>
        <item x="3113"/>
        <item x="3112"/>
        <item x="3111"/>
        <item x="3110"/>
        <item x="3109"/>
        <item x="3108"/>
        <item x="3107"/>
        <item x="3106"/>
        <item x="3105"/>
        <item x="3104"/>
        <item x="3103"/>
        <item x="3102"/>
        <item x="3101"/>
        <item x="3100"/>
        <item x="3099"/>
        <item x="3098"/>
        <item x="3097"/>
        <item x="3096"/>
        <item x="3095"/>
        <item x="3094"/>
        <item x="3093"/>
        <item x="3092"/>
        <item x="3091"/>
        <item x="3090"/>
        <item x="3089"/>
        <item x="3088"/>
        <item x="3087"/>
        <item x="3086"/>
        <item x="3085"/>
        <item x="3084"/>
        <item x="3083"/>
        <item x="3082"/>
        <item x="3081"/>
        <item x="3080"/>
        <item x="3079"/>
        <item x="3078"/>
        <item x="3077"/>
        <item x="3076"/>
        <item x="3075"/>
        <item x="3074"/>
        <item x="3073"/>
        <item x="3072"/>
        <item x="3071"/>
        <item x="3070"/>
        <item x="3069"/>
        <item x="3068"/>
        <item x="3067"/>
        <item x="3066"/>
        <item x="3065"/>
        <item x="3064"/>
        <item x="3063"/>
        <item x="3062"/>
        <item x="3061"/>
        <item x="3060"/>
        <item x="3059"/>
        <item x="3058"/>
        <item x="3057"/>
        <item x="3056"/>
        <item x="3055"/>
        <item x="3054"/>
        <item x="3053"/>
        <item x="3052"/>
        <item x="3051"/>
        <item x="3050"/>
        <item x="3049"/>
        <item x="3048"/>
        <item x="3047"/>
        <item x="3046"/>
        <item x="3045"/>
        <item x="3044"/>
        <item x="3043"/>
        <item x="3042"/>
        <item x="3041"/>
        <item x="3040"/>
        <item x="3039"/>
        <item x="3038"/>
        <item x="3037"/>
        <item x="3036"/>
        <item x="3035"/>
        <item x="3034"/>
        <item x="3033"/>
        <item x="3032"/>
        <item x="3031"/>
        <item x="3030"/>
        <item x="3029"/>
        <item x="3028"/>
        <item x="3027"/>
        <item x="3026"/>
        <item x="3025"/>
        <item x="3024"/>
        <item x="3023"/>
        <item x="3022"/>
        <item x="3021"/>
        <item x="3020"/>
        <item x="3019"/>
        <item x="3018"/>
        <item x="3017"/>
        <item x="3016"/>
        <item x="3015"/>
        <item x="3014"/>
        <item x="3013"/>
        <item x="3012"/>
        <item x="3011"/>
        <item x="3010"/>
        <item x="3009"/>
        <item x="3008"/>
        <item x="3007"/>
        <item x="3006"/>
        <item x="3005"/>
        <item x="3004"/>
        <item x="3003"/>
        <item x="3002"/>
        <item x="3001"/>
        <item x="3000"/>
        <item x="2999"/>
        <item x="2998"/>
        <item x="2997"/>
        <item x="2996"/>
        <item x="2995"/>
        <item x="2994"/>
        <item x="2993"/>
        <item x="2992"/>
        <item x="2991"/>
        <item x="2990"/>
        <item x="2989"/>
        <item x="2988"/>
        <item x="2987"/>
        <item x="2986"/>
        <item x="2985"/>
        <item x="2984"/>
        <item x="2983"/>
        <item x="2982"/>
        <item x="2981"/>
        <item x="2980"/>
        <item x="2979"/>
        <item x="2978"/>
        <item x="2977"/>
        <item x="2976"/>
        <item x="2975"/>
        <item x="2974"/>
        <item x="2973"/>
        <item x="2972"/>
        <item x="2971"/>
        <item x="2970"/>
        <item x="2969"/>
        <item x="2968"/>
        <item x="2967"/>
        <item x="2966"/>
        <item x="2965"/>
        <item x="2964"/>
        <item x="2963"/>
        <item x="2962"/>
        <item x="2961"/>
        <item x="2960"/>
        <item x="2959"/>
        <item x="2958"/>
        <item x="2957"/>
        <item x="2956"/>
        <item x="2955"/>
        <item x="2954"/>
        <item x="2953"/>
        <item x="2952"/>
        <item x="2951"/>
        <item x="2950"/>
        <item x="2949"/>
        <item x="2948"/>
        <item x="2947"/>
        <item x="2946"/>
        <item x="2945"/>
        <item x="2944"/>
        <item x="2943"/>
        <item x="2942"/>
        <item x="2941"/>
        <item x="2940"/>
        <item x="2939"/>
        <item x="2938"/>
        <item x="2937"/>
        <item x="2936"/>
        <item x="2935"/>
        <item x="2934"/>
        <item x="2933"/>
        <item x="2932"/>
        <item x="2931"/>
        <item x="2930"/>
        <item x="2929"/>
        <item x="2928"/>
        <item x="2927"/>
        <item x="2926"/>
        <item x="2925"/>
        <item x="2924"/>
        <item x="2923"/>
        <item x="2922"/>
        <item x="2921"/>
        <item x="2920"/>
        <item x="2919"/>
        <item x="2918"/>
        <item x="2917"/>
        <item x="2916"/>
        <item x="2915"/>
        <item x="2914"/>
        <item x="2913"/>
        <item x="2912"/>
        <item x="2911"/>
        <item x="2910"/>
        <item x="2909"/>
        <item x="2908"/>
        <item x="2907"/>
        <item x="2906"/>
        <item x="2905"/>
        <item x="2904"/>
        <item x="2903"/>
        <item x="2902"/>
        <item x="2901"/>
        <item x="2900"/>
        <item x="2899"/>
        <item x="2898"/>
        <item x="2897"/>
        <item x="2896"/>
        <item x="2895"/>
        <item x="2894"/>
        <item x="2893"/>
        <item x="2892"/>
        <item x="2891"/>
        <item x="2890"/>
        <item x="2889"/>
        <item x="2888"/>
        <item x="2887"/>
        <item x="2886"/>
        <item x="2885"/>
        <item x="2884"/>
        <item x="2883"/>
        <item x="2882"/>
        <item x="2881"/>
        <item x="2880"/>
        <item x="2879"/>
        <item x="2878"/>
        <item x="2877"/>
        <item x="2876"/>
        <item x="2875"/>
        <item x="2874"/>
        <item x="2873"/>
        <item x="2872"/>
        <item x="2871"/>
        <item x="2870"/>
        <item x="2869"/>
        <item x="2868"/>
        <item x="2867"/>
        <item x="2866"/>
        <item x="2865"/>
        <item x="2864"/>
        <item x="2863"/>
        <item x="2862"/>
        <item x="2861"/>
        <item x="2860"/>
        <item x="2859"/>
        <item x="2858"/>
        <item x="2857"/>
        <item x="2856"/>
        <item x="2855"/>
        <item x="2854"/>
        <item x="2853"/>
        <item x="2852"/>
        <item x="2851"/>
        <item x="2850"/>
        <item x="2849"/>
        <item x="2848"/>
        <item x="2847"/>
        <item x="2846"/>
        <item x="2845"/>
        <item x="2844"/>
        <item x="2843"/>
        <item x="2842"/>
        <item x="2841"/>
        <item x="2840"/>
        <item x="2839"/>
        <item x="2838"/>
        <item x="2837"/>
        <item x="2836"/>
        <item x="2835"/>
        <item x="2834"/>
        <item x="2833"/>
        <item x="2832"/>
        <item x="2831"/>
        <item x="2830"/>
        <item x="2829"/>
        <item x="2828"/>
        <item x="2827"/>
        <item x="2826"/>
        <item x="2825"/>
        <item x="2824"/>
        <item x="2823"/>
        <item x="2822"/>
        <item x="2821"/>
        <item x="2820"/>
        <item x="2819"/>
        <item x="2818"/>
        <item x="2817"/>
        <item x="2816"/>
        <item x="2815"/>
        <item x="2814"/>
        <item x="2813"/>
        <item x="2812"/>
        <item x="2811"/>
        <item x="2810"/>
        <item x="2809"/>
        <item x="2808"/>
        <item x="2807"/>
        <item x="2806"/>
        <item x="2805"/>
        <item x="2804"/>
        <item x="2803"/>
        <item x="2802"/>
        <item x="2801"/>
        <item x="2800"/>
        <item x="2799"/>
        <item x="2798"/>
        <item x="2797"/>
        <item x="2796"/>
        <item x="2795"/>
        <item x="2794"/>
        <item x="2793"/>
        <item x="2792"/>
        <item x="2791"/>
        <item x="2790"/>
        <item x="2789"/>
        <item x="2788"/>
        <item x="2787"/>
        <item x="2786"/>
        <item x="2785"/>
        <item x="2784"/>
        <item x="2783"/>
        <item x="2782"/>
        <item x="2781"/>
        <item x="2780"/>
        <item x="2779"/>
        <item x="2778"/>
        <item x="2777"/>
        <item x="2776"/>
        <item x="2775"/>
        <item x="2774"/>
        <item x="2773"/>
        <item x="2772"/>
        <item x="2771"/>
        <item x="2770"/>
        <item x="2769"/>
        <item x="2768"/>
        <item x="2767"/>
        <item x="2766"/>
        <item x="2765"/>
        <item x="2764"/>
        <item x="2763"/>
        <item x="2762"/>
        <item x="2761"/>
        <item x="2760"/>
        <item x="2759"/>
        <item x="2758"/>
        <item x="2757"/>
        <item x="2756"/>
        <item x="2755"/>
        <item x="2754"/>
        <item x="2753"/>
        <item x="2752"/>
        <item x="2751"/>
        <item x="2750"/>
        <item x="2749"/>
        <item x="2748"/>
        <item x="2747"/>
        <item x="2746"/>
        <item x="2745"/>
        <item x="2744"/>
        <item x="2743"/>
        <item x="2742"/>
        <item x="2741"/>
        <item x="2740"/>
        <item x="2739"/>
        <item x="2738"/>
        <item x="2737"/>
        <item x="2736"/>
        <item x="2735"/>
        <item x="2734"/>
        <item x="2733"/>
        <item x="2732"/>
        <item x="2731"/>
        <item x="2730"/>
        <item x="2729"/>
        <item x="2728"/>
        <item x="2727"/>
        <item x="2726"/>
        <item x="2725"/>
        <item x="2724"/>
        <item x="2723"/>
        <item x="2722"/>
        <item x="2721"/>
        <item x="2720"/>
        <item x="2719"/>
        <item x="2718"/>
        <item x="2717"/>
        <item x="2716"/>
        <item x="2715"/>
        <item x="2714"/>
        <item x="2713"/>
        <item x="2712"/>
        <item x="2711"/>
        <item x="2710"/>
        <item x="2709"/>
        <item x="2708"/>
        <item x="2707"/>
        <item x="2706"/>
        <item x="2705"/>
        <item x="2704"/>
        <item x="2703"/>
        <item x="2702"/>
        <item x="2701"/>
        <item x="2700"/>
        <item x="2699"/>
        <item x="2698"/>
        <item x="2697"/>
        <item x="2696"/>
        <item x="2695"/>
        <item x="2694"/>
        <item x="2693"/>
        <item x="2692"/>
        <item x="2691"/>
        <item x="2690"/>
        <item x="2689"/>
        <item x="2688"/>
        <item x="2687"/>
        <item x="2686"/>
        <item x="2685"/>
        <item x="2684"/>
        <item x="2683"/>
        <item x="2682"/>
        <item x="2681"/>
        <item x="2680"/>
        <item x="2679"/>
        <item x="2678"/>
        <item x="2677"/>
        <item x="2676"/>
        <item x="2675"/>
        <item x="2674"/>
        <item x="2673"/>
        <item x="2672"/>
        <item x="2671"/>
        <item x="2670"/>
        <item x="2669"/>
        <item x="2668"/>
        <item x="2667"/>
        <item x="2666"/>
        <item x="2665"/>
        <item x="2664"/>
        <item x="2663"/>
        <item x="2662"/>
        <item x="2661"/>
        <item x="2660"/>
        <item x="2659"/>
        <item x="2658"/>
        <item x="2657"/>
        <item x="2656"/>
        <item x="2655"/>
        <item x="2654"/>
        <item x="2653"/>
        <item x="2652"/>
        <item x="2651"/>
        <item x="2650"/>
        <item x="2649"/>
        <item x="2648"/>
        <item x="2647"/>
        <item x="2646"/>
        <item x="2645"/>
        <item x="2644"/>
        <item x="2643"/>
        <item x="2642"/>
        <item x="2641"/>
        <item x="2640"/>
        <item x="2639"/>
        <item x="2638"/>
        <item x="2637"/>
        <item x="2636"/>
        <item x="2635"/>
        <item x="2634"/>
        <item x="2633"/>
        <item x="2632"/>
        <item x="2631"/>
        <item x="2630"/>
        <item x="2629"/>
        <item x="2628"/>
        <item x="2627"/>
        <item x="2626"/>
        <item x="2625"/>
        <item x="2624"/>
        <item x="2623"/>
        <item x="2622"/>
        <item x="2621"/>
        <item x="2620"/>
        <item x="2619"/>
        <item x="2618"/>
        <item x="2617"/>
        <item x="2616"/>
        <item x="2615"/>
        <item x="2614"/>
        <item x="2613"/>
        <item x="2612"/>
        <item x="2611"/>
        <item x="2610"/>
        <item x="2609"/>
        <item x="2608"/>
        <item x="2607"/>
        <item x="2606"/>
        <item x="2605"/>
        <item x="2604"/>
        <item x="2603"/>
        <item x="2602"/>
        <item x="2601"/>
        <item x="2600"/>
        <item x="2599"/>
        <item x="2598"/>
        <item x="2597"/>
        <item x="2596"/>
        <item x="2595"/>
        <item x="2594"/>
        <item x="2593"/>
        <item x="2592"/>
        <item x="2591"/>
        <item x="2590"/>
        <item x="2589"/>
        <item x="2588"/>
        <item x="2587"/>
        <item x="2586"/>
        <item x="2585"/>
        <item x="2584"/>
        <item x="2583"/>
        <item x="2582"/>
        <item x="2581"/>
        <item x="2580"/>
        <item x="2579"/>
        <item x="2578"/>
        <item x="2577"/>
        <item x="2576"/>
        <item x="2575"/>
        <item x="2574"/>
        <item x="2573"/>
        <item x="2572"/>
        <item x="2571"/>
        <item x="2570"/>
        <item x="2569"/>
        <item x="2568"/>
        <item x="2567"/>
        <item x="2566"/>
        <item x="2565"/>
        <item x="2564"/>
        <item x="2563"/>
        <item x="2562"/>
        <item x="2561"/>
        <item x="2560"/>
        <item x="2559"/>
        <item x="2558"/>
        <item x="2557"/>
        <item x="2556"/>
        <item x="2555"/>
        <item x="2554"/>
        <item x="2553"/>
        <item x="2552"/>
        <item x="2551"/>
        <item x="2550"/>
        <item x="2549"/>
        <item x="2548"/>
        <item x="2547"/>
        <item x="2546"/>
        <item x="2545"/>
        <item x="2544"/>
        <item x="2543"/>
        <item x="2542"/>
        <item x="2541"/>
        <item x="2540"/>
        <item x="2539"/>
        <item x="2538"/>
        <item x="2537"/>
        <item x="2536"/>
        <item x="2535"/>
        <item x="2534"/>
        <item x="2533"/>
        <item x="2532"/>
        <item x="2531"/>
        <item x="2530"/>
        <item x="2529"/>
        <item x="2528"/>
        <item x="2527"/>
        <item x="2526"/>
        <item x="2525"/>
        <item x="2524"/>
        <item x="2523"/>
        <item x="2522"/>
        <item x="2521"/>
        <item x="2520"/>
        <item x="2519"/>
        <item x="2518"/>
        <item x="2517"/>
        <item x="2516"/>
        <item x="2515"/>
        <item x="2514"/>
        <item x="2513"/>
        <item x="2512"/>
        <item x="2511"/>
        <item x="2510"/>
        <item x="2509"/>
        <item x="2508"/>
        <item x="2507"/>
        <item x="2506"/>
        <item x="2505"/>
        <item x="2504"/>
        <item x="2503"/>
        <item x="2502"/>
        <item x="2501"/>
        <item x="2500"/>
        <item x="2499"/>
        <item x="2498"/>
        <item x="2497"/>
        <item x="2496"/>
        <item x="2495"/>
        <item x="2494"/>
        <item x="2493"/>
        <item x="2492"/>
        <item x="2491"/>
        <item x="2490"/>
        <item x="2489"/>
        <item x="2488"/>
        <item x="2487"/>
        <item x="2486"/>
        <item x="2485"/>
        <item x="2484"/>
        <item x="2483"/>
        <item x="2482"/>
        <item x="2481"/>
        <item x="2480"/>
        <item x="2479"/>
        <item x="2478"/>
        <item x="2477"/>
        <item x="2476"/>
        <item x="2475"/>
        <item x="2474"/>
        <item x="2473"/>
        <item x="2472"/>
        <item x="2471"/>
        <item x="2470"/>
        <item x="2469"/>
        <item x="2468"/>
        <item x="2467"/>
        <item x="2466"/>
        <item x="2465"/>
        <item x="2464"/>
        <item x="2463"/>
        <item x="2462"/>
        <item x="2461"/>
        <item x="2460"/>
        <item x="2459"/>
        <item x="2458"/>
        <item x="2457"/>
        <item x="2456"/>
        <item x="2455"/>
        <item x="2454"/>
        <item x="2453"/>
        <item x="2452"/>
        <item x="2451"/>
        <item x="2450"/>
        <item x="2449"/>
        <item x="2448"/>
        <item x="2447"/>
        <item x="2446"/>
        <item x="2445"/>
        <item x="2444"/>
        <item x="2443"/>
        <item x="2442"/>
        <item x="2441"/>
        <item x="2440"/>
        <item x="2439"/>
        <item x="2438"/>
        <item x="2437"/>
        <item x="2436"/>
        <item x="2435"/>
        <item x="2434"/>
        <item x="2433"/>
        <item x="2432"/>
        <item x="2431"/>
        <item x="2430"/>
        <item x="2429"/>
        <item x="2428"/>
        <item x="2427"/>
        <item x="2426"/>
        <item x="2425"/>
        <item x="2424"/>
        <item x="2423"/>
        <item x="2422"/>
        <item x="2421"/>
        <item x="2420"/>
        <item x="2419"/>
        <item x="2418"/>
        <item x="2417"/>
        <item x="2416"/>
        <item x="2415"/>
        <item x="2414"/>
        <item x="2413"/>
        <item x="2412"/>
        <item x="2411"/>
        <item x="2410"/>
        <item x="2409"/>
        <item x="2408"/>
        <item x="2407"/>
        <item x="2406"/>
        <item x="2405"/>
        <item x="2404"/>
        <item x="2403"/>
        <item x="2402"/>
        <item x="2401"/>
        <item x="2400"/>
        <item x="2399"/>
        <item x="2398"/>
        <item x="2397"/>
        <item x="2396"/>
        <item x="2395"/>
        <item x="2394"/>
        <item x="2393"/>
        <item x="2392"/>
        <item x="2391"/>
        <item x="2390"/>
        <item x="2389"/>
        <item x="2388"/>
        <item x="2387"/>
        <item x="2386"/>
        <item x="2385"/>
        <item x="2384"/>
        <item x="2383"/>
        <item x="2382"/>
        <item x="2381"/>
        <item x="2380"/>
        <item x="2379"/>
        <item x="2378"/>
        <item x="2377"/>
        <item x="2376"/>
        <item x="2375"/>
        <item x="2374"/>
        <item x="2373"/>
        <item x="2372"/>
        <item x="2371"/>
        <item x="2370"/>
        <item x="2369"/>
        <item x="2368"/>
        <item x="2367"/>
        <item x="2366"/>
        <item x="2365"/>
        <item x="2364"/>
        <item x="2363"/>
        <item x="2362"/>
        <item x="2361"/>
        <item x="2360"/>
        <item x="2359"/>
        <item x="2358"/>
        <item x="2357"/>
        <item x="2356"/>
        <item x="2355"/>
        <item x="2354"/>
        <item x="2353"/>
        <item x="2352"/>
        <item x="2351"/>
        <item x="2350"/>
        <item x="2349"/>
        <item x="2348"/>
        <item x="2347"/>
        <item x="2346"/>
        <item x="2345"/>
        <item x="2344"/>
        <item x="2343"/>
        <item x="2342"/>
        <item x="2341"/>
        <item x="2340"/>
        <item x="2339"/>
        <item x="2338"/>
        <item x="2337"/>
        <item x="2336"/>
        <item x="2335"/>
        <item x="2334"/>
        <item x="2333"/>
        <item x="2332"/>
        <item x="2331"/>
        <item x="2330"/>
        <item x="2329"/>
        <item x="2328"/>
        <item x="2327"/>
        <item x="2326"/>
        <item x="2325"/>
        <item x="2324"/>
        <item x="2323"/>
        <item x="2322"/>
        <item x="2321"/>
        <item x="2320"/>
        <item x="2319"/>
        <item x="2318"/>
        <item x="2317"/>
        <item x="2316"/>
        <item x="2315"/>
        <item x="2314"/>
        <item x="2313"/>
        <item x="2312"/>
        <item x="2311"/>
        <item x="2310"/>
        <item x="2309"/>
        <item x="2308"/>
        <item x="2307"/>
        <item x="2306"/>
        <item x="2305"/>
        <item x="2304"/>
        <item x="2303"/>
        <item x="2302"/>
        <item x="2301"/>
        <item x="2300"/>
        <item x="2299"/>
        <item x="2298"/>
        <item x="2297"/>
        <item x="2296"/>
        <item x="2295"/>
        <item x="2294"/>
        <item x="2293"/>
        <item x="2292"/>
        <item x="2291"/>
        <item x="2290"/>
        <item x="2289"/>
        <item x="2288"/>
        <item x="2287"/>
        <item x="2286"/>
        <item x="2285"/>
        <item x="2284"/>
        <item x="2283"/>
        <item x="2282"/>
        <item x="2281"/>
        <item x="2280"/>
        <item x="2279"/>
        <item x="2278"/>
        <item x="2277"/>
        <item x="2276"/>
        <item x="2275"/>
        <item x="2274"/>
        <item x="2273"/>
        <item x="2272"/>
        <item x="2271"/>
        <item x="2270"/>
        <item x="2269"/>
        <item x="2268"/>
        <item x="2267"/>
        <item x="2266"/>
        <item x="2265"/>
        <item x="2264"/>
        <item x="2263"/>
        <item x="2262"/>
        <item x="2261"/>
        <item x="2260"/>
        <item x="2259"/>
        <item x="2258"/>
        <item x="2257"/>
        <item x="2256"/>
        <item x="2255"/>
        <item x="2254"/>
        <item x="2253"/>
        <item x="2252"/>
        <item x="2251"/>
        <item x="2250"/>
        <item x="2249"/>
        <item x="2248"/>
        <item x="2247"/>
        <item x="2246"/>
        <item x="2245"/>
        <item x="2244"/>
        <item x="2243"/>
        <item x="2242"/>
        <item x="2241"/>
        <item x="2240"/>
        <item x="2239"/>
        <item x="2238"/>
        <item x="2237"/>
        <item x="2236"/>
        <item x="2235"/>
        <item x="2234"/>
        <item x="2233"/>
        <item x="2232"/>
        <item x="2231"/>
        <item x="2230"/>
        <item x="2229"/>
        <item x="2228"/>
        <item x="2227"/>
        <item x="2226"/>
        <item x="2225"/>
        <item x="2224"/>
        <item x="2223"/>
        <item x="2222"/>
        <item x="2221"/>
        <item x="2220"/>
        <item x="2219"/>
        <item x="2218"/>
        <item x="2217"/>
        <item x="2216"/>
        <item x="2215"/>
        <item x="2214"/>
        <item x="2213"/>
        <item x="2212"/>
        <item x="2211"/>
        <item x="2210"/>
        <item x="2209"/>
        <item x="2208"/>
        <item x="2207"/>
        <item x="2206"/>
        <item x="2205"/>
        <item x="2204"/>
        <item x="2203"/>
        <item x="2202"/>
        <item x="2201"/>
        <item x="2200"/>
        <item x="2199"/>
        <item x="2198"/>
        <item x="2197"/>
        <item x="2196"/>
        <item x="2195"/>
        <item x="2194"/>
        <item x="2193"/>
        <item x="2192"/>
        <item x="2191"/>
        <item x="2190"/>
        <item x="2189"/>
        <item x="2188"/>
        <item x="2187"/>
        <item x="2186"/>
        <item x="2185"/>
        <item x="2184"/>
        <item x="2183"/>
        <item x="2182"/>
        <item x="2181"/>
        <item x="2180"/>
        <item x="2179"/>
        <item x="2178"/>
        <item x="2177"/>
        <item x="2176"/>
        <item x="2175"/>
        <item x="2174"/>
        <item x="2173"/>
        <item x="2172"/>
        <item x="2171"/>
        <item x="2170"/>
        <item x="2169"/>
        <item x="2168"/>
        <item x="2167"/>
        <item x="2166"/>
        <item x="2165"/>
        <item x="2164"/>
        <item x="2163"/>
        <item x="2162"/>
        <item x="2161"/>
        <item x="2160"/>
        <item x="2159"/>
        <item x="2158"/>
        <item x="2157"/>
        <item x="2156"/>
        <item x="2155"/>
        <item x="2154"/>
        <item x="2153"/>
        <item x="2152"/>
        <item x="2151"/>
        <item x="2150"/>
        <item x="2149"/>
        <item x="2148"/>
        <item x="2147"/>
        <item x="2146"/>
        <item x="2145"/>
        <item x="2144"/>
        <item x="2143"/>
        <item x="2142"/>
        <item x="2141"/>
        <item x="2140"/>
        <item x="2139"/>
        <item x="2138"/>
        <item x="2137"/>
        <item x="2136"/>
        <item x="2135"/>
        <item x="2134"/>
        <item x="2133"/>
        <item x="2132"/>
        <item x="2131"/>
        <item x="2130"/>
        <item x="2129"/>
        <item x="2128"/>
        <item x="2127"/>
        <item x="2126"/>
        <item x="2125"/>
        <item x="2124"/>
        <item x="2123"/>
        <item x="2122"/>
        <item x="2121"/>
        <item x="2120"/>
        <item x="2119"/>
        <item x="2118"/>
        <item x="2117"/>
        <item x="2116"/>
        <item x="2115"/>
        <item x="2114"/>
        <item x="2113"/>
        <item x="2112"/>
        <item x="2111"/>
        <item x="2110"/>
        <item x="2109"/>
        <item x="2108"/>
        <item x="2107"/>
        <item x="2106"/>
        <item x="2105"/>
        <item x="2104"/>
        <item x="2103"/>
        <item x="2102"/>
        <item x="2101"/>
        <item x="2100"/>
        <item x="2099"/>
        <item x="2098"/>
        <item x="2097"/>
        <item x="2096"/>
        <item x="2095"/>
        <item x="2094"/>
        <item x="2093"/>
        <item x="2092"/>
        <item x="2091"/>
        <item x="2090"/>
        <item x="2089"/>
        <item x="2088"/>
        <item x="2087"/>
        <item x="2086"/>
        <item x="2085"/>
        <item x="2084"/>
        <item x="2083"/>
        <item x="2082"/>
        <item x="2081"/>
        <item x="2080"/>
        <item x="2079"/>
        <item x="2078"/>
        <item x="2077"/>
        <item x="2076"/>
        <item x="2075"/>
        <item x="2074"/>
        <item x="2073"/>
        <item x="2072"/>
        <item x="2071"/>
        <item x="2070"/>
        <item x="2069"/>
        <item x="2068"/>
        <item x="2067"/>
        <item x="2066"/>
        <item x="2065"/>
        <item x="2064"/>
        <item x="2063"/>
        <item x="2062"/>
        <item x="2061"/>
        <item x="2060"/>
        <item x="2059"/>
        <item x="2058"/>
        <item x="2057"/>
        <item x="2056"/>
        <item x="2055"/>
        <item x="2054"/>
        <item x="2053"/>
        <item x="2052"/>
        <item x="2051"/>
        <item x="2050"/>
        <item x="2049"/>
        <item x="2048"/>
        <item x="2047"/>
        <item x="2046"/>
        <item x="2045"/>
        <item x="2044"/>
        <item x="2043"/>
        <item x="2042"/>
        <item x="2041"/>
        <item x="2040"/>
        <item x="2039"/>
        <item x="2038"/>
        <item x="2037"/>
        <item x="2036"/>
        <item x="2035"/>
        <item x="2034"/>
        <item x="2033"/>
        <item x="2032"/>
        <item x="2031"/>
        <item x="2030"/>
        <item x="2029"/>
        <item x="2028"/>
        <item x="2027"/>
        <item x="2026"/>
        <item x="2025"/>
        <item x="2024"/>
        <item x="2023"/>
        <item x="2022"/>
        <item x="2021"/>
        <item x="2020"/>
        <item x="2019"/>
        <item x="2018"/>
        <item x="2017"/>
        <item x="2016"/>
        <item x="2015"/>
        <item x="2014"/>
        <item x="2013"/>
        <item x="2012"/>
        <item x="2011"/>
        <item x="2010"/>
        <item x="2009"/>
        <item x="2008"/>
        <item x="2007"/>
        <item x="2006"/>
        <item x="2005"/>
        <item x="2004"/>
        <item x="2003"/>
        <item x="2002"/>
        <item x="2001"/>
        <item x="2000"/>
        <item x="1999"/>
        <item x="1998"/>
        <item x="1997"/>
        <item x="1996"/>
        <item x="1995"/>
        <item x="1994"/>
        <item x="1993"/>
        <item x="1992"/>
        <item x="1991"/>
        <item x="1990"/>
        <item x="1989"/>
        <item x="1988"/>
        <item x="1987"/>
        <item x="1986"/>
        <item x="1985"/>
        <item x="1984"/>
        <item x="1983"/>
        <item x="1982"/>
        <item x="1981"/>
        <item x="1980"/>
        <item x="1979"/>
        <item x="1978"/>
        <item x="1977"/>
        <item x="1976"/>
        <item x="1975"/>
        <item x="1974"/>
        <item x="1973"/>
        <item x="1972"/>
        <item x="1971"/>
        <item x="1970"/>
        <item x="1969"/>
        <item x="1968"/>
        <item x="1967"/>
        <item x="1966"/>
        <item x="1965"/>
        <item x="1964"/>
        <item x="1963"/>
        <item x="1962"/>
        <item x="1961"/>
        <item x="1960"/>
        <item x="1959"/>
        <item x="1958"/>
        <item x="1957"/>
        <item x="1956"/>
        <item x="1955"/>
        <item x="1954"/>
        <item x="1953"/>
        <item x="1952"/>
        <item x="1951"/>
        <item x="1950"/>
        <item x="1949"/>
        <item x="1948"/>
        <item x="1947"/>
        <item x="1946"/>
        <item x="1945"/>
        <item x="1944"/>
        <item x="1943"/>
        <item x="1942"/>
        <item x="1941"/>
        <item x="1940"/>
        <item x="1939"/>
        <item x="1938"/>
        <item x="1937"/>
        <item x="1936"/>
        <item x="1935"/>
        <item x="1934"/>
        <item x="1933"/>
        <item x="1932"/>
        <item x="1931"/>
        <item x="1930"/>
        <item x="1929"/>
        <item x="1928"/>
        <item x="1927"/>
        <item x="1926"/>
        <item x="1925"/>
        <item x="1924"/>
        <item x="1923"/>
        <item x="1922"/>
        <item x="1921"/>
        <item x="1920"/>
        <item x="1919"/>
        <item x="1918"/>
        <item x="1917"/>
        <item x="1916"/>
        <item x="1915"/>
        <item x="1914"/>
        <item x="1913"/>
        <item x="1912"/>
        <item x="1911"/>
        <item x="1910"/>
        <item x="1909"/>
        <item x="1908"/>
        <item x="1907"/>
        <item x="1906"/>
        <item x="1905"/>
        <item x="1904"/>
        <item x="1903"/>
        <item x="1902"/>
        <item x="1901"/>
        <item x="1900"/>
        <item x="1899"/>
        <item x="1898"/>
        <item x="1897"/>
        <item x="1896"/>
        <item x="1895"/>
        <item x="1894"/>
        <item x="1893"/>
        <item x="1892"/>
        <item x="1891"/>
        <item x="1890"/>
        <item x="1889"/>
        <item x="1888"/>
        <item x="1887"/>
        <item x="1886"/>
        <item x="1885"/>
        <item x="1884"/>
        <item x="1883"/>
        <item x="1882"/>
        <item x="1881"/>
        <item x="1880"/>
        <item x="1879"/>
        <item x="1878"/>
        <item x="1877"/>
        <item x="1876"/>
        <item x="1875"/>
        <item x="1874"/>
        <item x="1873"/>
        <item x="1872"/>
        <item x="1871"/>
        <item x="1870"/>
        <item x="1869"/>
        <item x="1868"/>
        <item x="1867"/>
        <item x="1866"/>
        <item x="1865"/>
        <item x="1864"/>
        <item x="1863"/>
        <item x="1862"/>
        <item x="1861"/>
        <item x="1860"/>
        <item x="1859"/>
        <item x="1858"/>
        <item x="1857"/>
        <item x="1856"/>
        <item x="1855"/>
        <item x="1854"/>
        <item x="1853"/>
        <item x="1852"/>
        <item x="1851"/>
        <item x="1850"/>
        <item x="1849"/>
        <item x="1848"/>
        <item x="1847"/>
        <item x="1846"/>
        <item x="1845"/>
        <item x="1844"/>
        <item x="1843"/>
        <item x="1842"/>
        <item x="1841"/>
        <item x="1840"/>
        <item x="1839"/>
        <item x="1838"/>
        <item x="1837"/>
        <item x="1836"/>
        <item x="1835"/>
        <item x="1834"/>
        <item x="1833"/>
        <item x="1832"/>
        <item x="1831"/>
        <item x="1830"/>
        <item x="1829"/>
        <item x="1828"/>
        <item x="1827"/>
        <item x="1826"/>
        <item x="1825"/>
        <item x="1824"/>
        <item x="1823"/>
        <item x="1822"/>
        <item x="1821"/>
        <item x="1820"/>
        <item x="1819"/>
        <item x="1818"/>
        <item x="1817"/>
        <item x="1816"/>
        <item x="1815"/>
        <item x="1814"/>
        <item x="1813"/>
        <item x="1812"/>
        <item x="1811"/>
        <item x="1810"/>
        <item x="1809"/>
        <item x="1808"/>
        <item x="1807"/>
        <item x="1806"/>
        <item x="1805"/>
        <item x="1804"/>
        <item x="1803"/>
        <item x="1802"/>
        <item x="1801"/>
        <item x="1800"/>
        <item x="1799"/>
        <item x="1798"/>
        <item x="1797"/>
        <item x="1796"/>
        <item x="1795"/>
        <item x="1794"/>
        <item x="1793"/>
        <item x="1792"/>
        <item x="1791"/>
        <item x="1790"/>
        <item x="1789"/>
        <item x="1788"/>
        <item x="1787"/>
        <item x="1786"/>
        <item x="1785"/>
        <item x="1784"/>
        <item x="1783"/>
        <item x="1782"/>
        <item x="1781"/>
        <item x="1780"/>
        <item x="1779"/>
        <item x="1778"/>
        <item x="1777"/>
        <item x="1776"/>
        <item x="1775"/>
        <item x="1774"/>
        <item x="1773"/>
        <item x="1772"/>
        <item x="1771"/>
        <item x="1770"/>
        <item x="1769"/>
        <item x="1768"/>
        <item x="1767"/>
        <item x="1766"/>
        <item x="1765"/>
        <item x="1764"/>
        <item x="1763"/>
        <item x="1762"/>
        <item x="1761"/>
        <item x="1760"/>
        <item x="1759"/>
        <item x="1758"/>
        <item x="1757"/>
        <item x="1756"/>
        <item x="1755"/>
        <item x="1754"/>
        <item x="1753"/>
        <item x="1752"/>
        <item x="1751"/>
        <item x="1750"/>
        <item x="1749"/>
        <item x="1748"/>
        <item x="1747"/>
        <item x="1746"/>
        <item x="1745"/>
        <item x="1744"/>
        <item x="1743"/>
        <item x="1742"/>
        <item x="1741"/>
        <item x="1740"/>
        <item x="1739"/>
        <item x="1738"/>
        <item x="1737"/>
        <item x="1736"/>
        <item x="1735"/>
        <item x="1734"/>
        <item x="1733"/>
        <item x="1732"/>
        <item x="1731"/>
        <item x="1730"/>
        <item x="1729"/>
        <item x="1728"/>
        <item x="1727"/>
        <item x="1726"/>
        <item x="1725"/>
        <item x="1724"/>
        <item x="1723"/>
        <item x="1722"/>
        <item x="1721"/>
        <item x="1720"/>
        <item x="1719"/>
        <item x="1718"/>
        <item x="1717"/>
        <item x="1716"/>
        <item x="1715"/>
        <item x="1714"/>
        <item x="1713"/>
        <item x="1712"/>
        <item x="1711"/>
        <item x="1710"/>
        <item x="1709"/>
        <item x="1708"/>
        <item x="1707"/>
        <item x="1706"/>
        <item x="1705"/>
        <item x="1704"/>
        <item x="1703"/>
        <item x="1702"/>
        <item x="1701"/>
        <item x="1700"/>
        <item x="1699"/>
        <item x="1698"/>
        <item x="1697"/>
        <item x="1696"/>
        <item x="1695"/>
        <item x="1694"/>
        <item x="1693"/>
        <item x="1692"/>
        <item x="1691"/>
        <item x="1690"/>
        <item x="1689"/>
        <item x="1688"/>
        <item x="1687"/>
        <item x="1686"/>
        <item x="1685"/>
        <item x="1684"/>
        <item x="1683"/>
        <item x="1682"/>
        <item x="1681"/>
        <item x="1680"/>
        <item x="1679"/>
        <item x="1678"/>
        <item x="1677"/>
        <item x="1676"/>
        <item x="1675"/>
        <item x="1674"/>
        <item x="1673"/>
        <item x="1672"/>
        <item x="1671"/>
        <item x="1670"/>
        <item x="1669"/>
        <item x="1668"/>
        <item x="1667"/>
        <item x="1666"/>
        <item x="1665"/>
        <item x="1664"/>
        <item x="1663"/>
        <item x="1662"/>
        <item x="1661"/>
        <item x="1660"/>
        <item x="1659"/>
        <item x="1658"/>
        <item x="1657"/>
        <item x="1656"/>
        <item x="1655"/>
        <item x="1654"/>
        <item x="1653"/>
        <item x="1652"/>
        <item x="1651"/>
        <item x="1650"/>
        <item x="1649"/>
        <item x="1648"/>
        <item x="1647"/>
        <item x="1646"/>
        <item x="1645"/>
        <item x="1644"/>
        <item x="1643"/>
        <item x="1642"/>
        <item x="1641"/>
        <item x="1640"/>
        <item x="1639"/>
        <item x="1638"/>
        <item x="1637"/>
        <item x="1636"/>
        <item x="1635"/>
        <item x="1634"/>
        <item x="1633"/>
        <item x="1632"/>
        <item x="1631"/>
        <item x="1630"/>
        <item x="1629"/>
        <item x="1628"/>
        <item x="1627"/>
        <item x="1626"/>
        <item x="1625"/>
        <item x="1624"/>
        <item x="1623"/>
        <item x="1622"/>
        <item x="1621"/>
        <item x="1620"/>
        <item x="1619"/>
        <item x="1618"/>
        <item x="1617"/>
        <item x="1616"/>
        <item x="1615"/>
        <item x="1614"/>
        <item x="1613"/>
        <item x="1612"/>
        <item x="1611"/>
        <item x="1610"/>
        <item x="1609"/>
        <item x="1608"/>
        <item x="1607"/>
        <item x="1606"/>
        <item x="1605"/>
        <item x="1604"/>
        <item x="1603"/>
        <item x="1602"/>
        <item x="1601"/>
        <item x="1600"/>
        <item x="1599"/>
        <item x="1598"/>
        <item x="1597"/>
        <item x="1596"/>
        <item x="1595"/>
        <item x="1594"/>
        <item x="1593"/>
        <item x="1592"/>
        <item x="1591"/>
        <item x="1590"/>
        <item x="1589"/>
        <item x="1588"/>
        <item x="1587"/>
        <item x="1586"/>
        <item x="1585"/>
        <item x="1584"/>
        <item x="1583"/>
        <item x="1582"/>
        <item x="1581"/>
        <item x="1580"/>
        <item x="1579"/>
        <item x="1578"/>
        <item x="1577"/>
        <item x="1576"/>
        <item x="1575"/>
        <item x="1574"/>
        <item x="1573"/>
        <item x="1572"/>
        <item x="1571"/>
        <item x="1570"/>
        <item x="1569"/>
        <item x="1568"/>
        <item x="1567"/>
        <item x="1566"/>
        <item x="1565"/>
        <item x="1564"/>
        <item x="1563"/>
        <item x="1562"/>
        <item x="1561"/>
        <item x="1560"/>
        <item x="1559"/>
        <item x="1558"/>
        <item x="1557"/>
        <item x="1556"/>
        <item x="1555"/>
        <item x="1554"/>
        <item x="1553"/>
        <item x="1552"/>
        <item x="1551"/>
        <item x="1550"/>
        <item x="1549"/>
        <item x="1548"/>
        <item x="1547"/>
        <item x="1546"/>
        <item x="1545"/>
        <item x="1544"/>
        <item x="1543"/>
        <item x="1542"/>
        <item x="1541"/>
        <item x="1540"/>
        <item x="1539"/>
        <item x="1538"/>
        <item x="1537"/>
        <item x="1536"/>
        <item x="1535"/>
        <item x="1534"/>
        <item x="1533"/>
        <item x="1532"/>
        <item x="1531"/>
        <item x="1530"/>
        <item x="1529"/>
        <item x="1528"/>
        <item x="1527"/>
        <item x="1526"/>
        <item x="1525"/>
        <item x="1524"/>
        <item x="1523"/>
        <item x="1522"/>
        <item x="1521"/>
        <item x="1520"/>
        <item x="1519"/>
        <item x="1518"/>
        <item x="1517"/>
        <item x="1516"/>
        <item x="1515"/>
        <item x="1514"/>
        <item x="1513"/>
        <item x="1512"/>
        <item x="1511"/>
        <item x="1510"/>
        <item x="1509"/>
        <item x="1508"/>
        <item x="1507"/>
        <item x="1506"/>
        <item x="1505"/>
        <item x="1504"/>
        <item x="1503"/>
        <item x="1502"/>
        <item x="1501"/>
        <item x="1500"/>
        <item x="1499"/>
        <item x="1498"/>
        <item x="1497"/>
        <item x="1496"/>
        <item x="1495"/>
        <item x="1494"/>
        <item x="1493"/>
        <item x="1492"/>
        <item x="1491"/>
        <item x="1490"/>
        <item x="1489"/>
        <item x="1488"/>
        <item x="1487"/>
        <item x="1486"/>
        <item x="1485"/>
        <item x="1484"/>
        <item x="1483"/>
        <item x="1482"/>
        <item x="1481"/>
        <item x="1480"/>
        <item x="1479"/>
        <item x="1478"/>
        <item x="1477"/>
        <item x="1476"/>
        <item x="1475"/>
        <item x="1474"/>
        <item x="1473"/>
        <item x="1472"/>
        <item x="1471"/>
        <item x="1470"/>
        <item x="1469"/>
        <item x="1468"/>
        <item x="1467"/>
        <item x="1466"/>
        <item x="1465"/>
        <item x="1464"/>
        <item x="1463"/>
        <item x="1462"/>
        <item x="1461"/>
        <item x="1460"/>
        <item x="1459"/>
        <item x="1458"/>
        <item x="1457"/>
        <item x="1456"/>
        <item x="1455"/>
        <item x="1454"/>
        <item x="1453"/>
        <item x="1452"/>
        <item x="1451"/>
        <item x="1450"/>
        <item x="1449"/>
        <item x="1448"/>
        <item x="1447"/>
        <item x="1446"/>
        <item x="1445"/>
        <item x="1444"/>
        <item x="1443"/>
        <item x="1442"/>
        <item x="1441"/>
        <item x="1440"/>
        <item x="1439"/>
        <item x="1438"/>
        <item x="1437"/>
        <item x="1436"/>
        <item x="1435"/>
        <item x="1434"/>
        <item x="1433"/>
        <item x="1432"/>
        <item x="1431"/>
        <item x="1430"/>
        <item x="1429"/>
        <item x="1428"/>
        <item x="1427"/>
        <item x="1426"/>
        <item x="1425"/>
        <item x="1424"/>
        <item x="1423"/>
        <item x="1422"/>
        <item x="1421"/>
        <item x="1420"/>
        <item x="1419"/>
        <item x="1418"/>
        <item x="1417"/>
        <item x="1416"/>
        <item x="1415"/>
        <item x="1414"/>
        <item x="1413"/>
        <item x="1412"/>
        <item x="1411"/>
        <item x="1410"/>
        <item x="1409"/>
        <item x="1408"/>
        <item x="1407"/>
        <item x="1406"/>
        <item x="1405"/>
        <item x="1404"/>
        <item x="1403"/>
        <item x="1402"/>
        <item x="1401"/>
        <item x="1400"/>
        <item x="1399"/>
        <item x="1398"/>
        <item x="1397"/>
        <item x="1396"/>
        <item x="1395"/>
        <item x="1394"/>
        <item x="1393"/>
        <item x="1392"/>
        <item x="1391"/>
        <item x="1390"/>
        <item x="1389"/>
        <item x="1388"/>
        <item x="1387"/>
        <item x="1386"/>
        <item x="1385"/>
        <item x="1384"/>
        <item x="1383"/>
        <item x="1382"/>
        <item x="1381"/>
        <item x="1380"/>
        <item x="1379"/>
        <item x="1378"/>
        <item x="1377"/>
        <item x="1376"/>
        <item x="1375"/>
        <item x="1374"/>
        <item x="1373"/>
        <item x="1372"/>
        <item x="1371"/>
        <item x="1370"/>
        <item x="1369"/>
        <item x="1368"/>
        <item x="1367"/>
        <item x="1366"/>
        <item x="1365"/>
        <item x="1364"/>
        <item x="1363"/>
        <item x="1362"/>
        <item x="1361"/>
        <item x="1360"/>
        <item x="1359"/>
        <item x="1358"/>
        <item x="1357"/>
        <item x="1356"/>
        <item x="1355"/>
        <item x="1354"/>
        <item x="1353"/>
        <item x="1352"/>
        <item x="1351"/>
        <item x="1350"/>
        <item x="1349"/>
        <item x="1348"/>
        <item x="1347"/>
        <item x="1346"/>
        <item x="1345"/>
        <item x="1344"/>
        <item x="1343"/>
        <item x="1342"/>
        <item x="1341"/>
        <item x="1340"/>
        <item x="1339"/>
        <item x="1338"/>
        <item x="1337"/>
        <item x="1336"/>
        <item x="1335"/>
        <item x="1334"/>
        <item x="1333"/>
        <item x="1332"/>
        <item x="1331"/>
        <item x="1330"/>
        <item x="1329"/>
        <item x="1328"/>
        <item x="1327"/>
        <item x="1326"/>
        <item x="1325"/>
        <item x="1324"/>
        <item x="1323"/>
        <item x="1322"/>
        <item x="1321"/>
        <item x="1320"/>
        <item x="1319"/>
        <item x="1318"/>
        <item x="1317"/>
        <item x="1316"/>
        <item x="1315"/>
        <item x="1314"/>
        <item x="1313"/>
        <item x="1312"/>
        <item x="1311"/>
        <item x="1310"/>
        <item x="1309"/>
        <item x="1308"/>
        <item x="1307"/>
        <item x="1306"/>
        <item x="1305"/>
        <item x="1304"/>
        <item x="1303"/>
        <item x="1302"/>
        <item x="1301"/>
        <item x="1300"/>
        <item x="1299"/>
        <item x="1298"/>
        <item x="1297"/>
        <item x="1296"/>
        <item x="1295"/>
        <item x="1294"/>
        <item x="1293"/>
        <item x="1292"/>
        <item x="1291"/>
        <item x="1290"/>
        <item x="1289"/>
        <item x="1288"/>
        <item x="1287"/>
        <item x="1286"/>
        <item x="1285"/>
        <item x="1284"/>
        <item x="1283"/>
        <item x="1282"/>
        <item x="1281"/>
        <item x="1280"/>
        <item x="1279"/>
        <item x="1278"/>
        <item x="1277"/>
        <item x="1276"/>
        <item x="1275"/>
        <item x="1274"/>
        <item x="1273"/>
        <item x="1272"/>
        <item x="1271"/>
        <item x="1270"/>
        <item x="1269"/>
        <item x="1268"/>
        <item x="1267"/>
        <item x="1266"/>
        <item x="1265"/>
        <item x="1264"/>
        <item x="1263"/>
        <item x="1262"/>
        <item x="1261"/>
        <item x="1260"/>
        <item x="1259"/>
        <item x="1258"/>
        <item x="1257"/>
        <item x="1256"/>
        <item x="1255"/>
        <item x="1254"/>
        <item x="1253"/>
        <item x="1252"/>
        <item x="1251"/>
        <item x="1250"/>
        <item x="1249"/>
        <item x="1248"/>
        <item x="1247"/>
        <item x="1246"/>
        <item x="1245"/>
        <item x="1244"/>
        <item x="1243"/>
        <item x="1242"/>
        <item x="1241"/>
        <item x="1240"/>
        <item x="1239"/>
        <item x="1238"/>
        <item x="1237"/>
        <item x="1236"/>
        <item x="1235"/>
        <item x="1234"/>
        <item x="1233"/>
        <item x="1232"/>
        <item x="1231"/>
        <item x="1230"/>
        <item x="1229"/>
        <item x="1228"/>
        <item x="1227"/>
        <item x="1226"/>
        <item x="1225"/>
        <item x="1224"/>
        <item x="1223"/>
        <item x="1222"/>
        <item x="1221"/>
        <item x="1220"/>
        <item x="1219"/>
        <item x="1218"/>
        <item x="1217"/>
        <item x="1216"/>
        <item x="1215"/>
        <item x="1214"/>
        <item x="1213"/>
        <item x="1212"/>
        <item x="1211"/>
        <item x="1210"/>
        <item x="1209"/>
        <item x="1208"/>
        <item x="1207"/>
        <item x="1206"/>
        <item x="1205"/>
        <item x="1204"/>
        <item x="1203"/>
        <item x="1202"/>
        <item x="1201"/>
        <item x="1200"/>
        <item x="1199"/>
        <item x="1198"/>
        <item x="1197"/>
        <item x="1196"/>
        <item x="1195"/>
        <item x="1194"/>
        <item x="1193"/>
        <item x="1192"/>
        <item x="1191"/>
        <item x="1190"/>
        <item x="1189"/>
        <item x="1188"/>
        <item x="1187"/>
        <item x="1186"/>
        <item x="1185"/>
        <item x="1184"/>
        <item x="1183"/>
        <item x="1182"/>
        <item x="1181"/>
        <item x="1180"/>
        <item x="1179"/>
        <item x="1178"/>
        <item x="1177"/>
        <item x="1176"/>
        <item x="1175"/>
        <item x="1174"/>
        <item x="1173"/>
        <item x="1172"/>
        <item x="1171"/>
        <item x="1170"/>
        <item x="1169"/>
        <item x="1168"/>
        <item x="1167"/>
        <item x="1166"/>
        <item x="1165"/>
        <item x="1164"/>
        <item x="1163"/>
        <item x="1162"/>
        <item x="1161"/>
        <item x="1160"/>
        <item x="1159"/>
        <item x="1158"/>
        <item x="1157"/>
        <item x="1156"/>
        <item x="1155"/>
        <item x="1154"/>
        <item x="1153"/>
        <item x="1152"/>
        <item x="1151"/>
        <item x="1150"/>
        <item x="1149"/>
        <item x="1148"/>
        <item x="1147"/>
        <item x="1146"/>
        <item x="1145"/>
        <item x="1144"/>
        <item x="1143"/>
        <item x="1142"/>
        <item x="1141"/>
        <item x="1140"/>
        <item x="1139"/>
        <item x="1138"/>
        <item x="1137"/>
        <item x="1136"/>
        <item x="1135"/>
        <item x="1134"/>
        <item x="1133"/>
        <item x="1132"/>
        <item x="1131"/>
        <item x="1130"/>
        <item x="1129"/>
        <item x="1128"/>
        <item x="1127"/>
        <item x="1126"/>
        <item x="1125"/>
        <item x="1124"/>
        <item x="1123"/>
        <item x="1122"/>
        <item x="1121"/>
        <item x="1120"/>
        <item x="1119"/>
        <item x="1118"/>
        <item x="1117"/>
        <item x="1116"/>
        <item x="1115"/>
        <item x="1114"/>
        <item x="1113"/>
        <item x="1112"/>
        <item x="1111"/>
        <item x="1110"/>
        <item x="1109"/>
        <item x="1108"/>
        <item x="1107"/>
        <item x="1106"/>
        <item x="1105"/>
        <item x="1104"/>
        <item x="1103"/>
        <item x="1102"/>
        <item x="1101"/>
        <item x="1100"/>
        <item x="1099"/>
        <item x="1098"/>
        <item x="1097"/>
        <item x="1096"/>
        <item x="1095"/>
        <item x="1094"/>
        <item x="1093"/>
        <item x="1092"/>
        <item x="1091"/>
        <item x="1090"/>
        <item x="1089"/>
        <item x="1088"/>
        <item x="1087"/>
        <item x="1086"/>
        <item x="1085"/>
        <item x="1084"/>
        <item x="1083"/>
        <item x="1082"/>
        <item x="1081"/>
        <item x="1080"/>
        <item x="1079"/>
        <item x="1078"/>
        <item x="1077"/>
        <item x="1076"/>
        <item x="1075"/>
        <item x="1074"/>
        <item x="1073"/>
        <item x="1072"/>
        <item x="1071"/>
        <item x="1070"/>
        <item x="1069"/>
        <item x="1068"/>
        <item x="1067"/>
        <item x="1066"/>
        <item x="1065"/>
        <item x="1064"/>
        <item x="1063"/>
        <item x="1062"/>
        <item x="1061"/>
        <item x="1060"/>
        <item x="1059"/>
        <item x="1058"/>
        <item x="1057"/>
        <item x="1056"/>
        <item x="1055"/>
        <item x="1054"/>
        <item x="1053"/>
        <item x="1052"/>
        <item x="1051"/>
        <item x="1050"/>
        <item x="1049"/>
        <item x="1048"/>
        <item x="1047"/>
        <item x="1046"/>
        <item x="1045"/>
        <item x="1044"/>
        <item x="1043"/>
        <item x="1042"/>
        <item x="1041"/>
        <item x="1040"/>
        <item x="1039"/>
        <item x="1038"/>
        <item x="1037"/>
        <item x="1036"/>
        <item x="1035"/>
        <item x="1034"/>
        <item x="1033"/>
        <item x="1032"/>
        <item x="1031"/>
        <item x="1030"/>
        <item x="1029"/>
        <item x="1028"/>
        <item x="1027"/>
        <item x="1026"/>
        <item x="1025"/>
        <item x="1024"/>
        <item x="1023"/>
        <item x="1022"/>
        <item x="1021"/>
        <item x="1020"/>
        <item x="1019"/>
        <item x="1018"/>
        <item x="1017"/>
        <item x="1016"/>
        <item x="1015"/>
        <item x="1014"/>
        <item x="1013"/>
        <item x="1012"/>
        <item x="1011"/>
        <item x="1010"/>
        <item x="1009"/>
        <item x="1008"/>
        <item x="1007"/>
        <item x="1006"/>
        <item x="1005"/>
        <item x="1004"/>
        <item x="1003"/>
        <item x="1002"/>
        <item x="1001"/>
        <item x="1000"/>
        <item x="999"/>
        <item x="998"/>
        <item x="997"/>
        <item x="996"/>
        <item x="995"/>
        <item x="994"/>
        <item x="993"/>
        <item x="992"/>
        <item x="991"/>
        <item x="990"/>
        <item x="989"/>
        <item x="988"/>
        <item x="987"/>
        <item x="986"/>
        <item x="985"/>
        <item x="984"/>
        <item x="983"/>
        <item x="982"/>
        <item x="981"/>
        <item x="980"/>
        <item x="979"/>
        <item x="978"/>
        <item x="977"/>
        <item x="976"/>
        <item x="975"/>
        <item x="974"/>
        <item x="973"/>
        <item x="972"/>
        <item x="971"/>
        <item x="970"/>
        <item x="969"/>
        <item x="968"/>
        <item x="967"/>
        <item x="966"/>
        <item x="965"/>
        <item x="964"/>
        <item x="963"/>
        <item x="962"/>
        <item x="961"/>
        <item x="960"/>
        <item x="959"/>
        <item x="958"/>
        <item x="957"/>
        <item x="956"/>
        <item x="955"/>
        <item x="954"/>
        <item x="953"/>
        <item x="952"/>
        <item x="951"/>
        <item x="950"/>
        <item x="949"/>
        <item x="948"/>
        <item x="947"/>
        <item x="946"/>
        <item x="945"/>
        <item x="944"/>
        <item x="943"/>
        <item x="942"/>
        <item x="941"/>
        <item x="940"/>
        <item x="939"/>
        <item x="938"/>
        <item x="937"/>
        <item x="936"/>
        <item x="935"/>
        <item x="934"/>
        <item x="933"/>
        <item x="932"/>
        <item x="931"/>
        <item x="930"/>
        <item x="929"/>
        <item x="928"/>
        <item x="927"/>
        <item x="926"/>
        <item x="925"/>
        <item x="924"/>
        <item x="923"/>
        <item x="922"/>
        <item x="921"/>
        <item x="920"/>
        <item x="919"/>
        <item x="918"/>
        <item x="917"/>
        <item x="916"/>
        <item x="915"/>
        <item x="914"/>
        <item x="913"/>
        <item x="912"/>
        <item x="911"/>
        <item x="910"/>
        <item x="909"/>
        <item x="908"/>
        <item x="907"/>
        <item x="906"/>
        <item x="905"/>
        <item x="904"/>
        <item x="903"/>
        <item x="902"/>
        <item x="901"/>
        <item x="900"/>
        <item x="899"/>
        <item x="898"/>
        <item x="897"/>
        <item x="896"/>
        <item x="895"/>
        <item x="894"/>
        <item x="893"/>
        <item x="892"/>
        <item x="891"/>
        <item x="890"/>
        <item x="889"/>
        <item x="888"/>
        <item x="887"/>
        <item x="886"/>
        <item x="885"/>
        <item x="884"/>
        <item x="883"/>
        <item x="882"/>
        <item x="881"/>
        <item x="880"/>
        <item x="879"/>
        <item x="878"/>
        <item x="877"/>
        <item x="876"/>
        <item x="875"/>
        <item x="874"/>
        <item x="873"/>
        <item x="872"/>
        <item x="871"/>
        <item x="870"/>
        <item x="869"/>
        <item x="868"/>
        <item x="867"/>
        <item x="866"/>
        <item x="865"/>
        <item x="864"/>
        <item x="863"/>
        <item x="862"/>
        <item x="861"/>
        <item x="860"/>
        <item x="859"/>
        <item x="858"/>
        <item x="857"/>
        <item x="856"/>
        <item x="855"/>
        <item x="854"/>
        <item x="853"/>
        <item x="852"/>
        <item x="851"/>
        <item x="850"/>
        <item x="849"/>
        <item x="848"/>
        <item x="847"/>
        <item x="846"/>
        <item x="845"/>
        <item x="844"/>
        <item x="843"/>
        <item x="842"/>
        <item x="841"/>
        <item x="840"/>
        <item x="839"/>
        <item x="838"/>
        <item x="837"/>
        <item x="836"/>
        <item x="835"/>
        <item x="834"/>
        <item x="833"/>
        <item x="832"/>
        <item x="831"/>
        <item x="830"/>
        <item x="829"/>
        <item x="828"/>
        <item x="827"/>
        <item x="826"/>
        <item x="825"/>
        <item x="824"/>
        <item x="823"/>
        <item x="822"/>
        <item x="821"/>
        <item x="820"/>
        <item x="819"/>
        <item x="818"/>
        <item x="817"/>
        <item x="816"/>
        <item x="815"/>
        <item x="814"/>
        <item x="813"/>
        <item x="812"/>
        <item x="811"/>
        <item x="810"/>
        <item x="809"/>
        <item x="808"/>
        <item x="807"/>
        <item x="806"/>
        <item x="805"/>
        <item x="804"/>
        <item x="803"/>
        <item x="802"/>
        <item x="801"/>
        <item x="800"/>
        <item x="799"/>
        <item x="798"/>
        <item x="797"/>
        <item x="796"/>
        <item x="795"/>
        <item x="794"/>
        <item x="793"/>
        <item x="792"/>
        <item x="791"/>
        <item x="790"/>
        <item x="789"/>
        <item x="788"/>
        <item x="787"/>
        <item x="786"/>
        <item x="785"/>
        <item x="784"/>
        <item x="783"/>
        <item x="782"/>
        <item x="781"/>
        <item x="780"/>
        <item x="779"/>
        <item x="778"/>
        <item x="777"/>
        <item x="776"/>
        <item x="775"/>
        <item x="774"/>
        <item x="773"/>
        <item x="772"/>
        <item x="771"/>
        <item x="770"/>
        <item x="769"/>
        <item x="768"/>
        <item x="767"/>
        <item x="766"/>
        <item x="765"/>
        <item x="764"/>
        <item x="763"/>
        <item x="762"/>
        <item x="761"/>
        <item x="760"/>
        <item x="759"/>
        <item x="758"/>
        <item x="757"/>
        <item x="756"/>
        <item x="755"/>
        <item x="754"/>
        <item x="753"/>
        <item x="752"/>
        <item x="751"/>
        <item x="750"/>
        <item x="749"/>
        <item x="748"/>
        <item x="747"/>
        <item x="746"/>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6"/>
        <item x="705"/>
        <item x="704"/>
        <item x="703"/>
        <item x="702"/>
        <item x="701"/>
        <item x="700"/>
        <item x="699"/>
        <item x="698"/>
        <item x="697"/>
        <item x="696"/>
        <item x="695"/>
        <item x="694"/>
        <item x="693"/>
        <item x="692"/>
        <item x="691"/>
        <item x="690"/>
        <item x="689"/>
        <item x="688"/>
        <item x="687"/>
        <item x="686"/>
        <item x="685"/>
        <item x="684"/>
        <item x="683"/>
        <item x="682"/>
        <item x="681"/>
        <item x="680"/>
        <item x="679"/>
        <item x="678"/>
        <item x="677"/>
        <item x="676"/>
        <item x="675"/>
        <item x="674"/>
        <item x="673"/>
        <item x="672"/>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9"/>
        <item x="628"/>
        <item x="627"/>
        <item x="626"/>
        <item x="625"/>
        <item x="624"/>
        <item x="623"/>
        <item x="622"/>
        <item x="621"/>
        <item x="620"/>
        <item x="619"/>
        <item x="618"/>
        <item x="617"/>
        <item x="616"/>
        <item x="615"/>
        <item x="614"/>
        <item x="613"/>
        <item x="612"/>
        <item x="611"/>
        <item x="610"/>
        <item x="609"/>
        <item x="608"/>
        <item x="607"/>
        <item x="606"/>
        <item x="605"/>
        <item x="604"/>
        <item x="603"/>
        <item x="602"/>
        <item x="601"/>
        <item x="600"/>
        <item x="599"/>
        <item x="598"/>
        <item x="597"/>
        <item x="596"/>
        <item x="595"/>
        <item x="594"/>
        <item x="593"/>
        <item x="592"/>
        <item x="591"/>
        <item x="590"/>
        <item x="589"/>
        <item x="588"/>
        <item x="587"/>
        <item x="586"/>
        <item x="585"/>
        <item x="584"/>
        <item x="583"/>
        <item x="582"/>
        <item x="581"/>
        <item x="580"/>
        <item x="579"/>
        <item x="578"/>
        <item x="577"/>
        <item x="576"/>
        <item x="575"/>
        <item x="574"/>
        <item x="573"/>
        <item x="572"/>
        <item x="571"/>
        <item x="570"/>
        <item x="569"/>
        <item x="568"/>
        <item x="567"/>
        <item x="566"/>
        <item x="565"/>
        <item x="564"/>
        <item x="563"/>
        <item x="562"/>
        <item x="561"/>
        <item x="560"/>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4"/>
        <item x="513"/>
        <item x="512"/>
        <item x="511"/>
        <item x="510"/>
        <item x="509"/>
        <item x="508"/>
        <item x="507"/>
        <item x="506"/>
        <item x="505"/>
        <item x="504"/>
        <item x="503"/>
        <item x="502"/>
        <item x="501"/>
        <item x="500"/>
        <item x="499"/>
        <item x="498"/>
        <item x="497"/>
        <item x="496"/>
        <item x="495"/>
        <item x="494"/>
        <item x="493"/>
        <item x="492"/>
        <item x="491"/>
        <item x="490"/>
        <item x="489"/>
        <item x="488"/>
        <item x="487"/>
        <item x="486"/>
        <item x="485"/>
        <item x="484"/>
        <item x="483"/>
        <item x="482"/>
        <item x="481"/>
        <item x="480"/>
        <item x="479"/>
        <item x="478"/>
        <item x="477"/>
        <item x="476"/>
        <item x="475"/>
        <item x="474"/>
        <item x="473"/>
        <item x="472"/>
        <item x="471"/>
        <item x="470"/>
        <item x="469"/>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20"/>
        <item x="419"/>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numFmtId="2" showAll="0"/>
    <pivotField numFmtId="2" showAll="0"/>
    <pivotField numFmtId="2" showAll="0"/>
    <pivotField numFmtId="2" showAll="0"/>
    <pivotField dataField="1" numFmtId="2" showAll="0"/>
    <pivotField axis="axisRow" showAll="0">
      <items count="6">
        <item x="2"/>
        <item x="1"/>
        <item x="0"/>
        <item x="4"/>
        <item x="3"/>
        <item t="default"/>
      </items>
    </pivotField>
    <pivotField showAll="0"/>
    <pivotField numFmtId="2" showAll="0"/>
    <pivotField showAll="0"/>
    <pivotField showAll="0">
      <items count="4">
        <item x="0"/>
        <item h="1" x="2"/>
        <item h="1" x="1"/>
        <item t="default"/>
      </items>
    </pivotField>
    <pivotField showAll="0"/>
    <pivotField numFmtId="10" showAll="0"/>
    <pivotField showAll="0"/>
    <pivotField showAll="0"/>
    <pivotField showAll="0">
      <items count="15">
        <item h="1" x="0"/>
        <item h="1" x="1"/>
        <item h="1" x="2"/>
        <item h="1" x="3"/>
        <item h="1" x="4"/>
        <item h="1" x="5"/>
        <item h="1" x="6"/>
        <item h="1" x="7"/>
        <item h="1" x="8"/>
        <item h="1" x="9"/>
        <item h="1" x="10"/>
        <item x="11"/>
        <item h="1" x="12"/>
        <item h="1" x="13"/>
        <item t="default"/>
      </items>
    </pivotField>
    <pivotField showAll="0"/>
    <pivotField showAll="0">
      <items count="19">
        <item x="0"/>
        <item x="1"/>
        <item x="2"/>
        <item x="3"/>
        <item x="4"/>
        <item x="5"/>
        <item x="6"/>
        <item x="7"/>
        <item x="8"/>
        <item x="9"/>
        <item x="10"/>
        <item x="11"/>
        <item x="12"/>
        <item x="13"/>
        <item x="14"/>
        <item x="15"/>
        <item x="16"/>
        <item x="17"/>
        <item t="default"/>
      </items>
    </pivotField>
  </pivotFields>
  <rowFields count="1">
    <field x="6"/>
  </rowFields>
  <rowItems count="6">
    <i>
      <x/>
    </i>
    <i>
      <x v="1"/>
    </i>
    <i>
      <x v="2"/>
    </i>
    <i>
      <x v="3"/>
    </i>
    <i>
      <x v="4"/>
    </i>
    <i t="grand">
      <x/>
    </i>
  </rowItems>
  <colItems count="1">
    <i/>
  </colItems>
  <dataFields count="1">
    <dataField name="Sum of volume" fld="5" baseField="0" baseItem="0" numFmtId="2"/>
  </dataFields>
  <formats count="4">
    <format dxfId="18">
      <pivotArea collapsedLevelsAreSubtotals="1" fieldPosition="0">
        <references count="1">
          <reference field="6" count="0"/>
        </references>
      </pivotArea>
    </format>
    <format dxfId="17">
      <pivotArea dataOnly="0" labelOnly="1" fieldPosition="0">
        <references count="1">
          <reference field="6" count="0"/>
        </references>
      </pivotArea>
    </format>
    <format dxfId="16">
      <pivotArea collapsedLevelsAreSubtotals="1" fieldPosition="0">
        <references count="1">
          <reference field="6" count="0"/>
        </references>
      </pivotArea>
    </format>
    <format dxfId="15">
      <pivotArea dataOnly="0" labelOnly="1" fieldPosition="0">
        <references count="1">
          <reference field="6" count="0"/>
        </references>
      </pivotArea>
    </format>
  </formats>
  <chartFormats count="1">
    <chartFormat chart="2" format="2" series="1">
      <pivotArea type="data" outline="0" fieldPosition="0">
        <references count="1">
          <reference field="4294967294" count="1" selected="0">
            <x v="0"/>
          </reference>
        </references>
      </pivotArea>
    </chartFormat>
  </chart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4F3102-E2A8-4562-A9E9-F1E2FE3D3B7F}" name="Distribution Table"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6">
  <location ref="K13:L19" firstHeaderRow="1" firstDataRow="1" firstDataCol="1"/>
  <pivotFields count="18">
    <pivotField numFmtId="14" showAll="0">
      <items count="3720">
        <item x="3718"/>
        <item x="3717"/>
        <item x="3716"/>
        <item x="3715"/>
        <item x="3714"/>
        <item x="3713"/>
        <item x="3712"/>
        <item x="3711"/>
        <item x="3710"/>
        <item x="3709"/>
        <item x="3708"/>
        <item x="3707"/>
        <item x="3706"/>
        <item x="3705"/>
        <item x="3704"/>
        <item x="3703"/>
        <item x="3702"/>
        <item x="3701"/>
        <item x="3700"/>
        <item x="3699"/>
        <item x="3698"/>
        <item x="3697"/>
        <item x="3696"/>
        <item x="3695"/>
        <item x="3694"/>
        <item x="3693"/>
        <item x="3692"/>
        <item x="3691"/>
        <item x="3690"/>
        <item x="3689"/>
        <item x="3688"/>
        <item x="3687"/>
        <item x="3686"/>
        <item x="3685"/>
        <item x="3684"/>
        <item x="3683"/>
        <item x="3682"/>
        <item x="3681"/>
        <item x="3680"/>
        <item x="3679"/>
        <item x="3678"/>
        <item x="3677"/>
        <item x="3676"/>
        <item x="3675"/>
        <item x="3674"/>
        <item x="3673"/>
        <item x="3672"/>
        <item x="3671"/>
        <item x="3670"/>
        <item x="3669"/>
        <item x="3668"/>
        <item x="3667"/>
        <item x="3666"/>
        <item x="3665"/>
        <item x="3664"/>
        <item x="3663"/>
        <item x="3662"/>
        <item x="3661"/>
        <item x="3660"/>
        <item x="3659"/>
        <item x="3658"/>
        <item x="3657"/>
        <item x="3656"/>
        <item x="3655"/>
        <item x="3654"/>
        <item x="3653"/>
        <item x="3652"/>
        <item x="3651"/>
        <item x="3650"/>
        <item x="3649"/>
        <item x="3648"/>
        <item x="3647"/>
        <item x="3646"/>
        <item x="3645"/>
        <item x="3644"/>
        <item x="3643"/>
        <item x="3642"/>
        <item x="3641"/>
        <item x="3640"/>
        <item x="3639"/>
        <item x="3638"/>
        <item x="3637"/>
        <item x="3636"/>
        <item x="3635"/>
        <item x="3634"/>
        <item x="3633"/>
        <item x="3632"/>
        <item x="3631"/>
        <item x="3630"/>
        <item x="3629"/>
        <item x="3628"/>
        <item x="3627"/>
        <item x="3626"/>
        <item x="3625"/>
        <item x="3624"/>
        <item x="3623"/>
        <item x="3622"/>
        <item x="3621"/>
        <item x="3620"/>
        <item x="3619"/>
        <item x="3618"/>
        <item x="3617"/>
        <item x="3616"/>
        <item x="3615"/>
        <item x="3614"/>
        <item x="3613"/>
        <item x="3612"/>
        <item x="3611"/>
        <item x="3610"/>
        <item x="3609"/>
        <item x="3608"/>
        <item x="3607"/>
        <item x="3606"/>
        <item x="3605"/>
        <item x="3604"/>
        <item x="3603"/>
        <item x="3602"/>
        <item x="3601"/>
        <item x="3600"/>
        <item x="3599"/>
        <item x="3598"/>
        <item x="3597"/>
        <item x="3596"/>
        <item x="3595"/>
        <item x="3594"/>
        <item x="3593"/>
        <item x="3592"/>
        <item x="3591"/>
        <item x="3590"/>
        <item x="3589"/>
        <item x="3588"/>
        <item x="3587"/>
        <item x="3586"/>
        <item x="3585"/>
        <item x="3584"/>
        <item x="3583"/>
        <item x="3582"/>
        <item x="3581"/>
        <item x="3580"/>
        <item x="3579"/>
        <item x="3578"/>
        <item x="3577"/>
        <item x="3576"/>
        <item x="3575"/>
        <item x="3574"/>
        <item x="3573"/>
        <item x="3572"/>
        <item x="3571"/>
        <item x="3570"/>
        <item x="3569"/>
        <item x="3568"/>
        <item x="3567"/>
        <item x="3566"/>
        <item x="3565"/>
        <item x="3564"/>
        <item x="3563"/>
        <item x="3562"/>
        <item x="3561"/>
        <item x="3560"/>
        <item x="3559"/>
        <item x="3558"/>
        <item x="3557"/>
        <item x="3556"/>
        <item x="3555"/>
        <item x="3554"/>
        <item x="3553"/>
        <item x="3552"/>
        <item x="3551"/>
        <item x="3550"/>
        <item x="3549"/>
        <item x="3548"/>
        <item x="3547"/>
        <item x="3546"/>
        <item x="3545"/>
        <item x="3544"/>
        <item x="3543"/>
        <item x="3542"/>
        <item x="3541"/>
        <item x="3540"/>
        <item x="3539"/>
        <item x="3538"/>
        <item x="3537"/>
        <item x="3536"/>
        <item x="3535"/>
        <item x="3534"/>
        <item x="3533"/>
        <item x="3532"/>
        <item x="3531"/>
        <item x="3530"/>
        <item x="3529"/>
        <item x="3528"/>
        <item x="3527"/>
        <item x="3526"/>
        <item x="3525"/>
        <item x="3524"/>
        <item x="3523"/>
        <item x="3522"/>
        <item x="3521"/>
        <item x="3520"/>
        <item x="3519"/>
        <item x="3518"/>
        <item x="3517"/>
        <item x="3516"/>
        <item x="3515"/>
        <item x="3514"/>
        <item x="3513"/>
        <item x="3512"/>
        <item x="3511"/>
        <item x="3510"/>
        <item x="3509"/>
        <item x="3508"/>
        <item x="3507"/>
        <item x="3506"/>
        <item x="3505"/>
        <item x="3504"/>
        <item x="3503"/>
        <item x="3502"/>
        <item x="3501"/>
        <item x="3500"/>
        <item x="3499"/>
        <item x="3498"/>
        <item x="3497"/>
        <item x="3496"/>
        <item x="3495"/>
        <item x="3494"/>
        <item x="3493"/>
        <item x="3492"/>
        <item x="3491"/>
        <item x="3490"/>
        <item x="3489"/>
        <item x="3488"/>
        <item x="3487"/>
        <item x="3486"/>
        <item x="3485"/>
        <item x="3484"/>
        <item x="3483"/>
        <item x="3482"/>
        <item x="3481"/>
        <item x="3480"/>
        <item x="3479"/>
        <item x="3478"/>
        <item x="3477"/>
        <item x="3476"/>
        <item x="3475"/>
        <item x="3474"/>
        <item x="3473"/>
        <item x="3472"/>
        <item x="3471"/>
        <item x="3470"/>
        <item x="3469"/>
        <item x="3468"/>
        <item x="3467"/>
        <item x="3466"/>
        <item x="3465"/>
        <item x="3464"/>
        <item x="3463"/>
        <item x="3462"/>
        <item x="3461"/>
        <item x="3460"/>
        <item x="3459"/>
        <item x="3458"/>
        <item x="3457"/>
        <item x="3456"/>
        <item x="3455"/>
        <item x="3454"/>
        <item x="3453"/>
        <item x="3452"/>
        <item x="3451"/>
        <item x="3450"/>
        <item x="3449"/>
        <item x="3448"/>
        <item x="3447"/>
        <item x="3446"/>
        <item x="3445"/>
        <item x="3444"/>
        <item x="3443"/>
        <item x="3442"/>
        <item x="3441"/>
        <item x="3440"/>
        <item x="3439"/>
        <item x="3438"/>
        <item x="3437"/>
        <item x="3436"/>
        <item x="3435"/>
        <item x="3434"/>
        <item x="3433"/>
        <item x="3432"/>
        <item x="3431"/>
        <item x="3430"/>
        <item x="3429"/>
        <item x="3428"/>
        <item x="3427"/>
        <item x="3426"/>
        <item x="3425"/>
        <item x="3424"/>
        <item x="3423"/>
        <item x="3422"/>
        <item x="3421"/>
        <item x="3420"/>
        <item x="3419"/>
        <item x="3418"/>
        <item x="3417"/>
        <item x="3416"/>
        <item x="3415"/>
        <item x="3414"/>
        <item x="3413"/>
        <item x="3412"/>
        <item x="3411"/>
        <item x="3410"/>
        <item x="3409"/>
        <item x="3408"/>
        <item x="3407"/>
        <item x="3406"/>
        <item x="3405"/>
        <item x="3404"/>
        <item x="3403"/>
        <item x="3402"/>
        <item x="3401"/>
        <item x="3400"/>
        <item x="3399"/>
        <item x="3398"/>
        <item x="3397"/>
        <item x="3396"/>
        <item x="3395"/>
        <item x="3394"/>
        <item x="3393"/>
        <item x="3392"/>
        <item x="3391"/>
        <item x="3390"/>
        <item x="3389"/>
        <item x="3388"/>
        <item x="3387"/>
        <item x="3386"/>
        <item x="3385"/>
        <item x="3384"/>
        <item x="3383"/>
        <item x="3382"/>
        <item x="3381"/>
        <item x="3380"/>
        <item x="3379"/>
        <item x="3378"/>
        <item x="3377"/>
        <item x="3376"/>
        <item x="3375"/>
        <item x="3374"/>
        <item x="3373"/>
        <item x="3372"/>
        <item x="3371"/>
        <item x="3370"/>
        <item x="3369"/>
        <item x="3368"/>
        <item x="3367"/>
        <item x="3366"/>
        <item x="3365"/>
        <item x="3364"/>
        <item x="3363"/>
        <item x="3362"/>
        <item x="3361"/>
        <item x="3360"/>
        <item x="3359"/>
        <item x="3358"/>
        <item x="3357"/>
        <item x="3356"/>
        <item x="3355"/>
        <item x="3354"/>
        <item x="3353"/>
        <item x="3352"/>
        <item x="3351"/>
        <item x="3350"/>
        <item x="3349"/>
        <item x="3348"/>
        <item x="3347"/>
        <item x="3346"/>
        <item x="3345"/>
        <item x="3344"/>
        <item x="3343"/>
        <item x="3342"/>
        <item x="3341"/>
        <item x="3340"/>
        <item x="3339"/>
        <item x="3338"/>
        <item x="3337"/>
        <item x="3336"/>
        <item x="3335"/>
        <item x="3334"/>
        <item x="3333"/>
        <item x="3332"/>
        <item x="3331"/>
        <item x="3330"/>
        <item x="3329"/>
        <item x="3328"/>
        <item x="3327"/>
        <item x="3326"/>
        <item x="3325"/>
        <item x="3324"/>
        <item x="3323"/>
        <item x="3322"/>
        <item x="3321"/>
        <item x="3320"/>
        <item x="3319"/>
        <item x="3318"/>
        <item x="3317"/>
        <item x="3316"/>
        <item x="3315"/>
        <item x="3314"/>
        <item x="3313"/>
        <item x="3312"/>
        <item x="3311"/>
        <item x="3310"/>
        <item x="3309"/>
        <item x="3308"/>
        <item x="3307"/>
        <item x="3306"/>
        <item x="3305"/>
        <item x="3304"/>
        <item x="3303"/>
        <item x="3302"/>
        <item x="3301"/>
        <item x="3300"/>
        <item x="3299"/>
        <item x="3298"/>
        <item x="3297"/>
        <item x="3296"/>
        <item x="3295"/>
        <item x="3294"/>
        <item x="3293"/>
        <item x="3292"/>
        <item x="3291"/>
        <item x="3290"/>
        <item x="3289"/>
        <item x="3288"/>
        <item x="3287"/>
        <item x="3286"/>
        <item x="3285"/>
        <item x="3284"/>
        <item x="3283"/>
        <item x="3282"/>
        <item x="3281"/>
        <item x="3280"/>
        <item x="3279"/>
        <item x="3278"/>
        <item x="3277"/>
        <item x="3276"/>
        <item x="3275"/>
        <item x="3274"/>
        <item x="3273"/>
        <item x="3272"/>
        <item x="3271"/>
        <item x="3270"/>
        <item x="3269"/>
        <item x="3268"/>
        <item x="3267"/>
        <item x="3266"/>
        <item x="3265"/>
        <item x="3264"/>
        <item x="3263"/>
        <item x="3262"/>
        <item x="3261"/>
        <item x="3260"/>
        <item x="3259"/>
        <item x="3258"/>
        <item x="3257"/>
        <item x="3256"/>
        <item x="3255"/>
        <item x="3254"/>
        <item x="3253"/>
        <item x="3252"/>
        <item x="3251"/>
        <item x="3250"/>
        <item x="3249"/>
        <item x="3248"/>
        <item x="3247"/>
        <item x="3246"/>
        <item x="3245"/>
        <item x="3244"/>
        <item x="3243"/>
        <item x="3242"/>
        <item x="3241"/>
        <item x="3240"/>
        <item x="3239"/>
        <item x="3238"/>
        <item x="3237"/>
        <item x="3236"/>
        <item x="3235"/>
        <item x="3234"/>
        <item x="3233"/>
        <item x="3232"/>
        <item x="3231"/>
        <item x="3230"/>
        <item x="3229"/>
        <item x="3228"/>
        <item x="3227"/>
        <item x="3226"/>
        <item x="3225"/>
        <item x="3224"/>
        <item x="3223"/>
        <item x="3222"/>
        <item x="3221"/>
        <item x="3220"/>
        <item x="3219"/>
        <item x="3218"/>
        <item x="3217"/>
        <item x="3216"/>
        <item x="3215"/>
        <item x="3214"/>
        <item x="3213"/>
        <item x="3212"/>
        <item x="3211"/>
        <item x="3210"/>
        <item x="3209"/>
        <item x="3208"/>
        <item x="3207"/>
        <item x="3206"/>
        <item x="3205"/>
        <item x="3204"/>
        <item x="3203"/>
        <item x="3202"/>
        <item x="3201"/>
        <item x="3200"/>
        <item x="3199"/>
        <item x="3198"/>
        <item x="3197"/>
        <item x="3196"/>
        <item x="3195"/>
        <item x="3194"/>
        <item x="3193"/>
        <item x="3192"/>
        <item x="3191"/>
        <item x="3190"/>
        <item x="3189"/>
        <item x="3188"/>
        <item x="3187"/>
        <item x="3186"/>
        <item x="3185"/>
        <item x="3184"/>
        <item x="3183"/>
        <item x="3182"/>
        <item x="3181"/>
        <item x="3180"/>
        <item x="3179"/>
        <item x="3178"/>
        <item x="3177"/>
        <item x="3176"/>
        <item x="3175"/>
        <item x="3174"/>
        <item x="3173"/>
        <item x="3172"/>
        <item x="3171"/>
        <item x="3170"/>
        <item x="3169"/>
        <item x="3168"/>
        <item x="3167"/>
        <item x="3166"/>
        <item x="3165"/>
        <item x="3164"/>
        <item x="3163"/>
        <item x="3162"/>
        <item x="3161"/>
        <item x="3160"/>
        <item x="3159"/>
        <item x="3158"/>
        <item x="3157"/>
        <item x="3156"/>
        <item x="3155"/>
        <item x="3154"/>
        <item x="3153"/>
        <item x="3152"/>
        <item x="3151"/>
        <item x="3150"/>
        <item x="3149"/>
        <item x="3148"/>
        <item x="3147"/>
        <item x="3146"/>
        <item x="3145"/>
        <item x="3144"/>
        <item x="3143"/>
        <item x="3142"/>
        <item x="3141"/>
        <item x="3140"/>
        <item x="3139"/>
        <item x="3138"/>
        <item x="3137"/>
        <item x="3136"/>
        <item x="3135"/>
        <item x="3134"/>
        <item x="3133"/>
        <item x="3132"/>
        <item x="3131"/>
        <item x="3130"/>
        <item x="3129"/>
        <item x="3128"/>
        <item x="3127"/>
        <item x="3126"/>
        <item x="3125"/>
        <item x="3124"/>
        <item x="3123"/>
        <item x="3122"/>
        <item x="3121"/>
        <item x="3120"/>
        <item x="3119"/>
        <item x="3118"/>
        <item x="3117"/>
        <item x="3116"/>
        <item x="3115"/>
        <item x="3114"/>
        <item x="3113"/>
        <item x="3112"/>
        <item x="3111"/>
        <item x="3110"/>
        <item x="3109"/>
        <item x="3108"/>
        <item x="3107"/>
        <item x="3106"/>
        <item x="3105"/>
        <item x="3104"/>
        <item x="3103"/>
        <item x="3102"/>
        <item x="3101"/>
        <item x="3100"/>
        <item x="3099"/>
        <item x="3098"/>
        <item x="3097"/>
        <item x="3096"/>
        <item x="3095"/>
        <item x="3094"/>
        <item x="3093"/>
        <item x="3092"/>
        <item x="3091"/>
        <item x="3090"/>
        <item x="3089"/>
        <item x="3088"/>
        <item x="3087"/>
        <item x="3086"/>
        <item x="3085"/>
        <item x="3084"/>
        <item x="3083"/>
        <item x="3082"/>
        <item x="3081"/>
        <item x="3080"/>
        <item x="3079"/>
        <item x="3078"/>
        <item x="3077"/>
        <item x="3076"/>
        <item x="3075"/>
        <item x="3074"/>
        <item x="3073"/>
        <item x="3072"/>
        <item x="3071"/>
        <item x="3070"/>
        <item x="3069"/>
        <item x="3068"/>
        <item x="3067"/>
        <item x="3066"/>
        <item x="3065"/>
        <item x="3064"/>
        <item x="3063"/>
        <item x="3062"/>
        <item x="3061"/>
        <item x="3060"/>
        <item x="3059"/>
        <item x="3058"/>
        <item x="3057"/>
        <item x="3056"/>
        <item x="3055"/>
        <item x="3054"/>
        <item x="3053"/>
        <item x="3052"/>
        <item x="3051"/>
        <item x="3050"/>
        <item x="3049"/>
        <item x="3048"/>
        <item x="3047"/>
        <item x="3046"/>
        <item x="3045"/>
        <item x="3044"/>
        <item x="3043"/>
        <item x="3042"/>
        <item x="3041"/>
        <item x="3040"/>
        <item x="3039"/>
        <item x="3038"/>
        <item x="3037"/>
        <item x="3036"/>
        <item x="3035"/>
        <item x="3034"/>
        <item x="3033"/>
        <item x="3032"/>
        <item x="3031"/>
        <item x="3030"/>
        <item x="3029"/>
        <item x="3028"/>
        <item x="3027"/>
        <item x="3026"/>
        <item x="3025"/>
        <item x="3024"/>
        <item x="3023"/>
        <item x="3022"/>
        <item x="3021"/>
        <item x="3020"/>
        <item x="3019"/>
        <item x="3018"/>
        <item x="3017"/>
        <item x="3016"/>
        <item x="3015"/>
        <item x="3014"/>
        <item x="3013"/>
        <item x="3012"/>
        <item x="3011"/>
        <item x="3010"/>
        <item x="3009"/>
        <item x="3008"/>
        <item x="3007"/>
        <item x="3006"/>
        <item x="3005"/>
        <item x="3004"/>
        <item x="3003"/>
        <item x="3002"/>
        <item x="3001"/>
        <item x="3000"/>
        <item x="2999"/>
        <item x="2998"/>
        <item x="2997"/>
        <item x="2996"/>
        <item x="2995"/>
        <item x="2994"/>
        <item x="2993"/>
        <item x="2992"/>
        <item x="2991"/>
        <item x="2990"/>
        <item x="2989"/>
        <item x="2988"/>
        <item x="2987"/>
        <item x="2986"/>
        <item x="2985"/>
        <item x="2984"/>
        <item x="2983"/>
        <item x="2982"/>
        <item x="2981"/>
        <item x="2980"/>
        <item x="2979"/>
        <item x="2978"/>
        <item x="2977"/>
        <item x="2976"/>
        <item x="2975"/>
        <item x="2974"/>
        <item x="2973"/>
        <item x="2972"/>
        <item x="2971"/>
        <item x="2970"/>
        <item x="2969"/>
        <item x="2968"/>
        <item x="2967"/>
        <item x="2966"/>
        <item x="2965"/>
        <item x="2964"/>
        <item x="2963"/>
        <item x="2962"/>
        <item x="2961"/>
        <item x="2960"/>
        <item x="2959"/>
        <item x="2958"/>
        <item x="2957"/>
        <item x="2956"/>
        <item x="2955"/>
        <item x="2954"/>
        <item x="2953"/>
        <item x="2952"/>
        <item x="2951"/>
        <item x="2950"/>
        <item x="2949"/>
        <item x="2948"/>
        <item x="2947"/>
        <item x="2946"/>
        <item x="2945"/>
        <item x="2944"/>
        <item x="2943"/>
        <item x="2942"/>
        <item x="2941"/>
        <item x="2940"/>
        <item x="2939"/>
        <item x="2938"/>
        <item x="2937"/>
        <item x="2936"/>
        <item x="2935"/>
        <item x="2934"/>
        <item x="2933"/>
        <item x="2932"/>
        <item x="2931"/>
        <item x="2930"/>
        <item x="2929"/>
        <item x="2928"/>
        <item x="2927"/>
        <item x="2926"/>
        <item x="2925"/>
        <item x="2924"/>
        <item x="2923"/>
        <item x="2922"/>
        <item x="2921"/>
        <item x="2920"/>
        <item x="2919"/>
        <item x="2918"/>
        <item x="2917"/>
        <item x="2916"/>
        <item x="2915"/>
        <item x="2914"/>
        <item x="2913"/>
        <item x="2912"/>
        <item x="2911"/>
        <item x="2910"/>
        <item x="2909"/>
        <item x="2908"/>
        <item x="2907"/>
        <item x="2906"/>
        <item x="2905"/>
        <item x="2904"/>
        <item x="2903"/>
        <item x="2902"/>
        <item x="2901"/>
        <item x="2900"/>
        <item x="2899"/>
        <item x="2898"/>
        <item x="2897"/>
        <item x="2896"/>
        <item x="2895"/>
        <item x="2894"/>
        <item x="2893"/>
        <item x="2892"/>
        <item x="2891"/>
        <item x="2890"/>
        <item x="2889"/>
        <item x="2888"/>
        <item x="2887"/>
        <item x="2886"/>
        <item x="2885"/>
        <item x="2884"/>
        <item x="2883"/>
        <item x="2882"/>
        <item x="2881"/>
        <item x="2880"/>
        <item x="2879"/>
        <item x="2878"/>
        <item x="2877"/>
        <item x="2876"/>
        <item x="2875"/>
        <item x="2874"/>
        <item x="2873"/>
        <item x="2872"/>
        <item x="2871"/>
        <item x="2870"/>
        <item x="2869"/>
        <item x="2868"/>
        <item x="2867"/>
        <item x="2866"/>
        <item x="2865"/>
        <item x="2864"/>
        <item x="2863"/>
        <item x="2862"/>
        <item x="2861"/>
        <item x="2860"/>
        <item x="2859"/>
        <item x="2858"/>
        <item x="2857"/>
        <item x="2856"/>
        <item x="2855"/>
        <item x="2854"/>
        <item x="2853"/>
        <item x="2852"/>
        <item x="2851"/>
        <item x="2850"/>
        <item x="2849"/>
        <item x="2848"/>
        <item x="2847"/>
        <item x="2846"/>
        <item x="2845"/>
        <item x="2844"/>
        <item x="2843"/>
        <item x="2842"/>
        <item x="2841"/>
        <item x="2840"/>
        <item x="2839"/>
        <item x="2838"/>
        <item x="2837"/>
        <item x="2836"/>
        <item x="2835"/>
        <item x="2834"/>
        <item x="2833"/>
        <item x="2832"/>
        <item x="2831"/>
        <item x="2830"/>
        <item x="2829"/>
        <item x="2828"/>
        <item x="2827"/>
        <item x="2826"/>
        <item x="2825"/>
        <item x="2824"/>
        <item x="2823"/>
        <item x="2822"/>
        <item x="2821"/>
        <item x="2820"/>
        <item x="2819"/>
        <item x="2818"/>
        <item x="2817"/>
        <item x="2816"/>
        <item x="2815"/>
        <item x="2814"/>
        <item x="2813"/>
        <item x="2812"/>
        <item x="2811"/>
        <item x="2810"/>
        <item x="2809"/>
        <item x="2808"/>
        <item x="2807"/>
        <item x="2806"/>
        <item x="2805"/>
        <item x="2804"/>
        <item x="2803"/>
        <item x="2802"/>
        <item x="2801"/>
        <item x="2800"/>
        <item x="2799"/>
        <item x="2798"/>
        <item x="2797"/>
        <item x="2796"/>
        <item x="2795"/>
        <item x="2794"/>
        <item x="2793"/>
        <item x="2792"/>
        <item x="2791"/>
        <item x="2790"/>
        <item x="2789"/>
        <item x="2788"/>
        <item x="2787"/>
        <item x="2786"/>
        <item x="2785"/>
        <item x="2784"/>
        <item x="2783"/>
        <item x="2782"/>
        <item x="2781"/>
        <item x="2780"/>
        <item x="2779"/>
        <item x="2778"/>
        <item x="2777"/>
        <item x="2776"/>
        <item x="2775"/>
        <item x="2774"/>
        <item x="2773"/>
        <item x="2772"/>
        <item x="2771"/>
        <item x="2770"/>
        <item x="2769"/>
        <item x="2768"/>
        <item x="2767"/>
        <item x="2766"/>
        <item x="2765"/>
        <item x="2764"/>
        <item x="2763"/>
        <item x="2762"/>
        <item x="2761"/>
        <item x="2760"/>
        <item x="2759"/>
        <item x="2758"/>
        <item x="2757"/>
        <item x="2756"/>
        <item x="2755"/>
        <item x="2754"/>
        <item x="2753"/>
        <item x="2752"/>
        <item x="2751"/>
        <item x="2750"/>
        <item x="2749"/>
        <item x="2748"/>
        <item x="2747"/>
        <item x="2746"/>
        <item x="2745"/>
        <item x="2744"/>
        <item x="2743"/>
        <item x="2742"/>
        <item x="2741"/>
        <item x="2740"/>
        <item x="2739"/>
        <item x="2738"/>
        <item x="2737"/>
        <item x="2736"/>
        <item x="2735"/>
        <item x="2734"/>
        <item x="2733"/>
        <item x="2732"/>
        <item x="2731"/>
        <item x="2730"/>
        <item x="2729"/>
        <item x="2728"/>
        <item x="2727"/>
        <item x="2726"/>
        <item x="2725"/>
        <item x="2724"/>
        <item x="2723"/>
        <item x="2722"/>
        <item x="2721"/>
        <item x="2720"/>
        <item x="2719"/>
        <item x="2718"/>
        <item x="2717"/>
        <item x="2716"/>
        <item x="2715"/>
        <item x="2714"/>
        <item x="2713"/>
        <item x="2712"/>
        <item x="2711"/>
        <item x="2710"/>
        <item x="2709"/>
        <item x="2708"/>
        <item x="2707"/>
        <item x="2706"/>
        <item x="2705"/>
        <item x="2704"/>
        <item x="2703"/>
        <item x="2702"/>
        <item x="2701"/>
        <item x="2700"/>
        <item x="2699"/>
        <item x="2698"/>
        <item x="2697"/>
        <item x="2696"/>
        <item x="2695"/>
        <item x="2694"/>
        <item x="2693"/>
        <item x="2692"/>
        <item x="2691"/>
        <item x="2690"/>
        <item x="2689"/>
        <item x="2688"/>
        <item x="2687"/>
        <item x="2686"/>
        <item x="2685"/>
        <item x="2684"/>
        <item x="2683"/>
        <item x="2682"/>
        <item x="2681"/>
        <item x="2680"/>
        <item x="2679"/>
        <item x="2678"/>
        <item x="2677"/>
        <item x="2676"/>
        <item x="2675"/>
        <item x="2674"/>
        <item x="2673"/>
        <item x="2672"/>
        <item x="2671"/>
        <item x="2670"/>
        <item x="2669"/>
        <item x="2668"/>
        <item x="2667"/>
        <item x="2666"/>
        <item x="2665"/>
        <item x="2664"/>
        <item x="2663"/>
        <item x="2662"/>
        <item x="2661"/>
        <item x="2660"/>
        <item x="2659"/>
        <item x="2658"/>
        <item x="2657"/>
        <item x="2656"/>
        <item x="2655"/>
        <item x="2654"/>
        <item x="2653"/>
        <item x="2652"/>
        <item x="2651"/>
        <item x="2650"/>
        <item x="2649"/>
        <item x="2648"/>
        <item x="2647"/>
        <item x="2646"/>
        <item x="2645"/>
        <item x="2644"/>
        <item x="2643"/>
        <item x="2642"/>
        <item x="2641"/>
        <item x="2640"/>
        <item x="2639"/>
        <item x="2638"/>
        <item x="2637"/>
        <item x="2636"/>
        <item x="2635"/>
        <item x="2634"/>
        <item x="2633"/>
        <item x="2632"/>
        <item x="2631"/>
        <item x="2630"/>
        <item x="2629"/>
        <item x="2628"/>
        <item x="2627"/>
        <item x="2626"/>
        <item x="2625"/>
        <item x="2624"/>
        <item x="2623"/>
        <item x="2622"/>
        <item x="2621"/>
        <item x="2620"/>
        <item x="2619"/>
        <item x="2618"/>
        <item x="2617"/>
        <item x="2616"/>
        <item x="2615"/>
        <item x="2614"/>
        <item x="2613"/>
        <item x="2612"/>
        <item x="2611"/>
        <item x="2610"/>
        <item x="2609"/>
        <item x="2608"/>
        <item x="2607"/>
        <item x="2606"/>
        <item x="2605"/>
        <item x="2604"/>
        <item x="2603"/>
        <item x="2602"/>
        <item x="2601"/>
        <item x="2600"/>
        <item x="2599"/>
        <item x="2598"/>
        <item x="2597"/>
        <item x="2596"/>
        <item x="2595"/>
        <item x="2594"/>
        <item x="2593"/>
        <item x="2592"/>
        <item x="2591"/>
        <item x="2590"/>
        <item x="2589"/>
        <item x="2588"/>
        <item x="2587"/>
        <item x="2586"/>
        <item x="2585"/>
        <item x="2584"/>
        <item x="2583"/>
        <item x="2582"/>
        <item x="2581"/>
        <item x="2580"/>
        <item x="2579"/>
        <item x="2578"/>
        <item x="2577"/>
        <item x="2576"/>
        <item x="2575"/>
        <item x="2574"/>
        <item x="2573"/>
        <item x="2572"/>
        <item x="2571"/>
        <item x="2570"/>
        <item x="2569"/>
        <item x="2568"/>
        <item x="2567"/>
        <item x="2566"/>
        <item x="2565"/>
        <item x="2564"/>
        <item x="2563"/>
        <item x="2562"/>
        <item x="2561"/>
        <item x="2560"/>
        <item x="2559"/>
        <item x="2558"/>
        <item x="2557"/>
        <item x="2556"/>
        <item x="2555"/>
        <item x="2554"/>
        <item x="2553"/>
        <item x="2552"/>
        <item x="2551"/>
        <item x="2550"/>
        <item x="2549"/>
        <item x="2548"/>
        <item x="2547"/>
        <item x="2546"/>
        <item x="2545"/>
        <item x="2544"/>
        <item x="2543"/>
        <item x="2542"/>
        <item x="2541"/>
        <item x="2540"/>
        <item x="2539"/>
        <item x="2538"/>
        <item x="2537"/>
        <item x="2536"/>
        <item x="2535"/>
        <item x="2534"/>
        <item x="2533"/>
        <item x="2532"/>
        <item x="2531"/>
        <item x="2530"/>
        <item x="2529"/>
        <item x="2528"/>
        <item x="2527"/>
        <item x="2526"/>
        <item x="2525"/>
        <item x="2524"/>
        <item x="2523"/>
        <item x="2522"/>
        <item x="2521"/>
        <item x="2520"/>
        <item x="2519"/>
        <item x="2518"/>
        <item x="2517"/>
        <item x="2516"/>
        <item x="2515"/>
        <item x="2514"/>
        <item x="2513"/>
        <item x="2512"/>
        <item x="2511"/>
        <item x="2510"/>
        <item x="2509"/>
        <item x="2508"/>
        <item x="2507"/>
        <item x="2506"/>
        <item x="2505"/>
        <item x="2504"/>
        <item x="2503"/>
        <item x="2502"/>
        <item x="2501"/>
        <item x="2500"/>
        <item x="2499"/>
        <item x="2498"/>
        <item x="2497"/>
        <item x="2496"/>
        <item x="2495"/>
        <item x="2494"/>
        <item x="2493"/>
        <item x="2492"/>
        <item x="2491"/>
        <item x="2490"/>
        <item x="2489"/>
        <item x="2488"/>
        <item x="2487"/>
        <item x="2486"/>
        <item x="2485"/>
        <item x="2484"/>
        <item x="2483"/>
        <item x="2482"/>
        <item x="2481"/>
        <item x="2480"/>
        <item x="2479"/>
        <item x="2478"/>
        <item x="2477"/>
        <item x="2476"/>
        <item x="2475"/>
        <item x="2474"/>
        <item x="2473"/>
        <item x="2472"/>
        <item x="2471"/>
        <item x="2470"/>
        <item x="2469"/>
        <item x="2468"/>
        <item x="2467"/>
        <item x="2466"/>
        <item x="2465"/>
        <item x="2464"/>
        <item x="2463"/>
        <item x="2462"/>
        <item x="2461"/>
        <item x="2460"/>
        <item x="2459"/>
        <item x="2458"/>
        <item x="2457"/>
        <item x="2456"/>
        <item x="2455"/>
        <item x="2454"/>
        <item x="2453"/>
        <item x="2452"/>
        <item x="2451"/>
        <item x="2450"/>
        <item x="2449"/>
        <item x="2448"/>
        <item x="2447"/>
        <item x="2446"/>
        <item x="2445"/>
        <item x="2444"/>
        <item x="2443"/>
        <item x="2442"/>
        <item x="2441"/>
        <item x="2440"/>
        <item x="2439"/>
        <item x="2438"/>
        <item x="2437"/>
        <item x="2436"/>
        <item x="2435"/>
        <item x="2434"/>
        <item x="2433"/>
        <item x="2432"/>
        <item x="2431"/>
        <item x="2430"/>
        <item x="2429"/>
        <item x="2428"/>
        <item x="2427"/>
        <item x="2426"/>
        <item x="2425"/>
        <item x="2424"/>
        <item x="2423"/>
        <item x="2422"/>
        <item x="2421"/>
        <item x="2420"/>
        <item x="2419"/>
        <item x="2418"/>
        <item x="2417"/>
        <item x="2416"/>
        <item x="2415"/>
        <item x="2414"/>
        <item x="2413"/>
        <item x="2412"/>
        <item x="2411"/>
        <item x="2410"/>
        <item x="2409"/>
        <item x="2408"/>
        <item x="2407"/>
        <item x="2406"/>
        <item x="2405"/>
        <item x="2404"/>
        <item x="2403"/>
        <item x="2402"/>
        <item x="2401"/>
        <item x="2400"/>
        <item x="2399"/>
        <item x="2398"/>
        <item x="2397"/>
        <item x="2396"/>
        <item x="2395"/>
        <item x="2394"/>
        <item x="2393"/>
        <item x="2392"/>
        <item x="2391"/>
        <item x="2390"/>
        <item x="2389"/>
        <item x="2388"/>
        <item x="2387"/>
        <item x="2386"/>
        <item x="2385"/>
        <item x="2384"/>
        <item x="2383"/>
        <item x="2382"/>
        <item x="2381"/>
        <item x="2380"/>
        <item x="2379"/>
        <item x="2378"/>
        <item x="2377"/>
        <item x="2376"/>
        <item x="2375"/>
        <item x="2374"/>
        <item x="2373"/>
        <item x="2372"/>
        <item x="2371"/>
        <item x="2370"/>
        <item x="2369"/>
        <item x="2368"/>
        <item x="2367"/>
        <item x="2366"/>
        <item x="2365"/>
        <item x="2364"/>
        <item x="2363"/>
        <item x="2362"/>
        <item x="2361"/>
        <item x="2360"/>
        <item x="2359"/>
        <item x="2358"/>
        <item x="2357"/>
        <item x="2356"/>
        <item x="2355"/>
        <item x="2354"/>
        <item x="2353"/>
        <item x="2352"/>
        <item x="2351"/>
        <item x="2350"/>
        <item x="2349"/>
        <item x="2348"/>
        <item x="2347"/>
        <item x="2346"/>
        <item x="2345"/>
        <item x="2344"/>
        <item x="2343"/>
        <item x="2342"/>
        <item x="2341"/>
        <item x="2340"/>
        <item x="2339"/>
        <item x="2338"/>
        <item x="2337"/>
        <item x="2336"/>
        <item x="2335"/>
        <item x="2334"/>
        <item x="2333"/>
        <item x="2332"/>
        <item x="2331"/>
        <item x="2330"/>
        <item x="2329"/>
        <item x="2328"/>
        <item x="2327"/>
        <item x="2326"/>
        <item x="2325"/>
        <item x="2324"/>
        <item x="2323"/>
        <item x="2322"/>
        <item x="2321"/>
        <item x="2320"/>
        <item x="2319"/>
        <item x="2318"/>
        <item x="2317"/>
        <item x="2316"/>
        <item x="2315"/>
        <item x="2314"/>
        <item x="2313"/>
        <item x="2312"/>
        <item x="2311"/>
        <item x="2310"/>
        <item x="2309"/>
        <item x="2308"/>
        <item x="2307"/>
        <item x="2306"/>
        <item x="2305"/>
        <item x="2304"/>
        <item x="2303"/>
        <item x="2302"/>
        <item x="2301"/>
        <item x="2300"/>
        <item x="2299"/>
        <item x="2298"/>
        <item x="2297"/>
        <item x="2296"/>
        <item x="2295"/>
        <item x="2294"/>
        <item x="2293"/>
        <item x="2292"/>
        <item x="2291"/>
        <item x="2290"/>
        <item x="2289"/>
        <item x="2288"/>
        <item x="2287"/>
        <item x="2286"/>
        <item x="2285"/>
        <item x="2284"/>
        <item x="2283"/>
        <item x="2282"/>
        <item x="2281"/>
        <item x="2280"/>
        <item x="2279"/>
        <item x="2278"/>
        <item x="2277"/>
        <item x="2276"/>
        <item x="2275"/>
        <item x="2274"/>
        <item x="2273"/>
        <item x="2272"/>
        <item x="2271"/>
        <item x="2270"/>
        <item x="2269"/>
        <item x="2268"/>
        <item x="2267"/>
        <item x="2266"/>
        <item x="2265"/>
        <item x="2264"/>
        <item x="2263"/>
        <item x="2262"/>
        <item x="2261"/>
        <item x="2260"/>
        <item x="2259"/>
        <item x="2258"/>
        <item x="2257"/>
        <item x="2256"/>
        <item x="2255"/>
        <item x="2254"/>
        <item x="2253"/>
        <item x="2252"/>
        <item x="2251"/>
        <item x="2250"/>
        <item x="2249"/>
        <item x="2248"/>
        <item x="2247"/>
        <item x="2246"/>
        <item x="2245"/>
        <item x="2244"/>
        <item x="2243"/>
        <item x="2242"/>
        <item x="2241"/>
        <item x="2240"/>
        <item x="2239"/>
        <item x="2238"/>
        <item x="2237"/>
        <item x="2236"/>
        <item x="2235"/>
        <item x="2234"/>
        <item x="2233"/>
        <item x="2232"/>
        <item x="2231"/>
        <item x="2230"/>
        <item x="2229"/>
        <item x="2228"/>
        <item x="2227"/>
        <item x="2226"/>
        <item x="2225"/>
        <item x="2224"/>
        <item x="2223"/>
        <item x="2222"/>
        <item x="2221"/>
        <item x="2220"/>
        <item x="2219"/>
        <item x="2218"/>
        <item x="2217"/>
        <item x="2216"/>
        <item x="2215"/>
        <item x="2214"/>
        <item x="2213"/>
        <item x="2212"/>
        <item x="2211"/>
        <item x="2210"/>
        <item x="2209"/>
        <item x="2208"/>
        <item x="2207"/>
        <item x="2206"/>
        <item x="2205"/>
        <item x="2204"/>
        <item x="2203"/>
        <item x="2202"/>
        <item x="2201"/>
        <item x="2200"/>
        <item x="2199"/>
        <item x="2198"/>
        <item x="2197"/>
        <item x="2196"/>
        <item x="2195"/>
        <item x="2194"/>
        <item x="2193"/>
        <item x="2192"/>
        <item x="2191"/>
        <item x="2190"/>
        <item x="2189"/>
        <item x="2188"/>
        <item x="2187"/>
        <item x="2186"/>
        <item x="2185"/>
        <item x="2184"/>
        <item x="2183"/>
        <item x="2182"/>
        <item x="2181"/>
        <item x="2180"/>
        <item x="2179"/>
        <item x="2178"/>
        <item x="2177"/>
        <item x="2176"/>
        <item x="2175"/>
        <item x="2174"/>
        <item x="2173"/>
        <item x="2172"/>
        <item x="2171"/>
        <item x="2170"/>
        <item x="2169"/>
        <item x="2168"/>
        <item x="2167"/>
        <item x="2166"/>
        <item x="2165"/>
        <item x="2164"/>
        <item x="2163"/>
        <item x="2162"/>
        <item x="2161"/>
        <item x="2160"/>
        <item x="2159"/>
        <item x="2158"/>
        <item x="2157"/>
        <item x="2156"/>
        <item x="2155"/>
        <item x="2154"/>
        <item x="2153"/>
        <item x="2152"/>
        <item x="2151"/>
        <item x="2150"/>
        <item x="2149"/>
        <item x="2148"/>
        <item x="2147"/>
        <item x="2146"/>
        <item x="2145"/>
        <item x="2144"/>
        <item x="2143"/>
        <item x="2142"/>
        <item x="2141"/>
        <item x="2140"/>
        <item x="2139"/>
        <item x="2138"/>
        <item x="2137"/>
        <item x="2136"/>
        <item x="2135"/>
        <item x="2134"/>
        <item x="2133"/>
        <item x="2132"/>
        <item x="2131"/>
        <item x="2130"/>
        <item x="2129"/>
        <item x="2128"/>
        <item x="2127"/>
        <item x="2126"/>
        <item x="2125"/>
        <item x="2124"/>
        <item x="2123"/>
        <item x="2122"/>
        <item x="2121"/>
        <item x="2120"/>
        <item x="2119"/>
        <item x="2118"/>
        <item x="2117"/>
        <item x="2116"/>
        <item x="2115"/>
        <item x="2114"/>
        <item x="2113"/>
        <item x="2112"/>
        <item x="2111"/>
        <item x="2110"/>
        <item x="2109"/>
        <item x="2108"/>
        <item x="2107"/>
        <item x="2106"/>
        <item x="2105"/>
        <item x="2104"/>
        <item x="2103"/>
        <item x="2102"/>
        <item x="2101"/>
        <item x="2100"/>
        <item x="2099"/>
        <item x="2098"/>
        <item x="2097"/>
        <item x="2096"/>
        <item x="2095"/>
        <item x="2094"/>
        <item x="2093"/>
        <item x="2092"/>
        <item x="2091"/>
        <item x="2090"/>
        <item x="2089"/>
        <item x="2088"/>
        <item x="2087"/>
        <item x="2086"/>
        <item x="2085"/>
        <item x="2084"/>
        <item x="2083"/>
        <item x="2082"/>
        <item x="2081"/>
        <item x="2080"/>
        <item x="2079"/>
        <item x="2078"/>
        <item x="2077"/>
        <item x="2076"/>
        <item x="2075"/>
        <item x="2074"/>
        <item x="2073"/>
        <item x="2072"/>
        <item x="2071"/>
        <item x="2070"/>
        <item x="2069"/>
        <item x="2068"/>
        <item x="2067"/>
        <item x="2066"/>
        <item x="2065"/>
        <item x="2064"/>
        <item x="2063"/>
        <item x="2062"/>
        <item x="2061"/>
        <item x="2060"/>
        <item x="2059"/>
        <item x="2058"/>
        <item x="2057"/>
        <item x="2056"/>
        <item x="2055"/>
        <item x="2054"/>
        <item x="2053"/>
        <item x="2052"/>
        <item x="2051"/>
        <item x="2050"/>
        <item x="2049"/>
        <item x="2048"/>
        <item x="2047"/>
        <item x="2046"/>
        <item x="2045"/>
        <item x="2044"/>
        <item x="2043"/>
        <item x="2042"/>
        <item x="2041"/>
        <item x="2040"/>
        <item x="2039"/>
        <item x="2038"/>
        <item x="2037"/>
        <item x="2036"/>
        <item x="2035"/>
        <item x="2034"/>
        <item x="2033"/>
        <item x="2032"/>
        <item x="2031"/>
        <item x="2030"/>
        <item x="2029"/>
        <item x="2028"/>
        <item x="2027"/>
        <item x="2026"/>
        <item x="2025"/>
        <item x="2024"/>
        <item x="2023"/>
        <item x="2022"/>
        <item x="2021"/>
        <item x="2020"/>
        <item x="2019"/>
        <item x="2018"/>
        <item x="2017"/>
        <item x="2016"/>
        <item x="2015"/>
        <item x="2014"/>
        <item x="2013"/>
        <item x="2012"/>
        <item x="2011"/>
        <item x="2010"/>
        <item x="2009"/>
        <item x="2008"/>
        <item x="2007"/>
        <item x="2006"/>
        <item x="2005"/>
        <item x="2004"/>
        <item x="2003"/>
        <item x="2002"/>
        <item x="2001"/>
        <item x="2000"/>
        <item x="1999"/>
        <item x="1998"/>
        <item x="1997"/>
        <item x="1996"/>
        <item x="1995"/>
        <item x="1994"/>
        <item x="1993"/>
        <item x="1992"/>
        <item x="1991"/>
        <item x="1990"/>
        <item x="1989"/>
        <item x="1988"/>
        <item x="1987"/>
        <item x="1986"/>
        <item x="1985"/>
        <item x="1984"/>
        <item x="1983"/>
        <item x="1982"/>
        <item x="1981"/>
        <item x="1980"/>
        <item x="1979"/>
        <item x="1978"/>
        <item x="1977"/>
        <item x="1976"/>
        <item x="1975"/>
        <item x="1974"/>
        <item x="1973"/>
        <item x="1972"/>
        <item x="1971"/>
        <item x="1970"/>
        <item x="1969"/>
        <item x="1968"/>
        <item x="1967"/>
        <item x="1966"/>
        <item x="1965"/>
        <item x="1964"/>
        <item x="1963"/>
        <item x="1962"/>
        <item x="1961"/>
        <item x="1960"/>
        <item x="1959"/>
        <item x="1958"/>
        <item x="1957"/>
        <item x="1956"/>
        <item x="1955"/>
        <item x="1954"/>
        <item x="1953"/>
        <item x="1952"/>
        <item x="1951"/>
        <item x="1950"/>
        <item x="1949"/>
        <item x="1948"/>
        <item x="1947"/>
        <item x="1946"/>
        <item x="1945"/>
        <item x="1944"/>
        <item x="1943"/>
        <item x="1942"/>
        <item x="1941"/>
        <item x="1940"/>
        <item x="1939"/>
        <item x="1938"/>
        <item x="1937"/>
        <item x="1936"/>
        <item x="1935"/>
        <item x="1934"/>
        <item x="1933"/>
        <item x="1932"/>
        <item x="1931"/>
        <item x="1930"/>
        <item x="1929"/>
        <item x="1928"/>
        <item x="1927"/>
        <item x="1926"/>
        <item x="1925"/>
        <item x="1924"/>
        <item x="1923"/>
        <item x="1922"/>
        <item x="1921"/>
        <item x="1920"/>
        <item x="1919"/>
        <item x="1918"/>
        <item x="1917"/>
        <item x="1916"/>
        <item x="1915"/>
        <item x="1914"/>
        <item x="1913"/>
        <item x="1912"/>
        <item x="1911"/>
        <item x="1910"/>
        <item x="1909"/>
        <item x="1908"/>
        <item x="1907"/>
        <item x="1906"/>
        <item x="1905"/>
        <item x="1904"/>
        <item x="1903"/>
        <item x="1902"/>
        <item x="1901"/>
        <item x="1900"/>
        <item x="1899"/>
        <item x="1898"/>
        <item x="1897"/>
        <item x="1896"/>
        <item x="1895"/>
        <item x="1894"/>
        <item x="1893"/>
        <item x="1892"/>
        <item x="1891"/>
        <item x="1890"/>
        <item x="1889"/>
        <item x="1888"/>
        <item x="1887"/>
        <item x="1886"/>
        <item x="1885"/>
        <item x="1884"/>
        <item x="1883"/>
        <item x="1882"/>
        <item x="1881"/>
        <item x="1880"/>
        <item x="1879"/>
        <item x="1878"/>
        <item x="1877"/>
        <item x="1876"/>
        <item x="1875"/>
        <item x="1874"/>
        <item x="1873"/>
        <item x="1872"/>
        <item x="1871"/>
        <item x="1870"/>
        <item x="1869"/>
        <item x="1868"/>
        <item x="1867"/>
        <item x="1866"/>
        <item x="1865"/>
        <item x="1864"/>
        <item x="1863"/>
        <item x="1862"/>
        <item x="1861"/>
        <item x="1860"/>
        <item x="1859"/>
        <item x="1858"/>
        <item x="1857"/>
        <item x="1856"/>
        <item x="1855"/>
        <item x="1854"/>
        <item x="1853"/>
        <item x="1852"/>
        <item x="1851"/>
        <item x="1850"/>
        <item x="1849"/>
        <item x="1848"/>
        <item x="1847"/>
        <item x="1846"/>
        <item x="1845"/>
        <item x="1844"/>
        <item x="1843"/>
        <item x="1842"/>
        <item x="1841"/>
        <item x="1840"/>
        <item x="1839"/>
        <item x="1838"/>
        <item x="1837"/>
        <item x="1836"/>
        <item x="1835"/>
        <item x="1834"/>
        <item x="1833"/>
        <item x="1832"/>
        <item x="1831"/>
        <item x="1830"/>
        <item x="1829"/>
        <item x="1828"/>
        <item x="1827"/>
        <item x="1826"/>
        <item x="1825"/>
        <item x="1824"/>
        <item x="1823"/>
        <item x="1822"/>
        <item x="1821"/>
        <item x="1820"/>
        <item x="1819"/>
        <item x="1818"/>
        <item x="1817"/>
        <item x="1816"/>
        <item x="1815"/>
        <item x="1814"/>
        <item x="1813"/>
        <item x="1812"/>
        <item x="1811"/>
        <item x="1810"/>
        <item x="1809"/>
        <item x="1808"/>
        <item x="1807"/>
        <item x="1806"/>
        <item x="1805"/>
        <item x="1804"/>
        <item x="1803"/>
        <item x="1802"/>
        <item x="1801"/>
        <item x="1800"/>
        <item x="1799"/>
        <item x="1798"/>
        <item x="1797"/>
        <item x="1796"/>
        <item x="1795"/>
        <item x="1794"/>
        <item x="1793"/>
        <item x="1792"/>
        <item x="1791"/>
        <item x="1790"/>
        <item x="1789"/>
        <item x="1788"/>
        <item x="1787"/>
        <item x="1786"/>
        <item x="1785"/>
        <item x="1784"/>
        <item x="1783"/>
        <item x="1782"/>
        <item x="1781"/>
        <item x="1780"/>
        <item x="1779"/>
        <item x="1778"/>
        <item x="1777"/>
        <item x="1776"/>
        <item x="1775"/>
        <item x="1774"/>
        <item x="1773"/>
        <item x="1772"/>
        <item x="1771"/>
        <item x="1770"/>
        <item x="1769"/>
        <item x="1768"/>
        <item x="1767"/>
        <item x="1766"/>
        <item x="1765"/>
        <item x="1764"/>
        <item x="1763"/>
        <item x="1762"/>
        <item x="1761"/>
        <item x="1760"/>
        <item x="1759"/>
        <item x="1758"/>
        <item x="1757"/>
        <item x="1756"/>
        <item x="1755"/>
        <item x="1754"/>
        <item x="1753"/>
        <item x="1752"/>
        <item x="1751"/>
        <item x="1750"/>
        <item x="1749"/>
        <item x="1748"/>
        <item x="1747"/>
        <item x="1746"/>
        <item x="1745"/>
        <item x="1744"/>
        <item x="1743"/>
        <item x="1742"/>
        <item x="1741"/>
        <item x="1740"/>
        <item x="1739"/>
        <item x="1738"/>
        <item x="1737"/>
        <item x="1736"/>
        <item x="1735"/>
        <item x="1734"/>
        <item x="1733"/>
        <item x="1732"/>
        <item x="1731"/>
        <item x="1730"/>
        <item x="1729"/>
        <item x="1728"/>
        <item x="1727"/>
        <item x="1726"/>
        <item x="1725"/>
        <item x="1724"/>
        <item x="1723"/>
        <item x="1722"/>
        <item x="1721"/>
        <item x="1720"/>
        <item x="1719"/>
        <item x="1718"/>
        <item x="1717"/>
        <item x="1716"/>
        <item x="1715"/>
        <item x="1714"/>
        <item x="1713"/>
        <item x="1712"/>
        <item x="1711"/>
        <item x="1710"/>
        <item x="1709"/>
        <item x="1708"/>
        <item x="1707"/>
        <item x="1706"/>
        <item x="1705"/>
        <item x="1704"/>
        <item x="1703"/>
        <item x="1702"/>
        <item x="1701"/>
        <item x="1700"/>
        <item x="1699"/>
        <item x="1698"/>
        <item x="1697"/>
        <item x="1696"/>
        <item x="1695"/>
        <item x="1694"/>
        <item x="1693"/>
        <item x="1692"/>
        <item x="1691"/>
        <item x="1690"/>
        <item x="1689"/>
        <item x="1688"/>
        <item x="1687"/>
        <item x="1686"/>
        <item x="1685"/>
        <item x="1684"/>
        <item x="1683"/>
        <item x="1682"/>
        <item x="1681"/>
        <item x="1680"/>
        <item x="1679"/>
        <item x="1678"/>
        <item x="1677"/>
        <item x="1676"/>
        <item x="1675"/>
        <item x="1674"/>
        <item x="1673"/>
        <item x="1672"/>
        <item x="1671"/>
        <item x="1670"/>
        <item x="1669"/>
        <item x="1668"/>
        <item x="1667"/>
        <item x="1666"/>
        <item x="1665"/>
        <item x="1664"/>
        <item x="1663"/>
        <item x="1662"/>
        <item x="1661"/>
        <item x="1660"/>
        <item x="1659"/>
        <item x="1658"/>
        <item x="1657"/>
        <item x="1656"/>
        <item x="1655"/>
        <item x="1654"/>
        <item x="1653"/>
        <item x="1652"/>
        <item x="1651"/>
        <item x="1650"/>
        <item x="1649"/>
        <item x="1648"/>
        <item x="1647"/>
        <item x="1646"/>
        <item x="1645"/>
        <item x="1644"/>
        <item x="1643"/>
        <item x="1642"/>
        <item x="1641"/>
        <item x="1640"/>
        <item x="1639"/>
        <item x="1638"/>
        <item x="1637"/>
        <item x="1636"/>
        <item x="1635"/>
        <item x="1634"/>
        <item x="1633"/>
        <item x="1632"/>
        <item x="1631"/>
        <item x="1630"/>
        <item x="1629"/>
        <item x="1628"/>
        <item x="1627"/>
        <item x="1626"/>
        <item x="1625"/>
        <item x="1624"/>
        <item x="1623"/>
        <item x="1622"/>
        <item x="1621"/>
        <item x="1620"/>
        <item x="1619"/>
        <item x="1618"/>
        <item x="1617"/>
        <item x="1616"/>
        <item x="1615"/>
        <item x="1614"/>
        <item x="1613"/>
        <item x="1612"/>
        <item x="1611"/>
        <item x="1610"/>
        <item x="1609"/>
        <item x="1608"/>
        <item x="1607"/>
        <item x="1606"/>
        <item x="1605"/>
        <item x="1604"/>
        <item x="1603"/>
        <item x="1602"/>
        <item x="1601"/>
        <item x="1600"/>
        <item x="1599"/>
        <item x="1598"/>
        <item x="1597"/>
        <item x="1596"/>
        <item x="1595"/>
        <item x="1594"/>
        <item x="1593"/>
        <item x="1592"/>
        <item x="1591"/>
        <item x="1590"/>
        <item x="1589"/>
        <item x="1588"/>
        <item x="1587"/>
        <item x="1586"/>
        <item x="1585"/>
        <item x="1584"/>
        <item x="1583"/>
        <item x="1582"/>
        <item x="1581"/>
        <item x="1580"/>
        <item x="1579"/>
        <item x="1578"/>
        <item x="1577"/>
        <item x="1576"/>
        <item x="1575"/>
        <item x="1574"/>
        <item x="1573"/>
        <item x="1572"/>
        <item x="1571"/>
        <item x="1570"/>
        <item x="1569"/>
        <item x="1568"/>
        <item x="1567"/>
        <item x="1566"/>
        <item x="1565"/>
        <item x="1564"/>
        <item x="1563"/>
        <item x="1562"/>
        <item x="1561"/>
        <item x="1560"/>
        <item x="1559"/>
        <item x="1558"/>
        <item x="1557"/>
        <item x="1556"/>
        <item x="1555"/>
        <item x="1554"/>
        <item x="1553"/>
        <item x="1552"/>
        <item x="1551"/>
        <item x="1550"/>
        <item x="1549"/>
        <item x="1548"/>
        <item x="1547"/>
        <item x="1546"/>
        <item x="1545"/>
        <item x="1544"/>
        <item x="1543"/>
        <item x="1542"/>
        <item x="1541"/>
        <item x="1540"/>
        <item x="1539"/>
        <item x="1538"/>
        <item x="1537"/>
        <item x="1536"/>
        <item x="1535"/>
        <item x="1534"/>
        <item x="1533"/>
        <item x="1532"/>
        <item x="1531"/>
        <item x="1530"/>
        <item x="1529"/>
        <item x="1528"/>
        <item x="1527"/>
        <item x="1526"/>
        <item x="1525"/>
        <item x="1524"/>
        <item x="1523"/>
        <item x="1522"/>
        <item x="1521"/>
        <item x="1520"/>
        <item x="1519"/>
        <item x="1518"/>
        <item x="1517"/>
        <item x="1516"/>
        <item x="1515"/>
        <item x="1514"/>
        <item x="1513"/>
        <item x="1512"/>
        <item x="1511"/>
        <item x="1510"/>
        <item x="1509"/>
        <item x="1508"/>
        <item x="1507"/>
        <item x="1506"/>
        <item x="1505"/>
        <item x="1504"/>
        <item x="1503"/>
        <item x="1502"/>
        <item x="1501"/>
        <item x="1500"/>
        <item x="1499"/>
        <item x="1498"/>
        <item x="1497"/>
        <item x="1496"/>
        <item x="1495"/>
        <item x="1494"/>
        <item x="1493"/>
        <item x="1492"/>
        <item x="1491"/>
        <item x="1490"/>
        <item x="1489"/>
        <item x="1488"/>
        <item x="1487"/>
        <item x="1486"/>
        <item x="1485"/>
        <item x="1484"/>
        <item x="1483"/>
        <item x="1482"/>
        <item x="1481"/>
        <item x="1480"/>
        <item x="1479"/>
        <item x="1478"/>
        <item x="1477"/>
        <item x="1476"/>
        <item x="1475"/>
        <item x="1474"/>
        <item x="1473"/>
        <item x="1472"/>
        <item x="1471"/>
        <item x="1470"/>
        <item x="1469"/>
        <item x="1468"/>
        <item x="1467"/>
        <item x="1466"/>
        <item x="1465"/>
        <item x="1464"/>
        <item x="1463"/>
        <item x="1462"/>
        <item x="1461"/>
        <item x="1460"/>
        <item x="1459"/>
        <item x="1458"/>
        <item x="1457"/>
        <item x="1456"/>
        <item x="1455"/>
        <item x="1454"/>
        <item x="1453"/>
        <item x="1452"/>
        <item x="1451"/>
        <item x="1450"/>
        <item x="1449"/>
        <item x="1448"/>
        <item x="1447"/>
        <item x="1446"/>
        <item x="1445"/>
        <item x="1444"/>
        <item x="1443"/>
        <item x="1442"/>
        <item x="1441"/>
        <item x="1440"/>
        <item x="1439"/>
        <item x="1438"/>
        <item x="1437"/>
        <item x="1436"/>
        <item x="1435"/>
        <item x="1434"/>
        <item x="1433"/>
        <item x="1432"/>
        <item x="1431"/>
        <item x="1430"/>
        <item x="1429"/>
        <item x="1428"/>
        <item x="1427"/>
        <item x="1426"/>
        <item x="1425"/>
        <item x="1424"/>
        <item x="1423"/>
        <item x="1422"/>
        <item x="1421"/>
        <item x="1420"/>
        <item x="1419"/>
        <item x="1418"/>
        <item x="1417"/>
        <item x="1416"/>
        <item x="1415"/>
        <item x="1414"/>
        <item x="1413"/>
        <item x="1412"/>
        <item x="1411"/>
        <item x="1410"/>
        <item x="1409"/>
        <item x="1408"/>
        <item x="1407"/>
        <item x="1406"/>
        <item x="1405"/>
        <item x="1404"/>
        <item x="1403"/>
        <item x="1402"/>
        <item x="1401"/>
        <item x="1400"/>
        <item x="1399"/>
        <item x="1398"/>
        <item x="1397"/>
        <item x="1396"/>
        <item x="1395"/>
        <item x="1394"/>
        <item x="1393"/>
        <item x="1392"/>
        <item x="1391"/>
        <item x="1390"/>
        <item x="1389"/>
        <item x="1388"/>
        <item x="1387"/>
        <item x="1386"/>
        <item x="1385"/>
        <item x="1384"/>
        <item x="1383"/>
        <item x="1382"/>
        <item x="1381"/>
        <item x="1380"/>
        <item x="1379"/>
        <item x="1378"/>
        <item x="1377"/>
        <item x="1376"/>
        <item x="1375"/>
        <item x="1374"/>
        <item x="1373"/>
        <item x="1372"/>
        <item x="1371"/>
        <item x="1370"/>
        <item x="1369"/>
        <item x="1368"/>
        <item x="1367"/>
        <item x="1366"/>
        <item x="1365"/>
        <item x="1364"/>
        <item x="1363"/>
        <item x="1362"/>
        <item x="1361"/>
        <item x="1360"/>
        <item x="1359"/>
        <item x="1358"/>
        <item x="1357"/>
        <item x="1356"/>
        <item x="1355"/>
        <item x="1354"/>
        <item x="1353"/>
        <item x="1352"/>
        <item x="1351"/>
        <item x="1350"/>
        <item x="1349"/>
        <item x="1348"/>
        <item x="1347"/>
        <item x="1346"/>
        <item x="1345"/>
        <item x="1344"/>
        <item x="1343"/>
        <item x="1342"/>
        <item x="1341"/>
        <item x="1340"/>
        <item x="1339"/>
        <item x="1338"/>
        <item x="1337"/>
        <item x="1336"/>
        <item x="1335"/>
        <item x="1334"/>
        <item x="1333"/>
        <item x="1332"/>
        <item x="1331"/>
        <item x="1330"/>
        <item x="1329"/>
        <item x="1328"/>
        <item x="1327"/>
        <item x="1326"/>
        <item x="1325"/>
        <item x="1324"/>
        <item x="1323"/>
        <item x="1322"/>
        <item x="1321"/>
        <item x="1320"/>
        <item x="1319"/>
        <item x="1318"/>
        <item x="1317"/>
        <item x="1316"/>
        <item x="1315"/>
        <item x="1314"/>
        <item x="1313"/>
        <item x="1312"/>
        <item x="1311"/>
        <item x="1310"/>
        <item x="1309"/>
        <item x="1308"/>
        <item x="1307"/>
        <item x="1306"/>
        <item x="1305"/>
        <item x="1304"/>
        <item x="1303"/>
        <item x="1302"/>
        <item x="1301"/>
        <item x="1300"/>
        <item x="1299"/>
        <item x="1298"/>
        <item x="1297"/>
        <item x="1296"/>
        <item x="1295"/>
        <item x="1294"/>
        <item x="1293"/>
        <item x="1292"/>
        <item x="1291"/>
        <item x="1290"/>
        <item x="1289"/>
        <item x="1288"/>
        <item x="1287"/>
        <item x="1286"/>
        <item x="1285"/>
        <item x="1284"/>
        <item x="1283"/>
        <item x="1282"/>
        <item x="1281"/>
        <item x="1280"/>
        <item x="1279"/>
        <item x="1278"/>
        <item x="1277"/>
        <item x="1276"/>
        <item x="1275"/>
        <item x="1274"/>
        <item x="1273"/>
        <item x="1272"/>
        <item x="1271"/>
        <item x="1270"/>
        <item x="1269"/>
        <item x="1268"/>
        <item x="1267"/>
        <item x="1266"/>
        <item x="1265"/>
        <item x="1264"/>
        <item x="1263"/>
        <item x="1262"/>
        <item x="1261"/>
        <item x="1260"/>
        <item x="1259"/>
        <item x="1258"/>
        <item x="1257"/>
        <item x="1256"/>
        <item x="1255"/>
        <item x="1254"/>
        <item x="1253"/>
        <item x="1252"/>
        <item x="1251"/>
        <item x="1250"/>
        <item x="1249"/>
        <item x="1248"/>
        <item x="1247"/>
        <item x="1246"/>
        <item x="1245"/>
        <item x="1244"/>
        <item x="1243"/>
        <item x="1242"/>
        <item x="1241"/>
        <item x="1240"/>
        <item x="1239"/>
        <item x="1238"/>
        <item x="1237"/>
        <item x="1236"/>
        <item x="1235"/>
        <item x="1234"/>
        <item x="1233"/>
        <item x="1232"/>
        <item x="1231"/>
        <item x="1230"/>
        <item x="1229"/>
        <item x="1228"/>
        <item x="1227"/>
        <item x="1226"/>
        <item x="1225"/>
        <item x="1224"/>
        <item x="1223"/>
        <item x="1222"/>
        <item x="1221"/>
        <item x="1220"/>
        <item x="1219"/>
        <item x="1218"/>
        <item x="1217"/>
        <item x="1216"/>
        <item x="1215"/>
        <item x="1214"/>
        <item x="1213"/>
        <item x="1212"/>
        <item x="1211"/>
        <item x="1210"/>
        <item x="1209"/>
        <item x="1208"/>
        <item x="1207"/>
        <item x="1206"/>
        <item x="1205"/>
        <item x="1204"/>
        <item x="1203"/>
        <item x="1202"/>
        <item x="1201"/>
        <item x="1200"/>
        <item x="1199"/>
        <item x="1198"/>
        <item x="1197"/>
        <item x="1196"/>
        <item x="1195"/>
        <item x="1194"/>
        <item x="1193"/>
        <item x="1192"/>
        <item x="1191"/>
        <item x="1190"/>
        <item x="1189"/>
        <item x="1188"/>
        <item x="1187"/>
        <item x="1186"/>
        <item x="1185"/>
        <item x="1184"/>
        <item x="1183"/>
        <item x="1182"/>
        <item x="1181"/>
        <item x="1180"/>
        <item x="1179"/>
        <item x="1178"/>
        <item x="1177"/>
        <item x="1176"/>
        <item x="1175"/>
        <item x="1174"/>
        <item x="1173"/>
        <item x="1172"/>
        <item x="1171"/>
        <item x="1170"/>
        <item x="1169"/>
        <item x="1168"/>
        <item x="1167"/>
        <item x="1166"/>
        <item x="1165"/>
        <item x="1164"/>
        <item x="1163"/>
        <item x="1162"/>
        <item x="1161"/>
        <item x="1160"/>
        <item x="1159"/>
        <item x="1158"/>
        <item x="1157"/>
        <item x="1156"/>
        <item x="1155"/>
        <item x="1154"/>
        <item x="1153"/>
        <item x="1152"/>
        <item x="1151"/>
        <item x="1150"/>
        <item x="1149"/>
        <item x="1148"/>
        <item x="1147"/>
        <item x="1146"/>
        <item x="1145"/>
        <item x="1144"/>
        <item x="1143"/>
        <item x="1142"/>
        <item x="1141"/>
        <item x="1140"/>
        <item x="1139"/>
        <item x="1138"/>
        <item x="1137"/>
        <item x="1136"/>
        <item x="1135"/>
        <item x="1134"/>
        <item x="1133"/>
        <item x="1132"/>
        <item x="1131"/>
        <item x="1130"/>
        <item x="1129"/>
        <item x="1128"/>
        <item x="1127"/>
        <item x="1126"/>
        <item x="1125"/>
        <item x="1124"/>
        <item x="1123"/>
        <item x="1122"/>
        <item x="1121"/>
        <item x="1120"/>
        <item x="1119"/>
        <item x="1118"/>
        <item x="1117"/>
        <item x="1116"/>
        <item x="1115"/>
        <item x="1114"/>
        <item x="1113"/>
        <item x="1112"/>
        <item x="1111"/>
        <item x="1110"/>
        <item x="1109"/>
        <item x="1108"/>
        <item x="1107"/>
        <item x="1106"/>
        <item x="1105"/>
        <item x="1104"/>
        <item x="1103"/>
        <item x="1102"/>
        <item x="1101"/>
        <item x="1100"/>
        <item x="1099"/>
        <item x="1098"/>
        <item x="1097"/>
        <item x="1096"/>
        <item x="1095"/>
        <item x="1094"/>
        <item x="1093"/>
        <item x="1092"/>
        <item x="1091"/>
        <item x="1090"/>
        <item x="1089"/>
        <item x="1088"/>
        <item x="1087"/>
        <item x="1086"/>
        <item x="1085"/>
        <item x="1084"/>
        <item x="1083"/>
        <item x="1082"/>
        <item x="1081"/>
        <item x="1080"/>
        <item x="1079"/>
        <item x="1078"/>
        <item x="1077"/>
        <item x="1076"/>
        <item x="1075"/>
        <item x="1074"/>
        <item x="1073"/>
        <item x="1072"/>
        <item x="1071"/>
        <item x="1070"/>
        <item x="1069"/>
        <item x="1068"/>
        <item x="1067"/>
        <item x="1066"/>
        <item x="1065"/>
        <item x="1064"/>
        <item x="1063"/>
        <item x="1062"/>
        <item x="1061"/>
        <item x="1060"/>
        <item x="1059"/>
        <item x="1058"/>
        <item x="1057"/>
        <item x="1056"/>
        <item x="1055"/>
        <item x="1054"/>
        <item x="1053"/>
        <item x="1052"/>
        <item x="1051"/>
        <item x="1050"/>
        <item x="1049"/>
        <item x="1048"/>
        <item x="1047"/>
        <item x="1046"/>
        <item x="1045"/>
        <item x="1044"/>
        <item x="1043"/>
        <item x="1042"/>
        <item x="1041"/>
        <item x="1040"/>
        <item x="1039"/>
        <item x="1038"/>
        <item x="1037"/>
        <item x="1036"/>
        <item x="1035"/>
        <item x="1034"/>
        <item x="1033"/>
        <item x="1032"/>
        <item x="1031"/>
        <item x="1030"/>
        <item x="1029"/>
        <item x="1028"/>
        <item x="1027"/>
        <item x="1026"/>
        <item x="1025"/>
        <item x="1024"/>
        <item x="1023"/>
        <item x="1022"/>
        <item x="1021"/>
        <item x="1020"/>
        <item x="1019"/>
        <item x="1018"/>
        <item x="1017"/>
        <item x="1016"/>
        <item x="1015"/>
        <item x="1014"/>
        <item x="1013"/>
        <item x="1012"/>
        <item x="1011"/>
        <item x="1010"/>
        <item x="1009"/>
        <item x="1008"/>
        <item x="1007"/>
        <item x="1006"/>
        <item x="1005"/>
        <item x="1004"/>
        <item x="1003"/>
        <item x="1002"/>
        <item x="1001"/>
        <item x="1000"/>
        <item x="999"/>
        <item x="998"/>
        <item x="997"/>
        <item x="996"/>
        <item x="995"/>
        <item x="994"/>
        <item x="993"/>
        <item x="992"/>
        <item x="991"/>
        <item x="990"/>
        <item x="989"/>
        <item x="988"/>
        <item x="987"/>
        <item x="986"/>
        <item x="985"/>
        <item x="984"/>
        <item x="983"/>
        <item x="982"/>
        <item x="981"/>
        <item x="980"/>
        <item x="979"/>
        <item x="978"/>
        <item x="977"/>
        <item x="976"/>
        <item x="975"/>
        <item x="974"/>
        <item x="973"/>
        <item x="972"/>
        <item x="971"/>
        <item x="970"/>
        <item x="969"/>
        <item x="968"/>
        <item x="967"/>
        <item x="966"/>
        <item x="965"/>
        <item x="964"/>
        <item x="963"/>
        <item x="962"/>
        <item x="961"/>
        <item x="960"/>
        <item x="959"/>
        <item x="958"/>
        <item x="957"/>
        <item x="956"/>
        <item x="955"/>
        <item x="954"/>
        <item x="953"/>
        <item x="952"/>
        <item x="951"/>
        <item x="950"/>
        <item x="949"/>
        <item x="948"/>
        <item x="947"/>
        <item x="946"/>
        <item x="945"/>
        <item x="944"/>
        <item x="943"/>
        <item x="942"/>
        <item x="941"/>
        <item x="940"/>
        <item x="939"/>
        <item x="938"/>
        <item x="937"/>
        <item x="936"/>
        <item x="935"/>
        <item x="934"/>
        <item x="933"/>
        <item x="932"/>
        <item x="931"/>
        <item x="930"/>
        <item x="929"/>
        <item x="928"/>
        <item x="927"/>
        <item x="926"/>
        <item x="925"/>
        <item x="924"/>
        <item x="923"/>
        <item x="922"/>
        <item x="921"/>
        <item x="920"/>
        <item x="919"/>
        <item x="918"/>
        <item x="917"/>
        <item x="916"/>
        <item x="915"/>
        <item x="914"/>
        <item x="913"/>
        <item x="912"/>
        <item x="911"/>
        <item x="910"/>
        <item x="909"/>
        <item x="908"/>
        <item x="907"/>
        <item x="906"/>
        <item x="905"/>
        <item x="904"/>
        <item x="903"/>
        <item x="902"/>
        <item x="901"/>
        <item x="900"/>
        <item x="899"/>
        <item x="898"/>
        <item x="897"/>
        <item x="896"/>
        <item x="895"/>
        <item x="894"/>
        <item x="893"/>
        <item x="892"/>
        <item x="891"/>
        <item x="890"/>
        <item x="889"/>
        <item x="888"/>
        <item x="887"/>
        <item x="886"/>
        <item x="885"/>
        <item x="884"/>
        <item x="883"/>
        <item x="882"/>
        <item x="881"/>
        <item x="880"/>
        <item x="879"/>
        <item x="878"/>
        <item x="877"/>
        <item x="876"/>
        <item x="875"/>
        <item x="874"/>
        <item x="873"/>
        <item x="872"/>
        <item x="871"/>
        <item x="870"/>
        <item x="869"/>
        <item x="868"/>
        <item x="867"/>
        <item x="866"/>
        <item x="865"/>
        <item x="864"/>
        <item x="863"/>
        <item x="862"/>
        <item x="861"/>
        <item x="860"/>
        <item x="859"/>
        <item x="858"/>
        <item x="857"/>
        <item x="856"/>
        <item x="855"/>
        <item x="854"/>
        <item x="853"/>
        <item x="852"/>
        <item x="851"/>
        <item x="850"/>
        <item x="849"/>
        <item x="848"/>
        <item x="847"/>
        <item x="846"/>
        <item x="845"/>
        <item x="844"/>
        <item x="843"/>
        <item x="842"/>
        <item x="841"/>
        <item x="840"/>
        <item x="839"/>
        <item x="838"/>
        <item x="837"/>
        <item x="836"/>
        <item x="835"/>
        <item x="834"/>
        <item x="833"/>
        <item x="832"/>
        <item x="831"/>
        <item x="830"/>
        <item x="829"/>
        <item x="828"/>
        <item x="827"/>
        <item x="826"/>
        <item x="825"/>
        <item x="824"/>
        <item x="823"/>
        <item x="822"/>
        <item x="821"/>
        <item x="820"/>
        <item x="819"/>
        <item x="818"/>
        <item x="817"/>
        <item x="816"/>
        <item x="815"/>
        <item x="814"/>
        <item x="813"/>
        <item x="812"/>
        <item x="811"/>
        <item x="810"/>
        <item x="809"/>
        <item x="808"/>
        <item x="807"/>
        <item x="806"/>
        <item x="805"/>
        <item x="804"/>
        <item x="803"/>
        <item x="802"/>
        <item x="801"/>
        <item x="800"/>
        <item x="799"/>
        <item x="798"/>
        <item x="797"/>
        <item x="796"/>
        <item x="795"/>
        <item x="794"/>
        <item x="793"/>
        <item x="792"/>
        <item x="791"/>
        <item x="790"/>
        <item x="789"/>
        <item x="788"/>
        <item x="787"/>
        <item x="786"/>
        <item x="785"/>
        <item x="784"/>
        <item x="783"/>
        <item x="782"/>
        <item x="781"/>
        <item x="780"/>
        <item x="779"/>
        <item x="778"/>
        <item x="777"/>
        <item x="776"/>
        <item x="775"/>
        <item x="774"/>
        <item x="773"/>
        <item x="772"/>
        <item x="771"/>
        <item x="770"/>
        <item x="769"/>
        <item x="768"/>
        <item x="767"/>
        <item x="766"/>
        <item x="765"/>
        <item x="764"/>
        <item x="763"/>
        <item x="762"/>
        <item x="761"/>
        <item x="760"/>
        <item x="759"/>
        <item x="758"/>
        <item x="757"/>
        <item x="756"/>
        <item x="755"/>
        <item x="754"/>
        <item x="753"/>
        <item x="752"/>
        <item x="751"/>
        <item x="750"/>
        <item x="749"/>
        <item x="748"/>
        <item x="747"/>
        <item x="746"/>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6"/>
        <item x="705"/>
        <item x="704"/>
        <item x="703"/>
        <item x="702"/>
        <item x="701"/>
        <item x="700"/>
        <item x="699"/>
        <item x="698"/>
        <item x="697"/>
        <item x="696"/>
        <item x="695"/>
        <item x="694"/>
        <item x="693"/>
        <item x="692"/>
        <item x="691"/>
        <item x="690"/>
        <item x="689"/>
        <item x="688"/>
        <item x="687"/>
        <item x="686"/>
        <item x="685"/>
        <item x="684"/>
        <item x="683"/>
        <item x="682"/>
        <item x="681"/>
        <item x="680"/>
        <item x="679"/>
        <item x="678"/>
        <item x="677"/>
        <item x="676"/>
        <item x="675"/>
        <item x="674"/>
        <item x="673"/>
        <item x="672"/>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9"/>
        <item x="628"/>
        <item x="627"/>
        <item x="626"/>
        <item x="625"/>
        <item x="624"/>
        <item x="623"/>
        <item x="622"/>
        <item x="621"/>
        <item x="620"/>
        <item x="619"/>
        <item x="618"/>
        <item x="617"/>
        <item x="616"/>
        <item x="615"/>
        <item x="614"/>
        <item x="613"/>
        <item x="612"/>
        <item x="611"/>
        <item x="610"/>
        <item x="609"/>
        <item x="608"/>
        <item x="607"/>
        <item x="606"/>
        <item x="605"/>
        <item x="604"/>
        <item x="603"/>
        <item x="602"/>
        <item x="601"/>
        <item x="600"/>
        <item x="599"/>
        <item x="598"/>
        <item x="597"/>
        <item x="596"/>
        <item x="595"/>
        <item x="594"/>
        <item x="593"/>
        <item x="592"/>
        <item x="591"/>
        <item x="590"/>
        <item x="589"/>
        <item x="588"/>
        <item x="587"/>
        <item x="586"/>
        <item x="585"/>
        <item x="584"/>
        <item x="583"/>
        <item x="582"/>
        <item x="581"/>
        <item x="580"/>
        <item x="579"/>
        <item x="578"/>
        <item x="577"/>
        <item x="576"/>
        <item x="575"/>
        <item x="574"/>
        <item x="573"/>
        <item x="572"/>
        <item x="571"/>
        <item x="570"/>
        <item x="569"/>
        <item x="568"/>
        <item x="567"/>
        <item x="566"/>
        <item x="565"/>
        <item x="564"/>
        <item x="563"/>
        <item x="562"/>
        <item x="561"/>
        <item x="560"/>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4"/>
        <item x="513"/>
        <item x="512"/>
        <item x="511"/>
        <item x="510"/>
        <item x="509"/>
        <item x="508"/>
        <item x="507"/>
        <item x="506"/>
        <item x="505"/>
        <item x="504"/>
        <item x="503"/>
        <item x="502"/>
        <item x="501"/>
        <item x="500"/>
        <item x="499"/>
        <item x="498"/>
        <item x="497"/>
        <item x="496"/>
        <item x="495"/>
        <item x="494"/>
        <item x="493"/>
        <item x="492"/>
        <item x="491"/>
        <item x="490"/>
        <item x="489"/>
        <item x="488"/>
        <item x="487"/>
        <item x="486"/>
        <item x="485"/>
        <item x="484"/>
        <item x="483"/>
        <item x="482"/>
        <item x="481"/>
        <item x="480"/>
        <item x="479"/>
        <item x="478"/>
        <item x="477"/>
        <item x="476"/>
        <item x="475"/>
        <item x="474"/>
        <item x="473"/>
        <item x="472"/>
        <item x="471"/>
        <item x="470"/>
        <item x="469"/>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20"/>
        <item x="419"/>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numFmtId="2" showAll="0"/>
    <pivotField numFmtId="2" showAll="0"/>
    <pivotField numFmtId="2" showAll="0"/>
    <pivotField numFmtId="2" showAll="0"/>
    <pivotField dataField="1" numFmtId="2" showAll="0"/>
    <pivotField axis="axisRow" showAll="0">
      <items count="6">
        <item x="2"/>
        <item x="1"/>
        <item x="0"/>
        <item x="4"/>
        <item x="3"/>
        <item t="default"/>
      </items>
    </pivotField>
    <pivotField showAll="0"/>
    <pivotField numFmtId="2" showAll="0"/>
    <pivotField showAll="0"/>
    <pivotField showAll="0">
      <items count="4">
        <item x="0"/>
        <item h="1" x="2"/>
        <item h="1" x="1"/>
        <item t="default"/>
      </items>
    </pivotField>
    <pivotField showAll="0"/>
    <pivotField numFmtId="10" showAll="0"/>
    <pivotField showAll="0"/>
    <pivotField showAll="0"/>
    <pivotField showAll="0">
      <items count="15">
        <item h="1" x="0"/>
        <item h="1" x="1"/>
        <item h="1" x="2"/>
        <item h="1" x="3"/>
        <item h="1" x="4"/>
        <item h="1" x="5"/>
        <item h="1" x="6"/>
        <item h="1" x="7"/>
        <item h="1" x="8"/>
        <item h="1" x="9"/>
        <item h="1" x="10"/>
        <item x="11"/>
        <item h="1" x="12"/>
        <item h="1" x="13"/>
        <item t="default"/>
      </items>
    </pivotField>
    <pivotField showAll="0"/>
    <pivotField showAll="0">
      <items count="19">
        <item x="0"/>
        <item x="1"/>
        <item x="2"/>
        <item x="3"/>
        <item x="4"/>
        <item x="5"/>
        <item x="6"/>
        <item x="7"/>
        <item x="8"/>
        <item x="9"/>
        <item x="10"/>
        <item x="11"/>
        <item x="12"/>
        <item x="13"/>
        <item x="14"/>
        <item x="15"/>
        <item x="16"/>
        <item x="17"/>
        <item t="default"/>
      </items>
    </pivotField>
  </pivotFields>
  <rowFields count="1">
    <field x="6"/>
  </rowFields>
  <rowItems count="6">
    <i>
      <x/>
    </i>
    <i>
      <x v="1"/>
    </i>
    <i>
      <x v="2"/>
    </i>
    <i>
      <x v="3"/>
    </i>
    <i>
      <x v="4"/>
    </i>
    <i t="grand">
      <x/>
    </i>
  </rowItems>
  <colItems count="1">
    <i/>
  </colItems>
  <dataFields count="1">
    <dataField name="Sum of volume" fld="5" baseField="0" baseItem="0" numFmtId="2"/>
  </dataFields>
  <formats count="4">
    <format dxfId="22">
      <pivotArea collapsedLevelsAreSubtotals="1" fieldPosition="0">
        <references count="1">
          <reference field="6" count="0"/>
        </references>
      </pivotArea>
    </format>
    <format dxfId="21">
      <pivotArea dataOnly="0" labelOnly="1" fieldPosition="0">
        <references count="1">
          <reference field="6" count="0"/>
        </references>
      </pivotArea>
    </format>
    <format dxfId="20">
      <pivotArea collapsedLevelsAreSubtotals="1" fieldPosition="0">
        <references count="1">
          <reference field="6" count="0"/>
        </references>
      </pivotArea>
    </format>
    <format dxfId="19">
      <pivotArea dataOnly="0" labelOnly="1" fieldPosition="0">
        <references count="1">
          <reference field="6" count="0"/>
        </references>
      </pivotArea>
    </format>
  </formats>
  <chartFormats count="6">
    <chartFormat chart="5" format="7" series="1">
      <pivotArea type="data" outline="0" fieldPosition="0">
        <references count="1">
          <reference field="4294967294" count="1" selected="0">
            <x v="0"/>
          </reference>
        </references>
      </pivotArea>
    </chartFormat>
    <chartFormat chart="5" format="8">
      <pivotArea type="data" outline="0" fieldPosition="0">
        <references count="2">
          <reference field="4294967294" count="1" selected="0">
            <x v="0"/>
          </reference>
          <reference field="6" count="1" selected="0">
            <x v="0"/>
          </reference>
        </references>
      </pivotArea>
    </chartFormat>
    <chartFormat chart="5" format="9">
      <pivotArea type="data" outline="0" fieldPosition="0">
        <references count="2">
          <reference field="4294967294" count="1" selected="0">
            <x v="0"/>
          </reference>
          <reference field="6" count="1" selected="0">
            <x v="1"/>
          </reference>
        </references>
      </pivotArea>
    </chartFormat>
    <chartFormat chart="5" format="10">
      <pivotArea type="data" outline="0" fieldPosition="0">
        <references count="2">
          <reference field="4294967294" count="1" selected="0">
            <x v="0"/>
          </reference>
          <reference field="6" count="1" selected="0">
            <x v="2"/>
          </reference>
        </references>
      </pivotArea>
    </chartFormat>
    <chartFormat chart="5" format="11">
      <pivotArea type="data" outline="0" fieldPosition="0">
        <references count="2">
          <reference field="4294967294" count="1" selected="0">
            <x v="0"/>
          </reference>
          <reference field="6" count="1" selected="0">
            <x v="3"/>
          </reference>
        </references>
      </pivotArea>
    </chartFormat>
    <chartFormat chart="5" format="12">
      <pivotArea type="data" outline="0" fieldPosition="0">
        <references count="2">
          <reference field="4294967294" count="1" selected="0">
            <x v="0"/>
          </reference>
          <reference field="6" count="1" selected="0">
            <x v="4"/>
          </reference>
        </references>
      </pivotArea>
    </chartFormat>
  </chart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446017B-1265-4D30-B915-D6B5D3358452}" name="high vss low"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4">
  <location ref="N10:O17" firstHeaderRow="1" firstDataRow="1" firstDataCol="1"/>
  <pivotFields count="18">
    <pivotField axis="axisRow" numFmtId="14" showAll="0">
      <items count="3720">
        <item x="3718"/>
        <item x="3717"/>
        <item x="3716"/>
        <item x="3715"/>
        <item x="3714"/>
        <item x="3713"/>
        <item x="3712"/>
        <item x="3711"/>
        <item x="3710"/>
        <item x="3709"/>
        <item x="3708"/>
        <item x="3707"/>
        <item x="3706"/>
        <item x="3705"/>
        <item x="3704"/>
        <item x="3703"/>
        <item x="3702"/>
        <item x="3701"/>
        <item x="3700"/>
        <item x="3699"/>
        <item x="3698"/>
        <item x="3697"/>
        <item x="3696"/>
        <item x="3695"/>
        <item x="3694"/>
        <item x="3693"/>
        <item x="3692"/>
        <item x="3691"/>
        <item x="3690"/>
        <item x="3689"/>
        <item x="3688"/>
        <item x="3687"/>
        <item x="3686"/>
        <item x="3685"/>
        <item x="3684"/>
        <item x="3683"/>
        <item x="3682"/>
        <item x="3681"/>
        <item x="3680"/>
        <item x="3679"/>
        <item x="3678"/>
        <item x="3677"/>
        <item x="3676"/>
        <item x="3675"/>
        <item x="3674"/>
        <item x="3673"/>
        <item x="3672"/>
        <item x="3671"/>
        <item x="3670"/>
        <item x="3669"/>
        <item x="3668"/>
        <item x="3667"/>
        <item x="3666"/>
        <item x="3665"/>
        <item x="3664"/>
        <item x="3663"/>
        <item x="3662"/>
        <item x="3661"/>
        <item x="3660"/>
        <item x="3659"/>
        <item x="3658"/>
        <item x="3657"/>
        <item x="3656"/>
        <item x="3655"/>
        <item x="3654"/>
        <item x="3653"/>
        <item x="3652"/>
        <item x="3651"/>
        <item x="3650"/>
        <item x="3649"/>
        <item x="3648"/>
        <item x="3647"/>
        <item x="3646"/>
        <item x="3645"/>
        <item x="3644"/>
        <item x="3643"/>
        <item x="3642"/>
        <item x="3641"/>
        <item x="3640"/>
        <item x="3639"/>
        <item x="3638"/>
        <item x="3637"/>
        <item x="3636"/>
        <item x="3635"/>
        <item x="3634"/>
        <item x="3633"/>
        <item x="3632"/>
        <item x="3631"/>
        <item x="3630"/>
        <item x="3629"/>
        <item x="3628"/>
        <item x="3627"/>
        <item x="3626"/>
        <item x="3625"/>
        <item x="3624"/>
        <item x="3623"/>
        <item x="3622"/>
        <item x="3621"/>
        <item x="3620"/>
        <item x="3619"/>
        <item x="3618"/>
        <item x="3617"/>
        <item x="3616"/>
        <item x="3615"/>
        <item x="3614"/>
        <item x="3613"/>
        <item x="3612"/>
        <item x="3611"/>
        <item x="3610"/>
        <item x="3609"/>
        <item x="3608"/>
        <item x="3607"/>
        <item x="3606"/>
        <item x="3605"/>
        <item x="3604"/>
        <item x="3603"/>
        <item x="3602"/>
        <item x="3601"/>
        <item x="3600"/>
        <item x="3599"/>
        <item x="3598"/>
        <item x="3597"/>
        <item x="3596"/>
        <item x="3595"/>
        <item x="3594"/>
        <item x="3593"/>
        <item x="3592"/>
        <item x="3591"/>
        <item x="3590"/>
        <item x="3589"/>
        <item x="3588"/>
        <item x="3587"/>
        <item x="3586"/>
        <item x="3585"/>
        <item x="3584"/>
        <item x="3583"/>
        <item x="3582"/>
        <item x="3581"/>
        <item x="3580"/>
        <item x="3579"/>
        <item x="3578"/>
        <item x="3577"/>
        <item x="3576"/>
        <item x="3575"/>
        <item x="3574"/>
        <item x="3573"/>
        <item x="3572"/>
        <item x="3571"/>
        <item x="3570"/>
        <item x="3569"/>
        <item x="3568"/>
        <item x="3567"/>
        <item x="3566"/>
        <item x="3565"/>
        <item x="3564"/>
        <item x="3563"/>
        <item x="3562"/>
        <item x="3561"/>
        <item x="3560"/>
        <item x="3559"/>
        <item x="3558"/>
        <item x="3557"/>
        <item x="3556"/>
        <item x="3555"/>
        <item x="3554"/>
        <item x="3553"/>
        <item x="3552"/>
        <item x="3551"/>
        <item x="3550"/>
        <item x="3549"/>
        <item x="3548"/>
        <item x="3547"/>
        <item x="3546"/>
        <item x="3545"/>
        <item x="3544"/>
        <item x="3543"/>
        <item x="3542"/>
        <item x="3541"/>
        <item x="3540"/>
        <item x="3539"/>
        <item x="3538"/>
        <item x="3537"/>
        <item x="3536"/>
        <item x="3535"/>
        <item x="3534"/>
        <item x="3533"/>
        <item x="3532"/>
        <item x="3531"/>
        <item x="3530"/>
        <item x="3529"/>
        <item x="3528"/>
        <item x="3527"/>
        <item x="3526"/>
        <item x="3525"/>
        <item x="3524"/>
        <item x="3523"/>
        <item x="3522"/>
        <item x="3521"/>
        <item x="3520"/>
        <item x="3519"/>
        <item x="3518"/>
        <item x="3517"/>
        <item x="3516"/>
        <item x="3515"/>
        <item x="3514"/>
        <item x="3513"/>
        <item x="3512"/>
        <item x="3511"/>
        <item x="3510"/>
        <item x="3509"/>
        <item x="3508"/>
        <item x="3507"/>
        <item x="3506"/>
        <item x="3505"/>
        <item x="3504"/>
        <item x="3503"/>
        <item x="3502"/>
        <item x="3501"/>
        <item x="3500"/>
        <item x="3499"/>
        <item x="3498"/>
        <item x="3497"/>
        <item x="3496"/>
        <item x="3495"/>
        <item x="3494"/>
        <item x="3493"/>
        <item x="3492"/>
        <item x="3491"/>
        <item x="3490"/>
        <item x="3489"/>
        <item x="3488"/>
        <item x="3487"/>
        <item x="3486"/>
        <item x="3485"/>
        <item x="3484"/>
        <item x="3483"/>
        <item x="3482"/>
        <item x="3481"/>
        <item x="3480"/>
        <item x="3479"/>
        <item x="3478"/>
        <item x="3477"/>
        <item x="3476"/>
        <item x="3475"/>
        <item x="3474"/>
        <item x="3473"/>
        <item x="3472"/>
        <item x="3471"/>
        <item x="3470"/>
        <item x="3469"/>
        <item x="3468"/>
        <item x="3467"/>
        <item x="3466"/>
        <item x="3465"/>
        <item x="3464"/>
        <item x="3463"/>
        <item x="3462"/>
        <item x="3461"/>
        <item x="3460"/>
        <item x="3459"/>
        <item x="3458"/>
        <item x="3457"/>
        <item x="3456"/>
        <item x="3455"/>
        <item x="3454"/>
        <item x="3453"/>
        <item x="3452"/>
        <item x="3451"/>
        <item x="3450"/>
        <item x="3449"/>
        <item x="3448"/>
        <item x="3447"/>
        <item x="3446"/>
        <item x="3445"/>
        <item x="3444"/>
        <item x="3443"/>
        <item x="3442"/>
        <item x="3441"/>
        <item x="3440"/>
        <item x="3439"/>
        <item x="3438"/>
        <item x="3437"/>
        <item x="3436"/>
        <item x="3435"/>
        <item x="3434"/>
        <item x="3433"/>
        <item x="3432"/>
        <item x="3431"/>
        <item x="3430"/>
        <item x="3429"/>
        <item x="3428"/>
        <item x="3427"/>
        <item x="3426"/>
        <item x="3425"/>
        <item x="3424"/>
        <item x="3423"/>
        <item x="3422"/>
        <item x="3421"/>
        <item x="3420"/>
        <item x="3419"/>
        <item x="3418"/>
        <item x="3417"/>
        <item x="3416"/>
        <item x="3415"/>
        <item x="3414"/>
        <item x="3413"/>
        <item x="3412"/>
        <item x="3411"/>
        <item x="3410"/>
        <item x="3409"/>
        <item x="3408"/>
        <item x="3407"/>
        <item x="3406"/>
        <item x="3405"/>
        <item x="3404"/>
        <item x="3403"/>
        <item x="3402"/>
        <item x="3401"/>
        <item x="3400"/>
        <item x="3399"/>
        <item x="3398"/>
        <item x="3397"/>
        <item x="3396"/>
        <item x="3395"/>
        <item x="3394"/>
        <item x="3393"/>
        <item x="3392"/>
        <item x="3391"/>
        <item x="3390"/>
        <item x="3389"/>
        <item x="3388"/>
        <item x="3387"/>
        <item x="3386"/>
        <item x="3385"/>
        <item x="3384"/>
        <item x="3383"/>
        <item x="3382"/>
        <item x="3381"/>
        <item x="3380"/>
        <item x="3379"/>
        <item x="3378"/>
        <item x="3377"/>
        <item x="3376"/>
        <item x="3375"/>
        <item x="3374"/>
        <item x="3373"/>
        <item x="3372"/>
        <item x="3371"/>
        <item x="3370"/>
        <item x="3369"/>
        <item x="3368"/>
        <item x="3367"/>
        <item x="3366"/>
        <item x="3365"/>
        <item x="3364"/>
        <item x="3363"/>
        <item x="3362"/>
        <item x="3361"/>
        <item x="3360"/>
        <item x="3359"/>
        <item x="3358"/>
        <item x="3357"/>
        <item x="3356"/>
        <item x="3355"/>
        <item x="3354"/>
        <item x="3353"/>
        <item x="3352"/>
        <item x="3351"/>
        <item x="3350"/>
        <item x="3349"/>
        <item x="3348"/>
        <item x="3347"/>
        <item x="3346"/>
        <item x="3345"/>
        <item x="3344"/>
        <item x="3343"/>
        <item x="3342"/>
        <item x="3341"/>
        <item x="3340"/>
        <item x="3339"/>
        <item x="3338"/>
        <item x="3337"/>
        <item x="3336"/>
        <item x="3335"/>
        <item x="3334"/>
        <item x="3333"/>
        <item x="3332"/>
        <item x="3331"/>
        <item x="3330"/>
        <item x="3329"/>
        <item x="3328"/>
        <item x="3327"/>
        <item x="3326"/>
        <item x="3325"/>
        <item x="3324"/>
        <item x="3323"/>
        <item x="3322"/>
        <item x="3321"/>
        <item x="3320"/>
        <item x="3319"/>
        <item x="3318"/>
        <item x="3317"/>
        <item x="3316"/>
        <item x="3315"/>
        <item x="3314"/>
        <item x="3313"/>
        <item x="3312"/>
        <item x="3311"/>
        <item x="3310"/>
        <item x="3309"/>
        <item x="3308"/>
        <item x="3307"/>
        <item x="3306"/>
        <item x="3305"/>
        <item x="3304"/>
        <item x="3303"/>
        <item x="3302"/>
        <item x="3301"/>
        <item x="3300"/>
        <item x="3299"/>
        <item x="3298"/>
        <item x="3297"/>
        <item x="3296"/>
        <item x="3295"/>
        <item x="3294"/>
        <item x="3293"/>
        <item x="3292"/>
        <item x="3291"/>
        <item x="3290"/>
        <item x="3289"/>
        <item x="3288"/>
        <item x="3287"/>
        <item x="3286"/>
        <item x="3285"/>
        <item x="3284"/>
        <item x="3283"/>
        <item x="3282"/>
        <item x="3281"/>
        <item x="3280"/>
        <item x="3279"/>
        <item x="3278"/>
        <item x="3277"/>
        <item x="3276"/>
        <item x="3275"/>
        <item x="3274"/>
        <item x="3273"/>
        <item x="3272"/>
        <item x="3271"/>
        <item x="3270"/>
        <item x="3269"/>
        <item x="3268"/>
        <item x="3267"/>
        <item x="3266"/>
        <item x="3265"/>
        <item x="3264"/>
        <item x="3263"/>
        <item x="3262"/>
        <item x="3261"/>
        <item x="3260"/>
        <item x="3259"/>
        <item x="3258"/>
        <item x="3257"/>
        <item x="3256"/>
        <item x="3255"/>
        <item x="3254"/>
        <item x="3253"/>
        <item x="3252"/>
        <item x="3251"/>
        <item x="3250"/>
        <item x="3249"/>
        <item x="3248"/>
        <item x="3247"/>
        <item x="3246"/>
        <item x="3245"/>
        <item x="3244"/>
        <item x="3243"/>
        <item x="3242"/>
        <item x="3241"/>
        <item x="3240"/>
        <item x="3239"/>
        <item x="3238"/>
        <item x="3237"/>
        <item x="3236"/>
        <item x="3235"/>
        <item x="3234"/>
        <item x="3233"/>
        <item x="3232"/>
        <item x="3231"/>
        <item x="3230"/>
        <item x="3229"/>
        <item x="3228"/>
        <item x="3227"/>
        <item x="3226"/>
        <item x="3225"/>
        <item x="3224"/>
        <item x="3223"/>
        <item x="3222"/>
        <item x="3221"/>
        <item x="3220"/>
        <item x="3219"/>
        <item x="3218"/>
        <item x="3217"/>
        <item x="3216"/>
        <item x="3215"/>
        <item x="3214"/>
        <item x="3213"/>
        <item x="3212"/>
        <item x="3211"/>
        <item x="3210"/>
        <item x="3209"/>
        <item x="3208"/>
        <item x="3207"/>
        <item x="3206"/>
        <item x="3205"/>
        <item x="3204"/>
        <item x="3203"/>
        <item x="3202"/>
        <item x="3201"/>
        <item x="3200"/>
        <item x="3199"/>
        <item x="3198"/>
        <item x="3197"/>
        <item x="3196"/>
        <item x="3195"/>
        <item x="3194"/>
        <item x="3193"/>
        <item x="3192"/>
        <item x="3191"/>
        <item x="3190"/>
        <item x="3189"/>
        <item x="3188"/>
        <item x="3187"/>
        <item x="3186"/>
        <item x="3185"/>
        <item x="3184"/>
        <item x="3183"/>
        <item x="3182"/>
        <item x="3181"/>
        <item x="3180"/>
        <item x="3179"/>
        <item x="3178"/>
        <item x="3177"/>
        <item x="3176"/>
        <item x="3175"/>
        <item x="3174"/>
        <item x="3173"/>
        <item x="3172"/>
        <item x="3171"/>
        <item x="3170"/>
        <item x="3169"/>
        <item x="3168"/>
        <item x="3167"/>
        <item x="3166"/>
        <item x="3165"/>
        <item x="3164"/>
        <item x="3163"/>
        <item x="3162"/>
        <item x="3161"/>
        <item x="3160"/>
        <item x="3159"/>
        <item x="3158"/>
        <item x="3157"/>
        <item x="3156"/>
        <item x="3155"/>
        <item x="3154"/>
        <item x="3153"/>
        <item x="3152"/>
        <item x="3151"/>
        <item x="3150"/>
        <item x="3149"/>
        <item x="3148"/>
        <item x="3147"/>
        <item x="3146"/>
        <item x="3145"/>
        <item x="3144"/>
        <item x="3143"/>
        <item x="3142"/>
        <item x="3141"/>
        <item x="3140"/>
        <item x="3139"/>
        <item x="3138"/>
        <item x="3137"/>
        <item x="3136"/>
        <item x="3135"/>
        <item x="3134"/>
        <item x="3133"/>
        <item x="3132"/>
        <item x="3131"/>
        <item x="3130"/>
        <item x="3129"/>
        <item x="3128"/>
        <item x="3127"/>
        <item x="3126"/>
        <item x="3125"/>
        <item x="3124"/>
        <item x="3123"/>
        <item x="3122"/>
        <item x="3121"/>
        <item x="3120"/>
        <item x="3119"/>
        <item x="3118"/>
        <item x="3117"/>
        <item x="3116"/>
        <item x="3115"/>
        <item x="3114"/>
        <item x="3113"/>
        <item x="3112"/>
        <item x="3111"/>
        <item x="3110"/>
        <item x="3109"/>
        <item x="3108"/>
        <item x="3107"/>
        <item x="3106"/>
        <item x="3105"/>
        <item x="3104"/>
        <item x="3103"/>
        <item x="3102"/>
        <item x="3101"/>
        <item x="3100"/>
        <item x="3099"/>
        <item x="3098"/>
        <item x="3097"/>
        <item x="3096"/>
        <item x="3095"/>
        <item x="3094"/>
        <item x="3093"/>
        <item x="3092"/>
        <item x="3091"/>
        <item x="3090"/>
        <item x="3089"/>
        <item x="3088"/>
        <item x="3087"/>
        <item x="3086"/>
        <item x="3085"/>
        <item x="3084"/>
        <item x="3083"/>
        <item x="3082"/>
        <item x="3081"/>
        <item x="3080"/>
        <item x="3079"/>
        <item x="3078"/>
        <item x="3077"/>
        <item x="3076"/>
        <item x="3075"/>
        <item x="3074"/>
        <item x="3073"/>
        <item x="3072"/>
        <item x="3071"/>
        <item x="3070"/>
        <item x="3069"/>
        <item x="3068"/>
        <item x="3067"/>
        <item x="3066"/>
        <item x="3065"/>
        <item x="3064"/>
        <item x="3063"/>
        <item x="3062"/>
        <item x="3061"/>
        <item x="3060"/>
        <item x="3059"/>
        <item x="3058"/>
        <item x="3057"/>
        <item x="3056"/>
        <item x="3055"/>
        <item x="3054"/>
        <item x="3053"/>
        <item x="3052"/>
        <item x="3051"/>
        <item x="3050"/>
        <item x="3049"/>
        <item x="3048"/>
        <item x="3047"/>
        <item x="3046"/>
        <item x="3045"/>
        <item x="3044"/>
        <item x="3043"/>
        <item x="3042"/>
        <item x="3041"/>
        <item x="3040"/>
        <item x="3039"/>
        <item x="3038"/>
        <item x="3037"/>
        <item x="3036"/>
        <item x="3035"/>
        <item x="3034"/>
        <item x="3033"/>
        <item x="3032"/>
        <item x="3031"/>
        <item x="3030"/>
        <item x="3029"/>
        <item x="3028"/>
        <item x="3027"/>
        <item x="3026"/>
        <item x="3025"/>
        <item x="3024"/>
        <item x="3023"/>
        <item x="3022"/>
        <item x="3021"/>
        <item x="3020"/>
        <item x="3019"/>
        <item x="3018"/>
        <item x="3017"/>
        <item x="3016"/>
        <item x="3015"/>
        <item x="3014"/>
        <item x="3013"/>
        <item x="3012"/>
        <item x="3011"/>
        <item x="3010"/>
        <item x="3009"/>
        <item x="3008"/>
        <item x="3007"/>
        <item x="3006"/>
        <item x="3005"/>
        <item x="3004"/>
        <item x="3003"/>
        <item x="3002"/>
        <item x="3001"/>
        <item x="3000"/>
        <item x="2999"/>
        <item x="2998"/>
        <item x="2997"/>
        <item x="2996"/>
        <item x="2995"/>
        <item x="2994"/>
        <item x="2993"/>
        <item x="2992"/>
        <item x="2991"/>
        <item x="2990"/>
        <item x="2989"/>
        <item x="2988"/>
        <item x="2987"/>
        <item x="2986"/>
        <item x="2985"/>
        <item x="2984"/>
        <item x="2983"/>
        <item x="2982"/>
        <item x="2981"/>
        <item x="2980"/>
        <item x="2979"/>
        <item x="2978"/>
        <item x="2977"/>
        <item x="2976"/>
        <item x="2975"/>
        <item x="2974"/>
        <item x="2973"/>
        <item x="2972"/>
        <item x="2971"/>
        <item x="2970"/>
        <item x="2969"/>
        <item x="2968"/>
        <item x="2967"/>
        <item x="2966"/>
        <item x="2965"/>
        <item x="2964"/>
        <item x="2963"/>
        <item x="2962"/>
        <item x="2961"/>
        <item x="2960"/>
        <item x="2959"/>
        <item x="2958"/>
        <item x="2957"/>
        <item x="2956"/>
        <item x="2955"/>
        <item x="2954"/>
        <item x="2953"/>
        <item x="2952"/>
        <item x="2951"/>
        <item x="2950"/>
        <item x="2949"/>
        <item x="2948"/>
        <item x="2947"/>
        <item x="2946"/>
        <item x="2945"/>
        <item x="2944"/>
        <item x="2943"/>
        <item x="2942"/>
        <item x="2941"/>
        <item x="2940"/>
        <item x="2939"/>
        <item x="2938"/>
        <item x="2937"/>
        <item x="2936"/>
        <item x="2935"/>
        <item x="2934"/>
        <item x="2933"/>
        <item x="2932"/>
        <item x="2931"/>
        <item x="2930"/>
        <item x="2929"/>
        <item x="2928"/>
        <item x="2927"/>
        <item x="2926"/>
        <item x="2925"/>
        <item x="2924"/>
        <item x="2923"/>
        <item x="2922"/>
        <item x="2921"/>
        <item x="2920"/>
        <item x="2919"/>
        <item x="2918"/>
        <item x="2917"/>
        <item x="2916"/>
        <item x="2915"/>
        <item x="2914"/>
        <item x="2913"/>
        <item x="2912"/>
        <item x="2911"/>
        <item x="2910"/>
        <item x="2909"/>
        <item x="2908"/>
        <item x="2907"/>
        <item x="2906"/>
        <item x="2905"/>
        <item x="2904"/>
        <item x="2903"/>
        <item x="2902"/>
        <item x="2901"/>
        <item x="2900"/>
        <item x="2899"/>
        <item x="2898"/>
        <item x="2897"/>
        <item x="2896"/>
        <item x="2895"/>
        <item x="2894"/>
        <item x="2893"/>
        <item x="2892"/>
        <item x="2891"/>
        <item x="2890"/>
        <item x="2889"/>
        <item x="2888"/>
        <item x="2887"/>
        <item x="2886"/>
        <item x="2885"/>
        <item x="2884"/>
        <item x="2883"/>
        <item x="2882"/>
        <item x="2881"/>
        <item x="2880"/>
        <item x="2879"/>
        <item x="2878"/>
        <item x="2877"/>
        <item x="2876"/>
        <item x="2875"/>
        <item x="2874"/>
        <item x="2873"/>
        <item x="2872"/>
        <item x="2871"/>
        <item x="2870"/>
        <item x="2869"/>
        <item x="2868"/>
        <item x="2867"/>
        <item x="2866"/>
        <item x="2865"/>
        <item x="2864"/>
        <item x="2863"/>
        <item x="2862"/>
        <item x="2861"/>
        <item x="2860"/>
        <item x="2859"/>
        <item x="2858"/>
        <item x="2857"/>
        <item x="2856"/>
        <item x="2855"/>
        <item x="2854"/>
        <item x="2853"/>
        <item x="2852"/>
        <item x="2851"/>
        <item x="2850"/>
        <item x="2849"/>
        <item x="2848"/>
        <item x="2847"/>
        <item x="2846"/>
        <item x="2845"/>
        <item x="2844"/>
        <item x="2843"/>
        <item x="2842"/>
        <item x="2841"/>
        <item x="2840"/>
        <item x="2839"/>
        <item x="2838"/>
        <item x="2837"/>
        <item x="2836"/>
        <item x="2835"/>
        <item x="2834"/>
        <item x="2833"/>
        <item x="2832"/>
        <item x="2831"/>
        <item x="2830"/>
        <item x="2829"/>
        <item x="2828"/>
        <item x="2827"/>
        <item x="2826"/>
        <item x="2825"/>
        <item x="2824"/>
        <item x="2823"/>
        <item x="2822"/>
        <item x="2821"/>
        <item x="2820"/>
        <item x="2819"/>
        <item x="2818"/>
        <item x="2817"/>
        <item x="2816"/>
        <item x="2815"/>
        <item x="2814"/>
        <item x="2813"/>
        <item x="2812"/>
        <item x="2811"/>
        <item x="2810"/>
        <item x="2809"/>
        <item x="2808"/>
        <item x="2807"/>
        <item x="2806"/>
        <item x="2805"/>
        <item x="2804"/>
        <item x="2803"/>
        <item x="2802"/>
        <item x="2801"/>
        <item x="2800"/>
        <item x="2799"/>
        <item x="2798"/>
        <item x="2797"/>
        <item x="2796"/>
        <item x="2795"/>
        <item x="2794"/>
        <item x="2793"/>
        <item x="2792"/>
        <item x="2791"/>
        <item x="2790"/>
        <item x="2789"/>
        <item x="2788"/>
        <item x="2787"/>
        <item x="2786"/>
        <item x="2785"/>
        <item x="2784"/>
        <item x="2783"/>
        <item x="2782"/>
        <item x="2781"/>
        <item x="2780"/>
        <item x="2779"/>
        <item x="2778"/>
        <item x="2777"/>
        <item x="2776"/>
        <item x="2775"/>
        <item x="2774"/>
        <item x="2773"/>
        <item x="2772"/>
        <item x="2771"/>
        <item x="2770"/>
        <item x="2769"/>
        <item x="2768"/>
        <item x="2767"/>
        <item x="2766"/>
        <item x="2765"/>
        <item x="2764"/>
        <item x="2763"/>
        <item x="2762"/>
        <item x="2761"/>
        <item x="2760"/>
        <item x="2759"/>
        <item x="2758"/>
        <item x="2757"/>
        <item x="2756"/>
        <item x="2755"/>
        <item x="2754"/>
        <item x="2753"/>
        <item x="2752"/>
        <item x="2751"/>
        <item x="2750"/>
        <item x="2749"/>
        <item x="2748"/>
        <item x="2747"/>
        <item x="2746"/>
        <item x="2745"/>
        <item x="2744"/>
        <item x="2743"/>
        <item x="2742"/>
        <item x="2741"/>
        <item x="2740"/>
        <item x="2739"/>
        <item x="2738"/>
        <item x="2737"/>
        <item x="2736"/>
        <item x="2735"/>
        <item x="2734"/>
        <item x="2733"/>
        <item x="2732"/>
        <item x="2731"/>
        <item x="2730"/>
        <item x="2729"/>
        <item x="2728"/>
        <item x="2727"/>
        <item x="2726"/>
        <item x="2725"/>
        <item x="2724"/>
        <item x="2723"/>
        <item x="2722"/>
        <item x="2721"/>
        <item x="2720"/>
        <item x="2719"/>
        <item x="2718"/>
        <item x="2717"/>
        <item x="2716"/>
        <item x="2715"/>
        <item x="2714"/>
        <item x="2713"/>
        <item x="2712"/>
        <item x="2711"/>
        <item x="2710"/>
        <item x="2709"/>
        <item x="2708"/>
        <item x="2707"/>
        <item x="2706"/>
        <item x="2705"/>
        <item x="2704"/>
        <item x="2703"/>
        <item x="2702"/>
        <item x="2701"/>
        <item x="2700"/>
        <item x="2699"/>
        <item x="2698"/>
        <item x="2697"/>
        <item x="2696"/>
        <item x="2695"/>
        <item x="2694"/>
        <item x="2693"/>
        <item x="2692"/>
        <item x="2691"/>
        <item x="2690"/>
        <item x="2689"/>
        <item x="2688"/>
        <item x="2687"/>
        <item x="2686"/>
        <item x="2685"/>
        <item x="2684"/>
        <item x="2683"/>
        <item x="2682"/>
        <item x="2681"/>
        <item x="2680"/>
        <item x="2679"/>
        <item x="2678"/>
        <item x="2677"/>
        <item x="2676"/>
        <item x="2675"/>
        <item x="2674"/>
        <item x="2673"/>
        <item x="2672"/>
        <item x="2671"/>
        <item x="2670"/>
        <item x="2669"/>
        <item x="2668"/>
        <item x="2667"/>
        <item x="2666"/>
        <item x="2665"/>
        <item x="2664"/>
        <item x="2663"/>
        <item x="2662"/>
        <item x="2661"/>
        <item x="2660"/>
        <item x="2659"/>
        <item x="2658"/>
        <item x="2657"/>
        <item x="2656"/>
        <item x="2655"/>
        <item x="2654"/>
        <item x="2653"/>
        <item x="2652"/>
        <item x="2651"/>
        <item x="2650"/>
        <item x="2649"/>
        <item x="2648"/>
        <item x="2647"/>
        <item x="2646"/>
        <item x="2645"/>
        <item x="2644"/>
        <item x="2643"/>
        <item x="2642"/>
        <item x="2641"/>
        <item x="2640"/>
        <item x="2639"/>
        <item x="2638"/>
        <item x="2637"/>
        <item x="2636"/>
        <item x="2635"/>
        <item x="2634"/>
        <item x="2633"/>
        <item x="2632"/>
        <item x="2631"/>
        <item x="2630"/>
        <item x="2629"/>
        <item x="2628"/>
        <item x="2627"/>
        <item x="2626"/>
        <item x="2625"/>
        <item x="2624"/>
        <item x="2623"/>
        <item x="2622"/>
        <item x="2621"/>
        <item x="2620"/>
        <item x="2619"/>
        <item x="2618"/>
        <item x="2617"/>
        <item x="2616"/>
        <item x="2615"/>
        <item x="2614"/>
        <item x="2613"/>
        <item x="2612"/>
        <item x="2611"/>
        <item x="2610"/>
        <item x="2609"/>
        <item x="2608"/>
        <item x="2607"/>
        <item x="2606"/>
        <item x="2605"/>
        <item x="2604"/>
        <item x="2603"/>
        <item x="2602"/>
        <item x="2601"/>
        <item x="2600"/>
        <item x="2599"/>
        <item x="2598"/>
        <item x="2597"/>
        <item x="2596"/>
        <item x="2595"/>
        <item x="2594"/>
        <item x="2593"/>
        <item x="2592"/>
        <item x="2591"/>
        <item x="2590"/>
        <item x="2589"/>
        <item x="2588"/>
        <item x="2587"/>
        <item x="2586"/>
        <item x="2585"/>
        <item x="2584"/>
        <item x="2583"/>
        <item x="2582"/>
        <item x="2581"/>
        <item x="2580"/>
        <item x="2579"/>
        <item x="2578"/>
        <item x="2577"/>
        <item x="2576"/>
        <item x="2575"/>
        <item x="2574"/>
        <item x="2573"/>
        <item x="2572"/>
        <item x="2571"/>
        <item x="2570"/>
        <item x="2569"/>
        <item x="2568"/>
        <item x="2567"/>
        <item x="2566"/>
        <item x="2565"/>
        <item x="2564"/>
        <item x="2563"/>
        <item x="2562"/>
        <item x="2561"/>
        <item x="2560"/>
        <item x="2559"/>
        <item x="2558"/>
        <item x="2557"/>
        <item x="2556"/>
        <item x="2555"/>
        <item x="2554"/>
        <item x="2553"/>
        <item x="2552"/>
        <item x="2551"/>
        <item x="2550"/>
        <item x="2549"/>
        <item x="2548"/>
        <item x="2547"/>
        <item x="2546"/>
        <item x="2545"/>
        <item x="2544"/>
        <item x="2543"/>
        <item x="2542"/>
        <item x="2541"/>
        <item x="2540"/>
        <item x="2539"/>
        <item x="2538"/>
        <item x="2537"/>
        <item x="2536"/>
        <item x="2535"/>
        <item x="2534"/>
        <item x="2533"/>
        <item x="2532"/>
        <item x="2531"/>
        <item x="2530"/>
        <item x="2529"/>
        <item x="2528"/>
        <item x="2527"/>
        <item x="2526"/>
        <item x="2525"/>
        <item x="2524"/>
        <item x="2523"/>
        <item x="2522"/>
        <item x="2521"/>
        <item x="2520"/>
        <item x="2519"/>
        <item x="2518"/>
        <item x="2517"/>
        <item x="2516"/>
        <item x="2515"/>
        <item x="2514"/>
        <item x="2513"/>
        <item x="2512"/>
        <item x="2511"/>
        <item x="2510"/>
        <item x="2509"/>
        <item x="2508"/>
        <item x="2507"/>
        <item x="2506"/>
        <item x="2505"/>
        <item x="2504"/>
        <item x="2503"/>
        <item x="2502"/>
        <item x="2501"/>
        <item x="2500"/>
        <item x="2499"/>
        <item x="2498"/>
        <item x="2497"/>
        <item x="2496"/>
        <item x="2495"/>
        <item x="2494"/>
        <item x="2493"/>
        <item x="2492"/>
        <item x="2491"/>
        <item x="2490"/>
        <item x="2489"/>
        <item x="2488"/>
        <item x="2487"/>
        <item x="2486"/>
        <item x="2485"/>
        <item x="2484"/>
        <item x="2483"/>
        <item x="2482"/>
        <item x="2481"/>
        <item x="2480"/>
        <item x="2479"/>
        <item x="2478"/>
        <item x="2477"/>
        <item x="2476"/>
        <item x="2475"/>
        <item x="2474"/>
        <item x="2473"/>
        <item x="2472"/>
        <item x="2471"/>
        <item x="2470"/>
        <item x="2469"/>
        <item x="2468"/>
        <item x="2467"/>
        <item x="2466"/>
        <item x="2465"/>
        <item x="2464"/>
        <item x="2463"/>
        <item x="2462"/>
        <item x="2461"/>
        <item x="2460"/>
        <item x="2459"/>
        <item x="2458"/>
        <item x="2457"/>
        <item x="2456"/>
        <item x="2455"/>
        <item x="2454"/>
        <item x="2453"/>
        <item x="2452"/>
        <item x="2451"/>
        <item x="2450"/>
        <item x="2449"/>
        <item x="2448"/>
        <item x="2447"/>
        <item x="2446"/>
        <item x="2445"/>
        <item x="2444"/>
        <item x="2443"/>
        <item x="2442"/>
        <item x="2441"/>
        <item x="2440"/>
        <item x="2439"/>
        <item x="2438"/>
        <item x="2437"/>
        <item x="2436"/>
        <item x="2435"/>
        <item x="2434"/>
        <item x="2433"/>
        <item x="2432"/>
        <item x="2431"/>
        <item x="2430"/>
        <item x="2429"/>
        <item x="2428"/>
        <item x="2427"/>
        <item x="2426"/>
        <item x="2425"/>
        <item x="2424"/>
        <item x="2423"/>
        <item x="2422"/>
        <item x="2421"/>
        <item x="2420"/>
        <item x="2419"/>
        <item x="2418"/>
        <item x="2417"/>
        <item x="2416"/>
        <item x="2415"/>
        <item x="2414"/>
        <item x="2413"/>
        <item x="2412"/>
        <item x="2411"/>
        <item x="2410"/>
        <item x="2409"/>
        <item x="2408"/>
        <item x="2407"/>
        <item x="2406"/>
        <item x="2405"/>
        <item x="2404"/>
        <item x="2403"/>
        <item x="2402"/>
        <item x="2401"/>
        <item x="2400"/>
        <item x="2399"/>
        <item x="2398"/>
        <item x="2397"/>
        <item x="2396"/>
        <item x="2395"/>
        <item x="2394"/>
        <item x="2393"/>
        <item x="2392"/>
        <item x="2391"/>
        <item x="2390"/>
        <item x="2389"/>
        <item x="2388"/>
        <item x="2387"/>
        <item x="2386"/>
        <item x="2385"/>
        <item x="2384"/>
        <item x="2383"/>
        <item x="2382"/>
        <item x="2381"/>
        <item x="2380"/>
        <item x="2379"/>
        <item x="2378"/>
        <item x="2377"/>
        <item x="2376"/>
        <item x="2375"/>
        <item x="2374"/>
        <item x="2373"/>
        <item x="2372"/>
        <item x="2371"/>
        <item x="2370"/>
        <item x="2369"/>
        <item x="2368"/>
        <item x="2367"/>
        <item x="2366"/>
        <item x="2365"/>
        <item x="2364"/>
        <item x="2363"/>
        <item x="2362"/>
        <item x="2361"/>
        <item x="2360"/>
        <item x="2359"/>
        <item x="2358"/>
        <item x="2357"/>
        <item x="2356"/>
        <item x="2355"/>
        <item x="2354"/>
        <item x="2353"/>
        <item x="2352"/>
        <item x="2351"/>
        <item x="2350"/>
        <item x="2349"/>
        <item x="2348"/>
        <item x="2347"/>
        <item x="2346"/>
        <item x="2345"/>
        <item x="2344"/>
        <item x="2343"/>
        <item x="2342"/>
        <item x="2341"/>
        <item x="2340"/>
        <item x="2339"/>
        <item x="2338"/>
        <item x="2337"/>
        <item x="2336"/>
        <item x="2335"/>
        <item x="2334"/>
        <item x="2333"/>
        <item x="2332"/>
        <item x="2331"/>
        <item x="2330"/>
        <item x="2329"/>
        <item x="2328"/>
        <item x="2327"/>
        <item x="2326"/>
        <item x="2325"/>
        <item x="2324"/>
        <item x="2323"/>
        <item x="2322"/>
        <item x="2321"/>
        <item x="2320"/>
        <item x="2319"/>
        <item x="2318"/>
        <item x="2317"/>
        <item x="2316"/>
        <item x="2315"/>
        <item x="2314"/>
        <item x="2313"/>
        <item x="2312"/>
        <item x="2311"/>
        <item x="2310"/>
        <item x="2309"/>
        <item x="2308"/>
        <item x="2307"/>
        <item x="2306"/>
        <item x="2305"/>
        <item x="2304"/>
        <item x="2303"/>
        <item x="2302"/>
        <item x="2301"/>
        <item x="2300"/>
        <item x="2299"/>
        <item x="2298"/>
        <item x="2297"/>
        <item x="2296"/>
        <item x="2295"/>
        <item x="2294"/>
        <item x="2293"/>
        <item x="2292"/>
        <item x="2291"/>
        <item x="2290"/>
        <item x="2289"/>
        <item x="2288"/>
        <item x="2287"/>
        <item x="2286"/>
        <item x="2285"/>
        <item x="2284"/>
        <item x="2283"/>
        <item x="2282"/>
        <item x="2281"/>
        <item x="2280"/>
        <item x="2279"/>
        <item x="2278"/>
        <item x="2277"/>
        <item x="2276"/>
        <item x="2275"/>
        <item x="2274"/>
        <item x="2273"/>
        <item x="2272"/>
        <item x="2271"/>
        <item x="2270"/>
        <item x="2269"/>
        <item x="2268"/>
        <item x="2267"/>
        <item x="2266"/>
        <item x="2265"/>
        <item x="2264"/>
        <item x="2263"/>
        <item x="2262"/>
        <item x="2261"/>
        <item x="2260"/>
        <item x="2259"/>
        <item x="2258"/>
        <item x="2257"/>
        <item x="2256"/>
        <item x="2255"/>
        <item x="2254"/>
        <item x="2253"/>
        <item x="2252"/>
        <item x="2251"/>
        <item x="2250"/>
        <item x="2249"/>
        <item x="2248"/>
        <item x="2247"/>
        <item x="2246"/>
        <item x="2245"/>
        <item x="2244"/>
        <item x="2243"/>
        <item x="2242"/>
        <item x="2241"/>
        <item x="2240"/>
        <item x="2239"/>
        <item x="2238"/>
        <item x="2237"/>
        <item x="2236"/>
        <item x="2235"/>
        <item x="2234"/>
        <item x="2233"/>
        <item x="2232"/>
        <item x="2231"/>
        <item x="2230"/>
        <item x="2229"/>
        <item x="2228"/>
        <item x="2227"/>
        <item x="2226"/>
        <item x="2225"/>
        <item x="2224"/>
        <item x="2223"/>
        <item x="2222"/>
        <item x="2221"/>
        <item x="2220"/>
        <item x="2219"/>
        <item x="2218"/>
        <item x="2217"/>
        <item x="2216"/>
        <item x="2215"/>
        <item x="2214"/>
        <item x="2213"/>
        <item x="2212"/>
        <item x="2211"/>
        <item x="2210"/>
        <item x="2209"/>
        <item x="2208"/>
        <item x="2207"/>
        <item x="2206"/>
        <item x="2205"/>
        <item x="2204"/>
        <item x="2203"/>
        <item x="2202"/>
        <item x="2201"/>
        <item x="2200"/>
        <item x="2199"/>
        <item x="2198"/>
        <item x="2197"/>
        <item x="2196"/>
        <item x="2195"/>
        <item x="2194"/>
        <item x="2193"/>
        <item x="2192"/>
        <item x="2191"/>
        <item x="2190"/>
        <item x="2189"/>
        <item x="2188"/>
        <item x="2187"/>
        <item x="2186"/>
        <item x="2185"/>
        <item x="2184"/>
        <item x="2183"/>
        <item x="2182"/>
        <item x="2181"/>
        <item x="2180"/>
        <item x="2179"/>
        <item x="2178"/>
        <item x="2177"/>
        <item x="2176"/>
        <item x="2175"/>
        <item x="2174"/>
        <item x="2173"/>
        <item x="2172"/>
        <item x="2171"/>
        <item x="2170"/>
        <item x="2169"/>
        <item x="2168"/>
        <item x="2167"/>
        <item x="2166"/>
        <item x="2165"/>
        <item x="2164"/>
        <item x="2163"/>
        <item x="2162"/>
        <item x="2161"/>
        <item x="2160"/>
        <item x="2159"/>
        <item x="2158"/>
        <item x="2157"/>
        <item x="2156"/>
        <item x="2155"/>
        <item x="2154"/>
        <item x="2153"/>
        <item x="2152"/>
        <item x="2151"/>
        <item x="2150"/>
        <item x="2149"/>
        <item x="2148"/>
        <item x="2147"/>
        <item x="2146"/>
        <item x="2145"/>
        <item x="2144"/>
        <item x="2143"/>
        <item x="2142"/>
        <item x="2141"/>
        <item x="2140"/>
        <item x="2139"/>
        <item x="2138"/>
        <item x="2137"/>
        <item x="2136"/>
        <item x="2135"/>
        <item x="2134"/>
        <item x="2133"/>
        <item x="2132"/>
        <item x="2131"/>
        <item x="2130"/>
        <item x="2129"/>
        <item x="2128"/>
        <item x="2127"/>
        <item x="2126"/>
        <item x="2125"/>
        <item x="2124"/>
        <item x="2123"/>
        <item x="2122"/>
        <item x="2121"/>
        <item x="2120"/>
        <item x="2119"/>
        <item x="2118"/>
        <item x="2117"/>
        <item x="2116"/>
        <item x="2115"/>
        <item x="2114"/>
        <item x="2113"/>
        <item x="2112"/>
        <item x="2111"/>
        <item x="2110"/>
        <item x="2109"/>
        <item x="2108"/>
        <item x="2107"/>
        <item x="2106"/>
        <item x="2105"/>
        <item x="2104"/>
        <item x="2103"/>
        <item x="2102"/>
        <item x="2101"/>
        <item x="2100"/>
        <item x="2099"/>
        <item x="2098"/>
        <item x="2097"/>
        <item x="2096"/>
        <item x="2095"/>
        <item x="2094"/>
        <item x="2093"/>
        <item x="2092"/>
        <item x="2091"/>
        <item x="2090"/>
        <item x="2089"/>
        <item x="2088"/>
        <item x="2087"/>
        <item x="2086"/>
        <item x="2085"/>
        <item x="2084"/>
        <item x="2083"/>
        <item x="2082"/>
        <item x="2081"/>
        <item x="2080"/>
        <item x="2079"/>
        <item x="2078"/>
        <item x="2077"/>
        <item x="2076"/>
        <item x="2075"/>
        <item x="2074"/>
        <item x="2073"/>
        <item x="2072"/>
        <item x="2071"/>
        <item x="2070"/>
        <item x="2069"/>
        <item x="2068"/>
        <item x="2067"/>
        <item x="2066"/>
        <item x="2065"/>
        <item x="2064"/>
        <item x="2063"/>
        <item x="2062"/>
        <item x="2061"/>
        <item x="2060"/>
        <item x="2059"/>
        <item x="2058"/>
        <item x="2057"/>
        <item x="2056"/>
        <item x="2055"/>
        <item x="2054"/>
        <item x="2053"/>
        <item x="2052"/>
        <item x="2051"/>
        <item x="2050"/>
        <item x="2049"/>
        <item x="2048"/>
        <item x="2047"/>
        <item x="2046"/>
        <item x="2045"/>
        <item x="2044"/>
        <item x="2043"/>
        <item x="2042"/>
        <item x="2041"/>
        <item x="2040"/>
        <item x="2039"/>
        <item x="2038"/>
        <item x="2037"/>
        <item x="2036"/>
        <item x="2035"/>
        <item x="2034"/>
        <item x="2033"/>
        <item x="2032"/>
        <item x="2031"/>
        <item x="2030"/>
        <item x="2029"/>
        <item x="2028"/>
        <item x="2027"/>
        <item x="2026"/>
        <item x="2025"/>
        <item x="2024"/>
        <item x="2023"/>
        <item x="2022"/>
        <item x="2021"/>
        <item x="2020"/>
        <item x="2019"/>
        <item x="2018"/>
        <item x="2017"/>
        <item x="2016"/>
        <item x="2015"/>
        <item x="2014"/>
        <item x="2013"/>
        <item x="2012"/>
        <item x="2011"/>
        <item x="2010"/>
        <item x="2009"/>
        <item x="2008"/>
        <item x="2007"/>
        <item x="2006"/>
        <item x="2005"/>
        <item x="2004"/>
        <item x="2003"/>
        <item x="2002"/>
        <item x="2001"/>
        <item x="2000"/>
        <item x="1999"/>
        <item x="1998"/>
        <item x="1997"/>
        <item x="1996"/>
        <item x="1995"/>
        <item x="1994"/>
        <item x="1993"/>
        <item x="1992"/>
        <item x="1991"/>
        <item x="1990"/>
        <item x="1989"/>
        <item x="1988"/>
        <item x="1987"/>
        <item x="1986"/>
        <item x="1985"/>
        <item x="1984"/>
        <item x="1983"/>
        <item x="1982"/>
        <item x="1981"/>
        <item x="1980"/>
        <item x="1979"/>
        <item x="1978"/>
        <item x="1977"/>
        <item x="1976"/>
        <item x="1975"/>
        <item x="1974"/>
        <item x="1973"/>
        <item x="1972"/>
        <item x="1971"/>
        <item x="1970"/>
        <item x="1969"/>
        <item x="1968"/>
        <item x="1967"/>
        <item x="1966"/>
        <item x="1965"/>
        <item x="1964"/>
        <item x="1963"/>
        <item x="1962"/>
        <item x="1961"/>
        <item x="1960"/>
        <item x="1959"/>
        <item x="1958"/>
        <item x="1957"/>
        <item x="1956"/>
        <item x="1955"/>
        <item x="1954"/>
        <item x="1953"/>
        <item x="1952"/>
        <item x="1951"/>
        <item x="1950"/>
        <item x="1949"/>
        <item x="1948"/>
        <item x="1947"/>
        <item x="1946"/>
        <item x="1945"/>
        <item x="1944"/>
        <item x="1943"/>
        <item x="1942"/>
        <item x="1941"/>
        <item x="1940"/>
        <item x="1939"/>
        <item x="1938"/>
        <item x="1937"/>
        <item x="1936"/>
        <item x="1935"/>
        <item x="1934"/>
        <item x="1933"/>
        <item x="1932"/>
        <item x="1931"/>
        <item x="1930"/>
        <item x="1929"/>
        <item x="1928"/>
        <item x="1927"/>
        <item x="1926"/>
        <item x="1925"/>
        <item x="1924"/>
        <item x="1923"/>
        <item x="1922"/>
        <item x="1921"/>
        <item x="1920"/>
        <item x="1919"/>
        <item x="1918"/>
        <item x="1917"/>
        <item x="1916"/>
        <item x="1915"/>
        <item x="1914"/>
        <item x="1913"/>
        <item x="1912"/>
        <item x="1911"/>
        <item x="1910"/>
        <item x="1909"/>
        <item x="1908"/>
        <item x="1907"/>
        <item x="1906"/>
        <item x="1905"/>
        <item x="1904"/>
        <item x="1903"/>
        <item x="1902"/>
        <item x="1901"/>
        <item x="1900"/>
        <item x="1899"/>
        <item x="1898"/>
        <item x="1897"/>
        <item x="1896"/>
        <item x="1895"/>
        <item x="1894"/>
        <item x="1893"/>
        <item x="1892"/>
        <item x="1891"/>
        <item x="1890"/>
        <item x="1889"/>
        <item x="1888"/>
        <item x="1887"/>
        <item x="1886"/>
        <item x="1885"/>
        <item x="1884"/>
        <item x="1883"/>
        <item x="1882"/>
        <item x="1881"/>
        <item x="1880"/>
        <item x="1879"/>
        <item x="1878"/>
        <item x="1877"/>
        <item x="1876"/>
        <item x="1875"/>
        <item x="1874"/>
        <item x="1873"/>
        <item x="1872"/>
        <item x="1871"/>
        <item x="1870"/>
        <item x="1869"/>
        <item x="1868"/>
        <item x="1867"/>
        <item x="1866"/>
        <item x="1865"/>
        <item x="1864"/>
        <item x="1863"/>
        <item x="1862"/>
        <item x="1861"/>
        <item x="1860"/>
        <item x="1859"/>
        <item x="1858"/>
        <item x="1857"/>
        <item x="1856"/>
        <item x="1855"/>
        <item x="1854"/>
        <item x="1853"/>
        <item x="1852"/>
        <item x="1851"/>
        <item x="1850"/>
        <item x="1849"/>
        <item x="1848"/>
        <item x="1847"/>
        <item x="1846"/>
        <item x="1845"/>
        <item x="1844"/>
        <item x="1843"/>
        <item x="1842"/>
        <item x="1841"/>
        <item x="1840"/>
        <item x="1839"/>
        <item x="1838"/>
        <item x="1837"/>
        <item x="1836"/>
        <item x="1835"/>
        <item x="1834"/>
        <item x="1833"/>
        <item x="1832"/>
        <item x="1831"/>
        <item x="1830"/>
        <item x="1829"/>
        <item x="1828"/>
        <item x="1827"/>
        <item x="1826"/>
        <item x="1825"/>
        <item x="1824"/>
        <item x="1823"/>
        <item x="1822"/>
        <item x="1821"/>
        <item x="1820"/>
        <item x="1819"/>
        <item x="1818"/>
        <item x="1817"/>
        <item x="1816"/>
        <item x="1815"/>
        <item x="1814"/>
        <item x="1813"/>
        <item x="1812"/>
        <item x="1811"/>
        <item x="1810"/>
        <item x="1809"/>
        <item x="1808"/>
        <item x="1807"/>
        <item x="1806"/>
        <item x="1805"/>
        <item x="1804"/>
        <item x="1803"/>
        <item x="1802"/>
        <item x="1801"/>
        <item x="1800"/>
        <item x="1799"/>
        <item x="1798"/>
        <item x="1797"/>
        <item x="1796"/>
        <item x="1795"/>
        <item x="1794"/>
        <item x="1793"/>
        <item x="1792"/>
        <item x="1791"/>
        <item x="1790"/>
        <item x="1789"/>
        <item x="1788"/>
        <item x="1787"/>
        <item x="1786"/>
        <item x="1785"/>
        <item x="1784"/>
        <item x="1783"/>
        <item x="1782"/>
        <item x="1781"/>
        <item x="1780"/>
        <item x="1779"/>
        <item x="1778"/>
        <item x="1777"/>
        <item x="1776"/>
        <item x="1775"/>
        <item x="1774"/>
        <item x="1773"/>
        <item x="1772"/>
        <item x="1771"/>
        <item x="1770"/>
        <item x="1769"/>
        <item x="1768"/>
        <item x="1767"/>
        <item x="1766"/>
        <item x="1765"/>
        <item x="1764"/>
        <item x="1763"/>
        <item x="1762"/>
        <item x="1761"/>
        <item x="1760"/>
        <item x="1759"/>
        <item x="1758"/>
        <item x="1757"/>
        <item x="1756"/>
        <item x="1755"/>
        <item x="1754"/>
        <item x="1753"/>
        <item x="1752"/>
        <item x="1751"/>
        <item x="1750"/>
        <item x="1749"/>
        <item x="1748"/>
        <item x="1747"/>
        <item x="1746"/>
        <item x="1745"/>
        <item x="1744"/>
        <item x="1743"/>
        <item x="1742"/>
        <item x="1741"/>
        <item x="1740"/>
        <item x="1739"/>
        <item x="1738"/>
        <item x="1737"/>
        <item x="1736"/>
        <item x="1735"/>
        <item x="1734"/>
        <item x="1733"/>
        <item x="1732"/>
        <item x="1731"/>
        <item x="1730"/>
        <item x="1729"/>
        <item x="1728"/>
        <item x="1727"/>
        <item x="1726"/>
        <item x="1725"/>
        <item x="1724"/>
        <item x="1723"/>
        <item x="1722"/>
        <item x="1721"/>
        <item x="1720"/>
        <item x="1719"/>
        <item x="1718"/>
        <item x="1717"/>
        <item x="1716"/>
        <item x="1715"/>
        <item x="1714"/>
        <item x="1713"/>
        <item x="1712"/>
        <item x="1711"/>
        <item x="1710"/>
        <item x="1709"/>
        <item x="1708"/>
        <item x="1707"/>
        <item x="1706"/>
        <item x="1705"/>
        <item x="1704"/>
        <item x="1703"/>
        <item x="1702"/>
        <item x="1701"/>
        <item x="1700"/>
        <item x="1699"/>
        <item x="1698"/>
        <item x="1697"/>
        <item x="1696"/>
        <item x="1695"/>
        <item x="1694"/>
        <item x="1693"/>
        <item x="1692"/>
        <item x="1691"/>
        <item x="1690"/>
        <item x="1689"/>
        <item x="1688"/>
        <item x="1687"/>
        <item x="1686"/>
        <item x="1685"/>
        <item x="1684"/>
        <item x="1683"/>
        <item x="1682"/>
        <item x="1681"/>
        <item x="1680"/>
        <item x="1679"/>
        <item x="1678"/>
        <item x="1677"/>
        <item x="1676"/>
        <item x="1675"/>
        <item x="1674"/>
        <item x="1673"/>
        <item x="1672"/>
        <item x="1671"/>
        <item x="1670"/>
        <item x="1669"/>
        <item x="1668"/>
        <item x="1667"/>
        <item x="1666"/>
        <item x="1665"/>
        <item x="1664"/>
        <item x="1663"/>
        <item x="1662"/>
        <item x="1661"/>
        <item x="1660"/>
        <item x="1659"/>
        <item x="1658"/>
        <item x="1657"/>
        <item x="1656"/>
        <item x="1655"/>
        <item x="1654"/>
        <item x="1653"/>
        <item x="1652"/>
        <item x="1651"/>
        <item x="1650"/>
        <item x="1649"/>
        <item x="1648"/>
        <item x="1647"/>
        <item x="1646"/>
        <item x="1645"/>
        <item x="1644"/>
        <item x="1643"/>
        <item x="1642"/>
        <item x="1641"/>
        <item x="1640"/>
        <item x="1639"/>
        <item x="1638"/>
        <item x="1637"/>
        <item x="1636"/>
        <item x="1635"/>
        <item x="1634"/>
        <item x="1633"/>
        <item x="1632"/>
        <item x="1631"/>
        <item x="1630"/>
        <item x="1629"/>
        <item x="1628"/>
        <item x="1627"/>
        <item x="1626"/>
        <item x="1625"/>
        <item x="1624"/>
        <item x="1623"/>
        <item x="1622"/>
        <item x="1621"/>
        <item x="1620"/>
        <item x="1619"/>
        <item x="1618"/>
        <item x="1617"/>
        <item x="1616"/>
        <item x="1615"/>
        <item x="1614"/>
        <item x="1613"/>
        <item x="1612"/>
        <item x="1611"/>
        <item x="1610"/>
        <item x="1609"/>
        <item x="1608"/>
        <item x="1607"/>
        <item x="1606"/>
        <item x="1605"/>
        <item x="1604"/>
        <item x="1603"/>
        <item x="1602"/>
        <item x="1601"/>
        <item x="1600"/>
        <item x="1599"/>
        <item x="1598"/>
        <item x="1597"/>
        <item x="1596"/>
        <item x="1595"/>
        <item x="1594"/>
        <item x="1593"/>
        <item x="1592"/>
        <item x="1591"/>
        <item x="1590"/>
        <item x="1589"/>
        <item x="1588"/>
        <item x="1587"/>
        <item x="1586"/>
        <item x="1585"/>
        <item x="1584"/>
        <item x="1583"/>
        <item x="1582"/>
        <item x="1581"/>
        <item x="1580"/>
        <item x="1579"/>
        <item x="1578"/>
        <item x="1577"/>
        <item x="1576"/>
        <item x="1575"/>
        <item x="1574"/>
        <item x="1573"/>
        <item x="1572"/>
        <item x="1571"/>
        <item x="1570"/>
        <item x="1569"/>
        <item x="1568"/>
        <item x="1567"/>
        <item x="1566"/>
        <item x="1565"/>
        <item x="1564"/>
        <item x="1563"/>
        <item x="1562"/>
        <item x="1561"/>
        <item x="1560"/>
        <item x="1559"/>
        <item x="1558"/>
        <item x="1557"/>
        <item x="1556"/>
        <item x="1555"/>
        <item x="1554"/>
        <item x="1553"/>
        <item x="1552"/>
        <item x="1551"/>
        <item x="1550"/>
        <item x="1549"/>
        <item x="1548"/>
        <item x="1547"/>
        <item x="1546"/>
        <item x="1545"/>
        <item x="1544"/>
        <item x="1543"/>
        <item x="1542"/>
        <item x="1541"/>
        <item x="1540"/>
        <item x="1539"/>
        <item x="1538"/>
        <item x="1537"/>
        <item x="1536"/>
        <item x="1535"/>
        <item x="1534"/>
        <item x="1533"/>
        <item x="1532"/>
        <item x="1531"/>
        <item x="1530"/>
        <item x="1529"/>
        <item x="1528"/>
        <item x="1527"/>
        <item x="1526"/>
        <item x="1525"/>
        <item x="1524"/>
        <item x="1523"/>
        <item x="1522"/>
        <item x="1521"/>
        <item x="1520"/>
        <item x="1519"/>
        <item x="1518"/>
        <item x="1517"/>
        <item x="1516"/>
        <item x="1515"/>
        <item x="1514"/>
        <item x="1513"/>
        <item x="1512"/>
        <item x="1511"/>
        <item x="1510"/>
        <item x="1509"/>
        <item x="1508"/>
        <item x="1507"/>
        <item x="1506"/>
        <item x="1505"/>
        <item x="1504"/>
        <item x="1503"/>
        <item x="1502"/>
        <item x="1501"/>
        <item x="1500"/>
        <item x="1499"/>
        <item x="1498"/>
        <item x="1497"/>
        <item x="1496"/>
        <item x="1495"/>
        <item x="1494"/>
        <item x="1493"/>
        <item x="1492"/>
        <item x="1491"/>
        <item x="1490"/>
        <item x="1489"/>
        <item x="1488"/>
        <item x="1487"/>
        <item x="1486"/>
        <item x="1485"/>
        <item x="1484"/>
        <item x="1483"/>
        <item x="1482"/>
        <item x="1481"/>
        <item x="1480"/>
        <item x="1479"/>
        <item x="1478"/>
        <item x="1477"/>
        <item x="1476"/>
        <item x="1475"/>
        <item x="1474"/>
        <item x="1473"/>
        <item x="1472"/>
        <item x="1471"/>
        <item x="1470"/>
        <item x="1469"/>
        <item x="1468"/>
        <item x="1467"/>
        <item x="1466"/>
        <item x="1465"/>
        <item x="1464"/>
        <item x="1463"/>
        <item x="1462"/>
        <item x="1461"/>
        <item x="1460"/>
        <item x="1459"/>
        <item x="1458"/>
        <item x="1457"/>
        <item x="1456"/>
        <item x="1455"/>
        <item x="1454"/>
        <item x="1453"/>
        <item x="1452"/>
        <item x="1451"/>
        <item x="1450"/>
        <item x="1449"/>
        <item x="1448"/>
        <item x="1447"/>
        <item x="1446"/>
        <item x="1445"/>
        <item x="1444"/>
        <item x="1443"/>
        <item x="1442"/>
        <item x="1441"/>
        <item x="1440"/>
        <item x="1439"/>
        <item x="1438"/>
        <item x="1437"/>
        <item x="1436"/>
        <item x="1435"/>
        <item x="1434"/>
        <item x="1433"/>
        <item x="1432"/>
        <item x="1431"/>
        <item x="1430"/>
        <item x="1429"/>
        <item x="1428"/>
        <item x="1427"/>
        <item x="1426"/>
        <item x="1425"/>
        <item x="1424"/>
        <item x="1423"/>
        <item x="1422"/>
        <item x="1421"/>
        <item x="1420"/>
        <item x="1419"/>
        <item x="1418"/>
        <item x="1417"/>
        <item x="1416"/>
        <item x="1415"/>
        <item x="1414"/>
        <item x="1413"/>
        <item x="1412"/>
        <item x="1411"/>
        <item x="1410"/>
        <item x="1409"/>
        <item x="1408"/>
        <item x="1407"/>
        <item x="1406"/>
        <item x="1405"/>
        <item x="1404"/>
        <item x="1403"/>
        <item x="1402"/>
        <item x="1401"/>
        <item x="1400"/>
        <item x="1399"/>
        <item x="1398"/>
        <item x="1397"/>
        <item x="1396"/>
        <item x="1395"/>
        <item x="1394"/>
        <item x="1393"/>
        <item x="1392"/>
        <item x="1391"/>
        <item x="1390"/>
        <item x="1389"/>
        <item x="1388"/>
        <item x="1387"/>
        <item x="1386"/>
        <item x="1385"/>
        <item x="1384"/>
        <item x="1383"/>
        <item x="1382"/>
        <item x="1381"/>
        <item x="1380"/>
        <item x="1379"/>
        <item x="1378"/>
        <item x="1377"/>
        <item x="1376"/>
        <item x="1375"/>
        <item x="1374"/>
        <item x="1373"/>
        <item x="1372"/>
        <item x="1371"/>
        <item x="1370"/>
        <item x="1369"/>
        <item x="1368"/>
        <item x="1367"/>
        <item x="1366"/>
        <item x="1365"/>
        <item x="1364"/>
        <item x="1363"/>
        <item x="1362"/>
        <item x="1361"/>
        <item x="1360"/>
        <item x="1359"/>
        <item x="1358"/>
        <item x="1357"/>
        <item x="1356"/>
        <item x="1355"/>
        <item x="1354"/>
        <item x="1353"/>
        <item x="1352"/>
        <item x="1351"/>
        <item x="1350"/>
        <item x="1349"/>
        <item x="1348"/>
        <item x="1347"/>
        <item x="1346"/>
        <item x="1345"/>
        <item x="1344"/>
        <item x="1343"/>
        <item x="1342"/>
        <item x="1341"/>
        <item x="1340"/>
        <item x="1339"/>
        <item x="1338"/>
        <item x="1337"/>
        <item x="1336"/>
        <item x="1335"/>
        <item x="1334"/>
        <item x="1333"/>
        <item x="1332"/>
        <item x="1331"/>
        <item x="1330"/>
        <item x="1329"/>
        <item x="1328"/>
        <item x="1327"/>
        <item x="1326"/>
        <item x="1325"/>
        <item x="1324"/>
        <item x="1323"/>
        <item x="1322"/>
        <item x="1321"/>
        <item x="1320"/>
        <item x="1319"/>
        <item x="1318"/>
        <item x="1317"/>
        <item x="1316"/>
        <item x="1315"/>
        <item x="1314"/>
        <item x="1313"/>
        <item x="1312"/>
        <item x="1311"/>
        <item x="1310"/>
        <item x="1309"/>
        <item x="1308"/>
        <item x="1307"/>
        <item x="1306"/>
        <item x="1305"/>
        <item x="1304"/>
        <item x="1303"/>
        <item x="1302"/>
        <item x="1301"/>
        <item x="1300"/>
        <item x="1299"/>
        <item x="1298"/>
        <item x="1297"/>
        <item x="1296"/>
        <item x="1295"/>
        <item x="1294"/>
        <item x="1293"/>
        <item x="1292"/>
        <item x="1291"/>
        <item x="1290"/>
        <item x="1289"/>
        <item x="1288"/>
        <item x="1287"/>
        <item x="1286"/>
        <item x="1285"/>
        <item x="1284"/>
        <item x="1283"/>
        <item x="1282"/>
        <item x="1281"/>
        <item x="1280"/>
        <item x="1279"/>
        <item x="1278"/>
        <item x="1277"/>
        <item x="1276"/>
        <item x="1275"/>
        <item x="1274"/>
        <item x="1273"/>
        <item x="1272"/>
        <item x="1271"/>
        <item x="1270"/>
        <item x="1269"/>
        <item x="1268"/>
        <item x="1267"/>
        <item x="1266"/>
        <item x="1265"/>
        <item x="1264"/>
        <item x="1263"/>
        <item x="1262"/>
        <item x="1261"/>
        <item x="1260"/>
        <item x="1259"/>
        <item x="1258"/>
        <item x="1257"/>
        <item x="1256"/>
        <item x="1255"/>
        <item x="1254"/>
        <item x="1253"/>
        <item x="1252"/>
        <item x="1251"/>
        <item x="1250"/>
        <item x="1249"/>
        <item x="1248"/>
        <item x="1247"/>
        <item x="1246"/>
        <item x="1245"/>
        <item x="1244"/>
        <item x="1243"/>
        <item x="1242"/>
        <item x="1241"/>
        <item x="1240"/>
        <item x="1239"/>
        <item x="1238"/>
        <item x="1237"/>
        <item x="1236"/>
        <item x="1235"/>
        <item x="1234"/>
        <item x="1233"/>
        <item x="1232"/>
        <item x="1231"/>
        <item x="1230"/>
        <item x="1229"/>
        <item x="1228"/>
        <item x="1227"/>
        <item x="1226"/>
        <item x="1225"/>
        <item x="1224"/>
        <item x="1223"/>
        <item x="1222"/>
        <item x="1221"/>
        <item x="1220"/>
        <item x="1219"/>
        <item x="1218"/>
        <item x="1217"/>
        <item x="1216"/>
        <item x="1215"/>
        <item x="1214"/>
        <item x="1213"/>
        <item x="1212"/>
        <item x="1211"/>
        <item x="1210"/>
        <item x="1209"/>
        <item x="1208"/>
        <item x="1207"/>
        <item x="1206"/>
        <item x="1205"/>
        <item x="1204"/>
        <item x="1203"/>
        <item x="1202"/>
        <item x="1201"/>
        <item x="1200"/>
        <item x="1199"/>
        <item x="1198"/>
        <item x="1197"/>
        <item x="1196"/>
        <item x="1195"/>
        <item x="1194"/>
        <item x="1193"/>
        <item x="1192"/>
        <item x="1191"/>
        <item x="1190"/>
        <item x="1189"/>
        <item x="1188"/>
        <item x="1187"/>
        <item x="1186"/>
        <item x="1185"/>
        <item x="1184"/>
        <item x="1183"/>
        <item x="1182"/>
        <item x="1181"/>
        <item x="1180"/>
        <item x="1179"/>
        <item x="1178"/>
        <item x="1177"/>
        <item x="1176"/>
        <item x="1175"/>
        <item x="1174"/>
        <item x="1173"/>
        <item x="1172"/>
        <item x="1171"/>
        <item x="1170"/>
        <item x="1169"/>
        <item x="1168"/>
        <item x="1167"/>
        <item x="1166"/>
        <item x="1165"/>
        <item x="1164"/>
        <item x="1163"/>
        <item x="1162"/>
        <item x="1161"/>
        <item x="1160"/>
        <item x="1159"/>
        <item x="1158"/>
        <item x="1157"/>
        <item x="1156"/>
        <item x="1155"/>
        <item x="1154"/>
        <item x="1153"/>
        <item x="1152"/>
        <item x="1151"/>
        <item x="1150"/>
        <item x="1149"/>
        <item x="1148"/>
        <item x="1147"/>
        <item x="1146"/>
        <item x="1145"/>
        <item x="1144"/>
        <item x="1143"/>
        <item x="1142"/>
        <item x="1141"/>
        <item x="1140"/>
        <item x="1139"/>
        <item x="1138"/>
        <item x="1137"/>
        <item x="1136"/>
        <item x="1135"/>
        <item x="1134"/>
        <item x="1133"/>
        <item x="1132"/>
        <item x="1131"/>
        <item x="1130"/>
        <item x="1129"/>
        <item x="1128"/>
        <item x="1127"/>
        <item x="1126"/>
        <item x="1125"/>
        <item x="1124"/>
        <item x="1123"/>
        <item x="1122"/>
        <item x="1121"/>
        <item x="1120"/>
        <item x="1119"/>
        <item x="1118"/>
        <item x="1117"/>
        <item x="1116"/>
        <item x="1115"/>
        <item x="1114"/>
        <item x="1113"/>
        <item x="1112"/>
        <item x="1111"/>
        <item x="1110"/>
        <item x="1109"/>
        <item x="1108"/>
        <item x="1107"/>
        <item x="1106"/>
        <item x="1105"/>
        <item x="1104"/>
        <item x="1103"/>
        <item x="1102"/>
        <item x="1101"/>
        <item x="1100"/>
        <item x="1099"/>
        <item x="1098"/>
        <item x="1097"/>
        <item x="1096"/>
        <item x="1095"/>
        <item x="1094"/>
        <item x="1093"/>
        <item x="1092"/>
        <item x="1091"/>
        <item x="1090"/>
        <item x="1089"/>
        <item x="1088"/>
        <item x="1087"/>
        <item x="1086"/>
        <item x="1085"/>
        <item x="1084"/>
        <item x="1083"/>
        <item x="1082"/>
        <item x="1081"/>
        <item x="1080"/>
        <item x="1079"/>
        <item x="1078"/>
        <item x="1077"/>
        <item x="1076"/>
        <item x="1075"/>
        <item x="1074"/>
        <item x="1073"/>
        <item x="1072"/>
        <item x="1071"/>
        <item x="1070"/>
        <item x="1069"/>
        <item x="1068"/>
        <item x="1067"/>
        <item x="1066"/>
        <item x="1065"/>
        <item x="1064"/>
        <item x="1063"/>
        <item x="1062"/>
        <item x="1061"/>
        <item x="1060"/>
        <item x="1059"/>
        <item x="1058"/>
        <item x="1057"/>
        <item x="1056"/>
        <item x="1055"/>
        <item x="1054"/>
        <item x="1053"/>
        <item x="1052"/>
        <item x="1051"/>
        <item x="1050"/>
        <item x="1049"/>
        <item x="1048"/>
        <item x="1047"/>
        <item x="1046"/>
        <item x="1045"/>
        <item x="1044"/>
        <item x="1043"/>
        <item x="1042"/>
        <item x="1041"/>
        <item x="1040"/>
        <item x="1039"/>
        <item x="1038"/>
        <item x="1037"/>
        <item x="1036"/>
        <item x="1035"/>
        <item x="1034"/>
        <item x="1033"/>
        <item x="1032"/>
        <item x="1031"/>
        <item x="1030"/>
        <item x="1029"/>
        <item x="1028"/>
        <item x="1027"/>
        <item x="1026"/>
        <item x="1025"/>
        <item x="1024"/>
        <item x="1023"/>
        <item x="1022"/>
        <item x="1021"/>
        <item x="1020"/>
        <item x="1019"/>
        <item x="1018"/>
        <item x="1017"/>
        <item x="1016"/>
        <item x="1015"/>
        <item x="1014"/>
        <item x="1013"/>
        <item x="1012"/>
        <item x="1011"/>
        <item x="1010"/>
        <item x="1009"/>
        <item x="1008"/>
        <item x="1007"/>
        <item x="1006"/>
        <item x="1005"/>
        <item x="1004"/>
        <item x="1003"/>
        <item x="1002"/>
        <item x="1001"/>
        <item x="1000"/>
        <item x="999"/>
        <item x="998"/>
        <item x="997"/>
        <item x="996"/>
        <item x="995"/>
        <item x="994"/>
        <item x="993"/>
        <item x="992"/>
        <item x="991"/>
        <item x="990"/>
        <item x="989"/>
        <item x="988"/>
        <item x="987"/>
        <item x="986"/>
        <item x="985"/>
        <item x="984"/>
        <item x="983"/>
        <item x="982"/>
        <item x="981"/>
        <item x="980"/>
        <item x="979"/>
        <item x="978"/>
        <item x="977"/>
        <item x="976"/>
        <item x="975"/>
        <item x="974"/>
        <item x="973"/>
        <item x="972"/>
        <item x="971"/>
        <item x="970"/>
        <item x="969"/>
        <item x="968"/>
        <item x="967"/>
        <item x="966"/>
        <item x="965"/>
        <item x="964"/>
        <item x="963"/>
        <item x="962"/>
        <item x="961"/>
        <item x="960"/>
        <item x="959"/>
        <item x="958"/>
        <item x="957"/>
        <item x="956"/>
        <item x="955"/>
        <item x="954"/>
        <item x="953"/>
        <item x="952"/>
        <item x="951"/>
        <item x="950"/>
        <item x="949"/>
        <item x="948"/>
        <item x="947"/>
        <item x="946"/>
        <item x="945"/>
        <item x="944"/>
        <item x="943"/>
        <item x="942"/>
        <item x="941"/>
        <item x="940"/>
        <item x="939"/>
        <item x="938"/>
        <item x="937"/>
        <item x="936"/>
        <item x="935"/>
        <item x="934"/>
        <item x="933"/>
        <item x="932"/>
        <item x="931"/>
        <item x="930"/>
        <item x="929"/>
        <item x="928"/>
        <item x="927"/>
        <item x="926"/>
        <item x="925"/>
        <item x="924"/>
        <item x="923"/>
        <item x="922"/>
        <item x="921"/>
        <item x="920"/>
        <item x="919"/>
        <item x="918"/>
        <item x="917"/>
        <item x="916"/>
        <item x="915"/>
        <item x="914"/>
        <item x="913"/>
        <item x="912"/>
        <item x="911"/>
        <item x="910"/>
        <item x="909"/>
        <item x="908"/>
        <item x="907"/>
        <item x="906"/>
        <item x="905"/>
        <item x="904"/>
        <item x="903"/>
        <item x="902"/>
        <item x="901"/>
        <item x="900"/>
        <item x="899"/>
        <item x="898"/>
        <item x="897"/>
        <item x="896"/>
        <item x="895"/>
        <item x="894"/>
        <item x="893"/>
        <item x="892"/>
        <item x="891"/>
        <item x="890"/>
        <item x="889"/>
        <item x="888"/>
        <item x="887"/>
        <item x="886"/>
        <item x="885"/>
        <item x="884"/>
        <item x="883"/>
        <item x="882"/>
        <item x="881"/>
        <item x="880"/>
        <item x="879"/>
        <item x="878"/>
        <item x="877"/>
        <item x="876"/>
        <item x="875"/>
        <item x="874"/>
        <item x="873"/>
        <item x="872"/>
        <item x="871"/>
        <item x="870"/>
        <item x="869"/>
        <item x="868"/>
        <item x="867"/>
        <item x="866"/>
        <item x="865"/>
        <item x="864"/>
        <item x="863"/>
        <item x="862"/>
        <item x="861"/>
        <item x="860"/>
        <item x="859"/>
        <item x="858"/>
        <item x="857"/>
        <item x="856"/>
        <item x="855"/>
        <item x="854"/>
        <item x="853"/>
        <item x="852"/>
        <item x="851"/>
        <item x="850"/>
        <item x="849"/>
        <item x="848"/>
        <item x="847"/>
        <item x="846"/>
        <item x="845"/>
        <item x="844"/>
        <item x="843"/>
        <item x="842"/>
        <item x="841"/>
        <item x="840"/>
        <item x="839"/>
        <item x="838"/>
        <item x="837"/>
        <item x="836"/>
        <item x="835"/>
        <item x="834"/>
        <item x="833"/>
        <item x="832"/>
        <item x="831"/>
        <item x="830"/>
        <item x="829"/>
        <item x="828"/>
        <item x="827"/>
        <item x="826"/>
        <item x="825"/>
        <item x="824"/>
        <item x="823"/>
        <item x="822"/>
        <item x="821"/>
        <item x="820"/>
        <item x="819"/>
        <item x="818"/>
        <item x="817"/>
        <item x="816"/>
        <item x="815"/>
        <item x="814"/>
        <item x="813"/>
        <item x="812"/>
        <item x="811"/>
        <item x="810"/>
        <item x="809"/>
        <item x="808"/>
        <item x="807"/>
        <item x="806"/>
        <item x="805"/>
        <item x="804"/>
        <item x="803"/>
        <item x="802"/>
        <item x="801"/>
        <item x="800"/>
        <item x="799"/>
        <item x="798"/>
        <item x="797"/>
        <item x="796"/>
        <item x="795"/>
        <item x="794"/>
        <item x="793"/>
        <item x="792"/>
        <item x="791"/>
        <item x="790"/>
        <item x="789"/>
        <item x="788"/>
        <item x="787"/>
        <item x="786"/>
        <item x="785"/>
        <item x="784"/>
        <item x="783"/>
        <item x="782"/>
        <item x="781"/>
        <item x="780"/>
        <item x="779"/>
        <item x="778"/>
        <item x="777"/>
        <item x="776"/>
        <item x="775"/>
        <item x="774"/>
        <item x="773"/>
        <item x="772"/>
        <item x="771"/>
        <item x="770"/>
        <item x="769"/>
        <item x="768"/>
        <item x="767"/>
        <item x="766"/>
        <item x="765"/>
        <item x="764"/>
        <item x="763"/>
        <item x="762"/>
        <item x="761"/>
        <item x="760"/>
        <item x="759"/>
        <item x="758"/>
        <item x="757"/>
        <item x="756"/>
        <item x="755"/>
        <item x="754"/>
        <item x="753"/>
        <item x="752"/>
        <item x="751"/>
        <item x="750"/>
        <item x="749"/>
        <item x="748"/>
        <item x="747"/>
        <item x="746"/>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6"/>
        <item x="705"/>
        <item x="704"/>
        <item x="703"/>
        <item x="702"/>
        <item x="701"/>
        <item x="700"/>
        <item x="699"/>
        <item x="698"/>
        <item x="697"/>
        <item x="696"/>
        <item x="695"/>
        <item x="694"/>
        <item x="693"/>
        <item x="692"/>
        <item x="691"/>
        <item x="690"/>
        <item x="689"/>
        <item x="688"/>
        <item x="687"/>
        <item x="686"/>
        <item x="685"/>
        <item x="684"/>
        <item x="683"/>
        <item x="682"/>
        <item x="681"/>
        <item x="680"/>
        <item x="679"/>
        <item x="678"/>
        <item x="677"/>
        <item x="676"/>
        <item x="675"/>
        <item x="674"/>
        <item x="673"/>
        <item x="672"/>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9"/>
        <item x="628"/>
        <item x="627"/>
        <item x="626"/>
        <item x="625"/>
        <item x="624"/>
        <item x="623"/>
        <item x="622"/>
        <item x="621"/>
        <item x="620"/>
        <item x="619"/>
        <item x="618"/>
        <item x="617"/>
        <item x="616"/>
        <item x="615"/>
        <item x="614"/>
        <item x="613"/>
        <item x="612"/>
        <item x="611"/>
        <item x="610"/>
        <item x="609"/>
        <item x="608"/>
        <item x="607"/>
        <item x="606"/>
        <item x="605"/>
        <item x="604"/>
        <item x="603"/>
        <item x="602"/>
        <item x="601"/>
        <item x="600"/>
        <item x="599"/>
        <item x="598"/>
        <item x="597"/>
        <item x="596"/>
        <item x="595"/>
        <item x="594"/>
        <item x="593"/>
        <item x="592"/>
        <item x="591"/>
        <item x="590"/>
        <item x="589"/>
        <item x="588"/>
        <item x="587"/>
        <item x="586"/>
        <item x="585"/>
        <item x="584"/>
        <item x="583"/>
        <item x="582"/>
        <item x="581"/>
        <item x="580"/>
        <item x="579"/>
        <item x="578"/>
        <item x="577"/>
        <item x="576"/>
        <item x="575"/>
        <item x="574"/>
        <item x="573"/>
        <item x="572"/>
        <item x="571"/>
        <item x="570"/>
        <item x="569"/>
        <item x="568"/>
        <item x="567"/>
        <item x="566"/>
        <item x="565"/>
        <item x="564"/>
        <item x="563"/>
        <item x="562"/>
        <item x="561"/>
        <item x="560"/>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4"/>
        <item x="513"/>
        <item x="512"/>
        <item x="511"/>
        <item x="510"/>
        <item x="509"/>
        <item x="508"/>
        <item x="507"/>
        <item x="506"/>
        <item x="505"/>
        <item x="504"/>
        <item x="503"/>
        <item x="502"/>
        <item x="501"/>
        <item x="500"/>
        <item x="499"/>
        <item x="498"/>
        <item x="497"/>
        <item x="496"/>
        <item x="495"/>
        <item x="494"/>
        <item x="493"/>
        <item x="492"/>
        <item x="491"/>
        <item x="490"/>
        <item x="489"/>
        <item x="488"/>
        <item x="487"/>
        <item x="486"/>
        <item x="485"/>
        <item x="484"/>
        <item x="483"/>
        <item x="482"/>
        <item x="481"/>
        <item x="480"/>
        <item x="479"/>
        <item x="478"/>
        <item x="477"/>
        <item x="476"/>
        <item x="475"/>
        <item x="474"/>
        <item x="473"/>
        <item x="472"/>
        <item x="471"/>
        <item x="470"/>
        <item x="469"/>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20"/>
        <item x="419"/>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numFmtId="2" showAll="0"/>
    <pivotField numFmtId="2" showAll="0"/>
    <pivotField numFmtId="2" showAll="0"/>
    <pivotField numFmtId="2" showAll="0"/>
    <pivotField numFmtId="2" showAll="0"/>
    <pivotField showAll="0">
      <items count="6">
        <item h="1" x="2"/>
        <item h="1" x="1"/>
        <item h="1" x="0"/>
        <item x="4"/>
        <item x="3"/>
        <item t="default"/>
      </items>
    </pivotField>
    <pivotField showAll="0"/>
    <pivotField dataField="1" numFmtId="2" showAll="0"/>
    <pivotField showAll="0"/>
    <pivotField showAll="0">
      <items count="4">
        <item x="0"/>
        <item h="1" x="2"/>
        <item h="1" x="1"/>
        <item t="default"/>
      </items>
    </pivotField>
    <pivotField showAll="0"/>
    <pivotField numFmtId="10" showAll="0"/>
    <pivotField showAll="0"/>
    <pivotField showAll="0"/>
    <pivotField axis="axisRow" showAll="0">
      <items count="15">
        <item h="1" sd="0" x="0"/>
        <item h="1" sd="0" x="1"/>
        <item h="1" sd="0" x="2"/>
        <item h="1" sd="0" x="3"/>
        <item h="1" sd="0" x="4"/>
        <item h="1" sd="0" x="5"/>
        <item h="1" sd="0" x="6"/>
        <item h="1" sd="0" x="7"/>
        <item h="1" sd="0" x="8"/>
        <item h="1" sd="0" x="9"/>
        <item h="1" sd="0" x="10"/>
        <item sd="0" x="11"/>
        <item h="1" sd="0" x="12"/>
        <item h="1" sd="0" x="13"/>
        <item t="default"/>
      </items>
    </pivotField>
    <pivotField axis="axisRow" showAll="0">
      <items count="7">
        <item sd="0" x="0"/>
        <item sd="0" x="1"/>
        <item sd="0" x="2"/>
        <item sd="0" x="3"/>
        <item sd="0" x="4"/>
        <item sd="0" x="5"/>
        <item t="default"/>
      </items>
    </pivotField>
    <pivotField axis="axisRow" showAll="0">
      <items count="19">
        <item sd="0" x="0"/>
        <item sd="0" x="1"/>
        <item sd="0" x="2"/>
        <item sd="0" x="3"/>
        <item sd="0" x="4"/>
        <item sd="0" x="5"/>
        <item sd="0" x="6"/>
        <item sd="0" x="7"/>
        <item sd="0" x="8"/>
        <item sd="0" x="9"/>
        <item sd="0" x="10"/>
        <item sd="0" x="11"/>
        <item sd="0" x="12"/>
        <item sd="0" x="13"/>
        <item sd="0" x="14"/>
        <item sd="0" x="15"/>
        <item sd="0" x="16"/>
        <item sd="0" x="17"/>
        <item t="default"/>
      </items>
    </pivotField>
  </pivotFields>
  <rowFields count="4">
    <field x="17"/>
    <field x="16"/>
    <field x="15"/>
    <field x="0"/>
  </rowFields>
  <rowItems count="7">
    <i>
      <x v="5"/>
    </i>
    <i>
      <x v="8"/>
    </i>
    <i>
      <x v="11"/>
    </i>
    <i>
      <x v="12"/>
    </i>
    <i>
      <x v="13"/>
    </i>
    <i>
      <x v="15"/>
    </i>
    <i t="grand">
      <x/>
    </i>
  </rowItems>
  <colItems count="1">
    <i/>
  </colItems>
  <dataFields count="1">
    <dataField name="Average of Spread" fld="8" subtotal="average" baseField="14" baseItem="1" numFmtId="2"/>
  </dataFields>
  <formats count="2">
    <format dxfId="24">
      <pivotArea dataOnly="0" fieldPosition="0">
        <references count="1">
          <reference field="17" count="12">
            <x v="4"/>
            <x v="5"/>
            <x v="6"/>
            <x v="7"/>
            <x v="8"/>
            <x v="9"/>
            <x v="10"/>
            <x v="11"/>
            <x v="12"/>
            <x v="13"/>
            <x v="14"/>
            <x v="15"/>
          </reference>
        </references>
      </pivotArea>
    </format>
    <format dxfId="23">
      <pivotArea dataOnly="0" fieldPosition="0">
        <references count="1">
          <reference field="17" count="12">
            <x v="4"/>
            <x v="5"/>
            <x v="6"/>
            <x v="7"/>
            <x v="8"/>
            <x v="9"/>
            <x v="10"/>
            <x v="11"/>
            <x v="12"/>
            <x v="13"/>
            <x v="14"/>
            <x v="15"/>
          </reference>
        </references>
      </pivotArea>
    </format>
  </formats>
  <chartFormats count="1">
    <chartFormat chart="2" format="2" series="1">
      <pivotArea type="data" outline="0" fieldPosition="0">
        <references count="1">
          <reference field="4294967294" count="1" selected="0">
            <x v="0"/>
          </reference>
        </references>
      </pivotArea>
    </chartFormat>
  </chart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0561F17-0F7B-4AD3-8135-1932A795497C}" name="Candle Stick"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11">
  <location ref="A2:E19" firstHeaderRow="0" firstDataRow="1" firstDataCol="1"/>
  <pivotFields count="18">
    <pivotField axis="axisRow" numFmtId="14" showAll="0">
      <items count="3720">
        <item x="3718"/>
        <item x="3717"/>
        <item x="3716"/>
        <item x="3715"/>
        <item x="3714"/>
        <item x="3713"/>
        <item x="3712"/>
        <item x="3711"/>
        <item x="3710"/>
        <item x="3709"/>
        <item x="3708"/>
        <item x="3707"/>
        <item x="3706"/>
        <item x="3705"/>
        <item x="3704"/>
        <item x="3703"/>
        <item x="3702"/>
        <item x="3701"/>
        <item x="3700"/>
        <item x="3699"/>
        <item x="3698"/>
        <item x="3697"/>
        <item x="3696"/>
        <item x="3695"/>
        <item x="3694"/>
        <item x="3693"/>
        <item x="3692"/>
        <item x="3691"/>
        <item x="3690"/>
        <item x="3689"/>
        <item x="3688"/>
        <item x="3687"/>
        <item x="3686"/>
        <item x="3685"/>
        <item x="3684"/>
        <item x="3683"/>
        <item x="3682"/>
        <item x="3681"/>
        <item x="3680"/>
        <item x="3679"/>
        <item x="3678"/>
        <item x="3677"/>
        <item x="3676"/>
        <item x="3675"/>
        <item x="3674"/>
        <item x="3673"/>
        <item x="3672"/>
        <item x="3671"/>
        <item x="3670"/>
        <item x="3669"/>
        <item x="3668"/>
        <item x="3667"/>
        <item x="3666"/>
        <item x="3665"/>
        <item x="3664"/>
        <item x="3663"/>
        <item x="3662"/>
        <item x="3661"/>
        <item x="3660"/>
        <item x="3659"/>
        <item x="3658"/>
        <item x="3657"/>
        <item x="3656"/>
        <item x="3655"/>
        <item x="3654"/>
        <item x="3653"/>
        <item x="3652"/>
        <item x="3651"/>
        <item x="3650"/>
        <item x="3649"/>
        <item x="3648"/>
        <item x="3647"/>
        <item x="3646"/>
        <item x="3645"/>
        <item x="3644"/>
        <item x="3643"/>
        <item x="3642"/>
        <item x="3641"/>
        <item x="3640"/>
        <item x="3639"/>
        <item x="3638"/>
        <item x="3637"/>
        <item x="3636"/>
        <item x="3635"/>
        <item x="3634"/>
        <item x="3633"/>
        <item x="3632"/>
        <item x="3631"/>
        <item x="3630"/>
        <item x="3629"/>
        <item x="3628"/>
        <item x="3627"/>
        <item x="3626"/>
        <item x="3625"/>
        <item x="3624"/>
        <item x="3623"/>
        <item x="3622"/>
        <item x="3621"/>
        <item x="3620"/>
        <item x="3619"/>
        <item x="3618"/>
        <item x="3617"/>
        <item x="3616"/>
        <item x="3615"/>
        <item x="3614"/>
        <item x="3613"/>
        <item x="3612"/>
        <item x="3611"/>
        <item x="3610"/>
        <item x="3609"/>
        <item x="3608"/>
        <item x="3607"/>
        <item x="3606"/>
        <item x="3605"/>
        <item x="3604"/>
        <item x="3603"/>
        <item x="3602"/>
        <item x="3601"/>
        <item x="3600"/>
        <item x="3599"/>
        <item x="3598"/>
        <item x="3597"/>
        <item x="3596"/>
        <item x="3595"/>
        <item x="3594"/>
        <item x="3593"/>
        <item x="3592"/>
        <item x="3591"/>
        <item x="3590"/>
        <item x="3589"/>
        <item x="3588"/>
        <item x="3587"/>
        <item x="3586"/>
        <item x="3585"/>
        <item x="3584"/>
        <item x="3583"/>
        <item x="3582"/>
        <item x="3581"/>
        <item x="3580"/>
        <item x="3579"/>
        <item x="3578"/>
        <item x="3577"/>
        <item x="3576"/>
        <item x="3575"/>
        <item x="3574"/>
        <item x="3573"/>
        <item x="3572"/>
        <item x="3571"/>
        <item x="3570"/>
        <item x="3569"/>
        <item x="3568"/>
        <item x="3567"/>
        <item x="3566"/>
        <item x="3565"/>
        <item x="3564"/>
        <item x="3563"/>
        <item x="3562"/>
        <item x="3561"/>
        <item x="3560"/>
        <item x="3559"/>
        <item x="3558"/>
        <item x="3557"/>
        <item x="3556"/>
        <item x="3555"/>
        <item x="3554"/>
        <item x="3553"/>
        <item x="3552"/>
        <item x="3551"/>
        <item x="3550"/>
        <item x="3549"/>
        <item x="3548"/>
        <item x="3547"/>
        <item x="3546"/>
        <item x="3545"/>
        <item x="3544"/>
        <item x="3543"/>
        <item x="3542"/>
        <item x="3541"/>
        <item x="3540"/>
        <item x="3539"/>
        <item x="3538"/>
        <item x="3537"/>
        <item x="3536"/>
        <item x="3535"/>
        <item x="3534"/>
        <item x="3533"/>
        <item x="3532"/>
        <item x="3531"/>
        <item x="3530"/>
        <item x="3529"/>
        <item x="3528"/>
        <item x="3527"/>
        <item x="3526"/>
        <item x="3525"/>
        <item x="3524"/>
        <item x="3523"/>
        <item x="3522"/>
        <item x="3521"/>
        <item x="3520"/>
        <item x="3519"/>
        <item x="3518"/>
        <item x="3517"/>
        <item x="3516"/>
        <item x="3515"/>
        <item x="3514"/>
        <item x="3513"/>
        <item x="3512"/>
        <item x="3511"/>
        <item x="3510"/>
        <item x="3509"/>
        <item x="3508"/>
        <item x="3507"/>
        <item x="3506"/>
        <item x="3505"/>
        <item x="3504"/>
        <item x="3503"/>
        <item x="3502"/>
        <item x="3501"/>
        <item x="3500"/>
        <item x="3499"/>
        <item x="3498"/>
        <item x="3497"/>
        <item x="3496"/>
        <item x="3495"/>
        <item x="3494"/>
        <item x="3493"/>
        <item x="3492"/>
        <item x="3491"/>
        <item x="3490"/>
        <item x="3489"/>
        <item x="3488"/>
        <item x="3487"/>
        <item x="3486"/>
        <item x="3485"/>
        <item x="3484"/>
        <item x="3483"/>
        <item x="3482"/>
        <item x="3481"/>
        <item x="3480"/>
        <item x="3479"/>
        <item x="3478"/>
        <item x="3477"/>
        <item x="3476"/>
        <item x="3475"/>
        <item x="3474"/>
        <item x="3473"/>
        <item x="3472"/>
        <item x="3471"/>
        <item x="3470"/>
        <item x="3469"/>
        <item x="3468"/>
        <item x="3467"/>
        <item x="3466"/>
        <item x="3465"/>
        <item x="3464"/>
        <item x="3463"/>
        <item x="3462"/>
        <item x="3461"/>
        <item x="3460"/>
        <item x="3459"/>
        <item x="3458"/>
        <item x="3457"/>
        <item x="3456"/>
        <item x="3455"/>
        <item x="3454"/>
        <item x="3453"/>
        <item x="3452"/>
        <item x="3451"/>
        <item x="3450"/>
        <item x="3449"/>
        <item x="3448"/>
        <item x="3447"/>
        <item x="3446"/>
        <item x="3445"/>
        <item x="3444"/>
        <item x="3443"/>
        <item x="3442"/>
        <item x="3441"/>
        <item x="3440"/>
        <item x="3439"/>
        <item x="3438"/>
        <item x="3437"/>
        <item x="3436"/>
        <item x="3435"/>
        <item x="3434"/>
        <item x="3433"/>
        <item x="3432"/>
        <item x="3431"/>
        <item x="3430"/>
        <item x="3429"/>
        <item x="3428"/>
        <item x="3427"/>
        <item x="3426"/>
        <item x="3425"/>
        <item x="3424"/>
        <item x="3423"/>
        <item x="3422"/>
        <item x="3421"/>
        <item x="3420"/>
        <item x="3419"/>
        <item x="3418"/>
        <item x="3417"/>
        <item x="3416"/>
        <item x="3415"/>
        <item x="3414"/>
        <item x="3413"/>
        <item x="3412"/>
        <item x="3411"/>
        <item x="3410"/>
        <item x="3409"/>
        <item x="3408"/>
        <item x="3407"/>
        <item x="3406"/>
        <item x="3405"/>
        <item x="3404"/>
        <item x="3403"/>
        <item x="3402"/>
        <item x="3401"/>
        <item x="3400"/>
        <item x="3399"/>
        <item x="3398"/>
        <item x="3397"/>
        <item x="3396"/>
        <item x="3395"/>
        <item x="3394"/>
        <item x="3393"/>
        <item x="3392"/>
        <item x="3391"/>
        <item x="3390"/>
        <item x="3389"/>
        <item x="3388"/>
        <item x="3387"/>
        <item x="3386"/>
        <item x="3385"/>
        <item x="3384"/>
        <item x="3383"/>
        <item x="3382"/>
        <item x="3381"/>
        <item x="3380"/>
        <item x="3379"/>
        <item x="3378"/>
        <item x="3377"/>
        <item x="3376"/>
        <item x="3375"/>
        <item x="3374"/>
        <item x="3373"/>
        <item x="3372"/>
        <item x="3371"/>
        <item x="3370"/>
        <item x="3369"/>
        <item x="3368"/>
        <item x="3367"/>
        <item x="3366"/>
        <item x="3365"/>
        <item x="3364"/>
        <item x="3363"/>
        <item x="3362"/>
        <item x="3361"/>
        <item x="3360"/>
        <item x="3359"/>
        <item x="3358"/>
        <item x="3357"/>
        <item x="3356"/>
        <item x="3355"/>
        <item x="3354"/>
        <item x="3353"/>
        <item x="3352"/>
        <item x="3351"/>
        <item x="3350"/>
        <item x="3349"/>
        <item x="3348"/>
        <item x="3347"/>
        <item x="3346"/>
        <item x="3345"/>
        <item x="3344"/>
        <item x="3343"/>
        <item x="3342"/>
        <item x="3341"/>
        <item x="3340"/>
        <item x="3339"/>
        <item x="3338"/>
        <item x="3337"/>
        <item x="3336"/>
        <item x="3335"/>
        <item x="3334"/>
        <item x="3333"/>
        <item x="3332"/>
        <item x="3331"/>
        <item x="3330"/>
        <item x="3329"/>
        <item x="3328"/>
        <item x="3327"/>
        <item x="3326"/>
        <item x="3325"/>
        <item x="3324"/>
        <item x="3323"/>
        <item x="3322"/>
        <item x="3321"/>
        <item x="3320"/>
        <item x="3319"/>
        <item x="3318"/>
        <item x="3317"/>
        <item x="3316"/>
        <item x="3315"/>
        <item x="3314"/>
        <item x="3313"/>
        <item x="3312"/>
        <item x="3311"/>
        <item x="3310"/>
        <item x="3309"/>
        <item x="3308"/>
        <item x="3307"/>
        <item x="3306"/>
        <item x="3305"/>
        <item x="3304"/>
        <item x="3303"/>
        <item x="3302"/>
        <item x="3301"/>
        <item x="3300"/>
        <item x="3299"/>
        <item x="3298"/>
        <item x="3297"/>
        <item x="3296"/>
        <item x="3295"/>
        <item x="3294"/>
        <item x="3293"/>
        <item x="3292"/>
        <item x="3291"/>
        <item x="3290"/>
        <item x="3289"/>
        <item x="3288"/>
        <item x="3287"/>
        <item x="3286"/>
        <item x="3285"/>
        <item x="3284"/>
        <item x="3283"/>
        <item x="3282"/>
        <item x="3281"/>
        <item x="3280"/>
        <item x="3279"/>
        <item x="3278"/>
        <item x="3277"/>
        <item x="3276"/>
        <item x="3275"/>
        <item x="3274"/>
        <item x="3273"/>
        <item x="3272"/>
        <item x="3271"/>
        <item x="3270"/>
        <item x="3269"/>
        <item x="3268"/>
        <item x="3267"/>
        <item x="3266"/>
        <item x="3265"/>
        <item x="3264"/>
        <item x="3263"/>
        <item x="3262"/>
        <item x="3261"/>
        <item x="3260"/>
        <item x="3259"/>
        <item x="3258"/>
        <item x="3257"/>
        <item x="3256"/>
        <item x="3255"/>
        <item x="3254"/>
        <item x="3253"/>
        <item x="3252"/>
        <item x="3251"/>
        <item x="3250"/>
        <item x="3249"/>
        <item x="3248"/>
        <item x="3247"/>
        <item x="3246"/>
        <item x="3245"/>
        <item x="3244"/>
        <item x="3243"/>
        <item x="3242"/>
        <item x="3241"/>
        <item x="3240"/>
        <item x="3239"/>
        <item x="3238"/>
        <item x="3237"/>
        <item x="3236"/>
        <item x="3235"/>
        <item x="3234"/>
        <item x="3233"/>
        <item x="3232"/>
        <item x="3231"/>
        <item x="3230"/>
        <item x="3229"/>
        <item x="3228"/>
        <item x="3227"/>
        <item x="3226"/>
        <item x="3225"/>
        <item x="3224"/>
        <item x="3223"/>
        <item x="3222"/>
        <item x="3221"/>
        <item x="3220"/>
        <item x="3219"/>
        <item x="3218"/>
        <item x="3217"/>
        <item x="3216"/>
        <item x="3215"/>
        <item x="3214"/>
        <item x="3213"/>
        <item x="3212"/>
        <item x="3211"/>
        <item x="3210"/>
        <item x="3209"/>
        <item x="3208"/>
        <item x="3207"/>
        <item x="3206"/>
        <item x="3205"/>
        <item x="3204"/>
        <item x="3203"/>
        <item x="3202"/>
        <item x="3201"/>
        <item x="3200"/>
        <item x="3199"/>
        <item x="3198"/>
        <item x="3197"/>
        <item x="3196"/>
        <item x="3195"/>
        <item x="3194"/>
        <item x="3193"/>
        <item x="3192"/>
        <item x="3191"/>
        <item x="3190"/>
        <item x="3189"/>
        <item x="3188"/>
        <item x="3187"/>
        <item x="3186"/>
        <item x="3185"/>
        <item x="3184"/>
        <item x="3183"/>
        <item x="3182"/>
        <item x="3181"/>
        <item x="3180"/>
        <item x="3179"/>
        <item x="3178"/>
        <item x="3177"/>
        <item x="3176"/>
        <item x="3175"/>
        <item x="3174"/>
        <item x="3173"/>
        <item x="3172"/>
        <item x="3171"/>
        <item x="3170"/>
        <item x="3169"/>
        <item x="3168"/>
        <item x="3167"/>
        <item x="3166"/>
        <item x="3165"/>
        <item x="3164"/>
        <item x="3163"/>
        <item x="3162"/>
        <item x="3161"/>
        <item x="3160"/>
        <item x="3159"/>
        <item x="3158"/>
        <item x="3157"/>
        <item x="3156"/>
        <item x="3155"/>
        <item x="3154"/>
        <item x="3153"/>
        <item x="3152"/>
        <item x="3151"/>
        <item x="3150"/>
        <item x="3149"/>
        <item x="3148"/>
        <item x="3147"/>
        <item x="3146"/>
        <item x="3145"/>
        <item x="3144"/>
        <item x="3143"/>
        <item x="3142"/>
        <item x="3141"/>
        <item x="3140"/>
        <item x="3139"/>
        <item x="3138"/>
        <item x="3137"/>
        <item x="3136"/>
        <item x="3135"/>
        <item x="3134"/>
        <item x="3133"/>
        <item x="3132"/>
        <item x="3131"/>
        <item x="3130"/>
        <item x="3129"/>
        <item x="3128"/>
        <item x="3127"/>
        <item x="3126"/>
        <item x="3125"/>
        <item x="3124"/>
        <item x="3123"/>
        <item x="3122"/>
        <item x="3121"/>
        <item x="3120"/>
        <item x="3119"/>
        <item x="3118"/>
        <item x="3117"/>
        <item x="3116"/>
        <item x="3115"/>
        <item x="3114"/>
        <item x="3113"/>
        <item x="3112"/>
        <item x="3111"/>
        <item x="3110"/>
        <item x="3109"/>
        <item x="3108"/>
        <item x="3107"/>
        <item x="3106"/>
        <item x="3105"/>
        <item x="3104"/>
        <item x="3103"/>
        <item x="3102"/>
        <item x="3101"/>
        <item x="3100"/>
        <item x="3099"/>
        <item x="3098"/>
        <item x="3097"/>
        <item x="3096"/>
        <item x="3095"/>
        <item x="3094"/>
        <item x="3093"/>
        <item x="3092"/>
        <item x="3091"/>
        <item x="3090"/>
        <item x="3089"/>
        <item x="3088"/>
        <item x="3087"/>
        <item x="3086"/>
        <item x="3085"/>
        <item x="3084"/>
        <item x="3083"/>
        <item x="3082"/>
        <item x="3081"/>
        <item x="3080"/>
        <item x="3079"/>
        <item x="3078"/>
        <item x="3077"/>
        <item x="3076"/>
        <item x="3075"/>
        <item x="3074"/>
        <item x="3073"/>
        <item x="3072"/>
        <item x="3071"/>
        <item x="3070"/>
        <item x="3069"/>
        <item x="3068"/>
        <item x="3067"/>
        <item x="3066"/>
        <item x="3065"/>
        <item x="3064"/>
        <item x="3063"/>
        <item x="3062"/>
        <item x="3061"/>
        <item x="3060"/>
        <item x="3059"/>
        <item x="3058"/>
        <item x="3057"/>
        <item x="3056"/>
        <item x="3055"/>
        <item x="3054"/>
        <item x="3053"/>
        <item x="3052"/>
        <item x="3051"/>
        <item x="3050"/>
        <item x="3049"/>
        <item x="3048"/>
        <item x="3047"/>
        <item x="3046"/>
        <item x="3045"/>
        <item x="3044"/>
        <item x="3043"/>
        <item x="3042"/>
        <item x="3041"/>
        <item x="3040"/>
        <item x="3039"/>
        <item x="3038"/>
        <item x="3037"/>
        <item x="3036"/>
        <item x="3035"/>
        <item x="3034"/>
        <item x="3033"/>
        <item x="3032"/>
        <item x="3031"/>
        <item x="3030"/>
        <item x="3029"/>
        <item x="3028"/>
        <item x="3027"/>
        <item x="3026"/>
        <item x="3025"/>
        <item x="3024"/>
        <item x="3023"/>
        <item x="3022"/>
        <item x="3021"/>
        <item x="3020"/>
        <item x="3019"/>
        <item x="3018"/>
        <item x="3017"/>
        <item x="3016"/>
        <item x="3015"/>
        <item x="3014"/>
        <item x="3013"/>
        <item x="3012"/>
        <item x="3011"/>
        <item x="3010"/>
        <item x="3009"/>
        <item x="3008"/>
        <item x="3007"/>
        <item x="3006"/>
        <item x="3005"/>
        <item x="3004"/>
        <item x="3003"/>
        <item x="3002"/>
        <item x="3001"/>
        <item x="3000"/>
        <item x="2999"/>
        <item x="2998"/>
        <item x="2997"/>
        <item x="2996"/>
        <item x="2995"/>
        <item x="2994"/>
        <item x="2993"/>
        <item x="2992"/>
        <item x="2991"/>
        <item x="2990"/>
        <item x="2989"/>
        <item x="2988"/>
        <item x="2987"/>
        <item x="2986"/>
        <item x="2985"/>
        <item x="2984"/>
        <item x="2983"/>
        <item x="2982"/>
        <item x="2981"/>
        <item x="2980"/>
        <item x="2979"/>
        <item x="2978"/>
        <item x="2977"/>
        <item x="2976"/>
        <item x="2975"/>
        <item x="2974"/>
        <item x="2973"/>
        <item x="2972"/>
        <item x="2971"/>
        <item x="2970"/>
        <item x="2969"/>
        <item x="2968"/>
        <item x="2967"/>
        <item x="2966"/>
        <item x="2965"/>
        <item x="2964"/>
        <item x="2963"/>
        <item x="2962"/>
        <item x="2961"/>
        <item x="2960"/>
        <item x="2959"/>
        <item x="2958"/>
        <item x="2957"/>
        <item x="2956"/>
        <item x="2955"/>
        <item x="2954"/>
        <item x="2953"/>
        <item x="2952"/>
        <item x="2951"/>
        <item x="2950"/>
        <item x="2949"/>
        <item x="2948"/>
        <item x="2947"/>
        <item x="2946"/>
        <item x="2945"/>
        <item x="2944"/>
        <item x="2943"/>
        <item x="2942"/>
        <item x="2941"/>
        <item x="2940"/>
        <item x="2939"/>
        <item x="2938"/>
        <item x="2937"/>
        <item x="2936"/>
        <item x="2935"/>
        <item x="2934"/>
        <item x="2933"/>
        <item x="2932"/>
        <item x="2931"/>
        <item x="2930"/>
        <item x="2929"/>
        <item x="2928"/>
        <item x="2927"/>
        <item x="2926"/>
        <item x="2925"/>
        <item x="2924"/>
        <item x="2923"/>
        <item x="2922"/>
        <item x="2921"/>
        <item x="2920"/>
        <item x="2919"/>
        <item x="2918"/>
        <item x="2917"/>
        <item x="2916"/>
        <item x="2915"/>
        <item x="2914"/>
        <item x="2913"/>
        <item x="2912"/>
        <item x="2911"/>
        <item x="2910"/>
        <item x="2909"/>
        <item x="2908"/>
        <item x="2907"/>
        <item x="2906"/>
        <item x="2905"/>
        <item x="2904"/>
        <item x="2903"/>
        <item x="2902"/>
        <item x="2901"/>
        <item x="2900"/>
        <item x="2899"/>
        <item x="2898"/>
        <item x="2897"/>
        <item x="2896"/>
        <item x="2895"/>
        <item x="2894"/>
        <item x="2893"/>
        <item x="2892"/>
        <item x="2891"/>
        <item x="2890"/>
        <item x="2889"/>
        <item x="2888"/>
        <item x="2887"/>
        <item x="2886"/>
        <item x="2885"/>
        <item x="2884"/>
        <item x="2883"/>
        <item x="2882"/>
        <item x="2881"/>
        <item x="2880"/>
        <item x="2879"/>
        <item x="2878"/>
        <item x="2877"/>
        <item x="2876"/>
        <item x="2875"/>
        <item x="2874"/>
        <item x="2873"/>
        <item x="2872"/>
        <item x="2871"/>
        <item x="2870"/>
        <item x="2869"/>
        <item x="2868"/>
        <item x="2867"/>
        <item x="2866"/>
        <item x="2865"/>
        <item x="2864"/>
        <item x="2863"/>
        <item x="2862"/>
        <item x="2861"/>
        <item x="2860"/>
        <item x="2859"/>
        <item x="2858"/>
        <item x="2857"/>
        <item x="2856"/>
        <item x="2855"/>
        <item x="2854"/>
        <item x="2853"/>
        <item x="2852"/>
        <item x="2851"/>
        <item x="2850"/>
        <item x="2849"/>
        <item x="2848"/>
        <item x="2847"/>
        <item x="2846"/>
        <item x="2845"/>
        <item x="2844"/>
        <item x="2843"/>
        <item x="2842"/>
        <item x="2841"/>
        <item x="2840"/>
        <item x="2839"/>
        <item x="2838"/>
        <item x="2837"/>
        <item x="2836"/>
        <item x="2835"/>
        <item x="2834"/>
        <item x="2833"/>
        <item x="2832"/>
        <item x="2831"/>
        <item x="2830"/>
        <item x="2829"/>
        <item x="2828"/>
        <item x="2827"/>
        <item x="2826"/>
        <item x="2825"/>
        <item x="2824"/>
        <item x="2823"/>
        <item x="2822"/>
        <item x="2821"/>
        <item x="2820"/>
        <item x="2819"/>
        <item x="2818"/>
        <item x="2817"/>
        <item x="2816"/>
        <item x="2815"/>
        <item x="2814"/>
        <item x="2813"/>
        <item x="2812"/>
        <item x="2811"/>
        <item x="2810"/>
        <item x="2809"/>
        <item x="2808"/>
        <item x="2807"/>
        <item x="2806"/>
        <item x="2805"/>
        <item x="2804"/>
        <item x="2803"/>
        <item x="2802"/>
        <item x="2801"/>
        <item x="2800"/>
        <item x="2799"/>
        <item x="2798"/>
        <item x="2797"/>
        <item x="2796"/>
        <item x="2795"/>
        <item x="2794"/>
        <item x="2793"/>
        <item x="2792"/>
        <item x="2791"/>
        <item x="2790"/>
        <item x="2789"/>
        <item x="2788"/>
        <item x="2787"/>
        <item x="2786"/>
        <item x="2785"/>
        <item x="2784"/>
        <item x="2783"/>
        <item x="2782"/>
        <item x="2781"/>
        <item x="2780"/>
        <item x="2779"/>
        <item x="2778"/>
        <item x="2777"/>
        <item x="2776"/>
        <item x="2775"/>
        <item x="2774"/>
        <item x="2773"/>
        <item x="2772"/>
        <item x="2771"/>
        <item x="2770"/>
        <item x="2769"/>
        <item x="2768"/>
        <item x="2767"/>
        <item x="2766"/>
        <item x="2765"/>
        <item x="2764"/>
        <item x="2763"/>
        <item x="2762"/>
        <item x="2761"/>
        <item x="2760"/>
        <item x="2759"/>
        <item x="2758"/>
        <item x="2757"/>
        <item x="2756"/>
        <item x="2755"/>
        <item x="2754"/>
        <item x="2753"/>
        <item x="2752"/>
        <item x="2751"/>
        <item x="2750"/>
        <item x="2749"/>
        <item x="2748"/>
        <item x="2747"/>
        <item x="2746"/>
        <item x="2745"/>
        <item x="2744"/>
        <item x="2743"/>
        <item x="2742"/>
        <item x="2741"/>
        <item x="2740"/>
        <item x="2739"/>
        <item x="2738"/>
        <item x="2737"/>
        <item x="2736"/>
        <item x="2735"/>
        <item x="2734"/>
        <item x="2733"/>
        <item x="2732"/>
        <item x="2731"/>
        <item x="2730"/>
        <item x="2729"/>
        <item x="2728"/>
        <item x="2727"/>
        <item x="2726"/>
        <item x="2725"/>
        <item x="2724"/>
        <item x="2723"/>
        <item x="2722"/>
        <item x="2721"/>
        <item x="2720"/>
        <item x="2719"/>
        <item x="2718"/>
        <item x="2717"/>
        <item x="2716"/>
        <item x="2715"/>
        <item x="2714"/>
        <item x="2713"/>
        <item x="2712"/>
        <item x="2711"/>
        <item x="2710"/>
        <item x="2709"/>
        <item x="2708"/>
        <item x="2707"/>
        <item x="2706"/>
        <item x="2705"/>
        <item x="2704"/>
        <item x="2703"/>
        <item x="2702"/>
        <item x="2701"/>
        <item x="2700"/>
        <item x="2699"/>
        <item x="2698"/>
        <item x="2697"/>
        <item x="2696"/>
        <item x="2695"/>
        <item x="2694"/>
        <item x="2693"/>
        <item x="2692"/>
        <item x="2691"/>
        <item x="2690"/>
        <item x="2689"/>
        <item x="2688"/>
        <item x="2687"/>
        <item x="2686"/>
        <item x="2685"/>
        <item x="2684"/>
        <item x="2683"/>
        <item x="2682"/>
        <item x="2681"/>
        <item x="2680"/>
        <item x="2679"/>
        <item x="2678"/>
        <item x="2677"/>
        <item x="2676"/>
        <item x="2675"/>
        <item x="2674"/>
        <item x="2673"/>
        <item x="2672"/>
        <item x="2671"/>
        <item x="2670"/>
        <item x="2669"/>
        <item x="2668"/>
        <item x="2667"/>
        <item x="2666"/>
        <item x="2665"/>
        <item x="2664"/>
        <item x="2663"/>
        <item x="2662"/>
        <item x="2661"/>
        <item x="2660"/>
        <item x="2659"/>
        <item x="2658"/>
        <item x="2657"/>
        <item x="2656"/>
        <item x="2655"/>
        <item x="2654"/>
        <item x="2653"/>
        <item x="2652"/>
        <item x="2651"/>
        <item x="2650"/>
        <item x="2649"/>
        <item x="2648"/>
        <item x="2647"/>
        <item x="2646"/>
        <item x="2645"/>
        <item x="2644"/>
        <item x="2643"/>
        <item x="2642"/>
        <item x="2641"/>
        <item x="2640"/>
        <item x="2639"/>
        <item x="2638"/>
        <item x="2637"/>
        <item x="2636"/>
        <item x="2635"/>
        <item x="2634"/>
        <item x="2633"/>
        <item x="2632"/>
        <item x="2631"/>
        <item x="2630"/>
        <item x="2629"/>
        <item x="2628"/>
        <item x="2627"/>
        <item x="2626"/>
        <item x="2625"/>
        <item x="2624"/>
        <item x="2623"/>
        <item x="2622"/>
        <item x="2621"/>
        <item x="2620"/>
        <item x="2619"/>
        <item x="2618"/>
        <item x="2617"/>
        <item x="2616"/>
        <item x="2615"/>
        <item x="2614"/>
        <item x="2613"/>
        <item x="2612"/>
        <item x="2611"/>
        <item x="2610"/>
        <item x="2609"/>
        <item x="2608"/>
        <item x="2607"/>
        <item x="2606"/>
        <item x="2605"/>
        <item x="2604"/>
        <item x="2603"/>
        <item x="2602"/>
        <item x="2601"/>
        <item x="2600"/>
        <item x="2599"/>
        <item x="2598"/>
        <item x="2597"/>
        <item x="2596"/>
        <item x="2595"/>
        <item x="2594"/>
        <item x="2593"/>
        <item x="2592"/>
        <item x="2591"/>
        <item x="2590"/>
        <item x="2589"/>
        <item x="2588"/>
        <item x="2587"/>
        <item x="2586"/>
        <item x="2585"/>
        <item x="2584"/>
        <item x="2583"/>
        <item x="2582"/>
        <item x="2581"/>
        <item x="2580"/>
        <item x="2579"/>
        <item x="2578"/>
        <item x="2577"/>
        <item x="2576"/>
        <item x="2575"/>
        <item x="2574"/>
        <item x="2573"/>
        <item x="2572"/>
        <item x="2571"/>
        <item x="2570"/>
        <item x="2569"/>
        <item x="2568"/>
        <item x="2567"/>
        <item x="2566"/>
        <item x="2565"/>
        <item x="2564"/>
        <item x="2563"/>
        <item x="2562"/>
        <item x="2561"/>
        <item x="2560"/>
        <item x="2559"/>
        <item x="2558"/>
        <item x="2557"/>
        <item x="2556"/>
        <item x="2555"/>
        <item x="2554"/>
        <item x="2553"/>
        <item x="2552"/>
        <item x="2551"/>
        <item x="2550"/>
        <item x="2549"/>
        <item x="2548"/>
        <item x="2547"/>
        <item x="2546"/>
        <item x="2545"/>
        <item x="2544"/>
        <item x="2543"/>
        <item x="2542"/>
        <item x="2541"/>
        <item x="2540"/>
        <item x="2539"/>
        <item x="2538"/>
        <item x="2537"/>
        <item x="2536"/>
        <item x="2535"/>
        <item x="2534"/>
        <item x="2533"/>
        <item x="2532"/>
        <item x="2531"/>
        <item x="2530"/>
        <item x="2529"/>
        <item x="2528"/>
        <item x="2527"/>
        <item x="2526"/>
        <item x="2525"/>
        <item x="2524"/>
        <item x="2523"/>
        <item x="2522"/>
        <item x="2521"/>
        <item x="2520"/>
        <item x="2519"/>
        <item x="2518"/>
        <item x="2517"/>
        <item x="2516"/>
        <item x="2515"/>
        <item x="2514"/>
        <item x="2513"/>
        <item x="2512"/>
        <item x="2511"/>
        <item x="2510"/>
        <item x="2509"/>
        <item x="2508"/>
        <item x="2507"/>
        <item x="2506"/>
        <item x="2505"/>
        <item x="2504"/>
        <item x="2503"/>
        <item x="2502"/>
        <item x="2501"/>
        <item x="2500"/>
        <item x="2499"/>
        <item x="2498"/>
        <item x="2497"/>
        <item x="2496"/>
        <item x="2495"/>
        <item x="2494"/>
        <item x="2493"/>
        <item x="2492"/>
        <item x="2491"/>
        <item x="2490"/>
        <item x="2489"/>
        <item x="2488"/>
        <item x="2487"/>
        <item x="2486"/>
        <item x="2485"/>
        <item x="2484"/>
        <item x="2483"/>
        <item x="2482"/>
        <item x="2481"/>
        <item x="2480"/>
        <item x="2479"/>
        <item x="2478"/>
        <item x="2477"/>
        <item x="2476"/>
        <item x="2475"/>
        <item x="2474"/>
        <item x="2473"/>
        <item x="2472"/>
        <item x="2471"/>
        <item x="2470"/>
        <item x="2469"/>
        <item x="2468"/>
        <item x="2467"/>
        <item x="2466"/>
        <item x="2465"/>
        <item x="2464"/>
        <item x="2463"/>
        <item x="2462"/>
        <item x="2461"/>
        <item x="2460"/>
        <item x="2459"/>
        <item x="2458"/>
        <item x="2457"/>
        <item x="2456"/>
        <item x="2455"/>
        <item x="2454"/>
        <item x="2453"/>
        <item x="2452"/>
        <item x="2451"/>
        <item x="2450"/>
        <item x="2449"/>
        <item x="2448"/>
        <item x="2447"/>
        <item x="2446"/>
        <item x="2445"/>
        <item x="2444"/>
        <item x="2443"/>
        <item x="2442"/>
        <item x="2441"/>
        <item x="2440"/>
        <item x="2439"/>
        <item x="2438"/>
        <item x="2437"/>
        <item x="2436"/>
        <item x="2435"/>
        <item x="2434"/>
        <item x="2433"/>
        <item x="2432"/>
        <item x="2431"/>
        <item x="2430"/>
        <item x="2429"/>
        <item x="2428"/>
        <item x="2427"/>
        <item x="2426"/>
        <item x="2425"/>
        <item x="2424"/>
        <item x="2423"/>
        <item x="2422"/>
        <item x="2421"/>
        <item x="2420"/>
        <item x="2419"/>
        <item x="2418"/>
        <item x="2417"/>
        <item x="2416"/>
        <item x="2415"/>
        <item x="2414"/>
        <item x="2413"/>
        <item x="2412"/>
        <item x="2411"/>
        <item x="2410"/>
        <item x="2409"/>
        <item x="2408"/>
        <item x="2407"/>
        <item x="2406"/>
        <item x="2405"/>
        <item x="2404"/>
        <item x="2403"/>
        <item x="2402"/>
        <item x="2401"/>
        <item x="2400"/>
        <item x="2399"/>
        <item x="2398"/>
        <item x="2397"/>
        <item x="2396"/>
        <item x="2395"/>
        <item x="2394"/>
        <item x="2393"/>
        <item x="2392"/>
        <item x="2391"/>
        <item x="2390"/>
        <item x="2389"/>
        <item x="2388"/>
        <item x="2387"/>
        <item x="2386"/>
        <item x="2385"/>
        <item x="2384"/>
        <item x="2383"/>
        <item x="2382"/>
        <item x="2381"/>
        <item x="2380"/>
        <item x="2379"/>
        <item x="2378"/>
        <item x="2377"/>
        <item x="2376"/>
        <item x="2375"/>
        <item x="2374"/>
        <item x="2373"/>
        <item x="2372"/>
        <item x="2371"/>
        <item x="2370"/>
        <item x="2369"/>
        <item x="2368"/>
        <item x="2367"/>
        <item x="2366"/>
        <item x="2365"/>
        <item x="2364"/>
        <item x="2363"/>
        <item x="2362"/>
        <item x="2361"/>
        <item x="2360"/>
        <item x="2359"/>
        <item x="2358"/>
        <item x="2357"/>
        <item x="2356"/>
        <item x="2355"/>
        <item x="2354"/>
        <item x="2353"/>
        <item x="2352"/>
        <item x="2351"/>
        <item x="2350"/>
        <item x="2349"/>
        <item x="2348"/>
        <item x="2347"/>
        <item x="2346"/>
        <item x="2345"/>
        <item x="2344"/>
        <item x="2343"/>
        <item x="2342"/>
        <item x="2341"/>
        <item x="2340"/>
        <item x="2339"/>
        <item x="2338"/>
        <item x="2337"/>
        <item x="2336"/>
        <item x="2335"/>
        <item x="2334"/>
        <item x="2333"/>
        <item x="2332"/>
        <item x="2331"/>
        <item x="2330"/>
        <item x="2329"/>
        <item x="2328"/>
        <item x="2327"/>
        <item x="2326"/>
        <item x="2325"/>
        <item x="2324"/>
        <item x="2323"/>
        <item x="2322"/>
        <item x="2321"/>
        <item x="2320"/>
        <item x="2319"/>
        <item x="2318"/>
        <item x="2317"/>
        <item x="2316"/>
        <item x="2315"/>
        <item x="2314"/>
        <item x="2313"/>
        <item x="2312"/>
        <item x="2311"/>
        <item x="2310"/>
        <item x="2309"/>
        <item x="2308"/>
        <item x="2307"/>
        <item x="2306"/>
        <item x="2305"/>
        <item x="2304"/>
        <item x="2303"/>
        <item x="2302"/>
        <item x="2301"/>
        <item x="2300"/>
        <item x="2299"/>
        <item x="2298"/>
        <item x="2297"/>
        <item x="2296"/>
        <item x="2295"/>
        <item x="2294"/>
        <item x="2293"/>
        <item x="2292"/>
        <item x="2291"/>
        <item x="2290"/>
        <item x="2289"/>
        <item x="2288"/>
        <item x="2287"/>
        <item x="2286"/>
        <item x="2285"/>
        <item x="2284"/>
        <item x="2283"/>
        <item x="2282"/>
        <item x="2281"/>
        <item x="2280"/>
        <item x="2279"/>
        <item x="2278"/>
        <item x="2277"/>
        <item x="2276"/>
        <item x="2275"/>
        <item x="2274"/>
        <item x="2273"/>
        <item x="2272"/>
        <item x="2271"/>
        <item x="2270"/>
        <item x="2269"/>
        <item x="2268"/>
        <item x="2267"/>
        <item x="2266"/>
        <item x="2265"/>
        <item x="2264"/>
        <item x="2263"/>
        <item x="2262"/>
        <item x="2261"/>
        <item x="2260"/>
        <item x="2259"/>
        <item x="2258"/>
        <item x="2257"/>
        <item x="2256"/>
        <item x="2255"/>
        <item x="2254"/>
        <item x="2253"/>
        <item x="2252"/>
        <item x="2251"/>
        <item x="2250"/>
        <item x="2249"/>
        <item x="2248"/>
        <item x="2247"/>
        <item x="2246"/>
        <item x="2245"/>
        <item x="2244"/>
        <item x="2243"/>
        <item x="2242"/>
        <item x="2241"/>
        <item x="2240"/>
        <item x="2239"/>
        <item x="2238"/>
        <item x="2237"/>
        <item x="2236"/>
        <item x="2235"/>
        <item x="2234"/>
        <item x="2233"/>
        <item x="2232"/>
        <item x="2231"/>
        <item x="2230"/>
        <item x="2229"/>
        <item x="2228"/>
        <item x="2227"/>
        <item x="2226"/>
        <item x="2225"/>
        <item x="2224"/>
        <item x="2223"/>
        <item x="2222"/>
        <item x="2221"/>
        <item x="2220"/>
        <item x="2219"/>
        <item x="2218"/>
        <item x="2217"/>
        <item x="2216"/>
        <item x="2215"/>
        <item x="2214"/>
        <item x="2213"/>
        <item x="2212"/>
        <item x="2211"/>
        <item x="2210"/>
        <item x="2209"/>
        <item x="2208"/>
        <item x="2207"/>
        <item x="2206"/>
        <item x="2205"/>
        <item x="2204"/>
        <item x="2203"/>
        <item x="2202"/>
        <item x="2201"/>
        <item x="2200"/>
        <item x="2199"/>
        <item x="2198"/>
        <item x="2197"/>
        <item x="2196"/>
        <item x="2195"/>
        <item x="2194"/>
        <item x="2193"/>
        <item x="2192"/>
        <item x="2191"/>
        <item x="2190"/>
        <item x="2189"/>
        <item x="2188"/>
        <item x="2187"/>
        <item x="2186"/>
        <item x="2185"/>
        <item x="2184"/>
        <item x="2183"/>
        <item x="2182"/>
        <item x="2181"/>
        <item x="2180"/>
        <item x="2179"/>
        <item x="2178"/>
        <item x="2177"/>
        <item x="2176"/>
        <item x="2175"/>
        <item x="2174"/>
        <item x="2173"/>
        <item x="2172"/>
        <item x="2171"/>
        <item x="2170"/>
        <item x="2169"/>
        <item x="2168"/>
        <item x="2167"/>
        <item x="2166"/>
        <item x="2165"/>
        <item x="2164"/>
        <item x="2163"/>
        <item x="2162"/>
        <item x="2161"/>
        <item x="2160"/>
        <item x="2159"/>
        <item x="2158"/>
        <item x="2157"/>
        <item x="2156"/>
        <item x="2155"/>
        <item x="2154"/>
        <item x="2153"/>
        <item x="2152"/>
        <item x="2151"/>
        <item x="2150"/>
        <item x="2149"/>
        <item x="2148"/>
        <item x="2147"/>
        <item x="2146"/>
        <item x="2145"/>
        <item x="2144"/>
        <item x="2143"/>
        <item x="2142"/>
        <item x="2141"/>
        <item x="2140"/>
        <item x="2139"/>
        <item x="2138"/>
        <item x="2137"/>
        <item x="2136"/>
        <item x="2135"/>
        <item x="2134"/>
        <item x="2133"/>
        <item x="2132"/>
        <item x="2131"/>
        <item x="2130"/>
        <item x="2129"/>
        <item x="2128"/>
        <item x="2127"/>
        <item x="2126"/>
        <item x="2125"/>
        <item x="2124"/>
        <item x="2123"/>
        <item x="2122"/>
        <item x="2121"/>
        <item x="2120"/>
        <item x="2119"/>
        <item x="2118"/>
        <item x="2117"/>
        <item x="2116"/>
        <item x="2115"/>
        <item x="2114"/>
        <item x="2113"/>
        <item x="2112"/>
        <item x="2111"/>
        <item x="2110"/>
        <item x="2109"/>
        <item x="2108"/>
        <item x="2107"/>
        <item x="2106"/>
        <item x="2105"/>
        <item x="2104"/>
        <item x="2103"/>
        <item x="2102"/>
        <item x="2101"/>
        <item x="2100"/>
        <item x="2099"/>
        <item x="2098"/>
        <item x="2097"/>
        <item x="2096"/>
        <item x="2095"/>
        <item x="2094"/>
        <item x="2093"/>
        <item x="2092"/>
        <item x="2091"/>
        <item x="2090"/>
        <item x="2089"/>
        <item x="2088"/>
        <item x="2087"/>
        <item x="2086"/>
        <item x="2085"/>
        <item x="2084"/>
        <item x="2083"/>
        <item x="2082"/>
        <item x="2081"/>
        <item x="2080"/>
        <item x="2079"/>
        <item x="2078"/>
        <item x="2077"/>
        <item x="2076"/>
        <item x="2075"/>
        <item x="2074"/>
        <item x="2073"/>
        <item x="2072"/>
        <item x="2071"/>
        <item x="2070"/>
        <item x="2069"/>
        <item x="2068"/>
        <item x="2067"/>
        <item x="2066"/>
        <item x="2065"/>
        <item x="2064"/>
        <item x="2063"/>
        <item x="2062"/>
        <item x="2061"/>
        <item x="2060"/>
        <item x="2059"/>
        <item x="2058"/>
        <item x="2057"/>
        <item x="2056"/>
        <item x="2055"/>
        <item x="2054"/>
        <item x="2053"/>
        <item x="2052"/>
        <item x="2051"/>
        <item x="2050"/>
        <item x="2049"/>
        <item x="2048"/>
        <item x="2047"/>
        <item x="2046"/>
        <item x="2045"/>
        <item x="2044"/>
        <item x="2043"/>
        <item x="2042"/>
        <item x="2041"/>
        <item x="2040"/>
        <item x="2039"/>
        <item x="2038"/>
        <item x="2037"/>
        <item x="2036"/>
        <item x="2035"/>
        <item x="2034"/>
        <item x="2033"/>
        <item x="2032"/>
        <item x="2031"/>
        <item x="2030"/>
        <item x="2029"/>
        <item x="2028"/>
        <item x="2027"/>
        <item x="2026"/>
        <item x="2025"/>
        <item x="2024"/>
        <item x="2023"/>
        <item x="2022"/>
        <item x="2021"/>
        <item x="2020"/>
        <item x="2019"/>
        <item x="2018"/>
        <item x="2017"/>
        <item x="2016"/>
        <item x="2015"/>
        <item x="2014"/>
        <item x="2013"/>
        <item x="2012"/>
        <item x="2011"/>
        <item x="2010"/>
        <item x="2009"/>
        <item x="2008"/>
        <item x="2007"/>
        <item x="2006"/>
        <item x="2005"/>
        <item x="2004"/>
        <item x="2003"/>
        <item x="2002"/>
        <item x="2001"/>
        <item x="2000"/>
        <item x="1999"/>
        <item x="1998"/>
        <item x="1997"/>
        <item x="1996"/>
        <item x="1995"/>
        <item x="1994"/>
        <item x="1993"/>
        <item x="1992"/>
        <item x="1991"/>
        <item x="1990"/>
        <item x="1989"/>
        <item x="1988"/>
        <item x="1987"/>
        <item x="1986"/>
        <item x="1985"/>
        <item x="1984"/>
        <item x="1983"/>
        <item x="1982"/>
        <item x="1981"/>
        <item x="1980"/>
        <item x="1979"/>
        <item x="1978"/>
        <item x="1977"/>
        <item x="1976"/>
        <item x="1975"/>
        <item x="1974"/>
        <item x="1973"/>
        <item x="1972"/>
        <item x="1971"/>
        <item x="1970"/>
        <item x="1969"/>
        <item x="1968"/>
        <item x="1967"/>
        <item x="1966"/>
        <item x="1965"/>
        <item x="1964"/>
        <item x="1963"/>
        <item x="1962"/>
        <item x="1961"/>
        <item x="1960"/>
        <item x="1959"/>
        <item x="1958"/>
        <item x="1957"/>
        <item x="1956"/>
        <item x="1955"/>
        <item x="1954"/>
        <item x="1953"/>
        <item x="1952"/>
        <item x="1951"/>
        <item x="1950"/>
        <item x="1949"/>
        <item x="1948"/>
        <item x="1947"/>
        <item x="1946"/>
        <item x="1945"/>
        <item x="1944"/>
        <item x="1943"/>
        <item x="1942"/>
        <item x="1941"/>
        <item x="1940"/>
        <item x="1939"/>
        <item x="1938"/>
        <item x="1937"/>
        <item x="1936"/>
        <item x="1935"/>
        <item x="1934"/>
        <item x="1933"/>
        <item x="1932"/>
        <item x="1931"/>
        <item x="1930"/>
        <item x="1929"/>
        <item x="1928"/>
        <item x="1927"/>
        <item x="1926"/>
        <item x="1925"/>
        <item x="1924"/>
        <item x="1923"/>
        <item x="1922"/>
        <item x="1921"/>
        <item x="1920"/>
        <item x="1919"/>
        <item x="1918"/>
        <item x="1917"/>
        <item x="1916"/>
        <item x="1915"/>
        <item x="1914"/>
        <item x="1913"/>
        <item x="1912"/>
        <item x="1911"/>
        <item x="1910"/>
        <item x="1909"/>
        <item x="1908"/>
        <item x="1907"/>
        <item x="1906"/>
        <item x="1905"/>
        <item x="1904"/>
        <item x="1903"/>
        <item x="1902"/>
        <item x="1901"/>
        <item x="1900"/>
        <item x="1899"/>
        <item x="1898"/>
        <item x="1897"/>
        <item x="1896"/>
        <item x="1895"/>
        <item x="1894"/>
        <item x="1893"/>
        <item x="1892"/>
        <item x="1891"/>
        <item x="1890"/>
        <item x="1889"/>
        <item x="1888"/>
        <item x="1887"/>
        <item x="1886"/>
        <item x="1885"/>
        <item x="1884"/>
        <item x="1883"/>
        <item x="1882"/>
        <item x="1881"/>
        <item x="1880"/>
        <item x="1879"/>
        <item x="1878"/>
        <item x="1877"/>
        <item x="1876"/>
        <item x="1875"/>
        <item x="1874"/>
        <item x="1873"/>
        <item x="1872"/>
        <item x="1871"/>
        <item x="1870"/>
        <item x="1869"/>
        <item x="1868"/>
        <item x="1867"/>
        <item x="1866"/>
        <item x="1865"/>
        <item x="1864"/>
        <item x="1863"/>
        <item x="1862"/>
        <item x="1861"/>
        <item x="1860"/>
        <item x="1859"/>
        <item x="1858"/>
        <item x="1857"/>
        <item x="1856"/>
        <item x="1855"/>
        <item x="1854"/>
        <item x="1853"/>
        <item x="1852"/>
        <item x="1851"/>
        <item x="1850"/>
        <item x="1849"/>
        <item x="1848"/>
        <item x="1847"/>
        <item x="1846"/>
        <item x="1845"/>
        <item x="1844"/>
        <item x="1843"/>
        <item x="1842"/>
        <item x="1841"/>
        <item x="1840"/>
        <item x="1839"/>
        <item x="1838"/>
        <item x="1837"/>
        <item x="1836"/>
        <item x="1835"/>
        <item x="1834"/>
        <item x="1833"/>
        <item x="1832"/>
        <item x="1831"/>
        <item x="1830"/>
        <item x="1829"/>
        <item x="1828"/>
        <item x="1827"/>
        <item x="1826"/>
        <item x="1825"/>
        <item x="1824"/>
        <item x="1823"/>
        <item x="1822"/>
        <item x="1821"/>
        <item x="1820"/>
        <item x="1819"/>
        <item x="1818"/>
        <item x="1817"/>
        <item x="1816"/>
        <item x="1815"/>
        <item x="1814"/>
        <item x="1813"/>
        <item x="1812"/>
        <item x="1811"/>
        <item x="1810"/>
        <item x="1809"/>
        <item x="1808"/>
        <item x="1807"/>
        <item x="1806"/>
        <item x="1805"/>
        <item x="1804"/>
        <item x="1803"/>
        <item x="1802"/>
        <item x="1801"/>
        <item x="1800"/>
        <item x="1799"/>
        <item x="1798"/>
        <item x="1797"/>
        <item x="1796"/>
        <item x="1795"/>
        <item x="1794"/>
        <item x="1793"/>
        <item x="1792"/>
        <item x="1791"/>
        <item x="1790"/>
        <item x="1789"/>
        <item x="1788"/>
        <item x="1787"/>
        <item x="1786"/>
        <item x="1785"/>
        <item x="1784"/>
        <item x="1783"/>
        <item x="1782"/>
        <item x="1781"/>
        <item x="1780"/>
        <item x="1779"/>
        <item x="1778"/>
        <item x="1777"/>
        <item x="1776"/>
        <item x="1775"/>
        <item x="1774"/>
        <item x="1773"/>
        <item x="1772"/>
        <item x="1771"/>
        <item x="1770"/>
        <item x="1769"/>
        <item x="1768"/>
        <item x="1767"/>
        <item x="1766"/>
        <item x="1765"/>
        <item x="1764"/>
        <item x="1763"/>
        <item x="1762"/>
        <item x="1761"/>
        <item x="1760"/>
        <item x="1759"/>
        <item x="1758"/>
        <item x="1757"/>
        <item x="1756"/>
        <item x="1755"/>
        <item x="1754"/>
        <item x="1753"/>
        <item x="1752"/>
        <item x="1751"/>
        <item x="1750"/>
        <item x="1749"/>
        <item x="1748"/>
        <item x="1747"/>
        <item x="1746"/>
        <item x="1745"/>
        <item x="1744"/>
        <item x="1743"/>
        <item x="1742"/>
        <item x="1741"/>
        <item x="1740"/>
        <item x="1739"/>
        <item x="1738"/>
        <item x="1737"/>
        <item x="1736"/>
        <item x="1735"/>
        <item x="1734"/>
        <item x="1733"/>
        <item x="1732"/>
        <item x="1731"/>
        <item x="1730"/>
        <item x="1729"/>
        <item x="1728"/>
        <item x="1727"/>
        <item x="1726"/>
        <item x="1725"/>
        <item x="1724"/>
        <item x="1723"/>
        <item x="1722"/>
        <item x="1721"/>
        <item x="1720"/>
        <item x="1719"/>
        <item x="1718"/>
        <item x="1717"/>
        <item x="1716"/>
        <item x="1715"/>
        <item x="1714"/>
        <item x="1713"/>
        <item x="1712"/>
        <item x="1711"/>
        <item x="1710"/>
        <item x="1709"/>
        <item x="1708"/>
        <item x="1707"/>
        <item x="1706"/>
        <item x="1705"/>
        <item x="1704"/>
        <item x="1703"/>
        <item x="1702"/>
        <item x="1701"/>
        <item x="1700"/>
        <item x="1699"/>
        <item x="1698"/>
        <item x="1697"/>
        <item x="1696"/>
        <item x="1695"/>
        <item x="1694"/>
        <item x="1693"/>
        <item x="1692"/>
        <item x="1691"/>
        <item x="1690"/>
        <item x="1689"/>
        <item x="1688"/>
        <item x="1687"/>
        <item x="1686"/>
        <item x="1685"/>
        <item x="1684"/>
        <item x="1683"/>
        <item x="1682"/>
        <item x="1681"/>
        <item x="1680"/>
        <item x="1679"/>
        <item x="1678"/>
        <item x="1677"/>
        <item x="1676"/>
        <item x="1675"/>
        <item x="1674"/>
        <item x="1673"/>
        <item x="1672"/>
        <item x="1671"/>
        <item x="1670"/>
        <item x="1669"/>
        <item x="1668"/>
        <item x="1667"/>
        <item x="1666"/>
        <item x="1665"/>
        <item x="1664"/>
        <item x="1663"/>
        <item x="1662"/>
        <item x="1661"/>
        <item x="1660"/>
        <item x="1659"/>
        <item x="1658"/>
        <item x="1657"/>
        <item x="1656"/>
        <item x="1655"/>
        <item x="1654"/>
        <item x="1653"/>
        <item x="1652"/>
        <item x="1651"/>
        <item x="1650"/>
        <item x="1649"/>
        <item x="1648"/>
        <item x="1647"/>
        <item x="1646"/>
        <item x="1645"/>
        <item x="1644"/>
        <item x="1643"/>
        <item x="1642"/>
        <item x="1641"/>
        <item x="1640"/>
        <item x="1639"/>
        <item x="1638"/>
        <item x="1637"/>
        <item x="1636"/>
        <item x="1635"/>
        <item x="1634"/>
        <item x="1633"/>
        <item x="1632"/>
        <item x="1631"/>
        <item x="1630"/>
        <item x="1629"/>
        <item x="1628"/>
        <item x="1627"/>
        <item x="1626"/>
        <item x="1625"/>
        <item x="1624"/>
        <item x="1623"/>
        <item x="1622"/>
        <item x="1621"/>
        <item x="1620"/>
        <item x="1619"/>
        <item x="1618"/>
        <item x="1617"/>
        <item x="1616"/>
        <item x="1615"/>
        <item x="1614"/>
        <item x="1613"/>
        <item x="1612"/>
        <item x="1611"/>
        <item x="1610"/>
        <item x="1609"/>
        <item x="1608"/>
        <item x="1607"/>
        <item x="1606"/>
        <item x="1605"/>
        <item x="1604"/>
        <item x="1603"/>
        <item x="1602"/>
        <item x="1601"/>
        <item x="1600"/>
        <item x="1599"/>
        <item x="1598"/>
        <item x="1597"/>
        <item x="1596"/>
        <item x="1595"/>
        <item x="1594"/>
        <item x="1593"/>
        <item x="1592"/>
        <item x="1591"/>
        <item x="1590"/>
        <item x="1589"/>
        <item x="1588"/>
        <item x="1587"/>
        <item x="1586"/>
        <item x="1585"/>
        <item x="1584"/>
        <item x="1583"/>
        <item x="1582"/>
        <item x="1581"/>
        <item x="1580"/>
        <item x="1579"/>
        <item x="1578"/>
        <item x="1577"/>
        <item x="1576"/>
        <item x="1575"/>
        <item x="1574"/>
        <item x="1573"/>
        <item x="1572"/>
        <item x="1571"/>
        <item x="1570"/>
        <item x="1569"/>
        <item x="1568"/>
        <item x="1567"/>
        <item x="1566"/>
        <item x="1565"/>
        <item x="1564"/>
        <item x="1563"/>
        <item x="1562"/>
        <item x="1561"/>
        <item x="1560"/>
        <item x="1559"/>
        <item x="1558"/>
        <item x="1557"/>
        <item x="1556"/>
        <item x="1555"/>
        <item x="1554"/>
        <item x="1553"/>
        <item x="1552"/>
        <item x="1551"/>
        <item x="1550"/>
        <item x="1549"/>
        <item x="1548"/>
        <item x="1547"/>
        <item x="1546"/>
        <item x="1545"/>
        <item x="1544"/>
        <item x="1543"/>
        <item x="1542"/>
        <item x="1541"/>
        <item x="1540"/>
        <item x="1539"/>
        <item x="1538"/>
        <item x="1537"/>
        <item x="1536"/>
        <item x="1535"/>
        <item x="1534"/>
        <item x="1533"/>
        <item x="1532"/>
        <item x="1531"/>
        <item x="1530"/>
        <item x="1529"/>
        <item x="1528"/>
        <item x="1527"/>
        <item x="1526"/>
        <item x="1525"/>
        <item x="1524"/>
        <item x="1523"/>
        <item x="1522"/>
        <item x="1521"/>
        <item x="1520"/>
        <item x="1519"/>
        <item x="1518"/>
        <item x="1517"/>
        <item x="1516"/>
        <item x="1515"/>
        <item x="1514"/>
        <item x="1513"/>
        <item x="1512"/>
        <item x="1511"/>
        <item x="1510"/>
        <item x="1509"/>
        <item x="1508"/>
        <item x="1507"/>
        <item x="1506"/>
        <item x="1505"/>
        <item x="1504"/>
        <item x="1503"/>
        <item x="1502"/>
        <item x="1501"/>
        <item x="1500"/>
        <item x="1499"/>
        <item x="1498"/>
        <item x="1497"/>
        <item x="1496"/>
        <item x="1495"/>
        <item x="1494"/>
        <item x="1493"/>
        <item x="1492"/>
        <item x="1491"/>
        <item x="1490"/>
        <item x="1489"/>
        <item x="1488"/>
        <item x="1487"/>
        <item x="1486"/>
        <item x="1485"/>
        <item x="1484"/>
        <item x="1483"/>
        <item x="1482"/>
        <item x="1481"/>
        <item x="1480"/>
        <item x="1479"/>
        <item x="1478"/>
        <item x="1477"/>
        <item x="1476"/>
        <item x="1475"/>
        <item x="1474"/>
        <item x="1473"/>
        <item x="1472"/>
        <item x="1471"/>
        <item x="1470"/>
        <item x="1469"/>
        <item x="1468"/>
        <item x="1467"/>
        <item x="1466"/>
        <item x="1465"/>
        <item x="1464"/>
        <item x="1463"/>
        <item x="1462"/>
        <item x="1461"/>
        <item x="1460"/>
        <item x="1459"/>
        <item x="1458"/>
        <item x="1457"/>
        <item x="1456"/>
        <item x="1455"/>
        <item x="1454"/>
        <item x="1453"/>
        <item x="1452"/>
        <item x="1451"/>
        <item x="1450"/>
        <item x="1449"/>
        <item x="1448"/>
        <item x="1447"/>
        <item x="1446"/>
        <item x="1445"/>
        <item x="1444"/>
        <item x="1443"/>
        <item x="1442"/>
        <item x="1441"/>
        <item x="1440"/>
        <item x="1439"/>
        <item x="1438"/>
        <item x="1437"/>
        <item x="1436"/>
        <item x="1435"/>
        <item x="1434"/>
        <item x="1433"/>
        <item x="1432"/>
        <item x="1431"/>
        <item x="1430"/>
        <item x="1429"/>
        <item x="1428"/>
        <item x="1427"/>
        <item x="1426"/>
        <item x="1425"/>
        <item x="1424"/>
        <item x="1423"/>
        <item x="1422"/>
        <item x="1421"/>
        <item x="1420"/>
        <item x="1419"/>
        <item x="1418"/>
        <item x="1417"/>
        <item x="1416"/>
        <item x="1415"/>
        <item x="1414"/>
        <item x="1413"/>
        <item x="1412"/>
        <item x="1411"/>
        <item x="1410"/>
        <item x="1409"/>
        <item x="1408"/>
        <item x="1407"/>
        <item x="1406"/>
        <item x="1405"/>
        <item x="1404"/>
        <item x="1403"/>
        <item x="1402"/>
        <item x="1401"/>
        <item x="1400"/>
        <item x="1399"/>
        <item x="1398"/>
        <item x="1397"/>
        <item x="1396"/>
        <item x="1395"/>
        <item x="1394"/>
        <item x="1393"/>
        <item x="1392"/>
        <item x="1391"/>
        <item x="1390"/>
        <item x="1389"/>
        <item x="1388"/>
        <item x="1387"/>
        <item x="1386"/>
        <item x="1385"/>
        <item x="1384"/>
        <item x="1383"/>
        <item x="1382"/>
        <item x="1381"/>
        <item x="1380"/>
        <item x="1379"/>
        <item x="1378"/>
        <item x="1377"/>
        <item x="1376"/>
        <item x="1375"/>
        <item x="1374"/>
        <item x="1373"/>
        <item x="1372"/>
        <item x="1371"/>
        <item x="1370"/>
        <item x="1369"/>
        <item x="1368"/>
        <item x="1367"/>
        <item x="1366"/>
        <item x="1365"/>
        <item x="1364"/>
        <item x="1363"/>
        <item x="1362"/>
        <item x="1361"/>
        <item x="1360"/>
        <item x="1359"/>
        <item x="1358"/>
        <item x="1357"/>
        <item x="1356"/>
        <item x="1355"/>
        <item x="1354"/>
        <item x="1353"/>
        <item x="1352"/>
        <item x="1351"/>
        <item x="1350"/>
        <item x="1349"/>
        <item x="1348"/>
        <item x="1347"/>
        <item x="1346"/>
        <item x="1345"/>
        <item x="1344"/>
        <item x="1343"/>
        <item x="1342"/>
        <item x="1341"/>
        <item x="1340"/>
        <item x="1339"/>
        <item x="1338"/>
        <item x="1337"/>
        <item x="1336"/>
        <item x="1335"/>
        <item x="1334"/>
        <item x="1333"/>
        <item x="1332"/>
        <item x="1331"/>
        <item x="1330"/>
        <item x="1329"/>
        <item x="1328"/>
        <item x="1327"/>
        <item x="1326"/>
        <item x="1325"/>
        <item x="1324"/>
        <item x="1323"/>
        <item x="1322"/>
        <item x="1321"/>
        <item x="1320"/>
        <item x="1319"/>
        <item x="1318"/>
        <item x="1317"/>
        <item x="1316"/>
        <item x="1315"/>
        <item x="1314"/>
        <item x="1313"/>
        <item x="1312"/>
        <item x="1311"/>
        <item x="1310"/>
        <item x="1309"/>
        <item x="1308"/>
        <item x="1307"/>
        <item x="1306"/>
        <item x="1305"/>
        <item x="1304"/>
        <item x="1303"/>
        <item x="1302"/>
        <item x="1301"/>
        <item x="1300"/>
        <item x="1299"/>
        <item x="1298"/>
        <item x="1297"/>
        <item x="1296"/>
        <item x="1295"/>
        <item x="1294"/>
        <item x="1293"/>
        <item x="1292"/>
        <item x="1291"/>
        <item x="1290"/>
        <item x="1289"/>
        <item x="1288"/>
        <item x="1287"/>
        <item x="1286"/>
        <item x="1285"/>
        <item x="1284"/>
        <item x="1283"/>
        <item x="1282"/>
        <item x="1281"/>
        <item x="1280"/>
        <item x="1279"/>
        <item x="1278"/>
        <item x="1277"/>
        <item x="1276"/>
        <item x="1275"/>
        <item x="1274"/>
        <item x="1273"/>
        <item x="1272"/>
        <item x="1271"/>
        <item x="1270"/>
        <item x="1269"/>
        <item x="1268"/>
        <item x="1267"/>
        <item x="1266"/>
        <item x="1265"/>
        <item x="1264"/>
        <item x="1263"/>
        <item x="1262"/>
        <item x="1261"/>
        <item x="1260"/>
        <item x="1259"/>
        <item x="1258"/>
        <item x="1257"/>
        <item x="1256"/>
        <item x="1255"/>
        <item x="1254"/>
        <item x="1253"/>
        <item x="1252"/>
        <item x="1251"/>
        <item x="1250"/>
        <item x="1249"/>
        <item x="1248"/>
        <item x="1247"/>
        <item x="1246"/>
        <item x="1245"/>
        <item x="1244"/>
        <item x="1243"/>
        <item x="1242"/>
        <item x="1241"/>
        <item x="1240"/>
        <item x="1239"/>
        <item x="1238"/>
        <item x="1237"/>
        <item x="1236"/>
        <item x="1235"/>
        <item x="1234"/>
        <item x="1233"/>
        <item x="1232"/>
        <item x="1231"/>
        <item x="1230"/>
        <item x="1229"/>
        <item x="1228"/>
        <item x="1227"/>
        <item x="1226"/>
        <item x="1225"/>
        <item x="1224"/>
        <item x="1223"/>
        <item x="1222"/>
        <item x="1221"/>
        <item x="1220"/>
        <item x="1219"/>
        <item x="1218"/>
        <item x="1217"/>
        <item x="1216"/>
        <item x="1215"/>
        <item x="1214"/>
        <item x="1213"/>
        <item x="1212"/>
        <item x="1211"/>
        <item x="1210"/>
        <item x="1209"/>
        <item x="1208"/>
        <item x="1207"/>
        <item x="1206"/>
        <item x="1205"/>
        <item x="1204"/>
        <item x="1203"/>
        <item x="1202"/>
        <item x="1201"/>
        <item x="1200"/>
        <item x="1199"/>
        <item x="1198"/>
        <item x="1197"/>
        <item x="1196"/>
        <item x="1195"/>
        <item x="1194"/>
        <item x="1193"/>
        <item x="1192"/>
        <item x="1191"/>
        <item x="1190"/>
        <item x="1189"/>
        <item x="1188"/>
        <item x="1187"/>
        <item x="1186"/>
        <item x="1185"/>
        <item x="1184"/>
        <item x="1183"/>
        <item x="1182"/>
        <item x="1181"/>
        <item x="1180"/>
        <item x="1179"/>
        <item x="1178"/>
        <item x="1177"/>
        <item x="1176"/>
        <item x="1175"/>
        <item x="1174"/>
        <item x="1173"/>
        <item x="1172"/>
        <item x="1171"/>
        <item x="1170"/>
        <item x="1169"/>
        <item x="1168"/>
        <item x="1167"/>
        <item x="1166"/>
        <item x="1165"/>
        <item x="1164"/>
        <item x="1163"/>
        <item x="1162"/>
        <item x="1161"/>
        <item x="1160"/>
        <item x="1159"/>
        <item x="1158"/>
        <item x="1157"/>
        <item x="1156"/>
        <item x="1155"/>
        <item x="1154"/>
        <item x="1153"/>
        <item x="1152"/>
        <item x="1151"/>
        <item x="1150"/>
        <item x="1149"/>
        <item x="1148"/>
        <item x="1147"/>
        <item x="1146"/>
        <item x="1145"/>
        <item x="1144"/>
        <item x="1143"/>
        <item x="1142"/>
        <item x="1141"/>
        <item x="1140"/>
        <item x="1139"/>
        <item x="1138"/>
        <item x="1137"/>
        <item x="1136"/>
        <item x="1135"/>
        <item x="1134"/>
        <item x="1133"/>
        <item x="1132"/>
        <item x="1131"/>
        <item x="1130"/>
        <item x="1129"/>
        <item x="1128"/>
        <item x="1127"/>
        <item x="1126"/>
        <item x="1125"/>
        <item x="1124"/>
        <item x="1123"/>
        <item x="1122"/>
        <item x="1121"/>
        <item x="1120"/>
        <item x="1119"/>
        <item x="1118"/>
        <item x="1117"/>
        <item x="1116"/>
        <item x="1115"/>
        <item x="1114"/>
        <item x="1113"/>
        <item x="1112"/>
        <item x="1111"/>
        <item x="1110"/>
        <item x="1109"/>
        <item x="1108"/>
        <item x="1107"/>
        <item x="1106"/>
        <item x="1105"/>
        <item x="1104"/>
        <item x="1103"/>
        <item x="1102"/>
        <item x="1101"/>
        <item x="1100"/>
        <item x="1099"/>
        <item x="1098"/>
        <item x="1097"/>
        <item x="1096"/>
        <item x="1095"/>
        <item x="1094"/>
        <item x="1093"/>
        <item x="1092"/>
        <item x="1091"/>
        <item x="1090"/>
        <item x="1089"/>
        <item x="1088"/>
        <item x="1087"/>
        <item x="1086"/>
        <item x="1085"/>
        <item x="1084"/>
        <item x="1083"/>
        <item x="1082"/>
        <item x="1081"/>
        <item x="1080"/>
        <item x="1079"/>
        <item x="1078"/>
        <item x="1077"/>
        <item x="1076"/>
        <item x="1075"/>
        <item x="1074"/>
        <item x="1073"/>
        <item x="1072"/>
        <item x="1071"/>
        <item x="1070"/>
        <item x="1069"/>
        <item x="1068"/>
        <item x="1067"/>
        <item x="1066"/>
        <item x="1065"/>
        <item x="1064"/>
        <item x="1063"/>
        <item x="1062"/>
        <item x="1061"/>
        <item x="1060"/>
        <item x="1059"/>
        <item x="1058"/>
        <item x="1057"/>
        <item x="1056"/>
        <item x="1055"/>
        <item x="1054"/>
        <item x="1053"/>
        <item x="1052"/>
        <item x="1051"/>
        <item x="1050"/>
        <item x="1049"/>
        <item x="1048"/>
        <item x="1047"/>
        <item x="1046"/>
        <item x="1045"/>
        <item x="1044"/>
        <item x="1043"/>
        <item x="1042"/>
        <item x="1041"/>
        <item x="1040"/>
        <item x="1039"/>
        <item x="1038"/>
        <item x="1037"/>
        <item x="1036"/>
        <item x="1035"/>
        <item x="1034"/>
        <item x="1033"/>
        <item x="1032"/>
        <item x="1031"/>
        <item x="1030"/>
        <item x="1029"/>
        <item x="1028"/>
        <item x="1027"/>
        <item x="1026"/>
        <item x="1025"/>
        <item x="1024"/>
        <item x="1023"/>
        <item x="1022"/>
        <item x="1021"/>
        <item x="1020"/>
        <item x="1019"/>
        <item x="1018"/>
        <item x="1017"/>
        <item x="1016"/>
        <item x="1015"/>
        <item x="1014"/>
        <item x="1013"/>
        <item x="1012"/>
        <item x="1011"/>
        <item x="1010"/>
        <item x="1009"/>
        <item x="1008"/>
        <item x="1007"/>
        <item x="1006"/>
        <item x="1005"/>
        <item x="1004"/>
        <item x="1003"/>
        <item x="1002"/>
        <item x="1001"/>
        <item x="1000"/>
        <item x="999"/>
        <item x="998"/>
        <item x="997"/>
        <item x="996"/>
        <item x="995"/>
        <item x="994"/>
        <item x="993"/>
        <item x="992"/>
        <item x="991"/>
        <item x="990"/>
        <item x="989"/>
        <item x="988"/>
        <item x="987"/>
        <item x="986"/>
        <item x="985"/>
        <item x="984"/>
        <item x="983"/>
        <item x="982"/>
        <item x="981"/>
        <item x="980"/>
        <item x="979"/>
        <item x="978"/>
        <item x="977"/>
        <item x="976"/>
        <item x="975"/>
        <item x="974"/>
        <item x="973"/>
        <item x="972"/>
        <item x="971"/>
        <item x="970"/>
        <item x="969"/>
        <item x="968"/>
        <item x="967"/>
        <item x="966"/>
        <item x="965"/>
        <item x="964"/>
        <item x="963"/>
        <item x="962"/>
        <item x="961"/>
        <item x="960"/>
        <item x="959"/>
        <item x="958"/>
        <item x="957"/>
        <item x="956"/>
        <item x="955"/>
        <item x="954"/>
        <item x="953"/>
        <item x="952"/>
        <item x="951"/>
        <item x="950"/>
        <item x="949"/>
        <item x="948"/>
        <item x="947"/>
        <item x="946"/>
        <item x="945"/>
        <item x="944"/>
        <item x="943"/>
        <item x="942"/>
        <item x="941"/>
        <item x="940"/>
        <item x="939"/>
        <item x="938"/>
        <item x="937"/>
        <item x="936"/>
        <item x="935"/>
        <item x="934"/>
        <item x="933"/>
        <item x="932"/>
        <item x="931"/>
        <item x="930"/>
        <item x="929"/>
        <item x="928"/>
        <item x="927"/>
        <item x="926"/>
        <item x="925"/>
        <item x="924"/>
        <item x="923"/>
        <item x="922"/>
        <item x="921"/>
        <item x="920"/>
        <item x="919"/>
        <item x="918"/>
        <item x="917"/>
        <item x="916"/>
        <item x="915"/>
        <item x="914"/>
        <item x="913"/>
        <item x="912"/>
        <item x="911"/>
        <item x="910"/>
        <item x="909"/>
        <item x="908"/>
        <item x="907"/>
        <item x="906"/>
        <item x="905"/>
        <item x="904"/>
        <item x="903"/>
        <item x="902"/>
        <item x="901"/>
        <item x="900"/>
        <item x="899"/>
        <item x="898"/>
        <item x="897"/>
        <item x="896"/>
        <item x="895"/>
        <item x="894"/>
        <item x="893"/>
        <item x="892"/>
        <item x="891"/>
        <item x="890"/>
        <item x="889"/>
        <item x="888"/>
        <item x="887"/>
        <item x="886"/>
        <item x="885"/>
        <item x="884"/>
        <item x="883"/>
        <item x="882"/>
        <item x="881"/>
        <item x="880"/>
        <item x="879"/>
        <item x="878"/>
        <item x="877"/>
        <item x="876"/>
        <item x="875"/>
        <item x="874"/>
        <item x="873"/>
        <item x="872"/>
        <item x="871"/>
        <item x="870"/>
        <item x="869"/>
        <item x="868"/>
        <item x="867"/>
        <item x="866"/>
        <item x="865"/>
        <item x="864"/>
        <item x="863"/>
        <item x="862"/>
        <item x="861"/>
        <item x="860"/>
        <item x="859"/>
        <item x="858"/>
        <item x="857"/>
        <item x="856"/>
        <item x="855"/>
        <item x="854"/>
        <item x="853"/>
        <item x="852"/>
        <item x="851"/>
        <item x="850"/>
        <item x="849"/>
        <item x="848"/>
        <item x="847"/>
        <item x="846"/>
        <item x="845"/>
        <item x="844"/>
        <item x="843"/>
        <item x="842"/>
        <item x="841"/>
        <item x="840"/>
        <item x="839"/>
        <item x="838"/>
        <item x="837"/>
        <item x="836"/>
        <item x="835"/>
        <item x="834"/>
        <item x="833"/>
        <item x="832"/>
        <item x="831"/>
        <item x="830"/>
        <item x="829"/>
        <item x="828"/>
        <item x="827"/>
        <item x="826"/>
        <item x="825"/>
        <item x="824"/>
        <item x="823"/>
        <item x="822"/>
        <item x="821"/>
        <item x="820"/>
        <item x="819"/>
        <item x="818"/>
        <item x="817"/>
        <item x="816"/>
        <item x="815"/>
        <item x="814"/>
        <item x="813"/>
        <item x="812"/>
        <item x="811"/>
        <item x="810"/>
        <item x="809"/>
        <item x="808"/>
        <item x="807"/>
        <item x="806"/>
        <item x="805"/>
        <item x="804"/>
        <item x="803"/>
        <item x="802"/>
        <item x="801"/>
        <item x="800"/>
        <item x="799"/>
        <item x="798"/>
        <item x="797"/>
        <item x="796"/>
        <item x="795"/>
        <item x="794"/>
        <item x="793"/>
        <item x="792"/>
        <item x="791"/>
        <item x="790"/>
        <item x="789"/>
        <item x="788"/>
        <item x="787"/>
        <item x="786"/>
        <item x="785"/>
        <item x="784"/>
        <item x="783"/>
        <item x="782"/>
        <item x="781"/>
        <item x="780"/>
        <item x="779"/>
        <item x="778"/>
        <item x="777"/>
        <item x="776"/>
        <item x="775"/>
        <item x="774"/>
        <item x="773"/>
        <item x="772"/>
        <item x="771"/>
        <item x="770"/>
        <item x="769"/>
        <item x="768"/>
        <item x="767"/>
        <item x="766"/>
        <item x="765"/>
        <item x="764"/>
        <item x="763"/>
        <item x="762"/>
        <item x="761"/>
        <item x="760"/>
        <item x="759"/>
        <item x="758"/>
        <item x="757"/>
        <item x="756"/>
        <item x="755"/>
        <item x="754"/>
        <item x="753"/>
        <item x="752"/>
        <item x="751"/>
        <item x="750"/>
        <item x="749"/>
        <item x="748"/>
        <item x="747"/>
        <item x="746"/>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6"/>
        <item x="705"/>
        <item x="704"/>
        <item x="703"/>
        <item x="702"/>
        <item x="701"/>
        <item x="700"/>
        <item x="699"/>
        <item x="698"/>
        <item x="697"/>
        <item x="696"/>
        <item x="695"/>
        <item x="694"/>
        <item x="693"/>
        <item x="692"/>
        <item x="691"/>
        <item x="690"/>
        <item x="689"/>
        <item x="688"/>
        <item x="687"/>
        <item x="686"/>
        <item x="685"/>
        <item x="684"/>
        <item x="683"/>
        <item x="682"/>
        <item x="681"/>
        <item x="680"/>
        <item x="679"/>
        <item x="678"/>
        <item x="677"/>
        <item x="676"/>
        <item x="675"/>
        <item x="674"/>
        <item x="673"/>
        <item x="672"/>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9"/>
        <item x="628"/>
        <item x="627"/>
        <item x="626"/>
        <item x="625"/>
        <item x="624"/>
        <item x="623"/>
        <item x="622"/>
        <item x="621"/>
        <item x="620"/>
        <item x="619"/>
        <item x="618"/>
        <item x="617"/>
        <item x="616"/>
        <item x="615"/>
        <item x="614"/>
        <item x="613"/>
        <item x="612"/>
        <item x="611"/>
        <item x="610"/>
        <item x="609"/>
        <item x="608"/>
        <item x="607"/>
        <item x="606"/>
        <item x="605"/>
        <item x="604"/>
        <item x="603"/>
        <item x="602"/>
        <item x="601"/>
        <item x="600"/>
        <item x="599"/>
        <item x="598"/>
        <item x="597"/>
        <item x="596"/>
        <item x="595"/>
        <item x="594"/>
        <item x="593"/>
        <item x="592"/>
        <item x="591"/>
        <item x="590"/>
        <item x="589"/>
        <item x="588"/>
        <item x="587"/>
        <item x="586"/>
        <item x="585"/>
        <item x="584"/>
        <item x="583"/>
        <item x="582"/>
        <item x="581"/>
        <item x="580"/>
        <item x="579"/>
        <item x="578"/>
        <item x="577"/>
        <item x="576"/>
        <item x="575"/>
        <item x="574"/>
        <item x="573"/>
        <item x="572"/>
        <item x="571"/>
        <item x="570"/>
        <item x="569"/>
        <item x="568"/>
        <item x="567"/>
        <item x="566"/>
        <item x="565"/>
        <item x="564"/>
        <item x="563"/>
        <item x="562"/>
        <item x="561"/>
        <item x="560"/>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4"/>
        <item x="513"/>
        <item x="512"/>
        <item x="511"/>
        <item x="510"/>
        <item x="509"/>
        <item x="508"/>
        <item x="507"/>
        <item x="506"/>
        <item x="505"/>
        <item x="504"/>
        <item x="503"/>
        <item x="502"/>
        <item x="501"/>
        <item x="500"/>
        <item x="499"/>
        <item x="498"/>
        <item x="497"/>
        <item x="496"/>
        <item x="495"/>
        <item x="494"/>
        <item x="493"/>
        <item x="492"/>
        <item x="491"/>
        <item x="490"/>
        <item x="489"/>
        <item x="488"/>
        <item x="487"/>
        <item x="486"/>
        <item x="485"/>
        <item x="484"/>
        <item x="483"/>
        <item x="482"/>
        <item x="481"/>
        <item x="480"/>
        <item x="479"/>
        <item x="478"/>
        <item x="477"/>
        <item x="476"/>
        <item x="475"/>
        <item x="474"/>
        <item x="473"/>
        <item x="472"/>
        <item x="471"/>
        <item x="470"/>
        <item x="469"/>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20"/>
        <item x="419"/>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dataField="1" numFmtId="2" showAll="0"/>
    <pivotField dataField="1" numFmtId="2" showAll="0"/>
    <pivotField dataField="1" numFmtId="2" showAll="0"/>
    <pivotField dataField="1" numFmtId="2" showAll="0"/>
    <pivotField numFmtId="2" showAll="0"/>
    <pivotField showAll="0"/>
    <pivotField showAll="0"/>
    <pivotField numFmtId="2" showAll="0"/>
    <pivotField showAll="0"/>
    <pivotField showAll="0"/>
    <pivotField showAll="0"/>
    <pivotField numFmtId="10" showAll="0"/>
    <pivotField showAll="0"/>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0"/>
        <item sd="0" x="1"/>
        <item sd="0" x="2"/>
        <item sd="0" x="3"/>
        <item sd="0" x="4"/>
        <item x="5"/>
        <item t="default"/>
      </items>
    </pivotField>
    <pivotField axis="axisRow" showAll="0">
      <items count="19">
        <item sd="0" x="0"/>
        <item sd="0" x="1"/>
        <item sd="0" x="2"/>
        <item sd="0" x="3"/>
        <item sd="0" x="4"/>
        <item sd="0" x="5"/>
        <item sd="0" x="6"/>
        <item sd="0" x="7"/>
        <item sd="0" x="8"/>
        <item sd="0" x="9"/>
        <item sd="0" x="10"/>
        <item sd="0" x="11"/>
        <item sd="0" x="12"/>
        <item sd="0" x="13"/>
        <item sd="0" x="14"/>
        <item sd="0" x="15"/>
        <item sd="0" x="16"/>
        <item x="17"/>
        <item t="default"/>
      </items>
    </pivotField>
  </pivotFields>
  <rowFields count="4">
    <field x="17"/>
    <field x="16"/>
    <field x="15"/>
    <field x="0"/>
  </rowFields>
  <rowItems count="17">
    <i>
      <x v="1"/>
    </i>
    <i>
      <x v="2"/>
    </i>
    <i>
      <x v="3"/>
    </i>
    <i>
      <x v="4"/>
    </i>
    <i>
      <x v="5"/>
    </i>
    <i>
      <x v="6"/>
    </i>
    <i>
      <x v="7"/>
    </i>
    <i>
      <x v="8"/>
    </i>
    <i>
      <x v="9"/>
    </i>
    <i>
      <x v="10"/>
    </i>
    <i>
      <x v="11"/>
    </i>
    <i>
      <x v="12"/>
    </i>
    <i>
      <x v="13"/>
    </i>
    <i>
      <x v="14"/>
    </i>
    <i>
      <x v="15"/>
    </i>
    <i>
      <x v="16"/>
    </i>
    <i t="grand">
      <x/>
    </i>
  </rowItems>
  <colFields count="1">
    <field x="-2"/>
  </colFields>
  <colItems count="4">
    <i>
      <x/>
    </i>
    <i i="1">
      <x v="1"/>
    </i>
    <i i="2">
      <x v="2"/>
    </i>
    <i i="3">
      <x v="3"/>
    </i>
  </colItems>
  <dataFields count="4">
    <dataField name="Average of open" fld="1" subtotal="average" baseField="13" baseItem="1" numFmtId="2"/>
    <dataField name="Average of high" fld="2" subtotal="average" baseField="13" baseItem="1" numFmtId="2"/>
    <dataField name="Average of low" fld="3" subtotal="average" baseField="13" baseItem="1" numFmtId="2"/>
    <dataField name="Average of close" fld="4" subtotal="average" baseField="13" baseItem="1" numFmtId="2"/>
  </dataFields>
  <formats count="17">
    <format dxfId="41">
      <pivotArea collapsedLevelsAreSubtotals="1" fieldPosition="0">
        <references count="1">
          <reference field="17" count="1">
            <x v="1"/>
          </reference>
        </references>
      </pivotArea>
    </format>
    <format dxfId="40">
      <pivotArea collapsedLevelsAreSubtotals="1" fieldPosition="0">
        <references count="1">
          <reference field="17" count="1">
            <x v="2"/>
          </reference>
        </references>
      </pivotArea>
    </format>
    <format dxfId="39">
      <pivotArea collapsedLevelsAreSubtotals="1" fieldPosition="0">
        <references count="1">
          <reference field="17" count="1">
            <x v="3"/>
          </reference>
        </references>
      </pivotArea>
    </format>
    <format dxfId="38">
      <pivotArea collapsedLevelsAreSubtotals="1" fieldPosition="0">
        <references count="1">
          <reference field="17" count="1">
            <x v="4"/>
          </reference>
        </references>
      </pivotArea>
    </format>
    <format dxfId="37">
      <pivotArea collapsedLevelsAreSubtotals="1" fieldPosition="0">
        <references count="1">
          <reference field="17" count="1">
            <x v="5"/>
          </reference>
        </references>
      </pivotArea>
    </format>
    <format dxfId="36">
      <pivotArea collapsedLevelsAreSubtotals="1" fieldPosition="0">
        <references count="1">
          <reference field="17" count="1">
            <x v="6"/>
          </reference>
        </references>
      </pivotArea>
    </format>
    <format dxfId="35">
      <pivotArea collapsedLevelsAreSubtotals="1" fieldPosition="0">
        <references count="1">
          <reference field="17" count="1">
            <x v="7"/>
          </reference>
        </references>
      </pivotArea>
    </format>
    <format dxfId="34">
      <pivotArea collapsedLevelsAreSubtotals="1" fieldPosition="0">
        <references count="1">
          <reference field="17" count="1">
            <x v="8"/>
          </reference>
        </references>
      </pivotArea>
    </format>
    <format dxfId="33">
      <pivotArea collapsedLevelsAreSubtotals="1" fieldPosition="0">
        <references count="1">
          <reference field="17" count="1">
            <x v="9"/>
          </reference>
        </references>
      </pivotArea>
    </format>
    <format dxfId="32">
      <pivotArea collapsedLevelsAreSubtotals="1" fieldPosition="0">
        <references count="1">
          <reference field="17" count="1">
            <x v="10"/>
          </reference>
        </references>
      </pivotArea>
    </format>
    <format dxfId="31">
      <pivotArea collapsedLevelsAreSubtotals="1" fieldPosition="0">
        <references count="1">
          <reference field="17" count="1">
            <x v="11"/>
          </reference>
        </references>
      </pivotArea>
    </format>
    <format dxfId="30">
      <pivotArea collapsedLevelsAreSubtotals="1" fieldPosition="0">
        <references count="1">
          <reference field="17" count="1">
            <x v="12"/>
          </reference>
        </references>
      </pivotArea>
    </format>
    <format dxfId="29">
      <pivotArea collapsedLevelsAreSubtotals="1" fieldPosition="0">
        <references count="1">
          <reference field="17" count="1">
            <x v="13"/>
          </reference>
        </references>
      </pivotArea>
    </format>
    <format dxfId="28">
      <pivotArea collapsedLevelsAreSubtotals="1" fieldPosition="0">
        <references count="1">
          <reference field="17" count="1">
            <x v="14"/>
          </reference>
        </references>
      </pivotArea>
    </format>
    <format dxfId="27">
      <pivotArea collapsedLevelsAreSubtotals="1" fieldPosition="0">
        <references count="1">
          <reference field="17" count="1">
            <x v="15"/>
          </reference>
        </references>
      </pivotArea>
    </format>
    <format dxfId="26">
      <pivotArea collapsedLevelsAreSubtotals="1" fieldPosition="0">
        <references count="1">
          <reference field="17" count="1">
            <x v="16"/>
          </reference>
        </references>
      </pivotArea>
    </format>
    <format dxfId="25">
      <pivotArea dataOnly="0" fieldPosition="0">
        <references count="1">
          <reference field="17" count="16">
            <x v="1"/>
            <x v="2"/>
            <x v="3"/>
            <x v="4"/>
            <x v="5"/>
            <x v="6"/>
            <x v="7"/>
            <x v="8"/>
            <x v="9"/>
            <x v="10"/>
            <x v="11"/>
            <x v="12"/>
            <x v="13"/>
            <x v="14"/>
            <x v="15"/>
            <x v="16"/>
          </reference>
        </references>
      </pivotArea>
    </format>
  </formats>
  <chartFormats count="4">
    <chartFormat chart="9" format="4" series="1">
      <pivotArea type="data" outline="0" fieldPosition="0">
        <references count="1">
          <reference field="4294967294" count="1" selected="0">
            <x v="0"/>
          </reference>
        </references>
      </pivotArea>
    </chartFormat>
    <chartFormat chart="9" format="5" series="1">
      <pivotArea type="data" outline="0" fieldPosition="0">
        <references count="1">
          <reference field="4294967294" count="1" selected="0">
            <x v="1"/>
          </reference>
        </references>
      </pivotArea>
    </chartFormat>
    <chartFormat chart="9" format="6" series="1">
      <pivotArea type="data" outline="0" fieldPosition="0">
        <references count="1">
          <reference field="4294967294" count="1" selected="0">
            <x v="2"/>
          </reference>
        </references>
      </pivotArea>
    </chartFormat>
    <chartFormat chart="9" format="7" series="1">
      <pivotArea type="data" outline="0" fieldPosition="0">
        <references count="1">
          <reference field="4294967294" count="1" selected="0">
            <x v="3"/>
          </reference>
        </references>
      </pivotArea>
    </chartFormat>
  </chart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5CD0A2F-5509-4B42-98D5-762FF913606C}" name="Area"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5">
  <location ref="G2:I9" firstHeaderRow="0" firstDataRow="1" firstDataCol="1"/>
  <pivotFields count="18">
    <pivotField axis="axisRow" numFmtId="14" showAll="0">
      <items count="3720">
        <item x="3718"/>
        <item x="3717"/>
        <item x="3716"/>
        <item x="3715"/>
        <item x="3714"/>
        <item x="3713"/>
        <item x="3712"/>
        <item x="3711"/>
        <item x="3710"/>
        <item x="3709"/>
        <item x="3708"/>
        <item x="3707"/>
        <item x="3706"/>
        <item x="3705"/>
        <item x="3704"/>
        <item x="3703"/>
        <item x="3702"/>
        <item x="3701"/>
        <item x="3700"/>
        <item x="3699"/>
        <item x="3698"/>
        <item x="3697"/>
        <item x="3696"/>
        <item x="3695"/>
        <item x="3694"/>
        <item x="3693"/>
        <item x="3692"/>
        <item x="3691"/>
        <item x="3690"/>
        <item x="3689"/>
        <item x="3688"/>
        <item x="3687"/>
        <item x="3686"/>
        <item x="3685"/>
        <item x="3684"/>
        <item x="3683"/>
        <item x="3682"/>
        <item x="3681"/>
        <item x="3680"/>
        <item x="3679"/>
        <item x="3678"/>
        <item x="3677"/>
        <item x="3676"/>
        <item x="3675"/>
        <item x="3674"/>
        <item x="3673"/>
        <item x="3672"/>
        <item x="3671"/>
        <item x="3670"/>
        <item x="3669"/>
        <item x="3668"/>
        <item x="3667"/>
        <item x="3666"/>
        <item x="3665"/>
        <item x="3664"/>
        <item x="3663"/>
        <item x="3662"/>
        <item x="3661"/>
        <item x="3660"/>
        <item x="3659"/>
        <item x="3658"/>
        <item x="3657"/>
        <item x="3656"/>
        <item x="3655"/>
        <item x="3654"/>
        <item x="3653"/>
        <item x="3652"/>
        <item x="3651"/>
        <item x="3650"/>
        <item x="3649"/>
        <item x="3648"/>
        <item x="3647"/>
        <item x="3646"/>
        <item x="3645"/>
        <item x="3644"/>
        <item x="3643"/>
        <item x="3642"/>
        <item x="3641"/>
        <item x="3640"/>
        <item x="3639"/>
        <item x="3638"/>
        <item x="3637"/>
        <item x="3636"/>
        <item x="3635"/>
        <item x="3634"/>
        <item x="3633"/>
        <item x="3632"/>
        <item x="3631"/>
        <item x="3630"/>
        <item x="3629"/>
        <item x="3628"/>
        <item x="3627"/>
        <item x="3626"/>
        <item x="3625"/>
        <item x="3624"/>
        <item x="3623"/>
        <item x="3622"/>
        <item x="3621"/>
        <item x="3620"/>
        <item x="3619"/>
        <item x="3618"/>
        <item x="3617"/>
        <item x="3616"/>
        <item x="3615"/>
        <item x="3614"/>
        <item x="3613"/>
        <item x="3612"/>
        <item x="3611"/>
        <item x="3610"/>
        <item x="3609"/>
        <item x="3608"/>
        <item x="3607"/>
        <item x="3606"/>
        <item x="3605"/>
        <item x="3604"/>
        <item x="3603"/>
        <item x="3602"/>
        <item x="3601"/>
        <item x="3600"/>
        <item x="3599"/>
        <item x="3598"/>
        <item x="3597"/>
        <item x="3596"/>
        <item x="3595"/>
        <item x="3594"/>
        <item x="3593"/>
        <item x="3592"/>
        <item x="3591"/>
        <item x="3590"/>
        <item x="3589"/>
        <item x="3588"/>
        <item x="3587"/>
        <item x="3586"/>
        <item x="3585"/>
        <item x="3584"/>
        <item x="3583"/>
        <item x="3582"/>
        <item x="3581"/>
        <item x="3580"/>
        <item x="3579"/>
        <item x="3578"/>
        <item x="3577"/>
        <item x="3576"/>
        <item x="3575"/>
        <item x="3574"/>
        <item x="3573"/>
        <item x="3572"/>
        <item x="3571"/>
        <item x="3570"/>
        <item x="3569"/>
        <item x="3568"/>
        <item x="3567"/>
        <item x="3566"/>
        <item x="3565"/>
        <item x="3564"/>
        <item x="3563"/>
        <item x="3562"/>
        <item x="3561"/>
        <item x="3560"/>
        <item x="3559"/>
        <item x="3558"/>
        <item x="3557"/>
        <item x="3556"/>
        <item x="3555"/>
        <item x="3554"/>
        <item x="3553"/>
        <item x="3552"/>
        <item x="3551"/>
        <item x="3550"/>
        <item x="3549"/>
        <item x="3548"/>
        <item x="3547"/>
        <item x="3546"/>
        <item x="3545"/>
        <item x="3544"/>
        <item x="3543"/>
        <item x="3542"/>
        <item x="3541"/>
        <item x="3540"/>
        <item x="3539"/>
        <item x="3538"/>
        <item x="3537"/>
        <item x="3536"/>
        <item x="3535"/>
        <item x="3534"/>
        <item x="3533"/>
        <item x="3532"/>
        <item x="3531"/>
        <item x="3530"/>
        <item x="3529"/>
        <item x="3528"/>
        <item x="3527"/>
        <item x="3526"/>
        <item x="3525"/>
        <item x="3524"/>
        <item x="3523"/>
        <item x="3522"/>
        <item x="3521"/>
        <item x="3520"/>
        <item x="3519"/>
        <item x="3518"/>
        <item x="3517"/>
        <item x="3516"/>
        <item x="3515"/>
        <item x="3514"/>
        <item x="3513"/>
        <item x="3512"/>
        <item x="3511"/>
        <item x="3510"/>
        <item x="3509"/>
        <item x="3508"/>
        <item x="3507"/>
        <item x="3506"/>
        <item x="3505"/>
        <item x="3504"/>
        <item x="3503"/>
        <item x="3502"/>
        <item x="3501"/>
        <item x="3500"/>
        <item x="3499"/>
        <item x="3498"/>
        <item x="3497"/>
        <item x="3496"/>
        <item x="3495"/>
        <item x="3494"/>
        <item x="3493"/>
        <item x="3492"/>
        <item x="3491"/>
        <item x="3490"/>
        <item x="3489"/>
        <item x="3488"/>
        <item x="3487"/>
        <item x="3486"/>
        <item x="3485"/>
        <item x="3484"/>
        <item x="3483"/>
        <item x="3482"/>
        <item x="3481"/>
        <item x="3480"/>
        <item x="3479"/>
        <item x="3478"/>
        <item x="3477"/>
        <item x="3476"/>
        <item x="3475"/>
        <item x="3474"/>
        <item x="3473"/>
        <item x="3472"/>
        <item x="3471"/>
        <item x="3470"/>
        <item x="3469"/>
        <item x="3468"/>
        <item x="3467"/>
        <item x="3466"/>
        <item x="3465"/>
        <item x="3464"/>
        <item x="3463"/>
        <item x="3462"/>
        <item x="3461"/>
        <item x="3460"/>
        <item x="3459"/>
        <item x="3458"/>
        <item x="3457"/>
        <item x="3456"/>
        <item x="3455"/>
        <item x="3454"/>
        <item x="3453"/>
        <item x="3452"/>
        <item x="3451"/>
        <item x="3450"/>
        <item x="3449"/>
        <item x="3448"/>
        <item x="3447"/>
        <item x="3446"/>
        <item x="3445"/>
        <item x="3444"/>
        <item x="3443"/>
        <item x="3442"/>
        <item x="3441"/>
        <item x="3440"/>
        <item x="3439"/>
        <item x="3438"/>
        <item x="3437"/>
        <item x="3436"/>
        <item x="3435"/>
        <item x="3434"/>
        <item x="3433"/>
        <item x="3432"/>
        <item x="3431"/>
        <item x="3430"/>
        <item x="3429"/>
        <item x="3428"/>
        <item x="3427"/>
        <item x="3426"/>
        <item x="3425"/>
        <item x="3424"/>
        <item x="3423"/>
        <item x="3422"/>
        <item x="3421"/>
        <item x="3420"/>
        <item x="3419"/>
        <item x="3418"/>
        <item x="3417"/>
        <item x="3416"/>
        <item x="3415"/>
        <item x="3414"/>
        <item x="3413"/>
        <item x="3412"/>
        <item x="3411"/>
        <item x="3410"/>
        <item x="3409"/>
        <item x="3408"/>
        <item x="3407"/>
        <item x="3406"/>
        <item x="3405"/>
        <item x="3404"/>
        <item x="3403"/>
        <item x="3402"/>
        <item x="3401"/>
        <item x="3400"/>
        <item x="3399"/>
        <item x="3398"/>
        <item x="3397"/>
        <item x="3396"/>
        <item x="3395"/>
        <item x="3394"/>
        <item x="3393"/>
        <item x="3392"/>
        <item x="3391"/>
        <item x="3390"/>
        <item x="3389"/>
        <item x="3388"/>
        <item x="3387"/>
        <item x="3386"/>
        <item x="3385"/>
        <item x="3384"/>
        <item x="3383"/>
        <item x="3382"/>
        <item x="3381"/>
        <item x="3380"/>
        <item x="3379"/>
        <item x="3378"/>
        <item x="3377"/>
        <item x="3376"/>
        <item x="3375"/>
        <item x="3374"/>
        <item x="3373"/>
        <item x="3372"/>
        <item x="3371"/>
        <item x="3370"/>
        <item x="3369"/>
        <item x="3368"/>
        <item x="3367"/>
        <item x="3366"/>
        <item x="3365"/>
        <item x="3364"/>
        <item x="3363"/>
        <item x="3362"/>
        <item x="3361"/>
        <item x="3360"/>
        <item x="3359"/>
        <item x="3358"/>
        <item x="3357"/>
        <item x="3356"/>
        <item x="3355"/>
        <item x="3354"/>
        <item x="3353"/>
        <item x="3352"/>
        <item x="3351"/>
        <item x="3350"/>
        <item x="3349"/>
        <item x="3348"/>
        <item x="3347"/>
        <item x="3346"/>
        <item x="3345"/>
        <item x="3344"/>
        <item x="3343"/>
        <item x="3342"/>
        <item x="3341"/>
        <item x="3340"/>
        <item x="3339"/>
        <item x="3338"/>
        <item x="3337"/>
        <item x="3336"/>
        <item x="3335"/>
        <item x="3334"/>
        <item x="3333"/>
        <item x="3332"/>
        <item x="3331"/>
        <item x="3330"/>
        <item x="3329"/>
        <item x="3328"/>
        <item x="3327"/>
        <item x="3326"/>
        <item x="3325"/>
        <item x="3324"/>
        <item x="3323"/>
        <item x="3322"/>
        <item x="3321"/>
        <item x="3320"/>
        <item x="3319"/>
        <item x="3318"/>
        <item x="3317"/>
        <item x="3316"/>
        <item x="3315"/>
        <item x="3314"/>
        <item x="3313"/>
        <item x="3312"/>
        <item x="3311"/>
        <item x="3310"/>
        <item x="3309"/>
        <item x="3308"/>
        <item x="3307"/>
        <item x="3306"/>
        <item x="3305"/>
        <item x="3304"/>
        <item x="3303"/>
        <item x="3302"/>
        <item x="3301"/>
        <item x="3300"/>
        <item x="3299"/>
        <item x="3298"/>
        <item x="3297"/>
        <item x="3296"/>
        <item x="3295"/>
        <item x="3294"/>
        <item x="3293"/>
        <item x="3292"/>
        <item x="3291"/>
        <item x="3290"/>
        <item x="3289"/>
        <item x="3288"/>
        <item x="3287"/>
        <item x="3286"/>
        <item x="3285"/>
        <item x="3284"/>
        <item x="3283"/>
        <item x="3282"/>
        <item x="3281"/>
        <item x="3280"/>
        <item x="3279"/>
        <item x="3278"/>
        <item x="3277"/>
        <item x="3276"/>
        <item x="3275"/>
        <item x="3274"/>
        <item x="3273"/>
        <item x="3272"/>
        <item x="3271"/>
        <item x="3270"/>
        <item x="3269"/>
        <item x="3268"/>
        <item x="3267"/>
        <item x="3266"/>
        <item x="3265"/>
        <item x="3264"/>
        <item x="3263"/>
        <item x="3262"/>
        <item x="3261"/>
        <item x="3260"/>
        <item x="3259"/>
        <item x="3258"/>
        <item x="3257"/>
        <item x="3256"/>
        <item x="3255"/>
        <item x="3254"/>
        <item x="3253"/>
        <item x="3252"/>
        <item x="3251"/>
        <item x="3250"/>
        <item x="3249"/>
        <item x="3248"/>
        <item x="3247"/>
        <item x="3246"/>
        <item x="3245"/>
        <item x="3244"/>
        <item x="3243"/>
        <item x="3242"/>
        <item x="3241"/>
        <item x="3240"/>
        <item x="3239"/>
        <item x="3238"/>
        <item x="3237"/>
        <item x="3236"/>
        <item x="3235"/>
        <item x="3234"/>
        <item x="3233"/>
        <item x="3232"/>
        <item x="3231"/>
        <item x="3230"/>
        <item x="3229"/>
        <item x="3228"/>
        <item x="3227"/>
        <item x="3226"/>
        <item x="3225"/>
        <item x="3224"/>
        <item x="3223"/>
        <item x="3222"/>
        <item x="3221"/>
        <item x="3220"/>
        <item x="3219"/>
        <item x="3218"/>
        <item x="3217"/>
        <item x="3216"/>
        <item x="3215"/>
        <item x="3214"/>
        <item x="3213"/>
        <item x="3212"/>
        <item x="3211"/>
        <item x="3210"/>
        <item x="3209"/>
        <item x="3208"/>
        <item x="3207"/>
        <item x="3206"/>
        <item x="3205"/>
        <item x="3204"/>
        <item x="3203"/>
        <item x="3202"/>
        <item x="3201"/>
        <item x="3200"/>
        <item x="3199"/>
        <item x="3198"/>
        <item x="3197"/>
        <item x="3196"/>
        <item x="3195"/>
        <item x="3194"/>
        <item x="3193"/>
        <item x="3192"/>
        <item x="3191"/>
        <item x="3190"/>
        <item x="3189"/>
        <item x="3188"/>
        <item x="3187"/>
        <item x="3186"/>
        <item x="3185"/>
        <item x="3184"/>
        <item x="3183"/>
        <item x="3182"/>
        <item x="3181"/>
        <item x="3180"/>
        <item x="3179"/>
        <item x="3178"/>
        <item x="3177"/>
        <item x="3176"/>
        <item x="3175"/>
        <item x="3174"/>
        <item x="3173"/>
        <item x="3172"/>
        <item x="3171"/>
        <item x="3170"/>
        <item x="3169"/>
        <item x="3168"/>
        <item x="3167"/>
        <item x="3166"/>
        <item x="3165"/>
        <item x="3164"/>
        <item x="3163"/>
        <item x="3162"/>
        <item x="3161"/>
        <item x="3160"/>
        <item x="3159"/>
        <item x="3158"/>
        <item x="3157"/>
        <item x="3156"/>
        <item x="3155"/>
        <item x="3154"/>
        <item x="3153"/>
        <item x="3152"/>
        <item x="3151"/>
        <item x="3150"/>
        <item x="3149"/>
        <item x="3148"/>
        <item x="3147"/>
        <item x="3146"/>
        <item x="3145"/>
        <item x="3144"/>
        <item x="3143"/>
        <item x="3142"/>
        <item x="3141"/>
        <item x="3140"/>
        <item x="3139"/>
        <item x="3138"/>
        <item x="3137"/>
        <item x="3136"/>
        <item x="3135"/>
        <item x="3134"/>
        <item x="3133"/>
        <item x="3132"/>
        <item x="3131"/>
        <item x="3130"/>
        <item x="3129"/>
        <item x="3128"/>
        <item x="3127"/>
        <item x="3126"/>
        <item x="3125"/>
        <item x="3124"/>
        <item x="3123"/>
        <item x="3122"/>
        <item x="3121"/>
        <item x="3120"/>
        <item x="3119"/>
        <item x="3118"/>
        <item x="3117"/>
        <item x="3116"/>
        <item x="3115"/>
        <item x="3114"/>
        <item x="3113"/>
        <item x="3112"/>
        <item x="3111"/>
        <item x="3110"/>
        <item x="3109"/>
        <item x="3108"/>
        <item x="3107"/>
        <item x="3106"/>
        <item x="3105"/>
        <item x="3104"/>
        <item x="3103"/>
        <item x="3102"/>
        <item x="3101"/>
        <item x="3100"/>
        <item x="3099"/>
        <item x="3098"/>
        <item x="3097"/>
        <item x="3096"/>
        <item x="3095"/>
        <item x="3094"/>
        <item x="3093"/>
        <item x="3092"/>
        <item x="3091"/>
        <item x="3090"/>
        <item x="3089"/>
        <item x="3088"/>
        <item x="3087"/>
        <item x="3086"/>
        <item x="3085"/>
        <item x="3084"/>
        <item x="3083"/>
        <item x="3082"/>
        <item x="3081"/>
        <item x="3080"/>
        <item x="3079"/>
        <item x="3078"/>
        <item x="3077"/>
        <item x="3076"/>
        <item x="3075"/>
        <item x="3074"/>
        <item x="3073"/>
        <item x="3072"/>
        <item x="3071"/>
        <item x="3070"/>
        <item x="3069"/>
        <item x="3068"/>
        <item x="3067"/>
        <item x="3066"/>
        <item x="3065"/>
        <item x="3064"/>
        <item x="3063"/>
        <item x="3062"/>
        <item x="3061"/>
        <item x="3060"/>
        <item x="3059"/>
        <item x="3058"/>
        <item x="3057"/>
        <item x="3056"/>
        <item x="3055"/>
        <item x="3054"/>
        <item x="3053"/>
        <item x="3052"/>
        <item x="3051"/>
        <item x="3050"/>
        <item x="3049"/>
        <item x="3048"/>
        <item x="3047"/>
        <item x="3046"/>
        <item x="3045"/>
        <item x="3044"/>
        <item x="3043"/>
        <item x="3042"/>
        <item x="3041"/>
        <item x="3040"/>
        <item x="3039"/>
        <item x="3038"/>
        <item x="3037"/>
        <item x="3036"/>
        <item x="3035"/>
        <item x="3034"/>
        <item x="3033"/>
        <item x="3032"/>
        <item x="3031"/>
        <item x="3030"/>
        <item x="3029"/>
        <item x="3028"/>
        <item x="3027"/>
        <item x="3026"/>
        <item x="3025"/>
        <item x="3024"/>
        <item x="3023"/>
        <item x="3022"/>
        <item x="3021"/>
        <item x="3020"/>
        <item x="3019"/>
        <item x="3018"/>
        <item x="3017"/>
        <item x="3016"/>
        <item x="3015"/>
        <item x="3014"/>
        <item x="3013"/>
        <item x="3012"/>
        <item x="3011"/>
        <item x="3010"/>
        <item x="3009"/>
        <item x="3008"/>
        <item x="3007"/>
        <item x="3006"/>
        <item x="3005"/>
        <item x="3004"/>
        <item x="3003"/>
        <item x="3002"/>
        <item x="3001"/>
        <item x="3000"/>
        <item x="2999"/>
        <item x="2998"/>
        <item x="2997"/>
        <item x="2996"/>
        <item x="2995"/>
        <item x="2994"/>
        <item x="2993"/>
        <item x="2992"/>
        <item x="2991"/>
        <item x="2990"/>
        <item x="2989"/>
        <item x="2988"/>
        <item x="2987"/>
        <item x="2986"/>
        <item x="2985"/>
        <item x="2984"/>
        <item x="2983"/>
        <item x="2982"/>
        <item x="2981"/>
        <item x="2980"/>
        <item x="2979"/>
        <item x="2978"/>
        <item x="2977"/>
        <item x="2976"/>
        <item x="2975"/>
        <item x="2974"/>
        <item x="2973"/>
        <item x="2972"/>
        <item x="2971"/>
        <item x="2970"/>
        <item x="2969"/>
        <item x="2968"/>
        <item x="2967"/>
        <item x="2966"/>
        <item x="2965"/>
        <item x="2964"/>
        <item x="2963"/>
        <item x="2962"/>
        <item x="2961"/>
        <item x="2960"/>
        <item x="2959"/>
        <item x="2958"/>
        <item x="2957"/>
        <item x="2956"/>
        <item x="2955"/>
        <item x="2954"/>
        <item x="2953"/>
        <item x="2952"/>
        <item x="2951"/>
        <item x="2950"/>
        <item x="2949"/>
        <item x="2948"/>
        <item x="2947"/>
        <item x="2946"/>
        <item x="2945"/>
        <item x="2944"/>
        <item x="2943"/>
        <item x="2942"/>
        <item x="2941"/>
        <item x="2940"/>
        <item x="2939"/>
        <item x="2938"/>
        <item x="2937"/>
        <item x="2936"/>
        <item x="2935"/>
        <item x="2934"/>
        <item x="2933"/>
        <item x="2932"/>
        <item x="2931"/>
        <item x="2930"/>
        <item x="2929"/>
        <item x="2928"/>
        <item x="2927"/>
        <item x="2926"/>
        <item x="2925"/>
        <item x="2924"/>
        <item x="2923"/>
        <item x="2922"/>
        <item x="2921"/>
        <item x="2920"/>
        <item x="2919"/>
        <item x="2918"/>
        <item x="2917"/>
        <item x="2916"/>
        <item x="2915"/>
        <item x="2914"/>
        <item x="2913"/>
        <item x="2912"/>
        <item x="2911"/>
        <item x="2910"/>
        <item x="2909"/>
        <item x="2908"/>
        <item x="2907"/>
        <item x="2906"/>
        <item x="2905"/>
        <item x="2904"/>
        <item x="2903"/>
        <item x="2902"/>
        <item x="2901"/>
        <item x="2900"/>
        <item x="2899"/>
        <item x="2898"/>
        <item x="2897"/>
        <item x="2896"/>
        <item x="2895"/>
        <item x="2894"/>
        <item x="2893"/>
        <item x="2892"/>
        <item x="2891"/>
        <item x="2890"/>
        <item x="2889"/>
        <item x="2888"/>
        <item x="2887"/>
        <item x="2886"/>
        <item x="2885"/>
        <item x="2884"/>
        <item x="2883"/>
        <item x="2882"/>
        <item x="2881"/>
        <item x="2880"/>
        <item x="2879"/>
        <item x="2878"/>
        <item x="2877"/>
        <item x="2876"/>
        <item x="2875"/>
        <item x="2874"/>
        <item x="2873"/>
        <item x="2872"/>
        <item x="2871"/>
        <item x="2870"/>
        <item x="2869"/>
        <item x="2868"/>
        <item x="2867"/>
        <item x="2866"/>
        <item x="2865"/>
        <item x="2864"/>
        <item x="2863"/>
        <item x="2862"/>
        <item x="2861"/>
        <item x="2860"/>
        <item x="2859"/>
        <item x="2858"/>
        <item x="2857"/>
        <item x="2856"/>
        <item x="2855"/>
        <item x="2854"/>
        <item x="2853"/>
        <item x="2852"/>
        <item x="2851"/>
        <item x="2850"/>
        <item x="2849"/>
        <item x="2848"/>
        <item x="2847"/>
        <item x="2846"/>
        <item x="2845"/>
        <item x="2844"/>
        <item x="2843"/>
        <item x="2842"/>
        <item x="2841"/>
        <item x="2840"/>
        <item x="2839"/>
        <item x="2838"/>
        <item x="2837"/>
        <item x="2836"/>
        <item x="2835"/>
        <item x="2834"/>
        <item x="2833"/>
        <item x="2832"/>
        <item x="2831"/>
        <item x="2830"/>
        <item x="2829"/>
        <item x="2828"/>
        <item x="2827"/>
        <item x="2826"/>
        <item x="2825"/>
        <item x="2824"/>
        <item x="2823"/>
        <item x="2822"/>
        <item x="2821"/>
        <item x="2820"/>
        <item x="2819"/>
        <item x="2818"/>
        <item x="2817"/>
        <item x="2816"/>
        <item x="2815"/>
        <item x="2814"/>
        <item x="2813"/>
        <item x="2812"/>
        <item x="2811"/>
        <item x="2810"/>
        <item x="2809"/>
        <item x="2808"/>
        <item x="2807"/>
        <item x="2806"/>
        <item x="2805"/>
        <item x="2804"/>
        <item x="2803"/>
        <item x="2802"/>
        <item x="2801"/>
        <item x="2800"/>
        <item x="2799"/>
        <item x="2798"/>
        <item x="2797"/>
        <item x="2796"/>
        <item x="2795"/>
        <item x="2794"/>
        <item x="2793"/>
        <item x="2792"/>
        <item x="2791"/>
        <item x="2790"/>
        <item x="2789"/>
        <item x="2788"/>
        <item x="2787"/>
        <item x="2786"/>
        <item x="2785"/>
        <item x="2784"/>
        <item x="2783"/>
        <item x="2782"/>
        <item x="2781"/>
        <item x="2780"/>
        <item x="2779"/>
        <item x="2778"/>
        <item x="2777"/>
        <item x="2776"/>
        <item x="2775"/>
        <item x="2774"/>
        <item x="2773"/>
        <item x="2772"/>
        <item x="2771"/>
        <item x="2770"/>
        <item x="2769"/>
        <item x="2768"/>
        <item x="2767"/>
        <item x="2766"/>
        <item x="2765"/>
        <item x="2764"/>
        <item x="2763"/>
        <item x="2762"/>
        <item x="2761"/>
        <item x="2760"/>
        <item x="2759"/>
        <item x="2758"/>
        <item x="2757"/>
        <item x="2756"/>
        <item x="2755"/>
        <item x="2754"/>
        <item x="2753"/>
        <item x="2752"/>
        <item x="2751"/>
        <item x="2750"/>
        <item x="2749"/>
        <item x="2748"/>
        <item x="2747"/>
        <item x="2746"/>
        <item x="2745"/>
        <item x="2744"/>
        <item x="2743"/>
        <item x="2742"/>
        <item x="2741"/>
        <item x="2740"/>
        <item x="2739"/>
        <item x="2738"/>
        <item x="2737"/>
        <item x="2736"/>
        <item x="2735"/>
        <item x="2734"/>
        <item x="2733"/>
        <item x="2732"/>
        <item x="2731"/>
        <item x="2730"/>
        <item x="2729"/>
        <item x="2728"/>
        <item x="2727"/>
        <item x="2726"/>
        <item x="2725"/>
        <item x="2724"/>
        <item x="2723"/>
        <item x="2722"/>
        <item x="2721"/>
        <item x="2720"/>
        <item x="2719"/>
        <item x="2718"/>
        <item x="2717"/>
        <item x="2716"/>
        <item x="2715"/>
        <item x="2714"/>
        <item x="2713"/>
        <item x="2712"/>
        <item x="2711"/>
        <item x="2710"/>
        <item x="2709"/>
        <item x="2708"/>
        <item x="2707"/>
        <item x="2706"/>
        <item x="2705"/>
        <item x="2704"/>
        <item x="2703"/>
        <item x="2702"/>
        <item x="2701"/>
        <item x="2700"/>
        <item x="2699"/>
        <item x="2698"/>
        <item x="2697"/>
        <item x="2696"/>
        <item x="2695"/>
        <item x="2694"/>
        <item x="2693"/>
        <item x="2692"/>
        <item x="2691"/>
        <item x="2690"/>
        <item x="2689"/>
        <item x="2688"/>
        <item x="2687"/>
        <item x="2686"/>
        <item x="2685"/>
        <item x="2684"/>
        <item x="2683"/>
        <item x="2682"/>
        <item x="2681"/>
        <item x="2680"/>
        <item x="2679"/>
        <item x="2678"/>
        <item x="2677"/>
        <item x="2676"/>
        <item x="2675"/>
        <item x="2674"/>
        <item x="2673"/>
        <item x="2672"/>
        <item x="2671"/>
        <item x="2670"/>
        <item x="2669"/>
        <item x="2668"/>
        <item x="2667"/>
        <item x="2666"/>
        <item x="2665"/>
        <item x="2664"/>
        <item x="2663"/>
        <item x="2662"/>
        <item x="2661"/>
        <item x="2660"/>
        <item x="2659"/>
        <item x="2658"/>
        <item x="2657"/>
        <item x="2656"/>
        <item x="2655"/>
        <item x="2654"/>
        <item x="2653"/>
        <item x="2652"/>
        <item x="2651"/>
        <item x="2650"/>
        <item x="2649"/>
        <item x="2648"/>
        <item x="2647"/>
        <item x="2646"/>
        <item x="2645"/>
        <item x="2644"/>
        <item x="2643"/>
        <item x="2642"/>
        <item x="2641"/>
        <item x="2640"/>
        <item x="2639"/>
        <item x="2638"/>
        <item x="2637"/>
        <item x="2636"/>
        <item x="2635"/>
        <item x="2634"/>
        <item x="2633"/>
        <item x="2632"/>
        <item x="2631"/>
        <item x="2630"/>
        <item x="2629"/>
        <item x="2628"/>
        <item x="2627"/>
        <item x="2626"/>
        <item x="2625"/>
        <item x="2624"/>
        <item x="2623"/>
        <item x="2622"/>
        <item x="2621"/>
        <item x="2620"/>
        <item x="2619"/>
        <item x="2618"/>
        <item x="2617"/>
        <item x="2616"/>
        <item x="2615"/>
        <item x="2614"/>
        <item x="2613"/>
        <item x="2612"/>
        <item x="2611"/>
        <item x="2610"/>
        <item x="2609"/>
        <item x="2608"/>
        <item x="2607"/>
        <item x="2606"/>
        <item x="2605"/>
        <item x="2604"/>
        <item x="2603"/>
        <item x="2602"/>
        <item x="2601"/>
        <item x="2600"/>
        <item x="2599"/>
        <item x="2598"/>
        <item x="2597"/>
        <item x="2596"/>
        <item x="2595"/>
        <item x="2594"/>
        <item x="2593"/>
        <item x="2592"/>
        <item x="2591"/>
        <item x="2590"/>
        <item x="2589"/>
        <item x="2588"/>
        <item x="2587"/>
        <item x="2586"/>
        <item x="2585"/>
        <item x="2584"/>
        <item x="2583"/>
        <item x="2582"/>
        <item x="2581"/>
        <item x="2580"/>
        <item x="2579"/>
        <item x="2578"/>
        <item x="2577"/>
        <item x="2576"/>
        <item x="2575"/>
        <item x="2574"/>
        <item x="2573"/>
        <item x="2572"/>
        <item x="2571"/>
        <item x="2570"/>
        <item x="2569"/>
        <item x="2568"/>
        <item x="2567"/>
        <item x="2566"/>
        <item x="2565"/>
        <item x="2564"/>
        <item x="2563"/>
        <item x="2562"/>
        <item x="2561"/>
        <item x="2560"/>
        <item x="2559"/>
        <item x="2558"/>
        <item x="2557"/>
        <item x="2556"/>
        <item x="2555"/>
        <item x="2554"/>
        <item x="2553"/>
        <item x="2552"/>
        <item x="2551"/>
        <item x="2550"/>
        <item x="2549"/>
        <item x="2548"/>
        <item x="2547"/>
        <item x="2546"/>
        <item x="2545"/>
        <item x="2544"/>
        <item x="2543"/>
        <item x="2542"/>
        <item x="2541"/>
        <item x="2540"/>
        <item x="2539"/>
        <item x="2538"/>
        <item x="2537"/>
        <item x="2536"/>
        <item x="2535"/>
        <item x="2534"/>
        <item x="2533"/>
        <item x="2532"/>
        <item x="2531"/>
        <item x="2530"/>
        <item x="2529"/>
        <item x="2528"/>
        <item x="2527"/>
        <item x="2526"/>
        <item x="2525"/>
        <item x="2524"/>
        <item x="2523"/>
        <item x="2522"/>
        <item x="2521"/>
        <item x="2520"/>
        <item x="2519"/>
        <item x="2518"/>
        <item x="2517"/>
        <item x="2516"/>
        <item x="2515"/>
        <item x="2514"/>
        <item x="2513"/>
        <item x="2512"/>
        <item x="2511"/>
        <item x="2510"/>
        <item x="2509"/>
        <item x="2508"/>
        <item x="2507"/>
        <item x="2506"/>
        <item x="2505"/>
        <item x="2504"/>
        <item x="2503"/>
        <item x="2502"/>
        <item x="2501"/>
        <item x="2500"/>
        <item x="2499"/>
        <item x="2498"/>
        <item x="2497"/>
        <item x="2496"/>
        <item x="2495"/>
        <item x="2494"/>
        <item x="2493"/>
        <item x="2492"/>
        <item x="2491"/>
        <item x="2490"/>
        <item x="2489"/>
        <item x="2488"/>
        <item x="2487"/>
        <item x="2486"/>
        <item x="2485"/>
        <item x="2484"/>
        <item x="2483"/>
        <item x="2482"/>
        <item x="2481"/>
        <item x="2480"/>
        <item x="2479"/>
        <item x="2478"/>
        <item x="2477"/>
        <item x="2476"/>
        <item x="2475"/>
        <item x="2474"/>
        <item x="2473"/>
        <item x="2472"/>
        <item x="2471"/>
        <item x="2470"/>
        <item x="2469"/>
        <item x="2468"/>
        <item x="2467"/>
        <item x="2466"/>
        <item x="2465"/>
        <item x="2464"/>
        <item x="2463"/>
        <item x="2462"/>
        <item x="2461"/>
        <item x="2460"/>
        <item x="2459"/>
        <item x="2458"/>
        <item x="2457"/>
        <item x="2456"/>
        <item x="2455"/>
        <item x="2454"/>
        <item x="2453"/>
        <item x="2452"/>
        <item x="2451"/>
        <item x="2450"/>
        <item x="2449"/>
        <item x="2448"/>
        <item x="2447"/>
        <item x="2446"/>
        <item x="2445"/>
        <item x="2444"/>
        <item x="2443"/>
        <item x="2442"/>
        <item x="2441"/>
        <item x="2440"/>
        <item x="2439"/>
        <item x="2438"/>
        <item x="2437"/>
        <item x="2436"/>
        <item x="2435"/>
        <item x="2434"/>
        <item x="2433"/>
        <item x="2432"/>
        <item x="2431"/>
        <item x="2430"/>
        <item x="2429"/>
        <item x="2428"/>
        <item x="2427"/>
        <item x="2426"/>
        <item x="2425"/>
        <item x="2424"/>
        <item x="2423"/>
        <item x="2422"/>
        <item x="2421"/>
        <item x="2420"/>
        <item x="2419"/>
        <item x="2418"/>
        <item x="2417"/>
        <item x="2416"/>
        <item x="2415"/>
        <item x="2414"/>
        <item x="2413"/>
        <item x="2412"/>
        <item x="2411"/>
        <item x="2410"/>
        <item x="2409"/>
        <item x="2408"/>
        <item x="2407"/>
        <item x="2406"/>
        <item x="2405"/>
        <item x="2404"/>
        <item x="2403"/>
        <item x="2402"/>
        <item x="2401"/>
        <item x="2400"/>
        <item x="2399"/>
        <item x="2398"/>
        <item x="2397"/>
        <item x="2396"/>
        <item x="2395"/>
        <item x="2394"/>
        <item x="2393"/>
        <item x="2392"/>
        <item x="2391"/>
        <item x="2390"/>
        <item x="2389"/>
        <item x="2388"/>
        <item x="2387"/>
        <item x="2386"/>
        <item x="2385"/>
        <item x="2384"/>
        <item x="2383"/>
        <item x="2382"/>
        <item x="2381"/>
        <item x="2380"/>
        <item x="2379"/>
        <item x="2378"/>
        <item x="2377"/>
        <item x="2376"/>
        <item x="2375"/>
        <item x="2374"/>
        <item x="2373"/>
        <item x="2372"/>
        <item x="2371"/>
        <item x="2370"/>
        <item x="2369"/>
        <item x="2368"/>
        <item x="2367"/>
        <item x="2366"/>
        <item x="2365"/>
        <item x="2364"/>
        <item x="2363"/>
        <item x="2362"/>
        <item x="2361"/>
        <item x="2360"/>
        <item x="2359"/>
        <item x="2358"/>
        <item x="2357"/>
        <item x="2356"/>
        <item x="2355"/>
        <item x="2354"/>
        <item x="2353"/>
        <item x="2352"/>
        <item x="2351"/>
        <item x="2350"/>
        <item x="2349"/>
        <item x="2348"/>
        <item x="2347"/>
        <item x="2346"/>
        <item x="2345"/>
        <item x="2344"/>
        <item x="2343"/>
        <item x="2342"/>
        <item x="2341"/>
        <item x="2340"/>
        <item x="2339"/>
        <item x="2338"/>
        <item x="2337"/>
        <item x="2336"/>
        <item x="2335"/>
        <item x="2334"/>
        <item x="2333"/>
        <item x="2332"/>
        <item x="2331"/>
        <item x="2330"/>
        <item x="2329"/>
        <item x="2328"/>
        <item x="2327"/>
        <item x="2326"/>
        <item x="2325"/>
        <item x="2324"/>
        <item x="2323"/>
        <item x="2322"/>
        <item x="2321"/>
        <item x="2320"/>
        <item x="2319"/>
        <item x="2318"/>
        <item x="2317"/>
        <item x="2316"/>
        <item x="2315"/>
        <item x="2314"/>
        <item x="2313"/>
        <item x="2312"/>
        <item x="2311"/>
        <item x="2310"/>
        <item x="2309"/>
        <item x="2308"/>
        <item x="2307"/>
        <item x="2306"/>
        <item x="2305"/>
        <item x="2304"/>
        <item x="2303"/>
        <item x="2302"/>
        <item x="2301"/>
        <item x="2300"/>
        <item x="2299"/>
        <item x="2298"/>
        <item x="2297"/>
        <item x="2296"/>
        <item x="2295"/>
        <item x="2294"/>
        <item x="2293"/>
        <item x="2292"/>
        <item x="2291"/>
        <item x="2290"/>
        <item x="2289"/>
        <item x="2288"/>
        <item x="2287"/>
        <item x="2286"/>
        <item x="2285"/>
        <item x="2284"/>
        <item x="2283"/>
        <item x="2282"/>
        <item x="2281"/>
        <item x="2280"/>
        <item x="2279"/>
        <item x="2278"/>
        <item x="2277"/>
        <item x="2276"/>
        <item x="2275"/>
        <item x="2274"/>
        <item x="2273"/>
        <item x="2272"/>
        <item x="2271"/>
        <item x="2270"/>
        <item x="2269"/>
        <item x="2268"/>
        <item x="2267"/>
        <item x="2266"/>
        <item x="2265"/>
        <item x="2264"/>
        <item x="2263"/>
        <item x="2262"/>
        <item x="2261"/>
        <item x="2260"/>
        <item x="2259"/>
        <item x="2258"/>
        <item x="2257"/>
        <item x="2256"/>
        <item x="2255"/>
        <item x="2254"/>
        <item x="2253"/>
        <item x="2252"/>
        <item x="2251"/>
        <item x="2250"/>
        <item x="2249"/>
        <item x="2248"/>
        <item x="2247"/>
        <item x="2246"/>
        <item x="2245"/>
        <item x="2244"/>
        <item x="2243"/>
        <item x="2242"/>
        <item x="2241"/>
        <item x="2240"/>
        <item x="2239"/>
        <item x="2238"/>
        <item x="2237"/>
        <item x="2236"/>
        <item x="2235"/>
        <item x="2234"/>
        <item x="2233"/>
        <item x="2232"/>
        <item x="2231"/>
        <item x="2230"/>
        <item x="2229"/>
        <item x="2228"/>
        <item x="2227"/>
        <item x="2226"/>
        <item x="2225"/>
        <item x="2224"/>
        <item x="2223"/>
        <item x="2222"/>
        <item x="2221"/>
        <item x="2220"/>
        <item x="2219"/>
        <item x="2218"/>
        <item x="2217"/>
        <item x="2216"/>
        <item x="2215"/>
        <item x="2214"/>
        <item x="2213"/>
        <item x="2212"/>
        <item x="2211"/>
        <item x="2210"/>
        <item x="2209"/>
        <item x="2208"/>
        <item x="2207"/>
        <item x="2206"/>
        <item x="2205"/>
        <item x="2204"/>
        <item x="2203"/>
        <item x="2202"/>
        <item x="2201"/>
        <item x="2200"/>
        <item x="2199"/>
        <item x="2198"/>
        <item x="2197"/>
        <item x="2196"/>
        <item x="2195"/>
        <item x="2194"/>
        <item x="2193"/>
        <item x="2192"/>
        <item x="2191"/>
        <item x="2190"/>
        <item x="2189"/>
        <item x="2188"/>
        <item x="2187"/>
        <item x="2186"/>
        <item x="2185"/>
        <item x="2184"/>
        <item x="2183"/>
        <item x="2182"/>
        <item x="2181"/>
        <item x="2180"/>
        <item x="2179"/>
        <item x="2178"/>
        <item x="2177"/>
        <item x="2176"/>
        <item x="2175"/>
        <item x="2174"/>
        <item x="2173"/>
        <item x="2172"/>
        <item x="2171"/>
        <item x="2170"/>
        <item x="2169"/>
        <item x="2168"/>
        <item x="2167"/>
        <item x="2166"/>
        <item x="2165"/>
        <item x="2164"/>
        <item x="2163"/>
        <item x="2162"/>
        <item x="2161"/>
        <item x="2160"/>
        <item x="2159"/>
        <item x="2158"/>
        <item x="2157"/>
        <item x="2156"/>
        <item x="2155"/>
        <item x="2154"/>
        <item x="2153"/>
        <item x="2152"/>
        <item x="2151"/>
        <item x="2150"/>
        <item x="2149"/>
        <item x="2148"/>
        <item x="2147"/>
        <item x="2146"/>
        <item x="2145"/>
        <item x="2144"/>
        <item x="2143"/>
        <item x="2142"/>
        <item x="2141"/>
        <item x="2140"/>
        <item x="2139"/>
        <item x="2138"/>
        <item x="2137"/>
        <item x="2136"/>
        <item x="2135"/>
        <item x="2134"/>
        <item x="2133"/>
        <item x="2132"/>
        <item x="2131"/>
        <item x="2130"/>
        <item x="2129"/>
        <item x="2128"/>
        <item x="2127"/>
        <item x="2126"/>
        <item x="2125"/>
        <item x="2124"/>
        <item x="2123"/>
        <item x="2122"/>
        <item x="2121"/>
        <item x="2120"/>
        <item x="2119"/>
        <item x="2118"/>
        <item x="2117"/>
        <item x="2116"/>
        <item x="2115"/>
        <item x="2114"/>
        <item x="2113"/>
        <item x="2112"/>
        <item x="2111"/>
        <item x="2110"/>
        <item x="2109"/>
        <item x="2108"/>
        <item x="2107"/>
        <item x="2106"/>
        <item x="2105"/>
        <item x="2104"/>
        <item x="2103"/>
        <item x="2102"/>
        <item x="2101"/>
        <item x="2100"/>
        <item x="2099"/>
        <item x="2098"/>
        <item x="2097"/>
        <item x="2096"/>
        <item x="2095"/>
        <item x="2094"/>
        <item x="2093"/>
        <item x="2092"/>
        <item x="2091"/>
        <item x="2090"/>
        <item x="2089"/>
        <item x="2088"/>
        <item x="2087"/>
        <item x="2086"/>
        <item x="2085"/>
        <item x="2084"/>
        <item x="2083"/>
        <item x="2082"/>
        <item x="2081"/>
        <item x="2080"/>
        <item x="2079"/>
        <item x="2078"/>
        <item x="2077"/>
        <item x="2076"/>
        <item x="2075"/>
        <item x="2074"/>
        <item x="2073"/>
        <item x="2072"/>
        <item x="2071"/>
        <item x="2070"/>
        <item x="2069"/>
        <item x="2068"/>
        <item x="2067"/>
        <item x="2066"/>
        <item x="2065"/>
        <item x="2064"/>
        <item x="2063"/>
        <item x="2062"/>
        <item x="2061"/>
        <item x="2060"/>
        <item x="2059"/>
        <item x="2058"/>
        <item x="2057"/>
        <item x="2056"/>
        <item x="2055"/>
        <item x="2054"/>
        <item x="2053"/>
        <item x="2052"/>
        <item x="2051"/>
        <item x="2050"/>
        <item x="2049"/>
        <item x="2048"/>
        <item x="2047"/>
        <item x="2046"/>
        <item x="2045"/>
        <item x="2044"/>
        <item x="2043"/>
        <item x="2042"/>
        <item x="2041"/>
        <item x="2040"/>
        <item x="2039"/>
        <item x="2038"/>
        <item x="2037"/>
        <item x="2036"/>
        <item x="2035"/>
        <item x="2034"/>
        <item x="2033"/>
        <item x="2032"/>
        <item x="2031"/>
        <item x="2030"/>
        <item x="2029"/>
        <item x="2028"/>
        <item x="2027"/>
        <item x="2026"/>
        <item x="2025"/>
        <item x="2024"/>
        <item x="2023"/>
        <item x="2022"/>
        <item x="2021"/>
        <item x="2020"/>
        <item x="2019"/>
        <item x="2018"/>
        <item x="2017"/>
        <item x="2016"/>
        <item x="2015"/>
        <item x="2014"/>
        <item x="2013"/>
        <item x="2012"/>
        <item x="2011"/>
        <item x="2010"/>
        <item x="2009"/>
        <item x="2008"/>
        <item x="2007"/>
        <item x="2006"/>
        <item x="2005"/>
        <item x="2004"/>
        <item x="2003"/>
        <item x="2002"/>
        <item x="2001"/>
        <item x="2000"/>
        <item x="1999"/>
        <item x="1998"/>
        <item x="1997"/>
        <item x="1996"/>
        <item x="1995"/>
        <item x="1994"/>
        <item x="1993"/>
        <item x="1992"/>
        <item x="1991"/>
        <item x="1990"/>
        <item x="1989"/>
        <item x="1988"/>
        <item x="1987"/>
        <item x="1986"/>
        <item x="1985"/>
        <item x="1984"/>
        <item x="1983"/>
        <item x="1982"/>
        <item x="1981"/>
        <item x="1980"/>
        <item x="1979"/>
        <item x="1978"/>
        <item x="1977"/>
        <item x="1976"/>
        <item x="1975"/>
        <item x="1974"/>
        <item x="1973"/>
        <item x="1972"/>
        <item x="1971"/>
        <item x="1970"/>
        <item x="1969"/>
        <item x="1968"/>
        <item x="1967"/>
        <item x="1966"/>
        <item x="1965"/>
        <item x="1964"/>
        <item x="1963"/>
        <item x="1962"/>
        <item x="1961"/>
        <item x="1960"/>
        <item x="1959"/>
        <item x="1958"/>
        <item x="1957"/>
        <item x="1956"/>
        <item x="1955"/>
        <item x="1954"/>
        <item x="1953"/>
        <item x="1952"/>
        <item x="1951"/>
        <item x="1950"/>
        <item x="1949"/>
        <item x="1948"/>
        <item x="1947"/>
        <item x="1946"/>
        <item x="1945"/>
        <item x="1944"/>
        <item x="1943"/>
        <item x="1942"/>
        <item x="1941"/>
        <item x="1940"/>
        <item x="1939"/>
        <item x="1938"/>
        <item x="1937"/>
        <item x="1936"/>
        <item x="1935"/>
        <item x="1934"/>
        <item x="1933"/>
        <item x="1932"/>
        <item x="1931"/>
        <item x="1930"/>
        <item x="1929"/>
        <item x="1928"/>
        <item x="1927"/>
        <item x="1926"/>
        <item x="1925"/>
        <item x="1924"/>
        <item x="1923"/>
        <item x="1922"/>
        <item x="1921"/>
        <item x="1920"/>
        <item x="1919"/>
        <item x="1918"/>
        <item x="1917"/>
        <item x="1916"/>
        <item x="1915"/>
        <item x="1914"/>
        <item x="1913"/>
        <item x="1912"/>
        <item x="1911"/>
        <item x="1910"/>
        <item x="1909"/>
        <item x="1908"/>
        <item x="1907"/>
        <item x="1906"/>
        <item x="1905"/>
        <item x="1904"/>
        <item x="1903"/>
        <item x="1902"/>
        <item x="1901"/>
        <item x="1900"/>
        <item x="1899"/>
        <item x="1898"/>
        <item x="1897"/>
        <item x="1896"/>
        <item x="1895"/>
        <item x="1894"/>
        <item x="1893"/>
        <item x="1892"/>
        <item x="1891"/>
        <item x="1890"/>
        <item x="1889"/>
        <item x="1888"/>
        <item x="1887"/>
        <item x="1886"/>
        <item x="1885"/>
        <item x="1884"/>
        <item x="1883"/>
        <item x="1882"/>
        <item x="1881"/>
        <item x="1880"/>
        <item x="1879"/>
        <item x="1878"/>
        <item x="1877"/>
        <item x="1876"/>
        <item x="1875"/>
        <item x="1874"/>
        <item x="1873"/>
        <item x="1872"/>
        <item x="1871"/>
        <item x="1870"/>
        <item x="1869"/>
        <item x="1868"/>
        <item x="1867"/>
        <item x="1866"/>
        <item x="1865"/>
        <item x="1864"/>
        <item x="1863"/>
        <item x="1862"/>
        <item x="1861"/>
        <item x="1860"/>
        <item x="1859"/>
        <item x="1858"/>
        <item x="1857"/>
        <item x="1856"/>
        <item x="1855"/>
        <item x="1854"/>
        <item x="1853"/>
        <item x="1852"/>
        <item x="1851"/>
        <item x="1850"/>
        <item x="1849"/>
        <item x="1848"/>
        <item x="1847"/>
        <item x="1846"/>
        <item x="1845"/>
        <item x="1844"/>
        <item x="1843"/>
        <item x="1842"/>
        <item x="1841"/>
        <item x="1840"/>
        <item x="1839"/>
        <item x="1838"/>
        <item x="1837"/>
        <item x="1836"/>
        <item x="1835"/>
        <item x="1834"/>
        <item x="1833"/>
        <item x="1832"/>
        <item x="1831"/>
        <item x="1830"/>
        <item x="1829"/>
        <item x="1828"/>
        <item x="1827"/>
        <item x="1826"/>
        <item x="1825"/>
        <item x="1824"/>
        <item x="1823"/>
        <item x="1822"/>
        <item x="1821"/>
        <item x="1820"/>
        <item x="1819"/>
        <item x="1818"/>
        <item x="1817"/>
        <item x="1816"/>
        <item x="1815"/>
        <item x="1814"/>
        <item x="1813"/>
        <item x="1812"/>
        <item x="1811"/>
        <item x="1810"/>
        <item x="1809"/>
        <item x="1808"/>
        <item x="1807"/>
        <item x="1806"/>
        <item x="1805"/>
        <item x="1804"/>
        <item x="1803"/>
        <item x="1802"/>
        <item x="1801"/>
        <item x="1800"/>
        <item x="1799"/>
        <item x="1798"/>
        <item x="1797"/>
        <item x="1796"/>
        <item x="1795"/>
        <item x="1794"/>
        <item x="1793"/>
        <item x="1792"/>
        <item x="1791"/>
        <item x="1790"/>
        <item x="1789"/>
        <item x="1788"/>
        <item x="1787"/>
        <item x="1786"/>
        <item x="1785"/>
        <item x="1784"/>
        <item x="1783"/>
        <item x="1782"/>
        <item x="1781"/>
        <item x="1780"/>
        <item x="1779"/>
        <item x="1778"/>
        <item x="1777"/>
        <item x="1776"/>
        <item x="1775"/>
        <item x="1774"/>
        <item x="1773"/>
        <item x="1772"/>
        <item x="1771"/>
        <item x="1770"/>
        <item x="1769"/>
        <item x="1768"/>
        <item x="1767"/>
        <item x="1766"/>
        <item x="1765"/>
        <item x="1764"/>
        <item x="1763"/>
        <item x="1762"/>
        <item x="1761"/>
        <item x="1760"/>
        <item x="1759"/>
        <item x="1758"/>
        <item x="1757"/>
        <item x="1756"/>
        <item x="1755"/>
        <item x="1754"/>
        <item x="1753"/>
        <item x="1752"/>
        <item x="1751"/>
        <item x="1750"/>
        <item x="1749"/>
        <item x="1748"/>
        <item x="1747"/>
        <item x="1746"/>
        <item x="1745"/>
        <item x="1744"/>
        <item x="1743"/>
        <item x="1742"/>
        <item x="1741"/>
        <item x="1740"/>
        <item x="1739"/>
        <item x="1738"/>
        <item x="1737"/>
        <item x="1736"/>
        <item x="1735"/>
        <item x="1734"/>
        <item x="1733"/>
        <item x="1732"/>
        <item x="1731"/>
        <item x="1730"/>
        <item x="1729"/>
        <item x="1728"/>
        <item x="1727"/>
        <item x="1726"/>
        <item x="1725"/>
        <item x="1724"/>
        <item x="1723"/>
        <item x="1722"/>
        <item x="1721"/>
        <item x="1720"/>
        <item x="1719"/>
        <item x="1718"/>
        <item x="1717"/>
        <item x="1716"/>
        <item x="1715"/>
        <item x="1714"/>
        <item x="1713"/>
        <item x="1712"/>
        <item x="1711"/>
        <item x="1710"/>
        <item x="1709"/>
        <item x="1708"/>
        <item x="1707"/>
        <item x="1706"/>
        <item x="1705"/>
        <item x="1704"/>
        <item x="1703"/>
        <item x="1702"/>
        <item x="1701"/>
        <item x="1700"/>
        <item x="1699"/>
        <item x="1698"/>
        <item x="1697"/>
        <item x="1696"/>
        <item x="1695"/>
        <item x="1694"/>
        <item x="1693"/>
        <item x="1692"/>
        <item x="1691"/>
        <item x="1690"/>
        <item x="1689"/>
        <item x="1688"/>
        <item x="1687"/>
        <item x="1686"/>
        <item x="1685"/>
        <item x="1684"/>
        <item x="1683"/>
        <item x="1682"/>
        <item x="1681"/>
        <item x="1680"/>
        <item x="1679"/>
        <item x="1678"/>
        <item x="1677"/>
        <item x="1676"/>
        <item x="1675"/>
        <item x="1674"/>
        <item x="1673"/>
        <item x="1672"/>
        <item x="1671"/>
        <item x="1670"/>
        <item x="1669"/>
        <item x="1668"/>
        <item x="1667"/>
        <item x="1666"/>
        <item x="1665"/>
        <item x="1664"/>
        <item x="1663"/>
        <item x="1662"/>
        <item x="1661"/>
        <item x="1660"/>
        <item x="1659"/>
        <item x="1658"/>
        <item x="1657"/>
        <item x="1656"/>
        <item x="1655"/>
        <item x="1654"/>
        <item x="1653"/>
        <item x="1652"/>
        <item x="1651"/>
        <item x="1650"/>
        <item x="1649"/>
        <item x="1648"/>
        <item x="1647"/>
        <item x="1646"/>
        <item x="1645"/>
        <item x="1644"/>
        <item x="1643"/>
        <item x="1642"/>
        <item x="1641"/>
        <item x="1640"/>
        <item x="1639"/>
        <item x="1638"/>
        <item x="1637"/>
        <item x="1636"/>
        <item x="1635"/>
        <item x="1634"/>
        <item x="1633"/>
        <item x="1632"/>
        <item x="1631"/>
        <item x="1630"/>
        <item x="1629"/>
        <item x="1628"/>
        <item x="1627"/>
        <item x="1626"/>
        <item x="1625"/>
        <item x="1624"/>
        <item x="1623"/>
        <item x="1622"/>
        <item x="1621"/>
        <item x="1620"/>
        <item x="1619"/>
        <item x="1618"/>
        <item x="1617"/>
        <item x="1616"/>
        <item x="1615"/>
        <item x="1614"/>
        <item x="1613"/>
        <item x="1612"/>
        <item x="1611"/>
        <item x="1610"/>
        <item x="1609"/>
        <item x="1608"/>
        <item x="1607"/>
        <item x="1606"/>
        <item x="1605"/>
        <item x="1604"/>
        <item x="1603"/>
        <item x="1602"/>
        <item x="1601"/>
        <item x="1600"/>
        <item x="1599"/>
        <item x="1598"/>
        <item x="1597"/>
        <item x="1596"/>
        <item x="1595"/>
        <item x="1594"/>
        <item x="1593"/>
        <item x="1592"/>
        <item x="1591"/>
        <item x="1590"/>
        <item x="1589"/>
        <item x="1588"/>
        <item x="1587"/>
        <item x="1586"/>
        <item x="1585"/>
        <item x="1584"/>
        <item x="1583"/>
        <item x="1582"/>
        <item x="1581"/>
        <item x="1580"/>
        <item x="1579"/>
        <item x="1578"/>
        <item x="1577"/>
        <item x="1576"/>
        <item x="1575"/>
        <item x="1574"/>
        <item x="1573"/>
        <item x="1572"/>
        <item x="1571"/>
        <item x="1570"/>
        <item x="1569"/>
        <item x="1568"/>
        <item x="1567"/>
        <item x="1566"/>
        <item x="1565"/>
        <item x="1564"/>
        <item x="1563"/>
        <item x="1562"/>
        <item x="1561"/>
        <item x="1560"/>
        <item x="1559"/>
        <item x="1558"/>
        <item x="1557"/>
        <item x="1556"/>
        <item x="1555"/>
        <item x="1554"/>
        <item x="1553"/>
        <item x="1552"/>
        <item x="1551"/>
        <item x="1550"/>
        <item x="1549"/>
        <item x="1548"/>
        <item x="1547"/>
        <item x="1546"/>
        <item x="1545"/>
        <item x="1544"/>
        <item x="1543"/>
        <item x="1542"/>
        <item x="1541"/>
        <item x="1540"/>
        <item x="1539"/>
        <item x="1538"/>
        <item x="1537"/>
        <item x="1536"/>
        <item x="1535"/>
        <item x="1534"/>
        <item x="1533"/>
        <item x="1532"/>
        <item x="1531"/>
        <item x="1530"/>
        <item x="1529"/>
        <item x="1528"/>
        <item x="1527"/>
        <item x="1526"/>
        <item x="1525"/>
        <item x="1524"/>
        <item x="1523"/>
        <item x="1522"/>
        <item x="1521"/>
        <item x="1520"/>
        <item x="1519"/>
        <item x="1518"/>
        <item x="1517"/>
        <item x="1516"/>
        <item x="1515"/>
        <item x="1514"/>
        <item x="1513"/>
        <item x="1512"/>
        <item x="1511"/>
        <item x="1510"/>
        <item x="1509"/>
        <item x="1508"/>
        <item x="1507"/>
        <item x="1506"/>
        <item x="1505"/>
        <item x="1504"/>
        <item x="1503"/>
        <item x="1502"/>
        <item x="1501"/>
        <item x="1500"/>
        <item x="1499"/>
        <item x="1498"/>
        <item x="1497"/>
        <item x="1496"/>
        <item x="1495"/>
        <item x="1494"/>
        <item x="1493"/>
        <item x="1492"/>
        <item x="1491"/>
        <item x="1490"/>
        <item x="1489"/>
        <item x="1488"/>
        <item x="1487"/>
        <item x="1486"/>
        <item x="1485"/>
        <item x="1484"/>
        <item x="1483"/>
        <item x="1482"/>
        <item x="1481"/>
        <item x="1480"/>
        <item x="1479"/>
        <item x="1478"/>
        <item x="1477"/>
        <item x="1476"/>
        <item x="1475"/>
        <item x="1474"/>
        <item x="1473"/>
        <item x="1472"/>
        <item x="1471"/>
        <item x="1470"/>
        <item x="1469"/>
        <item x="1468"/>
        <item x="1467"/>
        <item x="1466"/>
        <item x="1465"/>
        <item x="1464"/>
        <item x="1463"/>
        <item x="1462"/>
        <item x="1461"/>
        <item x="1460"/>
        <item x="1459"/>
        <item x="1458"/>
        <item x="1457"/>
        <item x="1456"/>
        <item x="1455"/>
        <item x="1454"/>
        <item x="1453"/>
        <item x="1452"/>
        <item x="1451"/>
        <item x="1450"/>
        <item x="1449"/>
        <item x="1448"/>
        <item x="1447"/>
        <item x="1446"/>
        <item x="1445"/>
        <item x="1444"/>
        <item x="1443"/>
        <item x="1442"/>
        <item x="1441"/>
        <item x="1440"/>
        <item x="1439"/>
        <item x="1438"/>
        <item x="1437"/>
        <item x="1436"/>
        <item x="1435"/>
        <item x="1434"/>
        <item x="1433"/>
        <item x="1432"/>
        <item x="1431"/>
        <item x="1430"/>
        <item x="1429"/>
        <item x="1428"/>
        <item x="1427"/>
        <item x="1426"/>
        <item x="1425"/>
        <item x="1424"/>
        <item x="1423"/>
        <item x="1422"/>
        <item x="1421"/>
        <item x="1420"/>
        <item x="1419"/>
        <item x="1418"/>
        <item x="1417"/>
        <item x="1416"/>
        <item x="1415"/>
        <item x="1414"/>
        <item x="1413"/>
        <item x="1412"/>
        <item x="1411"/>
        <item x="1410"/>
        <item x="1409"/>
        <item x="1408"/>
        <item x="1407"/>
        <item x="1406"/>
        <item x="1405"/>
        <item x="1404"/>
        <item x="1403"/>
        <item x="1402"/>
        <item x="1401"/>
        <item x="1400"/>
        <item x="1399"/>
        <item x="1398"/>
        <item x="1397"/>
        <item x="1396"/>
        <item x="1395"/>
        <item x="1394"/>
        <item x="1393"/>
        <item x="1392"/>
        <item x="1391"/>
        <item x="1390"/>
        <item x="1389"/>
        <item x="1388"/>
        <item x="1387"/>
        <item x="1386"/>
        <item x="1385"/>
        <item x="1384"/>
        <item x="1383"/>
        <item x="1382"/>
        <item x="1381"/>
        <item x="1380"/>
        <item x="1379"/>
        <item x="1378"/>
        <item x="1377"/>
        <item x="1376"/>
        <item x="1375"/>
        <item x="1374"/>
        <item x="1373"/>
        <item x="1372"/>
        <item x="1371"/>
        <item x="1370"/>
        <item x="1369"/>
        <item x="1368"/>
        <item x="1367"/>
        <item x="1366"/>
        <item x="1365"/>
        <item x="1364"/>
        <item x="1363"/>
        <item x="1362"/>
        <item x="1361"/>
        <item x="1360"/>
        <item x="1359"/>
        <item x="1358"/>
        <item x="1357"/>
        <item x="1356"/>
        <item x="1355"/>
        <item x="1354"/>
        <item x="1353"/>
        <item x="1352"/>
        <item x="1351"/>
        <item x="1350"/>
        <item x="1349"/>
        <item x="1348"/>
        <item x="1347"/>
        <item x="1346"/>
        <item x="1345"/>
        <item x="1344"/>
        <item x="1343"/>
        <item x="1342"/>
        <item x="1341"/>
        <item x="1340"/>
        <item x="1339"/>
        <item x="1338"/>
        <item x="1337"/>
        <item x="1336"/>
        <item x="1335"/>
        <item x="1334"/>
        <item x="1333"/>
        <item x="1332"/>
        <item x="1331"/>
        <item x="1330"/>
        <item x="1329"/>
        <item x="1328"/>
        <item x="1327"/>
        <item x="1326"/>
        <item x="1325"/>
        <item x="1324"/>
        <item x="1323"/>
        <item x="1322"/>
        <item x="1321"/>
        <item x="1320"/>
        <item x="1319"/>
        <item x="1318"/>
        <item x="1317"/>
        <item x="1316"/>
        <item x="1315"/>
        <item x="1314"/>
        <item x="1313"/>
        <item x="1312"/>
        <item x="1311"/>
        <item x="1310"/>
        <item x="1309"/>
        <item x="1308"/>
        <item x="1307"/>
        <item x="1306"/>
        <item x="1305"/>
        <item x="1304"/>
        <item x="1303"/>
        <item x="1302"/>
        <item x="1301"/>
        <item x="1300"/>
        <item x="1299"/>
        <item x="1298"/>
        <item x="1297"/>
        <item x="1296"/>
        <item x="1295"/>
        <item x="1294"/>
        <item x="1293"/>
        <item x="1292"/>
        <item x="1291"/>
        <item x="1290"/>
        <item x="1289"/>
        <item x="1288"/>
        <item x="1287"/>
        <item x="1286"/>
        <item x="1285"/>
        <item x="1284"/>
        <item x="1283"/>
        <item x="1282"/>
        <item x="1281"/>
        <item x="1280"/>
        <item x="1279"/>
        <item x="1278"/>
        <item x="1277"/>
        <item x="1276"/>
        <item x="1275"/>
        <item x="1274"/>
        <item x="1273"/>
        <item x="1272"/>
        <item x="1271"/>
        <item x="1270"/>
        <item x="1269"/>
        <item x="1268"/>
        <item x="1267"/>
        <item x="1266"/>
        <item x="1265"/>
        <item x="1264"/>
        <item x="1263"/>
        <item x="1262"/>
        <item x="1261"/>
        <item x="1260"/>
        <item x="1259"/>
        <item x="1258"/>
        <item x="1257"/>
        <item x="1256"/>
        <item x="1255"/>
        <item x="1254"/>
        <item x="1253"/>
        <item x="1252"/>
        <item x="1251"/>
        <item x="1250"/>
        <item x="1249"/>
        <item x="1248"/>
        <item x="1247"/>
        <item x="1246"/>
        <item x="1245"/>
        <item x="1244"/>
        <item x="1243"/>
        <item x="1242"/>
        <item x="1241"/>
        <item x="1240"/>
        <item x="1239"/>
        <item x="1238"/>
        <item x="1237"/>
        <item x="1236"/>
        <item x="1235"/>
        <item x="1234"/>
        <item x="1233"/>
        <item x="1232"/>
        <item x="1231"/>
        <item x="1230"/>
        <item x="1229"/>
        <item x="1228"/>
        <item x="1227"/>
        <item x="1226"/>
        <item x="1225"/>
        <item x="1224"/>
        <item x="1223"/>
        <item x="1222"/>
        <item x="1221"/>
        <item x="1220"/>
        <item x="1219"/>
        <item x="1218"/>
        <item x="1217"/>
        <item x="1216"/>
        <item x="1215"/>
        <item x="1214"/>
        <item x="1213"/>
        <item x="1212"/>
        <item x="1211"/>
        <item x="1210"/>
        <item x="1209"/>
        <item x="1208"/>
        <item x="1207"/>
        <item x="1206"/>
        <item x="1205"/>
        <item x="1204"/>
        <item x="1203"/>
        <item x="1202"/>
        <item x="1201"/>
        <item x="1200"/>
        <item x="1199"/>
        <item x="1198"/>
        <item x="1197"/>
        <item x="1196"/>
        <item x="1195"/>
        <item x="1194"/>
        <item x="1193"/>
        <item x="1192"/>
        <item x="1191"/>
        <item x="1190"/>
        <item x="1189"/>
        <item x="1188"/>
        <item x="1187"/>
        <item x="1186"/>
        <item x="1185"/>
        <item x="1184"/>
        <item x="1183"/>
        <item x="1182"/>
        <item x="1181"/>
        <item x="1180"/>
        <item x="1179"/>
        <item x="1178"/>
        <item x="1177"/>
        <item x="1176"/>
        <item x="1175"/>
        <item x="1174"/>
        <item x="1173"/>
        <item x="1172"/>
        <item x="1171"/>
        <item x="1170"/>
        <item x="1169"/>
        <item x="1168"/>
        <item x="1167"/>
        <item x="1166"/>
        <item x="1165"/>
        <item x="1164"/>
        <item x="1163"/>
        <item x="1162"/>
        <item x="1161"/>
        <item x="1160"/>
        <item x="1159"/>
        <item x="1158"/>
        <item x="1157"/>
        <item x="1156"/>
        <item x="1155"/>
        <item x="1154"/>
        <item x="1153"/>
        <item x="1152"/>
        <item x="1151"/>
        <item x="1150"/>
        <item x="1149"/>
        <item x="1148"/>
        <item x="1147"/>
        <item x="1146"/>
        <item x="1145"/>
        <item x="1144"/>
        <item x="1143"/>
        <item x="1142"/>
        <item x="1141"/>
        <item x="1140"/>
        <item x="1139"/>
        <item x="1138"/>
        <item x="1137"/>
        <item x="1136"/>
        <item x="1135"/>
        <item x="1134"/>
        <item x="1133"/>
        <item x="1132"/>
        <item x="1131"/>
        <item x="1130"/>
        <item x="1129"/>
        <item x="1128"/>
        <item x="1127"/>
        <item x="1126"/>
        <item x="1125"/>
        <item x="1124"/>
        <item x="1123"/>
        <item x="1122"/>
        <item x="1121"/>
        <item x="1120"/>
        <item x="1119"/>
        <item x="1118"/>
        <item x="1117"/>
        <item x="1116"/>
        <item x="1115"/>
        <item x="1114"/>
        <item x="1113"/>
        <item x="1112"/>
        <item x="1111"/>
        <item x="1110"/>
        <item x="1109"/>
        <item x="1108"/>
        <item x="1107"/>
        <item x="1106"/>
        <item x="1105"/>
        <item x="1104"/>
        <item x="1103"/>
        <item x="1102"/>
        <item x="1101"/>
        <item x="1100"/>
        <item x="1099"/>
        <item x="1098"/>
        <item x="1097"/>
        <item x="1096"/>
        <item x="1095"/>
        <item x="1094"/>
        <item x="1093"/>
        <item x="1092"/>
        <item x="1091"/>
        <item x="1090"/>
        <item x="1089"/>
        <item x="1088"/>
        <item x="1087"/>
        <item x="1086"/>
        <item x="1085"/>
        <item x="1084"/>
        <item x="1083"/>
        <item x="1082"/>
        <item x="1081"/>
        <item x="1080"/>
        <item x="1079"/>
        <item x="1078"/>
        <item x="1077"/>
        <item x="1076"/>
        <item x="1075"/>
        <item x="1074"/>
        <item x="1073"/>
        <item x="1072"/>
        <item x="1071"/>
        <item x="1070"/>
        <item x="1069"/>
        <item x="1068"/>
        <item x="1067"/>
        <item x="1066"/>
        <item x="1065"/>
        <item x="1064"/>
        <item x="1063"/>
        <item x="1062"/>
        <item x="1061"/>
        <item x="1060"/>
        <item x="1059"/>
        <item x="1058"/>
        <item x="1057"/>
        <item x="1056"/>
        <item x="1055"/>
        <item x="1054"/>
        <item x="1053"/>
        <item x="1052"/>
        <item x="1051"/>
        <item x="1050"/>
        <item x="1049"/>
        <item x="1048"/>
        <item x="1047"/>
        <item x="1046"/>
        <item x="1045"/>
        <item x="1044"/>
        <item x="1043"/>
        <item x="1042"/>
        <item x="1041"/>
        <item x="1040"/>
        <item x="1039"/>
        <item x="1038"/>
        <item x="1037"/>
        <item x="1036"/>
        <item x="1035"/>
        <item x="1034"/>
        <item x="1033"/>
        <item x="1032"/>
        <item x="1031"/>
        <item x="1030"/>
        <item x="1029"/>
        <item x="1028"/>
        <item x="1027"/>
        <item x="1026"/>
        <item x="1025"/>
        <item x="1024"/>
        <item x="1023"/>
        <item x="1022"/>
        <item x="1021"/>
        <item x="1020"/>
        <item x="1019"/>
        <item x="1018"/>
        <item x="1017"/>
        <item x="1016"/>
        <item x="1015"/>
        <item x="1014"/>
        <item x="1013"/>
        <item x="1012"/>
        <item x="1011"/>
        <item x="1010"/>
        <item x="1009"/>
        <item x="1008"/>
        <item x="1007"/>
        <item x="1006"/>
        <item x="1005"/>
        <item x="1004"/>
        <item x="1003"/>
        <item x="1002"/>
        <item x="1001"/>
        <item x="1000"/>
        <item x="999"/>
        <item x="998"/>
        <item x="997"/>
        <item x="996"/>
        <item x="995"/>
        <item x="994"/>
        <item x="993"/>
        <item x="992"/>
        <item x="991"/>
        <item x="990"/>
        <item x="989"/>
        <item x="988"/>
        <item x="987"/>
        <item x="986"/>
        <item x="985"/>
        <item x="984"/>
        <item x="983"/>
        <item x="982"/>
        <item x="981"/>
        <item x="980"/>
        <item x="979"/>
        <item x="978"/>
        <item x="977"/>
        <item x="976"/>
        <item x="975"/>
        <item x="974"/>
        <item x="973"/>
        <item x="972"/>
        <item x="971"/>
        <item x="970"/>
        <item x="969"/>
        <item x="968"/>
        <item x="967"/>
        <item x="966"/>
        <item x="965"/>
        <item x="964"/>
        <item x="963"/>
        <item x="962"/>
        <item x="961"/>
        <item x="960"/>
        <item x="959"/>
        <item x="958"/>
        <item x="957"/>
        <item x="956"/>
        <item x="955"/>
        <item x="954"/>
        <item x="953"/>
        <item x="952"/>
        <item x="951"/>
        <item x="950"/>
        <item x="949"/>
        <item x="948"/>
        <item x="947"/>
        <item x="946"/>
        <item x="945"/>
        <item x="944"/>
        <item x="943"/>
        <item x="942"/>
        <item x="941"/>
        <item x="940"/>
        <item x="939"/>
        <item x="938"/>
        <item x="937"/>
        <item x="936"/>
        <item x="935"/>
        <item x="934"/>
        <item x="933"/>
        <item x="932"/>
        <item x="931"/>
        <item x="930"/>
        <item x="929"/>
        <item x="928"/>
        <item x="927"/>
        <item x="926"/>
        <item x="925"/>
        <item x="924"/>
        <item x="923"/>
        <item x="922"/>
        <item x="921"/>
        <item x="920"/>
        <item x="919"/>
        <item x="918"/>
        <item x="917"/>
        <item x="916"/>
        <item x="915"/>
        <item x="914"/>
        <item x="913"/>
        <item x="912"/>
        <item x="911"/>
        <item x="910"/>
        <item x="909"/>
        <item x="908"/>
        <item x="907"/>
        <item x="906"/>
        <item x="905"/>
        <item x="904"/>
        <item x="903"/>
        <item x="902"/>
        <item x="901"/>
        <item x="900"/>
        <item x="899"/>
        <item x="898"/>
        <item x="897"/>
        <item x="896"/>
        <item x="895"/>
        <item x="894"/>
        <item x="893"/>
        <item x="892"/>
        <item x="891"/>
        <item x="890"/>
        <item x="889"/>
        <item x="888"/>
        <item x="887"/>
        <item x="886"/>
        <item x="885"/>
        <item x="884"/>
        <item x="883"/>
        <item x="882"/>
        <item x="881"/>
        <item x="880"/>
        <item x="879"/>
        <item x="878"/>
        <item x="877"/>
        <item x="876"/>
        <item x="875"/>
        <item x="874"/>
        <item x="873"/>
        <item x="872"/>
        <item x="871"/>
        <item x="870"/>
        <item x="869"/>
        <item x="868"/>
        <item x="867"/>
        <item x="866"/>
        <item x="865"/>
        <item x="864"/>
        <item x="863"/>
        <item x="862"/>
        <item x="861"/>
        <item x="860"/>
        <item x="859"/>
        <item x="858"/>
        <item x="857"/>
        <item x="856"/>
        <item x="855"/>
        <item x="854"/>
        <item x="853"/>
        <item x="852"/>
        <item x="851"/>
        <item x="850"/>
        <item x="849"/>
        <item x="848"/>
        <item x="847"/>
        <item x="846"/>
        <item x="845"/>
        <item x="844"/>
        <item x="843"/>
        <item x="842"/>
        <item x="841"/>
        <item x="840"/>
        <item x="839"/>
        <item x="838"/>
        <item x="837"/>
        <item x="836"/>
        <item x="835"/>
        <item x="834"/>
        <item x="833"/>
        <item x="832"/>
        <item x="831"/>
        <item x="830"/>
        <item x="829"/>
        <item x="828"/>
        <item x="827"/>
        <item x="826"/>
        <item x="825"/>
        <item x="824"/>
        <item x="823"/>
        <item x="822"/>
        <item x="821"/>
        <item x="820"/>
        <item x="819"/>
        <item x="818"/>
        <item x="817"/>
        <item x="816"/>
        <item x="815"/>
        <item x="814"/>
        <item x="813"/>
        <item x="812"/>
        <item x="811"/>
        <item x="810"/>
        <item x="809"/>
        <item x="808"/>
        <item x="807"/>
        <item x="806"/>
        <item x="805"/>
        <item x="804"/>
        <item x="803"/>
        <item x="802"/>
        <item x="801"/>
        <item x="800"/>
        <item x="799"/>
        <item x="798"/>
        <item x="797"/>
        <item x="796"/>
        <item x="795"/>
        <item x="794"/>
        <item x="793"/>
        <item x="792"/>
        <item x="791"/>
        <item x="790"/>
        <item x="789"/>
        <item x="788"/>
        <item x="787"/>
        <item x="786"/>
        <item x="785"/>
        <item x="784"/>
        <item x="783"/>
        <item x="782"/>
        <item x="781"/>
        <item x="780"/>
        <item x="779"/>
        <item x="778"/>
        <item x="777"/>
        <item x="776"/>
        <item x="775"/>
        <item x="774"/>
        <item x="773"/>
        <item x="772"/>
        <item x="771"/>
        <item x="770"/>
        <item x="769"/>
        <item x="768"/>
        <item x="767"/>
        <item x="766"/>
        <item x="765"/>
        <item x="764"/>
        <item x="763"/>
        <item x="762"/>
        <item x="761"/>
        <item x="760"/>
        <item x="759"/>
        <item x="758"/>
        <item x="757"/>
        <item x="756"/>
        <item x="755"/>
        <item x="754"/>
        <item x="753"/>
        <item x="752"/>
        <item x="751"/>
        <item x="750"/>
        <item x="749"/>
        <item x="748"/>
        <item x="747"/>
        <item x="746"/>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6"/>
        <item x="705"/>
        <item x="704"/>
        <item x="703"/>
        <item x="702"/>
        <item x="701"/>
        <item x="700"/>
        <item x="699"/>
        <item x="698"/>
        <item x="697"/>
        <item x="696"/>
        <item x="695"/>
        <item x="694"/>
        <item x="693"/>
        <item x="692"/>
        <item x="691"/>
        <item x="690"/>
        <item x="689"/>
        <item x="688"/>
        <item x="687"/>
        <item x="686"/>
        <item x="685"/>
        <item x="684"/>
        <item x="683"/>
        <item x="682"/>
        <item x="681"/>
        <item x="680"/>
        <item x="679"/>
        <item x="678"/>
        <item x="677"/>
        <item x="676"/>
        <item x="675"/>
        <item x="674"/>
        <item x="673"/>
        <item x="672"/>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9"/>
        <item x="628"/>
        <item x="627"/>
        <item x="626"/>
        <item x="625"/>
        <item x="624"/>
        <item x="623"/>
        <item x="622"/>
        <item x="621"/>
        <item x="620"/>
        <item x="619"/>
        <item x="618"/>
        <item x="617"/>
        <item x="616"/>
        <item x="615"/>
        <item x="614"/>
        <item x="613"/>
        <item x="612"/>
        <item x="611"/>
        <item x="610"/>
        <item x="609"/>
        <item x="608"/>
        <item x="607"/>
        <item x="606"/>
        <item x="605"/>
        <item x="604"/>
        <item x="603"/>
        <item x="602"/>
        <item x="601"/>
        <item x="600"/>
        <item x="599"/>
        <item x="598"/>
        <item x="597"/>
        <item x="596"/>
        <item x="595"/>
        <item x="594"/>
        <item x="593"/>
        <item x="592"/>
        <item x="591"/>
        <item x="590"/>
        <item x="589"/>
        <item x="588"/>
        <item x="587"/>
        <item x="586"/>
        <item x="585"/>
        <item x="584"/>
        <item x="583"/>
        <item x="582"/>
        <item x="581"/>
        <item x="580"/>
        <item x="579"/>
        <item x="578"/>
        <item x="577"/>
        <item x="576"/>
        <item x="575"/>
        <item x="574"/>
        <item x="573"/>
        <item x="572"/>
        <item x="571"/>
        <item x="570"/>
        <item x="569"/>
        <item x="568"/>
        <item x="567"/>
        <item x="566"/>
        <item x="565"/>
        <item x="564"/>
        <item x="563"/>
        <item x="562"/>
        <item x="561"/>
        <item x="560"/>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4"/>
        <item x="513"/>
        <item x="512"/>
        <item x="511"/>
        <item x="510"/>
        <item x="509"/>
        <item x="508"/>
        <item x="507"/>
        <item x="506"/>
        <item x="505"/>
        <item x="504"/>
        <item x="503"/>
        <item x="502"/>
        <item x="501"/>
        <item x="500"/>
        <item x="499"/>
        <item x="498"/>
        <item x="497"/>
        <item x="496"/>
        <item x="495"/>
        <item x="494"/>
        <item x="493"/>
        <item x="492"/>
        <item x="491"/>
        <item x="490"/>
        <item x="489"/>
        <item x="488"/>
        <item x="487"/>
        <item x="486"/>
        <item x="485"/>
        <item x="484"/>
        <item x="483"/>
        <item x="482"/>
        <item x="481"/>
        <item x="480"/>
        <item x="479"/>
        <item x="478"/>
        <item x="477"/>
        <item x="476"/>
        <item x="475"/>
        <item x="474"/>
        <item x="473"/>
        <item x="472"/>
        <item x="471"/>
        <item x="470"/>
        <item x="469"/>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20"/>
        <item x="419"/>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numFmtId="2" showAll="0"/>
    <pivotField numFmtId="2" showAll="0"/>
    <pivotField numFmtId="2" showAll="0"/>
    <pivotField dataField="1" numFmtId="2" showAll="0"/>
    <pivotField dataField="1" numFmtId="2" showAll="0"/>
    <pivotField showAll="0">
      <items count="6">
        <item h="1" x="2"/>
        <item h="1" x="1"/>
        <item h="1" x="0"/>
        <item x="4"/>
        <item x="3"/>
        <item t="default"/>
      </items>
    </pivotField>
    <pivotField showAll="0"/>
    <pivotField numFmtId="2" showAll="0"/>
    <pivotField showAll="0"/>
    <pivotField showAll="0">
      <items count="4">
        <item x="0"/>
        <item h="1" x="2"/>
        <item h="1" x="1"/>
        <item t="default"/>
      </items>
    </pivotField>
    <pivotField showAll="0"/>
    <pivotField numFmtId="10" showAll="0"/>
    <pivotField showAll="0"/>
    <pivotField showAll="0"/>
    <pivotField axis="axisRow" showAll="0">
      <items count="15">
        <item h="1" sd="0" x="0"/>
        <item h="1" sd="0" x="1"/>
        <item h="1" sd="0" x="2"/>
        <item h="1" sd="0" x="3"/>
        <item h="1" sd="0" x="4"/>
        <item h="1" sd="0" x="5"/>
        <item h="1" sd="0" x="6"/>
        <item h="1" sd="0" x="7"/>
        <item h="1" sd="0" x="8"/>
        <item h="1" sd="0" x="9"/>
        <item h="1" sd="0" x="10"/>
        <item sd="0" x="11"/>
        <item h="1" sd="0" x="12"/>
        <item h="1" sd="0" x="13"/>
        <item t="default" sd="0"/>
      </items>
    </pivotField>
    <pivotField axis="axisRow" showAll="0">
      <items count="7">
        <item sd="0" x="0"/>
        <item sd="0" x="1"/>
        <item sd="0" x="2"/>
        <item sd="0" x="3"/>
        <item sd="0" x="4"/>
        <item x="5"/>
        <item t="default" sd="0"/>
      </items>
    </pivotField>
    <pivotField axis="axisRow" showAll="0">
      <items count="19">
        <item sd="0" x="0"/>
        <item sd="0" x="1"/>
        <item sd="0" x="2"/>
        <item sd="0" x="3"/>
        <item sd="0" x="4"/>
        <item sd="0" x="5"/>
        <item sd="0" x="6"/>
        <item sd="0" x="7"/>
        <item sd="0" x="8"/>
        <item sd="0" x="9"/>
        <item sd="0" x="10"/>
        <item sd="0" x="11"/>
        <item sd="0" x="12"/>
        <item sd="0" x="13"/>
        <item sd="0" x="14"/>
        <item sd="0" x="15"/>
        <item sd="0" x="16"/>
        <item x="17"/>
        <item t="default" sd="0"/>
      </items>
    </pivotField>
  </pivotFields>
  <rowFields count="4">
    <field x="17"/>
    <field x="16"/>
    <field x="15"/>
    <field x="0"/>
  </rowFields>
  <rowItems count="7">
    <i>
      <x v="5"/>
    </i>
    <i>
      <x v="8"/>
    </i>
    <i>
      <x v="11"/>
    </i>
    <i>
      <x v="12"/>
    </i>
    <i>
      <x v="13"/>
    </i>
    <i>
      <x v="15"/>
    </i>
    <i t="grand">
      <x/>
    </i>
  </rowItems>
  <colFields count="1">
    <field x="-2"/>
  </colFields>
  <colItems count="2">
    <i>
      <x/>
    </i>
    <i i="1">
      <x v="1"/>
    </i>
  </colItems>
  <dataFields count="2">
    <dataField name="Sum of volume" fld="5" baseField="13" baseItem="1" numFmtId="4"/>
    <dataField name="Average of close" fld="4" subtotal="average" baseField="13" baseItem="1" numFmtId="2"/>
  </dataFields>
  <formats count="16">
    <format dxfId="57">
      <pivotArea collapsedLevelsAreSubtotals="1" fieldPosition="0">
        <references count="1">
          <reference field="17" count="1">
            <x v="4"/>
          </reference>
        </references>
      </pivotArea>
    </format>
    <format dxfId="56">
      <pivotArea collapsedLevelsAreSubtotals="1" fieldPosition="0">
        <references count="2">
          <reference field="16" count="1">
            <x v="3"/>
          </reference>
          <reference field="17" count="1" selected="0">
            <x v="4"/>
          </reference>
        </references>
      </pivotArea>
    </format>
    <format dxfId="55">
      <pivotArea collapsedLevelsAreSubtotals="1" fieldPosition="0">
        <references count="1">
          <reference field="17" count="1">
            <x v="5"/>
          </reference>
        </references>
      </pivotArea>
    </format>
    <format dxfId="54">
      <pivotArea collapsedLevelsAreSubtotals="1" fieldPosition="0">
        <references count="1">
          <reference field="17" count="1">
            <x v="6"/>
          </reference>
        </references>
      </pivotArea>
    </format>
    <format dxfId="53">
      <pivotArea collapsedLevelsAreSubtotals="1" fieldPosition="0">
        <references count="1">
          <reference field="17" count="1">
            <x v="7"/>
          </reference>
        </references>
      </pivotArea>
    </format>
    <format dxfId="52">
      <pivotArea collapsedLevelsAreSubtotals="1" fieldPosition="0">
        <references count="1">
          <reference field="17" count="1">
            <x v="8"/>
          </reference>
        </references>
      </pivotArea>
    </format>
    <format dxfId="51">
      <pivotArea collapsedLevelsAreSubtotals="1" fieldPosition="0">
        <references count="1">
          <reference field="17" count="1">
            <x v="9"/>
          </reference>
        </references>
      </pivotArea>
    </format>
    <format dxfId="50">
      <pivotArea collapsedLevelsAreSubtotals="1" fieldPosition="0">
        <references count="1">
          <reference field="17" count="1">
            <x v="10"/>
          </reference>
        </references>
      </pivotArea>
    </format>
    <format dxfId="49">
      <pivotArea collapsedLevelsAreSubtotals="1" fieldPosition="0">
        <references count="1">
          <reference field="17" count="1">
            <x v="11"/>
          </reference>
        </references>
      </pivotArea>
    </format>
    <format dxfId="48">
      <pivotArea collapsedLevelsAreSubtotals="1" fieldPosition="0">
        <references count="1">
          <reference field="17" count="1">
            <x v="12"/>
          </reference>
        </references>
      </pivotArea>
    </format>
    <format dxfId="47">
      <pivotArea collapsedLevelsAreSubtotals="1" fieldPosition="0">
        <references count="1">
          <reference field="17" count="1">
            <x v="13"/>
          </reference>
        </references>
      </pivotArea>
    </format>
    <format dxfId="46">
      <pivotArea collapsedLevelsAreSubtotals="1" fieldPosition="0">
        <references count="1">
          <reference field="17" count="1">
            <x v="14"/>
          </reference>
        </references>
      </pivotArea>
    </format>
    <format dxfId="45">
      <pivotArea collapsedLevelsAreSubtotals="1" fieldPosition="0">
        <references count="1">
          <reference field="17" count="1">
            <x v="15"/>
          </reference>
        </references>
      </pivotArea>
    </format>
    <format dxfId="44">
      <pivotArea dataOnly="0" labelOnly="1" fieldPosition="0">
        <references count="1">
          <reference field="17" count="12">
            <x v="4"/>
            <x v="5"/>
            <x v="6"/>
            <x v="7"/>
            <x v="8"/>
            <x v="9"/>
            <x v="10"/>
            <x v="11"/>
            <x v="12"/>
            <x v="13"/>
            <x v="14"/>
            <x v="15"/>
          </reference>
        </references>
      </pivotArea>
    </format>
    <format dxfId="43">
      <pivotArea dataOnly="0" labelOnly="1" fieldPosition="0">
        <references count="2">
          <reference field="16" count="1">
            <x v="3"/>
          </reference>
          <reference field="17" count="1" selected="0">
            <x v="4"/>
          </reference>
        </references>
      </pivotArea>
    </format>
    <format dxfId="42">
      <pivotArea dataOnly="0" fieldPosition="0">
        <references count="1">
          <reference field="16" count="1">
            <x v="3"/>
          </reference>
        </references>
      </pivotArea>
    </format>
  </formats>
  <chartFormats count="2">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1C3ABD8-B80A-4E81-8B0F-524FD8C9CF2F}" name="doughnut graph"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17">
  <location ref="N2:O4" firstHeaderRow="1" firstDataRow="1" firstDataCol="1"/>
  <pivotFields count="18">
    <pivotField numFmtId="14" showAll="0">
      <items count="3720">
        <item x="3718"/>
        <item x="3717"/>
        <item x="3716"/>
        <item x="3715"/>
        <item x="3714"/>
        <item x="3713"/>
        <item x="3712"/>
        <item x="3711"/>
        <item x="3710"/>
        <item x="3709"/>
        <item x="3708"/>
        <item x="3707"/>
        <item x="3706"/>
        <item x="3705"/>
        <item x="3704"/>
        <item x="3703"/>
        <item x="3702"/>
        <item x="3701"/>
        <item x="3700"/>
        <item x="3699"/>
        <item x="3698"/>
        <item x="3697"/>
        <item x="3696"/>
        <item x="3695"/>
        <item x="3694"/>
        <item x="3693"/>
        <item x="3692"/>
        <item x="3691"/>
        <item x="3690"/>
        <item x="3689"/>
        <item x="3688"/>
        <item x="3687"/>
        <item x="3686"/>
        <item x="3685"/>
        <item x="3684"/>
        <item x="3683"/>
        <item x="3682"/>
        <item x="3681"/>
        <item x="3680"/>
        <item x="3679"/>
        <item x="3678"/>
        <item x="3677"/>
        <item x="3676"/>
        <item x="3675"/>
        <item x="3674"/>
        <item x="3673"/>
        <item x="3672"/>
        <item x="3671"/>
        <item x="3670"/>
        <item x="3669"/>
        <item x="3668"/>
        <item x="3667"/>
        <item x="3666"/>
        <item x="3665"/>
        <item x="3664"/>
        <item x="3663"/>
        <item x="3662"/>
        <item x="3661"/>
        <item x="3660"/>
        <item x="3659"/>
        <item x="3658"/>
        <item x="3657"/>
        <item x="3656"/>
        <item x="3655"/>
        <item x="3654"/>
        <item x="3653"/>
        <item x="3652"/>
        <item x="3651"/>
        <item x="3650"/>
        <item x="3649"/>
        <item x="3648"/>
        <item x="3647"/>
        <item x="3646"/>
        <item x="3645"/>
        <item x="3644"/>
        <item x="3643"/>
        <item x="3642"/>
        <item x="3641"/>
        <item x="3640"/>
        <item x="3639"/>
        <item x="3638"/>
        <item x="3637"/>
        <item x="3636"/>
        <item x="3635"/>
        <item x="3634"/>
        <item x="3633"/>
        <item x="3632"/>
        <item x="3631"/>
        <item x="3630"/>
        <item x="3629"/>
        <item x="3628"/>
        <item x="3627"/>
        <item x="3626"/>
        <item x="3625"/>
        <item x="3624"/>
        <item x="3623"/>
        <item x="3622"/>
        <item x="3621"/>
        <item x="3620"/>
        <item x="3619"/>
        <item x="3618"/>
        <item x="3617"/>
        <item x="3616"/>
        <item x="3615"/>
        <item x="3614"/>
        <item x="3613"/>
        <item x="3612"/>
        <item x="3611"/>
        <item x="3610"/>
        <item x="3609"/>
        <item x="3608"/>
        <item x="3607"/>
        <item x="3606"/>
        <item x="3605"/>
        <item x="3604"/>
        <item x="3603"/>
        <item x="3602"/>
        <item x="3601"/>
        <item x="3600"/>
        <item x="3599"/>
        <item x="3598"/>
        <item x="3597"/>
        <item x="3596"/>
        <item x="3595"/>
        <item x="3594"/>
        <item x="3593"/>
        <item x="3592"/>
        <item x="3591"/>
        <item x="3590"/>
        <item x="3589"/>
        <item x="3588"/>
        <item x="3587"/>
        <item x="3586"/>
        <item x="3585"/>
        <item x="3584"/>
        <item x="3583"/>
        <item x="3582"/>
        <item x="3581"/>
        <item x="3580"/>
        <item x="3579"/>
        <item x="3578"/>
        <item x="3577"/>
        <item x="3576"/>
        <item x="3575"/>
        <item x="3574"/>
        <item x="3573"/>
        <item x="3572"/>
        <item x="3571"/>
        <item x="3570"/>
        <item x="3569"/>
        <item x="3568"/>
        <item x="3567"/>
        <item x="3566"/>
        <item x="3565"/>
        <item x="3564"/>
        <item x="3563"/>
        <item x="3562"/>
        <item x="3561"/>
        <item x="3560"/>
        <item x="3559"/>
        <item x="3558"/>
        <item x="3557"/>
        <item x="3556"/>
        <item x="3555"/>
        <item x="3554"/>
        <item x="3553"/>
        <item x="3552"/>
        <item x="3551"/>
        <item x="3550"/>
        <item x="3549"/>
        <item x="3548"/>
        <item x="3547"/>
        <item x="3546"/>
        <item x="3545"/>
        <item x="3544"/>
        <item x="3543"/>
        <item x="3542"/>
        <item x="3541"/>
        <item x="3540"/>
        <item x="3539"/>
        <item x="3538"/>
        <item x="3537"/>
        <item x="3536"/>
        <item x="3535"/>
        <item x="3534"/>
        <item x="3533"/>
        <item x="3532"/>
        <item x="3531"/>
        <item x="3530"/>
        <item x="3529"/>
        <item x="3528"/>
        <item x="3527"/>
        <item x="3526"/>
        <item x="3525"/>
        <item x="3524"/>
        <item x="3523"/>
        <item x="3522"/>
        <item x="3521"/>
        <item x="3520"/>
        <item x="3519"/>
        <item x="3518"/>
        <item x="3517"/>
        <item x="3516"/>
        <item x="3515"/>
        <item x="3514"/>
        <item x="3513"/>
        <item x="3512"/>
        <item x="3511"/>
        <item x="3510"/>
        <item x="3509"/>
        <item x="3508"/>
        <item x="3507"/>
        <item x="3506"/>
        <item x="3505"/>
        <item x="3504"/>
        <item x="3503"/>
        <item x="3502"/>
        <item x="3501"/>
        <item x="3500"/>
        <item x="3499"/>
        <item x="3498"/>
        <item x="3497"/>
        <item x="3496"/>
        <item x="3495"/>
        <item x="3494"/>
        <item x="3493"/>
        <item x="3492"/>
        <item x="3491"/>
        <item x="3490"/>
        <item x="3489"/>
        <item x="3488"/>
        <item x="3487"/>
        <item x="3486"/>
        <item x="3485"/>
        <item x="3484"/>
        <item x="3483"/>
        <item x="3482"/>
        <item x="3481"/>
        <item x="3480"/>
        <item x="3479"/>
        <item x="3478"/>
        <item x="3477"/>
        <item x="3476"/>
        <item x="3475"/>
        <item x="3474"/>
        <item x="3473"/>
        <item x="3472"/>
        <item x="3471"/>
        <item x="3470"/>
        <item x="3469"/>
        <item x="3468"/>
        <item x="3467"/>
        <item x="3466"/>
        <item x="3465"/>
        <item x="3464"/>
        <item x="3463"/>
        <item x="3462"/>
        <item x="3461"/>
        <item x="3460"/>
        <item x="3459"/>
        <item x="3458"/>
        <item x="3457"/>
        <item x="3456"/>
        <item x="3455"/>
        <item x="3454"/>
        <item x="3453"/>
        <item x="3452"/>
        <item x="3451"/>
        <item x="3450"/>
        <item x="3449"/>
        <item x="3448"/>
        <item x="3447"/>
        <item x="3446"/>
        <item x="3445"/>
        <item x="3444"/>
        <item x="3443"/>
        <item x="3442"/>
        <item x="3441"/>
        <item x="3440"/>
        <item x="3439"/>
        <item x="3438"/>
        <item x="3437"/>
        <item x="3436"/>
        <item x="3435"/>
        <item x="3434"/>
        <item x="3433"/>
        <item x="3432"/>
        <item x="3431"/>
        <item x="3430"/>
        <item x="3429"/>
        <item x="3428"/>
        <item x="3427"/>
        <item x="3426"/>
        <item x="3425"/>
        <item x="3424"/>
        <item x="3423"/>
        <item x="3422"/>
        <item x="3421"/>
        <item x="3420"/>
        <item x="3419"/>
        <item x="3418"/>
        <item x="3417"/>
        <item x="3416"/>
        <item x="3415"/>
        <item x="3414"/>
        <item x="3413"/>
        <item x="3412"/>
        <item x="3411"/>
        <item x="3410"/>
        <item x="3409"/>
        <item x="3408"/>
        <item x="3407"/>
        <item x="3406"/>
        <item x="3405"/>
        <item x="3404"/>
        <item x="3403"/>
        <item x="3402"/>
        <item x="3401"/>
        <item x="3400"/>
        <item x="3399"/>
        <item x="3398"/>
        <item x="3397"/>
        <item x="3396"/>
        <item x="3395"/>
        <item x="3394"/>
        <item x="3393"/>
        <item x="3392"/>
        <item x="3391"/>
        <item x="3390"/>
        <item x="3389"/>
        <item x="3388"/>
        <item x="3387"/>
        <item x="3386"/>
        <item x="3385"/>
        <item x="3384"/>
        <item x="3383"/>
        <item x="3382"/>
        <item x="3381"/>
        <item x="3380"/>
        <item x="3379"/>
        <item x="3378"/>
        <item x="3377"/>
        <item x="3376"/>
        <item x="3375"/>
        <item x="3374"/>
        <item x="3373"/>
        <item x="3372"/>
        <item x="3371"/>
        <item x="3370"/>
        <item x="3369"/>
        <item x="3368"/>
        <item x="3367"/>
        <item x="3366"/>
        <item x="3365"/>
        <item x="3364"/>
        <item x="3363"/>
        <item x="3362"/>
        <item x="3361"/>
        <item x="3360"/>
        <item x="3359"/>
        <item x="3358"/>
        <item x="3357"/>
        <item x="3356"/>
        <item x="3355"/>
        <item x="3354"/>
        <item x="3353"/>
        <item x="3352"/>
        <item x="3351"/>
        <item x="3350"/>
        <item x="3349"/>
        <item x="3348"/>
        <item x="3347"/>
        <item x="3346"/>
        <item x="3345"/>
        <item x="3344"/>
        <item x="3343"/>
        <item x="3342"/>
        <item x="3341"/>
        <item x="3340"/>
        <item x="3339"/>
        <item x="3338"/>
        <item x="3337"/>
        <item x="3336"/>
        <item x="3335"/>
        <item x="3334"/>
        <item x="3333"/>
        <item x="3332"/>
        <item x="3331"/>
        <item x="3330"/>
        <item x="3329"/>
        <item x="3328"/>
        <item x="3327"/>
        <item x="3326"/>
        <item x="3325"/>
        <item x="3324"/>
        <item x="3323"/>
        <item x="3322"/>
        <item x="3321"/>
        <item x="3320"/>
        <item x="3319"/>
        <item x="3318"/>
        <item x="3317"/>
        <item x="3316"/>
        <item x="3315"/>
        <item x="3314"/>
        <item x="3313"/>
        <item x="3312"/>
        <item x="3311"/>
        <item x="3310"/>
        <item x="3309"/>
        <item x="3308"/>
        <item x="3307"/>
        <item x="3306"/>
        <item x="3305"/>
        <item x="3304"/>
        <item x="3303"/>
        <item x="3302"/>
        <item x="3301"/>
        <item x="3300"/>
        <item x="3299"/>
        <item x="3298"/>
        <item x="3297"/>
        <item x="3296"/>
        <item x="3295"/>
        <item x="3294"/>
        <item x="3293"/>
        <item x="3292"/>
        <item x="3291"/>
        <item x="3290"/>
        <item x="3289"/>
        <item x="3288"/>
        <item x="3287"/>
        <item x="3286"/>
        <item x="3285"/>
        <item x="3284"/>
        <item x="3283"/>
        <item x="3282"/>
        <item x="3281"/>
        <item x="3280"/>
        <item x="3279"/>
        <item x="3278"/>
        <item x="3277"/>
        <item x="3276"/>
        <item x="3275"/>
        <item x="3274"/>
        <item x="3273"/>
        <item x="3272"/>
        <item x="3271"/>
        <item x="3270"/>
        <item x="3269"/>
        <item x="3268"/>
        <item x="3267"/>
        <item x="3266"/>
        <item x="3265"/>
        <item x="3264"/>
        <item x="3263"/>
        <item x="3262"/>
        <item x="3261"/>
        <item x="3260"/>
        <item x="3259"/>
        <item x="3258"/>
        <item x="3257"/>
        <item x="3256"/>
        <item x="3255"/>
        <item x="3254"/>
        <item x="3253"/>
        <item x="3252"/>
        <item x="3251"/>
        <item x="3250"/>
        <item x="3249"/>
        <item x="3248"/>
        <item x="3247"/>
        <item x="3246"/>
        <item x="3245"/>
        <item x="3244"/>
        <item x="3243"/>
        <item x="3242"/>
        <item x="3241"/>
        <item x="3240"/>
        <item x="3239"/>
        <item x="3238"/>
        <item x="3237"/>
        <item x="3236"/>
        <item x="3235"/>
        <item x="3234"/>
        <item x="3233"/>
        <item x="3232"/>
        <item x="3231"/>
        <item x="3230"/>
        <item x="3229"/>
        <item x="3228"/>
        <item x="3227"/>
        <item x="3226"/>
        <item x="3225"/>
        <item x="3224"/>
        <item x="3223"/>
        <item x="3222"/>
        <item x="3221"/>
        <item x="3220"/>
        <item x="3219"/>
        <item x="3218"/>
        <item x="3217"/>
        <item x="3216"/>
        <item x="3215"/>
        <item x="3214"/>
        <item x="3213"/>
        <item x="3212"/>
        <item x="3211"/>
        <item x="3210"/>
        <item x="3209"/>
        <item x="3208"/>
        <item x="3207"/>
        <item x="3206"/>
        <item x="3205"/>
        <item x="3204"/>
        <item x="3203"/>
        <item x="3202"/>
        <item x="3201"/>
        <item x="3200"/>
        <item x="3199"/>
        <item x="3198"/>
        <item x="3197"/>
        <item x="3196"/>
        <item x="3195"/>
        <item x="3194"/>
        <item x="3193"/>
        <item x="3192"/>
        <item x="3191"/>
        <item x="3190"/>
        <item x="3189"/>
        <item x="3188"/>
        <item x="3187"/>
        <item x="3186"/>
        <item x="3185"/>
        <item x="3184"/>
        <item x="3183"/>
        <item x="3182"/>
        <item x="3181"/>
        <item x="3180"/>
        <item x="3179"/>
        <item x="3178"/>
        <item x="3177"/>
        <item x="3176"/>
        <item x="3175"/>
        <item x="3174"/>
        <item x="3173"/>
        <item x="3172"/>
        <item x="3171"/>
        <item x="3170"/>
        <item x="3169"/>
        <item x="3168"/>
        <item x="3167"/>
        <item x="3166"/>
        <item x="3165"/>
        <item x="3164"/>
        <item x="3163"/>
        <item x="3162"/>
        <item x="3161"/>
        <item x="3160"/>
        <item x="3159"/>
        <item x="3158"/>
        <item x="3157"/>
        <item x="3156"/>
        <item x="3155"/>
        <item x="3154"/>
        <item x="3153"/>
        <item x="3152"/>
        <item x="3151"/>
        <item x="3150"/>
        <item x="3149"/>
        <item x="3148"/>
        <item x="3147"/>
        <item x="3146"/>
        <item x="3145"/>
        <item x="3144"/>
        <item x="3143"/>
        <item x="3142"/>
        <item x="3141"/>
        <item x="3140"/>
        <item x="3139"/>
        <item x="3138"/>
        <item x="3137"/>
        <item x="3136"/>
        <item x="3135"/>
        <item x="3134"/>
        <item x="3133"/>
        <item x="3132"/>
        <item x="3131"/>
        <item x="3130"/>
        <item x="3129"/>
        <item x="3128"/>
        <item x="3127"/>
        <item x="3126"/>
        <item x="3125"/>
        <item x="3124"/>
        <item x="3123"/>
        <item x="3122"/>
        <item x="3121"/>
        <item x="3120"/>
        <item x="3119"/>
        <item x="3118"/>
        <item x="3117"/>
        <item x="3116"/>
        <item x="3115"/>
        <item x="3114"/>
        <item x="3113"/>
        <item x="3112"/>
        <item x="3111"/>
        <item x="3110"/>
        <item x="3109"/>
        <item x="3108"/>
        <item x="3107"/>
        <item x="3106"/>
        <item x="3105"/>
        <item x="3104"/>
        <item x="3103"/>
        <item x="3102"/>
        <item x="3101"/>
        <item x="3100"/>
        <item x="3099"/>
        <item x="3098"/>
        <item x="3097"/>
        <item x="3096"/>
        <item x="3095"/>
        <item x="3094"/>
        <item x="3093"/>
        <item x="3092"/>
        <item x="3091"/>
        <item x="3090"/>
        <item x="3089"/>
        <item x="3088"/>
        <item x="3087"/>
        <item x="3086"/>
        <item x="3085"/>
        <item x="3084"/>
        <item x="3083"/>
        <item x="3082"/>
        <item x="3081"/>
        <item x="3080"/>
        <item x="3079"/>
        <item x="3078"/>
        <item x="3077"/>
        <item x="3076"/>
        <item x="3075"/>
        <item x="3074"/>
        <item x="3073"/>
        <item x="3072"/>
        <item x="3071"/>
        <item x="3070"/>
        <item x="3069"/>
        <item x="3068"/>
        <item x="3067"/>
        <item x="3066"/>
        <item x="3065"/>
        <item x="3064"/>
        <item x="3063"/>
        <item x="3062"/>
        <item x="3061"/>
        <item x="3060"/>
        <item x="3059"/>
        <item x="3058"/>
        <item x="3057"/>
        <item x="3056"/>
        <item x="3055"/>
        <item x="3054"/>
        <item x="3053"/>
        <item x="3052"/>
        <item x="3051"/>
        <item x="3050"/>
        <item x="3049"/>
        <item x="3048"/>
        <item x="3047"/>
        <item x="3046"/>
        <item x="3045"/>
        <item x="3044"/>
        <item x="3043"/>
        <item x="3042"/>
        <item x="3041"/>
        <item x="3040"/>
        <item x="3039"/>
        <item x="3038"/>
        <item x="3037"/>
        <item x="3036"/>
        <item x="3035"/>
        <item x="3034"/>
        <item x="3033"/>
        <item x="3032"/>
        <item x="3031"/>
        <item x="3030"/>
        <item x="3029"/>
        <item x="3028"/>
        <item x="3027"/>
        <item x="3026"/>
        <item x="3025"/>
        <item x="3024"/>
        <item x="3023"/>
        <item x="3022"/>
        <item x="3021"/>
        <item x="3020"/>
        <item x="3019"/>
        <item x="3018"/>
        <item x="3017"/>
        <item x="3016"/>
        <item x="3015"/>
        <item x="3014"/>
        <item x="3013"/>
        <item x="3012"/>
        <item x="3011"/>
        <item x="3010"/>
        <item x="3009"/>
        <item x="3008"/>
        <item x="3007"/>
        <item x="3006"/>
        <item x="3005"/>
        <item x="3004"/>
        <item x="3003"/>
        <item x="3002"/>
        <item x="3001"/>
        <item x="3000"/>
        <item x="2999"/>
        <item x="2998"/>
        <item x="2997"/>
        <item x="2996"/>
        <item x="2995"/>
        <item x="2994"/>
        <item x="2993"/>
        <item x="2992"/>
        <item x="2991"/>
        <item x="2990"/>
        <item x="2989"/>
        <item x="2988"/>
        <item x="2987"/>
        <item x="2986"/>
        <item x="2985"/>
        <item x="2984"/>
        <item x="2983"/>
        <item x="2982"/>
        <item x="2981"/>
        <item x="2980"/>
        <item x="2979"/>
        <item x="2978"/>
        <item x="2977"/>
        <item x="2976"/>
        <item x="2975"/>
        <item x="2974"/>
        <item x="2973"/>
        <item x="2972"/>
        <item x="2971"/>
        <item x="2970"/>
        <item x="2969"/>
        <item x="2968"/>
        <item x="2967"/>
        <item x="2966"/>
        <item x="2965"/>
        <item x="2964"/>
        <item x="2963"/>
        <item x="2962"/>
        <item x="2961"/>
        <item x="2960"/>
        <item x="2959"/>
        <item x="2958"/>
        <item x="2957"/>
        <item x="2956"/>
        <item x="2955"/>
        <item x="2954"/>
        <item x="2953"/>
        <item x="2952"/>
        <item x="2951"/>
        <item x="2950"/>
        <item x="2949"/>
        <item x="2948"/>
        <item x="2947"/>
        <item x="2946"/>
        <item x="2945"/>
        <item x="2944"/>
        <item x="2943"/>
        <item x="2942"/>
        <item x="2941"/>
        <item x="2940"/>
        <item x="2939"/>
        <item x="2938"/>
        <item x="2937"/>
        <item x="2936"/>
        <item x="2935"/>
        <item x="2934"/>
        <item x="2933"/>
        <item x="2932"/>
        <item x="2931"/>
        <item x="2930"/>
        <item x="2929"/>
        <item x="2928"/>
        <item x="2927"/>
        <item x="2926"/>
        <item x="2925"/>
        <item x="2924"/>
        <item x="2923"/>
        <item x="2922"/>
        <item x="2921"/>
        <item x="2920"/>
        <item x="2919"/>
        <item x="2918"/>
        <item x="2917"/>
        <item x="2916"/>
        <item x="2915"/>
        <item x="2914"/>
        <item x="2913"/>
        <item x="2912"/>
        <item x="2911"/>
        <item x="2910"/>
        <item x="2909"/>
        <item x="2908"/>
        <item x="2907"/>
        <item x="2906"/>
        <item x="2905"/>
        <item x="2904"/>
        <item x="2903"/>
        <item x="2902"/>
        <item x="2901"/>
        <item x="2900"/>
        <item x="2899"/>
        <item x="2898"/>
        <item x="2897"/>
        <item x="2896"/>
        <item x="2895"/>
        <item x="2894"/>
        <item x="2893"/>
        <item x="2892"/>
        <item x="2891"/>
        <item x="2890"/>
        <item x="2889"/>
        <item x="2888"/>
        <item x="2887"/>
        <item x="2886"/>
        <item x="2885"/>
        <item x="2884"/>
        <item x="2883"/>
        <item x="2882"/>
        <item x="2881"/>
        <item x="2880"/>
        <item x="2879"/>
        <item x="2878"/>
        <item x="2877"/>
        <item x="2876"/>
        <item x="2875"/>
        <item x="2874"/>
        <item x="2873"/>
        <item x="2872"/>
        <item x="2871"/>
        <item x="2870"/>
        <item x="2869"/>
        <item x="2868"/>
        <item x="2867"/>
        <item x="2866"/>
        <item x="2865"/>
        <item x="2864"/>
        <item x="2863"/>
        <item x="2862"/>
        <item x="2861"/>
        <item x="2860"/>
        <item x="2859"/>
        <item x="2858"/>
        <item x="2857"/>
        <item x="2856"/>
        <item x="2855"/>
        <item x="2854"/>
        <item x="2853"/>
        <item x="2852"/>
        <item x="2851"/>
        <item x="2850"/>
        <item x="2849"/>
        <item x="2848"/>
        <item x="2847"/>
        <item x="2846"/>
        <item x="2845"/>
        <item x="2844"/>
        <item x="2843"/>
        <item x="2842"/>
        <item x="2841"/>
        <item x="2840"/>
        <item x="2839"/>
        <item x="2838"/>
        <item x="2837"/>
        <item x="2836"/>
        <item x="2835"/>
        <item x="2834"/>
        <item x="2833"/>
        <item x="2832"/>
        <item x="2831"/>
        <item x="2830"/>
        <item x="2829"/>
        <item x="2828"/>
        <item x="2827"/>
        <item x="2826"/>
        <item x="2825"/>
        <item x="2824"/>
        <item x="2823"/>
        <item x="2822"/>
        <item x="2821"/>
        <item x="2820"/>
        <item x="2819"/>
        <item x="2818"/>
        <item x="2817"/>
        <item x="2816"/>
        <item x="2815"/>
        <item x="2814"/>
        <item x="2813"/>
        <item x="2812"/>
        <item x="2811"/>
        <item x="2810"/>
        <item x="2809"/>
        <item x="2808"/>
        <item x="2807"/>
        <item x="2806"/>
        <item x="2805"/>
        <item x="2804"/>
        <item x="2803"/>
        <item x="2802"/>
        <item x="2801"/>
        <item x="2800"/>
        <item x="2799"/>
        <item x="2798"/>
        <item x="2797"/>
        <item x="2796"/>
        <item x="2795"/>
        <item x="2794"/>
        <item x="2793"/>
        <item x="2792"/>
        <item x="2791"/>
        <item x="2790"/>
        <item x="2789"/>
        <item x="2788"/>
        <item x="2787"/>
        <item x="2786"/>
        <item x="2785"/>
        <item x="2784"/>
        <item x="2783"/>
        <item x="2782"/>
        <item x="2781"/>
        <item x="2780"/>
        <item x="2779"/>
        <item x="2778"/>
        <item x="2777"/>
        <item x="2776"/>
        <item x="2775"/>
        <item x="2774"/>
        <item x="2773"/>
        <item x="2772"/>
        <item x="2771"/>
        <item x="2770"/>
        <item x="2769"/>
        <item x="2768"/>
        <item x="2767"/>
        <item x="2766"/>
        <item x="2765"/>
        <item x="2764"/>
        <item x="2763"/>
        <item x="2762"/>
        <item x="2761"/>
        <item x="2760"/>
        <item x="2759"/>
        <item x="2758"/>
        <item x="2757"/>
        <item x="2756"/>
        <item x="2755"/>
        <item x="2754"/>
        <item x="2753"/>
        <item x="2752"/>
        <item x="2751"/>
        <item x="2750"/>
        <item x="2749"/>
        <item x="2748"/>
        <item x="2747"/>
        <item x="2746"/>
        <item x="2745"/>
        <item x="2744"/>
        <item x="2743"/>
        <item x="2742"/>
        <item x="2741"/>
        <item x="2740"/>
        <item x="2739"/>
        <item x="2738"/>
        <item x="2737"/>
        <item x="2736"/>
        <item x="2735"/>
        <item x="2734"/>
        <item x="2733"/>
        <item x="2732"/>
        <item x="2731"/>
        <item x="2730"/>
        <item x="2729"/>
        <item x="2728"/>
        <item x="2727"/>
        <item x="2726"/>
        <item x="2725"/>
        <item x="2724"/>
        <item x="2723"/>
        <item x="2722"/>
        <item x="2721"/>
        <item x="2720"/>
        <item x="2719"/>
        <item x="2718"/>
        <item x="2717"/>
        <item x="2716"/>
        <item x="2715"/>
        <item x="2714"/>
        <item x="2713"/>
        <item x="2712"/>
        <item x="2711"/>
        <item x="2710"/>
        <item x="2709"/>
        <item x="2708"/>
        <item x="2707"/>
        <item x="2706"/>
        <item x="2705"/>
        <item x="2704"/>
        <item x="2703"/>
        <item x="2702"/>
        <item x="2701"/>
        <item x="2700"/>
        <item x="2699"/>
        <item x="2698"/>
        <item x="2697"/>
        <item x="2696"/>
        <item x="2695"/>
        <item x="2694"/>
        <item x="2693"/>
        <item x="2692"/>
        <item x="2691"/>
        <item x="2690"/>
        <item x="2689"/>
        <item x="2688"/>
        <item x="2687"/>
        <item x="2686"/>
        <item x="2685"/>
        <item x="2684"/>
        <item x="2683"/>
        <item x="2682"/>
        <item x="2681"/>
        <item x="2680"/>
        <item x="2679"/>
        <item x="2678"/>
        <item x="2677"/>
        <item x="2676"/>
        <item x="2675"/>
        <item x="2674"/>
        <item x="2673"/>
        <item x="2672"/>
        <item x="2671"/>
        <item x="2670"/>
        <item x="2669"/>
        <item x="2668"/>
        <item x="2667"/>
        <item x="2666"/>
        <item x="2665"/>
        <item x="2664"/>
        <item x="2663"/>
        <item x="2662"/>
        <item x="2661"/>
        <item x="2660"/>
        <item x="2659"/>
        <item x="2658"/>
        <item x="2657"/>
        <item x="2656"/>
        <item x="2655"/>
        <item x="2654"/>
        <item x="2653"/>
        <item x="2652"/>
        <item x="2651"/>
        <item x="2650"/>
        <item x="2649"/>
        <item x="2648"/>
        <item x="2647"/>
        <item x="2646"/>
        <item x="2645"/>
        <item x="2644"/>
        <item x="2643"/>
        <item x="2642"/>
        <item x="2641"/>
        <item x="2640"/>
        <item x="2639"/>
        <item x="2638"/>
        <item x="2637"/>
        <item x="2636"/>
        <item x="2635"/>
        <item x="2634"/>
        <item x="2633"/>
        <item x="2632"/>
        <item x="2631"/>
        <item x="2630"/>
        <item x="2629"/>
        <item x="2628"/>
        <item x="2627"/>
        <item x="2626"/>
        <item x="2625"/>
        <item x="2624"/>
        <item x="2623"/>
        <item x="2622"/>
        <item x="2621"/>
        <item x="2620"/>
        <item x="2619"/>
        <item x="2618"/>
        <item x="2617"/>
        <item x="2616"/>
        <item x="2615"/>
        <item x="2614"/>
        <item x="2613"/>
        <item x="2612"/>
        <item x="2611"/>
        <item x="2610"/>
        <item x="2609"/>
        <item x="2608"/>
        <item x="2607"/>
        <item x="2606"/>
        <item x="2605"/>
        <item x="2604"/>
        <item x="2603"/>
        <item x="2602"/>
        <item x="2601"/>
        <item x="2600"/>
        <item x="2599"/>
        <item x="2598"/>
        <item x="2597"/>
        <item x="2596"/>
        <item x="2595"/>
        <item x="2594"/>
        <item x="2593"/>
        <item x="2592"/>
        <item x="2591"/>
        <item x="2590"/>
        <item x="2589"/>
        <item x="2588"/>
        <item x="2587"/>
        <item x="2586"/>
        <item x="2585"/>
        <item x="2584"/>
        <item x="2583"/>
        <item x="2582"/>
        <item x="2581"/>
        <item x="2580"/>
        <item x="2579"/>
        <item x="2578"/>
        <item x="2577"/>
        <item x="2576"/>
        <item x="2575"/>
        <item x="2574"/>
        <item x="2573"/>
        <item x="2572"/>
        <item x="2571"/>
        <item x="2570"/>
        <item x="2569"/>
        <item x="2568"/>
        <item x="2567"/>
        <item x="2566"/>
        <item x="2565"/>
        <item x="2564"/>
        <item x="2563"/>
        <item x="2562"/>
        <item x="2561"/>
        <item x="2560"/>
        <item x="2559"/>
        <item x="2558"/>
        <item x="2557"/>
        <item x="2556"/>
        <item x="2555"/>
        <item x="2554"/>
        <item x="2553"/>
        <item x="2552"/>
        <item x="2551"/>
        <item x="2550"/>
        <item x="2549"/>
        <item x="2548"/>
        <item x="2547"/>
        <item x="2546"/>
        <item x="2545"/>
        <item x="2544"/>
        <item x="2543"/>
        <item x="2542"/>
        <item x="2541"/>
        <item x="2540"/>
        <item x="2539"/>
        <item x="2538"/>
        <item x="2537"/>
        <item x="2536"/>
        <item x="2535"/>
        <item x="2534"/>
        <item x="2533"/>
        <item x="2532"/>
        <item x="2531"/>
        <item x="2530"/>
        <item x="2529"/>
        <item x="2528"/>
        <item x="2527"/>
        <item x="2526"/>
        <item x="2525"/>
        <item x="2524"/>
        <item x="2523"/>
        <item x="2522"/>
        <item x="2521"/>
        <item x="2520"/>
        <item x="2519"/>
        <item x="2518"/>
        <item x="2517"/>
        <item x="2516"/>
        <item x="2515"/>
        <item x="2514"/>
        <item x="2513"/>
        <item x="2512"/>
        <item x="2511"/>
        <item x="2510"/>
        <item x="2509"/>
        <item x="2508"/>
        <item x="2507"/>
        <item x="2506"/>
        <item x="2505"/>
        <item x="2504"/>
        <item x="2503"/>
        <item x="2502"/>
        <item x="2501"/>
        <item x="2500"/>
        <item x="2499"/>
        <item x="2498"/>
        <item x="2497"/>
        <item x="2496"/>
        <item x="2495"/>
        <item x="2494"/>
        <item x="2493"/>
        <item x="2492"/>
        <item x="2491"/>
        <item x="2490"/>
        <item x="2489"/>
        <item x="2488"/>
        <item x="2487"/>
        <item x="2486"/>
        <item x="2485"/>
        <item x="2484"/>
        <item x="2483"/>
        <item x="2482"/>
        <item x="2481"/>
        <item x="2480"/>
        <item x="2479"/>
        <item x="2478"/>
        <item x="2477"/>
        <item x="2476"/>
        <item x="2475"/>
        <item x="2474"/>
        <item x="2473"/>
        <item x="2472"/>
        <item x="2471"/>
        <item x="2470"/>
        <item x="2469"/>
        <item x="2468"/>
        <item x="2467"/>
        <item x="2466"/>
        <item x="2465"/>
        <item x="2464"/>
        <item x="2463"/>
        <item x="2462"/>
        <item x="2461"/>
        <item x="2460"/>
        <item x="2459"/>
        <item x="2458"/>
        <item x="2457"/>
        <item x="2456"/>
        <item x="2455"/>
        <item x="2454"/>
        <item x="2453"/>
        <item x="2452"/>
        <item x="2451"/>
        <item x="2450"/>
        <item x="2449"/>
        <item x="2448"/>
        <item x="2447"/>
        <item x="2446"/>
        <item x="2445"/>
        <item x="2444"/>
        <item x="2443"/>
        <item x="2442"/>
        <item x="2441"/>
        <item x="2440"/>
        <item x="2439"/>
        <item x="2438"/>
        <item x="2437"/>
        <item x="2436"/>
        <item x="2435"/>
        <item x="2434"/>
        <item x="2433"/>
        <item x="2432"/>
        <item x="2431"/>
        <item x="2430"/>
        <item x="2429"/>
        <item x="2428"/>
        <item x="2427"/>
        <item x="2426"/>
        <item x="2425"/>
        <item x="2424"/>
        <item x="2423"/>
        <item x="2422"/>
        <item x="2421"/>
        <item x="2420"/>
        <item x="2419"/>
        <item x="2418"/>
        <item x="2417"/>
        <item x="2416"/>
        <item x="2415"/>
        <item x="2414"/>
        <item x="2413"/>
        <item x="2412"/>
        <item x="2411"/>
        <item x="2410"/>
        <item x="2409"/>
        <item x="2408"/>
        <item x="2407"/>
        <item x="2406"/>
        <item x="2405"/>
        <item x="2404"/>
        <item x="2403"/>
        <item x="2402"/>
        <item x="2401"/>
        <item x="2400"/>
        <item x="2399"/>
        <item x="2398"/>
        <item x="2397"/>
        <item x="2396"/>
        <item x="2395"/>
        <item x="2394"/>
        <item x="2393"/>
        <item x="2392"/>
        <item x="2391"/>
        <item x="2390"/>
        <item x="2389"/>
        <item x="2388"/>
        <item x="2387"/>
        <item x="2386"/>
        <item x="2385"/>
        <item x="2384"/>
        <item x="2383"/>
        <item x="2382"/>
        <item x="2381"/>
        <item x="2380"/>
        <item x="2379"/>
        <item x="2378"/>
        <item x="2377"/>
        <item x="2376"/>
        <item x="2375"/>
        <item x="2374"/>
        <item x="2373"/>
        <item x="2372"/>
        <item x="2371"/>
        <item x="2370"/>
        <item x="2369"/>
        <item x="2368"/>
        <item x="2367"/>
        <item x="2366"/>
        <item x="2365"/>
        <item x="2364"/>
        <item x="2363"/>
        <item x="2362"/>
        <item x="2361"/>
        <item x="2360"/>
        <item x="2359"/>
        <item x="2358"/>
        <item x="2357"/>
        <item x="2356"/>
        <item x="2355"/>
        <item x="2354"/>
        <item x="2353"/>
        <item x="2352"/>
        <item x="2351"/>
        <item x="2350"/>
        <item x="2349"/>
        <item x="2348"/>
        <item x="2347"/>
        <item x="2346"/>
        <item x="2345"/>
        <item x="2344"/>
        <item x="2343"/>
        <item x="2342"/>
        <item x="2341"/>
        <item x="2340"/>
        <item x="2339"/>
        <item x="2338"/>
        <item x="2337"/>
        <item x="2336"/>
        <item x="2335"/>
        <item x="2334"/>
        <item x="2333"/>
        <item x="2332"/>
        <item x="2331"/>
        <item x="2330"/>
        <item x="2329"/>
        <item x="2328"/>
        <item x="2327"/>
        <item x="2326"/>
        <item x="2325"/>
        <item x="2324"/>
        <item x="2323"/>
        <item x="2322"/>
        <item x="2321"/>
        <item x="2320"/>
        <item x="2319"/>
        <item x="2318"/>
        <item x="2317"/>
        <item x="2316"/>
        <item x="2315"/>
        <item x="2314"/>
        <item x="2313"/>
        <item x="2312"/>
        <item x="2311"/>
        <item x="2310"/>
        <item x="2309"/>
        <item x="2308"/>
        <item x="2307"/>
        <item x="2306"/>
        <item x="2305"/>
        <item x="2304"/>
        <item x="2303"/>
        <item x="2302"/>
        <item x="2301"/>
        <item x="2300"/>
        <item x="2299"/>
        <item x="2298"/>
        <item x="2297"/>
        <item x="2296"/>
        <item x="2295"/>
        <item x="2294"/>
        <item x="2293"/>
        <item x="2292"/>
        <item x="2291"/>
        <item x="2290"/>
        <item x="2289"/>
        <item x="2288"/>
        <item x="2287"/>
        <item x="2286"/>
        <item x="2285"/>
        <item x="2284"/>
        <item x="2283"/>
        <item x="2282"/>
        <item x="2281"/>
        <item x="2280"/>
        <item x="2279"/>
        <item x="2278"/>
        <item x="2277"/>
        <item x="2276"/>
        <item x="2275"/>
        <item x="2274"/>
        <item x="2273"/>
        <item x="2272"/>
        <item x="2271"/>
        <item x="2270"/>
        <item x="2269"/>
        <item x="2268"/>
        <item x="2267"/>
        <item x="2266"/>
        <item x="2265"/>
        <item x="2264"/>
        <item x="2263"/>
        <item x="2262"/>
        <item x="2261"/>
        <item x="2260"/>
        <item x="2259"/>
        <item x="2258"/>
        <item x="2257"/>
        <item x="2256"/>
        <item x="2255"/>
        <item x="2254"/>
        <item x="2253"/>
        <item x="2252"/>
        <item x="2251"/>
        <item x="2250"/>
        <item x="2249"/>
        <item x="2248"/>
        <item x="2247"/>
        <item x="2246"/>
        <item x="2245"/>
        <item x="2244"/>
        <item x="2243"/>
        <item x="2242"/>
        <item x="2241"/>
        <item x="2240"/>
        <item x="2239"/>
        <item x="2238"/>
        <item x="2237"/>
        <item x="2236"/>
        <item x="2235"/>
        <item x="2234"/>
        <item x="2233"/>
        <item x="2232"/>
        <item x="2231"/>
        <item x="2230"/>
        <item x="2229"/>
        <item x="2228"/>
        <item x="2227"/>
        <item x="2226"/>
        <item x="2225"/>
        <item x="2224"/>
        <item x="2223"/>
        <item x="2222"/>
        <item x="2221"/>
        <item x="2220"/>
        <item x="2219"/>
        <item x="2218"/>
        <item x="2217"/>
        <item x="2216"/>
        <item x="2215"/>
        <item x="2214"/>
        <item x="2213"/>
        <item x="2212"/>
        <item x="2211"/>
        <item x="2210"/>
        <item x="2209"/>
        <item x="2208"/>
        <item x="2207"/>
        <item x="2206"/>
        <item x="2205"/>
        <item x="2204"/>
        <item x="2203"/>
        <item x="2202"/>
        <item x="2201"/>
        <item x="2200"/>
        <item x="2199"/>
        <item x="2198"/>
        <item x="2197"/>
        <item x="2196"/>
        <item x="2195"/>
        <item x="2194"/>
        <item x="2193"/>
        <item x="2192"/>
        <item x="2191"/>
        <item x="2190"/>
        <item x="2189"/>
        <item x="2188"/>
        <item x="2187"/>
        <item x="2186"/>
        <item x="2185"/>
        <item x="2184"/>
        <item x="2183"/>
        <item x="2182"/>
        <item x="2181"/>
        <item x="2180"/>
        <item x="2179"/>
        <item x="2178"/>
        <item x="2177"/>
        <item x="2176"/>
        <item x="2175"/>
        <item x="2174"/>
        <item x="2173"/>
        <item x="2172"/>
        <item x="2171"/>
        <item x="2170"/>
        <item x="2169"/>
        <item x="2168"/>
        <item x="2167"/>
        <item x="2166"/>
        <item x="2165"/>
        <item x="2164"/>
        <item x="2163"/>
        <item x="2162"/>
        <item x="2161"/>
        <item x="2160"/>
        <item x="2159"/>
        <item x="2158"/>
        <item x="2157"/>
        <item x="2156"/>
        <item x="2155"/>
        <item x="2154"/>
        <item x="2153"/>
        <item x="2152"/>
        <item x="2151"/>
        <item x="2150"/>
        <item x="2149"/>
        <item x="2148"/>
        <item x="2147"/>
        <item x="2146"/>
        <item x="2145"/>
        <item x="2144"/>
        <item x="2143"/>
        <item x="2142"/>
        <item x="2141"/>
        <item x="2140"/>
        <item x="2139"/>
        <item x="2138"/>
        <item x="2137"/>
        <item x="2136"/>
        <item x="2135"/>
        <item x="2134"/>
        <item x="2133"/>
        <item x="2132"/>
        <item x="2131"/>
        <item x="2130"/>
        <item x="2129"/>
        <item x="2128"/>
        <item x="2127"/>
        <item x="2126"/>
        <item x="2125"/>
        <item x="2124"/>
        <item x="2123"/>
        <item x="2122"/>
        <item x="2121"/>
        <item x="2120"/>
        <item x="2119"/>
        <item x="2118"/>
        <item x="2117"/>
        <item x="2116"/>
        <item x="2115"/>
        <item x="2114"/>
        <item x="2113"/>
        <item x="2112"/>
        <item x="2111"/>
        <item x="2110"/>
        <item x="2109"/>
        <item x="2108"/>
        <item x="2107"/>
        <item x="2106"/>
        <item x="2105"/>
        <item x="2104"/>
        <item x="2103"/>
        <item x="2102"/>
        <item x="2101"/>
        <item x="2100"/>
        <item x="2099"/>
        <item x="2098"/>
        <item x="2097"/>
        <item x="2096"/>
        <item x="2095"/>
        <item x="2094"/>
        <item x="2093"/>
        <item x="2092"/>
        <item x="2091"/>
        <item x="2090"/>
        <item x="2089"/>
        <item x="2088"/>
        <item x="2087"/>
        <item x="2086"/>
        <item x="2085"/>
        <item x="2084"/>
        <item x="2083"/>
        <item x="2082"/>
        <item x="2081"/>
        <item x="2080"/>
        <item x="2079"/>
        <item x="2078"/>
        <item x="2077"/>
        <item x="2076"/>
        <item x="2075"/>
        <item x="2074"/>
        <item x="2073"/>
        <item x="2072"/>
        <item x="2071"/>
        <item x="2070"/>
        <item x="2069"/>
        <item x="2068"/>
        <item x="2067"/>
        <item x="2066"/>
        <item x="2065"/>
        <item x="2064"/>
        <item x="2063"/>
        <item x="2062"/>
        <item x="2061"/>
        <item x="2060"/>
        <item x="2059"/>
        <item x="2058"/>
        <item x="2057"/>
        <item x="2056"/>
        <item x="2055"/>
        <item x="2054"/>
        <item x="2053"/>
        <item x="2052"/>
        <item x="2051"/>
        <item x="2050"/>
        <item x="2049"/>
        <item x="2048"/>
        <item x="2047"/>
        <item x="2046"/>
        <item x="2045"/>
        <item x="2044"/>
        <item x="2043"/>
        <item x="2042"/>
        <item x="2041"/>
        <item x="2040"/>
        <item x="2039"/>
        <item x="2038"/>
        <item x="2037"/>
        <item x="2036"/>
        <item x="2035"/>
        <item x="2034"/>
        <item x="2033"/>
        <item x="2032"/>
        <item x="2031"/>
        <item x="2030"/>
        <item x="2029"/>
        <item x="2028"/>
        <item x="2027"/>
        <item x="2026"/>
        <item x="2025"/>
        <item x="2024"/>
        <item x="2023"/>
        <item x="2022"/>
        <item x="2021"/>
        <item x="2020"/>
        <item x="2019"/>
        <item x="2018"/>
        <item x="2017"/>
        <item x="2016"/>
        <item x="2015"/>
        <item x="2014"/>
        <item x="2013"/>
        <item x="2012"/>
        <item x="2011"/>
        <item x="2010"/>
        <item x="2009"/>
        <item x="2008"/>
        <item x="2007"/>
        <item x="2006"/>
        <item x="2005"/>
        <item x="2004"/>
        <item x="2003"/>
        <item x="2002"/>
        <item x="2001"/>
        <item x="2000"/>
        <item x="1999"/>
        <item x="1998"/>
        <item x="1997"/>
        <item x="1996"/>
        <item x="1995"/>
        <item x="1994"/>
        <item x="1993"/>
        <item x="1992"/>
        <item x="1991"/>
        <item x="1990"/>
        <item x="1989"/>
        <item x="1988"/>
        <item x="1987"/>
        <item x="1986"/>
        <item x="1985"/>
        <item x="1984"/>
        <item x="1983"/>
        <item x="1982"/>
        <item x="1981"/>
        <item x="1980"/>
        <item x="1979"/>
        <item x="1978"/>
        <item x="1977"/>
        <item x="1976"/>
        <item x="1975"/>
        <item x="1974"/>
        <item x="1973"/>
        <item x="1972"/>
        <item x="1971"/>
        <item x="1970"/>
        <item x="1969"/>
        <item x="1968"/>
        <item x="1967"/>
        <item x="1966"/>
        <item x="1965"/>
        <item x="1964"/>
        <item x="1963"/>
        <item x="1962"/>
        <item x="1961"/>
        <item x="1960"/>
        <item x="1959"/>
        <item x="1958"/>
        <item x="1957"/>
        <item x="1956"/>
        <item x="1955"/>
        <item x="1954"/>
        <item x="1953"/>
        <item x="1952"/>
        <item x="1951"/>
        <item x="1950"/>
        <item x="1949"/>
        <item x="1948"/>
        <item x="1947"/>
        <item x="1946"/>
        <item x="1945"/>
        <item x="1944"/>
        <item x="1943"/>
        <item x="1942"/>
        <item x="1941"/>
        <item x="1940"/>
        <item x="1939"/>
        <item x="1938"/>
        <item x="1937"/>
        <item x="1936"/>
        <item x="1935"/>
        <item x="1934"/>
        <item x="1933"/>
        <item x="1932"/>
        <item x="1931"/>
        <item x="1930"/>
        <item x="1929"/>
        <item x="1928"/>
        <item x="1927"/>
        <item x="1926"/>
        <item x="1925"/>
        <item x="1924"/>
        <item x="1923"/>
        <item x="1922"/>
        <item x="1921"/>
        <item x="1920"/>
        <item x="1919"/>
        <item x="1918"/>
        <item x="1917"/>
        <item x="1916"/>
        <item x="1915"/>
        <item x="1914"/>
        <item x="1913"/>
        <item x="1912"/>
        <item x="1911"/>
        <item x="1910"/>
        <item x="1909"/>
        <item x="1908"/>
        <item x="1907"/>
        <item x="1906"/>
        <item x="1905"/>
        <item x="1904"/>
        <item x="1903"/>
        <item x="1902"/>
        <item x="1901"/>
        <item x="1900"/>
        <item x="1899"/>
        <item x="1898"/>
        <item x="1897"/>
        <item x="1896"/>
        <item x="1895"/>
        <item x="1894"/>
        <item x="1893"/>
        <item x="1892"/>
        <item x="1891"/>
        <item x="1890"/>
        <item x="1889"/>
        <item x="1888"/>
        <item x="1887"/>
        <item x="1886"/>
        <item x="1885"/>
        <item x="1884"/>
        <item x="1883"/>
        <item x="1882"/>
        <item x="1881"/>
        <item x="1880"/>
        <item x="1879"/>
        <item x="1878"/>
        <item x="1877"/>
        <item x="1876"/>
        <item x="1875"/>
        <item x="1874"/>
        <item x="1873"/>
        <item x="1872"/>
        <item x="1871"/>
        <item x="1870"/>
        <item x="1869"/>
        <item x="1868"/>
        <item x="1867"/>
        <item x="1866"/>
        <item x="1865"/>
        <item x="1864"/>
        <item x="1863"/>
        <item x="1862"/>
        <item x="1861"/>
        <item x="1860"/>
        <item x="1859"/>
        <item x="1858"/>
        <item x="1857"/>
        <item x="1856"/>
        <item x="1855"/>
        <item x="1854"/>
        <item x="1853"/>
        <item x="1852"/>
        <item x="1851"/>
        <item x="1850"/>
        <item x="1849"/>
        <item x="1848"/>
        <item x="1847"/>
        <item x="1846"/>
        <item x="1845"/>
        <item x="1844"/>
        <item x="1843"/>
        <item x="1842"/>
        <item x="1841"/>
        <item x="1840"/>
        <item x="1839"/>
        <item x="1838"/>
        <item x="1837"/>
        <item x="1836"/>
        <item x="1835"/>
        <item x="1834"/>
        <item x="1833"/>
        <item x="1832"/>
        <item x="1831"/>
        <item x="1830"/>
        <item x="1829"/>
        <item x="1828"/>
        <item x="1827"/>
        <item x="1826"/>
        <item x="1825"/>
        <item x="1824"/>
        <item x="1823"/>
        <item x="1822"/>
        <item x="1821"/>
        <item x="1820"/>
        <item x="1819"/>
        <item x="1818"/>
        <item x="1817"/>
        <item x="1816"/>
        <item x="1815"/>
        <item x="1814"/>
        <item x="1813"/>
        <item x="1812"/>
        <item x="1811"/>
        <item x="1810"/>
        <item x="1809"/>
        <item x="1808"/>
        <item x="1807"/>
        <item x="1806"/>
        <item x="1805"/>
        <item x="1804"/>
        <item x="1803"/>
        <item x="1802"/>
        <item x="1801"/>
        <item x="1800"/>
        <item x="1799"/>
        <item x="1798"/>
        <item x="1797"/>
        <item x="1796"/>
        <item x="1795"/>
        <item x="1794"/>
        <item x="1793"/>
        <item x="1792"/>
        <item x="1791"/>
        <item x="1790"/>
        <item x="1789"/>
        <item x="1788"/>
        <item x="1787"/>
        <item x="1786"/>
        <item x="1785"/>
        <item x="1784"/>
        <item x="1783"/>
        <item x="1782"/>
        <item x="1781"/>
        <item x="1780"/>
        <item x="1779"/>
        <item x="1778"/>
        <item x="1777"/>
        <item x="1776"/>
        <item x="1775"/>
        <item x="1774"/>
        <item x="1773"/>
        <item x="1772"/>
        <item x="1771"/>
        <item x="1770"/>
        <item x="1769"/>
        <item x="1768"/>
        <item x="1767"/>
        <item x="1766"/>
        <item x="1765"/>
        <item x="1764"/>
        <item x="1763"/>
        <item x="1762"/>
        <item x="1761"/>
        <item x="1760"/>
        <item x="1759"/>
        <item x="1758"/>
        <item x="1757"/>
        <item x="1756"/>
        <item x="1755"/>
        <item x="1754"/>
        <item x="1753"/>
        <item x="1752"/>
        <item x="1751"/>
        <item x="1750"/>
        <item x="1749"/>
        <item x="1748"/>
        <item x="1747"/>
        <item x="1746"/>
        <item x="1745"/>
        <item x="1744"/>
        <item x="1743"/>
        <item x="1742"/>
        <item x="1741"/>
        <item x="1740"/>
        <item x="1739"/>
        <item x="1738"/>
        <item x="1737"/>
        <item x="1736"/>
        <item x="1735"/>
        <item x="1734"/>
        <item x="1733"/>
        <item x="1732"/>
        <item x="1731"/>
        <item x="1730"/>
        <item x="1729"/>
        <item x="1728"/>
        <item x="1727"/>
        <item x="1726"/>
        <item x="1725"/>
        <item x="1724"/>
        <item x="1723"/>
        <item x="1722"/>
        <item x="1721"/>
        <item x="1720"/>
        <item x="1719"/>
        <item x="1718"/>
        <item x="1717"/>
        <item x="1716"/>
        <item x="1715"/>
        <item x="1714"/>
        <item x="1713"/>
        <item x="1712"/>
        <item x="1711"/>
        <item x="1710"/>
        <item x="1709"/>
        <item x="1708"/>
        <item x="1707"/>
        <item x="1706"/>
        <item x="1705"/>
        <item x="1704"/>
        <item x="1703"/>
        <item x="1702"/>
        <item x="1701"/>
        <item x="1700"/>
        <item x="1699"/>
        <item x="1698"/>
        <item x="1697"/>
        <item x="1696"/>
        <item x="1695"/>
        <item x="1694"/>
        <item x="1693"/>
        <item x="1692"/>
        <item x="1691"/>
        <item x="1690"/>
        <item x="1689"/>
        <item x="1688"/>
        <item x="1687"/>
        <item x="1686"/>
        <item x="1685"/>
        <item x="1684"/>
        <item x="1683"/>
        <item x="1682"/>
        <item x="1681"/>
        <item x="1680"/>
        <item x="1679"/>
        <item x="1678"/>
        <item x="1677"/>
        <item x="1676"/>
        <item x="1675"/>
        <item x="1674"/>
        <item x="1673"/>
        <item x="1672"/>
        <item x="1671"/>
        <item x="1670"/>
        <item x="1669"/>
        <item x="1668"/>
        <item x="1667"/>
        <item x="1666"/>
        <item x="1665"/>
        <item x="1664"/>
        <item x="1663"/>
        <item x="1662"/>
        <item x="1661"/>
        <item x="1660"/>
        <item x="1659"/>
        <item x="1658"/>
        <item x="1657"/>
        <item x="1656"/>
        <item x="1655"/>
        <item x="1654"/>
        <item x="1653"/>
        <item x="1652"/>
        <item x="1651"/>
        <item x="1650"/>
        <item x="1649"/>
        <item x="1648"/>
        <item x="1647"/>
        <item x="1646"/>
        <item x="1645"/>
        <item x="1644"/>
        <item x="1643"/>
        <item x="1642"/>
        <item x="1641"/>
        <item x="1640"/>
        <item x="1639"/>
        <item x="1638"/>
        <item x="1637"/>
        <item x="1636"/>
        <item x="1635"/>
        <item x="1634"/>
        <item x="1633"/>
        <item x="1632"/>
        <item x="1631"/>
        <item x="1630"/>
        <item x="1629"/>
        <item x="1628"/>
        <item x="1627"/>
        <item x="1626"/>
        <item x="1625"/>
        <item x="1624"/>
        <item x="1623"/>
        <item x="1622"/>
        <item x="1621"/>
        <item x="1620"/>
        <item x="1619"/>
        <item x="1618"/>
        <item x="1617"/>
        <item x="1616"/>
        <item x="1615"/>
        <item x="1614"/>
        <item x="1613"/>
        <item x="1612"/>
        <item x="1611"/>
        <item x="1610"/>
        <item x="1609"/>
        <item x="1608"/>
        <item x="1607"/>
        <item x="1606"/>
        <item x="1605"/>
        <item x="1604"/>
        <item x="1603"/>
        <item x="1602"/>
        <item x="1601"/>
        <item x="1600"/>
        <item x="1599"/>
        <item x="1598"/>
        <item x="1597"/>
        <item x="1596"/>
        <item x="1595"/>
        <item x="1594"/>
        <item x="1593"/>
        <item x="1592"/>
        <item x="1591"/>
        <item x="1590"/>
        <item x="1589"/>
        <item x="1588"/>
        <item x="1587"/>
        <item x="1586"/>
        <item x="1585"/>
        <item x="1584"/>
        <item x="1583"/>
        <item x="1582"/>
        <item x="1581"/>
        <item x="1580"/>
        <item x="1579"/>
        <item x="1578"/>
        <item x="1577"/>
        <item x="1576"/>
        <item x="1575"/>
        <item x="1574"/>
        <item x="1573"/>
        <item x="1572"/>
        <item x="1571"/>
        <item x="1570"/>
        <item x="1569"/>
        <item x="1568"/>
        <item x="1567"/>
        <item x="1566"/>
        <item x="1565"/>
        <item x="1564"/>
        <item x="1563"/>
        <item x="1562"/>
        <item x="1561"/>
        <item x="1560"/>
        <item x="1559"/>
        <item x="1558"/>
        <item x="1557"/>
        <item x="1556"/>
        <item x="1555"/>
        <item x="1554"/>
        <item x="1553"/>
        <item x="1552"/>
        <item x="1551"/>
        <item x="1550"/>
        <item x="1549"/>
        <item x="1548"/>
        <item x="1547"/>
        <item x="1546"/>
        <item x="1545"/>
        <item x="1544"/>
        <item x="1543"/>
        <item x="1542"/>
        <item x="1541"/>
        <item x="1540"/>
        <item x="1539"/>
        <item x="1538"/>
        <item x="1537"/>
        <item x="1536"/>
        <item x="1535"/>
        <item x="1534"/>
        <item x="1533"/>
        <item x="1532"/>
        <item x="1531"/>
        <item x="1530"/>
        <item x="1529"/>
        <item x="1528"/>
        <item x="1527"/>
        <item x="1526"/>
        <item x="1525"/>
        <item x="1524"/>
        <item x="1523"/>
        <item x="1522"/>
        <item x="1521"/>
        <item x="1520"/>
        <item x="1519"/>
        <item x="1518"/>
        <item x="1517"/>
        <item x="1516"/>
        <item x="1515"/>
        <item x="1514"/>
        <item x="1513"/>
        <item x="1512"/>
        <item x="1511"/>
        <item x="1510"/>
        <item x="1509"/>
        <item x="1508"/>
        <item x="1507"/>
        <item x="1506"/>
        <item x="1505"/>
        <item x="1504"/>
        <item x="1503"/>
        <item x="1502"/>
        <item x="1501"/>
        <item x="1500"/>
        <item x="1499"/>
        <item x="1498"/>
        <item x="1497"/>
        <item x="1496"/>
        <item x="1495"/>
        <item x="1494"/>
        <item x="1493"/>
        <item x="1492"/>
        <item x="1491"/>
        <item x="1490"/>
        <item x="1489"/>
        <item x="1488"/>
        <item x="1487"/>
        <item x="1486"/>
        <item x="1485"/>
        <item x="1484"/>
        <item x="1483"/>
        <item x="1482"/>
        <item x="1481"/>
        <item x="1480"/>
        <item x="1479"/>
        <item x="1478"/>
        <item x="1477"/>
        <item x="1476"/>
        <item x="1475"/>
        <item x="1474"/>
        <item x="1473"/>
        <item x="1472"/>
        <item x="1471"/>
        <item x="1470"/>
        <item x="1469"/>
        <item x="1468"/>
        <item x="1467"/>
        <item x="1466"/>
        <item x="1465"/>
        <item x="1464"/>
        <item x="1463"/>
        <item x="1462"/>
        <item x="1461"/>
        <item x="1460"/>
        <item x="1459"/>
        <item x="1458"/>
        <item x="1457"/>
        <item x="1456"/>
        <item x="1455"/>
        <item x="1454"/>
        <item x="1453"/>
        <item x="1452"/>
        <item x="1451"/>
        <item x="1450"/>
        <item x="1449"/>
        <item x="1448"/>
        <item x="1447"/>
        <item x="1446"/>
        <item x="1445"/>
        <item x="1444"/>
        <item x="1443"/>
        <item x="1442"/>
        <item x="1441"/>
        <item x="1440"/>
        <item x="1439"/>
        <item x="1438"/>
        <item x="1437"/>
        <item x="1436"/>
        <item x="1435"/>
        <item x="1434"/>
        <item x="1433"/>
        <item x="1432"/>
        <item x="1431"/>
        <item x="1430"/>
        <item x="1429"/>
        <item x="1428"/>
        <item x="1427"/>
        <item x="1426"/>
        <item x="1425"/>
        <item x="1424"/>
        <item x="1423"/>
        <item x="1422"/>
        <item x="1421"/>
        <item x="1420"/>
        <item x="1419"/>
        <item x="1418"/>
        <item x="1417"/>
        <item x="1416"/>
        <item x="1415"/>
        <item x="1414"/>
        <item x="1413"/>
        <item x="1412"/>
        <item x="1411"/>
        <item x="1410"/>
        <item x="1409"/>
        <item x="1408"/>
        <item x="1407"/>
        <item x="1406"/>
        <item x="1405"/>
        <item x="1404"/>
        <item x="1403"/>
        <item x="1402"/>
        <item x="1401"/>
        <item x="1400"/>
        <item x="1399"/>
        <item x="1398"/>
        <item x="1397"/>
        <item x="1396"/>
        <item x="1395"/>
        <item x="1394"/>
        <item x="1393"/>
        <item x="1392"/>
        <item x="1391"/>
        <item x="1390"/>
        <item x="1389"/>
        <item x="1388"/>
        <item x="1387"/>
        <item x="1386"/>
        <item x="1385"/>
        <item x="1384"/>
        <item x="1383"/>
        <item x="1382"/>
        <item x="1381"/>
        <item x="1380"/>
        <item x="1379"/>
        <item x="1378"/>
        <item x="1377"/>
        <item x="1376"/>
        <item x="1375"/>
        <item x="1374"/>
        <item x="1373"/>
        <item x="1372"/>
        <item x="1371"/>
        <item x="1370"/>
        <item x="1369"/>
        <item x="1368"/>
        <item x="1367"/>
        <item x="1366"/>
        <item x="1365"/>
        <item x="1364"/>
        <item x="1363"/>
        <item x="1362"/>
        <item x="1361"/>
        <item x="1360"/>
        <item x="1359"/>
        <item x="1358"/>
        <item x="1357"/>
        <item x="1356"/>
        <item x="1355"/>
        <item x="1354"/>
        <item x="1353"/>
        <item x="1352"/>
        <item x="1351"/>
        <item x="1350"/>
        <item x="1349"/>
        <item x="1348"/>
        <item x="1347"/>
        <item x="1346"/>
        <item x="1345"/>
        <item x="1344"/>
        <item x="1343"/>
        <item x="1342"/>
        <item x="1341"/>
        <item x="1340"/>
        <item x="1339"/>
        <item x="1338"/>
        <item x="1337"/>
        <item x="1336"/>
        <item x="1335"/>
        <item x="1334"/>
        <item x="1333"/>
        <item x="1332"/>
        <item x="1331"/>
        <item x="1330"/>
        <item x="1329"/>
        <item x="1328"/>
        <item x="1327"/>
        <item x="1326"/>
        <item x="1325"/>
        <item x="1324"/>
        <item x="1323"/>
        <item x="1322"/>
        <item x="1321"/>
        <item x="1320"/>
        <item x="1319"/>
        <item x="1318"/>
        <item x="1317"/>
        <item x="1316"/>
        <item x="1315"/>
        <item x="1314"/>
        <item x="1313"/>
        <item x="1312"/>
        <item x="1311"/>
        <item x="1310"/>
        <item x="1309"/>
        <item x="1308"/>
        <item x="1307"/>
        <item x="1306"/>
        <item x="1305"/>
        <item x="1304"/>
        <item x="1303"/>
        <item x="1302"/>
        <item x="1301"/>
        <item x="1300"/>
        <item x="1299"/>
        <item x="1298"/>
        <item x="1297"/>
        <item x="1296"/>
        <item x="1295"/>
        <item x="1294"/>
        <item x="1293"/>
        <item x="1292"/>
        <item x="1291"/>
        <item x="1290"/>
        <item x="1289"/>
        <item x="1288"/>
        <item x="1287"/>
        <item x="1286"/>
        <item x="1285"/>
        <item x="1284"/>
        <item x="1283"/>
        <item x="1282"/>
        <item x="1281"/>
        <item x="1280"/>
        <item x="1279"/>
        <item x="1278"/>
        <item x="1277"/>
        <item x="1276"/>
        <item x="1275"/>
        <item x="1274"/>
        <item x="1273"/>
        <item x="1272"/>
        <item x="1271"/>
        <item x="1270"/>
        <item x="1269"/>
        <item x="1268"/>
        <item x="1267"/>
        <item x="1266"/>
        <item x="1265"/>
        <item x="1264"/>
        <item x="1263"/>
        <item x="1262"/>
        <item x="1261"/>
        <item x="1260"/>
        <item x="1259"/>
        <item x="1258"/>
        <item x="1257"/>
        <item x="1256"/>
        <item x="1255"/>
        <item x="1254"/>
        <item x="1253"/>
        <item x="1252"/>
        <item x="1251"/>
        <item x="1250"/>
        <item x="1249"/>
        <item x="1248"/>
        <item x="1247"/>
        <item x="1246"/>
        <item x="1245"/>
        <item x="1244"/>
        <item x="1243"/>
        <item x="1242"/>
        <item x="1241"/>
        <item x="1240"/>
        <item x="1239"/>
        <item x="1238"/>
        <item x="1237"/>
        <item x="1236"/>
        <item x="1235"/>
        <item x="1234"/>
        <item x="1233"/>
        <item x="1232"/>
        <item x="1231"/>
        <item x="1230"/>
        <item x="1229"/>
        <item x="1228"/>
        <item x="1227"/>
        <item x="1226"/>
        <item x="1225"/>
        <item x="1224"/>
        <item x="1223"/>
        <item x="1222"/>
        <item x="1221"/>
        <item x="1220"/>
        <item x="1219"/>
        <item x="1218"/>
        <item x="1217"/>
        <item x="1216"/>
        <item x="1215"/>
        <item x="1214"/>
        <item x="1213"/>
        <item x="1212"/>
        <item x="1211"/>
        <item x="1210"/>
        <item x="1209"/>
        <item x="1208"/>
        <item x="1207"/>
        <item x="1206"/>
        <item x="1205"/>
        <item x="1204"/>
        <item x="1203"/>
        <item x="1202"/>
        <item x="1201"/>
        <item x="1200"/>
        <item x="1199"/>
        <item x="1198"/>
        <item x="1197"/>
        <item x="1196"/>
        <item x="1195"/>
        <item x="1194"/>
        <item x="1193"/>
        <item x="1192"/>
        <item x="1191"/>
        <item x="1190"/>
        <item x="1189"/>
        <item x="1188"/>
        <item x="1187"/>
        <item x="1186"/>
        <item x="1185"/>
        <item x="1184"/>
        <item x="1183"/>
        <item x="1182"/>
        <item x="1181"/>
        <item x="1180"/>
        <item x="1179"/>
        <item x="1178"/>
        <item x="1177"/>
        <item x="1176"/>
        <item x="1175"/>
        <item x="1174"/>
        <item x="1173"/>
        <item x="1172"/>
        <item x="1171"/>
        <item x="1170"/>
        <item x="1169"/>
        <item x="1168"/>
        <item x="1167"/>
        <item x="1166"/>
        <item x="1165"/>
        <item x="1164"/>
        <item x="1163"/>
        <item x="1162"/>
        <item x="1161"/>
        <item x="1160"/>
        <item x="1159"/>
        <item x="1158"/>
        <item x="1157"/>
        <item x="1156"/>
        <item x="1155"/>
        <item x="1154"/>
        <item x="1153"/>
        <item x="1152"/>
        <item x="1151"/>
        <item x="1150"/>
        <item x="1149"/>
        <item x="1148"/>
        <item x="1147"/>
        <item x="1146"/>
        <item x="1145"/>
        <item x="1144"/>
        <item x="1143"/>
        <item x="1142"/>
        <item x="1141"/>
        <item x="1140"/>
        <item x="1139"/>
        <item x="1138"/>
        <item x="1137"/>
        <item x="1136"/>
        <item x="1135"/>
        <item x="1134"/>
        <item x="1133"/>
        <item x="1132"/>
        <item x="1131"/>
        <item x="1130"/>
        <item x="1129"/>
        <item x="1128"/>
        <item x="1127"/>
        <item x="1126"/>
        <item x="1125"/>
        <item x="1124"/>
        <item x="1123"/>
        <item x="1122"/>
        <item x="1121"/>
        <item x="1120"/>
        <item x="1119"/>
        <item x="1118"/>
        <item x="1117"/>
        <item x="1116"/>
        <item x="1115"/>
        <item x="1114"/>
        <item x="1113"/>
        <item x="1112"/>
        <item x="1111"/>
        <item x="1110"/>
        <item x="1109"/>
        <item x="1108"/>
        <item x="1107"/>
        <item x="1106"/>
        <item x="1105"/>
        <item x="1104"/>
        <item x="1103"/>
        <item x="1102"/>
        <item x="1101"/>
        <item x="1100"/>
        <item x="1099"/>
        <item x="1098"/>
        <item x="1097"/>
        <item x="1096"/>
        <item x="1095"/>
        <item x="1094"/>
        <item x="1093"/>
        <item x="1092"/>
        <item x="1091"/>
        <item x="1090"/>
        <item x="1089"/>
        <item x="1088"/>
        <item x="1087"/>
        <item x="1086"/>
        <item x="1085"/>
        <item x="1084"/>
        <item x="1083"/>
        <item x="1082"/>
        <item x="1081"/>
        <item x="1080"/>
        <item x="1079"/>
        <item x="1078"/>
        <item x="1077"/>
        <item x="1076"/>
        <item x="1075"/>
        <item x="1074"/>
        <item x="1073"/>
        <item x="1072"/>
        <item x="1071"/>
        <item x="1070"/>
        <item x="1069"/>
        <item x="1068"/>
        <item x="1067"/>
        <item x="1066"/>
        <item x="1065"/>
        <item x="1064"/>
        <item x="1063"/>
        <item x="1062"/>
        <item x="1061"/>
        <item x="1060"/>
        <item x="1059"/>
        <item x="1058"/>
        <item x="1057"/>
        <item x="1056"/>
        <item x="1055"/>
        <item x="1054"/>
        <item x="1053"/>
        <item x="1052"/>
        <item x="1051"/>
        <item x="1050"/>
        <item x="1049"/>
        <item x="1048"/>
        <item x="1047"/>
        <item x="1046"/>
        <item x="1045"/>
        <item x="1044"/>
        <item x="1043"/>
        <item x="1042"/>
        <item x="1041"/>
        <item x="1040"/>
        <item x="1039"/>
        <item x="1038"/>
        <item x="1037"/>
        <item x="1036"/>
        <item x="1035"/>
        <item x="1034"/>
        <item x="1033"/>
        <item x="1032"/>
        <item x="1031"/>
        <item x="1030"/>
        <item x="1029"/>
        <item x="1028"/>
        <item x="1027"/>
        <item x="1026"/>
        <item x="1025"/>
        <item x="1024"/>
        <item x="1023"/>
        <item x="1022"/>
        <item x="1021"/>
        <item x="1020"/>
        <item x="1019"/>
        <item x="1018"/>
        <item x="1017"/>
        <item x="1016"/>
        <item x="1015"/>
        <item x="1014"/>
        <item x="1013"/>
        <item x="1012"/>
        <item x="1011"/>
        <item x="1010"/>
        <item x="1009"/>
        <item x="1008"/>
        <item x="1007"/>
        <item x="1006"/>
        <item x="1005"/>
        <item x="1004"/>
        <item x="1003"/>
        <item x="1002"/>
        <item x="1001"/>
        <item x="1000"/>
        <item x="999"/>
        <item x="998"/>
        <item x="997"/>
        <item x="996"/>
        <item x="995"/>
        <item x="994"/>
        <item x="993"/>
        <item x="992"/>
        <item x="991"/>
        <item x="990"/>
        <item x="989"/>
        <item x="988"/>
        <item x="987"/>
        <item x="986"/>
        <item x="985"/>
        <item x="984"/>
        <item x="983"/>
        <item x="982"/>
        <item x="981"/>
        <item x="980"/>
        <item x="979"/>
        <item x="978"/>
        <item x="977"/>
        <item x="976"/>
        <item x="975"/>
        <item x="974"/>
        <item x="973"/>
        <item x="972"/>
        <item x="971"/>
        <item x="970"/>
        <item x="969"/>
        <item x="968"/>
        <item x="967"/>
        <item x="966"/>
        <item x="965"/>
        <item x="964"/>
        <item x="963"/>
        <item x="962"/>
        <item x="961"/>
        <item x="960"/>
        <item x="959"/>
        <item x="958"/>
        <item x="957"/>
        <item x="956"/>
        <item x="955"/>
        <item x="954"/>
        <item x="953"/>
        <item x="952"/>
        <item x="951"/>
        <item x="950"/>
        <item x="949"/>
        <item x="948"/>
        <item x="947"/>
        <item x="946"/>
        <item x="945"/>
        <item x="944"/>
        <item x="943"/>
        <item x="942"/>
        <item x="941"/>
        <item x="940"/>
        <item x="939"/>
        <item x="938"/>
        <item x="937"/>
        <item x="936"/>
        <item x="935"/>
        <item x="934"/>
        <item x="933"/>
        <item x="932"/>
        <item x="931"/>
        <item x="930"/>
        <item x="929"/>
        <item x="928"/>
        <item x="927"/>
        <item x="926"/>
        <item x="925"/>
        <item x="924"/>
        <item x="923"/>
        <item x="922"/>
        <item x="921"/>
        <item x="920"/>
        <item x="919"/>
        <item x="918"/>
        <item x="917"/>
        <item x="916"/>
        <item x="915"/>
        <item x="914"/>
        <item x="913"/>
        <item x="912"/>
        <item x="911"/>
        <item x="910"/>
        <item x="909"/>
        <item x="908"/>
        <item x="907"/>
        <item x="906"/>
        <item x="905"/>
        <item x="904"/>
        <item x="903"/>
        <item x="902"/>
        <item x="901"/>
        <item x="900"/>
        <item x="899"/>
        <item x="898"/>
        <item x="897"/>
        <item x="896"/>
        <item x="895"/>
        <item x="894"/>
        <item x="893"/>
        <item x="892"/>
        <item x="891"/>
        <item x="890"/>
        <item x="889"/>
        <item x="888"/>
        <item x="887"/>
        <item x="886"/>
        <item x="885"/>
        <item x="884"/>
        <item x="883"/>
        <item x="882"/>
        <item x="881"/>
        <item x="880"/>
        <item x="879"/>
        <item x="878"/>
        <item x="877"/>
        <item x="876"/>
        <item x="875"/>
        <item x="874"/>
        <item x="873"/>
        <item x="872"/>
        <item x="871"/>
        <item x="870"/>
        <item x="869"/>
        <item x="868"/>
        <item x="867"/>
        <item x="866"/>
        <item x="865"/>
        <item x="864"/>
        <item x="863"/>
        <item x="862"/>
        <item x="861"/>
        <item x="860"/>
        <item x="859"/>
        <item x="858"/>
        <item x="857"/>
        <item x="856"/>
        <item x="855"/>
        <item x="854"/>
        <item x="853"/>
        <item x="852"/>
        <item x="851"/>
        <item x="850"/>
        <item x="849"/>
        <item x="848"/>
        <item x="847"/>
        <item x="846"/>
        <item x="845"/>
        <item x="844"/>
        <item x="843"/>
        <item x="842"/>
        <item x="841"/>
        <item x="840"/>
        <item x="839"/>
        <item x="838"/>
        <item x="837"/>
        <item x="836"/>
        <item x="835"/>
        <item x="834"/>
        <item x="833"/>
        <item x="832"/>
        <item x="831"/>
        <item x="830"/>
        <item x="829"/>
        <item x="828"/>
        <item x="827"/>
        <item x="826"/>
        <item x="825"/>
        <item x="824"/>
        <item x="823"/>
        <item x="822"/>
        <item x="821"/>
        <item x="820"/>
        <item x="819"/>
        <item x="818"/>
        <item x="817"/>
        <item x="816"/>
        <item x="815"/>
        <item x="814"/>
        <item x="813"/>
        <item x="812"/>
        <item x="811"/>
        <item x="810"/>
        <item x="809"/>
        <item x="808"/>
        <item x="807"/>
        <item x="806"/>
        <item x="805"/>
        <item x="804"/>
        <item x="803"/>
        <item x="802"/>
        <item x="801"/>
        <item x="800"/>
        <item x="799"/>
        <item x="798"/>
        <item x="797"/>
        <item x="796"/>
        <item x="795"/>
        <item x="794"/>
        <item x="793"/>
        <item x="792"/>
        <item x="791"/>
        <item x="790"/>
        <item x="789"/>
        <item x="788"/>
        <item x="787"/>
        <item x="786"/>
        <item x="785"/>
        <item x="784"/>
        <item x="783"/>
        <item x="782"/>
        <item x="781"/>
        <item x="780"/>
        <item x="779"/>
        <item x="778"/>
        <item x="777"/>
        <item x="776"/>
        <item x="775"/>
        <item x="774"/>
        <item x="773"/>
        <item x="772"/>
        <item x="771"/>
        <item x="770"/>
        <item x="769"/>
        <item x="768"/>
        <item x="767"/>
        <item x="766"/>
        <item x="765"/>
        <item x="764"/>
        <item x="763"/>
        <item x="762"/>
        <item x="761"/>
        <item x="760"/>
        <item x="759"/>
        <item x="758"/>
        <item x="757"/>
        <item x="756"/>
        <item x="755"/>
        <item x="754"/>
        <item x="753"/>
        <item x="752"/>
        <item x="751"/>
        <item x="750"/>
        <item x="749"/>
        <item x="748"/>
        <item x="747"/>
        <item x="746"/>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6"/>
        <item x="705"/>
        <item x="704"/>
        <item x="703"/>
        <item x="702"/>
        <item x="701"/>
        <item x="700"/>
        <item x="699"/>
        <item x="698"/>
        <item x="697"/>
        <item x="696"/>
        <item x="695"/>
        <item x="694"/>
        <item x="693"/>
        <item x="692"/>
        <item x="691"/>
        <item x="690"/>
        <item x="689"/>
        <item x="688"/>
        <item x="687"/>
        <item x="686"/>
        <item x="685"/>
        <item x="684"/>
        <item x="683"/>
        <item x="682"/>
        <item x="681"/>
        <item x="680"/>
        <item x="679"/>
        <item x="678"/>
        <item x="677"/>
        <item x="676"/>
        <item x="675"/>
        <item x="674"/>
        <item x="673"/>
        <item x="672"/>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9"/>
        <item x="628"/>
        <item x="627"/>
        <item x="626"/>
        <item x="625"/>
        <item x="624"/>
        <item x="623"/>
        <item x="622"/>
        <item x="621"/>
        <item x="620"/>
        <item x="619"/>
        <item x="618"/>
        <item x="617"/>
        <item x="616"/>
        <item x="615"/>
        <item x="614"/>
        <item x="613"/>
        <item x="612"/>
        <item x="611"/>
        <item x="610"/>
        <item x="609"/>
        <item x="608"/>
        <item x="607"/>
        <item x="606"/>
        <item x="605"/>
        <item x="604"/>
        <item x="603"/>
        <item x="602"/>
        <item x="601"/>
        <item x="600"/>
        <item x="599"/>
        <item x="598"/>
        <item x="597"/>
        <item x="596"/>
        <item x="595"/>
        <item x="594"/>
        <item x="593"/>
        <item x="592"/>
        <item x="591"/>
        <item x="590"/>
        <item x="589"/>
        <item x="588"/>
        <item x="587"/>
        <item x="586"/>
        <item x="585"/>
        <item x="584"/>
        <item x="583"/>
        <item x="582"/>
        <item x="581"/>
        <item x="580"/>
        <item x="579"/>
        <item x="578"/>
        <item x="577"/>
        <item x="576"/>
        <item x="575"/>
        <item x="574"/>
        <item x="573"/>
        <item x="572"/>
        <item x="571"/>
        <item x="570"/>
        <item x="569"/>
        <item x="568"/>
        <item x="567"/>
        <item x="566"/>
        <item x="565"/>
        <item x="564"/>
        <item x="563"/>
        <item x="562"/>
        <item x="561"/>
        <item x="560"/>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4"/>
        <item x="513"/>
        <item x="512"/>
        <item x="511"/>
        <item x="510"/>
        <item x="509"/>
        <item x="508"/>
        <item x="507"/>
        <item x="506"/>
        <item x="505"/>
        <item x="504"/>
        <item x="503"/>
        <item x="502"/>
        <item x="501"/>
        <item x="500"/>
        <item x="499"/>
        <item x="498"/>
        <item x="497"/>
        <item x="496"/>
        <item x="495"/>
        <item x="494"/>
        <item x="493"/>
        <item x="492"/>
        <item x="491"/>
        <item x="490"/>
        <item x="489"/>
        <item x="488"/>
        <item x="487"/>
        <item x="486"/>
        <item x="485"/>
        <item x="484"/>
        <item x="483"/>
        <item x="482"/>
        <item x="481"/>
        <item x="480"/>
        <item x="479"/>
        <item x="478"/>
        <item x="477"/>
        <item x="476"/>
        <item x="475"/>
        <item x="474"/>
        <item x="473"/>
        <item x="472"/>
        <item x="471"/>
        <item x="470"/>
        <item x="469"/>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20"/>
        <item x="419"/>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numFmtId="2" showAll="0"/>
    <pivotField numFmtId="2" showAll="0"/>
    <pivotField numFmtId="2" showAll="0"/>
    <pivotField numFmtId="2" showAll="0"/>
    <pivotField numFmtId="2" showAll="0"/>
    <pivotField showAll="0">
      <items count="6">
        <item h="1" x="2"/>
        <item h="1" x="1"/>
        <item h="1" x="0"/>
        <item x="4"/>
        <item x="3"/>
        <item t="default"/>
      </items>
    </pivotField>
    <pivotField showAll="0"/>
    <pivotField numFmtId="2" showAll="0"/>
    <pivotField axis="axisRow" dataField="1" showAll="0">
      <items count="3">
        <item x="1"/>
        <item x="0"/>
        <item t="default"/>
      </items>
    </pivotField>
    <pivotField showAll="0">
      <items count="4">
        <item x="0"/>
        <item h="1" x="2"/>
        <item h="1" x="1"/>
        <item t="default"/>
      </items>
    </pivotField>
    <pivotField showAll="0"/>
    <pivotField numFmtId="10" showAll="0"/>
    <pivotField showAll="0"/>
    <pivotField showAll="0"/>
    <pivotField showAll="0">
      <items count="15">
        <item h="1" x="0"/>
        <item h="1" x="1"/>
        <item h="1" x="2"/>
        <item h="1" x="3"/>
        <item h="1" x="4"/>
        <item h="1" x="5"/>
        <item h="1" x="6"/>
        <item h="1" x="7"/>
        <item h="1" x="8"/>
        <item h="1" x="9"/>
        <item h="1" x="10"/>
        <item x="11"/>
        <item h="1" x="12"/>
        <item h="1" x="13"/>
        <item t="default"/>
      </items>
    </pivotField>
    <pivotField showAll="0"/>
    <pivotField showAll="0">
      <items count="19">
        <item x="0"/>
        <item x="1"/>
        <item x="2"/>
        <item x="3"/>
        <item x="4"/>
        <item x="5"/>
        <item x="6"/>
        <item x="7"/>
        <item x="8"/>
        <item x="9"/>
        <item x="10"/>
        <item x="11"/>
        <item x="12"/>
        <item x="13"/>
        <item x="14"/>
        <item x="15"/>
        <item x="16"/>
        <item x="17"/>
        <item t="default"/>
      </items>
    </pivotField>
  </pivotFields>
  <rowFields count="1">
    <field x="9"/>
  </rowFields>
  <rowItems count="2">
    <i>
      <x v="1"/>
    </i>
    <i t="grand">
      <x/>
    </i>
  </rowItems>
  <colItems count="1">
    <i/>
  </colItems>
  <dataFields count="1">
    <dataField name="Count of HighStatus" fld="9" subtotal="count" baseField="0" baseItem="0"/>
  </dataFields>
  <formats count="4">
    <format dxfId="61">
      <pivotArea collapsedLevelsAreSubtotals="1" fieldPosition="0">
        <references count="1">
          <reference field="9" count="0"/>
        </references>
      </pivotArea>
    </format>
    <format dxfId="60">
      <pivotArea dataOnly="0" labelOnly="1" fieldPosition="0">
        <references count="1">
          <reference field="9" count="0"/>
        </references>
      </pivotArea>
    </format>
    <format dxfId="59">
      <pivotArea collapsedLevelsAreSubtotals="1" fieldPosition="0">
        <references count="1">
          <reference field="9" count="0"/>
        </references>
      </pivotArea>
    </format>
    <format dxfId="58">
      <pivotArea dataOnly="0" labelOnly="1" fieldPosition="0">
        <references count="1">
          <reference field="9" count="0"/>
        </references>
      </pivotArea>
    </format>
  </formats>
  <chartFormats count="6">
    <chartFormat chart="9" format="10" series="1">
      <pivotArea type="data" outline="0" fieldPosition="0">
        <references count="1">
          <reference field="4294967294" count="1" selected="0">
            <x v="0"/>
          </reference>
        </references>
      </pivotArea>
    </chartFormat>
    <chartFormat chart="9" format="11">
      <pivotArea type="data" outline="0" fieldPosition="0">
        <references count="2">
          <reference field="4294967294" count="1" selected="0">
            <x v="0"/>
          </reference>
          <reference field="9" count="1" selected="0">
            <x v="0"/>
          </reference>
        </references>
      </pivotArea>
    </chartFormat>
    <chartFormat chart="9" format="12">
      <pivotArea type="data" outline="0" fieldPosition="0">
        <references count="2">
          <reference field="4294967294" count="1" selected="0">
            <x v="0"/>
          </reference>
          <reference field="9" count="1" selected="0">
            <x v="1"/>
          </reference>
        </references>
      </pivotArea>
    </chartFormat>
    <chartFormat chart="16" format="7" series="1">
      <pivotArea type="data" outline="0" fieldPosition="0">
        <references count="1">
          <reference field="4294967294" count="1" selected="0">
            <x v="0"/>
          </reference>
        </references>
      </pivotArea>
    </chartFormat>
    <chartFormat chart="16" format="8">
      <pivotArea type="data" outline="0" fieldPosition="0">
        <references count="2">
          <reference field="4294967294" count="1" selected="0">
            <x v="0"/>
          </reference>
          <reference field="9" count="1" selected="0">
            <x v="0"/>
          </reference>
        </references>
      </pivotArea>
    </chartFormat>
    <chartFormat chart="16" format="9">
      <pivotArea type="data" outline="0" fieldPosition="0">
        <references count="2">
          <reference field="4294967294" count="1" selected="0">
            <x v="0"/>
          </reference>
          <reference field="9" count="1" selected="0">
            <x v="1"/>
          </reference>
        </references>
      </pivotArea>
    </chartFormat>
  </chart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2DC764-622D-4C7C-9287-FBA33A4D00B7}" name="area chart"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8">
  <location ref="K4:L9" firstHeaderRow="1" firstDataRow="1" firstDataCol="1" rowPageCount="1" colPageCount="1"/>
  <pivotFields count="18">
    <pivotField axis="axisRow" numFmtId="14" showAll="0">
      <items count="3720">
        <item x="3718"/>
        <item x="3717"/>
        <item x="3716"/>
        <item x="3715"/>
        <item x="3714"/>
        <item x="3713"/>
        <item x="3712"/>
        <item x="3711"/>
        <item x="3710"/>
        <item x="3709"/>
        <item x="3708"/>
        <item x="3707"/>
        <item x="3706"/>
        <item x="3705"/>
        <item x="3704"/>
        <item x="3703"/>
        <item x="3702"/>
        <item x="3701"/>
        <item x="3700"/>
        <item x="3699"/>
        <item x="3698"/>
        <item x="3697"/>
        <item x="3696"/>
        <item x="3695"/>
        <item x="3694"/>
        <item x="3693"/>
        <item x="3692"/>
        <item x="3691"/>
        <item x="3690"/>
        <item x="3689"/>
        <item x="3688"/>
        <item x="3687"/>
        <item x="3686"/>
        <item x="3685"/>
        <item x="3684"/>
        <item x="3683"/>
        <item x="3682"/>
        <item x="3681"/>
        <item x="3680"/>
        <item x="3679"/>
        <item x="3678"/>
        <item x="3677"/>
        <item x="3676"/>
        <item x="3675"/>
        <item x="3674"/>
        <item x="3673"/>
        <item x="3672"/>
        <item x="3671"/>
        <item x="3670"/>
        <item x="3669"/>
        <item x="3668"/>
        <item x="3667"/>
        <item x="3666"/>
        <item x="3665"/>
        <item x="3664"/>
        <item x="3663"/>
        <item x="3662"/>
        <item x="3661"/>
        <item x="3660"/>
        <item x="3659"/>
        <item x="3658"/>
        <item x="3657"/>
        <item x="3656"/>
        <item x="3655"/>
        <item x="3654"/>
        <item x="3653"/>
        <item x="3652"/>
        <item x="3651"/>
        <item x="3650"/>
        <item x="3649"/>
        <item x="3648"/>
        <item x="3647"/>
        <item x="3646"/>
        <item x="3645"/>
        <item x="3644"/>
        <item x="3643"/>
        <item x="3642"/>
        <item x="3641"/>
        <item x="3640"/>
        <item x="3639"/>
        <item x="3638"/>
        <item x="3637"/>
        <item x="3636"/>
        <item x="3635"/>
        <item x="3634"/>
        <item x="3633"/>
        <item x="3632"/>
        <item x="3631"/>
        <item x="3630"/>
        <item x="3629"/>
        <item x="3628"/>
        <item x="3627"/>
        <item x="3626"/>
        <item x="3625"/>
        <item x="3624"/>
        <item x="3623"/>
        <item x="3622"/>
        <item x="3621"/>
        <item x="3620"/>
        <item x="3619"/>
        <item x="3618"/>
        <item x="3617"/>
        <item x="3616"/>
        <item x="3615"/>
        <item x="3614"/>
        <item x="3613"/>
        <item x="3612"/>
        <item x="3611"/>
        <item x="3610"/>
        <item x="3609"/>
        <item x="3608"/>
        <item x="3607"/>
        <item x="3606"/>
        <item x="3605"/>
        <item x="3604"/>
        <item x="3603"/>
        <item x="3602"/>
        <item x="3601"/>
        <item x="3600"/>
        <item x="3599"/>
        <item x="3598"/>
        <item x="3597"/>
        <item x="3596"/>
        <item x="3595"/>
        <item x="3594"/>
        <item x="3593"/>
        <item x="3592"/>
        <item x="3591"/>
        <item x="3590"/>
        <item x="3589"/>
        <item x="3588"/>
        <item x="3587"/>
        <item x="3586"/>
        <item x="3585"/>
        <item x="3584"/>
        <item x="3583"/>
        <item x="3582"/>
        <item x="3581"/>
        <item x="3580"/>
        <item x="3579"/>
        <item x="3578"/>
        <item x="3577"/>
        <item x="3576"/>
        <item x="3575"/>
        <item x="3574"/>
        <item x="3573"/>
        <item x="3572"/>
        <item x="3571"/>
        <item x="3570"/>
        <item x="3569"/>
        <item x="3568"/>
        <item x="3567"/>
        <item x="3566"/>
        <item x="3565"/>
        <item x="3564"/>
        <item x="3563"/>
        <item x="3562"/>
        <item x="3561"/>
        <item x="3560"/>
        <item x="3559"/>
        <item x="3558"/>
        <item x="3557"/>
        <item x="3556"/>
        <item x="3555"/>
        <item x="3554"/>
        <item x="3553"/>
        <item x="3552"/>
        <item x="3551"/>
        <item x="3550"/>
        <item x="3549"/>
        <item x="3548"/>
        <item x="3547"/>
        <item x="3546"/>
        <item x="3545"/>
        <item x="3544"/>
        <item x="3543"/>
        <item x="3542"/>
        <item x="3541"/>
        <item x="3540"/>
        <item x="3539"/>
        <item x="3538"/>
        <item x="3537"/>
        <item x="3536"/>
        <item x="3535"/>
        <item x="3534"/>
        <item x="3533"/>
        <item x="3532"/>
        <item x="3531"/>
        <item x="3530"/>
        <item x="3529"/>
        <item x="3528"/>
        <item x="3527"/>
        <item x="3526"/>
        <item x="3525"/>
        <item x="3524"/>
        <item x="3523"/>
        <item x="3522"/>
        <item x="3521"/>
        <item x="3520"/>
        <item x="3519"/>
        <item x="3518"/>
        <item x="3517"/>
        <item x="3516"/>
        <item x="3515"/>
        <item x="3514"/>
        <item x="3513"/>
        <item x="3512"/>
        <item x="3511"/>
        <item x="3510"/>
        <item x="3509"/>
        <item x="3508"/>
        <item x="3507"/>
        <item x="3506"/>
        <item x="3505"/>
        <item x="3504"/>
        <item x="3503"/>
        <item x="3502"/>
        <item x="3501"/>
        <item x="3500"/>
        <item x="3499"/>
        <item x="3498"/>
        <item x="3497"/>
        <item x="3496"/>
        <item x="3495"/>
        <item x="3494"/>
        <item x="3493"/>
        <item x="3492"/>
        <item x="3491"/>
        <item x="3490"/>
        <item x="3489"/>
        <item x="3488"/>
        <item x="3487"/>
        <item x="3486"/>
        <item x="3485"/>
        <item x="3484"/>
        <item x="3483"/>
        <item x="3482"/>
        <item x="3481"/>
        <item x="3480"/>
        <item x="3479"/>
        <item x="3478"/>
        <item x="3477"/>
        <item x="3476"/>
        <item x="3475"/>
        <item x="3474"/>
        <item x="3473"/>
        <item x="3472"/>
        <item x="3471"/>
        <item x="3470"/>
        <item x="3469"/>
        <item x="3468"/>
        <item x="3467"/>
        <item x="3466"/>
        <item x="3465"/>
        <item x="3464"/>
        <item x="3463"/>
        <item x="3462"/>
        <item x="3461"/>
        <item x="3460"/>
        <item x="3459"/>
        <item x="3458"/>
        <item x="3457"/>
        <item x="3456"/>
        <item x="3455"/>
        <item x="3454"/>
        <item x="3453"/>
        <item x="3452"/>
        <item x="3451"/>
        <item x="3450"/>
        <item x="3449"/>
        <item x="3448"/>
        <item x="3447"/>
        <item x="3446"/>
        <item x="3445"/>
        <item x="3444"/>
        <item x="3443"/>
        <item x="3442"/>
        <item x="3441"/>
        <item x="3440"/>
        <item x="3439"/>
        <item x="3438"/>
        <item x="3437"/>
        <item x="3436"/>
        <item x="3435"/>
        <item x="3434"/>
        <item x="3433"/>
        <item x="3432"/>
        <item x="3431"/>
        <item x="3430"/>
        <item x="3429"/>
        <item x="3428"/>
        <item x="3427"/>
        <item x="3426"/>
        <item x="3425"/>
        <item x="3424"/>
        <item x="3423"/>
        <item x="3422"/>
        <item x="3421"/>
        <item x="3420"/>
        <item x="3419"/>
        <item x="3418"/>
        <item x="3417"/>
        <item x="3416"/>
        <item x="3415"/>
        <item x="3414"/>
        <item x="3413"/>
        <item x="3412"/>
        <item x="3411"/>
        <item x="3410"/>
        <item x="3409"/>
        <item x="3408"/>
        <item x="3407"/>
        <item x="3406"/>
        <item x="3405"/>
        <item x="3404"/>
        <item x="3403"/>
        <item x="3402"/>
        <item x="3401"/>
        <item x="3400"/>
        <item x="3399"/>
        <item x="3398"/>
        <item x="3397"/>
        <item x="3396"/>
        <item x="3395"/>
        <item x="3394"/>
        <item x="3393"/>
        <item x="3392"/>
        <item x="3391"/>
        <item x="3390"/>
        <item x="3389"/>
        <item x="3388"/>
        <item x="3387"/>
        <item x="3386"/>
        <item x="3385"/>
        <item x="3384"/>
        <item x="3383"/>
        <item x="3382"/>
        <item x="3381"/>
        <item x="3380"/>
        <item x="3379"/>
        <item x="3378"/>
        <item x="3377"/>
        <item x="3376"/>
        <item x="3375"/>
        <item x="3374"/>
        <item x="3373"/>
        <item x="3372"/>
        <item x="3371"/>
        <item x="3370"/>
        <item x="3369"/>
        <item x="3368"/>
        <item x="3367"/>
        <item x="3366"/>
        <item x="3365"/>
        <item x="3364"/>
        <item x="3363"/>
        <item x="3362"/>
        <item x="3361"/>
        <item x="3360"/>
        <item x="3359"/>
        <item x="3358"/>
        <item x="3357"/>
        <item x="3356"/>
        <item x="3355"/>
        <item x="3354"/>
        <item x="3353"/>
        <item x="3352"/>
        <item x="3351"/>
        <item x="3350"/>
        <item x="3349"/>
        <item x="3348"/>
        <item x="3347"/>
        <item x="3346"/>
        <item x="3345"/>
        <item x="3344"/>
        <item x="3343"/>
        <item x="3342"/>
        <item x="3341"/>
        <item x="3340"/>
        <item x="3339"/>
        <item x="3338"/>
        <item x="3337"/>
        <item x="3336"/>
        <item x="3335"/>
        <item x="3334"/>
        <item x="3333"/>
        <item x="3332"/>
        <item x="3331"/>
        <item x="3330"/>
        <item x="3329"/>
        <item x="3328"/>
        <item x="3327"/>
        <item x="3326"/>
        <item x="3325"/>
        <item x="3324"/>
        <item x="3323"/>
        <item x="3322"/>
        <item x="3321"/>
        <item x="3320"/>
        <item x="3319"/>
        <item x="3318"/>
        <item x="3317"/>
        <item x="3316"/>
        <item x="3315"/>
        <item x="3314"/>
        <item x="3313"/>
        <item x="3312"/>
        <item x="3311"/>
        <item x="3310"/>
        <item x="3309"/>
        <item x="3308"/>
        <item x="3307"/>
        <item x="3306"/>
        <item x="3305"/>
        <item x="3304"/>
        <item x="3303"/>
        <item x="3302"/>
        <item x="3301"/>
        <item x="3300"/>
        <item x="3299"/>
        <item x="3298"/>
        <item x="3297"/>
        <item x="3296"/>
        <item x="3295"/>
        <item x="3294"/>
        <item x="3293"/>
        <item x="3292"/>
        <item x="3291"/>
        <item x="3290"/>
        <item x="3289"/>
        <item x="3288"/>
        <item x="3287"/>
        <item x="3286"/>
        <item x="3285"/>
        <item x="3284"/>
        <item x="3283"/>
        <item x="3282"/>
        <item x="3281"/>
        <item x="3280"/>
        <item x="3279"/>
        <item x="3278"/>
        <item x="3277"/>
        <item x="3276"/>
        <item x="3275"/>
        <item x="3274"/>
        <item x="3273"/>
        <item x="3272"/>
        <item x="3271"/>
        <item x="3270"/>
        <item x="3269"/>
        <item x="3268"/>
        <item x="3267"/>
        <item x="3266"/>
        <item x="3265"/>
        <item x="3264"/>
        <item x="3263"/>
        <item x="3262"/>
        <item x="3261"/>
        <item x="3260"/>
        <item x="3259"/>
        <item x="3258"/>
        <item x="3257"/>
        <item x="3256"/>
        <item x="3255"/>
        <item x="3254"/>
        <item x="3253"/>
        <item x="3252"/>
        <item x="3251"/>
        <item x="3250"/>
        <item x="3249"/>
        <item x="3248"/>
        <item x="3247"/>
        <item x="3246"/>
        <item x="3245"/>
        <item x="3244"/>
        <item x="3243"/>
        <item x="3242"/>
        <item x="3241"/>
        <item x="3240"/>
        <item x="3239"/>
        <item x="3238"/>
        <item x="3237"/>
        <item x="3236"/>
        <item x="3235"/>
        <item x="3234"/>
        <item x="3233"/>
        <item x="3232"/>
        <item x="3231"/>
        <item x="3230"/>
        <item x="3229"/>
        <item x="3228"/>
        <item x="3227"/>
        <item x="3226"/>
        <item x="3225"/>
        <item x="3224"/>
        <item x="3223"/>
        <item x="3222"/>
        <item x="3221"/>
        <item x="3220"/>
        <item x="3219"/>
        <item x="3218"/>
        <item x="3217"/>
        <item x="3216"/>
        <item x="3215"/>
        <item x="3214"/>
        <item x="3213"/>
        <item x="3212"/>
        <item x="3211"/>
        <item x="3210"/>
        <item x="3209"/>
        <item x="3208"/>
        <item x="3207"/>
        <item x="3206"/>
        <item x="3205"/>
        <item x="3204"/>
        <item x="3203"/>
        <item x="3202"/>
        <item x="3201"/>
        <item x="3200"/>
        <item x="3199"/>
        <item x="3198"/>
        <item x="3197"/>
        <item x="3196"/>
        <item x="3195"/>
        <item x="3194"/>
        <item x="3193"/>
        <item x="3192"/>
        <item x="3191"/>
        <item x="3190"/>
        <item x="3189"/>
        <item x="3188"/>
        <item x="3187"/>
        <item x="3186"/>
        <item x="3185"/>
        <item x="3184"/>
        <item x="3183"/>
        <item x="3182"/>
        <item x="3181"/>
        <item x="3180"/>
        <item x="3179"/>
        <item x="3178"/>
        <item x="3177"/>
        <item x="3176"/>
        <item x="3175"/>
        <item x="3174"/>
        <item x="3173"/>
        <item x="3172"/>
        <item x="3171"/>
        <item x="3170"/>
        <item x="3169"/>
        <item x="3168"/>
        <item x="3167"/>
        <item x="3166"/>
        <item x="3165"/>
        <item x="3164"/>
        <item x="3163"/>
        <item x="3162"/>
        <item x="3161"/>
        <item x="3160"/>
        <item x="3159"/>
        <item x="3158"/>
        <item x="3157"/>
        <item x="3156"/>
        <item x="3155"/>
        <item x="3154"/>
        <item x="3153"/>
        <item x="3152"/>
        <item x="3151"/>
        <item x="3150"/>
        <item x="3149"/>
        <item x="3148"/>
        <item x="3147"/>
        <item x="3146"/>
        <item x="3145"/>
        <item x="3144"/>
        <item x="3143"/>
        <item x="3142"/>
        <item x="3141"/>
        <item x="3140"/>
        <item x="3139"/>
        <item x="3138"/>
        <item x="3137"/>
        <item x="3136"/>
        <item x="3135"/>
        <item x="3134"/>
        <item x="3133"/>
        <item x="3132"/>
        <item x="3131"/>
        <item x="3130"/>
        <item x="3129"/>
        <item x="3128"/>
        <item x="3127"/>
        <item x="3126"/>
        <item x="3125"/>
        <item x="3124"/>
        <item x="3123"/>
        <item x="3122"/>
        <item x="3121"/>
        <item x="3120"/>
        <item x="3119"/>
        <item x="3118"/>
        <item x="3117"/>
        <item x="3116"/>
        <item x="3115"/>
        <item x="3114"/>
        <item x="3113"/>
        <item x="3112"/>
        <item x="3111"/>
        <item x="3110"/>
        <item x="3109"/>
        <item x="3108"/>
        <item x="3107"/>
        <item x="3106"/>
        <item x="3105"/>
        <item x="3104"/>
        <item x="3103"/>
        <item x="3102"/>
        <item x="3101"/>
        <item x="3100"/>
        <item x="3099"/>
        <item x="3098"/>
        <item x="3097"/>
        <item x="3096"/>
        <item x="3095"/>
        <item x="3094"/>
        <item x="3093"/>
        <item x="3092"/>
        <item x="3091"/>
        <item x="3090"/>
        <item x="3089"/>
        <item x="3088"/>
        <item x="3087"/>
        <item x="3086"/>
        <item x="3085"/>
        <item x="3084"/>
        <item x="3083"/>
        <item x="3082"/>
        <item x="3081"/>
        <item x="3080"/>
        <item x="3079"/>
        <item x="3078"/>
        <item x="3077"/>
        <item x="3076"/>
        <item x="3075"/>
        <item x="3074"/>
        <item x="3073"/>
        <item x="3072"/>
        <item x="3071"/>
        <item x="3070"/>
        <item x="3069"/>
        <item x="3068"/>
        <item x="3067"/>
        <item x="3066"/>
        <item x="3065"/>
        <item x="3064"/>
        <item x="3063"/>
        <item x="3062"/>
        <item x="3061"/>
        <item x="3060"/>
        <item x="3059"/>
        <item x="3058"/>
        <item x="3057"/>
        <item x="3056"/>
        <item x="3055"/>
        <item x="3054"/>
        <item x="3053"/>
        <item x="3052"/>
        <item x="3051"/>
        <item x="3050"/>
        <item x="3049"/>
        <item x="3048"/>
        <item x="3047"/>
        <item x="3046"/>
        <item x="3045"/>
        <item x="3044"/>
        <item x="3043"/>
        <item x="3042"/>
        <item x="3041"/>
        <item x="3040"/>
        <item x="3039"/>
        <item x="3038"/>
        <item x="3037"/>
        <item x="3036"/>
        <item x="3035"/>
        <item x="3034"/>
        <item x="3033"/>
        <item x="3032"/>
        <item x="3031"/>
        <item x="3030"/>
        <item x="3029"/>
        <item x="3028"/>
        <item x="3027"/>
        <item x="3026"/>
        <item x="3025"/>
        <item x="3024"/>
        <item x="3023"/>
        <item x="3022"/>
        <item x="3021"/>
        <item x="3020"/>
        <item x="3019"/>
        <item x="3018"/>
        <item x="3017"/>
        <item x="3016"/>
        <item x="3015"/>
        <item x="3014"/>
        <item x="3013"/>
        <item x="3012"/>
        <item x="3011"/>
        <item x="3010"/>
        <item x="3009"/>
        <item x="3008"/>
        <item x="3007"/>
        <item x="3006"/>
        <item x="3005"/>
        <item x="3004"/>
        <item x="3003"/>
        <item x="3002"/>
        <item x="3001"/>
        <item x="3000"/>
        <item x="2999"/>
        <item x="2998"/>
        <item x="2997"/>
        <item x="2996"/>
        <item x="2995"/>
        <item x="2994"/>
        <item x="2993"/>
        <item x="2992"/>
        <item x="2991"/>
        <item x="2990"/>
        <item x="2989"/>
        <item x="2988"/>
        <item x="2987"/>
        <item x="2986"/>
        <item x="2985"/>
        <item x="2984"/>
        <item x="2983"/>
        <item x="2982"/>
        <item x="2981"/>
        <item x="2980"/>
        <item x="2979"/>
        <item x="2978"/>
        <item x="2977"/>
        <item x="2976"/>
        <item x="2975"/>
        <item x="2974"/>
        <item x="2973"/>
        <item x="2972"/>
        <item x="2971"/>
        <item x="2970"/>
        <item x="2969"/>
        <item x="2968"/>
        <item x="2967"/>
        <item x="2966"/>
        <item x="2965"/>
        <item x="2964"/>
        <item x="2963"/>
        <item x="2962"/>
        <item x="2961"/>
        <item x="2960"/>
        <item x="2959"/>
        <item x="2958"/>
        <item x="2957"/>
        <item x="2956"/>
        <item x="2955"/>
        <item x="2954"/>
        <item x="2953"/>
        <item x="2952"/>
        <item x="2951"/>
        <item x="2950"/>
        <item x="2949"/>
        <item x="2948"/>
        <item x="2947"/>
        <item x="2946"/>
        <item x="2945"/>
        <item x="2944"/>
        <item x="2943"/>
        <item x="2942"/>
        <item x="2941"/>
        <item x="2940"/>
        <item x="2939"/>
        <item x="2938"/>
        <item x="2937"/>
        <item x="2936"/>
        <item x="2935"/>
        <item x="2934"/>
        <item x="2933"/>
        <item x="2932"/>
        <item x="2931"/>
        <item x="2930"/>
        <item x="2929"/>
        <item x="2928"/>
        <item x="2927"/>
        <item x="2926"/>
        <item x="2925"/>
        <item x="2924"/>
        <item x="2923"/>
        <item x="2922"/>
        <item x="2921"/>
        <item x="2920"/>
        <item x="2919"/>
        <item x="2918"/>
        <item x="2917"/>
        <item x="2916"/>
        <item x="2915"/>
        <item x="2914"/>
        <item x="2913"/>
        <item x="2912"/>
        <item x="2911"/>
        <item x="2910"/>
        <item x="2909"/>
        <item x="2908"/>
        <item x="2907"/>
        <item x="2906"/>
        <item x="2905"/>
        <item x="2904"/>
        <item x="2903"/>
        <item x="2902"/>
        <item x="2901"/>
        <item x="2900"/>
        <item x="2899"/>
        <item x="2898"/>
        <item x="2897"/>
        <item x="2896"/>
        <item x="2895"/>
        <item x="2894"/>
        <item x="2893"/>
        <item x="2892"/>
        <item x="2891"/>
        <item x="2890"/>
        <item x="2889"/>
        <item x="2888"/>
        <item x="2887"/>
        <item x="2886"/>
        <item x="2885"/>
        <item x="2884"/>
        <item x="2883"/>
        <item x="2882"/>
        <item x="2881"/>
        <item x="2880"/>
        <item x="2879"/>
        <item x="2878"/>
        <item x="2877"/>
        <item x="2876"/>
        <item x="2875"/>
        <item x="2874"/>
        <item x="2873"/>
        <item x="2872"/>
        <item x="2871"/>
        <item x="2870"/>
        <item x="2869"/>
        <item x="2868"/>
        <item x="2867"/>
        <item x="2866"/>
        <item x="2865"/>
        <item x="2864"/>
        <item x="2863"/>
        <item x="2862"/>
        <item x="2861"/>
        <item x="2860"/>
        <item x="2859"/>
        <item x="2858"/>
        <item x="2857"/>
        <item x="2856"/>
        <item x="2855"/>
        <item x="2854"/>
        <item x="2853"/>
        <item x="2852"/>
        <item x="2851"/>
        <item x="2850"/>
        <item x="2849"/>
        <item x="2848"/>
        <item x="2847"/>
        <item x="2846"/>
        <item x="2845"/>
        <item x="2844"/>
        <item x="2843"/>
        <item x="2842"/>
        <item x="2841"/>
        <item x="2840"/>
        <item x="2839"/>
        <item x="2838"/>
        <item x="2837"/>
        <item x="2836"/>
        <item x="2835"/>
        <item x="2834"/>
        <item x="2833"/>
        <item x="2832"/>
        <item x="2831"/>
        <item x="2830"/>
        <item x="2829"/>
        <item x="2828"/>
        <item x="2827"/>
        <item x="2826"/>
        <item x="2825"/>
        <item x="2824"/>
        <item x="2823"/>
        <item x="2822"/>
        <item x="2821"/>
        <item x="2820"/>
        <item x="2819"/>
        <item x="2818"/>
        <item x="2817"/>
        <item x="2816"/>
        <item x="2815"/>
        <item x="2814"/>
        <item x="2813"/>
        <item x="2812"/>
        <item x="2811"/>
        <item x="2810"/>
        <item x="2809"/>
        <item x="2808"/>
        <item x="2807"/>
        <item x="2806"/>
        <item x="2805"/>
        <item x="2804"/>
        <item x="2803"/>
        <item x="2802"/>
        <item x="2801"/>
        <item x="2800"/>
        <item x="2799"/>
        <item x="2798"/>
        <item x="2797"/>
        <item x="2796"/>
        <item x="2795"/>
        <item x="2794"/>
        <item x="2793"/>
        <item x="2792"/>
        <item x="2791"/>
        <item x="2790"/>
        <item x="2789"/>
        <item x="2788"/>
        <item x="2787"/>
        <item x="2786"/>
        <item x="2785"/>
        <item x="2784"/>
        <item x="2783"/>
        <item x="2782"/>
        <item x="2781"/>
        <item x="2780"/>
        <item x="2779"/>
        <item x="2778"/>
        <item x="2777"/>
        <item x="2776"/>
        <item x="2775"/>
        <item x="2774"/>
        <item x="2773"/>
        <item x="2772"/>
        <item x="2771"/>
        <item x="2770"/>
        <item x="2769"/>
        <item x="2768"/>
        <item x="2767"/>
        <item x="2766"/>
        <item x="2765"/>
        <item x="2764"/>
        <item x="2763"/>
        <item x="2762"/>
        <item x="2761"/>
        <item x="2760"/>
        <item x="2759"/>
        <item x="2758"/>
        <item x="2757"/>
        <item x="2756"/>
        <item x="2755"/>
        <item x="2754"/>
        <item x="2753"/>
        <item x="2752"/>
        <item x="2751"/>
        <item x="2750"/>
        <item x="2749"/>
        <item x="2748"/>
        <item x="2747"/>
        <item x="2746"/>
        <item x="2745"/>
        <item x="2744"/>
        <item x="2743"/>
        <item x="2742"/>
        <item x="2741"/>
        <item x="2740"/>
        <item x="2739"/>
        <item x="2738"/>
        <item x="2737"/>
        <item x="2736"/>
        <item x="2735"/>
        <item x="2734"/>
        <item x="2733"/>
        <item x="2732"/>
        <item x="2731"/>
        <item x="2730"/>
        <item x="2729"/>
        <item x="2728"/>
        <item x="2727"/>
        <item x="2726"/>
        <item x="2725"/>
        <item x="2724"/>
        <item x="2723"/>
        <item x="2722"/>
        <item x="2721"/>
        <item x="2720"/>
        <item x="2719"/>
        <item x="2718"/>
        <item x="2717"/>
        <item x="2716"/>
        <item x="2715"/>
        <item x="2714"/>
        <item x="2713"/>
        <item x="2712"/>
        <item x="2711"/>
        <item x="2710"/>
        <item x="2709"/>
        <item x="2708"/>
        <item x="2707"/>
        <item x="2706"/>
        <item x="2705"/>
        <item x="2704"/>
        <item x="2703"/>
        <item x="2702"/>
        <item x="2701"/>
        <item x="2700"/>
        <item x="2699"/>
        <item x="2698"/>
        <item x="2697"/>
        <item x="2696"/>
        <item x="2695"/>
        <item x="2694"/>
        <item x="2693"/>
        <item x="2692"/>
        <item x="2691"/>
        <item x="2690"/>
        <item x="2689"/>
        <item x="2688"/>
        <item x="2687"/>
        <item x="2686"/>
        <item x="2685"/>
        <item x="2684"/>
        <item x="2683"/>
        <item x="2682"/>
        <item x="2681"/>
        <item x="2680"/>
        <item x="2679"/>
        <item x="2678"/>
        <item x="2677"/>
        <item x="2676"/>
        <item x="2675"/>
        <item x="2674"/>
        <item x="2673"/>
        <item x="2672"/>
        <item x="2671"/>
        <item x="2670"/>
        <item x="2669"/>
        <item x="2668"/>
        <item x="2667"/>
        <item x="2666"/>
        <item x="2665"/>
        <item x="2664"/>
        <item x="2663"/>
        <item x="2662"/>
        <item x="2661"/>
        <item x="2660"/>
        <item x="2659"/>
        <item x="2658"/>
        <item x="2657"/>
        <item x="2656"/>
        <item x="2655"/>
        <item x="2654"/>
        <item x="2653"/>
        <item x="2652"/>
        <item x="2651"/>
        <item x="2650"/>
        <item x="2649"/>
        <item x="2648"/>
        <item x="2647"/>
        <item x="2646"/>
        <item x="2645"/>
        <item x="2644"/>
        <item x="2643"/>
        <item x="2642"/>
        <item x="2641"/>
        <item x="2640"/>
        <item x="2639"/>
        <item x="2638"/>
        <item x="2637"/>
        <item x="2636"/>
        <item x="2635"/>
        <item x="2634"/>
        <item x="2633"/>
        <item x="2632"/>
        <item x="2631"/>
        <item x="2630"/>
        <item x="2629"/>
        <item x="2628"/>
        <item x="2627"/>
        <item x="2626"/>
        <item x="2625"/>
        <item x="2624"/>
        <item x="2623"/>
        <item x="2622"/>
        <item x="2621"/>
        <item x="2620"/>
        <item x="2619"/>
        <item x="2618"/>
        <item x="2617"/>
        <item x="2616"/>
        <item x="2615"/>
        <item x="2614"/>
        <item x="2613"/>
        <item x="2612"/>
        <item x="2611"/>
        <item x="2610"/>
        <item x="2609"/>
        <item x="2608"/>
        <item x="2607"/>
        <item x="2606"/>
        <item x="2605"/>
        <item x="2604"/>
        <item x="2603"/>
        <item x="2602"/>
        <item x="2601"/>
        <item x="2600"/>
        <item x="2599"/>
        <item x="2598"/>
        <item x="2597"/>
        <item x="2596"/>
        <item x="2595"/>
        <item x="2594"/>
        <item x="2593"/>
        <item x="2592"/>
        <item x="2591"/>
        <item x="2590"/>
        <item x="2589"/>
        <item x="2588"/>
        <item x="2587"/>
        <item x="2586"/>
        <item x="2585"/>
        <item x="2584"/>
        <item x="2583"/>
        <item x="2582"/>
        <item x="2581"/>
        <item x="2580"/>
        <item x="2579"/>
        <item x="2578"/>
        <item x="2577"/>
        <item x="2576"/>
        <item x="2575"/>
        <item x="2574"/>
        <item x="2573"/>
        <item x="2572"/>
        <item x="2571"/>
        <item x="2570"/>
        <item x="2569"/>
        <item x="2568"/>
        <item x="2567"/>
        <item x="2566"/>
        <item x="2565"/>
        <item x="2564"/>
        <item x="2563"/>
        <item x="2562"/>
        <item x="2561"/>
        <item x="2560"/>
        <item x="2559"/>
        <item x="2558"/>
        <item x="2557"/>
        <item x="2556"/>
        <item x="2555"/>
        <item x="2554"/>
        <item x="2553"/>
        <item x="2552"/>
        <item x="2551"/>
        <item x="2550"/>
        <item x="2549"/>
        <item x="2548"/>
        <item x="2547"/>
        <item x="2546"/>
        <item x="2545"/>
        <item x="2544"/>
        <item x="2543"/>
        <item x="2542"/>
        <item x="2541"/>
        <item x="2540"/>
        <item x="2539"/>
        <item x="2538"/>
        <item x="2537"/>
        <item x="2536"/>
        <item x="2535"/>
        <item x="2534"/>
        <item x="2533"/>
        <item x="2532"/>
        <item x="2531"/>
        <item x="2530"/>
        <item x="2529"/>
        <item x="2528"/>
        <item x="2527"/>
        <item x="2526"/>
        <item x="2525"/>
        <item x="2524"/>
        <item x="2523"/>
        <item x="2522"/>
        <item x="2521"/>
        <item x="2520"/>
        <item x="2519"/>
        <item x="2518"/>
        <item x="2517"/>
        <item x="2516"/>
        <item x="2515"/>
        <item x="2514"/>
        <item x="2513"/>
        <item x="2512"/>
        <item x="2511"/>
        <item x="2510"/>
        <item x="2509"/>
        <item x="2508"/>
        <item x="2507"/>
        <item x="2506"/>
        <item x="2505"/>
        <item x="2504"/>
        <item x="2503"/>
        <item x="2502"/>
        <item x="2501"/>
        <item x="2500"/>
        <item x="2499"/>
        <item x="2498"/>
        <item x="2497"/>
        <item x="2496"/>
        <item x="2495"/>
        <item x="2494"/>
        <item x="2493"/>
        <item x="2492"/>
        <item x="2491"/>
        <item x="2490"/>
        <item x="2489"/>
        <item x="2488"/>
        <item x="2487"/>
        <item x="2486"/>
        <item x="2485"/>
        <item x="2484"/>
        <item x="2483"/>
        <item x="2482"/>
        <item x="2481"/>
        <item x="2480"/>
        <item x="2479"/>
        <item x="2478"/>
        <item x="2477"/>
        <item x="2476"/>
        <item x="2475"/>
        <item x="2474"/>
        <item x="2473"/>
        <item x="2472"/>
        <item x="2471"/>
        <item x="2470"/>
        <item x="2469"/>
        <item x="2468"/>
        <item x="2467"/>
        <item x="2466"/>
        <item x="2465"/>
        <item x="2464"/>
        <item x="2463"/>
        <item x="2462"/>
        <item x="2461"/>
        <item x="2460"/>
        <item x="2459"/>
        <item x="2458"/>
        <item x="2457"/>
        <item x="2456"/>
        <item x="2455"/>
        <item x="2454"/>
        <item x="2453"/>
        <item x="2452"/>
        <item x="2451"/>
        <item x="2450"/>
        <item x="2449"/>
        <item x="2448"/>
        <item x="2447"/>
        <item x="2446"/>
        <item x="2445"/>
        <item x="2444"/>
        <item x="2443"/>
        <item x="2442"/>
        <item x="2441"/>
        <item x="2440"/>
        <item x="2439"/>
        <item x="2438"/>
        <item x="2437"/>
        <item x="2436"/>
        <item x="2435"/>
        <item x="2434"/>
        <item x="2433"/>
        <item x="2432"/>
        <item x="2431"/>
        <item x="2430"/>
        <item x="2429"/>
        <item x="2428"/>
        <item x="2427"/>
        <item x="2426"/>
        <item x="2425"/>
        <item x="2424"/>
        <item x="2423"/>
        <item x="2422"/>
        <item x="2421"/>
        <item x="2420"/>
        <item x="2419"/>
        <item x="2418"/>
        <item x="2417"/>
        <item x="2416"/>
        <item x="2415"/>
        <item x="2414"/>
        <item x="2413"/>
        <item x="2412"/>
        <item x="2411"/>
        <item x="2410"/>
        <item x="2409"/>
        <item x="2408"/>
        <item x="2407"/>
        <item x="2406"/>
        <item x="2405"/>
        <item x="2404"/>
        <item x="2403"/>
        <item x="2402"/>
        <item x="2401"/>
        <item x="2400"/>
        <item x="2399"/>
        <item x="2398"/>
        <item x="2397"/>
        <item x="2396"/>
        <item x="2395"/>
        <item x="2394"/>
        <item x="2393"/>
        <item x="2392"/>
        <item x="2391"/>
        <item x="2390"/>
        <item x="2389"/>
        <item x="2388"/>
        <item x="2387"/>
        <item x="2386"/>
        <item x="2385"/>
        <item x="2384"/>
        <item x="2383"/>
        <item x="2382"/>
        <item x="2381"/>
        <item x="2380"/>
        <item x="2379"/>
        <item x="2378"/>
        <item x="2377"/>
        <item x="2376"/>
        <item x="2375"/>
        <item x="2374"/>
        <item x="2373"/>
        <item x="2372"/>
        <item x="2371"/>
        <item x="2370"/>
        <item x="2369"/>
        <item x="2368"/>
        <item x="2367"/>
        <item x="2366"/>
        <item x="2365"/>
        <item x="2364"/>
        <item x="2363"/>
        <item x="2362"/>
        <item x="2361"/>
        <item x="2360"/>
        <item x="2359"/>
        <item x="2358"/>
        <item x="2357"/>
        <item x="2356"/>
        <item x="2355"/>
        <item x="2354"/>
        <item x="2353"/>
        <item x="2352"/>
        <item x="2351"/>
        <item x="2350"/>
        <item x="2349"/>
        <item x="2348"/>
        <item x="2347"/>
        <item x="2346"/>
        <item x="2345"/>
        <item x="2344"/>
        <item x="2343"/>
        <item x="2342"/>
        <item x="2341"/>
        <item x="2340"/>
        <item x="2339"/>
        <item x="2338"/>
        <item x="2337"/>
        <item x="2336"/>
        <item x="2335"/>
        <item x="2334"/>
        <item x="2333"/>
        <item x="2332"/>
        <item x="2331"/>
        <item x="2330"/>
        <item x="2329"/>
        <item x="2328"/>
        <item x="2327"/>
        <item x="2326"/>
        <item x="2325"/>
        <item x="2324"/>
        <item x="2323"/>
        <item x="2322"/>
        <item x="2321"/>
        <item x="2320"/>
        <item x="2319"/>
        <item x="2318"/>
        <item x="2317"/>
        <item x="2316"/>
        <item x="2315"/>
        <item x="2314"/>
        <item x="2313"/>
        <item x="2312"/>
        <item x="2311"/>
        <item x="2310"/>
        <item x="2309"/>
        <item x="2308"/>
        <item x="2307"/>
        <item x="2306"/>
        <item x="2305"/>
        <item x="2304"/>
        <item x="2303"/>
        <item x="2302"/>
        <item x="2301"/>
        <item x="2300"/>
        <item x="2299"/>
        <item x="2298"/>
        <item x="2297"/>
        <item x="2296"/>
        <item x="2295"/>
        <item x="2294"/>
        <item x="2293"/>
        <item x="2292"/>
        <item x="2291"/>
        <item x="2290"/>
        <item x="2289"/>
        <item x="2288"/>
        <item x="2287"/>
        <item x="2286"/>
        <item x="2285"/>
        <item x="2284"/>
        <item x="2283"/>
        <item x="2282"/>
        <item x="2281"/>
        <item x="2280"/>
        <item x="2279"/>
        <item x="2278"/>
        <item x="2277"/>
        <item x="2276"/>
        <item x="2275"/>
        <item x="2274"/>
        <item x="2273"/>
        <item x="2272"/>
        <item x="2271"/>
        <item x="2270"/>
        <item x="2269"/>
        <item x="2268"/>
        <item x="2267"/>
        <item x="2266"/>
        <item x="2265"/>
        <item x="2264"/>
        <item x="2263"/>
        <item x="2262"/>
        <item x="2261"/>
        <item x="2260"/>
        <item x="2259"/>
        <item x="2258"/>
        <item x="2257"/>
        <item x="2256"/>
        <item x="2255"/>
        <item x="2254"/>
        <item x="2253"/>
        <item x="2252"/>
        <item x="2251"/>
        <item x="2250"/>
        <item x="2249"/>
        <item x="2248"/>
        <item x="2247"/>
        <item x="2246"/>
        <item x="2245"/>
        <item x="2244"/>
        <item x="2243"/>
        <item x="2242"/>
        <item x="2241"/>
        <item x="2240"/>
        <item x="2239"/>
        <item x="2238"/>
        <item x="2237"/>
        <item x="2236"/>
        <item x="2235"/>
        <item x="2234"/>
        <item x="2233"/>
        <item x="2232"/>
        <item x="2231"/>
        <item x="2230"/>
        <item x="2229"/>
        <item x="2228"/>
        <item x="2227"/>
        <item x="2226"/>
        <item x="2225"/>
        <item x="2224"/>
        <item x="2223"/>
        <item x="2222"/>
        <item x="2221"/>
        <item x="2220"/>
        <item x="2219"/>
        <item x="2218"/>
        <item x="2217"/>
        <item x="2216"/>
        <item x="2215"/>
        <item x="2214"/>
        <item x="2213"/>
        <item x="2212"/>
        <item x="2211"/>
        <item x="2210"/>
        <item x="2209"/>
        <item x="2208"/>
        <item x="2207"/>
        <item x="2206"/>
        <item x="2205"/>
        <item x="2204"/>
        <item x="2203"/>
        <item x="2202"/>
        <item x="2201"/>
        <item x="2200"/>
        <item x="2199"/>
        <item x="2198"/>
        <item x="2197"/>
        <item x="2196"/>
        <item x="2195"/>
        <item x="2194"/>
        <item x="2193"/>
        <item x="2192"/>
        <item x="2191"/>
        <item x="2190"/>
        <item x="2189"/>
        <item x="2188"/>
        <item x="2187"/>
        <item x="2186"/>
        <item x="2185"/>
        <item x="2184"/>
        <item x="2183"/>
        <item x="2182"/>
        <item x="2181"/>
        <item x="2180"/>
        <item x="2179"/>
        <item x="2178"/>
        <item x="2177"/>
        <item x="2176"/>
        <item x="2175"/>
        <item x="2174"/>
        <item x="2173"/>
        <item x="2172"/>
        <item x="2171"/>
        <item x="2170"/>
        <item x="2169"/>
        <item x="2168"/>
        <item x="2167"/>
        <item x="2166"/>
        <item x="2165"/>
        <item x="2164"/>
        <item x="2163"/>
        <item x="2162"/>
        <item x="2161"/>
        <item x="2160"/>
        <item x="2159"/>
        <item x="2158"/>
        <item x="2157"/>
        <item x="2156"/>
        <item x="2155"/>
        <item x="2154"/>
        <item x="2153"/>
        <item x="2152"/>
        <item x="2151"/>
        <item x="2150"/>
        <item x="2149"/>
        <item x="2148"/>
        <item x="2147"/>
        <item x="2146"/>
        <item x="2145"/>
        <item x="2144"/>
        <item x="2143"/>
        <item x="2142"/>
        <item x="2141"/>
        <item x="2140"/>
        <item x="2139"/>
        <item x="2138"/>
        <item x="2137"/>
        <item x="2136"/>
        <item x="2135"/>
        <item x="2134"/>
        <item x="2133"/>
        <item x="2132"/>
        <item x="2131"/>
        <item x="2130"/>
        <item x="2129"/>
        <item x="2128"/>
        <item x="2127"/>
        <item x="2126"/>
        <item x="2125"/>
        <item x="2124"/>
        <item x="2123"/>
        <item x="2122"/>
        <item x="2121"/>
        <item x="2120"/>
        <item x="2119"/>
        <item x="2118"/>
        <item x="2117"/>
        <item x="2116"/>
        <item x="2115"/>
        <item x="2114"/>
        <item x="2113"/>
        <item x="2112"/>
        <item x="2111"/>
        <item x="2110"/>
        <item x="2109"/>
        <item x="2108"/>
        <item x="2107"/>
        <item x="2106"/>
        <item x="2105"/>
        <item x="2104"/>
        <item x="2103"/>
        <item x="2102"/>
        <item x="2101"/>
        <item x="2100"/>
        <item x="2099"/>
        <item x="2098"/>
        <item x="2097"/>
        <item x="2096"/>
        <item x="2095"/>
        <item x="2094"/>
        <item x="2093"/>
        <item x="2092"/>
        <item x="2091"/>
        <item x="2090"/>
        <item x="2089"/>
        <item x="2088"/>
        <item x="2087"/>
        <item x="2086"/>
        <item x="2085"/>
        <item x="2084"/>
        <item x="2083"/>
        <item x="2082"/>
        <item x="2081"/>
        <item x="2080"/>
        <item x="2079"/>
        <item x="2078"/>
        <item x="2077"/>
        <item x="2076"/>
        <item x="2075"/>
        <item x="2074"/>
        <item x="2073"/>
        <item x="2072"/>
        <item x="2071"/>
        <item x="2070"/>
        <item x="2069"/>
        <item x="2068"/>
        <item x="2067"/>
        <item x="2066"/>
        <item x="2065"/>
        <item x="2064"/>
        <item x="2063"/>
        <item x="2062"/>
        <item x="2061"/>
        <item x="2060"/>
        <item x="2059"/>
        <item x="2058"/>
        <item x="2057"/>
        <item x="2056"/>
        <item x="2055"/>
        <item x="2054"/>
        <item x="2053"/>
        <item x="2052"/>
        <item x="2051"/>
        <item x="2050"/>
        <item x="2049"/>
        <item x="2048"/>
        <item x="2047"/>
        <item x="2046"/>
        <item x="2045"/>
        <item x="2044"/>
        <item x="2043"/>
        <item x="2042"/>
        <item x="2041"/>
        <item x="2040"/>
        <item x="2039"/>
        <item x="2038"/>
        <item x="2037"/>
        <item x="2036"/>
        <item x="2035"/>
        <item x="2034"/>
        <item x="2033"/>
        <item x="2032"/>
        <item x="2031"/>
        <item x="2030"/>
        <item x="2029"/>
        <item x="2028"/>
        <item x="2027"/>
        <item x="2026"/>
        <item x="2025"/>
        <item x="2024"/>
        <item x="2023"/>
        <item x="2022"/>
        <item x="2021"/>
        <item x="2020"/>
        <item x="2019"/>
        <item x="2018"/>
        <item x="2017"/>
        <item x="2016"/>
        <item x="2015"/>
        <item x="2014"/>
        <item x="2013"/>
        <item x="2012"/>
        <item x="2011"/>
        <item x="2010"/>
        <item x="2009"/>
        <item x="2008"/>
        <item x="2007"/>
        <item x="2006"/>
        <item x="2005"/>
        <item x="2004"/>
        <item x="2003"/>
        <item x="2002"/>
        <item x="2001"/>
        <item x="2000"/>
        <item x="1999"/>
        <item x="1998"/>
        <item x="1997"/>
        <item x="1996"/>
        <item x="1995"/>
        <item x="1994"/>
        <item x="1993"/>
        <item x="1992"/>
        <item x="1991"/>
        <item x="1990"/>
        <item x="1989"/>
        <item x="1988"/>
        <item x="1987"/>
        <item x="1986"/>
        <item x="1985"/>
        <item x="1984"/>
        <item x="1983"/>
        <item x="1982"/>
        <item x="1981"/>
        <item x="1980"/>
        <item x="1979"/>
        <item x="1978"/>
        <item x="1977"/>
        <item x="1976"/>
        <item x="1975"/>
        <item x="1974"/>
        <item x="1973"/>
        <item x="1972"/>
        <item x="1971"/>
        <item x="1970"/>
        <item x="1969"/>
        <item x="1968"/>
        <item x="1967"/>
        <item x="1966"/>
        <item x="1965"/>
        <item x="1964"/>
        <item x="1963"/>
        <item x="1962"/>
        <item x="1961"/>
        <item x="1960"/>
        <item x="1959"/>
        <item x="1958"/>
        <item x="1957"/>
        <item x="1956"/>
        <item x="1955"/>
        <item x="1954"/>
        <item x="1953"/>
        <item x="1952"/>
        <item x="1951"/>
        <item x="1950"/>
        <item x="1949"/>
        <item x="1948"/>
        <item x="1947"/>
        <item x="1946"/>
        <item x="1945"/>
        <item x="1944"/>
        <item x="1943"/>
        <item x="1942"/>
        <item x="1941"/>
        <item x="1940"/>
        <item x="1939"/>
        <item x="1938"/>
        <item x="1937"/>
        <item x="1936"/>
        <item x="1935"/>
        <item x="1934"/>
        <item x="1933"/>
        <item x="1932"/>
        <item x="1931"/>
        <item x="1930"/>
        <item x="1929"/>
        <item x="1928"/>
        <item x="1927"/>
        <item x="1926"/>
        <item x="1925"/>
        <item x="1924"/>
        <item x="1923"/>
        <item x="1922"/>
        <item x="1921"/>
        <item x="1920"/>
        <item x="1919"/>
        <item x="1918"/>
        <item x="1917"/>
        <item x="1916"/>
        <item x="1915"/>
        <item x="1914"/>
        <item x="1913"/>
        <item x="1912"/>
        <item x="1911"/>
        <item x="1910"/>
        <item x="1909"/>
        <item x="1908"/>
        <item x="1907"/>
        <item x="1906"/>
        <item x="1905"/>
        <item x="1904"/>
        <item x="1903"/>
        <item x="1902"/>
        <item x="1901"/>
        <item x="1900"/>
        <item x="1899"/>
        <item x="1898"/>
        <item x="1897"/>
        <item x="1896"/>
        <item x="1895"/>
        <item x="1894"/>
        <item x="1893"/>
        <item x="1892"/>
        <item x="1891"/>
        <item x="1890"/>
        <item x="1889"/>
        <item x="1888"/>
        <item x="1887"/>
        <item x="1886"/>
        <item x="1885"/>
        <item x="1884"/>
        <item x="1883"/>
        <item x="1882"/>
        <item x="1881"/>
        <item x="1880"/>
        <item x="1879"/>
        <item x="1878"/>
        <item x="1877"/>
        <item x="1876"/>
        <item x="1875"/>
        <item x="1874"/>
        <item x="1873"/>
        <item x="1872"/>
        <item x="1871"/>
        <item x="1870"/>
        <item x="1869"/>
        <item x="1868"/>
        <item x="1867"/>
        <item x="1866"/>
        <item x="1865"/>
        <item x="1864"/>
        <item x="1863"/>
        <item x="1862"/>
        <item x="1861"/>
        <item x="1860"/>
        <item x="1859"/>
        <item x="1858"/>
        <item x="1857"/>
        <item x="1856"/>
        <item x="1855"/>
        <item x="1854"/>
        <item x="1853"/>
        <item x="1852"/>
        <item x="1851"/>
        <item x="1850"/>
        <item x="1849"/>
        <item x="1848"/>
        <item x="1847"/>
        <item x="1846"/>
        <item x="1845"/>
        <item x="1844"/>
        <item x="1843"/>
        <item x="1842"/>
        <item x="1841"/>
        <item x="1840"/>
        <item x="1839"/>
        <item x="1838"/>
        <item x="1837"/>
        <item x="1836"/>
        <item x="1835"/>
        <item x="1834"/>
        <item x="1833"/>
        <item x="1832"/>
        <item x="1831"/>
        <item x="1830"/>
        <item x="1829"/>
        <item x="1828"/>
        <item x="1827"/>
        <item x="1826"/>
        <item x="1825"/>
        <item x="1824"/>
        <item x="1823"/>
        <item x="1822"/>
        <item x="1821"/>
        <item x="1820"/>
        <item x="1819"/>
        <item x="1818"/>
        <item x="1817"/>
        <item x="1816"/>
        <item x="1815"/>
        <item x="1814"/>
        <item x="1813"/>
        <item x="1812"/>
        <item x="1811"/>
        <item x="1810"/>
        <item x="1809"/>
        <item x="1808"/>
        <item x="1807"/>
        <item x="1806"/>
        <item x="1805"/>
        <item x="1804"/>
        <item x="1803"/>
        <item x="1802"/>
        <item x="1801"/>
        <item x="1800"/>
        <item x="1799"/>
        <item x="1798"/>
        <item x="1797"/>
        <item x="1796"/>
        <item x="1795"/>
        <item x="1794"/>
        <item x="1793"/>
        <item x="1792"/>
        <item x="1791"/>
        <item x="1790"/>
        <item x="1789"/>
        <item x="1788"/>
        <item x="1787"/>
        <item x="1786"/>
        <item x="1785"/>
        <item x="1784"/>
        <item x="1783"/>
        <item x="1782"/>
        <item x="1781"/>
        <item x="1780"/>
        <item x="1779"/>
        <item x="1778"/>
        <item x="1777"/>
        <item x="1776"/>
        <item x="1775"/>
        <item x="1774"/>
        <item x="1773"/>
        <item x="1772"/>
        <item x="1771"/>
        <item x="1770"/>
        <item x="1769"/>
        <item x="1768"/>
        <item x="1767"/>
        <item x="1766"/>
        <item x="1765"/>
        <item x="1764"/>
        <item x="1763"/>
        <item x="1762"/>
        <item x="1761"/>
        <item x="1760"/>
        <item x="1759"/>
        <item x="1758"/>
        <item x="1757"/>
        <item x="1756"/>
        <item x="1755"/>
        <item x="1754"/>
        <item x="1753"/>
        <item x="1752"/>
        <item x="1751"/>
        <item x="1750"/>
        <item x="1749"/>
        <item x="1748"/>
        <item x="1747"/>
        <item x="1746"/>
        <item x="1745"/>
        <item x="1744"/>
        <item x="1743"/>
        <item x="1742"/>
        <item x="1741"/>
        <item x="1740"/>
        <item x="1739"/>
        <item x="1738"/>
        <item x="1737"/>
        <item x="1736"/>
        <item x="1735"/>
        <item x="1734"/>
        <item x="1733"/>
        <item x="1732"/>
        <item x="1731"/>
        <item x="1730"/>
        <item x="1729"/>
        <item x="1728"/>
        <item x="1727"/>
        <item x="1726"/>
        <item x="1725"/>
        <item x="1724"/>
        <item x="1723"/>
        <item x="1722"/>
        <item x="1721"/>
        <item x="1720"/>
        <item x="1719"/>
        <item x="1718"/>
        <item x="1717"/>
        <item x="1716"/>
        <item x="1715"/>
        <item x="1714"/>
        <item x="1713"/>
        <item x="1712"/>
        <item x="1711"/>
        <item x="1710"/>
        <item x="1709"/>
        <item x="1708"/>
        <item x="1707"/>
        <item x="1706"/>
        <item x="1705"/>
        <item x="1704"/>
        <item x="1703"/>
        <item x="1702"/>
        <item x="1701"/>
        <item x="1700"/>
        <item x="1699"/>
        <item x="1698"/>
        <item x="1697"/>
        <item x="1696"/>
        <item x="1695"/>
        <item x="1694"/>
        <item x="1693"/>
        <item x="1692"/>
        <item x="1691"/>
        <item x="1690"/>
        <item x="1689"/>
        <item x="1688"/>
        <item x="1687"/>
        <item x="1686"/>
        <item x="1685"/>
        <item x="1684"/>
        <item x="1683"/>
        <item x="1682"/>
        <item x="1681"/>
        <item x="1680"/>
        <item x="1679"/>
        <item x="1678"/>
        <item x="1677"/>
        <item x="1676"/>
        <item x="1675"/>
        <item x="1674"/>
        <item x="1673"/>
        <item x="1672"/>
        <item x="1671"/>
        <item x="1670"/>
        <item x="1669"/>
        <item x="1668"/>
        <item x="1667"/>
        <item x="1666"/>
        <item x="1665"/>
        <item x="1664"/>
        <item x="1663"/>
        <item x="1662"/>
        <item x="1661"/>
        <item x="1660"/>
        <item x="1659"/>
        <item x="1658"/>
        <item x="1657"/>
        <item x="1656"/>
        <item x="1655"/>
        <item x="1654"/>
        <item x="1653"/>
        <item x="1652"/>
        <item x="1651"/>
        <item x="1650"/>
        <item x="1649"/>
        <item x="1648"/>
        <item x="1647"/>
        <item x="1646"/>
        <item x="1645"/>
        <item x="1644"/>
        <item x="1643"/>
        <item x="1642"/>
        <item x="1641"/>
        <item x="1640"/>
        <item x="1639"/>
        <item x="1638"/>
        <item x="1637"/>
        <item x="1636"/>
        <item x="1635"/>
        <item x="1634"/>
        <item x="1633"/>
        <item x="1632"/>
        <item x="1631"/>
        <item x="1630"/>
        <item x="1629"/>
        <item x="1628"/>
        <item x="1627"/>
        <item x="1626"/>
        <item x="1625"/>
        <item x="1624"/>
        <item x="1623"/>
        <item x="1622"/>
        <item x="1621"/>
        <item x="1620"/>
        <item x="1619"/>
        <item x="1618"/>
        <item x="1617"/>
        <item x="1616"/>
        <item x="1615"/>
        <item x="1614"/>
        <item x="1613"/>
        <item x="1612"/>
        <item x="1611"/>
        <item x="1610"/>
        <item x="1609"/>
        <item x="1608"/>
        <item x="1607"/>
        <item x="1606"/>
        <item x="1605"/>
        <item x="1604"/>
        <item x="1603"/>
        <item x="1602"/>
        <item x="1601"/>
        <item x="1600"/>
        <item x="1599"/>
        <item x="1598"/>
        <item x="1597"/>
        <item x="1596"/>
        <item x="1595"/>
        <item x="1594"/>
        <item x="1593"/>
        <item x="1592"/>
        <item x="1591"/>
        <item x="1590"/>
        <item x="1589"/>
        <item x="1588"/>
        <item x="1587"/>
        <item x="1586"/>
        <item x="1585"/>
        <item x="1584"/>
        <item x="1583"/>
        <item x="1582"/>
        <item x="1581"/>
        <item x="1580"/>
        <item x="1579"/>
        <item x="1578"/>
        <item x="1577"/>
        <item x="1576"/>
        <item x="1575"/>
        <item x="1574"/>
        <item x="1573"/>
        <item x="1572"/>
        <item x="1571"/>
        <item x="1570"/>
        <item x="1569"/>
        <item x="1568"/>
        <item x="1567"/>
        <item x="1566"/>
        <item x="1565"/>
        <item x="1564"/>
        <item x="1563"/>
        <item x="1562"/>
        <item x="1561"/>
        <item x="1560"/>
        <item x="1559"/>
        <item x="1558"/>
        <item x="1557"/>
        <item x="1556"/>
        <item x="1555"/>
        <item x="1554"/>
        <item x="1553"/>
        <item x="1552"/>
        <item x="1551"/>
        <item x="1550"/>
        <item x="1549"/>
        <item x="1548"/>
        <item x="1547"/>
        <item x="1546"/>
        <item x="1545"/>
        <item x="1544"/>
        <item x="1543"/>
        <item x="1542"/>
        <item x="1541"/>
        <item x="1540"/>
        <item x="1539"/>
        <item x="1538"/>
        <item x="1537"/>
        <item x="1536"/>
        <item x="1535"/>
        <item x="1534"/>
        <item x="1533"/>
        <item x="1532"/>
        <item x="1531"/>
        <item x="1530"/>
        <item x="1529"/>
        <item x="1528"/>
        <item x="1527"/>
        <item x="1526"/>
        <item x="1525"/>
        <item x="1524"/>
        <item x="1523"/>
        <item x="1522"/>
        <item x="1521"/>
        <item x="1520"/>
        <item x="1519"/>
        <item x="1518"/>
        <item x="1517"/>
        <item x="1516"/>
        <item x="1515"/>
        <item x="1514"/>
        <item x="1513"/>
        <item x="1512"/>
        <item x="1511"/>
        <item x="1510"/>
        <item x="1509"/>
        <item x="1508"/>
        <item x="1507"/>
        <item x="1506"/>
        <item x="1505"/>
        <item x="1504"/>
        <item x="1503"/>
        <item x="1502"/>
        <item x="1501"/>
        <item x="1500"/>
        <item x="1499"/>
        <item x="1498"/>
        <item x="1497"/>
        <item x="1496"/>
        <item x="1495"/>
        <item x="1494"/>
        <item x="1493"/>
        <item x="1492"/>
        <item x="1491"/>
        <item x="1490"/>
        <item x="1489"/>
        <item x="1488"/>
        <item x="1487"/>
        <item x="1486"/>
        <item x="1485"/>
        <item x="1484"/>
        <item x="1483"/>
        <item x="1482"/>
        <item x="1481"/>
        <item x="1480"/>
        <item x="1479"/>
        <item x="1478"/>
        <item x="1477"/>
        <item x="1476"/>
        <item x="1475"/>
        <item x="1474"/>
        <item x="1473"/>
        <item x="1472"/>
        <item x="1471"/>
        <item x="1470"/>
        <item x="1469"/>
        <item x="1468"/>
        <item x="1467"/>
        <item x="1466"/>
        <item x="1465"/>
        <item x="1464"/>
        <item x="1463"/>
        <item x="1462"/>
        <item x="1461"/>
        <item x="1460"/>
        <item x="1459"/>
        <item x="1458"/>
        <item x="1457"/>
        <item x="1456"/>
        <item x="1455"/>
        <item x="1454"/>
        <item x="1453"/>
        <item x="1452"/>
        <item x="1451"/>
        <item x="1450"/>
        <item x="1449"/>
        <item x="1448"/>
        <item x="1447"/>
        <item x="1446"/>
        <item x="1445"/>
        <item x="1444"/>
        <item x="1443"/>
        <item x="1442"/>
        <item x="1441"/>
        <item x="1440"/>
        <item x="1439"/>
        <item x="1438"/>
        <item x="1437"/>
        <item x="1436"/>
        <item x="1435"/>
        <item x="1434"/>
        <item x="1433"/>
        <item x="1432"/>
        <item x="1431"/>
        <item x="1430"/>
        <item x="1429"/>
        <item x="1428"/>
        <item x="1427"/>
        <item x="1426"/>
        <item x="1425"/>
        <item x="1424"/>
        <item x="1423"/>
        <item x="1422"/>
        <item x="1421"/>
        <item x="1420"/>
        <item x="1419"/>
        <item x="1418"/>
        <item x="1417"/>
        <item x="1416"/>
        <item x="1415"/>
        <item x="1414"/>
        <item x="1413"/>
        <item x="1412"/>
        <item x="1411"/>
        <item x="1410"/>
        <item x="1409"/>
        <item x="1408"/>
        <item x="1407"/>
        <item x="1406"/>
        <item x="1405"/>
        <item x="1404"/>
        <item x="1403"/>
        <item x="1402"/>
        <item x="1401"/>
        <item x="1400"/>
        <item x="1399"/>
        <item x="1398"/>
        <item x="1397"/>
        <item x="1396"/>
        <item x="1395"/>
        <item x="1394"/>
        <item x="1393"/>
        <item x="1392"/>
        <item x="1391"/>
        <item x="1390"/>
        <item x="1389"/>
        <item x="1388"/>
        <item x="1387"/>
        <item x="1386"/>
        <item x="1385"/>
        <item x="1384"/>
        <item x="1383"/>
        <item x="1382"/>
        <item x="1381"/>
        <item x="1380"/>
        <item x="1379"/>
        <item x="1378"/>
        <item x="1377"/>
        <item x="1376"/>
        <item x="1375"/>
        <item x="1374"/>
        <item x="1373"/>
        <item x="1372"/>
        <item x="1371"/>
        <item x="1370"/>
        <item x="1369"/>
        <item x="1368"/>
        <item x="1367"/>
        <item x="1366"/>
        <item x="1365"/>
        <item x="1364"/>
        <item x="1363"/>
        <item x="1362"/>
        <item x="1361"/>
        <item x="1360"/>
        <item x="1359"/>
        <item x="1358"/>
        <item x="1357"/>
        <item x="1356"/>
        <item x="1355"/>
        <item x="1354"/>
        <item x="1353"/>
        <item x="1352"/>
        <item x="1351"/>
        <item x="1350"/>
        <item x="1349"/>
        <item x="1348"/>
        <item x="1347"/>
        <item x="1346"/>
        <item x="1345"/>
        <item x="1344"/>
        <item x="1343"/>
        <item x="1342"/>
        <item x="1341"/>
        <item x="1340"/>
        <item x="1339"/>
        <item x="1338"/>
        <item x="1337"/>
        <item x="1336"/>
        <item x="1335"/>
        <item x="1334"/>
        <item x="1333"/>
        <item x="1332"/>
        <item x="1331"/>
        <item x="1330"/>
        <item x="1329"/>
        <item x="1328"/>
        <item x="1327"/>
        <item x="1326"/>
        <item x="1325"/>
        <item x="1324"/>
        <item x="1323"/>
        <item x="1322"/>
        <item x="1321"/>
        <item x="1320"/>
        <item x="1319"/>
        <item x="1318"/>
        <item x="1317"/>
        <item x="1316"/>
        <item x="1315"/>
        <item x="1314"/>
        <item x="1313"/>
        <item x="1312"/>
        <item x="1311"/>
        <item x="1310"/>
        <item x="1309"/>
        <item x="1308"/>
        <item x="1307"/>
        <item x="1306"/>
        <item x="1305"/>
        <item x="1304"/>
        <item x="1303"/>
        <item x="1302"/>
        <item x="1301"/>
        <item x="1300"/>
        <item x="1299"/>
        <item x="1298"/>
        <item x="1297"/>
        <item x="1296"/>
        <item x="1295"/>
        <item x="1294"/>
        <item x="1293"/>
        <item x="1292"/>
        <item x="1291"/>
        <item x="1290"/>
        <item x="1289"/>
        <item x="1288"/>
        <item x="1287"/>
        <item x="1286"/>
        <item x="1285"/>
        <item x="1284"/>
        <item x="1283"/>
        <item x="1282"/>
        <item x="1281"/>
        <item x="1280"/>
        <item x="1279"/>
        <item x="1278"/>
        <item x="1277"/>
        <item x="1276"/>
        <item x="1275"/>
        <item x="1274"/>
        <item x="1273"/>
        <item x="1272"/>
        <item x="1271"/>
        <item x="1270"/>
        <item x="1269"/>
        <item x="1268"/>
        <item x="1267"/>
        <item x="1266"/>
        <item x="1265"/>
        <item x="1264"/>
        <item x="1263"/>
        <item x="1262"/>
        <item x="1261"/>
        <item x="1260"/>
        <item x="1259"/>
        <item x="1258"/>
        <item x="1257"/>
        <item x="1256"/>
        <item x="1255"/>
        <item x="1254"/>
        <item x="1253"/>
        <item x="1252"/>
        <item x="1251"/>
        <item x="1250"/>
        <item x="1249"/>
        <item x="1248"/>
        <item x="1247"/>
        <item x="1246"/>
        <item x="1245"/>
        <item x="1244"/>
        <item x="1243"/>
        <item x="1242"/>
        <item x="1241"/>
        <item x="1240"/>
        <item x="1239"/>
        <item x="1238"/>
        <item x="1237"/>
        <item x="1236"/>
        <item x="1235"/>
        <item x="1234"/>
        <item x="1233"/>
        <item x="1232"/>
        <item x="1231"/>
        <item x="1230"/>
        <item x="1229"/>
        <item x="1228"/>
        <item x="1227"/>
        <item x="1226"/>
        <item x="1225"/>
        <item x="1224"/>
        <item x="1223"/>
        <item x="1222"/>
        <item x="1221"/>
        <item x="1220"/>
        <item x="1219"/>
        <item x="1218"/>
        <item x="1217"/>
        <item x="1216"/>
        <item x="1215"/>
        <item x="1214"/>
        <item x="1213"/>
        <item x="1212"/>
        <item x="1211"/>
        <item x="1210"/>
        <item x="1209"/>
        <item x="1208"/>
        <item x="1207"/>
        <item x="1206"/>
        <item x="1205"/>
        <item x="1204"/>
        <item x="1203"/>
        <item x="1202"/>
        <item x="1201"/>
        <item x="1200"/>
        <item x="1199"/>
        <item x="1198"/>
        <item x="1197"/>
        <item x="1196"/>
        <item x="1195"/>
        <item x="1194"/>
        <item x="1193"/>
        <item x="1192"/>
        <item x="1191"/>
        <item x="1190"/>
        <item x="1189"/>
        <item x="1188"/>
        <item x="1187"/>
        <item x="1186"/>
        <item x="1185"/>
        <item x="1184"/>
        <item x="1183"/>
        <item x="1182"/>
        <item x="1181"/>
        <item x="1180"/>
        <item x="1179"/>
        <item x="1178"/>
        <item x="1177"/>
        <item x="1176"/>
        <item x="1175"/>
        <item x="1174"/>
        <item x="1173"/>
        <item x="1172"/>
        <item x="1171"/>
        <item x="1170"/>
        <item x="1169"/>
        <item x="1168"/>
        <item x="1167"/>
        <item x="1166"/>
        <item x="1165"/>
        <item x="1164"/>
        <item x="1163"/>
        <item x="1162"/>
        <item x="1161"/>
        <item x="1160"/>
        <item x="1159"/>
        <item x="1158"/>
        <item x="1157"/>
        <item x="1156"/>
        <item x="1155"/>
        <item x="1154"/>
        <item x="1153"/>
        <item x="1152"/>
        <item x="1151"/>
        <item x="1150"/>
        <item x="1149"/>
        <item x="1148"/>
        <item x="1147"/>
        <item x="1146"/>
        <item x="1145"/>
        <item x="1144"/>
        <item x="1143"/>
        <item x="1142"/>
        <item x="1141"/>
        <item x="1140"/>
        <item x="1139"/>
        <item x="1138"/>
        <item x="1137"/>
        <item x="1136"/>
        <item x="1135"/>
        <item x="1134"/>
        <item x="1133"/>
        <item x="1132"/>
        <item x="1131"/>
        <item x="1130"/>
        <item x="1129"/>
        <item x="1128"/>
        <item x="1127"/>
        <item x="1126"/>
        <item x="1125"/>
        <item x="1124"/>
        <item x="1123"/>
        <item x="1122"/>
        <item x="1121"/>
        <item x="1120"/>
        <item x="1119"/>
        <item x="1118"/>
        <item x="1117"/>
        <item x="1116"/>
        <item x="1115"/>
        <item x="1114"/>
        <item x="1113"/>
        <item x="1112"/>
        <item x="1111"/>
        <item x="1110"/>
        <item x="1109"/>
        <item x="1108"/>
        <item x="1107"/>
        <item x="1106"/>
        <item x="1105"/>
        <item x="1104"/>
        <item x="1103"/>
        <item x="1102"/>
        <item x="1101"/>
        <item x="1100"/>
        <item x="1099"/>
        <item x="1098"/>
        <item x="1097"/>
        <item x="1096"/>
        <item x="1095"/>
        <item x="1094"/>
        <item x="1093"/>
        <item x="1092"/>
        <item x="1091"/>
        <item x="1090"/>
        <item x="1089"/>
        <item x="1088"/>
        <item x="1087"/>
        <item x="1086"/>
        <item x="1085"/>
        <item x="1084"/>
        <item x="1083"/>
        <item x="1082"/>
        <item x="1081"/>
        <item x="1080"/>
        <item x="1079"/>
        <item x="1078"/>
        <item x="1077"/>
        <item x="1076"/>
        <item x="1075"/>
        <item x="1074"/>
        <item x="1073"/>
        <item x="1072"/>
        <item x="1071"/>
        <item x="1070"/>
        <item x="1069"/>
        <item x="1068"/>
        <item x="1067"/>
        <item x="1066"/>
        <item x="1065"/>
        <item x="1064"/>
        <item x="1063"/>
        <item x="1062"/>
        <item x="1061"/>
        <item x="1060"/>
        <item x="1059"/>
        <item x="1058"/>
        <item x="1057"/>
        <item x="1056"/>
        <item x="1055"/>
        <item x="1054"/>
        <item x="1053"/>
        <item x="1052"/>
        <item x="1051"/>
        <item x="1050"/>
        <item x="1049"/>
        <item x="1048"/>
        <item x="1047"/>
        <item x="1046"/>
        <item x="1045"/>
        <item x="1044"/>
        <item x="1043"/>
        <item x="1042"/>
        <item x="1041"/>
        <item x="1040"/>
        <item x="1039"/>
        <item x="1038"/>
        <item x="1037"/>
        <item x="1036"/>
        <item x="1035"/>
        <item x="1034"/>
        <item x="1033"/>
        <item x="1032"/>
        <item x="1031"/>
        <item x="1030"/>
        <item x="1029"/>
        <item x="1028"/>
        <item x="1027"/>
        <item x="1026"/>
        <item x="1025"/>
        <item x="1024"/>
        <item x="1023"/>
        <item x="1022"/>
        <item x="1021"/>
        <item x="1020"/>
        <item x="1019"/>
        <item x="1018"/>
        <item x="1017"/>
        <item x="1016"/>
        <item x="1015"/>
        <item x="1014"/>
        <item x="1013"/>
        <item x="1012"/>
        <item x="1011"/>
        <item x="1010"/>
        <item x="1009"/>
        <item x="1008"/>
        <item x="1007"/>
        <item x="1006"/>
        <item x="1005"/>
        <item x="1004"/>
        <item x="1003"/>
        <item x="1002"/>
        <item x="1001"/>
        <item x="1000"/>
        <item x="999"/>
        <item x="998"/>
        <item x="997"/>
        <item x="996"/>
        <item x="995"/>
        <item x="994"/>
        <item x="993"/>
        <item x="992"/>
        <item x="991"/>
        <item x="990"/>
        <item x="989"/>
        <item x="988"/>
        <item x="987"/>
        <item x="986"/>
        <item x="985"/>
        <item x="984"/>
        <item x="983"/>
        <item x="982"/>
        <item x="981"/>
        <item x="980"/>
        <item x="979"/>
        <item x="978"/>
        <item x="977"/>
        <item x="976"/>
        <item x="975"/>
        <item x="974"/>
        <item x="973"/>
        <item x="972"/>
        <item x="971"/>
        <item x="970"/>
        <item x="969"/>
        <item x="968"/>
        <item x="967"/>
        <item x="966"/>
        <item x="965"/>
        <item x="964"/>
        <item x="963"/>
        <item x="962"/>
        <item x="961"/>
        <item x="960"/>
        <item x="959"/>
        <item x="958"/>
        <item x="957"/>
        <item x="956"/>
        <item x="955"/>
        <item x="954"/>
        <item x="953"/>
        <item x="952"/>
        <item x="951"/>
        <item x="950"/>
        <item x="949"/>
        <item x="948"/>
        <item x="947"/>
        <item x="946"/>
        <item x="945"/>
        <item x="944"/>
        <item x="943"/>
        <item x="942"/>
        <item x="941"/>
        <item x="940"/>
        <item x="939"/>
        <item x="938"/>
        <item x="937"/>
        <item x="936"/>
        <item x="935"/>
        <item x="934"/>
        <item x="933"/>
        <item x="932"/>
        <item x="931"/>
        <item x="930"/>
        <item x="929"/>
        <item x="928"/>
        <item x="927"/>
        <item x="926"/>
        <item x="925"/>
        <item x="924"/>
        <item x="923"/>
        <item x="922"/>
        <item x="921"/>
        <item x="920"/>
        <item x="919"/>
        <item x="918"/>
        <item x="917"/>
        <item x="916"/>
        <item x="915"/>
        <item x="914"/>
        <item x="913"/>
        <item x="912"/>
        <item x="911"/>
        <item x="910"/>
        <item x="909"/>
        <item x="908"/>
        <item x="907"/>
        <item x="906"/>
        <item x="905"/>
        <item x="904"/>
        <item x="903"/>
        <item x="902"/>
        <item x="901"/>
        <item x="900"/>
        <item x="899"/>
        <item x="898"/>
        <item x="897"/>
        <item x="896"/>
        <item x="895"/>
        <item x="894"/>
        <item x="893"/>
        <item x="892"/>
        <item x="891"/>
        <item x="890"/>
        <item x="889"/>
        <item x="888"/>
        <item x="887"/>
        <item x="886"/>
        <item x="885"/>
        <item x="884"/>
        <item x="883"/>
        <item x="882"/>
        <item x="881"/>
        <item x="880"/>
        <item x="879"/>
        <item x="878"/>
        <item x="877"/>
        <item x="876"/>
        <item x="875"/>
        <item x="874"/>
        <item x="873"/>
        <item x="872"/>
        <item x="871"/>
        <item x="870"/>
        <item x="869"/>
        <item x="868"/>
        <item x="867"/>
        <item x="866"/>
        <item x="865"/>
        <item x="864"/>
        <item x="863"/>
        <item x="862"/>
        <item x="861"/>
        <item x="860"/>
        <item x="859"/>
        <item x="858"/>
        <item x="857"/>
        <item x="856"/>
        <item x="855"/>
        <item x="854"/>
        <item x="853"/>
        <item x="852"/>
        <item x="851"/>
        <item x="850"/>
        <item x="849"/>
        <item x="848"/>
        <item x="847"/>
        <item x="846"/>
        <item x="845"/>
        <item x="844"/>
        <item x="843"/>
        <item x="842"/>
        <item x="841"/>
        <item x="840"/>
        <item x="839"/>
        <item x="838"/>
        <item x="837"/>
        <item x="836"/>
        <item x="835"/>
        <item x="834"/>
        <item x="833"/>
        <item x="832"/>
        <item x="831"/>
        <item x="830"/>
        <item x="829"/>
        <item x="828"/>
        <item x="827"/>
        <item x="826"/>
        <item x="825"/>
        <item x="824"/>
        <item x="823"/>
        <item x="822"/>
        <item x="821"/>
        <item x="820"/>
        <item x="819"/>
        <item x="818"/>
        <item x="817"/>
        <item x="816"/>
        <item x="815"/>
        <item x="814"/>
        <item x="813"/>
        <item x="812"/>
        <item x="811"/>
        <item x="810"/>
        <item x="809"/>
        <item x="808"/>
        <item x="807"/>
        <item x="806"/>
        <item x="805"/>
        <item x="804"/>
        <item x="803"/>
        <item x="802"/>
        <item x="801"/>
        <item x="800"/>
        <item x="799"/>
        <item x="798"/>
        <item x="797"/>
        <item x="796"/>
        <item x="795"/>
        <item x="794"/>
        <item x="793"/>
        <item x="792"/>
        <item x="791"/>
        <item x="790"/>
        <item x="789"/>
        <item x="788"/>
        <item x="787"/>
        <item x="786"/>
        <item x="785"/>
        <item x="784"/>
        <item x="783"/>
        <item x="782"/>
        <item x="781"/>
        <item x="780"/>
        <item x="779"/>
        <item x="778"/>
        <item x="777"/>
        <item x="776"/>
        <item x="775"/>
        <item x="774"/>
        <item x="773"/>
        <item x="772"/>
        <item x="771"/>
        <item x="770"/>
        <item x="769"/>
        <item x="768"/>
        <item x="767"/>
        <item x="766"/>
        <item x="765"/>
        <item x="764"/>
        <item x="763"/>
        <item x="762"/>
        <item x="761"/>
        <item x="760"/>
        <item x="759"/>
        <item x="758"/>
        <item x="757"/>
        <item x="756"/>
        <item x="755"/>
        <item x="754"/>
        <item x="753"/>
        <item x="752"/>
        <item x="751"/>
        <item x="750"/>
        <item x="749"/>
        <item x="748"/>
        <item x="747"/>
        <item x="746"/>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6"/>
        <item x="705"/>
        <item x="704"/>
        <item x="703"/>
        <item x="702"/>
        <item x="701"/>
        <item x="700"/>
        <item x="699"/>
        <item x="698"/>
        <item x="697"/>
        <item x="696"/>
        <item x="695"/>
        <item x="694"/>
        <item x="693"/>
        <item x="692"/>
        <item x="691"/>
        <item x="690"/>
        <item x="689"/>
        <item x="688"/>
        <item x="687"/>
        <item x="686"/>
        <item x="685"/>
        <item x="684"/>
        <item x="683"/>
        <item x="682"/>
        <item x="681"/>
        <item x="680"/>
        <item x="679"/>
        <item x="678"/>
        <item x="677"/>
        <item x="676"/>
        <item x="675"/>
        <item x="674"/>
        <item x="673"/>
        <item x="672"/>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9"/>
        <item x="628"/>
        <item x="627"/>
        <item x="626"/>
        <item x="625"/>
        <item x="624"/>
        <item x="623"/>
        <item x="622"/>
        <item x="621"/>
        <item x="620"/>
        <item x="619"/>
        <item x="618"/>
        <item x="617"/>
        <item x="616"/>
        <item x="615"/>
        <item x="614"/>
        <item x="613"/>
        <item x="612"/>
        <item x="611"/>
        <item x="610"/>
        <item x="609"/>
        <item x="608"/>
        <item x="607"/>
        <item x="606"/>
        <item x="605"/>
        <item x="604"/>
        <item x="603"/>
        <item x="602"/>
        <item x="601"/>
        <item x="600"/>
        <item x="599"/>
        <item x="598"/>
        <item x="597"/>
        <item x="596"/>
        <item x="595"/>
        <item x="594"/>
        <item x="593"/>
        <item x="592"/>
        <item x="591"/>
        <item x="590"/>
        <item x="589"/>
        <item x="588"/>
        <item x="587"/>
        <item x="586"/>
        <item x="585"/>
        <item x="584"/>
        <item x="583"/>
        <item x="582"/>
        <item x="581"/>
        <item x="580"/>
        <item x="579"/>
        <item x="578"/>
        <item x="577"/>
        <item x="576"/>
        <item x="575"/>
        <item x="574"/>
        <item x="573"/>
        <item x="572"/>
        <item x="571"/>
        <item x="570"/>
        <item x="569"/>
        <item x="568"/>
        <item x="567"/>
        <item x="566"/>
        <item x="565"/>
        <item x="564"/>
        <item x="563"/>
        <item x="562"/>
        <item x="561"/>
        <item x="560"/>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4"/>
        <item x="513"/>
        <item x="512"/>
        <item x="511"/>
        <item x="510"/>
        <item x="509"/>
        <item x="508"/>
        <item x="507"/>
        <item x="506"/>
        <item x="505"/>
        <item x="504"/>
        <item x="503"/>
        <item x="502"/>
        <item x="501"/>
        <item x="500"/>
        <item x="499"/>
        <item x="498"/>
        <item x="497"/>
        <item x="496"/>
        <item x="495"/>
        <item x="494"/>
        <item x="493"/>
        <item x="492"/>
        <item x="491"/>
        <item x="490"/>
        <item x="489"/>
        <item x="488"/>
        <item x="487"/>
        <item x="486"/>
        <item x="485"/>
        <item x="484"/>
        <item x="483"/>
        <item x="482"/>
        <item x="481"/>
        <item x="480"/>
        <item x="479"/>
        <item x="478"/>
        <item x="477"/>
        <item x="476"/>
        <item x="475"/>
        <item x="474"/>
        <item x="473"/>
        <item x="472"/>
        <item x="471"/>
        <item x="470"/>
        <item x="469"/>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20"/>
        <item x="419"/>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numFmtId="2" showAll="0"/>
    <pivotField numFmtId="2" showAll="0"/>
    <pivotField numFmtId="2" showAll="0"/>
    <pivotField dataField="1" numFmtId="2" showAll="0"/>
    <pivotField numFmtId="2" showAll="0"/>
    <pivotField showAll="0"/>
    <pivotField showAll="0"/>
    <pivotField numFmtId="2" showAll="0"/>
    <pivotField showAll="0"/>
    <pivotField showAll="0">
      <items count="4">
        <item x="0"/>
        <item h="1" x="2"/>
        <item h="1" x="1"/>
        <item t="default"/>
      </items>
    </pivotField>
    <pivotField showAll="0"/>
    <pivotField numFmtId="10" showAll="0"/>
    <pivotField showAll="0"/>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0"/>
        <item sd="0" x="1"/>
        <item sd="0" x="2"/>
        <item sd="0" x="3"/>
        <item sd="0" x="4"/>
        <item x="5"/>
        <item t="default"/>
      </items>
    </pivotField>
    <pivotField axis="axisPage" showAll="0">
      <items count="19">
        <item sd="0" x="0"/>
        <item sd="0" x="1"/>
        <item sd="0" x="2"/>
        <item sd="0" x="3"/>
        <item sd="0" x="4"/>
        <item sd="0" x="5"/>
        <item sd="0" x="6"/>
        <item sd="0" x="7"/>
        <item sd="0" x="8"/>
        <item sd="0" x="9"/>
        <item sd="0" x="10"/>
        <item sd="0" x="11"/>
        <item sd="0" x="12"/>
        <item sd="0" x="13"/>
        <item sd="0" x="14"/>
        <item sd="0" x="15"/>
        <item sd="0" x="16"/>
        <item x="17"/>
        <item t="default"/>
      </items>
    </pivotField>
  </pivotFields>
  <rowFields count="3">
    <field x="16"/>
    <field x="15"/>
    <field x="0"/>
  </rowFields>
  <rowItems count="5">
    <i>
      <x v="1"/>
    </i>
    <i>
      <x v="2"/>
    </i>
    <i>
      <x v="3"/>
    </i>
    <i>
      <x v="4"/>
    </i>
    <i t="grand">
      <x/>
    </i>
  </rowItems>
  <colItems count="1">
    <i/>
  </colItems>
  <pageFields count="1">
    <pageField fld="17" hier="-1"/>
  </pageFields>
  <dataFields count="1">
    <dataField name="Average of close" fld="4" subtotal="average" baseField="13" baseItem="1" numFmtId="2"/>
  </dataFields>
  <formats count="10">
    <format dxfId="71">
      <pivotArea collapsedLevelsAreSubtotals="1" fieldPosition="0">
        <references count="1">
          <reference field="16" count="1">
            <x v="1"/>
          </reference>
        </references>
      </pivotArea>
    </format>
    <format dxfId="70">
      <pivotArea collapsedLevelsAreSubtotals="1" fieldPosition="0">
        <references count="1">
          <reference field="16" count="1">
            <x v="2"/>
          </reference>
        </references>
      </pivotArea>
    </format>
    <format dxfId="69">
      <pivotArea collapsedLevelsAreSubtotals="1" fieldPosition="0">
        <references count="1">
          <reference field="16" count="1">
            <x v="3"/>
          </reference>
        </references>
      </pivotArea>
    </format>
    <format dxfId="68">
      <pivotArea collapsedLevelsAreSubtotals="1" fieldPosition="0">
        <references count="1">
          <reference field="16" count="1">
            <x v="4"/>
          </reference>
        </references>
      </pivotArea>
    </format>
    <format dxfId="67">
      <pivotArea dataOnly="0" labelOnly="1" fieldPosition="0">
        <references count="1">
          <reference field="16" count="4">
            <x v="1"/>
            <x v="2"/>
            <x v="3"/>
            <x v="4"/>
          </reference>
        </references>
      </pivotArea>
    </format>
    <format dxfId="66">
      <pivotArea collapsedLevelsAreSubtotals="1" fieldPosition="0">
        <references count="1">
          <reference field="16" count="1">
            <x v="1"/>
          </reference>
        </references>
      </pivotArea>
    </format>
    <format dxfId="65">
      <pivotArea collapsedLevelsAreSubtotals="1" fieldPosition="0">
        <references count="1">
          <reference field="16" count="1">
            <x v="2"/>
          </reference>
        </references>
      </pivotArea>
    </format>
    <format dxfId="64">
      <pivotArea collapsedLevelsAreSubtotals="1" fieldPosition="0">
        <references count="1">
          <reference field="16" count="1">
            <x v="3"/>
          </reference>
        </references>
      </pivotArea>
    </format>
    <format dxfId="63">
      <pivotArea collapsedLevelsAreSubtotals="1" fieldPosition="0">
        <references count="1">
          <reference field="16" count="1">
            <x v="4"/>
          </reference>
        </references>
      </pivotArea>
    </format>
    <format dxfId="62">
      <pivotArea dataOnly="0" labelOnly="1" fieldPosition="0">
        <references count="1">
          <reference field="16" count="4">
            <x v="1"/>
            <x v="2"/>
            <x v="3"/>
            <x v="4"/>
          </reference>
        </references>
      </pivotArea>
    </format>
  </formats>
  <chartFormats count="2">
    <chartFormat chart="1"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refreshOnLoad="1" connectionId="1" xr16:uid="{B4ABDA56-FF68-4A8D-ABE0-D9E62AA5D3F5}" autoFormatId="16" applyNumberFormats="0" applyBorderFormats="0" applyFontFormats="0" applyPatternFormats="0" applyAlignmentFormats="0" applyWidthHeightFormats="0">
  <queryTableRefresh nextId="26" unboundColumnsRight="9">
    <queryTableFields count="15">
      <queryTableField id="17" name="Date" tableColumnId="17"/>
      <queryTableField id="12" name="open" tableColumnId="12"/>
      <queryTableField id="13" name="high" tableColumnId="13"/>
      <queryTableField id="14" name="low" tableColumnId="14"/>
      <queryTableField id="15" name="close" tableColumnId="15"/>
      <queryTableField id="16" name="volume" tableColumnId="16"/>
      <queryTableField id="7" dataBound="0" tableColumnId="7"/>
      <queryTableField id="8" dataBound="0" tableColumnId="8"/>
      <queryTableField id="9" dataBound="0" tableColumnId="9"/>
      <queryTableField id="10" dataBound="0" tableColumnId="10"/>
      <queryTableField id="21" dataBound="0" tableColumnId="2"/>
      <queryTableField id="22" dataBound="0" tableColumnId="1"/>
      <queryTableField id="23" dataBound="0" tableColumnId="3"/>
      <queryTableField id="24" dataBound="0" tableColumnId="4"/>
      <queryTableField id="25" dataBound="0" tableColumnId="5"/>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eekdays" xr10:uid="{4E07C2C5-4DF6-4D24-A48E-F99B5DE02DBB}" sourceName="Weekdays">
  <pivotTables>
    <pivotTable tabId="4" name="Area"/>
    <pivotTable tabId="4" name="doughnut graph"/>
    <pivotTable tabId="4" name="high vss low"/>
    <pivotTable tabId="11" name="sentiment over time "/>
    <pivotTable tabId="11" name="sentiment type"/>
  </pivotTables>
  <data>
    <tabular pivotCacheId="639137120" crossFilter="none">
      <items count="5">
        <i x="2"/>
        <i x="1"/>
        <i x="0"/>
        <i x="4"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pread_level" xr10:uid="{AF8E0C93-6D39-44B8-9F2B-A3B211953FAE}" sourceName="spread level">
  <pivotTables>
    <pivotTable tabId="4" name="area chart"/>
    <pivotTable tabId="4" name="doughnut graph"/>
    <pivotTable tabId="4" name="volumeby weekdays"/>
    <pivotTable tabId="4" name="high vss low"/>
    <pivotTable tabId="11" name="sentiment over time "/>
    <pivotTable tabId="4" name="Area"/>
    <pivotTable tabId="4" name="Distribution Table"/>
    <pivotTable tabId="11" name="sentiment type"/>
  </pivotTables>
  <data>
    <tabular pivotCacheId="639137120">
      <items count="3">
        <i x="0" s="1"/>
        <i x="2"/>
        <i x="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ighStatus" xr10:uid="{1FC8E108-CCBD-43B0-9F6F-9C0B53160D35}" sourceName="HighStatus">
  <pivotTables>
    <pivotTable tabId="11" name="sentiment type"/>
  </pivotTables>
  <data>
    <tabular pivotCacheId="639137120">
      <items count="2">
        <i x="1" s="1"/>
        <i x="0"/>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Date" xr10:uid="{6AE09962-3CEE-4A0A-9D64-3DCE2EEC111A}" sourceName="Months (Date)">
  <pivotTables>
    <pivotTable tabId="4" name="Area"/>
    <pivotTable tabId="4" name="Distribution Table"/>
    <pivotTable tabId="4" name="doughnut graph"/>
    <pivotTable tabId="4" name="volumeby weekdays"/>
    <pivotTable tabId="4" name="high vss low"/>
  </pivotTables>
  <data>
    <tabular pivotCacheId="639137120">
      <items count="14">
        <i x="1"/>
        <i x="2"/>
        <i x="3"/>
        <i x="4"/>
        <i x="5"/>
        <i x="6"/>
        <i x="7"/>
        <i x="8"/>
        <i x="9"/>
        <i x="10"/>
        <i x="11" s="1"/>
        <i x="12"/>
        <i x="0" nd="1"/>
        <i x="13"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Weekdays 1" xr10:uid="{22317408-E009-4644-8F6C-462C018E3EC2}" cache="Slicer_Weekdays" caption="Weekdays" showCaption="0" style="SlicerStyleDark1 2" rowHeight="234950"/>
  <slicer name="spread level" xr10:uid="{E9675605-BCF7-4F92-A9C9-8606CE9DE27C}" cache="Slicer_spread_level" caption="spread level" showCaption="0" style="SlicerStyleDark1 2" rowHeight="234950"/>
  <slicer name="HighStatus" xr10:uid="{DD577A27-7F60-49F2-9A3A-B7E0873B30DE}" cache="Slicer_HighStatus" caption="HighStatus" showCaption="0" style="SlicerStyleDark1 2" rowHeight="234950"/>
  <slicer name="Months (Date) 1" xr10:uid="{EE5B710F-D603-499D-8E45-E4600C021F34}" cache="Slicer_Months__Date" caption="Months (Date)" columnCount="2" showCaption="0" style="SlicerStyleDark1 2"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F95F1C8-4427-4B2D-B9A9-C90458103F24}" name="StockData" displayName="StockData" ref="A1:O3772" tableType="queryTable" totalsRowShown="0">
  <autoFilter ref="A1:O3772" xr:uid="{7F95F1C8-4427-4B2D-B9A9-C90458103F24}"/>
  <tableColumns count="15">
    <tableColumn id="17" xr3:uid="{7A5F0AC5-A833-49BC-B50D-4AFE95AD50AC}" uniqueName="17" name="Date" queryTableFieldId="17" dataDxfId="14"/>
    <tableColumn id="12" xr3:uid="{D593C7B7-91BA-484C-A33B-9C8883C13CAF}" uniqueName="12" name="open" queryTableFieldId="12" dataDxfId="13"/>
    <tableColumn id="13" xr3:uid="{5D5B969C-8DAD-490A-82BD-BA18C85BD986}" uniqueName="13" name="high" queryTableFieldId="13" dataDxfId="12"/>
    <tableColumn id="14" xr3:uid="{8EB90584-BE25-4654-8D43-3416279D53E6}" uniqueName="14" name="low" queryTableFieldId="14" dataDxfId="11"/>
    <tableColumn id="15" xr3:uid="{726AD10B-4CE3-4C19-BB7B-DDB61A1B9A02}" uniqueName="15" name="close" queryTableFieldId="15" dataDxfId="10"/>
    <tableColumn id="16" xr3:uid="{AF0635A7-25AF-44E2-A2DB-062213ABDFB6}" uniqueName="16" name="volume" queryTableFieldId="16" dataDxfId="9"/>
    <tableColumn id="7" xr3:uid="{36374754-963B-4151-855A-7B5979B578CB}" uniqueName="7" name="Weekdays" queryTableFieldId="7" dataDxfId="8">
      <calculatedColumnFormula>TEXT(StockData[[#This Row],[Date]],"dddd")</calculatedColumnFormula>
    </tableColumn>
    <tableColumn id="8" xr3:uid="{B800E06F-B01E-461D-81BD-1EB80162DB96}" uniqueName="8" name="Month" queryTableFieldId="8" dataDxfId="7">
      <calculatedColumnFormula>TEXT(StockData[[#This Row],[Date]],"mmm yyyy")</calculatedColumnFormula>
    </tableColumn>
    <tableColumn id="9" xr3:uid="{157ED5A4-A5A0-4DCD-9012-342232081D20}" uniqueName="9" name="Spread" queryTableFieldId="9" dataDxfId="6">
      <calculatedColumnFormula>StockData[[#This Row],[high]] - StockData[[#This Row],[low]]</calculatedColumnFormula>
    </tableColumn>
    <tableColumn id="10" xr3:uid="{6144EA6B-736E-407F-8055-2FEDB4714845}" uniqueName="10" name="HighStatus" queryTableFieldId="10" dataDxfId="5">
      <calculatedColumnFormula>IF(StockData[[#This Row],[high]]=_xlfn.MAXIFS(StockData[high],StockData[Date],"&lt;="&amp;StockData[[#This Row],[Date]]),"New High","Repeat")</calculatedColumnFormula>
    </tableColumn>
    <tableColumn id="2" xr3:uid="{0751E8C1-6D6F-4CCA-9E6C-3FC93D9C4ABD}" uniqueName="2" name="spread level" queryTableFieldId="21" dataDxfId="4">
      <calculatedColumnFormula>IF(StockData[[#This Row],[Spread]]&lt;5,"Low",IF(StockData[[#This Row],[Spread]]&lt;=15,"Medium","High"))</calculatedColumnFormula>
    </tableColumn>
    <tableColumn id="1" xr3:uid="{76A15E36-A3B0-4C3E-ABBE-AE1A072356A9}" uniqueName="1" name="spreadtype" queryTableFieldId="22" dataDxfId="3">
      <calculatedColumnFormula>IF(StockData[[#This Row],[Spread]] &gt; AVERAGE(StockData[Spread]) * 1.2, "High", IF(StockData[[#This Row],[Spread]] &lt; AVERAGE(StockData[Spread]) * 0.8, "Low", "Medium"))</calculatedColumnFormula>
    </tableColumn>
    <tableColumn id="3" xr3:uid="{CFF34C25-ED27-47F1-8D90-80DA2ACF9FBC}" uniqueName="3" name="change%" queryTableFieldId="23" dataDxfId="2">
      <calculatedColumnFormula>(StockData[[#This Row],[close]] - StockData[[#This Row],[open]] )/ StockData[[#This Row],[open]]</calculatedColumnFormula>
    </tableColumn>
    <tableColumn id="4" xr3:uid="{F8EF1088-F004-4CB8-9BD8-3B55B7068CDD}" uniqueName="4" name="sentiment score" queryTableFieldId="24" dataDxfId="1">
      <calculatedColumnFormula>IF(StockData[[#This Row],[change%]] &gt; 0.02, 0.9, IF(StockData[[#This Row],[change%]] &lt; -0.02, -0.9, 0))</calculatedColumnFormula>
    </tableColumn>
    <tableColumn id="5" xr3:uid="{16AFF2FE-48A0-4ED4-BF2E-A58F369A1F8B}" uniqueName="5" name="sentiment type" queryTableFieldId="25" dataDxfId="0">
      <calculatedColumnFormula>IF(StockData[[#This Row],[sentiment score]] &gt; 0.5, "Positive", IF(StockData[[#This Row],[sentiment score]] &lt; -0.5, "Negative", "Neutral"))</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pivotTable" Target="../pivotTables/pivotTable5.xml"/><Relationship Id="rId7" Type="http://schemas.openxmlformats.org/officeDocument/2006/relationships/pivotTable" Target="../pivotTables/pivotTable9.xml"/><Relationship Id="rId2" Type="http://schemas.openxmlformats.org/officeDocument/2006/relationships/pivotTable" Target="../pivotTables/pivotTable4.xml"/><Relationship Id="rId1" Type="http://schemas.openxmlformats.org/officeDocument/2006/relationships/pivotTable" Target="../pivotTables/pivotTable3.xml"/><Relationship Id="rId6" Type="http://schemas.openxmlformats.org/officeDocument/2006/relationships/pivotTable" Target="../pivotTables/pivotTable8.xml"/><Relationship Id="rId5" Type="http://schemas.openxmlformats.org/officeDocument/2006/relationships/pivotTable" Target="../pivotTables/pivotTable7.xml"/><Relationship Id="rId4" Type="http://schemas.openxmlformats.org/officeDocument/2006/relationships/pivotTable" Target="../pivotTables/pivotTable6.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5FBA3-2965-4544-A2CE-950F0597DE08}">
  <sheetPr codeName="Sheet1"/>
  <dimension ref="A1:O3772"/>
  <sheetViews>
    <sheetView workbookViewId="0">
      <selection activeCell="P14" sqref="P14"/>
    </sheetView>
  </sheetViews>
  <sheetFormatPr defaultRowHeight="14.4" x14ac:dyDescent="0.3"/>
  <cols>
    <col min="1" max="1" width="10.33203125" style="1" bestFit="1" customWidth="1"/>
    <col min="2" max="2" width="7.5546875" style="1" bestFit="1" customWidth="1"/>
    <col min="3" max="3" width="7.5546875" style="2" bestFit="1" customWidth="1"/>
    <col min="4" max="4" width="7.5546875" style="1" bestFit="1" customWidth="1"/>
    <col min="5" max="5" width="7.5546875" style="2" bestFit="1" customWidth="1"/>
    <col min="6" max="6" width="12.5546875" style="2" bestFit="1" customWidth="1"/>
    <col min="7" max="7" width="11.88671875" style="1" bestFit="1" customWidth="1"/>
    <col min="8" max="8" width="9" style="2" bestFit="1" customWidth="1"/>
    <col min="9" max="9" width="9.109375" bestFit="1" customWidth="1"/>
    <col min="10" max="10" width="12.21875" bestFit="1" customWidth="1"/>
    <col min="11" max="11" width="13.21875" bestFit="1" customWidth="1"/>
    <col min="12" max="12" width="12.6640625" bestFit="1" customWidth="1"/>
    <col min="13" max="13" width="10.77734375" style="13" bestFit="1" customWidth="1"/>
    <col min="14" max="14" width="16.6640625" bestFit="1" customWidth="1"/>
    <col min="15" max="15" width="16" bestFit="1" customWidth="1"/>
  </cols>
  <sheetData>
    <row r="1" spans="1:15" x14ac:dyDescent="0.3">
      <c r="A1" t="s">
        <v>0</v>
      </c>
      <c r="B1" t="s">
        <v>1</v>
      </c>
      <c r="C1" s="2" t="s">
        <v>2</v>
      </c>
      <c r="D1" s="2" t="s">
        <v>3</v>
      </c>
      <c r="E1" s="2" t="s">
        <v>4</v>
      </c>
      <c r="F1" s="2" t="s">
        <v>5</v>
      </c>
      <c r="G1" t="s">
        <v>10</v>
      </c>
      <c r="H1" t="s">
        <v>11</v>
      </c>
      <c r="I1" t="s">
        <v>12</v>
      </c>
      <c r="J1" t="s">
        <v>13</v>
      </c>
      <c r="K1" t="s">
        <v>53</v>
      </c>
      <c r="L1" t="s">
        <v>55</v>
      </c>
      <c r="M1" s="13" t="s">
        <v>58</v>
      </c>
      <c r="N1" t="s">
        <v>59</v>
      </c>
      <c r="O1" t="s">
        <v>60</v>
      </c>
    </row>
    <row r="2" spans="1:15" x14ac:dyDescent="0.3">
      <c r="A2" s="1">
        <v>45833</v>
      </c>
      <c r="B2" s="2">
        <v>342.7</v>
      </c>
      <c r="C2" s="2">
        <v>343</v>
      </c>
      <c r="D2" s="2">
        <v>320.39999999999998</v>
      </c>
      <c r="E2" s="2">
        <v>327.55</v>
      </c>
      <c r="F2" s="2">
        <v>119845050</v>
      </c>
      <c r="G2" s="27" t="str">
        <f>TEXT(StockData[[#This Row],[Date]],"dddd")</f>
        <v>Wednesday</v>
      </c>
      <c r="H2" s="27" t="str">
        <f>TEXT(StockData[[#This Row],[Date]],"mmm yyyy")</f>
        <v>Jun 2025</v>
      </c>
      <c r="I2" s="2">
        <f>StockData[[#This Row],[high]] - StockData[[#This Row],[low]]</f>
        <v>22.600000000000023</v>
      </c>
      <c r="J2" s="27" t="str">
        <f>IF(StockData[[#This Row],[high]]=_xlfn.MAXIFS(StockData[high],StockData[Date],"&lt;="&amp;StockData[[#This Row],[Date]]),"New High","Repeat")</f>
        <v>Repeat</v>
      </c>
      <c r="K2" s="28" t="str">
        <f>IF(StockData[[#This Row],[Spread]]&lt;5,"Low",IF(StockData[[#This Row],[Spread]]&lt;=15,"Medium","High"))</f>
        <v>High</v>
      </c>
      <c r="L2" s="27" t="str">
        <f>IF(StockData[[#This Row],[Spread]] &gt; AVERAGE(StockData[Spread]) * 1.2, "High", IF(StockData[[#This Row],[Spread]] &lt; AVERAGE(StockData[Spread]) * 0.8, "Low", "Medium"))</f>
        <v>High</v>
      </c>
      <c r="M2" s="13">
        <f>(StockData[[#This Row],[close]] - StockData[[#This Row],[open]] )/ StockData[[#This Row],[open]]</f>
        <v>-4.420776189086658E-2</v>
      </c>
      <c r="N2" s="27">
        <f>IF(StockData[[#This Row],[change%]] &gt; 0.02, 0.9, IF(StockData[[#This Row],[change%]] &lt; -0.02, -0.9, 0))</f>
        <v>-0.9</v>
      </c>
      <c r="O2" s="27" t="str">
        <f>IF(StockData[[#This Row],[sentiment score]] &gt; 0.5, "Positive", IF(StockData[[#This Row],[sentiment score]] &lt; -0.5, "Negative", "Neutral"))</f>
        <v>Negative</v>
      </c>
    </row>
    <row r="3" spans="1:15" x14ac:dyDescent="0.3">
      <c r="A3" s="1">
        <v>45832</v>
      </c>
      <c r="B3" s="2">
        <v>356.17</v>
      </c>
      <c r="C3" s="2">
        <v>356.26</v>
      </c>
      <c r="D3" s="2">
        <v>340.44</v>
      </c>
      <c r="E3" s="2">
        <v>340.47</v>
      </c>
      <c r="F3" s="2">
        <v>114736245</v>
      </c>
      <c r="G3" s="27" t="str">
        <f>TEXT(StockData[[#This Row],[Date]],"dddd")</f>
        <v>Tuesday</v>
      </c>
      <c r="H3" s="27" t="str">
        <f>TEXT(StockData[[#This Row],[Date]],"mmm yyyy")</f>
        <v>Jun 2025</v>
      </c>
      <c r="I3" s="2">
        <f>StockData[[#This Row],[high]] - StockData[[#This Row],[low]]</f>
        <v>15.819999999999993</v>
      </c>
      <c r="J3" s="27" t="str">
        <f>IF(StockData[[#This Row],[high]]=_xlfn.MAXIFS(StockData[high],StockData[Date],"&lt;="&amp;StockData[[#This Row],[Date]]),"New High","Repeat")</f>
        <v>Repeat</v>
      </c>
      <c r="K3" s="27" t="str">
        <f>IF(StockData[[#This Row],[Spread]]&lt;5,"Low",IF(StockData[[#This Row],[Spread]]&lt;=15,"Medium","High"))</f>
        <v>High</v>
      </c>
      <c r="L3" s="27" t="str">
        <f>IF(StockData[[#This Row],[Spread]] &gt; AVERAGE(StockData[Spread]) * 1.2, "High", IF(StockData[[#This Row],[Spread]] &lt; AVERAGE(StockData[Spread]) * 0.8, "Low", "Medium"))</f>
        <v>Medium</v>
      </c>
      <c r="M3" s="13">
        <f>(StockData[[#This Row],[close]] - StockData[[#This Row],[open]] )/ StockData[[#This Row],[open]]</f>
        <v>-4.4080074121908043E-2</v>
      </c>
      <c r="N3" s="27">
        <f>IF(StockData[[#This Row],[change%]] &gt; 0.02, 0.9, IF(StockData[[#This Row],[change%]] &lt; -0.02, -0.9, 0))</f>
        <v>-0.9</v>
      </c>
      <c r="O3" s="27" t="str">
        <f>IF(StockData[[#This Row],[sentiment score]] &gt; 0.5, "Positive", IF(StockData[[#This Row],[sentiment score]] &lt; -0.5, "Negative", "Neutral"))</f>
        <v>Negative</v>
      </c>
    </row>
    <row r="4" spans="1:15" x14ac:dyDescent="0.3">
      <c r="A4" s="1">
        <v>45831</v>
      </c>
      <c r="B4" s="2">
        <v>327.54000000000002</v>
      </c>
      <c r="C4" s="2">
        <v>357.54</v>
      </c>
      <c r="D4" s="2">
        <v>327.48</v>
      </c>
      <c r="E4" s="2">
        <v>348.68</v>
      </c>
      <c r="F4" s="2">
        <v>190716815</v>
      </c>
      <c r="G4" s="27" t="str">
        <f>TEXT(StockData[[#This Row],[Date]],"dddd")</f>
        <v>Monday</v>
      </c>
      <c r="H4" s="27" t="str">
        <f>TEXT(StockData[[#This Row],[Date]],"mmm yyyy")</f>
        <v>Jun 2025</v>
      </c>
      <c r="I4" s="2">
        <f>StockData[[#This Row],[high]] - StockData[[#This Row],[low]]</f>
        <v>30.060000000000002</v>
      </c>
      <c r="J4" s="27" t="str">
        <f>IF(StockData[[#This Row],[high]]=_xlfn.MAXIFS(StockData[high],StockData[Date],"&lt;="&amp;StockData[[#This Row],[Date]]),"New High","Repeat")</f>
        <v>Repeat</v>
      </c>
      <c r="K4" s="27" t="str">
        <f>IF(StockData[[#This Row],[Spread]]&lt;5,"Low",IF(StockData[[#This Row],[Spread]]&lt;=15,"Medium","High"))</f>
        <v>High</v>
      </c>
      <c r="L4" s="27" t="str">
        <f>IF(StockData[[#This Row],[Spread]] &gt; AVERAGE(StockData[Spread]) * 1.2, "High", IF(StockData[[#This Row],[Spread]] &lt; AVERAGE(StockData[Spread]) * 0.8, "Low", "Medium"))</f>
        <v>High</v>
      </c>
      <c r="M4" s="13">
        <f>(StockData[[#This Row],[close]] - StockData[[#This Row],[open]] )/ StockData[[#This Row],[open]]</f>
        <v>6.4541735360566607E-2</v>
      </c>
      <c r="N4" s="27">
        <f>IF(StockData[[#This Row],[change%]] &gt; 0.02, 0.9, IF(StockData[[#This Row],[change%]] &lt; -0.02, -0.9, 0))</f>
        <v>0.9</v>
      </c>
      <c r="O4" s="27" t="str">
        <f>IF(StockData[[#This Row],[sentiment score]] &gt; 0.5, "Positive", IF(StockData[[#This Row],[sentiment score]] &lt; -0.5, "Negative", "Neutral"))</f>
        <v>Positive</v>
      </c>
    </row>
    <row r="5" spans="1:15" x14ac:dyDescent="0.3">
      <c r="A5" s="1">
        <v>45828</v>
      </c>
      <c r="B5" s="2">
        <v>327.95</v>
      </c>
      <c r="C5" s="2">
        <v>332.36</v>
      </c>
      <c r="D5" s="2">
        <v>317.77999999999997</v>
      </c>
      <c r="E5" s="2">
        <v>322.16000000000003</v>
      </c>
      <c r="F5" s="2">
        <v>108688008</v>
      </c>
      <c r="G5" s="27" t="str">
        <f>TEXT(StockData[[#This Row],[Date]],"dddd")</f>
        <v>Friday</v>
      </c>
      <c r="H5" s="27" t="str">
        <f>TEXT(StockData[[#This Row],[Date]],"mmm yyyy")</f>
        <v>Jun 2025</v>
      </c>
      <c r="I5" s="2">
        <f>StockData[[#This Row],[high]] - StockData[[#This Row],[low]]</f>
        <v>14.580000000000041</v>
      </c>
      <c r="J5" s="27" t="str">
        <f>IF(StockData[[#This Row],[high]]=_xlfn.MAXIFS(StockData[high],StockData[Date],"&lt;="&amp;StockData[[#This Row],[Date]]),"New High","Repeat")</f>
        <v>Repeat</v>
      </c>
      <c r="K5" s="27" t="str">
        <f>IF(StockData[[#This Row],[Spread]]&lt;5,"Low",IF(StockData[[#This Row],[Spread]]&lt;=15,"Medium","High"))</f>
        <v>Medium</v>
      </c>
      <c r="L5" s="27" t="str">
        <f>IF(StockData[[#This Row],[Spread]] &gt; AVERAGE(StockData[Spread]) * 1.2, "High", IF(StockData[[#This Row],[Spread]] &lt; AVERAGE(StockData[Spread]) * 0.8, "Low", "Medium"))</f>
        <v>Medium</v>
      </c>
      <c r="M5" s="13">
        <f>(StockData[[#This Row],[close]] - StockData[[#This Row],[open]] )/ StockData[[#This Row],[open]]</f>
        <v>-1.765513035523697E-2</v>
      </c>
      <c r="N5" s="27">
        <f>IF(StockData[[#This Row],[change%]] &gt; 0.02, 0.9, IF(StockData[[#This Row],[change%]] &lt; -0.02, -0.9, 0))</f>
        <v>0</v>
      </c>
      <c r="O5" s="27" t="str">
        <f>IF(StockData[[#This Row],[sentiment score]] &gt; 0.5, "Positive", IF(StockData[[#This Row],[sentiment score]] &lt; -0.5, "Negative", "Neutral"))</f>
        <v>Neutral</v>
      </c>
    </row>
    <row r="6" spans="1:15" x14ac:dyDescent="0.3">
      <c r="A6" s="1">
        <v>45826</v>
      </c>
      <c r="B6" s="2">
        <v>317.31</v>
      </c>
      <c r="C6" s="2">
        <v>329.32</v>
      </c>
      <c r="D6" s="2">
        <v>315.45</v>
      </c>
      <c r="E6" s="2">
        <v>322.05</v>
      </c>
      <c r="F6" s="2">
        <v>95137686</v>
      </c>
      <c r="G6" s="27" t="str">
        <f>TEXT(StockData[[#This Row],[Date]],"dddd")</f>
        <v>Wednesday</v>
      </c>
      <c r="H6" s="27" t="str">
        <f>TEXT(StockData[[#This Row],[Date]],"mmm yyyy")</f>
        <v>Jun 2025</v>
      </c>
      <c r="I6" s="2">
        <f>StockData[[#This Row],[high]] - StockData[[#This Row],[low]]</f>
        <v>13.870000000000005</v>
      </c>
      <c r="J6" s="27" t="str">
        <f>IF(StockData[[#This Row],[high]]=_xlfn.MAXIFS(StockData[high],StockData[Date],"&lt;="&amp;StockData[[#This Row],[Date]]),"New High","Repeat")</f>
        <v>Repeat</v>
      </c>
      <c r="K6" s="27" t="str">
        <f>IF(StockData[[#This Row],[Spread]]&lt;5,"Low",IF(StockData[[#This Row],[Spread]]&lt;=15,"Medium","High"))</f>
        <v>Medium</v>
      </c>
      <c r="L6" s="27" t="str">
        <f>IF(StockData[[#This Row],[Spread]] &gt; AVERAGE(StockData[Spread]) * 1.2, "High", IF(StockData[[#This Row],[Spread]] &lt; AVERAGE(StockData[Spread]) * 0.8, "Low", "Medium"))</f>
        <v>Medium</v>
      </c>
      <c r="M6" s="13">
        <f>(StockData[[#This Row],[close]] - StockData[[#This Row],[open]] )/ StockData[[#This Row],[open]]</f>
        <v>1.4938073177649646E-2</v>
      </c>
      <c r="N6" s="27">
        <f>IF(StockData[[#This Row],[change%]] &gt; 0.02, 0.9, IF(StockData[[#This Row],[change%]] &lt; -0.02, -0.9, 0))</f>
        <v>0</v>
      </c>
      <c r="O6" s="27" t="str">
        <f>IF(StockData[[#This Row],[sentiment score]] &gt; 0.5, "Positive", IF(StockData[[#This Row],[sentiment score]] &lt; -0.5, "Negative", "Neutral"))</f>
        <v>Neutral</v>
      </c>
    </row>
    <row r="7" spans="1:15" x14ac:dyDescent="0.3">
      <c r="A7" s="1">
        <v>45825</v>
      </c>
      <c r="B7" s="2">
        <v>326.08999999999997</v>
      </c>
      <c r="C7" s="2">
        <v>327.26</v>
      </c>
      <c r="D7" s="2">
        <v>314.74</v>
      </c>
      <c r="E7" s="2">
        <v>316.35000000000002</v>
      </c>
      <c r="F7" s="2">
        <v>88282669</v>
      </c>
      <c r="G7" s="27" t="str">
        <f>TEXT(StockData[[#This Row],[Date]],"dddd")</f>
        <v>Tuesday</v>
      </c>
      <c r="H7" s="27" t="str">
        <f>TEXT(StockData[[#This Row],[Date]],"mmm yyyy")</f>
        <v>Jun 2025</v>
      </c>
      <c r="I7" s="2">
        <f>StockData[[#This Row],[high]] - StockData[[#This Row],[low]]</f>
        <v>12.519999999999982</v>
      </c>
      <c r="J7" s="27" t="str">
        <f>IF(StockData[[#This Row],[high]]=_xlfn.MAXIFS(StockData[high],StockData[Date],"&lt;="&amp;StockData[[#This Row],[Date]]),"New High","Repeat")</f>
        <v>Repeat</v>
      </c>
      <c r="K7" s="27" t="str">
        <f>IF(StockData[[#This Row],[Spread]]&lt;5,"Low",IF(StockData[[#This Row],[Spread]]&lt;=15,"Medium","High"))</f>
        <v>Medium</v>
      </c>
      <c r="L7" s="27" t="str">
        <f>IF(StockData[[#This Row],[Spread]] &gt; AVERAGE(StockData[Spread]) * 1.2, "High", IF(StockData[[#This Row],[Spread]] &lt; AVERAGE(StockData[Spread]) * 0.8, "Low", "Medium"))</f>
        <v>Medium</v>
      </c>
      <c r="M7" s="13">
        <f>(StockData[[#This Row],[close]] - StockData[[#This Row],[open]] )/ StockData[[#This Row],[open]]</f>
        <v>-2.986905455549067E-2</v>
      </c>
      <c r="N7" s="27">
        <f>IF(StockData[[#This Row],[change%]] &gt; 0.02, 0.9, IF(StockData[[#This Row],[change%]] &lt; -0.02, -0.9, 0))</f>
        <v>-0.9</v>
      </c>
      <c r="O7" s="27" t="str">
        <f>IF(StockData[[#This Row],[sentiment score]] &gt; 0.5, "Positive", IF(StockData[[#This Row],[sentiment score]] &lt; -0.5, "Negative", "Neutral"))</f>
        <v>Negative</v>
      </c>
    </row>
    <row r="8" spans="1:15" x14ac:dyDescent="0.3">
      <c r="A8" s="1">
        <v>45824</v>
      </c>
      <c r="B8" s="2">
        <v>331.29</v>
      </c>
      <c r="C8" s="2">
        <v>332.05</v>
      </c>
      <c r="D8" s="2">
        <v>326.41000000000003</v>
      </c>
      <c r="E8" s="2">
        <v>329.13</v>
      </c>
      <c r="F8" s="2">
        <v>83925858</v>
      </c>
      <c r="G8" s="27" t="str">
        <f>TEXT(StockData[[#This Row],[Date]],"dddd")</f>
        <v>Monday</v>
      </c>
      <c r="H8" s="27" t="str">
        <f>TEXT(StockData[[#This Row],[Date]],"mmm yyyy")</f>
        <v>Jun 2025</v>
      </c>
      <c r="I8" s="2">
        <f>StockData[[#This Row],[high]] - StockData[[#This Row],[low]]</f>
        <v>5.6399999999999864</v>
      </c>
      <c r="J8" s="27" t="str">
        <f>IF(StockData[[#This Row],[high]]=_xlfn.MAXIFS(StockData[high],StockData[Date],"&lt;="&amp;StockData[[#This Row],[Date]]),"New High","Repeat")</f>
        <v>Repeat</v>
      </c>
      <c r="K8" s="27" t="str">
        <f>IF(StockData[[#This Row],[Spread]]&lt;5,"Low",IF(StockData[[#This Row],[Spread]]&lt;=15,"Medium","High"))</f>
        <v>Medium</v>
      </c>
      <c r="L8" s="27" t="str">
        <f>IF(StockData[[#This Row],[Spread]] &gt; AVERAGE(StockData[Spread]) * 1.2, "High", IF(StockData[[#This Row],[Spread]] &lt; AVERAGE(StockData[Spread]) * 0.8, "Low", "Medium"))</f>
        <v>Low</v>
      </c>
      <c r="M8" s="13">
        <f>(StockData[[#This Row],[close]] - StockData[[#This Row],[open]] )/ StockData[[#This Row],[open]]</f>
        <v>-6.5199674001630743E-3</v>
      </c>
      <c r="N8" s="27">
        <f>IF(StockData[[#This Row],[change%]] &gt; 0.02, 0.9, IF(StockData[[#This Row],[change%]] &lt; -0.02, -0.9, 0))</f>
        <v>0</v>
      </c>
      <c r="O8" s="27" t="str">
        <f>IF(StockData[[#This Row],[sentiment score]] &gt; 0.5, "Positive", IF(StockData[[#This Row],[sentiment score]] &lt; -0.5, "Negative", "Neutral"))</f>
        <v>Neutral</v>
      </c>
    </row>
    <row r="9" spans="1:15" x14ac:dyDescent="0.3">
      <c r="A9" s="1">
        <v>45821</v>
      </c>
      <c r="B9" s="2">
        <v>313.97000000000003</v>
      </c>
      <c r="C9" s="2">
        <v>332.99</v>
      </c>
      <c r="D9" s="2">
        <v>313.3</v>
      </c>
      <c r="E9" s="2">
        <v>325.31</v>
      </c>
      <c r="F9" s="2">
        <v>128964279</v>
      </c>
      <c r="G9" s="27" t="str">
        <f>TEXT(StockData[[#This Row],[Date]],"dddd")</f>
        <v>Friday</v>
      </c>
      <c r="H9" s="27" t="str">
        <f>TEXT(StockData[[#This Row],[Date]],"mmm yyyy")</f>
        <v>Jun 2025</v>
      </c>
      <c r="I9" s="2">
        <f>StockData[[#This Row],[high]] - StockData[[#This Row],[low]]</f>
        <v>19.689999999999998</v>
      </c>
      <c r="J9" s="27" t="str">
        <f>IF(StockData[[#This Row],[high]]=_xlfn.MAXIFS(StockData[high],StockData[Date],"&lt;="&amp;StockData[[#This Row],[Date]]),"New High","Repeat")</f>
        <v>Repeat</v>
      </c>
      <c r="K9" s="27" t="str">
        <f>IF(StockData[[#This Row],[Spread]]&lt;5,"Low",IF(StockData[[#This Row],[Spread]]&lt;=15,"Medium","High"))</f>
        <v>High</v>
      </c>
      <c r="L9" s="27" t="str">
        <f>IF(StockData[[#This Row],[Spread]] &gt; AVERAGE(StockData[Spread]) * 1.2, "High", IF(StockData[[#This Row],[Spread]] &lt; AVERAGE(StockData[Spread]) * 0.8, "Low", "Medium"))</f>
        <v>High</v>
      </c>
      <c r="M9" s="13">
        <f>(StockData[[#This Row],[close]] - StockData[[#This Row],[open]] )/ StockData[[#This Row],[open]]</f>
        <v>3.6118100455457443E-2</v>
      </c>
      <c r="N9" s="27">
        <f>IF(StockData[[#This Row],[change%]] &gt; 0.02, 0.9, IF(StockData[[#This Row],[change%]] &lt; -0.02, -0.9, 0))</f>
        <v>0.9</v>
      </c>
      <c r="O9" s="27" t="str">
        <f>IF(StockData[[#This Row],[sentiment score]] &gt; 0.5, "Positive", IF(StockData[[#This Row],[sentiment score]] &lt; -0.5, "Negative", "Neutral"))</f>
        <v>Positive</v>
      </c>
    </row>
    <row r="10" spans="1:15" x14ac:dyDescent="0.3">
      <c r="A10" s="1">
        <v>45820</v>
      </c>
      <c r="B10" s="2">
        <v>323.07499999999999</v>
      </c>
      <c r="C10" s="2">
        <v>332.56</v>
      </c>
      <c r="D10" s="2">
        <v>316.86</v>
      </c>
      <c r="E10" s="2">
        <v>319.11</v>
      </c>
      <c r="F10" s="2">
        <v>105127536</v>
      </c>
      <c r="G10" s="27" t="str">
        <f>TEXT(StockData[[#This Row],[Date]],"dddd")</f>
        <v>Thursday</v>
      </c>
      <c r="H10" s="27" t="str">
        <f>TEXT(StockData[[#This Row],[Date]],"mmm yyyy")</f>
        <v>Jun 2025</v>
      </c>
      <c r="I10" s="2">
        <f>StockData[[#This Row],[high]] - StockData[[#This Row],[low]]</f>
        <v>15.699999999999989</v>
      </c>
      <c r="J10" s="27" t="str">
        <f>IF(StockData[[#This Row],[high]]=_xlfn.MAXIFS(StockData[high],StockData[Date],"&lt;="&amp;StockData[[#This Row],[Date]]),"New High","Repeat")</f>
        <v>Repeat</v>
      </c>
      <c r="K10" s="27" t="str">
        <f>IF(StockData[[#This Row],[Spread]]&lt;5,"Low",IF(StockData[[#This Row],[Spread]]&lt;=15,"Medium","High"))</f>
        <v>High</v>
      </c>
      <c r="L10" s="27" t="str">
        <f>IF(StockData[[#This Row],[Spread]] &gt; AVERAGE(StockData[Spread]) * 1.2, "High", IF(StockData[[#This Row],[Spread]] &lt; AVERAGE(StockData[Spread]) * 0.8, "Low", "Medium"))</f>
        <v>Medium</v>
      </c>
      <c r="M10" s="13">
        <f>(StockData[[#This Row],[close]] - StockData[[#This Row],[open]] )/ StockData[[#This Row],[open]]</f>
        <v>-1.2272692099357657E-2</v>
      </c>
      <c r="N10" s="27">
        <f>IF(StockData[[#This Row],[change%]] &gt; 0.02, 0.9, IF(StockData[[#This Row],[change%]] &lt; -0.02, -0.9, 0))</f>
        <v>0</v>
      </c>
      <c r="O10" s="27" t="str">
        <f>IF(StockData[[#This Row],[sentiment score]] &gt; 0.5, "Positive", IF(StockData[[#This Row],[sentiment score]] &lt; -0.5, "Negative", "Neutral"))</f>
        <v>Neutral</v>
      </c>
    </row>
    <row r="11" spans="1:15" x14ac:dyDescent="0.3">
      <c r="A11" s="1">
        <v>45819</v>
      </c>
      <c r="B11" s="2">
        <v>334.39499999999998</v>
      </c>
      <c r="C11" s="2">
        <v>335.5</v>
      </c>
      <c r="D11" s="2">
        <v>322.5</v>
      </c>
      <c r="E11" s="2">
        <v>326.43</v>
      </c>
      <c r="F11" s="2">
        <v>122611360</v>
      </c>
      <c r="G11" s="27" t="str">
        <f>TEXT(StockData[[#This Row],[Date]],"dddd")</f>
        <v>Wednesday</v>
      </c>
      <c r="H11" s="27" t="str">
        <f>TEXT(StockData[[#This Row],[Date]],"mmm yyyy")</f>
        <v>Jun 2025</v>
      </c>
      <c r="I11" s="2">
        <f>StockData[[#This Row],[high]] - StockData[[#This Row],[low]]</f>
        <v>13</v>
      </c>
      <c r="J11" s="27" t="str">
        <f>IF(StockData[[#This Row],[high]]=_xlfn.MAXIFS(StockData[high],StockData[Date],"&lt;="&amp;StockData[[#This Row],[Date]]),"New High","Repeat")</f>
        <v>Repeat</v>
      </c>
      <c r="K11" s="27" t="str">
        <f>IF(StockData[[#This Row],[Spread]]&lt;5,"Low",IF(StockData[[#This Row],[Spread]]&lt;=15,"Medium","High"))</f>
        <v>Medium</v>
      </c>
      <c r="L11" s="27" t="str">
        <f>IF(StockData[[#This Row],[Spread]] &gt; AVERAGE(StockData[Spread]) * 1.2, "High", IF(StockData[[#This Row],[Spread]] &lt; AVERAGE(StockData[Spread]) * 0.8, "Low", "Medium"))</f>
        <v>Medium</v>
      </c>
      <c r="M11" s="13">
        <f>(StockData[[#This Row],[close]] - StockData[[#This Row],[open]] )/ StockData[[#This Row],[open]]</f>
        <v>-2.3819136051675339E-2</v>
      </c>
      <c r="N11" s="27">
        <f>IF(StockData[[#This Row],[change%]] &gt; 0.02, 0.9, IF(StockData[[#This Row],[change%]] &lt; -0.02, -0.9, 0))</f>
        <v>-0.9</v>
      </c>
      <c r="O11" s="27" t="str">
        <f>IF(StockData[[#This Row],[sentiment score]] &gt; 0.5, "Positive", IF(StockData[[#This Row],[sentiment score]] &lt; -0.5, "Negative", "Neutral"))</f>
        <v>Negative</v>
      </c>
    </row>
    <row r="12" spans="1:15" x14ac:dyDescent="0.3">
      <c r="A12" s="1">
        <v>45818</v>
      </c>
      <c r="B12" s="2">
        <v>314.94</v>
      </c>
      <c r="C12" s="2">
        <v>327.83</v>
      </c>
      <c r="D12" s="2">
        <v>310.66699999999997</v>
      </c>
      <c r="E12" s="2">
        <v>326.08999999999997</v>
      </c>
      <c r="F12" s="2">
        <v>151256520</v>
      </c>
      <c r="G12" s="27" t="str">
        <f>TEXT(StockData[[#This Row],[Date]],"dddd")</f>
        <v>Tuesday</v>
      </c>
      <c r="H12" s="27" t="str">
        <f>TEXT(StockData[[#This Row],[Date]],"mmm yyyy")</f>
        <v>Jun 2025</v>
      </c>
      <c r="I12" s="2">
        <f>StockData[[#This Row],[high]] - StockData[[#This Row],[low]]</f>
        <v>17.163000000000011</v>
      </c>
      <c r="J12" s="27" t="str">
        <f>IF(StockData[[#This Row],[high]]=_xlfn.MAXIFS(StockData[high],StockData[Date],"&lt;="&amp;StockData[[#This Row],[Date]]),"New High","Repeat")</f>
        <v>Repeat</v>
      </c>
      <c r="K12" s="27" t="str">
        <f>IF(StockData[[#This Row],[Spread]]&lt;5,"Low",IF(StockData[[#This Row],[Spread]]&lt;=15,"Medium","High"))</f>
        <v>High</v>
      </c>
      <c r="L12" s="27" t="str">
        <f>IF(StockData[[#This Row],[Spread]] &gt; AVERAGE(StockData[Spread]) * 1.2, "High", IF(StockData[[#This Row],[Spread]] &lt; AVERAGE(StockData[Spread]) * 0.8, "Low", "Medium"))</f>
        <v>High</v>
      </c>
      <c r="M12" s="13">
        <f>(StockData[[#This Row],[close]] - StockData[[#This Row],[open]] )/ StockData[[#This Row],[open]]</f>
        <v>3.5403568933765089E-2</v>
      </c>
      <c r="N12" s="27">
        <f>IF(StockData[[#This Row],[change%]] &gt; 0.02, 0.9, IF(StockData[[#This Row],[change%]] &lt; -0.02, -0.9, 0))</f>
        <v>0.9</v>
      </c>
      <c r="O12" s="27" t="str">
        <f>IF(StockData[[#This Row],[sentiment score]] &gt; 0.5, "Positive", IF(StockData[[#This Row],[sentiment score]] &lt; -0.5, "Negative", "Neutral"))</f>
        <v>Positive</v>
      </c>
    </row>
    <row r="13" spans="1:15" x14ac:dyDescent="0.3">
      <c r="A13" s="1">
        <v>45817</v>
      </c>
      <c r="B13" s="2">
        <v>285.95499999999998</v>
      </c>
      <c r="C13" s="2">
        <v>309.83</v>
      </c>
      <c r="D13" s="2">
        <v>281.85000000000002</v>
      </c>
      <c r="E13" s="2">
        <v>308.58</v>
      </c>
      <c r="F13" s="2">
        <v>140908876</v>
      </c>
      <c r="G13" s="27" t="str">
        <f>TEXT(StockData[[#This Row],[Date]],"dddd")</f>
        <v>Monday</v>
      </c>
      <c r="H13" s="27" t="str">
        <f>TEXT(StockData[[#This Row],[Date]],"mmm yyyy")</f>
        <v>Jun 2025</v>
      </c>
      <c r="I13" s="2">
        <f>StockData[[#This Row],[high]] - StockData[[#This Row],[low]]</f>
        <v>27.979999999999961</v>
      </c>
      <c r="J13" s="27" t="str">
        <f>IF(StockData[[#This Row],[high]]=_xlfn.MAXIFS(StockData[high],StockData[Date],"&lt;="&amp;StockData[[#This Row],[Date]]),"New High","Repeat")</f>
        <v>Repeat</v>
      </c>
      <c r="K13" s="27" t="str">
        <f>IF(StockData[[#This Row],[Spread]]&lt;5,"Low",IF(StockData[[#This Row],[Spread]]&lt;=15,"Medium","High"))</f>
        <v>High</v>
      </c>
      <c r="L13" s="27" t="str">
        <f>IF(StockData[[#This Row],[Spread]] &gt; AVERAGE(StockData[Spread]) * 1.2, "High", IF(StockData[[#This Row],[Spread]] &lt; AVERAGE(StockData[Spread]) * 0.8, "Low", "Medium"))</f>
        <v>High</v>
      </c>
      <c r="M13" s="13">
        <f>(StockData[[#This Row],[close]] - StockData[[#This Row],[open]] )/ StockData[[#This Row],[open]]</f>
        <v>7.9120840691717237E-2</v>
      </c>
      <c r="N13" s="27">
        <f>IF(StockData[[#This Row],[change%]] &gt; 0.02, 0.9, IF(StockData[[#This Row],[change%]] &lt; -0.02, -0.9, 0))</f>
        <v>0.9</v>
      </c>
      <c r="O13" s="27" t="str">
        <f>IF(StockData[[#This Row],[sentiment score]] &gt; 0.5, "Positive", IF(StockData[[#This Row],[sentiment score]] &lt; -0.5, "Negative", "Neutral"))</f>
        <v>Positive</v>
      </c>
    </row>
    <row r="14" spans="1:15" x14ac:dyDescent="0.3">
      <c r="A14" s="1">
        <v>45814</v>
      </c>
      <c r="B14" s="2">
        <v>298.83</v>
      </c>
      <c r="C14" s="2">
        <v>305.5</v>
      </c>
      <c r="D14" s="2">
        <v>291.14</v>
      </c>
      <c r="E14" s="2">
        <v>295.14</v>
      </c>
      <c r="F14" s="2">
        <v>164747685</v>
      </c>
      <c r="G14" s="27" t="str">
        <f>TEXT(StockData[[#This Row],[Date]],"dddd")</f>
        <v>Friday</v>
      </c>
      <c r="H14" s="27" t="str">
        <f>TEXT(StockData[[#This Row],[Date]],"mmm yyyy")</f>
        <v>Jun 2025</v>
      </c>
      <c r="I14" s="2">
        <f>StockData[[#This Row],[high]] - StockData[[#This Row],[low]]</f>
        <v>14.360000000000014</v>
      </c>
      <c r="J14" s="27" t="str">
        <f>IF(StockData[[#This Row],[high]]=_xlfn.MAXIFS(StockData[high],StockData[Date],"&lt;="&amp;StockData[[#This Row],[Date]]),"New High","Repeat")</f>
        <v>Repeat</v>
      </c>
      <c r="K14" s="27" t="str">
        <f>IF(StockData[[#This Row],[Spread]]&lt;5,"Low",IF(StockData[[#This Row],[Spread]]&lt;=15,"Medium","High"))</f>
        <v>Medium</v>
      </c>
      <c r="L14" s="27" t="str">
        <f>IF(StockData[[#This Row],[Spread]] &gt; AVERAGE(StockData[Spread]) * 1.2, "High", IF(StockData[[#This Row],[Spread]] &lt; AVERAGE(StockData[Spread]) * 0.8, "Low", "Medium"))</f>
        <v>Medium</v>
      </c>
      <c r="M14" s="13">
        <f>(StockData[[#This Row],[close]] - StockData[[#This Row],[open]] )/ StockData[[#This Row],[open]]</f>
        <v>-1.2348157815480366E-2</v>
      </c>
      <c r="N14" s="27">
        <f>IF(StockData[[#This Row],[change%]] &gt; 0.02, 0.9, IF(StockData[[#This Row],[change%]] &lt; -0.02, -0.9, 0))</f>
        <v>0</v>
      </c>
      <c r="O14" s="27" t="str">
        <f>IF(StockData[[#This Row],[sentiment score]] &gt; 0.5, "Positive", IF(StockData[[#This Row],[sentiment score]] &lt; -0.5, "Negative", "Neutral"))</f>
        <v>Neutral</v>
      </c>
    </row>
    <row r="15" spans="1:15" x14ac:dyDescent="0.3">
      <c r="A15" s="1">
        <v>45813</v>
      </c>
      <c r="B15" s="2">
        <v>322.49</v>
      </c>
      <c r="C15" s="2">
        <v>324.54989999999998</v>
      </c>
      <c r="D15" s="2">
        <v>273.20999999999998</v>
      </c>
      <c r="E15" s="2">
        <v>284.7</v>
      </c>
      <c r="F15" s="2">
        <v>292818655</v>
      </c>
      <c r="G15" s="27" t="str">
        <f>TEXT(StockData[[#This Row],[Date]],"dddd")</f>
        <v>Thursday</v>
      </c>
      <c r="H15" s="27" t="str">
        <f>TEXT(StockData[[#This Row],[Date]],"mmm yyyy")</f>
        <v>Jun 2025</v>
      </c>
      <c r="I15" s="2">
        <f>StockData[[#This Row],[high]] - StockData[[#This Row],[low]]</f>
        <v>51.3399</v>
      </c>
      <c r="J15" s="27" t="str">
        <f>IF(StockData[[#This Row],[high]]=_xlfn.MAXIFS(StockData[high],StockData[Date],"&lt;="&amp;StockData[[#This Row],[Date]]),"New High","Repeat")</f>
        <v>Repeat</v>
      </c>
      <c r="K15" s="27" t="str">
        <f>IF(StockData[[#This Row],[Spread]]&lt;5,"Low",IF(StockData[[#This Row],[Spread]]&lt;=15,"Medium","High"))</f>
        <v>High</v>
      </c>
      <c r="L15" s="27" t="str">
        <f>IF(StockData[[#This Row],[Spread]] &gt; AVERAGE(StockData[Spread]) * 1.2, "High", IF(StockData[[#This Row],[Spread]] &lt; AVERAGE(StockData[Spread]) * 0.8, "Low", "Medium"))</f>
        <v>High</v>
      </c>
      <c r="M15" s="13">
        <f>(StockData[[#This Row],[close]] - StockData[[#This Row],[open]] )/ StockData[[#This Row],[open]]</f>
        <v>-0.11718192812180228</v>
      </c>
      <c r="N15" s="27">
        <f>IF(StockData[[#This Row],[change%]] &gt; 0.02, 0.9, IF(StockData[[#This Row],[change%]] &lt; -0.02, -0.9, 0))</f>
        <v>-0.9</v>
      </c>
      <c r="O15" s="27" t="str">
        <f>IF(StockData[[#This Row],[sentiment score]] &gt; 0.5, "Positive", IF(StockData[[#This Row],[sentiment score]] &lt; -0.5, "Negative", "Neutral"))</f>
        <v>Negative</v>
      </c>
    </row>
    <row r="16" spans="1:15" x14ac:dyDescent="0.3">
      <c r="A16" s="1">
        <v>45812</v>
      </c>
      <c r="B16" s="2">
        <v>345.09500000000003</v>
      </c>
      <c r="C16" s="2">
        <v>345.6</v>
      </c>
      <c r="D16" s="2">
        <v>327.33080000000001</v>
      </c>
      <c r="E16" s="2">
        <v>332.05</v>
      </c>
      <c r="F16" s="2">
        <v>98912075</v>
      </c>
      <c r="G16" s="27" t="str">
        <f>TEXT(StockData[[#This Row],[Date]],"dddd")</f>
        <v>Wednesday</v>
      </c>
      <c r="H16" s="27" t="str">
        <f>TEXT(StockData[[#This Row],[Date]],"mmm yyyy")</f>
        <v>Jun 2025</v>
      </c>
      <c r="I16" s="2">
        <f>StockData[[#This Row],[high]] - StockData[[#This Row],[low]]</f>
        <v>18.269200000000012</v>
      </c>
      <c r="J16" s="27" t="str">
        <f>IF(StockData[[#This Row],[high]]=_xlfn.MAXIFS(StockData[high],StockData[Date],"&lt;="&amp;StockData[[#This Row],[Date]]),"New High","Repeat")</f>
        <v>Repeat</v>
      </c>
      <c r="K16" s="27" t="str">
        <f>IF(StockData[[#This Row],[Spread]]&lt;5,"Low",IF(StockData[[#This Row],[Spread]]&lt;=15,"Medium","High"))</f>
        <v>High</v>
      </c>
      <c r="L16" s="27" t="str">
        <f>IF(StockData[[#This Row],[Spread]] &gt; AVERAGE(StockData[Spread]) * 1.2, "High", IF(StockData[[#This Row],[Spread]] &lt; AVERAGE(StockData[Spread]) * 0.8, "Low", "Medium"))</f>
        <v>High</v>
      </c>
      <c r="M16" s="13">
        <f>(StockData[[#This Row],[close]] - StockData[[#This Row],[open]] )/ StockData[[#This Row],[open]]</f>
        <v>-3.7801185180892261E-2</v>
      </c>
      <c r="N16" s="27">
        <f>IF(StockData[[#This Row],[change%]] &gt; 0.02, 0.9, IF(StockData[[#This Row],[change%]] &lt; -0.02, -0.9, 0))</f>
        <v>-0.9</v>
      </c>
      <c r="O16" s="27" t="str">
        <f>IF(StockData[[#This Row],[sentiment score]] &gt; 0.5, "Positive", IF(StockData[[#This Row],[sentiment score]] &lt; -0.5, "Negative", "Neutral"))</f>
        <v>Negative</v>
      </c>
    </row>
    <row r="17" spans="1:15" x14ac:dyDescent="0.3">
      <c r="A17" s="1">
        <v>45811</v>
      </c>
      <c r="B17" s="2">
        <v>346.59500000000003</v>
      </c>
      <c r="C17" s="2">
        <v>355.4</v>
      </c>
      <c r="D17" s="2">
        <v>343.04</v>
      </c>
      <c r="E17" s="2">
        <v>344.27</v>
      </c>
      <c r="F17" s="2">
        <v>99324544</v>
      </c>
      <c r="G17" s="27" t="str">
        <f>TEXT(StockData[[#This Row],[Date]],"dddd")</f>
        <v>Tuesday</v>
      </c>
      <c r="H17" s="27" t="str">
        <f>TEXT(StockData[[#This Row],[Date]],"mmm yyyy")</f>
        <v>Jun 2025</v>
      </c>
      <c r="I17" s="2">
        <f>StockData[[#This Row],[high]] - StockData[[#This Row],[low]]</f>
        <v>12.359999999999957</v>
      </c>
      <c r="J17" s="27" t="str">
        <f>IF(StockData[[#This Row],[high]]=_xlfn.MAXIFS(StockData[high],StockData[Date],"&lt;="&amp;StockData[[#This Row],[Date]]),"New High","Repeat")</f>
        <v>Repeat</v>
      </c>
      <c r="K17" s="27" t="str">
        <f>IF(StockData[[#This Row],[Spread]]&lt;5,"Low",IF(StockData[[#This Row],[Spread]]&lt;=15,"Medium","High"))</f>
        <v>Medium</v>
      </c>
      <c r="L17" s="27" t="str">
        <f>IF(StockData[[#This Row],[Spread]] &gt; AVERAGE(StockData[Spread]) * 1.2, "High", IF(StockData[[#This Row],[Spread]] &lt; AVERAGE(StockData[Spread]) * 0.8, "Low", "Medium"))</f>
        <v>Medium</v>
      </c>
      <c r="M17" s="13">
        <f>(StockData[[#This Row],[close]] - StockData[[#This Row],[open]] )/ StockData[[#This Row],[open]]</f>
        <v>-6.7081175435307642E-3</v>
      </c>
      <c r="N17" s="27">
        <f>IF(StockData[[#This Row],[change%]] &gt; 0.02, 0.9, IF(StockData[[#This Row],[change%]] &lt; -0.02, -0.9, 0))</f>
        <v>0</v>
      </c>
      <c r="O17" s="27" t="str">
        <f>IF(StockData[[#This Row],[sentiment score]] &gt; 0.5, "Positive", IF(StockData[[#This Row],[sentiment score]] &lt; -0.5, "Negative", "Neutral"))</f>
        <v>Neutral</v>
      </c>
    </row>
    <row r="18" spans="1:15" x14ac:dyDescent="0.3">
      <c r="A18" s="1">
        <v>45810</v>
      </c>
      <c r="B18" s="2">
        <v>343.5</v>
      </c>
      <c r="C18" s="2">
        <v>348.02</v>
      </c>
      <c r="D18" s="2">
        <v>333.33</v>
      </c>
      <c r="E18" s="2">
        <v>342.69</v>
      </c>
      <c r="F18" s="2">
        <v>81873829</v>
      </c>
      <c r="G18" s="27" t="str">
        <f>TEXT(StockData[[#This Row],[Date]],"dddd")</f>
        <v>Monday</v>
      </c>
      <c r="H18" s="27" t="str">
        <f>TEXT(StockData[[#This Row],[Date]],"mmm yyyy")</f>
        <v>Jun 2025</v>
      </c>
      <c r="I18" s="2">
        <f>StockData[[#This Row],[high]] - StockData[[#This Row],[low]]</f>
        <v>14.689999999999998</v>
      </c>
      <c r="J18" s="27" t="str">
        <f>IF(StockData[[#This Row],[high]]=_xlfn.MAXIFS(StockData[high],StockData[Date],"&lt;="&amp;StockData[[#This Row],[Date]]),"New High","Repeat")</f>
        <v>Repeat</v>
      </c>
      <c r="K18" s="27" t="str">
        <f>IF(StockData[[#This Row],[Spread]]&lt;5,"Low",IF(StockData[[#This Row],[Spread]]&lt;=15,"Medium","High"))</f>
        <v>Medium</v>
      </c>
      <c r="L18" s="27" t="str">
        <f>IF(StockData[[#This Row],[Spread]] &gt; AVERAGE(StockData[Spread]) * 1.2, "High", IF(StockData[[#This Row],[Spread]] &lt; AVERAGE(StockData[Spread]) * 0.8, "Low", "Medium"))</f>
        <v>Medium</v>
      </c>
      <c r="M18" s="13">
        <f>(StockData[[#This Row],[close]] - StockData[[#This Row],[open]] )/ StockData[[#This Row],[open]]</f>
        <v>-2.358078602620094E-3</v>
      </c>
      <c r="N18" s="27">
        <f>IF(StockData[[#This Row],[change%]] &gt; 0.02, 0.9, IF(StockData[[#This Row],[change%]] &lt; -0.02, -0.9, 0))</f>
        <v>0</v>
      </c>
      <c r="O18" s="27" t="str">
        <f>IF(StockData[[#This Row],[sentiment score]] &gt; 0.5, "Positive", IF(StockData[[#This Row],[sentiment score]] &lt; -0.5, "Negative", "Neutral"))</f>
        <v>Neutral</v>
      </c>
    </row>
    <row r="19" spans="1:15" x14ac:dyDescent="0.3">
      <c r="A19" s="1">
        <v>45807</v>
      </c>
      <c r="B19" s="2">
        <v>355.52</v>
      </c>
      <c r="C19" s="2">
        <v>363.68</v>
      </c>
      <c r="D19" s="2">
        <v>345.29</v>
      </c>
      <c r="E19" s="2">
        <v>346.46</v>
      </c>
      <c r="F19" s="2">
        <v>123474938</v>
      </c>
      <c r="G19" s="27" t="str">
        <f>TEXT(StockData[[#This Row],[Date]],"dddd")</f>
        <v>Friday</v>
      </c>
      <c r="H19" s="27" t="str">
        <f>TEXT(StockData[[#This Row],[Date]],"mmm yyyy")</f>
        <v>May 2025</v>
      </c>
      <c r="I19" s="2">
        <f>StockData[[#This Row],[high]] - StockData[[#This Row],[low]]</f>
        <v>18.389999999999986</v>
      </c>
      <c r="J19" s="27" t="str">
        <f>IF(StockData[[#This Row],[high]]=_xlfn.MAXIFS(StockData[high],StockData[Date],"&lt;="&amp;StockData[[#This Row],[Date]]),"New High","Repeat")</f>
        <v>Repeat</v>
      </c>
      <c r="K19" s="27" t="str">
        <f>IF(StockData[[#This Row],[Spread]]&lt;5,"Low",IF(StockData[[#This Row],[Spread]]&lt;=15,"Medium","High"))</f>
        <v>High</v>
      </c>
      <c r="L19" s="27" t="str">
        <f>IF(StockData[[#This Row],[Spread]] &gt; AVERAGE(StockData[Spread]) * 1.2, "High", IF(StockData[[#This Row],[Spread]] &lt; AVERAGE(StockData[Spread]) * 0.8, "Low", "Medium"))</f>
        <v>High</v>
      </c>
      <c r="M19" s="13">
        <f>(StockData[[#This Row],[close]] - StockData[[#This Row],[open]] )/ StockData[[#This Row],[open]]</f>
        <v>-2.5483798379837993E-2</v>
      </c>
      <c r="N19" s="27">
        <f>IF(StockData[[#This Row],[change%]] &gt; 0.02, 0.9, IF(StockData[[#This Row],[change%]] &lt; -0.02, -0.9, 0))</f>
        <v>-0.9</v>
      </c>
      <c r="O19" s="27" t="str">
        <f>IF(StockData[[#This Row],[sentiment score]] &gt; 0.5, "Positive", IF(StockData[[#This Row],[sentiment score]] &lt; -0.5, "Negative", "Neutral"))</f>
        <v>Negative</v>
      </c>
    </row>
    <row r="20" spans="1:15" x14ac:dyDescent="0.3">
      <c r="A20" s="1">
        <v>45806</v>
      </c>
      <c r="B20" s="2">
        <v>365.29</v>
      </c>
      <c r="C20" s="2">
        <v>367.71</v>
      </c>
      <c r="D20" s="2">
        <v>356</v>
      </c>
      <c r="E20" s="2">
        <v>358.43</v>
      </c>
      <c r="F20" s="2">
        <v>88545666</v>
      </c>
      <c r="G20" s="27" t="str">
        <f>TEXT(StockData[[#This Row],[Date]],"dddd")</f>
        <v>Thursday</v>
      </c>
      <c r="H20" s="27" t="str">
        <f>TEXT(StockData[[#This Row],[Date]],"mmm yyyy")</f>
        <v>May 2025</v>
      </c>
      <c r="I20" s="2">
        <f>StockData[[#This Row],[high]] - StockData[[#This Row],[low]]</f>
        <v>11.70999999999998</v>
      </c>
      <c r="J20" s="27" t="str">
        <f>IF(StockData[[#This Row],[high]]=_xlfn.MAXIFS(StockData[high],StockData[Date],"&lt;="&amp;StockData[[#This Row],[Date]]),"New High","Repeat")</f>
        <v>Repeat</v>
      </c>
      <c r="K20" s="27" t="str">
        <f>IF(StockData[[#This Row],[Spread]]&lt;5,"Low",IF(StockData[[#This Row],[Spread]]&lt;=15,"Medium","High"))</f>
        <v>Medium</v>
      </c>
      <c r="L20" s="27" t="str">
        <f>IF(StockData[[#This Row],[Spread]] &gt; AVERAGE(StockData[Spread]) * 1.2, "High", IF(StockData[[#This Row],[Spread]] &lt; AVERAGE(StockData[Spread]) * 0.8, "Low", "Medium"))</f>
        <v>Medium</v>
      </c>
      <c r="M20" s="13">
        <f>(StockData[[#This Row],[close]] - StockData[[#This Row],[open]] )/ StockData[[#This Row],[open]]</f>
        <v>-1.8779599770045754E-2</v>
      </c>
      <c r="N20" s="27">
        <f>IF(StockData[[#This Row],[change%]] &gt; 0.02, 0.9, IF(StockData[[#This Row],[change%]] &lt; -0.02, -0.9, 0))</f>
        <v>0</v>
      </c>
      <c r="O20" s="27" t="str">
        <f>IF(StockData[[#This Row],[sentiment score]] &gt; 0.5, "Positive", IF(StockData[[#This Row],[sentiment score]] &lt; -0.5, "Negative", "Neutral"))</f>
        <v>Neutral</v>
      </c>
    </row>
    <row r="21" spans="1:15" x14ac:dyDescent="0.3">
      <c r="A21" s="1">
        <v>45805</v>
      </c>
      <c r="B21" s="2">
        <v>364.84</v>
      </c>
      <c r="C21" s="2">
        <v>365</v>
      </c>
      <c r="D21" s="2">
        <v>355.91</v>
      </c>
      <c r="E21" s="2">
        <v>356.9</v>
      </c>
      <c r="F21" s="2">
        <v>91404309</v>
      </c>
      <c r="G21" s="27" t="str">
        <f>TEXT(StockData[[#This Row],[Date]],"dddd")</f>
        <v>Wednesday</v>
      </c>
      <c r="H21" s="27" t="str">
        <f>TEXT(StockData[[#This Row],[Date]],"mmm yyyy")</f>
        <v>May 2025</v>
      </c>
      <c r="I21" s="2">
        <f>StockData[[#This Row],[high]] - StockData[[#This Row],[low]]</f>
        <v>9.089999999999975</v>
      </c>
      <c r="J21" s="27" t="str">
        <f>IF(StockData[[#This Row],[high]]=_xlfn.MAXIFS(StockData[high],StockData[Date],"&lt;="&amp;StockData[[#This Row],[Date]]),"New High","Repeat")</f>
        <v>Repeat</v>
      </c>
      <c r="K21" s="27" t="str">
        <f>IF(StockData[[#This Row],[Spread]]&lt;5,"Low",IF(StockData[[#This Row],[Spread]]&lt;=15,"Medium","High"))</f>
        <v>Medium</v>
      </c>
      <c r="L21" s="27" t="str">
        <f>IF(StockData[[#This Row],[Spread]] &gt; AVERAGE(StockData[Spread]) * 1.2, "High", IF(StockData[[#This Row],[Spread]] &lt; AVERAGE(StockData[Spread]) * 0.8, "Low", "Medium"))</f>
        <v>Low</v>
      </c>
      <c r="M21" s="13">
        <f>(StockData[[#This Row],[close]] - StockData[[#This Row],[open]] )/ StockData[[#This Row],[open]]</f>
        <v>-2.176296458721631E-2</v>
      </c>
      <c r="N21" s="27">
        <f>IF(StockData[[#This Row],[change%]] &gt; 0.02, 0.9, IF(StockData[[#This Row],[change%]] &lt; -0.02, -0.9, 0))</f>
        <v>-0.9</v>
      </c>
      <c r="O21" s="27" t="str">
        <f>IF(StockData[[#This Row],[sentiment score]] &gt; 0.5, "Positive", IF(StockData[[#This Row],[sentiment score]] &lt; -0.5, "Negative", "Neutral"))</f>
        <v>Negative</v>
      </c>
    </row>
    <row r="22" spans="1:15" x14ac:dyDescent="0.3">
      <c r="A22" s="1">
        <v>45804</v>
      </c>
      <c r="B22" s="2">
        <v>347.35</v>
      </c>
      <c r="C22" s="2">
        <v>363.79</v>
      </c>
      <c r="D22" s="2">
        <v>347.32</v>
      </c>
      <c r="E22" s="2">
        <v>362.89</v>
      </c>
      <c r="F22" s="2">
        <v>120146414</v>
      </c>
      <c r="G22" s="27" t="str">
        <f>TEXT(StockData[[#This Row],[Date]],"dddd")</f>
        <v>Tuesday</v>
      </c>
      <c r="H22" s="27" t="str">
        <f>TEXT(StockData[[#This Row],[Date]],"mmm yyyy")</f>
        <v>May 2025</v>
      </c>
      <c r="I22" s="2">
        <f>StockData[[#This Row],[high]] - StockData[[#This Row],[low]]</f>
        <v>16.470000000000027</v>
      </c>
      <c r="J22" s="27" t="str">
        <f>IF(StockData[[#This Row],[high]]=_xlfn.MAXIFS(StockData[high],StockData[Date],"&lt;="&amp;StockData[[#This Row],[Date]]),"New High","Repeat")</f>
        <v>Repeat</v>
      </c>
      <c r="K22" s="27" t="str">
        <f>IF(StockData[[#This Row],[Spread]]&lt;5,"Low",IF(StockData[[#This Row],[Spread]]&lt;=15,"Medium","High"))</f>
        <v>High</v>
      </c>
      <c r="L22" s="27" t="str">
        <f>IF(StockData[[#This Row],[Spread]] &gt; AVERAGE(StockData[Spread]) * 1.2, "High", IF(StockData[[#This Row],[Spread]] &lt; AVERAGE(StockData[Spread]) * 0.8, "Low", "Medium"))</f>
        <v>High</v>
      </c>
      <c r="M22" s="13">
        <f>(StockData[[#This Row],[close]] - StockData[[#This Row],[open]] )/ StockData[[#This Row],[open]]</f>
        <v>4.4738736145098497E-2</v>
      </c>
      <c r="N22" s="27">
        <f>IF(StockData[[#This Row],[change%]] &gt; 0.02, 0.9, IF(StockData[[#This Row],[change%]] &lt; -0.02, -0.9, 0))</f>
        <v>0.9</v>
      </c>
      <c r="O22" s="27" t="str">
        <f>IF(StockData[[#This Row],[sentiment score]] &gt; 0.5, "Positive", IF(StockData[[#This Row],[sentiment score]] &lt; -0.5, "Negative", "Neutral"))</f>
        <v>Positive</v>
      </c>
    </row>
    <row r="23" spans="1:15" x14ac:dyDescent="0.3">
      <c r="A23" s="1">
        <v>45800</v>
      </c>
      <c r="B23" s="2">
        <v>337.92</v>
      </c>
      <c r="C23" s="2">
        <v>343.18</v>
      </c>
      <c r="D23" s="2">
        <v>333.21</v>
      </c>
      <c r="E23" s="2">
        <v>339.34</v>
      </c>
      <c r="F23" s="2">
        <v>84654818</v>
      </c>
      <c r="G23" s="27" t="str">
        <f>TEXT(StockData[[#This Row],[Date]],"dddd")</f>
        <v>Friday</v>
      </c>
      <c r="H23" s="27" t="str">
        <f>TEXT(StockData[[#This Row],[Date]],"mmm yyyy")</f>
        <v>May 2025</v>
      </c>
      <c r="I23" s="2">
        <f>StockData[[#This Row],[high]] - StockData[[#This Row],[low]]</f>
        <v>9.9700000000000273</v>
      </c>
      <c r="J23" s="27" t="str">
        <f>IF(StockData[[#This Row],[high]]=_xlfn.MAXIFS(StockData[high],StockData[Date],"&lt;="&amp;StockData[[#This Row],[Date]]),"New High","Repeat")</f>
        <v>Repeat</v>
      </c>
      <c r="K23" s="27" t="str">
        <f>IF(StockData[[#This Row],[Spread]]&lt;5,"Low",IF(StockData[[#This Row],[Spread]]&lt;=15,"Medium","High"))</f>
        <v>Medium</v>
      </c>
      <c r="L23" s="27" t="str">
        <f>IF(StockData[[#This Row],[Spread]] &gt; AVERAGE(StockData[Spread]) * 1.2, "High", IF(StockData[[#This Row],[Spread]] &lt; AVERAGE(StockData[Spread]) * 0.8, "Low", "Medium"))</f>
        <v>Low</v>
      </c>
      <c r="M23" s="13">
        <f>(StockData[[#This Row],[close]] - StockData[[#This Row],[open]] )/ StockData[[#This Row],[open]]</f>
        <v>4.2021780303029086E-3</v>
      </c>
      <c r="N23" s="27">
        <f>IF(StockData[[#This Row],[change%]] &gt; 0.02, 0.9, IF(StockData[[#This Row],[change%]] &lt; -0.02, -0.9, 0))</f>
        <v>0</v>
      </c>
      <c r="O23" s="27" t="str">
        <f>IF(StockData[[#This Row],[sentiment score]] &gt; 0.5, "Positive", IF(StockData[[#This Row],[sentiment score]] &lt; -0.5, "Negative", "Neutral"))</f>
        <v>Neutral</v>
      </c>
    </row>
    <row r="24" spans="1:15" x14ac:dyDescent="0.3">
      <c r="A24" s="1">
        <v>45799</v>
      </c>
      <c r="B24" s="2">
        <v>331.9</v>
      </c>
      <c r="C24" s="2">
        <v>347.27</v>
      </c>
      <c r="D24" s="2">
        <v>331.39</v>
      </c>
      <c r="E24" s="2">
        <v>341.04</v>
      </c>
      <c r="F24" s="2">
        <v>97113416</v>
      </c>
      <c r="G24" s="27" t="str">
        <f>TEXT(StockData[[#This Row],[Date]],"dddd")</f>
        <v>Thursday</v>
      </c>
      <c r="H24" s="27" t="str">
        <f>TEXT(StockData[[#This Row],[Date]],"mmm yyyy")</f>
        <v>May 2025</v>
      </c>
      <c r="I24" s="2">
        <f>StockData[[#This Row],[high]] - StockData[[#This Row],[low]]</f>
        <v>15.879999999999995</v>
      </c>
      <c r="J24" s="27" t="str">
        <f>IF(StockData[[#This Row],[high]]=_xlfn.MAXIFS(StockData[high],StockData[Date],"&lt;="&amp;StockData[[#This Row],[Date]]),"New High","Repeat")</f>
        <v>Repeat</v>
      </c>
      <c r="K24" s="27" t="str">
        <f>IF(StockData[[#This Row],[Spread]]&lt;5,"Low",IF(StockData[[#This Row],[Spread]]&lt;=15,"Medium","High"))</f>
        <v>High</v>
      </c>
      <c r="L24" s="27" t="str">
        <f>IF(StockData[[#This Row],[Spread]] &gt; AVERAGE(StockData[Spread]) * 1.2, "High", IF(StockData[[#This Row],[Spread]] &lt; AVERAGE(StockData[Spread]) * 0.8, "Low", "Medium"))</f>
        <v>Medium</v>
      </c>
      <c r="M24" s="13">
        <f>(StockData[[#This Row],[close]] - StockData[[#This Row],[open]] )/ StockData[[#This Row],[open]]</f>
        <v>2.753841518529691E-2</v>
      </c>
      <c r="N24" s="27">
        <f>IF(StockData[[#This Row],[change%]] &gt; 0.02, 0.9, IF(StockData[[#This Row],[change%]] &lt; -0.02, -0.9, 0))</f>
        <v>0.9</v>
      </c>
      <c r="O24" s="27" t="str">
        <f>IF(StockData[[#This Row],[sentiment score]] &gt; 0.5, "Positive", IF(StockData[[#This Row],[sentiment score]] &lt; -0.5, "Negative", "Neutral"))</f>
        <v>Positive</v>
      </c>
    </row>
    <row r="25" spans="1:15" x14ac:dyDescent="0.3">
      <c r="A25" s="1">
        <v>45798</v>
      </c>
      <c r="B25" s="2">
        <v>344.43</v>
      </c>
      <c r="C25" s="2">
        <v>347.35</v>
      </c>
      <c r="D25" s="2">
        <v>332.2</v>
      </c>
      <c r="E25" s="2">
        <v>334.62</v>
      </c>
      <c r="F25" s="2">
        <v>102354844</v>
      </c>
      <c r="G25" s="27" t="str">
        <f>TEXT(StockData[[#This Row],[Date]],"dddd")</f>
        <v>Wednesday</v>
      </c>
      <c r="H25" s="27" t="str">
        <f>TEXT(StockData[[#This Row],[Date]],"mmm yyyy")</f>
        <v>May 2025</v>
      </c>
      <c r="I25" s="2">
        <f>StockData[[#This Row],[high]] - StockData[[#This Row],[low]]</f>
        <v>15.150000000000034</v>
      </c>
      <c r="J25" s="27" t="str">
        <f>IF(StockData[[#This Row],[high]]=_xlfn.MAXIFS(StockData[high],StockData[Date],"&lt;="&amp;StockData[[#This Row],[Date]]),"New High","Repeat")</f>
        <v>Repeat</v>
      </c>
      <c r="K25" s="27" t="str">
        <f>IF(StockData[[#This Row],[Spread]]&lt;5,"Low",IF(StockData[[#This Row],[Spread]]&lt;=15,"Medium","High"))</f>
        <v>High</v>
      </c>
      <c r="L25" s="27" t="str">
        <f>IF(StockData[[#This Row],[Spread]] &gt; AVERAGE(StockData[Spread]) * 1.2, "High", IF(StockData[[#This Row],[Spread]] &lt; AVERAGE(StockData[Spread]) * 0.8, "Low", "Medium"))</f>
        <v>Medium</v>
      </c>
      <c r="M25" s="13">
        <f>(StockData[[#This Row],[close]] - StockData[[#This Row],[open]] )/ StockData[[#This Row],[open]]</f>
        <v>-2.8481839561013855E-2</v>
      </c>
      <c r="N25" s="27">
        <f>IF(StockData[[#This Row],[change%]] &gt; 0.02, 0.9, IF(StockData[[#This Row],[change%]] &lt; -0.02, -0.9, 0))</f>
        <v>-0.9</v>
      </c>
      <c r="O25" s="27" t="str">
        <f>IF(StockData[[#This Row],[sentiment score]] &gt; 0.5, "Positive", IF(StockData[[#This Row],[sentiment score]] &lt; -0.5, "Negative", "Neutral"))</f>
        <v>Negative</v>
      </c>
    </row>
    <row r="26" spans="1:15" x14ac:dyDescent="0.3">
      <c r="A26" s="1">
        <v>45797</v>
      </c>
      <c r="B26" s="2">
        <v>347.87</v>
      </c>
      <c r="C26" s="2">
        <v>354.98989999999998</v>
      </c>
      <c r="D26" s="2">
        <v>341.63</v>
      </c>
      <c r="E26" s="2">
        <v>343.82</v>
      </c>
      <c r="F26" s="2">
        <v>131715548</v>
      </c>
      <c r="G26" s="27" t="str">
        <f>TEXT(StockData[[#This Row],[Date]],"dddd")</f>
        <v>Tuesday</v>
      </c>
      <c r="H26" s="27" t="str">
        <f>TEXT(StockData[[#This Row],[Date]],"mmm yyyy")</f>
        <v>May 2025</v>
      </c>
      <c r="I26" s="2">
        <f>StockData[[#This Row],[high]] - StockData[[#This Row],[low]]</f>
        <v>13.359899999999982</v>
      </c>
      <c r="J26" s="27" t="str">
        <f>IF(StockData[[#This Row],[high]]=_xlfn.MAXIFS(StockData[high],StockData[Date],"&lt;="&amp;StockData[[#This Row],[Date]]),"New High","Repeat")</f>
        <v>Repeat</v>
      </c>
      <c r="K26" s="27" t="str">
        <f>IF(StockData[[#This Row],[Spread]]&lt;5,"Low",IF(StockData[[#This Row],[Spread]]&lt;=15,"Medium","High"))</f>
        <v>Medium</v>
      </c>
      <c r="L26" s="27" t="str">
        <f>IF(StockData[[#This Row],[Spread]] &gt; AVERAGE(StockData[Spread]) * 1.2, "High", IF(StockData[[#This Row],[Spread]] &lt; AVERAGE(StockData[Spread]) * 0.8, "Low", "Medium"))</f>
        <v>Medium</v>
      </c>
      <c r="M26" s="13">
        <f>(StockData[[#This Row],[close]] - StockData[[#This Row],[open]] )/ StockData[[#This Row],[open]]</f>
        <v>-1.1642280162129563E-2</v>
      </c>
      <c r="N26" s="27">
        <f>IF(StockData[[#This Row],[change%]] &gt; 0.02, 0.9, IF(StockData[[#This Row],[change%]] &lt; -0.02, -0.9, 0))</f>
        <v>0</v>
      </c>
      <c r="O26" s="27" t="str">
        <f>IF(StockData[[#This Row],[sentiment score]] &gt; 0.5, "Positive", IF(StockData[[#This Row],[sentiment score]] &lt; -0.5, "Negative", "Neutral"))</f>
        <v>Neutral</v>
      </c>
    </row>
    <row r="27" spans="1:15" x14ac:dyDescent="0.3">
      <c r="A27" s="1">
        <v>45796</v>
      </c>
      <c r="B27" s="2">
        <v>336.3</v>
      </c>
      <c r="C27" s="2">
        <v>343</v>
      </c>
      <c r="D27" s="2">
        <v>333.37</v>
      </c>
      <c r="E27" s="2">
        <v>342.09</v>
      </c>
      <c r="F27" s="2">
        <v>88869853</v>
      </c>
      <c r="G27" s="27" t="str">
        <f>TEXT(StockData[[#This Row],[Date]],"dddd")</f>
        <v>Monday</v>
      </c>
      <c r="H27" s="27" t="str">
        <f>TEXT(StockData[[#This Row],[Date]],"mmm yyyy")</f>
        <v>May 2025</v>
      </c>
      <c r="I27" s="2">
        <f>StockData[[#This Row],[high]] - StockData[[#This Row],[low]]</f>
        <v>9.6299999999999955</v>
      </c>
      <c r="J27" s="27" t="str">
        <f>IF(StockData[[#This Row],[high]]=_xlfn.MAXIFS(StockData[high],StockData[Date],"&lt;="&amp;StockData[[#This Row],[Date]]),"New High","Repeat")</f>
        <v>Repeat</v>
      </c>
      <c r="K27" s="27" t="str">
        <f>IF(StockData[[#This Row],[Spread]]&lt;5,"Low",IF(StockData[[#This Row],[Spread]]&lt;=15,"Medium","High"))</f>
        <v>Medium</v>
      </c>
      <c r="L27" s="27" t="str">
        <f>IF(StockData[[#This Row],[Spread]] &gt; AVERAGE(StockData[Spread]) * 1.2, "High", IF(StockData[[#This Row],[Spread]] &lt; AVERAGE(StockData[Spread]) * 0.8, "Low", "Medium"))</f>
        <v>Low</v>
      </c>
      <c r="M27" s="13">
        <f>(StockData[[#This Row],[close]] - StockData[[#This Row],[open]] )/ StockData[[#This Row],[open]]</f>
        <v>1.7216770740410239E-2</v>
      </c>
      <c r="N27" s="27">
        <f>IF(StockData[[#This Row],[change%]] &gt; 0.02, 0.9, IF(StockData[[#This Row],[change%]] &lt; -0.02, -0.9, 0))</f>
        <v>0</v>
      </c>
      <c r="O27" s="27" t="str">
        <f>IF(StockData[[#This Row],[sentiment score]] &gt; 0.5, "Positive", IF(StockData[[#This Row],[sentiment score]] &lt; -0.5, "Negative", "Neutral"))</f>
        <v>Neutral</v>
      </c>
    </row>
    <row r="28" spans="1:15" x14ac:dyDescent="0.3">
      <c r="A28" s="1">
        <v>45793</v>
      </c>
      <c r="B28" s="2">
        <v>346.24</v>
      </c>
      <c r="C28" s="2">
        <v>351.62</v>
      </c>
      <c r="D28" s="2">
        <v>342.33</v>
      </c>
      <c r="E28" s="2">
        <v>349.98</v>
      </c>
      <c r="F28" s="2">
        <v>95895665</v>
      </c>
      <c r="G28" s="27" t="str">
        <f>TEXT(StockData[[#This Row],[Date]],"dddd")</f>
        <v>Friday</v>
      </c>
      <c r="H28" s="27" t="str">
        <f>TEXT(StockData[[#This Row],[Date]],"mmm yyyy")</f>
        <v>May 2025</v>
      </c>
      <c r="I28" s="2">
        <f>StockData[[#This Row],[high]] - StockData[[#This Row],[low]]</f>
        <v>9.2900000000000205</v>
      </c>
      <c r="J28" s="27" t="str">
        <f>IF(StockData[[#This Row],[high]]=_xlfn.MAXIFS(StockData[high],StockData[Date],"&lt;="&amp;StockData[[#This Row],[Date]]),"New High","Repeat")</f>
        <v>Repeat</v>
      </c>
      <c r="K28" s="27" t="str">
        <f>IF(StockData[[#This Row],[Spread]]&lt;5,"Low",IF(StockData[[#This Row],[Spread]]&lt;=15,"Medium","High"))</f>
        <v>Medium</v>
      </c>
      <c r="L28" s="27" t="str">
        <f>IF(StockData[[#This Row],[Spread]] &gt; AVERAGE(StockData[Spread]) * 1.2, "High", IF(StockData[[#This Row],[Spread]] &lt; AVERAGE(StockData[Spread]) * 0.8, "Low", "Medium"))</f>
        <v>Low</v>
      </c>
      <c r="M28" s="13">
        <f>(StockData[[#This Row],[close]] - StockData[[#This Row],[open]] )/ StockData[[#This Row],[open]]</f>
        <v>1.0801756007393741E-2</v>
      </c>
      <c r="N28" s="27">
        <f>IF(StockData[[#This Row],[change%]] &gt; 0.02, 0.9, IF(StockData[[#This Row],[change%]] &lt; -0.02, -0.9, 0))</f>
        <v>0</v>
      </c>
      <c r="O28" s="27" t="str">
        <f>IF(StockData[[#This Row],[sentiment score]] &gt; 0.5, "Positive", IF(StockData[[#This Row],[sentiment score]] &lt; -0.5, "Negative", "Neutral"))</f>
        <v>Neutral</v>
      </c>
    </row>
    <row r="29" spans="1:15" x14ac:dyDescent="0.3">
      <c r="A29" s="1">
        <v>45792</v>
      </c>
      <c r="B29" s="2">
        <v>340.34</v>
      </c>
      <c r="C29" s="2">
        <v>346.13929999999999</v>
      </c>
      <c r="D29" s="2">
        <v>334.71530000000001</v>
      </c>
      <c r="E29" s="2">
        <v>342.82</v>
      </c>
      <c r="F29" s="2">
        <v>97882596</v>
      </c>
      <c r="G29" s="27" t="str">
        <f>TEXT(StockData[[#This Row],[Date]],"dddd")</f>
        <v>Thursday</v>
      </c>
      <c r="H29" s="27" t="str">
        <f>TEXT(StockData[[#This Row],[Date]],"mmm yyyy")</f>
        <v>May 2025</v>
      </c>
      <c r="I29" s="2">
        <f>StockData[[#This Row],[high]] - StockData[[#This Row],[low]]</f>
        <v>11.423999999999978</v>
      </c>
      <c r="J29" s="27" t="str">
        <f>IF(StockData[[#This Row],[high]]=_xlfn.MAXIFS(StockData[high],StockData[Date],"&lt;="&amp;StockData[[#This Row],[Date]]),"New High","Repeat")</f>
        <v>Repeat</v>
      </c>
      <c r="K29" s="27" t="str">
        <f>IF(StockData[[#This Row],[Spread]]&lt;5,"Low",IF(StockData[[#This Row],[Spread]]&lt;=15,"Medium","High"))</f>
        <v>Medium</v>
      </c>
      <c r="L29" s="27" t="str">
        <f>IF(StockData[[#This Row],[Spread]] &gt; AVERAGE(StockData[Spread]) * 1.2, "High", IF(StockData[[#This Row],[Spread]] &lt; AVERAGE(StockData[Spread]) * 0.8, "Low", "Medium"))</f>
        <v>Medium</v>
      </c>
      <c r="M29" s="13">
        <f>(StockData[[#This Row],[close]] - StockData[[#This Row],[open]] )/ StockData[[#This Row],[open]]</f>
        <v>7.2868308162426353E-3</v>
      </c>
      <c r="N29" s="27">
        <f>IF(StockData[[#This Row],[change%]] &gt; 0.02, 0.9, IF(StockData[[#This Row],[change%]] &lt; -0.02, -0.9, 0))</f>
        <v>0</v>
      </c>
      <c r="O29" s="27" t="str">
        <f>IF(StockData[[#This Row],[sentiment score]] &gt; 0.5, "Positive", IF(StockData[[#This Row],[sentiment score]] &lt; -0.5, "Negative", "Neutral"))</f>
        <v>Neutral</v>
      </c>
    </row>
    <row r="30" spans="1:15" x14ac:dyDescent="0.3">
      <c r="A30" s="1">
        <v>45791</v>
      </c>
      <c r="B30" s="2">
        <v>342.5</v>
      </c>
      <c r="C30" s="2">
        <v>350</v>
      </c>
      <c r="D30" s="2">
        <v>337</v>
      </c>
      <c r="E30" s="2">
        <v>347.68</v>
      </c>
      <c r="F30" s="2">
        <v>136997264</v>
      </c>
      <c r="G30" s="27" t="str">
        <f>TEXT(StockData[[#This Row],[Date]],"dddd")</f>
        <v>Wednesday</v>
      </c>
      <c r="H30" s="27" t="str">
        <f>TEXT(StockData[[#This Row],[Date]],"mmm yyyy")</f>
        <v>May 2025</v>
      </c>
      <c r="I30" s="2">
        <f>StockData[[#This Row],[high]] - StockData[[#This Row],[low]]</f>
        <v>13</v>
      </c>
      <c r="J30" s="27" t="str">
        <f>IF(StockData[[#This Row],[high]]=_xlfn.MAXIFS(StockData[high],StockData[Date],"&lt;="&amp;StockData[[#This Row],[Date]]),"New High","Repeat")</f>
        <v>Repeat</v>
      </c>
      <c r="K30" s="27" t="str">
        <f>IF(StockData[[#This Row],[Spread]]&lt;5,"Low",IF(StockData[[#This Row],[Spread]]&lt;=15,"Medium","High"))</f>
        <v>Medium</v>
      </c>
      <c r="L30" s="27" t="str">
        <f>IF(StockData[[#This Row],[Spread]] &gt; AVERAGE(StockData[Spread]) * 1.2, "High", IF(StockData[[#This Row],[Spread]] &lt; AVERAGE(StockData[Spread]) * 0.8, "Low", "Medium"))</f>
        <v>Medium</v>
      </c>
      <c r="M30" s="13">
        <f>(StockData[[#This Row],[close]] - StockData[[#This Row],[open]] )/ StockData[[#This Row],[open]]</f>
        <v>1.5124087591240896E-2</v>
      </c>
      <c r="N30" s="27">
        <f>IF(StockData[[#This Row],[change%]] &gt; 0.02, 0.9, IF(StockData[[#This Row],[change%]] &lt; -0.02, -0.9, 0))</f>
        <v>0</v>
      </c>
      <c r="O30" s="27" t="str">
        <f>IF(StockData[[#This Row],[sentiment score]] &gt; 0.5, "Positive", IF(StockData[[#This Row],[sentiment score]] &lt; -0.5, "Negative", "Neutral"))</f>
        <v>Neutral</v>
      </c>
    </row>
    <row r="31" spans="1:15" x14ac:dyDescent="0.3">
      <c r="A31" s="1">
        <v>45790</v>
      </c>
      <c r="B31" s="2">
        <v>320</v>
      </c>
      <c r="C31" s="2">
        <v>337.58940000000001</v>
      </c>
      <c r="D31" s="2">
        <v>316.8</v>
      </c>
      <c r="E31" s="2">
        <v>334.07</v>
      </c>
      <c r="F31" s="2">
        <v>136992574</v>
      </c>
      <c r="G31" s="27" t="str">
        <f>TEXT(StockData[[#This Row],[Date]],"dddd")</f>
        <v>Tuesday</v>
      </c>
      <c r="H31" s="27" t="str">
        <f>TEXT(StockData[[#This Row],[Date]],"mmm yyyy")</f>
        <v>May 2025</v>
      </c>
      <c r="I31" s="2">
        <f>StockData[[#This Row],[high]] - StockData[[#This Row],[low]]</f>
        <v>20.789400000000001</v>
      </c>
      <c r="J31" s="27" t="str">
        <f>IF(StockData[[#This Row],[high]]=_xlfn.MAXIFS(StockData[high],StockData[Date],"&lt;="&amp;StockData[[#This Row],[Date]]),"New High","Repeat")</f>
        <v>Repeat</v>
      </c>
      <c r="K31" s="27" t="str">
        <f>IF(StockData[[#This Row],[Spread]]&lt;5,"Low",IF(StockData[[#This Row],[Spread]]&lt;=15,"Medium","High"))</f>
        <v>High</v>
      </c>
      <c r="L31" s="27" t="str">
        <f>IF(StockData[[#This Row],[Spread]] &gt; AVERAGE(StockData[Spread]) * 1.2, "High", IF(StockData[[#This Row],[Spread]] &lt; AVERAGE(StockData[Spread]) * 0.8, "Low", "Medium"))</f>
        <v>High</v>
      </c>
      <c r="M31" s="13">
        <f>(StockData[[#This Row],[close]] - StockData[[#This Row],[open]] )/ StockData[[#This Row],[open]]</f>
        <v>4.396874999999998E-2</v>
      </c>
      <c r="N31" s="27">
        <f>IF(StockData[[#This Row],[change%]] &gt; 0.02, 0.9, IF(StockData[[#This Row],[change%]] &lt; -0.02, -0.9, 0))</f>
        <v>0.9</v>
      </c>
      <c r="O31" s="27" t="str">
        <f>IF(StockData[[#This Row],[sentiment score]] &gt; 0.5, "Positive", IF(StockData[[#This Row],[sentiment score]] &lt; -0.5, "Negative", "Neutral"))</f>
        <v>Positive</v>
      </c>
    </row>
    <row r="32" spans="1:15" x14ac:dyDescent="0.3">
      <c r="A32" s="1">
        <v>45789</v>
      </c>
      <c r="B32" s="2">
        <v>321.99</v>
      </c>
      <c r="C32" s="2">
        <v>322.20999999999998</v>
      </c>
      <c r="D32" s="2">
        <v>311.5</v>
      </c>
      <c r="E32" s="2">
        <v>318.38</v>
      </c>
      <c r="F32" s="2">
        <v>112826661</v>
      </c>
      <c r="G32" s="27" t="str">
        <f>TEXT(StockData[[#This Row],[Date]],"dddd")</f>
        <v>Monday</v>
      </c>
      <c r="H32" s="27" t="str">
        <f>TEXT(StockData[[#This Row],[Date]],"mmm yyyy")</f>
        <v>May 2025</v>
      </c>
      <c r="I32" s="2">
        <f>StockData[[#This Row],[high]] - StockData[[#This Row],[low]]</f>
        <v>10.70999999999998</v>
      </c>
      <c r="J32" s="27" t="str">
        <f>IF(StockData[[#This Row],[high]]=_xlfn.MAXIFS(StockData[high],StockData[Date],"&lt;="&amp;StockData[[#This Row],[Date]]),"New High","Repeat")</f>
        <v>Repeat</v>
      </c>
      <c r="K32" s="27" t="str">
        <f>IF(StockData[[#This Row],[Spread]]&lt;5,"Low",IF(StockData[[#This Row],[Spread]]&lt;=15,"Medium","High"))</f>
        <v>Medium</v>
      </c>
      <c r="L32" s="27" t="str">
        <f>IF(StockData[[#This Row],[Spread]] &gt; AVERAGE(StockData[Spread]) * 1.2, "High", IF(StockData[[#This Row],[Spread]] &lt; AVERAGE(StockData[Spread]) * 0.8, "Low", "Medium"))</f>
        <v>Low</v>
      </c>
      <c r="M32" s="13">
        <f>(StockData[[#This Row],[close]] - StockData[[#This Row],[open]] )/ StockData[[#This Row],[open]]</f>
        <v>-1.1211528308332599E-2</v>
      </c>
      <c r="N32" s="27">
        <f>IF(StockData[[#This Row],[change%]] &gt; 0.02, 0.9, IF(StockData[[#This Row],[change%]] &lt; -0.02, -0.9, 0))</f>
        <v>0</v>
      </c>
      <c r="O32" s="27" t="str">
        <f>IF(StockData[[#This Row],[sentiment score]] &gt; 0.5, "Positive", IF(StockData[[#This Row],[sentiment score]] &lt; -0.5, "Negative", "Neutral"))</f>
        <v>Neutral</v>
      </c>
    </row>
    <row r="33" spans="1:15" x14ac:dyDescent="0.3">
      <c r="A33" s="1">
        <v>45786</v>
      </c>
      <c r="B33" s="2">
        <v>290.20999999999998</v>
      </c>
      <c r="C33" s="2">
        <v>307.04000000000002</v>
      </c>
      <c r="D33" s="2">
        <v>290</v>
      </c>
      <c r="E33" s="2">
        <v>298.26</v>
      </c>
      <c r="F33" s="2">
        <v>132387835</v>
      </c>
      <c r="G33" s="27" t="str">
        <f>TEXT(StockData[[#This Row],[Date]],"dddd")</f>
        <v>Friday</v>
      </c>
      <c r="H33" s="27" t="str">
        <f>TEXT(StockData[[#This Row],[Date]],"mmm yyyy")</f>
        <v>May 2025</v>
      </c>
      <c r="I33" s="2">
        <f>StockData[[#This Row],[high]] - StockData[[#This Row],[low]]</f>
        <v>17.04000000000002</v>
      </c>
      <c r="J33" s="27" t="str">
        <f>IF(StockData[[#This Row],[high]]=_xlfn.MAXIFS(StockData[high],StockData[Date],"&lt;="&amp;StockData[[#This Row],[Date]]),"New High","Repeat")</f>
        <v>Repeat</v>
      </c>
      <c r="K33" s="27" t="str">
        <f>IF(StockData[[#This Row],[Spread]]&lt;5,"Low",IF(StockData[[#This Row],[Spread]]&lt;=15,"Medium","High"))</f>
        <v>High</v>
      </c>
      <c r="L33" s="27" t="str">
        <f>IF(StockData[[#This Row],[Spread]] &gt; AVERAGE(StockData[Spread]) * 1.2, "High", IF(StockData[[#This Row],[Spread]] &lt; AVERAGE(StockData[Spread]) * 0.8, "Low", "Medium"))</f>
        <v>High</v>
      </c>
      <c r="M33" s="13">
        <f>(StockData[[#This Row],[close]] - StockData[[#This Row],[open]] )/ StockData[[#This Row],[open]]</f>
        <v>2.7738534164915101E-2</v>
      </c>
      <c r="N33" s="27">
        <f>IF(StockData[[#This Row],[change%]] &gt; 0.02, 0.9, IF(StockData[[#This Row],[change%]] &lt; -0.02, -0.9, 0))</f>
        <v>0.9</v>
      </c>
      <c r="O33" s="27" t="str">
        <f>IF(StockData[[#This Row],[sentiment score]] &gt; 0.5, "Positive", IF(StockData[[#This Row],[sentiment score]] &lt; -0.5, "Negative", "Neutral"))</f>
        <v>Positive</v>
      </c>
    </row>
    <row r="34" spans="1:15" x14ac:dyDescent="0.3">
      <c r="A34" s="1">
        <v>45785</v>
      </c>
      <c r="B34" s="2">
        <v>279.63</v>
      </c>
      <c r="C34" s="2">
        <v>289.8</v>
      </c>
      <c r="D34" s="2">
        <v>279.41000000000003</v>
      </c>
      <c r="E34" s="2">
        <v>284.82</v>
      </c>
      <c r="F34" s="2">
        <v>97539448</v>
      </c>
      <c r="G34" s="27" t="str">
        <f>TEXT(StockData[[#This Row],[Date]],"dddd")</f>
        <v>Thursday</v>
      </c>
      <c r="H34" s="27" t="str">
        <f>TEXT(StockData[[#This Row],[Date]],"mmm yyyy")</f>
        <v>May 2025</v>
      </c>
      <c r="I34" s="2">
        <f>StockData[[#This Row],[high]] - StockData[[#This Row],[low]]</f>
        <v>10.389999999999986</v>
      </c>
      <c r="J34" s="27" t="str">
        <f>IF(StockData[[#This Row],[high]]=_xlfn.MAXIFS(StockData[high],StockData[Date],"&lt;="&amp;StockData[[#This Row],[Date]]),"New High","Repeat")</f>
        <v>Repeat</v>
      </c>
      <c r="K34" s="27" t="str">
        <f>IF(StockData[[#This Row],[Spread]]&lt;5,"Low",IF(StockData[[#This Row],[Spread]]&lt;=15,"Medium","High"))</f>
        <v>Medium</v>
      </c>
      <c r="L34" s="27" t="str">
        <f>IF(StockData[[#This Row],[Spread]] &gt; AVERAGE(StockData[Spread]) * 1.2, "High", IF(StockData[[#This Row],[Spread]] &lt; AVERAGE(StockData[Spread]) * 0.8, "Low", "Medium"))</f>
        <v>Low</v>
      </c>
      <c r="M34" s="13">
        <f>(StockData[[#This Row],[close]] - StockData[[#This Row],[open]] )/ StockData[[#This Row],[open]]</f>
        <v>1.8560240317562485E-2</v>
      </c>
      <c r="N34" s="27">
        <f>IF(StockData[[#This Row],[change%]] &gt; 0.02, 0.9, IF(StockData[[#This Row],[change%]] &lt; -0.02, -0.9, 0))</f>
        <v>0</v>
      </c>
      <c r="O34" s="27" t="str">
        <f>IF(StockData[[#This Row],[sentiment score]] &gt; 0.5, "Positive", IF(StockData[[#This Row],[sentiment score]] &lt; -0.5, "Negative", "Neutral"))</f>
        <v>Neutral</v>
      </c>
    </row>
    <row r="35" spans="1:15" x14ac:dyDescent="0.3">
      <c r="A35" s="1">
        <v>45784</v>
      </c>
      <c r="B35" s="2">
        <v>276.88</v>
      </c>
      <c r="C35" s="2">
        <v>277.92</v>
      </c>
      <c r="D35" s="2">
        <v>271</v>
      </c>
      <c r="E35" s="2">
        <v>276.22000000000003</v>
      </c>
      <c r="F35" s="2">
        <v>71882408</v>
      </c>
      <c r="G35" s="27" t="str">
        <f>TEXT(StockData[[#This Row],[Date]],"dddd")</f>
        <v>Wednesday</v>
      </c>
      <c r="H35" s="27" t="str">
        <f>TEXT(StockData[[#This Row],[Date]],"mmm yyyy")</f>
        <v>May 2025</v>
      </c>
      <c r="I35" s="2">
        <f>StockData[[#This Row],[high]] - StockData[[#This Row],[low]]</f>
        <v>6.9200000000000159</v>
      </c>
      <c r="J35" s="27" t="str">
        <f>IF(StockData[[#This Row],[high]]=_xlfn.MAXIFS(StockData[high],StockData[Date],"&lt;="&amp;StockData[[#This Row],[Date]]),"New High","Repeat")</f>
        <v>Repeat</v>
      </c>
      <c r="K35" s="27" t="str">
        <f>IF(StockData[[#This Row],[Spread]]&lt;5,"Low",IF(StockData[[#This Row],[Spread]]&lt;=15,"Medium","High"))</f>
        <v>Medium</v>
      </c>
      <c r="L35" s="27" t="str">
        <f>IF(StockData[[#This Row],[Spread]] &gt; AVERAGE(StockData[Spread]) * 1.2, "High", IF(StockData[[#This Row],[Spread]] &lt; AVERAGE(StockData[Spread]) * 0.8, "Low", "Medium"))</f>
        <v>Low</v>
      </c>
      <c r="M35" s="13">
        <f>(StockData[[#This Row],[close]] - StockData[[#This Row],[open]] )/ StockData[[#This Row],[open]]</f>
        <v>-2.3837041317537134E-3</v>
      </c>
      <c r="N35" s="27">
        <f>IF(StockData[[#This Row],[change%]] &gt; 0.02, 0.9, IF(StockData[[#This Row],[change%]] &lt; -0.02, -0.9, 0))</f>
        <v>0</v>
      </c>
      <c r="O35" s="27" t="str">
        <f>IF(StockData[[#This Row],[sentiment score]] &gt; 0.5, "Positive", IF(StockData[[#This Row],[sentiment score]] &lt; -0.5, "Negative", "Neutral"))</f>
        <v>Neutral</v>
      </c>
    </row>
    <row r="36" spans="1:15" x14ac:dyDescent="0.3">
      <c r="A36" s="1">
        <v>45783</v>
      </c>
      <c r="B36" s="2">
        <v>273.10500000000002</v>
      </c>
      <c r="C36" s="2">
        <v>277.73</v>
      </c>
      <c r="D36" s="2">
        <v>271.35000000000002</v>
      </c>
      <c r="E36" s="2">
        <v>275.35000000000002</v>
      </c>
      <c r="F36" s="2">
        <v>76715792</v>
      </c>
      <c r="G36" s="27" t="str">
        <f>TEXT(StockData[[#This Row],[Date]],"dddd")</f>
        <v>Tuesday</v>
      </c>
      <c r="H36" s="27" t="str">
        <f>TEXT(StockData[[#This Row],[Date]],"mmm yyyy")</f>
        <v>May 2025</v>
      </c>
      <c r="I36" s="2">
        <f>StockData[[#This Row],[high]] - StockData[[#This Row],[low]]</f>
        <v>6.3799999999999955</v>
      </c>
      <c r="J36" s="27" t="str">
        <f>IF(StockData[[#This Row],[high]]=_xlfn.MAXIFS(StockData[high],StockData[Date],"&lt;="&amp;StockData[[#This Row],[Date]]),"New High","Repeat")</f>
        <v>Repeat</v>
      </c>
      <c r="K36" s="27" t="str">
        <f>IF(StockData[[#This Row],[Spread]]&lt;5,"Low",IF(StockData[[#This Row],[Spread]]&lt;=15,"Medium","High"))</f>
        <v>Medium</v>
      </c>
      <c r="L36" s="27" t="str">
        <f>IF(StockData[[#This Row],[Spread]] &gt; AVERAGE(StockData[Spread]) * 1.2, "High", IF(StockData[[#This Row],[Spread]] &lt; AVERAGE(StockData[Spread]) * 0.8, "Low", "Medium"))</f>
        <v>Low</v>
      </c>
      <c r="M36" s="13">
        <f>(StockData[[#This Row],[close]] - StockData[[#This Row],[open]] )/ StockData[[#This Row],[open]]</f>
        <v>8.2202815766829768E-3</v>
      </c>
      <c r="N36" s="27">
        <f>IF(StockData[[#This Row],[change%]] &gt; 0.02, 0.9, IF(StockData[[#This Row],[change%]] &lt; -0.02, -0.9, 0))</f>
        <v>0</v>
      </c>
      <c r="O36" s="27" t="str">
        <f>IF(StockData[[#This Row],[sentiment score]] &gt; 0.5, "Positive", IF(StockData[[#This Row],[sentiment score]] &lt; -0.5, "Negative", "Neutral"))</f>
        <v>Neutral</v>
      </c>
    </row>
    <row r="37" spans="1:15" x14ac:dyDescent="0.3">
      <c r="A37" s="1">
        <v>45782</v>
      </c>
      <c r="B37" s="2">
        <v>284.57</v>
      </c>
      <c r="C37" s="2">
        <v>284.84899999999999</v>
      </c>
      <c r="D37" s="2">
        <v>274.39999999999998</v>
      </c>
      <c r="E37" s="2">
        <v>280.26</v>
      </c>
      <c r="F37" s="2">
        <v>94618882</v>
      </c>
      <c r="G37" s="27" t="str">
        <f>TEXT(StockData[[#This Row],[Date]],"dddd")</f>
        <v>Monday</v>
      </c>
      <c r="H37" s="27" t="str">
        <f>TEXT(StockData[[#This Row],[Date]],"mmm yyyy")</f>
        <v>May 2025</v>
      </c>
      <c r="I37" s="2">
        <f>StockData[[#This Row],[high]] - StockData[[#This Row],[low]]</f>
        <v>10.449000000000012</v>
      </c>
      <c r="J37" s="27" t="str">
        <f>IF(StockData[[#This Row],[high]]=_xlfn.MAXIFS(StockData[high],StockData[Date],"&lt;="&amp;StockData[[#This Row],[Date]]),"New High","Repeat")</f>
        <v>Repeat</v>
      </c>
      <c r="K37" s="27" t="str">
        <f>IF(StockData[[#This Row],[Spread]]&lt;5,"Low",IF(StockData[[#This Row],[Spread]]&lt;=15,"Medium","High"))</f>
        <v>Medium</v>
      </c>
      <c r="L37" s="27" t="str">
        <f>IF(StockData[[#This Row],[Spread]] &gt; AVERAGE(StockData[Spread]) * 1.2, "High", IF(StockData[[#This Row],[Spread]] &lt; AVERAGE(StockData[Spread]) * 0.8, "Low", "Medium"))</f>
        <v>Low</v>
      </c>
      <c r="M37" s="13">
        <f>(StockData[[#This Row],[close]] - StockData[[#This Row],[open]] )/ StockData[[#This Row],[open]]</f>
        <v>-1.5145658361738772E-2</v>
      </c>
      <c r="N37" s="27">
        <f>IF(StockData[[#This Row],[change%]] &gt; 0.02, 0.9, IF(StockData[[#This Row],[change%]] &lt; -0.02, -0.9, 0))</f>
        <v>0</v>
      </c>
      <c r="O37" s="27" t="str">
        <f>IF(StockData[[#This Row],[sentiment score]] &gt; 0.5, "Positive", IF(StockData[[#This Row],[sentiment score]] &lt; -0.5, "Negative", "Neutral"))</f>
        <v>Neutral</v>
      </c>
    </row>
    <row r="38" spans="1:15" x14ac:dyDescent="0.3">
      <c r="A38" s="1">
        <v>45779</v>
      </c>
      <c r="B38" s="2">
        <v>284.89999999999998</v>
      </c>
      <c r="C38" s="2">
        <v>294.77999999999997</v>
      </c>
      <c r="D38" s="2">
        <v>279.81</v>
      </c>
      <c r="E38" s="2">
        <v>287.20999999999998</v>
      </c>
      <c r="F38" s="2">
        <v>114454683</v>
      </c>
      <c r="G38" s="27" t="str">
        <f>TEXT(StockData[[#This Row],[Date]],"dddd")</f>
        <v>Friday</v>
      </c>
      <c r="H38" s="27" t="str">
        <f>TEXT(StockData[[#This Row],[Date]],"mmm yyyy")</f>
        <v>May 2025</v>
      </c>
      <c r="I38" s="2">
        <f>StockData[[#This Row],[high]] - StockData[[#This Row],[low]]</f>
        <v>14.96999999999997</v>
      </c>
      <c r="J38" s="27" t="str">
        <f>IF(StockData[[#This Row],[high]]=_xlfn.MAXIFS(StockData[high],StockData[Date],"&lt;="&amp;StockData[[#This Row],[Date]]),"New High","Repeat")</f>
        <v>Repeat</v>
      </c>
      <c r="K38" s="27" t="str">
        <f>IF(StockData[[#This Row],[Spread]]&lt;5,"Low",IF(StockData[[#This Row],[Spread]]&lt;=15,"Medium","High"))</f>
        <v>Medium</v>
      </c>
      <c r="L38" s="27" t="str">
        <f>IF(StockData[[#This Row],[Spread]] &gt; AVERAGE(StockData[Spread]) * 1.2, "High", IF(StockData[[#This Row],[Spread]] &lt; AVERAGE(StockData[Spread]) * 0.8, "Low", "Medium"))</f>
        <v>Medium</v>
      </c>
      <c r="M38" s="13">
        <f>(StockData[[#This Row],[close]] - StockData[[#This Row],[open]] )/ StockData[[#This Row],[open]]</f>
        <v>8.1081081081081172E-3</v>
      </c>
      <c r="N38" s="27">
        <f>IF(StockData[[#This Row],[change%]] &gt; 0.02, 0.9, IF(StockData[[#This Row],[change%]] &lt; -0.02, -0.9, 0))</f>
        <v>0</v>
      </c>
      <c r="O38" s="27" t="str">
        <f>IF(StockData[[#This Row],[sentiment score]] &gt; 0.5, "Positive", IF(StockData[[#This Row],[sentiment score]] &lt; -0.5, "Negative", "Neutral"))</f>
        <v>Neutral</v>
      </c>
    </row>
    <row r="39" spans="1:15" x14ac:dyDescent="0.3">
      <c r="A39" s="1">
        <v>45778</v>
      </c>
      <c r="B39" s="2">
        <v>280.01</v>
      </c>
      <c r="C39" s="2">
        <v>290.86880000000002</v>
      </c>
      <c r="D39" s="2">
        <v>279.81</v>
      </c>
      <c r="E39" s="2">
        <v>280.52</v>
      </c>
      <c r="F39" s="2">
        <v>99658974</v>
      </c>
      <c r="G39" s="27" t="str">
        <f>TEXT(StockData[[#This Row],[Date]],"dddd")</f>
        <v>Thursday</v>
      </c>
      <c r="H39" s="27" t="str">
        <f>TEXT(StockData[[#This Row],[Date]],"mmm yyyy")</f>
        <v>May 2025</v>
      </c>
      <c r="I39" s="2">
        <f>StockData[[#This Row],[high]] - StockData[[#This Row],[low]]</f>
        <v>11.058800000000019</v>
      </c>
      <c r="J39" s="27" t="str">
        <f>IF(StockData[[#This Row],[high]]=_xlfn.MAXIFS(StockData[high],StockData[Date],"&lt;="&amp;StockData[[#This Row],[Date]]),"New High","Repeat")</f>
        <v>Repeat</v>
      </c>
      <c r="K39" s="27" t="str">
        <f>IF(StockData[[#This Row],[Spread]]&lt;5,"Low",IF(StockData[[#This Row],[Spread]]&lt;=15,"Medium","High"))</f>
        <v>Medium</v>
      </c>
      <c r="L39" s="27" t="str">
        <f>IF(StockData[[#This Row],[Spread]] &gt; AVERAGE(StockData[Spread]) * 1.2, "High", IF(StockData[[#This Row],[Spread]] &lt; AVERAGE(StockData[Spread]) * 0.8, "Low", "Medium"))</f>
        <v>Medium</v>
      </c>
      <c r="M39" s="13">
        <f>(StockData[[#This Row],[close]] - StockData[[#This Row],[open]] )/ StockData[[#This Row],[open]]</f>
        <v>1.8213635227312987E-3</v>
      </c>
      <c r="N39" s="27">
        <f>IF(StockData[[#This Row],[change%]] &gt; 0.02, 0.9, IF(StockData[[#This Row],[change%]] &lt; -0.02, -0.9, 0))</f>
        <v>0</v>
      </c>
      <c r="O39" s="27" t="str">
        <f>IF(StockData[[#This Row],[sentiment score]] &gt; 0.5, "Positive", IF(StockData[[#This Row],[sentiment score]] &lt; -0.5, "Negative", "Neutral"))</f>
        <v>Neutral</v>
      </c>
    </row>
    <row r="40" spans="1:15" x14ac:dyDescent="0.3">
      <c r="A40" s="1">
        <v>45777</v>
      </c>
      <c r="B40" s="2">
        <v>279.89999999999998</v>
      </c>
      <c r="C40" s="2">
        <v>284.45</v>
      </c>
      <c r="D40" s="2">
        <v>270.77999999999997</v>
      </c>
      <c r="E40" s="2">
        <v>282.16000000000003</v>
      </c>
      <c r="F40" s="2">
        <v>128961057</v>
      </c>
      <c r="G40" s="27" t="str">
        <f>TEXT(StockData[[#This Row],[Date]],"dddd")</f>
        <v>Wednesday</v>
      </c>
      <c r="H40" s="27" t="str">
        <f>TEXT(StockData[[#This Row],[Date]],"mmm yyyy")</f>
        <v>Apr 2025</v>
      </c>
      <c r="I40" s="2">
        <f>StockData[[#This Row],[high]] - StockData[[#This Row],[low]]</f>
        <v>13.670000000000016</v>
      </c>
      <c r="J40" s="27" t="str">
        <f>IF(StockData[[#This Row],[high]]=_xlfn.MAXIFS(StockData[high],StockData[Date],"&lt;="&amp;StockData[[#This Row],[Date]]),"New High","Repeat")</f>
        <v>Repeat</v>
      </c>
      <c r="K40" s="27" t="str">
        <f>IF(StockData[[#This Row],[Spread]]&lt;5,"Low",IF(StockData[[#This Row],[Spread]]&lt;=15,"Medium","High"))</f>
        <v>Medium</v>
      </c>
      <c r="L40" s="27" t="str">
        <f>IF(StockData[[#This Row],[Spread]] &gt; AVERAGE(StockData[Spread]) * 1.2, "High", IF(StockData[[#This Row],[Spread]] &lt; AVERAGE(StockData[Spread]) * 0.8, "Low", "Medium"))</f>
        <v>Medium</v>
      </c>
      <c r="M40" s="13">
        <f>(StockData[[#This Row],[close]] - StockData[[#This Row],[open]] )/ StockData[[#This Row],[open]]</f>
        <v>8.0743122543767351E-3</v>
      </c>
      <c r="N40" s="27">
        <f>IF(StockData[[#This Row],[change%]] &gt; 0.02, 0.9, IF(StockData[[#This Row],[change%]] &lt; -0.02, -0.9, 0))</f>
        <v>0</v>
      </c>
      <c r="O40" s="27" t="str">
        <f>IF(StockData[[#This Row],[sentiment score]] &gt; 0.5, "Positive", IF(StockData[[#This Row],[sentiment score]] &lt; -0.5, "Negative", "Neutral"))</f>
        <v>Neutral</v>
      </c>
    </row>
    <row r="41" spans="1:15" x14ac:dyDescent="0.3">
      <c r="A41" s="1">
        <v>45776</v>
      </c>
      <c r="B41" s="2">
        <v>285.5</v>
      </c>
      <c r="C41" s="2">
        <v>293.32</v>
      </c>
      <c r="D41" s="2">
        <v>279.46949999999998</v>
      </c>
      <c r="E41" s="2">
        <v>292.02999999999997</v>
      </c>
      <c r="F41" s="2">
        <v>108906553</v>
      </c>
      <c r="G41" s="27" t="str">
        <f>TEXT(StockData[[#This Row],[Date]],"dddd")</f>
        <v>Tuesday</v>
      </c>
      <c r="H41" s="27" t="str">
        <f>TEXT(StockData[[#This Row],[Date]],"mmm yyyy")</f>
        <v>Apr 2025</v>
      </c>
      <c r="I41" s="2">
        <f>StockData[[#This Row],[high]] - StockData[[#This Row],[low]]</f>
        <v>13.850500000000011</v>
      </c>
      <c r="J41" s="27" t="str">
        <f>IF(StockData[[#This Row],[high]]=_xlfn.MAXIFS(StockData[high],StockData[Date],"&lt;="&amp;StockData[[#This Row],[Date]]),"New High","Repeat")</f>
        <v>Repeat</v>
      </c>
      <c r="K41" s="27" t="str">
        <f>IF(StockData[[#This Row],[Spread]]&lt;5,"Low",IF(StockData[[#This Row],[Spread]]&lt;=15,"Medium","High"))</f>
        <v>Medium</v>
      </c>
      <c r="L41" s="27" t="str">
        <f>IF(StockData[[#This Row],[Spread]] &gt; AVERAGE(StockData[Spread]) * 1.2, "High", IF(StockData[[#This Row],[Spread]] &lt; AVERAGE(StockData[Spread]) * 0.8, "Low", "Medium"))</f>
        <v>Medium</v>
      </c>
      <c r="M41" s="13">
        <f>(StockData[[#This Row],[close]] - StockData[[#This Row],[open]] )/ StockData[[#This Row],[open]]</f>
        <v>2.2872154115586595E-2</v>
      </c>
      <c r="N41" s="27">
        <f>IF(StockData[[#This Row],[change%]] &gt; 0.02, 0.9, IF(StockData[[#This Row],[change%]] &lt; -0.02, -0.9, 0))</f>
        <v>0.9</v>
      </c>
      <c r="O41" s="27" t="str">
        <f>IF(StockData[[#This Row],[sentiment score]] &gt; 0.5, "Positive", IF(StockData[[#This Row],[sentiment score]] &lt; -0.5, "Negative", "Neutral"))</f>
        <v>Positive</v>
      </c>
    </row>
    <row r="42" spans="1:15" x14ac:dyDescent="0.3">
      <c r="A42" s="1">
        <v>45775</v>
      </c>
      <c r="B42" s="2">
        <v>288.98</v>
      </c>
      <c r="C42" s="2">
        <v>294.86</v>
      </c>
      <c r="D42" s="2">
        <v>272.42</v>
      </c>
      <c r="E42" s="2">
        <v>285.88</v>
      </c>
      <c r="F42" s="2">
        <v>151731771</v>
      </c>
      <c r="G42" s="27" t="str">
        <f>TEXT(StockData[[#This Row],[Date]],"dddd")</f>
        <v>Monday</v>
      </c>
      <c r="H42" s="27" t="str">
        <f>TEXT(StockData[[#This Row],[Date]],"mmm yyyy")</f>
        <v>Apr 2025</v>
      </c>
      <c r="I42" s="2">
        <f>StockData[[#This Row],[high]] - StockData[[#This Row],[low]]</f>
        <v>22.439999999999998</v>
      </c>
      <c r="J42" s="27" t="str">
        <f>IF(StockData[[#This Row],[high]]=_xlfn.MAXIFS(StockData[high],StockData[Date],"&lt;="&amp;StockData[[#This Row],[Date]]),"New High","Repeat")</f>
        <v>Repeat</v>
      </c>
      <c r="K42" s="27" t="str">
        <f>IF(StockData[[#This Row],[Spread]]&lt;5,"Low",IF(StockData[[#This Row],[Spread]]&lt;=15,"Medium","High"))</f>
        <v>High</v>
      </c>
      <c r="L42" s="27" t="str">
        <f>IF(StockData[[#This Row],[Spread]] &gt; AVERAGE(StockData[Spread]) * 1.2, "High", IF(StockData[[#This Row],[Spread]] &lt; AVERAGE(StockData[Spread]) * 0.8, "Low", "Medium"))</f>
        <v>High</v>
      </c>
      <c r="M42" s="13">
        <f>(StockData[[#This Row],[close]] - StockData[[#This Row],[open]] )/ StockData[[#This Row],[open]]</f>
        <v>-1.072738597826847E-2</v>
      </c>
      <c r="N42" s="27">
        <f>IF(StockData[[#This Row],[change%]] &gt; 0.02, 0.9, IF(StockData[[#This Row],[change%]] &lt; -0.02, -0.9, 0))</f>
        <v>0</v>
      </c>
      <c r="O42" s="27" t="str">
        <f>IF(StockData[[#This Row],[sentiment score]] &gt; 0.5, "Positive", IF(StockData[[#This Row],[sentiment score]] &lt; -0.5, "Negative", "Neutral"))</f>
        <v>Neutral</v>
      </c>
    </row>
    <row r="43" spans="1:15" x14ac:dyDescent="0.3">
      <c r="A43" s="1">
        <v>45772</v>
      </c>
      <c r="B43" s="2">
        <v>261.69</v>
      </c>
      <c r="C43" s="2">
        <v>286.85000000000002</v>
      </c>
      <c r="D43" s="2">
        <v>259.63</v>
      </c>
      <c r="E43" s="2">
        <v>284.95</v>
      </c>
      <c r="F43" s="2">
        <v>167560688</v>
      </c>
      <c r="G43" s="27" t="str">
        <f>TEXT(StockData[[#This Row],[Date]],"dddd")</f>
        <v>Friday</v>
      </c>
      <c r="H43" s="27" t="str">
        <f>TEXT(StockData[[#This Row],[Date]],"mmm yyyy")</f>
        <v>Apr 2025</v>
      </c>
      <c r="I43" s="2">
        <f>StockData[[#This Row],[high]] - StockData[[#This Row],[low]]</f>
        <v>27.220000000000027</v>
      </c>
      <c r="J43" s="27" t="str">
        <f>IF(StockData[[#This Row],[high]]=_xlfn.MAXIFS(StockData[high],StockData[Date],"&lt;="&amp;StockData[[#This Row],[Date]]),"New High","Repeat")</f>
        <v>Repeat</v>
      </c>
      <c r="K43" s="27" t="str">
        <f>IF(StockData[[#This Row],[Spread]]&lt;5,"Low",IF(StockData[[#This Row],[Spread]]&lt;=15,"Medium","High"))</f>
        <v>High</v>
      </c>
      <c r="L43" s="27" t="str">
        <f>IF(StockData[[#This Row],[Spread]] &gt; AVERAGE(StockData[Spread]) * 1.2, "High", IF(StockData[[#This Row],[Spread]] &lt; AVERAGE(StockData[Spread]) * 0.8, "Low", "Medium"))</f>
        <v>High</v>
      </c>
      <c r="M43" s="13">
        <f>(StockData[[#This Row],[close]] - StockData[[#This Row],[open]] )/ StockData[[#This Row],[open]]</f>
        <v>8.8883793801826552E-2</v>
      </c>
      <c r="N43" s="27">
        <f>IF(StockData[[#This Row],[change%]] &gt; 0.02, 0.9, IF(StockData[[#This Row],[change%]] &lt; -0.02, -0.9, 0))</f>
        <v>0.9</v>
      </c>
      <c r="O43" s="27" t="str">
        <f>IF(StockData[[#This Row],[sentiment score]] &gt; 0.5, "Positive", IF(StockData[[#This Row],[sentiment score]] &lt; -0.5, "Negative", "Neutral"))</f>
        <v>Positive</v>
      </c>
    </row>
    <row r="44" spans="1:15" x14ac:dyDescent="0.3">
      <c r="A44" s="1">
        <v>45771</v>
      </c>
      <c r="B44" s="2">
        <v>250.5</v>
      </c>
      <c r="C44" s="2">
        <v>259.54000000000002</v>
      </c>
      <c r="D44" s="2">
        <v>249.2</v>
      </c>
      <c r="E44" s="2">
        <v>259.51</v>
      </c>
      <c r="F44" s="2">
        <v>94464195</v>
      </c>
      <c r="G44" s="27" t="str">
        <f>TEXT(StockData[[#This Row],[Date]],"dddd")</f>
        <v>Thursday</v>
      </c>
      <c r="H44" s="27" t="str">
        <f>TEXT(StockData[[#This Row],[Date]],"mmm yyyy")</f>
        <v>Apr 2025</v>
      </c>
      <c r="I44" s="2">
        <f>StockData[[#This Row],[high]] - StockData[[#This Row],[low]]</f>
        <v>10.340000000000032</v>
      </c>
      <c r="J44" s="27" t="str">
        <f>IF(StockData[[#This Row],[high]]=_xlfn.MAXIFS(StockData[high],StockData[Date],"&lt;="&amp;StockData[[#This Row],[Date]]),"New High","Repeat")</f>
        <v>Repeat</v>
      </c>
      <c r="K44" s="27" t="str">
        <f>IF(StockData[[#This Row],[Spread]]&lt;5,"Low",IF(StockData[[#This Row],[Spread]]&lt;=15,"Medium","High"))</f>
        <v>Medium</v>
      </c>
      <c r="L44" s="27" t="str">
        <f>IF(StockData[[#This Row],[Spread]] &gt; AVERAGE(StockData[Spread]) * 1.2, "High", IF(StockData[[#This Row],[Spread]] &lt; AVERAGE(StockData[Spread]) * 0.8, "Low", "Medium"))</f>
        <v>Low</v>
      </c>
      <c r="M44" s="13">
        <f>(StockData[[#This Row],[close]] - StockData[[#This Row],[open]] )/ StockData[[#This Row],[open]]</f>
        <v>3.596806387225545E-2</v>
      </c>
      <c r="N44" s="27">
        <f>IF(StockData[[#This Row],[change%]] &gt; 0.02, 0.9, IF(StockData[[#This Row],[change%]] &lt; -0.02, -0.9, 0))</f>
        <v>0.9</v>
      </c>
      <c r="O44" s="27" t="str">
        <f>IF(StockData[[#This Row],[sentiment score]] &gt; 0.5, "Positive", IF(StockData[[#This Row],[sentiment score]] &lt; -0.5, "Negative", "Neutral"))</f>
        <v>Positive</v>
      </c>
    </row>
    <row r="45" spans="1:15" x14ac:dyDescent="0.3">
      <c r="A45" s="1">
        <v>45770</v>
      </c>
      <c r="B45" s="2">
        <v>254.86</v>
      </c>
      <c r="C45" s="2">
        <v>259.44990000000001</v>
      </c>
      <c r="D45" s="2">
        <v>244.43</v>
      </c>
      <c r="E45" s="2">
        <v>250.74</v>
      </c>
      <c r="F45" s="2">
        <v>150381903</v>
      </c>
      <c r="G45" s="27" t="str">
        <f>TEXT(StockData[[#This Row],[Date]],"dddd")</f>
        <v>Wednesday</v>
      </c>
      <c r="H45" s="27" t="str">
        <f>TEXT(StockData[[#This Row],[Date]],"mmm yyyy")</f>
        <v>Apr 2025</v>
      </c>
      <c r="I45" s="2">
        <f>StockData[[#This Row],[high]] - StockData[[#This Row],[low]]</f>
        <v>15.019900000000007</v>
      </c>
      <c r="J45" s="27" t="str">
        <f>IF(StockData[[#This Row],[high]]=_xlfn.MAXIFS(StockData[high],StockData[Date],"&lt;="&amp;StockData[[#This Row],[Date]]),"New High","Repeat")</f>
        <v>Repeat</v>
      </c>
      <c r="K45" s="27" t="str">
        <f>IF(StockData[[#This Row],[Spread]]&lt;5,"Low",IF(StockData[[#This Row],[Spread]]&lt;=15,"Medium","High"))</f>
        <v>High</v>
      </c>
      <c r="L45" s="27" t="str">
        <f>IF(StockData[[#This Row],[Spread]] &gt; AVERAGE(StockData[Spread]) * 1.2, "High", IF(StockData[[#This Row],[Spread]] &lt; AVERAGE(StockData[Spread]) * 0.8, "Low", "Medium"))</f>
        <v>Medium</v>
      </c>
      <c r="M45" s="13">
        <f>(StockData[[#This Row],[close]] - StockData[[#This Row],[open]] )/ StockData[[#This Row],[open]]</f>
        <v>-1.6165738052264005E-2</v>
      </c>
      <c r="N45" s="27">
        <f>IF(StockData[[#This Row],[change%]] &gt; 0.02, 0.9, IF(StockData[[#This Row],[change%]] &lt; -0.02, -0.9, 0))</f>
        <v>0</v>
      </c>
      <c r="O45" s="27" t="str">
        <f>IF(StockData[[#This Row],[sentiment score]] &gt; 0.5, "Positive", IF(StockData[[#This Row],[sentiment score]] &lt; -0.5, "Negative", "Neutral"))</f>
        <v>Neutral</v>
      </c>
    </row>
    <row r="46" spans="1:15" x14ac:dyDescent="0.3">
      <c r="A46" s="1">
        <v>45769</v>
      </c>
      <c r="B46" s="2">
        <v>230.96</v>
      </c>
      <c r="C46" s="2">
        <v>242.79</v>
      </c>
      <c r="D46" s="2">
        <v>229.8501</v>
      </c>
      <c r="E46" s="2">
        <v>237.97</v>
      </c>
      <c r="F46" s="2">
        <v>120858452</v>
      </c>
      <c r="G46" s="27" t="str">
        <f>TEXT(StockData[[#This Row],[Date]],"dddd")</f>
        <v>Tuesday</v>
      </c>
      <c r="H46" s="27" t="str">
        <f>TEXT(StockData[[#This Row],[Date]],"mmm yyyy")</f>
        <v>Apr 2025</v>
      </c>
      <c r="I46" s="2">
        <f>StockData[[#This Row],[high]] - StockData[[#This Row],[low]]</f>
        <v>12.939899999999994</v>
      </c>
      <c r="J46" s="27" t="str">
        <f>IF(StockData[[#This Row],[high]]=_xlfn.MAXIFS(StockData[high],StockData[Date],"&lt;="&amp;StockData[[#This Row],[Date]]),"New High","Repeat")</f>
        <v>Repeat</v>
      </c>
      <c r="K46" s="27" t="str">
        <f>IF(StockData[[#This Row],[Spread]]&lt;5,"Low",IF(StockData[[#This Row],[Spread]]&lt;=15,"Medium","High"))</f>
        <v>Medium</v>
      </c>
      <c r="L46" s="27" t="str">
        <f>IF(StockData[[#This Row],[Spread]] &gt; AVERAGE(StockData[Spread]) * 1.2, "High", IF(StockData[[#This Row],[Spread]] &lt; AVERAGE(StockData[Spread]) * 0.8, "Low", "Medium"))</f>
        <v>Medium</v>
      </c>
      <c r="M46" s="13">
        <f>(StockData[[#This Row],[close]] - StockData[[#This Row],[open]] )/ StockData[[#This Row],[open]]</f>
        <v>3.0351576030481428E-2</v>
      </c>
      <c r="N46" s="27">
        <f>IF(StockData[[#This Row],[change%]] &gt; 0.02, 0.9, IF(StockData[[#This Row],[change%]] &lt; -0.02, -0.9, 0))</f>
        <v>0.9</v>
      </c>
      <c r="O46" s="27" t="str">
        <f>IF(StockData[[#This Row],[sentiment score]] &gt; 0.5, "Positive", IF(StockData[[#This Row],[sentiment score]] &lt; -0.5, "Negative", "Neutral"))</f>
        <v>Positive</v>
      </c>
    </row>
    <row r="47" spans="1:15" x14ac:dyDescent="0.3">
      <c r="A47" s="1">
        <v>45768</v>
      </c>
      <c r="B47" s="2">
        <v>230.26</v>
      </c>
      <c r="C47" s="2">
        <v>232.21</v>
      </c>
      <c r="D47" s="2">
        <v>222.79</v>
      </c>
      <c r="E47" s="2">
        <v>227.5</v>
      </c>
      <c r="F47" s="2">
        <v>97768007</v>
      </c>
      <c r="G47" s="27" t="str">
        <f>TEXT(StockData[[#This Row],[Date]],"dddd")</f>
        <v>Monday</v>
      </c>
      <c r="H47" s="27" t="str">
        <f>TEXT(StockData[[#This Row],[Date]],"mmm yyyy")</f>
        <v>Apr 2025</v>
      </c>
      <c r="I47" s="2">
        <f>StockData[[#This Row],[high]] - StockData[[#This Row],[low]]</f>
        <v>9.4200000000000159</v>
      </c>
      <c r="J47" s="27" t="str">
        <f>IF(StockData[[#This Row],[high]]=_xlfn.MAXIFS(StockData[high],StockData[Date],"&lt;="&amp;StockData[[#This Row],[Date]]),"New High","Repeat")</f>
        <v>Repeat</v>
      </c>
      <c r="K47" s="27" t="str">
        <f>IF(StockData[[#This Row],[Spread]]&lt;5,"Low",IF(StockData[[#This Row],[Spread]]&lt;=15,"Medium","High"))</f>
        <v>Medium</v>
      </c>
      <c r="L47" s="27" t="str">
        <f>IF(StockData[[#This Row],[Spread]] &gt; AVERAGE(StockData[Spread]) * 1.2, "High", IF(StockData[[#This Row],[Spread]] &lt; AVERAGE(StockData[Spread]) * 0.8, "Low", "Medium"))</f>
        <v>Low</v>
      </c>
      <c r="M47" s="13">
        <f>(StockData[[#This Row],[close]] - StockData[[#This Row],[open]] )/ StockData[[#This Row],[open]]</f>
        <v>-1.1986450099887046E-2</v>
      </c>
      <c r="N47" s="27">
        <f>IF(StockData[[#This Row],[change%]] &gt; 0.02, 0.9, IF(StockData[[#This Row],[change%]] &lt; -0.02, -0.9, 0))</f>
        <v>0</v>
      </c>
      <c r="O47" s="27" t="str">
        <f>IF(StockData[[#This Row],[sentiment score]] &gt; 0.5, "Positive", IF(StockData[[#This Row],[sentiment score]] &lt; -0.5, "Negative", "Neutral"))</f>
        <v>Neutral</v>
      </c>
    </row>
    <row r="48" spans="1:15" x14ac:dyDescent="0.3">
      <c r="A48" s="1">
        <v>45764</v>
      </c>
      <c r="B48" s="2">
        <v>243.47</v>
      </c>
      <c r="C48" s="2">
        <v>244.34</v>
      </c>
      <c r="D48" s="2">
        <v>237.6833</v>
      </c>
      <c r="E48" s="2">
        <v>241.37</v>
      </c>
      <c r="F48" s="2">
        <v>83404775</v>
      </c>
      <c r="G48" s="27" t="str">
        <f>TEXT(StockData[[#This Row],[Date]],"dddd")</f>
        <v>Thursday</v>
      </c>
      <c r="H48" s="27" t="str">
        <f>TEXT(StockData[[#This Row],[Date]],"mmm yyyy")</f>
        <v>Apr 2025</v>
      </c>
      <c r="I48" s="2">
        <f>StockData[[#This Row],[high]] - StockData[[#This Row],[low]]</f>
        <v>6.6567000000000007</v>
      </c>
      <c r="J48" s="27" t="str">
        <f>IF(StockData[[#This Row],[high]]=_xlfn.MAXIFS(StockData[high],StockData[Date],"&lt;="&amp;StockData[[#This Row],[Date]]),"New High","Repeat")</f>
        <v>Repeat</v>
      </c>
      <c r="K48" s="27" t="str">
        <f>IF(StockData[[#This Row],[Spread]]&lt;5,"Low",IF(StockData[[#This Row],[Spread]]&lt;=15,"Medium","High"))</f>
        <v>Medium</v>
      </c>
      <c r="L48" s="27" t="str">
        <f>IF(StockData[[#This Row],[Spread]] &gt; AVERAGE(StockData[Spread]) * 1.2, "High", IF(StockData[[#This Row],[Spread]] &lt; AVERAGE(StockData[Spread]) * 0.8, "Low", "Medium"))</f>
        <v>Low</v>
      </c>
      <c r="M48" s="13">
        <f>(StockData[[#This Row],[close]] - StockData[[#This Row],[open]] )/ StockData[[#This Row],[open]]</f>
        <v>-8.6252926438575364E-3</v>
      </c>
      <c r="N48" s="27">
        <f>IF(StockData[[#This Row],[change%]] &gt; 0.02, 0.9, IF(StockData[[#This Row],[change%]] &lt; -0.02, -0.9, 0))</f>
        <v>0</v>
      </c>
      <c r="O48" s="27" t="str">
        <f>IF(StockData[[#This Row],[sentiment score]] &gt; 0.5, "Positive", IF(StockData[[#This Row],[sentiment score]] &lt; -0.5, "Negative", "Neutral"))</f>
        <v>Neutral</v>
      </c>
    </row>
    <row r="49" spans="1:15" x14ac:dyDescent="0.3">
      <c r="A49" s="1">
        <v>45763</v>
      </c>
      <c r="B49" s="2">
        <v>247.61</v>
      </c>
      <c r="C49" s="2">
        <v>251.97</v>
      </c>
      <c r="D49" s="2">
        <v>233.89</v>
      </c>
      <c r="E49" s="2">
        <v>241.55</v>
      </c>
      <c r="F49" s="2">
        <v>112378737</v>
      </c>
      <c r="G49" s="27" t="str">
        <f>TEXT(StockData[[#This Row],[Date]],"dddd")</f>
        <v>Wednesday</v>
      </c>
      <c r="H49" s="27" t="str">
        <f>TEXT(StockData[[#This Row],[Date]],"mmm yyyy")</f>
        <v>Apr 2025</v>
      </c>
      <c r="I49" s="2">
        <f>StockData[[#This Row],[high]] - StockData[[#This Row],[low]]</f>
        <v>18.080000000000013</v>
      </c>
      <c r="J49" s="27" t="str">
        <f>IF(StockData[[#This Row],[high]]=_xlfn.MAXIFS(StockData[high],StockData[Date],"&lt;="&amp;StockData[[#This Row],[Date]]),"New High","Repeat")</f>
        <v>Repeat</v>
      </c>
      <c r="K49" s="27" t="str">
        <f>IF(StockData[[#This Row],[Spread]]&lt;5,"Low",IF(StockData[[#This Row],[Spread]]&lt;=15,"Medium","High"))</f>
        <v>High</v>
      </c>
      <c r="L49" s="27" t="str">
        <f>IF(StockData[[#This Row],[Spread]] &gt; AVERAGE(StockData[Spread]) * 1.2, "High", IF(StockData[[#This Row],[Spread]] &lt; AVERAGE(StockData[Spread]) * 0.8, "Low", "Medium"))</f>
        <v>High</v>
      </c>
      <c r="M49" s="13">
        <f>(StockData[[#This Row],[close]] - StockData[[#This Row],[open]] )/ StockData[[#This Row],[open]]</f>
        <v>-2.4473971164331011E-2</v>
      </c>
      <c r="N49" s="27">
        <f>IF(StockData[[#This Row],[change%]] &gt; 0.02, 0.9, IF(StockData[[#This Row],[change%]] &lt; -0.02, -0.9, 0))</f>
        <v>-0.9</v>
      </c>
      <c r="O49" s="27" t="str">
        <f>IF(StockData[[#This Row],[sentiment score]] &gt; 0.5, "Positive", IF(StockData[[#This Row],[sentiment score]] &lt; -0.5, "Negative", "Neutral"))</f>
        <v>Negative</v>
      </c>
    </row>
    <row r="50" spans="1:15" x14ac:dyDescent="0.3">
      <c r="A50" s="1">
        <v>45762</v>
      </c>
      <c r="B50" s="2">
        <v>249.91</v>
      </c>
      <c r="C50" s="2">
        <v>258.75</v>
      </c>
      <c r="D50" s="2">
        <v>247.54</v>
      </c>
      <c r="E50" s="2">
        <v>254.11</v>
      </c>
      <c r="F50" s="2">
        <v>79594318</v>
      </c>
      <c r="G50" s="27" t="str">
        <f>TEXT(StockData[[#This Row],[Date]],"dddd")</f>
        <v>Tuesday</v>
      </c>
      <c r="H50" s="27" t="str">
        <f>TEXT(StockData[[#This Row],[Date]],"mmm yyyy")</f>
        <v>Apr 2025</v>
      </c>
      <c r="I50" s="2">
        <f>StockData[[#This Row],[high]] - StockData[[#This Row],[low]]</f>
        <v>11.210000000000008</v>
      </c>
      <c r="J50" s="27" t="str">
        <f>IF(StockData[[#This Row],[high]]=_xlfn.MAXIFS(StockData[high],StockData[Date],"&lt;="&amp;StockData[[#This Row],[Date]]),"New High","Repeat")</f>
        <v>Repeat</v>
      </c>
      <c r="K50" s="27" t="str">
        <f>IF(StockData[[#This Row],[Spread]]&lt;5,"Low",IF(StockData[[#This Row],[Spread]]&lt;=15,"Medium","High"))</f>
        <v>Medium</v>
      </c>
      <c r="L50" s="27" t="str">
        <f>IF(StockData[[#This Row],[Spread]] &gt; AVERAGE(StockData[Spread]) * 1.2, "High", IF(StockData[[#This Row],[Spread]] &lt; AVERAGE(StockData[Spread]) * 0.8, "Low", "Medium"))</f>
        <v>Medium</v>
      </c>
      <c r="M50" s="13">
        <f>(StockData[[#This Row],[close]] - StockData[[#This Row],[open]] )/ StockData[[#This Row],[open]]</f>
        <v>1.6806050178064171E-2</v>
      </c>
      <c r="N50" s="27">
        <f>IF(StockData[[#This Row],[change%]] &gt; 0.02, 0.9, IF(StockData[[#This Row],[change%]] &lt; -0.02, -0.9, 0))</f>
        <v>0</v>
      </c>
      <c r="O50" s="27" t="str">
        <f>IF(StockData[[#This Row],[sentiment score]] &gt; 0.5, "Positive", IF(StockData[[#This Row],[sentiment score]] &lt; -0.5, "Negative", "Neutral"))</f>
        <v>Neutral</v>
      </c>
    </row>
    <row r="51" spans="1:15" x14ac:dyDescent="0.3">
      <c r="A51" s="1">
        <v>45761</v>
      </c>
      <c r="B51" s="2">
        <v>258.36</v>
      </c>
      <c r="C51" s="2">
        <v>261.8</v>
      </c>
      <c r="D51" s="2">
        <v>245.93</v>
      </c>
      <c r="E51" s="2">
        <v>252.35</v>
      </c>
      <c r="F51" s="2">
        <v>100135241</v>
      </c>
      <c r="G51" s="27" t="str">
        <f>TEXT(StockData[[#This Row],[Date]],"dddd")</f>
        <v>Monday</v>
      </c>
      <c r="H51" s="27" t="str">
        <f>TEXT(StockData[[#This Row],[Date]],"mmm yyyy")</f>
        <v>Apr 2025</v>
      </c>
      <c r="I51" s="2">
        <f>StockData[[#This Row],[high]] - StockData[[#This Row],[low]]</f>
        <v>15.870000000000005</v>
      </c>
      <c r="J51" s="27" t="str">
        <f>IF(StockData[[#This Row],[high]]=_xlfn.MAXIFS(StockData[high],StockData[Date],"&lt;="&amp;StockData[[#This Row],[Date]]),"New High","Repeat")</f>
        <v>Repeat</v>
      </c>
      <c r="K51" s="27" t="str">
        <f>IF(StockData[[#This Row],[Spread]]&lt;5,"Low",IF(StockData[[#This Row],[Spread]]&lt;=15,"Medium","High"))</f>
        <v>High</v>
      </c>
      <c r="L51" s="27" t="str">
        <f>IF(StockData[[#This Row],[Spread]] &gt; AVERAGE(StockData[Spread]) * 1.2, "High", IF(StockData[[#This Row],[Spread]] &lt; AVERAGE(StockData[Spread]) * 0.8, "Low", "Medium"))</f>
        <v>Medium</v>
      </c>
      <c r="M51" s="13">
        <f>(StockData[[#This Row],[close]] - StockData[[#This Row],[open]] )/ StockData[[#This Row],[open]]</f>
        <v>-2.3262114878464232E-2</v>
      </c>
      <c r="N51" s="27">
        <f>IF(StockData[[#This Row],[change%]] &gt; 0.02, 0.9, IF(StockData[[#This Row],[change%]] &lt; -0.02, -0.9, 0))</f>
        <v>-0.9</v>
      </c>
      <c r="O51" s="27" t="str">
        <f>IF(StockData[[#This Row],[sentiment score]] &gt; 0.5, "Positive", IF(StockData[[#This Row],[sentiment score]] &lt; -0.5, "Negative", "Neutral"))</f>
        <v>Negative</v>
      </c>
    </row>
    <row r="52" spans="1:15" x14ac:dyDescent="0.3">
      <c r="A52" s="1">
        <v>45758</v>
      </c>
      <c r="B52" s="2">
        <v>251.84</v>
      </c>
      <c r="C52" s="2">
        <v>257.74</v>
      </c>
      <c r="D52" s="2">
        <v>241.3629</v>
      </c>
      <c r="E52" s="2">
        <v>252.31</v>
      </c>
      <c r="F52" s="2">
        <v>128948085</v>
      </c>
      <c r="G52" s="27" t="str">
        <f>TEXT(StockData[[#This Row],[Date]],"dddd")</f>
        <v>Friday</v>
      </c>
      <c r="H52" s="27" t="str">
        <f>TEXT(StockData[[#This Row],[Date]],"mmm yyyy")</f>
        <v>Apr 2025</v>
      </c>
      <c r="I52" s="2">
        <f>StockData[[#This Row],[high]] - StockData[[#This Row],[low]]</f>
        <v>16.377100000000013</v>
      </c>
      <c r="J52" s="27" t="str">
        <f>IF(StockData[[#This Row],[high]]=_xlfn.MAXIFS(StockData[high],StockData[Date],"&lt;="&amp;StockData[[#This Row],[Date]]),"New High","Repeat")</f>
        <v>Repeat</v>
      </c>
      <c r="K52" s="27" t="str">
        <f>IF(StockData[[#This Row],[Spread]]&lt;5,"Low",IF(StockData[[#This Row],[Spread]]&lt;=15,"Medium","High"))</f>
        <v>High</v>
      </c>
      <c r="L52" s="27" t="str">
        <f>IF(StockData[[#This Row],[Spread]] &gt; AVERAGE(StockData[Spread]) * 1.2, "High", IF(StockData[[#This Row],[Spread]] &lt; AVERAGE(StockData[Spread]) * 0.8, "Low", "Medium"))</f>
        <v>High</v>
      </c>
      <c r="M52" s="13">
        <f>(StockData[[#This Row],[close]] - StockData[[#This Row],[open]] )/ StockData[[#This Row],[open]]</f>
        <v>1.8662642947903385E-3</v>
      </c>
      <c r="N52" s="27">
        <f>IF(StockData[[#This Row],[change%]] &gt; 0.02, 0.9, IF(StockData[[#This Row],[change%]] &lt; -0.02, -0.9, 0))</f>
        <v>0</v>
      </c>
      <c r="O52" s="27" t="str">
        <f>IF(StockData[[#This Row],[sentiment score]] &gt; 0.5, "Positive", IF(StockData[[#This Row],[sentiment score]] &lt; -0.5, "Negative", "Neutral"))</f>
        <v>Neutral</v>
      </c>
    </row>
    <row r="53" spans="1:15" x14ac:dyDescent="0.3">
      <c r="A53" s="1">
        <v>45757</v>
      </c>
      <c r="B53" s="2">
        <v>260</v>
      </c>
      <c r="C53" s="2">
        <v>262.49</v>
      </c>
      <c r="D53" s="2">
        <v>239.33</v>
      </c>
      <c r="E53" s="2">
        <v>252.4</v>
      </c>
      <c r="F53" s="2">
        <v>181722604</v>
      </c>
      <c r="G53" s="27" t="str">
        <f>TEXT(StockData[[#This Row],[Date]],"dddd")</f>
        <v>Thursday</v>
      </c>
      <c r="H53" s="27" t="str">
        <f>TEXT(StockData[[#This Row],[Date]],"mmm yyyy")</f>
        <v>Apr 2025</v>
      </c>
      <c r="I53" s="2">
        <f>StockData[[#This Row],[high]] - StockData[[#This Row],[low]]</f>
        <v>23.159999999999997</v>
      </c>
      <c r="J53" s="27" t="str">
        <f>IF(StockData[[#This Row],[high]]=_xlfn.MAXIFS(StockData[high],StockData[Date],"&lt;="&amp;StockData[[#This Row],[Date]]),"New High","Repeat")</f>
        <v>Repeat</v>
      </c>
      <c r="K53" s="27" t="str">
        <f>IF(StockData[[#This Row],[Spread]]&lt;5,"Low",IF(StockData[[#This Row],[Spread]]&lt;=15,"Medium","High"))</f>
        <v>High</v>
      </c>
      <c r="L53" s="27" t="str">
        <f>IF(StockData[[#This Row],[Spread]] &gt; AVERAGE(StockData[Spread]) * 1.2, "High", IF(StockData[[#This Row],[Spread]] &lt; AVERAGE(StockData[Spread]) * 0.8, "Low", "Medium"))</f>
        <v>High</v>
      </c>
      <c r="M53" s="13">
        <f>(StockData[[#This Row],[close]] - StockData[[#This Row],[open]] )/ StockData[[#This Row],[open]]</f>
        <v>-2.9230769230769209E-2</v>
      </c>
      <c r="N53" s="27">
        <f>IF(StockData[[#This Row],[change%]] &gt; 0.02, 0.9, IF(StockData[[#This Row],[change%]] &lt; -0.02, -0.9, 0))</f>
        <v>-0.9</v>
      </c>
      <c r="O53" s="27" t="str">
        <f>IF(StockData[[#This Row],[sentiment score]] &gt; 0.5, "Positive", IF(StockData[[#This Row],[sentiment score]] &lt; -0.5, "Negative", "Neutral"))</f>
        <v>Negative</v>
      </c>
    </row>
    <row r="54" spans="1:15" x14ac:dyDescent="0.3">
      <c r="A54" s="1">
        <v>45756</v>
      </c>
      <c r="B54" s="2">
        <v>224.69</v>
      </c>
      <c r="C54" s="2">
        <v>274.69</v>
      </c>
      <c r="D54" s="2">
        <v>223.88</v>
      </c>
      <c r="E54" s="2">
        <v>272.2</v>
      </c>
      <c r="F54" s="2">
        <v>219433373</v>
      </c>
      <c r="G54" s="27" t="str">
        <f>TEXT(StockData[[#This Row],[Date]],"dddd")</f>
        <v>Wednesday</v>
      </c>
      <c r="H54" s="27" t="str">
        <f>TEXT(StockData[[#This Row],[Date]],"mmm yyyy")</f>
        <v>Apr 2025</v>
      </c>
      <c r="I54" s="2">
        <f>StockData[[#This Row],[high]] - StockData[[#This Row],[low]]</f>
        <v>50.81</v>
      </c>
      <c r="J54" s="27" t="str">
        <f>IF(StockData[[#This Row],[high]]=_xlfn.MAXIFS(StockData[high],StockData[Date],"&lt;="&amp;StockData[[#This Row],[Date]]),"New High","Repeat")</f>
        <v>Repeat</v>
      </c>
      <c r="K54" s="27" t="str">
        <f>IF(StockData[[#This Row],[Spread]]&lt;5,"Low",IF(StockData[[#This Row],[Spread]]&lt;=15,"Medium","High"))</f>
        <v>High</v>
      </c>
      <c r="L54" s="27" t="str">
        <f>IF(StockData[[#This Row],[Spread]] &gt; AVERAGE(StockData[Spread]) * 1.2, "High", IF(StockData[[#This Row],[Spread]] &lt; AVERAGE(StockData[Spread]) * 0.8, "Low", "Medium"))</f>
        <v>High</v>
      </c>
      <c r="M54" s="13">
        <f>(StockData[[#This Row],[close]] - StockData[[#This Row],[open]] )/ StockData[[#This Row],[open]]</f>
        <v>0.21144688237126705</v>
      </c>
      <c r="N54" s="27">
        <f>IF(StockData[[#This Row],[change%]] &gt; 0.02, 0.9, IF(StockData[[#This Row],[change%]] &lt; -0.02, -0.9, 0))</f>
        <v>0.9</v>
      </c>
      <c r="O54" s="27" t="str">
        <f>IF(StockData[[#This Row],[sentiment score]] &gt; 0.5, "Positive", IF(StockData[[#This Row],[sentiment score]] &lt; -0.5, "Negative", "Neutral"))</f>
        <v>Positive</v>
      </c>
    </row>
    <row r="55" spans="1:15" x14ac:dyDescent="0.3">
      <c r="A55" s="1">
        <v>45755</v>
      </c>
      <c r="B55" s="2">
        <v>245</v>
      </c>
      <c r="C55" s="2">
        <v>250.44</v>
      </c>
      <c r="D55" s="2">
        <v>217.8</v>
      </c>
      <c r="E55" s="2">
        <v>221.86</v>
      </c>
      <c r="F55" s="2">
        <v>171603472</v>
      </c>
      <c r="G55" s="27" t="str">
        <f>TEXT(StockData[[#This Row],[Date]],"dddd")</f>
        <v>Tuesday</v>
      </c>
      <c r="H55" s="27" t="str">
        <f>TEXT(StockData[[#This Row],[Date]],"mmm yyyy")</f>
        <v>Apr 2025</v>
      </c>
      <c r="I55" s="2">
        <f>StockData[[#This Row],[high]] - StockData[[#This Row],[low]]</f>
        <v>32.639999999999986</v>
      </c>
      <c r="J55" s="27" t="str">
        <f>IF(StockData[[#This Row],[high]]=_xlfn.MAXIFS(StockData[high],StockData[Date],"&lt;="&amp;StockData[[#This Row],[Date]]),"New High","Repeat")</f>
        <v>Repeat</v>
      </c>
      <c r="K55" s="27" t="str">
        <f>IF(StockData[[#This Row],[Spread]]&lt;5,"Low",IF(StockData[[#This Row],[Spread]]&lt;=15,"Medium","High"))</f>
        <v>High</v>
      </c>
      <c r="L55" s="27" t="str">
        <f>IF(StockData[[#This Row],[Spread]] &gt; AVERAGE(StockData[Spread]) * 1.2, "High", IF(StockData[[#This Row],[Spread]] &lt; AVERAGE(StockData[Spread]) * 0.8, "Low", "Medium"))</f>
        <v>High</v>
      </c>
      <c r="M55" s="13">
        <f>(StockData[[#This Row],[close]] - StockData[[#This Row],[open]] )/ StockData[[#This Row],[open]]</f>
        <v>-9.4448979591836679E-2</v>
      </c>
      <c r="N55" s="27">
        <f>IF(StockData[[#This Row],[change%]] &gt; 0.02, 0.9, IF(StockData[[#This Row],[change%]] &lt; -0.02, -0.9, 0))</f>
        <v>-0.9</v>
      </c>
      <c r="O55" s="27" t="str">
        <f>IF(StockData[[#This Row],[sentiment score]] &gt; 0.5, "Positive", IF(StockData[[#This Row],[sentiment score]] &lt; -0.5, "Negative", "Neutral"))</f>
        <v>Negative</v>
      </c>
    </row>
    <row r="56" spans="1:15" x14ac:dyDescent="0.3">
      <c r="A56" s="1">
        <v>45754</v>
      </c>
      <c r="B56" s="2">
        <v>223.78</v>
      </c>
      <c r="C56" s="2">
        <v>252</v>
      </c>
      <c r="D56" s="2">
        <v>214.25</v>
      </c>
      <c r="E56" s="2">
        <v>233.29</v>
      </c>
      <c r="F56" s="2">
        <v>183453776</v>
      </c>
      <c r="G56" s="27" t="str">
        <f>TEXT(StockData[[#This Row],[Date]],"dddd")</f>
        <v>Monday</v>
      </c>
      <c r="H56" s="27" t="str">
        <f>TEXT(StockData[[#This Row],[Date]],"mmm yyyy")</f>
        <v>Apr 2025</v>
      </c>
      <c r="I56" s="2">
        <f>StockData[[#This Row],[high]] - StockData[[#This Row],[low]]</f>
        <v>37.75</v>
      </c>
      <c r="J56" s="27" t="str">
        <f>IF(StockData[[#This Row],[high]]=_xlfn.MAXIFS(StockData[high],StockData[Date],"&lt;="&amp;StockData[[#This Row],[Date]]),"New High","Repeat")</f>
        <v>Repeat</v>
      </c>
      <c r="K56" s="27" t="str">
        <f>IF(StockData[[#This Row],[Spread]]&lt;5,"Low",IF(StockData[[#This Row],[Spread]]&lt;=15,"Medium","High"))</f>
        <v>High</v>
      </c>
      <c r="L56" s="27" t="str">
        <f>IF(StockData[[#This Row],[Spread]] &gt; AVERAGE(StockData[Spread]) * 1.2, "High", IF(StockData[[#This Row],[Spread]] &lt; AVERAGE(StockData[Spread]) * 0.8, "Low", "Medium"))</f>
        <v>High</v>
      </c>
      <c r="M56" s="13">
        <f>(StockData[[#This Row],[close]] - StockData[[#This Row],[open]] )/ StockData[[#This Row],[open]]</f>
        <v>4.2497095361515733E-2</v>
      </c>
      <c r="N56" s="27">
        <f>IF(StockData[[#This Row],[change%]] &gt; 0.02, 0.9, IF(StockData[[#This Row],[change%]] &lt; -0.02, -0.9, 0))</f>
        <v>0.9</v>
      </c>
      <c r="O56" s="27" t="str">
        <f>IF(StockData[[#This Row],[sentiment score]] &gt; 0.5, "Positive", IF(StockData[[#This Row],[sentiment score]] &lt; -0.5, "Negative", "Neutral"))</f>
        <v>Positive</v>
      </c>
    </row>
    <row r="57" spans="1:15" x14ac:dyDescent="0.3">
      <c r="A57" s="1">
        <v>45751</v>
      </c>
      <c r="B57" s="2">
        <v>255.38</v>
      </c>
      <c r="C57" s="2">
        <v>261</v>
      </c>
      <c r="D57" s="2">
        <v>236</v>
      </c>
      <c r="E57" s="2">
        <v>239.43</v>
      </c>
      <c r="F57" s="2">
        <v>181229353</v>
      </c>
      <c r="G57" s="27" t="str">
        <f>TEXT(StockData[[#This Row],[Date]],"dddd")</f>
        <v>Friday</v>
      </c>
      <c r="H57" s="27" t="str">
        <f>TEXT(StockData[[#This Row],[Date]],"mmm yyyy")</f>
        <v>Apr 2025</v>
      </c>
      <c r="I57" s="2">
        <f>StockData[[#This Row],[high]] - StockData[[#This Row],[low]]</f>
        <v>25</v>
      </c>
      <c r="J57" s="27" t="str">
        <f>IF(StockData[[#This Row],[high]]=_xlfn.MAXIFS(StockData[high],StockData[Date],"&lt;="&amp;StockData[[#This Row],[Date]]),"New High","Repeat")</f>
        <v>Repeat</v>
      </c>
      <c r="K57" s="27" t="str">
        <f>IF(StockData[[#This Row],[Spread]]&lt;5,"Low",IF(StockData[[#This Row],[Spread]]&lt;=15,"Medium","High"))</f>
        <v>High</v>
      </c>
      <c r="L57" s="27" t="str">
        <f>IF(StockData[[#This Row],[Spread]] &gt; AVERAGE(StockData[Spread]) * 1.2, "High", IF(StockData[[#This Row],[Spread]] &lt; AVERAGE(StockData[Spread]) * 0.8, "Low", "Medium"))</f>
        <v>High</v>
      </c>
      <c r="M57" s="13">
        <f>(StockData[[#This Row],[close]] - StockData[[#This Row],[open]] )/ StockData[[#This Row],[open]]</f>
        <v>-6.245594799906018E-2</v>
      </c>
      <c r="N57" s="27">
        <f>IF(StockData[[#This Row],[change%]] &gt; 0.02, 0.9, IF(StockData[[#This Row],[change%]] &lt; -0.02, -0.9, 0))</f>
        <v>-0.9</v>
      </c>
      <c r="O57" s="27" t="str">
        <f>IF(StockData[[#This Row],[sentiment score]] &gt; 0.5, "Positive", IF(StockData[[#This Row],[sentiment score]] &lt; -0.5, "Negative", "Neutral"))</f>
        <v>Negative</v>
      </c>
    </row>
    <row r="58" spans="1:15" x14ac:dyDescent="0.3">
      <c r="A58" s="1">
        <v>45750</v>
      </c>
      <c r="B58" s="2">
        <v>265.29000000000002</v>
      </c>
      <c r="C58" s="2">
        <v>276.3</v>
      </c>
      <c r="D58" s="2">
        <v>261.51</v>
      </c>
      <c r="E58" s="2">
        <v>267.27999999999997</v>
      </c>
      <c r="F58" s="2">
        <v>136174291</v>
      </c>
      <c r="G58" s="27" t="str">
        <f>TEXT(StockData[[#This Row],[Date]],"dddd")</f>
        <v>Thursday</v>
      </c>
      <c r="H58" s="27" t="str">
        <f>TEXT(StockData[[#This Row],[Date]],"mmm yyyy")</f>
        <v>Apr 2025</v>
      </c>
      <c r="I58" s="2">
        <f>StockData[[#This Row],[high]] - StockData[[#This Row],[low]]</f>
        <v>14.79000000000002</v>
      </c>
      <c r="J58" s="27" t="str">
        <f>IF(StockData[[#This Row],[high]]=_xlfn.MAXIFS(StockData[high],StockData[Date],"&lt;="&amp;StockData[[#This Row],[Date]]),"New High","Repeat")</f>
        <v>Repeat</v>
      </c>
      <c r="K58" s="27" t="str">
        <f>IF(StockData[[#This Row],[Spread]]&lt;5,"Low",IF(StockData[[#This Row],[Spread]]&lt;=15,"Medium","High"))</f>
        <v>Medium</v>
      </c>
      <c r="L58" s="27" t="str">
        <f>IF(StockData[[#This Row],[Spread]] &gt; AVERAGE(StockData[Spread]) * 1.2, "High", IF(StockData[[#This Row],[Spread]] &lt; AVERAGE(StockData[Spread]) * 0.8, "Low", "Medium"))</f>
        <v>Medium</v>
      </c>
      <c r="M58" s="13">
        <f>(StockData[[#This Row],[close]] - StockData[[#This Row],[open]] )/ StockData[[#This Row],[open]]</f>
        <v>7.5012250744466514E-3</v>
      </c>
      <c r="N58" s="27">
        <f>IF(StockData[[#This Row],[change%]] &gt; 0.02, 0.9, IF(StockData[[#This Row],[change%]] &lt; -0.02, -0.9, 0))</f>
        <v>0</v>
      </c>
      <c r="O58" s="27" t="str">
        <f>IF(StockData[[#This Row],[sentiment score]] &gt; 0.5, "Positive", IF(StockData[[#This Row],[sentiment score]] &lt; -0.5, "Negative", "Neutral"))</f>
        <v>Neutral</v>
      </c>
    </row>
    <row r="59" spans="1:15" x14ac:dyDescent="0.3">
      <c r="A59" s="1">
        <v>45749</v>
      </c>
      <c r="B59" s="2">
        <v>254.6</v>
      </c>
      <c r="C59" s="2">
        <v>284.99</v>
      </c>
      <c r="D59" s="2">
        <v>251.27</v>
      </c>
      <c r="E59" s="2">
        <v>282.76</v>
      </c>
      <c r="F59" s="2">
        <v>212787817</v>
      </c>
      <c r="G59" s="27" t="str">
        <f>TEXT(StockData[[#This Row],[Date]],"dddd")</f>
        <v>Wednesday</v>
      </c>
      <c r="H59" s="27" t="str">
        <f>TEXT(StockData[[#This Row],[Date]],"mmm yyyy")</f>
        <v>Apr 2025</v>
      </c>
      <c r="I59" s="2">
        <f>StockData[[#This Row],[high]] - StockData[[#This Row],[low]]</f>
        <v>33.72</v>
      </c>
      <c r="J59" s="27" t="str">
        <f>IF(StockData[[#This Row],[high]]=_xlfn.MAXIFS(StockData[high],StockData[Date],"&lt;="&amp;StockData[[#This Row],[Date]]),"New High","Repeat")</f>
        <v>Repeat</v>
      </c>
      <c r="K59" s="27" t="str">
        <f>IF(StockData[[#This Row],[Spread]]&lt;5,"Low",IF(StockData[[#This Row],[Spread]]&lt;=15,"Medium","High"))</f>
        <v>High</v>
      </c>
      <c r="L59" s="27" t="str">
        <f>IF(StockData[[#This Row],[Spread]] &gt; AVERAGE(StockData[Spread]) * 1.2, "High", IF(StockData[[#This Row],[Spread]] &lt; AVERAGE(StockData[Spread]) * 0.8, "Low", "Medium"))</f>
        <v>High</v>
      </c>
      <c r="M59" s="13">
        <f>(StockData[[#This Row],[close]] - StockData[[#This Row],[open]] )/ StockData[[#This Row],[open]]</f>
        <v>0.11060487038491751</v>
      </c>
      <c r="N59" s="27">
        <f>IF(StockData[[#This Row],[change%]] &gt; 0.02, 0.9, IF(StockData[[#This Row],[change%]] &lt; -0.02, -0.9, 0))</f>
        <v>0.9</v>
      </c>
      <c r="O59" s="27" t="str">
        <f>IF(StockData[[#This Row],[sentiment score]] &gt; 0.5, "Positive", IF(StockData[[#This Row],[sentiment score]] &lt; -0.5, "Negative", "Neutral"))</f>
        <v>Positive</v>
      </c>
    </row>
    <row r="60" spans="1:15" x14ac:dyDescent="0.3">
      <c r="A60" s="1">
        <v>45748</v>
      </c>
      <c r="B60" s="2">
        <v>263.8</v>
      </c>
      <c r="C60" s="2">
        <v>277.45</v>
      </c>
      <c r="D60" s="2">
        <v>259.25</v>
      </c>
      <c r="E60" s="2">
        <v>268.45999999999998</v>
      </c>
      <c r="F60" s="2">
        <v>146486911</v>
      </c>
      <c r="G60" s="27" t="str">
        <f>TEXT(StockData[[#This Row],[Date]],"dddd")</f>
        <v>Tuesday</v>
      </c>
      <c r="H60" s="27" t="str">
        <f>TEXT(StockData[[#This Row],[Date]],"mmm yyyy")</f>
        <v>Apr 2025</v>
      </c>
      <c r="I60" s="2">
        <f>StockData[[#This Row],[high]] - StockData[[#This Row],[low]]</f>
        <v>18.199999999999989</v>
      </c>
      <c r="J60" s="27" t="str">
        <f>IF(StockData[[#This Row],[high]]=_xlfn.MAXIFS(StockData[high],StockData[Date],"&lt;="&amp;StockData[[#This Row],[Date]]),"New High","Repeat")</f>
        <v>Repeat</v>
      </c>
      <c r="K60" s="27" t="str">
        <f>IF(StockData[[#This Row],[Spread]]&lt;5,"Low",IF(StockData[[#This Row],[Spread]]&lt;=15,"Medium","High"))</f>
        <v>High</v>
      </c>
      <c r="L60" s="27" t="str">
        <f>IF(StockData[[#This Row],[Spread]] &gt; AVERAGE(StockData[Spread]) * 1.2, "High", IF(StockData[[#This Row],[Spread]] &lt; AVERAGE(StockData[Spread]) * 0.8, "Low", "Medium"))</f>
        <v>High</v>
      </c>
      <c r="M60" s="13">
        <f>(StockData[[#This Row],[close]] - StockData[[#This Row],[open]] )/ StockData[[#This Row],[open]]</f>
        <v>1.7664897649734525E-2</v>
      </c>
      <c r="N60" s="27">
        <f>IF(StockData[[#This Row],[change%]] &gt; 0.02, 0.9, IF(StockData[[#This Row],[change%]] &lt; -0.02, -0.9, 0))</f>
        <v>0</v>
      </c>
      <c r="O60" s="27" t="str">
        <f>IF(StockData[[#This Row],[sentiment score]] &gt; 0.5, "Positive", IF(StockData[[#This Row],[sentiment score]] &lt; -0.5, "Negative", "Neutral"))</f>
        <v>Neutral</v>
      </c>
    </row>
    <row r="61" spans="1:15" x14ac:dyDescent="0.3">
      <c r="A61" s="1">
        <v>45747</v>
      </c>
      <c r="B61" s="2">
        <v>249.31</v>
      </c>
      <c r="C61" s="2">
        <v>260.56</v>
      </c>
      <c r="D61" s="2">
        <v>243.36009999999999</v>
      </c>
      <c r="E61" s="2">
        <v>259.16000000000003</v>
      </c>
      <c r="F61" s="2">
        <v>134008936</v>
      </c>
      <c r="G61" s="27" t="str">
        <f>TEXT(StockData[[#This Row],[Date]],"dddd")</f>
        <v>Monday</v>
      </c>
      <c r="H61" s="27" t="str">
        <f>TEXT(StockData[[#This Row],[Date]],"mmm yyyy")</f>
        <v>Mar 2025</v>
      </c>
      <c r="I61" s="2">
        <f>StockData[[#This Row],[high]] - StockData[[#This Row],[low]]</f>
        <v>17.199900000000014</v>
      </c>
      <c r="J61" s="27" t="str">
        <f>IF(StockData[[#This Row],[high]]=_xlfn.MAXIFS(StockData[high],StockData[Date],"&lt;="&amp;StockData[[#This Row],[Date]]),"New High","Repeat")</f>
        <v>Repeat</v>
      </c>
      <c r="K61" s="27" t="str">
        <f>IF(StockData[[#This Row],[Spread]]&lt;5,"Low",IF(StockData[[#This Row],[Spread]]&lt;=15,"Medium","High"))</f>
        <v>High</v>
      </c>
      <c r="L61" s="27" t="str">
        <f>IF(StockData[[#This Row],[Spread]] &gt; AVERAGE(StockData[Spread]) * 1.2, "High", IF(StockData[[#This Row],[Spread]] &lt; AVERAGE(StockData[Spread]) * 0.8, "Low", "Medium"))</f>
        <v>High</v>
      </c>
      <c r="M61" s="13">
        <f>(StockData[[#This Row],[close]] - StockData[[#This Row],[open]] )/ StockData[[#This Row],[open]]</f>
        <v>3.9509044964101007E-2</v>
      </c>
      <c r="N61" s="27">
        <f>IF(StockData[[#This Row],[change%]] &gt; 0.02, 0.9, IF(StockData[[#This Row],[change%]] &lt; -0.02, -0.9, 0))</f>
        <v>0.9</v>
      </c>
      <c r="O61" s="27" t="str">
        <f>IF(StockData[[#This Row],[sentiment score]] &gt; 0.5, "Positive", IF(StockData[[#This Row],[sentiment score]] &lt; -0.5, "Negative", "Neutral"))</f>
        <v>Positive</v>
      </c>
    </row>
    <row r="62" spans="1:15" x14ac:dyDescent="0.3">
      <c r="A62" s="1">
        <v>45744</v>
      </c>
      <c r="B62" s="2">
        <v>275.57499999999999</v>
      </c>
      <c r="C62" s="2">
        <v>276.10000000000002</v>
      </c>
      <c r="D62" s="2">
        <v>260.57</v>
      </c>
      <c r="E62" s="2">
        <v>263.55</v>
      </c>
      <c r="F62" s="2">
        <v>123809389</v>
      </c>
      <c r="G62" s="27" t="str">
        <f>TEXT(StockData[[#This Row],[Date]],"dddd")</f>
        <v>Friday</v>
      </c>
      <c r="H62" s="27" t="str">
        <f>TEXT(StockData[[#This Row],[Date]],"mmm yyyy")</f>
        <v>Mar 2025</v>
      </c>
      <c r="I62" s="2">
        <f>StockData[[#This Row],[high]] - StockData[[#This Row],[low]]</f>
        <v>15.53000000000003</v>
      </c>
      <c r="J62" s="27" t="str">
        <f>IF(StockData[[#This Row],[high]]=_xlfn.MAXIFS(StockData[high],StockData[Date],"&lt;="&amp;StockData[[#This Row],[Date]]),"New High","Repeat")</f>
        <v>Repeat</v>
      </c>
      <c r="K62" s="27" t="str">
        <f>IF(StockData[[#This Row],[Spread]]&lt;5,"Low",IF(StockData[[#This Row],[Spread]]&lt;=15,"Medium","High"))</f>
        <v>High</v>
      </c>
      <c r="L62" s="27" t="str">
        <f>IF(StockData[[#This Row],[Spread]] &gt; AVERAGE(StockData[Spread]) * 1.2, "High", IF(StockData[[#This Row],[Spread]] &lt; AVERAGE(StockData[Spread]) * 0.8, "Low", "Medium"))</f>
        <v>Medium</v>
      </c>
      <c r="M62" s="13">
        <f>(StockData[[#This Row],[close]] - StockData[[#This Row],[open]] )/ StockData[[#This Row],[open]]</f>
        <v>-4.3636033747618534E-2</v>
      </c>
      <c r="N62" s="27">
        <f>IF(StockData[[#This Row],[change%]] &gt; 0.02, 0.9, IF(StockData[[#This Row],[change%]] &lt; -0.02, -0.9, 0))</f>
        <v>-0.9</v>
      </c>
      <c r="O62" s="27" t="str">
        <f>IF(StockData[[#This Row],[sentiment score]] &gt; 0.5, "Positive", IF(StockData[[#This Row],[sentiment score]] &lt; -0.5, "Negative", "Neutral"))</f>
        <v>Negative</v>
      </c>
    </row>
    <row r="63" spans="1:15" x14ac:dyDescent="0.3">
      <c r="A63" s="1">
        <v>45743</v>
      </c>
      <c r="B63" s="2">
        <v>272.48</v>
      </c>
      <c r="C63" s="2">
        <v>291.85000000000002</v>
      </c>
      <c r="D63" s="2">
        <v>271.82159999999999</v>
      </c>
      <c r="E63" s="2">
        <v>273.13</v>
      </c>
      <c r="F63" s="2">
        <v>162572146</v>
      </c>
      <c r="G63" s="27" t="str">
        <f>TEXT(StockData[[#This Row],[Date]],"dddd")</f>
        <v>Thursday</v>
      </c>
      <c r="H63" s="27" t="str">
        <f>TEXT(StockData[[#This Row],[Date]],"mmm yyyy")</f>
        <v>Mar 2025</v>
      </c>
      <c r="I63" s="2">
        <f>StockData[[#This Row],[high]] - StockData[[#This Row],[low]]</f>
        <v>20.028400000000033</v>
      </c>
      <c r="J63" s="27" t="str">
        <f>IF(StockData[[#This Row],[high]]=_xlfn.MAXIFS(StockData[high],StockData[Date],"&lt;="&amp;StockData[[#This Row],[Date]]),"New High","Repeat")</f>
        <v>Repeat</v>
      </c>
      <c r="K63" s="27" t="str">
        <f>IF(StockData[[#This Row],[Spread]]&lt;5,"Low",IF(StockData[[#This Row],[Spread]]&lt;=15,"Medium","High"))</f>
        <v>High</v>
      </c>
      <c r="L63" s="27" t="str">
        <f>IF(StockData[[#This Row],[Spread]] &gt; AVERAGE(StockData[Spread]) * 1.2, "High", IF(StockData[[#This Row],[Spread]] &lt; AVERAGE(StockData[Spread]) * 0.8, "Low", "Medium"))</f>
        <v>High</v>
      </c>
      <c r="M63" s="13">
        <f>(StockData[[#This Row],[close]] - StockData[[#This Row],[open]] )/ StockData[[#This Row],[open]]</f>
        <v>2.3854961832060232E-3</v>
      </c>
      <c r="N63" s="27">
        <f>IF(StockData[[#This Row],[change%]] &gt; 0.02, 0.9, IF(StockData[[#This Row],[change%]] &lt; -0.02, -0.9, 0))</f>
        <v>0</v>
      </c>
      <c r="O63" s="27" t="str">
        <f>IF(StockData[[#This Row],[sentiment score]] &gt; 0.5, "Positive", IF(StockData[[#This Row],[sentiment score]] &lt; -0.5, "Negative", "Neutral"))</f>
        <v>Neutral</v>
      </c>
    </row>
    <row r="64" spans="1:15" x14ac:dyDescent="0.3">
      <c r="A64" s="1">
        <v>45742</v>
      </c>
      <c r="B64" s="2">
        <v>282.66000000000003</v>
      </c>
      <c r="C64" s="2">
        <v>284.89999999999998</v>
      </c>
      <c r="D64" s="2">
        <v>266.51</v>
      </c>
      <c r="E64" s="2">
        <v>272.06</v>
      </c>
      <c r="F64" s="2">
        <v>156254441</v>
      </c>
      <c r="G64" s="27" t="str">
        <f>TEXT(StockData[[#This Row],[Date]],"dddd")</f>
        <v>Wednesday</v>
      </c>
      <c r="H64" s="27" t="str">
        <f>TEXT(StockData[[#This Row],[Date]],"mmm yyyy")</f>
        <v>Mar 2025</v>
      </c>
      <c r="I64" s="2">
        <f>StockData[[#This Row],[high]] - StockData[[#This Row],[low]]</f>
        <v>18.389999999999986</v>
      </c>
      <c r="J64" s="27" t="str">
        <f>IF(StockData[[#This Row],[high]]=_xlfn.MAXIFS(StockData[high],StockData[Date],"&lt;="&amp;StockData[[#This Row],[Date]]),"New High","Repeat")</f>
        <v>Repeat</v>
      </c>
      <c r="K64" s="27" t="str">
        <f>IF(StockData[[#This Row],[Spread]]&lt;5,"Low",IF(StockData[[#This Row],[Spread]]&lt;=15,"Medium","High"))</f>
        <v>High</v>
      </c>
      <c r="L64" s="27" t="str">
        <f>IF(StockData[[#This Row],[Spread]] &gt; AVERAGE(StockData[Spread]) * 1.2, "High", IF(StockData[[#This Row],[Spread]] &lt; AVERAGE(StockData[Spread]) * 0.8, "Low", "Medium"))</f>
        <v>High</v>
      </c>
      <c r="M64" s="13">
        <f>(StockData[[#This Row],[close]] - StockData[[#This Row],[open]] )/ StockData[[#This Row],[open]]</f>
        <v>-3.7500884454822123E-2</v>
      </c>
      <c r="N64" s="27">
        <f>IF(StockData[[#This Row],[change%]] &gt; 0.02, 0.9, IF(StockData[[#This Row],[change%]] &lt; -0.02, -0.9, 0))</f>
        <v>-0.9</v>
      </c>
      <c r="O64" s="27" t="str">
        <f>IF(StockData[[#This Row],[sentiment score]] &gt; 0.5, "Positive", IF(StockData[[#This Row],[sentiment score]] &lt; -0.5, "Negative", "Neutral"))</f>
        <v>Negative</v>
      </c>
    </row>
    <row r="65" spans="1:15" x14ac:dyDescent="0.3">
      <c r="A65" s="1">
        <v>45741</v>
      </c>
      <c r="B65" s="2">
        <v>283.60000000000002</v>
      </c>
      <c r="C65" s="2">
        <v>288.2</v>
      </c>
      <c r="D65" s="2">
        <v>271.27999999999997</v>
      </c>
      <c r="E65" s="2">
        <v>288.14</v>
      </c>
      <c r="F65" s="2">
        <v>150361538</v>
      </c>
      <c r="G65" s="27" t="str">
        <f>TEXT(StockData[[#This Row],[Date]],"dddd")</f>
        <v>Tuesday</v>
      </c>
      <c r="H65" s="27" t="str">
        <f>TEXT(StockData[[#This Row],[Date]],"mmm yyyy")</f>
        <v>Mar 2025</v>
      </c>
      <c r="I65" s="2">
        <f>StockData[[#This Row],[high]] - StockData[[#This Row],[low]]</f>
        <v>16.920000000000016</v>
      </c>
      <c r="J65" s="27" t="str">
        <f>IF(StockData[[#This Row],[high]]=_xlfn.MAXIFS(StockData[high],StockData[Date],"&lt;="&amp;StockData[[#This Row],[Date]]),"New High","Repeat")</f>
        <v>Repeat</v>
      </c>
      <c r="K65" s="27" t="str">
        <f>IF(StockData[[#This Row],[Spread]]&lt;5,"Low",IF(StockData[[#This Row],[Spread]]&lt;=15,"Medium","High"))</f>
        <v>High</v>
      </c>
      <c r="L65" s="27" t="str">
        <f>IF(StockData[[#This Row],[Spread]] &gt; AVERAGE(StockData[Spread]) * 1.2, "High", IF(StockData[[#This Row],[Spread]] &lt; AVERAGE(StockData[Spread]) * 0.8, "Low", "Medium"))</f>
        <v>High</v>
      </c>
      <c r="M65" s="13">
        <f>(StockData[[#This Row],[close]] - StockData[[#This Row],[open]] )/ StockData[[#This Row],[open]]</f>
        <v>1.6008462623413128E-2</v>
      </c>
      <c r="N65" s="27">
        <f>IF(StockData[[#This Row],[change%]] &gt; 0.02, 0.9, IF(StockData[[#This Row],[change%]] &lt; -0.02, -0.9, 0))</f>
        <v>0</v>
      </c>
      <c r="O65" s="27" t="str">
        <f>IF(StockData[[#This Row],[sentiment score]] &gt; 0.5, "Positive", IF(StockData[[#This Row],[sentiment score]] &lt; -0.5, "Negative", "Neutral"))</f>
        <v>Neutral</v>
      </c>
    </row>
    <row r="66" spans="1:15" x14ac:dyDescent="0.3">
      <c r="A66" s="1">
        <v>45740</v>
      </c>
      <c r="B66" s="2">
        <v>258.07499999999999</v>
      </c>
      <c r="C66" s="2">
        <v>278.64</v>
      </c>
      <c r="D66" s="2">
        <v>256.33</v>
      </c>
      <c r="E66" s="2">
        <v>278.39</v>
      </c>
      <c r="F66" s="2">
        <v>169079865</v>
      </c>
      <c r="G66" s="27" t="str">
        <f>TEXT(StockData[[#This Row],[Date]],"dddd")</f>
        <v>Monday</v>
      </c>
      <c r="H66" s="27" t="str">
        <f>TEXT(StockData[[#This Row],[Date]],"mmm yyyy")</f>
        <v>Mar 2025</v>
      </c>
      <c r="I66" s="2">
        <f>StockData[[#This Row],[high]] - StockData[[#This Row],[low]]</f>
        <v>22.310000000000002</v>
      </c>
      <c r="J66" s="27" t="str">
        <f>IF(StockData[[#This Row],[high]]=_xlfn.MAXIFS(StockData[high],StockData[Date],"&lt;="&amp;StockData[[#This Row],[Date]]),"New High","Repeat")</f>
        <v>Repeat</v>
      </c>
      <c r="K66" s="27" t="str">
        <f>IF(StockData[[#This Row],[Spread]]&lt;5,"Low",IF(StockData[[#This Row],[Spread]]&lt;=15,"Medium","High"))</f>
        <v>High</v>
      </c>
      <c r="L66" s="27" t="str">
        <f>IF(StockData[[#This Row],[Spread]] &gt; AVERAGE(StockData[Spread]) * 1.2, "High", IF(StockData[[#This Row],[Spread]] &lt; AVERAGE(StockData[Spread]) * 0.8, "Low", "Medium"))</f>
        <v>High</v>
      </c>
      <c r="M66" s="13">
        <f>(StockData[[#This Row],[close]] - StockData[[#This Row],[open]] )/ StockData[[#This Row],[open]]</f>
        <v>7.8717427104523868E-2</v>
      </c>
      <c r="N66" s="27">
        <f>IF(StockData[[#This Row],[change%]] &gt; 0.02, 0.9, IF(StockData[[#This Row],[change%]] &lt; -0.02, -0.9, 0))</f>
        <v>0.9</v>
      </c>
      <c r="O66" s="27" t="str">
        <f>IF(StockData[[#This Row],[sentiment score]] &gt; 0.5, "Positive", IF(StockData[[#This Row],[sentiment score]] &lt; -0.5, "Negative", "Neutral"))</f>
        <v>Positive</v>
      </c>
    </row>
    <row r="67" spans="1:15" x14ac:dyDescent="0.3">
      <c r="A67" s="1">
        <v>45737</v>
      </c>
      <c r="B67" s="2">
        <v>234.98500000000001</v>
      </c>
      <c r="C67" s="2">
        <v>249.52</v>
      </c>
      <c r="D67" s="2">
        <v>234.55</v>
      </c>
      <c r="E67" s="2">
        <v>248.71</v>
      </c>
      <c r="F67" s="2">
        <v>132728684</v>
      </c>
      <c r="G67" s="27" t="str">
        <f>TEXT(StockData[[#This Row],[Date]],"dddd")</f>
        <v>Friday</v>
      </c>
      <c r="H67" s="27" t="str">
        <f>TEXT(StockData[[#This Row],[Date]],"mmm yyyy")</f>
        <v>Mar 2025</v>
      </c>
      <c r="I67" s="2">
        <f>StockData[[#This Row],[high]] - StockData[[#This Row],[low]]</f>
        <v>14.969999999999999</v>
      </c>
      <c r="J67" s="27" t="str">
        <f>IF(StockData[[#This Row],[high]]=_xlfn.MAXIFS(StockData[high],StockData[Date],"&lt;="&amp;StockData[[#This Row],[Date]]),"New High","Repeat")</f>
        <v>Repeat</v>
      </c>
      <c r="K67" s="27" t="str">
        <f>IF(StockData[[#This Row],[Spread]]&lt;5,"Low",IF(StockData[[#This Row],[Spread]]&lt;=15,"Medium","High"))</f>
        <v>Medium</v>
      </c>
      <c r="L67" s="27" t="str">
        <f>IF(StockData[[#This Row],[Spread]] &gt; AVERAGE(StockData[Spread]) * 1.2, "High", IF(StockData[[#This Row],[Spread]] &lt; AVERAGE(StockData[Spread]) * 0.8, "Low", "Medium"))</f>
        <v>Medium</v>
      </c>
      <c r="M67" s="13">
        <f>(StockData[[#This Row],[close]] - StockData[[#This Row],[open]] )/ StockData[[#This Row],[open]]</f>
        <v>5.8407983488307738E-2</v>
      </c>
      <c r="N67" s="27">
        <f>IF(StockData[[#This Row],[change%]] &gt; 0.02, 0.9, IF(StockData[[#This Row],[change%]] &lt; -0.02, -0.9, 0))</f>
        <v>0.9</v>
      </c>
      <c r="O67" s="27" t="str">
        <f>IF(StockData[[#This Row],[sentiment score]] &gt; 0.5, "Positive", IF(StockData[[#This Row],[sentiment score]] &lt; -0.5, "Negative", "Neutral"))</f>
        <v>Positive</v>
      </c>
    </row>
    <row r="68" spans="1:15" x14ac:dyDescent="0.3">
      <c r="A68" s="1">
        <v>45736</v>
      </c>
      <c r="B68" s="2">
        <v>233.345</v>
      </c>
      <c r="C68" s="2">
        <v>238</v>
      </c>
      <c r="D68" s="2">
        <v>230.05009999999999</v>
      </c>
      <c r="E68" s="2">
        <v>236.26</v>
      </c>
      <c r="F68" s="2">
        <v>99028270</v>
      </c>
      <c r="G68" s="27" t="str">
        <f>TEXT(StockData[[#This Row],[Date]],"dddd")</f>
        <v>Thursday</v>
      </c>
      <c r="H68" s="27" t="str">
        <f>TEXT(StockData[[#This Row],[Date]],"mmm yyyy")</f>
        <v>Mar 2025</v>
      </c>
      <c r="I68" s="2">
        <f>StockData[[#This Row],[high]] - StockData[[#This Row],[low]]</f>
        <v>7.9499000000000137</v>
      </c>
      <c r="J68" s="27" t="str">
        <f>IF(StockData[[#This Row],[high]]=_xlfn.MAXIFS(StockData[high],StockData[Date],"&lt;="&amp;StockData[[#This Row],[Date]]),"New High","Repeat")</f>
        <v>Repeat</v>
      </c>
      <c r="K68" s="27" t="str">
        <f>IF(StockData[[#This Row],[Spread]]&lt;5,"Low",IF(StockData[[#This Row],[Spread]]&lt;=15,"Medium","High"))</f>
        <v>Medium</v>
      </c>
      <c r="L68" s="27" t="str">
        <f>IF(StockData[[#This Row],[Spread]] &gt; AVERAGE(StockData[Spread]) * 1.2, "High", IF(StockData[[#This Row],[Spread]] &lt; AVERAGE(StockData[Spread]) * 0.8, "Low", "Medium"))</f>
        <v>Low</v>
      </c>
      <c r="M68" s="13">
        <f>(StockData[[#This Row],[close]] - StockData[[#This Row],[open]] )/ StockData[[#This Row],[open]]</f>
        <v>1.2492232531230548E-2</v>
      </c>
      <c r="N68" s="27">
        <f>IF(StockData[[#This Row],[change%]] &gt; 0.02, 0.9, IF(StockData[[#This Row],[change%]] &lt; -0.02, -0.9, 0))</f>
        <v>0</v>
      </c>
      <c r="O68" s="27" t="str">
        <f>IF(StockData[[#This Row],[sentiment score]] &gt; 0.5, "Positive", IF(StockData[[#This Row],[sentiment score]] &lt; -0.5, "Negative", "Neutral"))</f>
        <v>Neutral</v>
      </c>
    </row>
    <row r="69" spans="1:15" x14ac:dyDescent="0.3">
      <c r="A69" s="1">
        <v>45735</v>
      </c>
      <c r="B69" s="2">
        <v>231.61</v>
      </c>
      <c r="C69" s="2">
        <v>241.41</v>
      </c>
      <c r="D69" s="2">
        <v>229.20099999999999</v>
      </c>
      <c r="E69" s="2">
        <v>235.86</v>
      </c>
      <c r="F69" s="2">
        <v>111993753</v>
      </c>
      <c r="G69" s="27" t="str">
        <f>TEXT(StockData[[#This Row],[Date]],"dddd")</f>
        <v>Wednesday</v>
      </c>
      <c r="H69" s="27" t="str">
        <f>TEXT(StockData[[#This Row],[Date]],"mmm yyyy")</f>
        <v>Mar 2025</v>
      </c>
      <c r="I69" s="2">
        <f>StockData[[#This Row],[high]] - StockData[[#This Row],[low]]</f>
        <v>12.209000000000003</v>
      </c>
      <c r="J69" s="27" t="str">
        <f>IF(StockData[[#This Row],[high]]=_xlfn.MAXIFS(StockData[high],StockData[Date],"&lt;="&amp;StockData[[#This Row],[Date]]),"New High","Repeat")</f>
        <v>Repeat</v>
      </c>
      <c r="K69" s="27" t="str">
        <f>IF(StockData[[#This Row],[Spread]]&lt;5,"Low",IF(StockData[[#This Row],[Spread]]&lt;=15,"Medium","High"))</f>
        <v>Medium</v>
      </c>
      <c r="L69" s="27" t="str">
        <f>IF(StockData[[#This Row],[Spread]] &gt; AVERAGE(StockData[Spread]) * 1.2, "High", IF(StockData[[#This Row],[Spread]] &lt; AVERAGE(StockData[Spread]) * 0.8, "Low", "Medium"))</f>
        <v>Medium</v>
      </c>
      <c r="M69" s="13">
        <f>(StockData[[#This Row],[close]] - StockData[[#This Row],[open]] )/ StockData[[#This Row],[open]]</f>
        <v>1.834981218427529E-2</v>
      </c>
      <c r="N69" s="27">
        <f>IF(StockData[[#This Row],[change%]] &gt; 0.02, 0.9, IF(StockData[[#This Row],[change%]] &lt; -0.02, -0.9, 0))</f>
        <v>0</v>
      </c>
      <c r="O69" s="27" t="str">
        <f>IF(StockData[[#This Row],[sentiment score]] &gt; 0.5, "Positive", IF(StockData[[#This Row],[sentiment score]] &lt; -0.5, "Negative", "Neutral"))</f>
        <v>Neutral</v>
      </c>
    </row>
    <row r="70" spans="1:15" x14ac:dyDescent="0.3">
      <c r="A70" s="1">
        <v>45734</v>
      </c>
      <c r="B70" s="2">
        <v>228.155</v>
      </c>
      <c r="C70" s="2">
        <v>230.1</v>
      </c>
      <c r="D70" s="2">
        <v>222.28</v>
      </c>
      <c r="E70" s="2">
        <v>225.31</v>
      </c>
      <c r="F70" s="2">
        <v>111477636</v>
      </c>
      <c r="G70" s="27" t="str">
        <f>TEXT(StockData[[#This Row],[Date]],"dddd")</f>
        <v>Tuesday</v>
      </c>
      <c r="H70" s="27" t="str">
        <f>TEXT(StockData[[#This Row],[Date]],"mmm yyyy")</f>
        <v>Mar 2025</v>
      </c>
      <c r="I70" s="2">
        <f>StockData[[#This Row],[high]] - StockData[[#This Row],[low]]</f>
        <v>7.8199999999999932</v>
      </c>
      <c r="J70" s="27" t="str">
        <f>IF(StockData[[#This Row],[high]]=_xlfn.MAXIFS(StockData[high],StockData[Date],"&lt;="&amp;StockData[[#This Row],[Date]]),"New High","Repeat")</f>
        <v>Repeat</v>
      </c>
      <c r="K70" s="27" t="str">
        <f>IF(StockData[[#This Row],[Spread]]&lt;5,"Low",IF(StockData[[#This Row],[Spread]]&lt;=15,"Medium","High"))</f>
        <v>Medium</v>
      </c>
      <c r="L70" s="27" t="str">
        <f>IF(StockData[[#This Row],[Spread]] &gt; AVERAGE(StockData[Spread]) * 1.2, "High", IF(StockData[[#This Row],[Spread]] &lt; AVERAGE(StockData[Spread]) * 0.8, "Low", "Medium"))</f>
        <v>Low</v>
      </c>
      <c r="M70" s="13">
        <f>(StockData[[#This Row],[close]] - StockData[[#This Row],[open]] )/ StockData[[#This Row],[open]]</f>
        <v>-1.2469593039819416E-2</v>
      </c>
      <c r="N70" s="27">
        <f>IF(StockData[[#This Row],[change%]] &gt; 0.02, 0.9, IF(StockData[[#This Row],[change%]] &lt; -0.02, -0.9, 0))</f>
        <v>0</v>
      </c>
      <c r="O70" s="27" t="str">
        <f>IF(StockData[[#This Row],[sentiment score]] &gt; 0.5, "Positive", IF(StockData[[#This Row],[sentiment score]] &lt; -0.5, "Negative", "Neutral"))</f>
        <v>Neutral</v>
      </c>
    </row>
    <row r="71" spans="1:15" x14ac:dyDescent="0.3">
      <c r="A71" s="1">
        <v>45733</v>
      </c>
      <c r="B71" s="2">
        <v>245.05500000000001</v>
      </c>
      <c r="C71" s="2">
        <v>245.4</v>
      </c>
      <c r="D71" s="2">
        <v>232.8</v>
      </c>
      <c r="E71" s="2">
        <v>238.01</v>
      </c>
      <c r="F71" s="2">
        <v>111900565</v>
      </c>
      <c r="G71" s="27" t="str">
        <f>TEXT(StockData[[#This Row],[Date]],"dddd")</f>
        <v>Monday</v>
      </c>
      <c r="H71" s="27" t="str">
        <f>TEXT(StockData[[#This Row],[Date]],"mmm yyyy")</f>
        <v>Mar 2025</v>
      </c>
      <c r="I71" s="2">
        <f>StockData[[#This Row],[high]] - StockData[[#This Row],[low]]</f>
        <v>12.599999999999994</v>
      </c>
      <c r="J71" s="27" t="str">
        <f>IF(StockData[[#This Row],[high]]=_xlfn.MAXIFS(StockData[high],StockData[Date],"&lt;="&amp;StockData[[#This Row],[Date]]),"New High","Repeat")</f>
        <v>Repeat</v>
      </c>
      <c r="K71" s="27" t="str">
        <f>IF(StockData[[#This Row],[Spread]]&lt;5,"Low",IF(StockData[[#This Row],[Spread]]&lt;=15,"Medium","High"))</f>
        <v>Medium</v>
      </c>
      <c r="L71" s="27" t="str">
        <f>IF(StockData[[#This Row],[Spread]] &gt; AVERAGE(StockData[Spread]) * 1.2, "High", IF(StockData[[#This Row],[Spread]] &lt; AVERAGE(StockData[Spread]) * 0.8, "Low", "Medium"))</f>
        <v>Medium</v>
      </c>
      <c r="M71" s="13">
        <f>(StockData[[#This Row],[close]] - StockData[[#This Row],[open]] )/ StockData[[#This Row],[open]]</f>
        <v>-2.8748648262634981E-2</v>
      </c>
      <c r="N71" s="27">
        <f>IF(StockData[[#This Row],[change%]] &gt; 0.02, 0.9, IF(StockData[[#This Row],[change%]] &lt; -0.02, -0.9, 0))</f>
        <v>-0.9</v>
      </c>
      <c r="O71" s="27" t="str">
        <f>IF(StockData[[#This Row],[sentiment score]] &gt; 0.5, "Positive", IF(StockData[[#This Row],[sentiment score]] &lt; -0.5, "Negative", "Neutral"))</f>
        <v>Negative</v>
      </c>
    </row>
    <row r="72" spans="1:15" x14ac:dyDescent="0.3">
      <c r="A72" s="1">
        <v>45730</v>
      </c>
      <c r="B72" s="2">
        <v>247.31</v>
      </c>
      <c r="C72" s="2">
        <v>251.58</v>
      </c>
      <c r="D72" s="2">
        <v>240.73</v>
      </c>
      <c r="E72" s="2">
        <v>249.98</v>
      </c>
      <c r="F72" s="2">
        <v>100242264</v>
      </c>
      <c r="G72" s="27" t="str">
        <f>TEXT(StockData[[#This Row],[Date]],"dddd")</f>
        <v>Friday</v>
      </c>
      <c r="H72" s="27" t="str">
        <f>TEXT(StockData[[#This Row],[Date]],"mmm yyyy")</f>
        <v>Mar 2025</v>
      </c>
      <c r="I72" s="2">
        <f>StockData[[#This Row],[high]] - StockData[[#This Row],[low]]</f>
        <v>10.850000000000023</v>
      </c>
      <c r="J72" s="27" t="str">
        <f>IF(StockData[[#This Row],[high]]=_xlfn.MAXIFS(StockData[high],StockData[Date],"&lt;="&amp;StockData[[#This Row],[Date]]),"New High","Repeat")</f>
        <v>Repeat</v>
      </c>
      <c r="K72" s="27" t="str">
        <f>IF(StockData[[#This Row],[Spread]]&lt;5,"Low",IF(StockData[[#This Row],[Spread]]&lt;=15,"Medium","High"))</f>
        <v>Medium</v>
      </c>
      <c r="L72" s="27" t="str">
        <f>IF(StockData[[#This Row],[Spread]] &gt; AVERAGE(StockData[Spread]) * 1.2, "High", IF(StockData[[#This Row],[Spread]] &lt; AVERAGE(StockData[Spread]) * 0.8, "Low", "Medium"))</f>
        <v>Low</v>
      </c>
      <c r="M72" s="13">
        <f>(StockData[[#This Row],[close]] - StockData[[#This Row],[open]] )/ StockData[[#This Row],[open]]</f>
        <v>1.0796166754275959E-2</v>
      </c>
      <c r="N72" s="27">
        <f>IF(StockData[[#This Row],[change%]] &gt; 0.02, 0.9, IF(StockData[[#This Row],[change%]] &lt; -0.02, -0.9, 0))</f>
        <v>0</v>
      </c>
      <c r="O72" s="27" t="str">
        <f>IF(StockData[[#This Row],[sentiment score]] &gt; 0.5, "Positive", IF(StockData[[#This Row],[sentiment score]] &lt; -0.5, "Negative", "Neutral"))</f>
        <v>Neutral</v>
      </c>
    </row>
    <row r="73" spans="1:15" x14ac:dyDescent="0.3">
      <c r="A73" s="1">
        <v>45729</v>
      </c>
      <c r="B73" s="2">
        <v>248.125</v>
      </c>
      <c r="C73" s="2">
        <v>248.29</v>
      </c>
      <c r="D73" s="2">
        <v>232.6</v>
      </c>
      <c r="E73" s="2">
        <v>240.68</v>
      </c>
      <c r="F73" s="2">
        <v>114813525</v>
      </c>
      <c r="G73" s="27" t="str">
        <f>TEXT(StockData[[#This Row],[Date]],"dddd")</f>
        <v>Thursday</v>
      </c>
      <c r="H73" s="27" t="str">
        <f>TEXT(StockData[[#This Row],[Date]],"mmm yyyy")</f>
        <v>Mar 2025</v>
      </c>
      <c r="I73" s="2">
        <f>StockData[[#This Row],[high]] - StockData[[#This Row],[low]]</f>
        <v>15.689999999999998</v>
      </c>
      <c r="J73" s="27" t="str">
        <f>IF(StockData[[#This Row],[high]]=_xlfn.MAXIFS(StockData[high],StockData[Date],"&lt;="&amp;StockData[[#This Row],[Date]]),"New High","Repeat")</f>
        <v>Repeat</v>
      </c>
      <c r="K73" s="27" t="str">
        <f>IF(StockData[[#This Row],[Spread]]&lt;5,"Low",IF(StockData[[#This Row],[Spread]]&lt;=15,"Medium","High"))</f>
        <v>High</v>
      </c>
      <c r="L73" s="27" t="str">
        <f>IF(StockData[[#This Row],[Spread]] &gt; AVERAGE(StockData[Spread]) * 1.2, "High", IF(StockData[[#This Row],[Spread]] &lt; AVERAGE(StockData[Spread]) * 0.8, "Low", "Medium"))</f>
        <v>Medium</v>
      </c>
      <c r="M73" s="13">
        <f>(StockData[[#This Row],[close]] - StockData[[#This Row],[open]] )/ StockData[[#This Row],[open]]</f>
        <v>-3.0005037783375287E-2</v>
      </c>
      <c r="N73" s="27">
        <f>IF(StockData[[#This Row],[change%]] &gt; 0.02, 0.9, IF(StockData[[#This Row],[change%]] &lt; -0.02, -0.9, 0))</f>
        <v>-0.9</v>
      </c>
      <c r="O73" s="27" t="str">
        <f>IF(StockData[[#This Row],[sentiment score]] &gt; 0.5, "Positive", IF(StockData[[#This Row],[sentiment score]] &lt; -0.5, "Negative", "Neutral"))</f>
        <v>Negative</v>
      </c>
    </row>
    <row r="74" spans="1:15" x14ac:dyDescent="0.3">
      <c r="A74" s="1">
        <v>45728</v>
      </c>
      <c r="B74" s="2">
        <v>247.22</v>
      </c>
      <c r="C74" s="2">
        <v>251.84</v>
      </c>
      <c r="D74" s="2">
        <v>241.1</v>
      </c>
      <c r="E74" s="2">
        <v>248.09</v>
      </c>
      <c r="F74" s="2">
        <v>142215681</v>
      </c>
      <c r="G74" s="27" t="str">
        <f>TEXT(StockData[[#This Row],[Date]],"dddd")</f>
        <v>Wednesday</v>
      </c>
      <c r="H74" s="27" t="str">
        <f>TEXT(StockData[[#This Row],[Date]],"mmm yyyy")</f>
        <v>Mar 2025</v>
      </c>
      <c r="I74" s="2">
        <f>StockData[[#This Row],[high]] - StockData[[#This Row],[low]]</f>
        <v>10.740000000000009</v>
      </c>
      <c r="J74" s="27" t="str">
        <f>IF(StockData[[#This Row],[high]]=_xlfn.MAXIFS(StockData[high],StockData[Date],"&lt;="&amp;StockData[[#This Row],[Date]]),"New High","Repeat")</f>
        <v>Repeat</v>
      </c>
      <c r="K74" s="27" t="str">
        <f>IF(StockData[[#This Row],[Spread]]&lt;5,"Low",IF(StockData[[#This Row],[Spread]]&lt;=15,"Medium","High"))</f>
        <v>Medium</v>
      </c>
      <c r="L74" s="27" t="str">
        <f>IF(StockData[[#This Row],[Spread]] &gt; AVERAGE(StockData[Spread]) * 1.2, "High", IF(StockData[[#This Row],[Spread]] &lt; AVERAGE(StockData[Spread]) * 0.8, "Low", "Medium"))</f>
        <v>Low</v>
      </c>
      <c r="M74" s="13">
        <f>(StockData[[#This Row],[close]] - StockData[[#This Row],[open]] )/ StockData[[#This Row],[open]]</f>
        <v>3.519132756249513E-3</v>
      </c>
      <c r="N74" s="27">
        <f>IF(StockData[[#This Row],[change%]] &gt; 0.02, 0.9, IF(StockData[[#This Row],[change%]] &lt; -0.02, -0.9, 0))</f>
        <v>0</v>
      </c>
      <c r="O74" s="27" t="str">
        <f>IF(StockData[[#This Row],[sentiment score]] &gt; 0.5, "Positive", IF(StockData[[#This Row],[sentiment score]] &lt; -0.5, "Negative", "Neutral"))</f>
        <v>Neutral</v>
      </c>
    </row>
    <row r="75" spans="1:15" x14ac:dyDescent="0.3">
      <c r="A75" s="1">
        <v>45727</v>
      </c>
      <c r="B75" s="2">
        <v>225.30500000000001</v>
      </c>
      <c r="C75" s="2">
        <v>237.06489999999999</v>
      </c>
      <c r="D75" s="2">
        <v>217.02</v>
      </c>
      <c r="E75" s="2">
        <v>230.58</v>
      </c>
      <c r="F75" s="2">
        <v>174896415</v>
      </c>
      <c r="G75" s="27" t="str">
        <f>TEXT(StockData[[#This Row],[Date]],"dddd")</f>
        <v>Tuesday</v>
      </c>
      <c r="H75" s="27" t="str">
        <f>TEXT(StockData[[#This Row],[Date]],"mmm yyyy")</f>
        <v>Mar 2025</v>
      </c>
      <c r="I75" s="2">
        <f>StockData[[#This Row],[high]] - StockData[[#This Row],[low]]</f>
        <v>20.044899999999984</v>
      </c>
      <c r="J75" s="27" t="str">
        <f>IF(StockData[[#This Row],[high]]=_xlfn.MAXIFS(StockData[high],StockData[Date],"&lt;="&amp;StockData[[#This Row],[Date]]),"New High","Repeat")</f>
        <v>Repeat</v>
      </c>
      <c r="K75" s="27" t="str">
        <f>IF(StockData[[#This Row],[Spread]]&lt;5,"Low",IF(StockData[[#This Row],[Spread]]&lt;=15,"Medium","High"))</f>
        <v>High</v>
      </c>
      <c r="L75" s="27" t="str">
        <f>IF(StockData[[#This Row],[Spread]] &gt; AVERAGE(StockData[Spread]) * 1.2, "High", IF(StockData[[#This Row],[Spread]] &lt; AVERAGE(StockData[Spread]) * 0.8, "Low", "Medium"))</f>
        <v>High</v>
      </c>
      <c r="M75" s="13">
        <f>(StockData[[#This Row],[close]] - StockData[[#This Row],[open]] )/ StockData[[#This Row],[open]]</f>
        <v>2.3412707219103018E-2</v>
      </c>
      <c r="N75" s="27">
        <f>IF(StockData[[#This Row],[change%]] &gt; 0.02, 0.9, IF(StockData[[#This Row],[change%]] &lt; -0.02, -0.9, 0))</f>
        <v>0.9</v>
      </c>
      <c r="O75" s="27" t="str">
        <f>IF(StockData[[#This Row],[sentiment score]] &gt; 0.5, "Positive", IF(StockData[[#This Row],[sentiment score]] &lt; -0.5, "Negative", "Neutral"))</f>
        <v>Positive</v>
      </c>
    </row>
    <row r="76" spans="1:15" x14ac:dyDescent="0.3">
      <c r="A76" s="1">
        <v>45726</v>
      </c>
      <c r="B76" s="2">
        <v>252.54</v>
      </c>
      <c r="C76" s="2">
        <v>253.37</v>
      </c>
      <c r="D76" s="2">
        <v>220</v>
      </c>
      <c r="E76" s="2">
        <v>222.15</v>
      </c>
      <c r="F76" s="2">
        <v>185037825</v>
      </c>
      <c r="G76" s="27" t="str">
        <f>TEXT(StockData[[#This Row],[Date]],"dddd")</f>
        <v>Monday</v>
      </c>
      <c r="H76" s="27" t="str">
        <f>TEXT(StockData[[#This Row],[Date]],"mmm yyyy")</f>
        <v>Mar 2025</v>
      </c>
      <c r="I76" s="2">
        <f>StockData[[#This Row],[high]] - StockData[[#This Row],[low]]</f>
        <v>33.370000000000005</v>
      </c>
      <c r="J76" s="27" t="str">
        <f>IF(StockData[[#This Row],[high]]=_xlfn.MAXIFS(StockData[high],StockData[Date],"&lt;="&amp;StockData[[#This Row],[Date]]),"New High","Repeat")</f>
        <v>Repeat</v>
      </c>
      <c r="K76" s="27" t="str">
        <f>IF(StockData[[#This Row],[Spread]]&lt;5,"Low",IF(StockData[[#This Row],[Spread]]&lt;=15,"Medium","High"))</f>
        <v>High</v>
      </c>
      <c r="L76" s="27" t="str">
        <f>IF(StockData[[#This Row],[Spread]] &gt; AVERAGE(StockData[Spread]) * 1.2, "High", IF(StockData[[#This Row],[Spread]] &lt; AVERAGE(StockData[Spread]) * 0.8, "Low", "Medium"))</f>
        <v>High</v>
      </c>
      <c r="M76" s="13">
        <f>(StockData[[#This Row],[close]] - StockData[[#This Row],[open]] )/ StockData[[#This Row],[open]]</f>
        <v>-0.12033737229745778</v>
      </c>
      <c r="N76" s="27">
        <f>IF(StockData[[#This Row],[change%]] &gt; 0.02, 0.9, IF(StockData[[#This Row],[change%]] &lt; -0.02, -0.9, 0))</f>
        <v>-0.9</v>
      </c>
      <c r="O76" s="27" t="str">
        <f>IF(StockData[[#This Row],[sentiment score]] &gt; 0.5, "Positive", IF(StockData[[#This Row],[sentiment score]] &lt; -0.5, "Negative", "Neutral"))</f>
        <v>Negative</v>
      </c>
    </row>
    <row r="77" spans="1:15" x14ac:dyDescent="0.3">
      <c r="A77" s="1">
        <v>45723</v>
      </c>
      <c r="B77" s="2">
        <v>259.32</v>
      </c>
      <c r="C77" s="2">
        <v>266.24990000000003</v>
      </c>
      <c r="D77" s="2">
        <v>250.73</v>
      </c>
      <c r="E77" s="2">
        <v>262.67</v>
      </c>
      <c r="F77" s="2">
        <v>102369640</v>
      </c>
      <c r="G77" s="27" t="str">
        <f>TEXT(StockData[[#This Row],[Date]],"dddd")</f>
        <v>Friday</v>
      </c>
      <c r="H77" s="27" t="str">
        <f>TEXT(StockData[[#This Row],[Date]],"mmm yyyy")</f>
        <v>Mar 2025</v>
      </c>
      <c r="I77" s="2">
        <f>StockData[[#This Row],[high]] - StockData[[#This Row],[low]]</f>
        <v>15.519900000000035</v>
      </c>
      <c r="J77" s="27" t="str">
        <f>IF(StockData[[#This Row],[high]]=_xlfn.MAXIFS(StockData[high],StockData[Date],"&lt;="&amp;StockData[[#This Row],[Date]]),"New High","Repeat")</f>
        <v>Repeat</v>
      </c>
      <c r="K77" s="27" t="str">
        <f>IF(StockData[[#This Row],[Spread]]&lt;5,"Low",IF(StockData[[#This Row],[Spread]]&lt;=15,"Medium","High"))</f>
        <v>High</v>
      </c>
      <c r="L77" s="27" t="str">
        <f>IF(StockData[[#This Row],[Spread]] &gt; AVERAGE(StockData[Spread]) * 1.2, "High", IF(StockData[[#This Row],[Spread]] &lt; AVERAGE(StockData[Spread]) * 0.8, "Low", "Medium"))</f>
        <v>Medium</v>
      </c>
      <c r="M77" s="13">
        <f>(StockData[[#This Row],[close]] - StockData[[#This Row],[open]] )/ StockData[[#This Row],[open]]</f>
        <v>1.2918401974394658E-2</v>
      </c>
      <c r="N77" s="27">
        <f>IF(StockData[[#This Row],[change%]] &gt; 0.02, 0.9, IF(StockData[[#This Row],[change%]] &lt; -0.02, -0.9, 0))</f>
        <v>0</v>
      </c>
      <c r="O77" s="27" t="str">
        <f>IF(StockData[[#This Row],[sentiment score]] &gt; 0.5, "Positive", IF(StockData[[#This Row],[sentiment score]] &lt; -0.5, "Negative", "Neutral"))</f>
        <v>Neutral</v>
      </c>
    </row>
    <row r="78" spans="1:15" x14ac:dyDescent="0.3">
      <c r="A78" s="1">
        <v>45722</v>
      </c>
      <c r="B78" s="2">
        <v>272.06</v>
      </c>
      <c r="C78" s="2">
        <v>272.64999999999998</v>
      </c>
      <c r="D78" s="2">
        <v>260.02</v>
      </c>
      <c r="E78" s="2">
        <v>263.45</v>
      </c>
      <c r="F78" s="2">
        <v>98451566</v>
      </c>
      <c r="G78" s="27" t="str">
        <f>TEXT(StockData[[#This Row],[Date]],"dddd")</f>
        <v>Thursday</v>
      </c>
      <c r="H78" s="27" t="str">
        <f>TEXT(StockData[[#This Row],[Date]],"mmm yyyy")</f>
        <v>Mar 2025</v>
      </c>
      <c r="I78" s="2">
        <f>StockData[[#This Row],[high]] - StockData[[#This Row],[low]]</f>
        <v>12.629999999999995</v>
      </c>
      <c r="J78" s="27" t="str">
        <f>IF(StockData[[#This Row],[high]]=_xlfn.MAXIFS(StockData[high],StockData[Date],"&lt;="&amp;StockData[[#This Row],[Date]]),"New High","Repeat")</f>
        <v>Repeat</v>
      </c>
      <c r="K78" s="27" t="str">
        <f>IF(StockData[[#This Row],[Spread]]&lt;5,"Low",IF(StockData[[#This Row],[Spread]]&lt;=15,"Medium","High"))</f>
        <v>Medium</v>
      </c>
      <c r="L78" s="27" t="str">
        <f>IF(StockData[[#This Row],[Spread]] &gt; AVERAGE(StockData[Spread]) * 1.2, "High", IF(StockData[[#This Row],[Spread]] &lt; AVERAGE(StockData[Spread]) * 0.8, "Low", "Medium"))</f>
        <v>Medium</v>
      </c>
      <c r="M78" s="13">
        <f>(StockData[[#This Row],[close]] - StockData[[#This Row],[open]] )/ StockData[[#This Row],[open]]</f>
        <v>-3.1647430713813179E-2</v>
      </c>
      <c r="N78" s="27">
        <f>IF(StockData[[#This Row],[change%]] &gt; 0.02, 0.9, IF(StockData[[#This Row],[change%]] &lt; -0.02, -0.9, 0))</f>
        <v>-0.9</v>
      </c>
      <c r="O78" s="27" t="str">
        <f>IF(StockData[[#This Row],[sentiment score]] &gt; 0.5, "Positive", IF(StockData[[#This Row],[sentiment score]] &lt; -0.5, "Negative", "Neutral"))</f>
        <v>Negative</v>
      </c>
    </row>
    <row r="79" spans="1:15" x14ac:dyDescent="0.3">
      <c r="A79" s="1">
        <v>45721</v>
      </c>
      <c r="B79" s="2">
        <v>272.92</v>
      </c>
      <c r="C79" s="2">
        <v>279.55</v>
      </c>
      <c r="D79" s="2">
        <v>267.70999999999998</v>
      </c>
      <c r="E79" s="2">
        <v>279.10000000000002</v>
      </c>
      <c r="F79" s="2">
        <v>94042913</v>
      </c>
      <c r="G79" s="27" t="str">
        <f>TEXT(StockData[[#This Row],[Date]],"dddd")</f>
        <v>Wednesday</v>
      </c>
      <c r="H79" s="27" t="str">
        <f>TEXT(StockData[[#This Row],[Date]],"mmm yyyy")</f>
        <v>Mar 2025</v>
      </c>
      <c r="I79" s="2">
        <f>StockData[[#This Row],[high]] - StockData[[#This Row],[low]]</f>
        <v>11.840000000000032</v>
      </c>
      <c r="J79" s="27" t="str">
        <f>IF(StockData[[#This Row],[high]]=_xlfn.MAXIFS(StockData[high],StockData[Date],"&lt;="&amp;StockData[[#This Row],[Date]]),"New High","Repeat")</f>
        <v>Repeat</v>
      </c>
      <c r="K79" s="27" t="str">
        <f>IF(StockData[[#This Row],[Spread]]&lt;5,"Low",IF(StockData[[#This Row],[Spread]]&lt;=15,"Medium","High"))</f>
        <v>Medium</v>
      </c>
      <c r="L79" s="27" t="str">
        <f>IF(StockData[[#This Row],[Spread]] &gt; AVERAGE(StockData[Spread]) * 1.2, "High", IF(StockData[[#This Row],[Spread]] &lt; AVERAGE(StockData[Spread]) * 0.8, "Low", "Medium"))</f>
        <v>Medium</v>
      </c>
      <c r="M79" s="13">
        <f>(StockData[[#This Row],[close]] - StockData[[#This Row],[open]] )/ StockData[[#This Row],[open]]</f>
        <v>2.2643998241242878E-2</v>
      </c>
      <c r="N79" s="27">
        <f>IF(StockData[[#This Row],[change%]] &gt; 0.02, 0.9, IF(StockData[[#This Row],[change%]] &lt; -0.02, -0.9, 0))</f>
        <v>0.9</v>
      </c>
      <c r="O79" s="27" t="str">
        <f>IF(StockData[[#This Row],[sentiment score]] &gt; 0.5, "Positive", IF(StockData[[#This Row],[sentiment score]] &lt; -0.5, "Negative", "Neutral"))</f>
        <v>Positive</v>
      </c>
    </row>
    <row r="80" spans="1:15" x14ac:dyDescent="0.3">
      <c r="A80" s="1">
        <v>45720</v>
      </c>
      <c r="B80" s="2">
        <v>270.93</v>
      </c>
      <c r="C80" s="2">
        <v>284.35000000000002</v>
      </c>
      <c r="D80" s="2">
        <v>261.84010000000001</v>
      </c>
      <c r="E80" s="2">
        <v>272.04000000000002</v>
      </c>
      <c r="F80" s="2">
        <v>126706623</v>
      </c>
      <c r="G80" s="27" t="str">
        <f>TEXT(StockData[[#This Row],[Date]],"dddd")</f>
        <v>Tuesday</v>
      </c>
      <c r="H80" s="27" t="str">
        <f>TEXT(StockData[[#This Row],[Date]],"mmm yyyy")</f>
        <v>Mar 2025</v>
      </c>
      <c r="I80" s="2">
        <f>StockData[[#This Row],[high]] - StockData[[#This Row],[low]]</f>
        <v>22.509900000000016</v>
      </c>
      <c r="J80" s="27" t="str">
        <f>IF(StockData[[#This Row],[high]]=_xlfn.MAXIFS(StockData[high],StockData[Date],"&lt;="&amp;StockData[[#This Row],[Date]]),"New High","Repeat")</f>
        <v>Repeat</v>
      </c>
      <c r="K80" s="27" t="str">
        <f>IF(StockData[[#This Row],[Spread]]&lt;5,"Low",IF(StockData[[#This Row],[Spread]]&lt;=15,"Medium","High"))</f>
        <v>High</v>
      </c>
      <c r="L80" s="27" t="str">
        <f>IF(StockData[[#This Row],[Spread]] &gt; AVERAGE(StockData[Spread]) * 1.2, "High", IF(StockData[[#This Row],[Spread]] &lt; AVERAGE(StockData[Spread]) * 0.8, "Low", "Medium"))</f>
        <v>High</v>
      </c>
      <c r="M80" s="13">
        <f>(StockData[[#This Row],[close]] - StockData[[#This Row],[open]] )/ StockData[[#This Row],[open]]</f>
        <v>4.0969992248920889E-3</v>
      </c>
      <c r="N80" s="27">
        <f>IF(StockData[[#This Row],[change%]] &gt; 0.02, 0.9, IF(StockData[[#This Row],[change%]] &lt; -0.02, -0.9, 0))</f>
        <v>0</v>
      </c>
      <c r="O80" s="27" t="str">
        <f>IF(StockData[[#This Row],[sentiment score]] &gt; 0.5, "Positive", IF(StockData[[#This Row],[sentiment score]] &lt; -0.5, "Negative", "Neutral"))</f>
        <v>Neutral</v>
      </c>
    </row>
    <row r="81" spans="1:15" x14ac:dyDescent="0.3">
      <c r="A81" s="1">
        <v>45719</v>
      </c>
      <c r="B81" s="2">
        <v>300.33999999999997</v>
      </c>
      <c r="C81" s="2">
        <v>303.94</v>
      </c>
      <c r="D81" s="2">
        <v>277.3</v>
      </c>
      <c r="E81" s="2">
        <v>284.64999999999998</v>
      </c>
      <c r="F81" s="2">
        <v>115551414</v>
      </c>
      <c r="G81" s="27" t="str">
        <f>TEXT(StockData[[#This Row],[Date]],"dddd")</f>
        <v>Monday</v>
      </c>
      <c r="H81" s="27" t="str">
        <f>TEXT(StockData[[#This Row],[Date]],"mmm yyyy")</f>
        <v>Mar 2025</v>
      </c>
      <c r="I81" s="2">
        <f>StockData[[#This Row],[high]] - StockData[[#This Row],[low]]</f>
        <v>26.639999999999986</v>
      </c>
      <c r="J81" s="27" t="str">
        <f>IF(StockData[[#This Row],[high]]=_xlfn.MAXIFS(StockData[high],StockData[Date],"&lt;="&amp;StockData[[#This Row],[Date]]),"New High","Repeat")</f>
        <v>Repeat</v>
      </c>
      <c r="K81" s="27" t="str">
        <f>IF(StockData[[#This Row],[Spread]]&lt;5,"Low",IF(StockData[[#This Row],[Spread]]&lt;=15,"Medium","High"))</f>
        <v>High</v>
      </c>
      <c r="L81" s="27" t="str">
        <f>IF(StockData[[#This Row],[Spread]] &gt; AVERAGE(StockData[Spread]) * 1.2, "High", IF(StockData[[#This Row],[Spread]] &lt; AVERAGE(StockData[Spread]) * 0.8, "Low", "Medium"))</f>
        <v>High</v>
      </c>
      <c r="M81" s="13">
        <f>(StockData[[#This Row],[close]] - StockData[[#This Row],[open]] )/ StockData[[#This Row],[open]]</f>
        <v>-5.2240793767063989E-2</v>
      </c>
      <c r="N81" s="27">
        <f>IF(StockData[[#This Row],[change%]] &gt; 0.02, 0.9, IF(StockData[[#This Row],[change%]] &lt; -0.02, -0.9, 0))</f>
        <v>-0.9</v>
      </c>
      <c r="O81" s="27" t="str">
        <f>IF(StockData[[#This Row],[sentiment score]] &gt; 0.5, "Positive", IF(StockData[[#This Row],[sentiment score]] &lt; -0.5, "Negative", "Neutral"))</f>
        <v>Negative</v>
      </c>
    </row>
    <row r="82" spans="1:15" x14ac:dyDescent="0.3">
      <c r="A82" s="1">
        <v>45716</v>
      </c>
      <c r="B82" s="2">
        <v>279.5</v>
      </c>
      <c r="C82" s="2">
        <v>293.88</v>
      </c>
      <c r="D82" s="2">
        <v>273.60000000000002</v>
      </c>
      <c r="E82" s="2">
        <v>292.98</v>
      </c>
      <c r="F82" s="2">
        <v>115696968</v>
      </c>
      <c r="G82" s="27" t="str">
        <f>TEXT(StockData[[#This Row],[Date]],"dddd")</f>
        <v>Friday</v>
      </c>
      <c r="H82" s="27" t="str">
        <f>TEXT(StockData[[#This Row],[Date]],"mmm yyyy")</f>
        <v>Feb 2025</v>
      </c>
      <c r="I82" s="2">
        <f>StockData[[#This Row],[high]] - StockData[[#This Row],[low]]</f>
        <v>20.279999999999973</v>
      </c>
      <c r="J82" s="27" t="str">
        <f>IF(StockData[[#This Row],[high]]=_xlfn.MAXIFS(StockData[high],StockData[Date],"&lt;="&amp;StockData[[#This Row],[Date]]),"New High","Repeat")</f>
        <v>Repeat</v>
      </c>
      <c r="K82" s="27" t="str">
        <f>IF(StockData[[#This Row],[Spread]]&lt;5,"Low",IF(StockData[[#This Row],[Spread]]&lt;=15,"Medium","High"))</f>
        <v>High</v>
      </c>
      <c r="L82" s="27" t="str">
        <f>IF(StockData[[#This Row],[Spread]] &gt; AVERAGE(StockData[Spread]) * 1.2, "High", IF(StockData[[#This Row],[Spread]] &lt; AVERAGE(StockData[Spread]) * 0.8, "Low", "Medium"))</f>
        <v>High</v>
      </c>
      <c r="M82" s="13">
        <f>(StockData[[#This Row],[close]] - StockData[[#This Row],[open]] )/ StockData[[#This Row],[open]]</f>
        <v>4.8228980322003644E-2</v>
      </c>
      <c r="N82" s="27">
        <f>IF(StockData[[#This Row],[change%]] &gt; 0.02, 0.9, IF(StockData[[#This Row],[change%]] &lt; -0.02, -0.9, 0))</f>
        <v>0.9</v>
      </c>
      <c r="O82" s="27" t="str">
        <f>IF(StockData[[#This Row],[sentiment score]] &gt; 0.5, "Positive", IF(StockData[[#This Row],[sentiment score]] &lt; -0.5, "Negative", "Neutral"))</f>
        <v>Positive</v>
      </c>
    </row>
    <row r="83" spans="1:15" x14ac:dyDescent="0.3">
      <c r="A83" s="1">
        <v>45715</v>
      </c>
      <c r="B83" s="2">
        <v>291.16000000000003</v>
      </c>
      <c r="C83" s="2">
        <v>297.23</v>
      </c>
      <c r="D83" s="2">
        <v>280.88</v>
      </c>
      <c r="E83" s="2">
        <v>281.95</v>
      </c>
      <c r="F83" s="2">
        <v>101748197</v>
      </c>
      <c r="G83" s="27" t="str">
        <f>TEXT(StockData[[#This Row],[Date]],"dddd")</f>
        <v>Thursday</v>
      </c>
      <c r="H83" s="27" t="str">
        <f>TEXT(StockData[[#This Row],[Date]],"mmm yyyy")</f>
        <v>Feb 2025</v>
      </c>
      <c r="I83" s="2">
        <f>StockData[[#This Row],[high]] - StockData[[#This Row],[low]]</f>
        <v>16.350000000000023</v>
      </c>
      <c r="J83" s="27" t="str">
        <f>IF(StockData[[#This Row],[high]]=_xlfn.MAXIFS(StockData[high],StockData[Date],"&lt;="&amp;StockData[[#This Row],[Date]]),"New High","Repeat")</f>
        <v>Repeat</v>
      </c>
      <c r="K83" s="27" t="str">
        <f>IF(StockData[[#This Row],[Spread]]&lt;5,"Low",IF(StockData[[#This Row],[Spread]]&lt;=15,"Medium","High"))</f>
        <v>High</v>
      </c>
      <c r="L83" s="27" t="str">
        <f>IF(StockData[[#This Row],[Spread]] &gt; AVERAGE(StockData[Spread]) * 1.2, "High", IF(StockData[[#This Row],[Spread]] &lt; AVERAGE(StockData[Spread]) * 0.8, "Low", "Medium"))</f>
        <v>High</v>
      </c>
      <c r="M83" s="13">
        <f>(StockData[[#This Row],[close]] - StockData[[#This Row],[open]] )/ StockData[[#This Row],[open]]</f>
        <v>-3.1632092320373797E-2</v>
      </c>
      <c r="N83" s="27">
        <f>IF(StockData[[#This Row],[change%]] &gt; 0.02, 0.9, IF(StockData[[#This Row],[change%]] &lt; -0.02, -0.9, 0))</f>
        <v>-0.9</v>
      </c>
      <c r="O83" s="27" t="str">
        <f>IF(StockData[[#This Row],[sentiment score]] &gt; 0.5, "Positive", IF(StockData[[#This Row],[sentiment score]] &lt; -0.5, "Negative", "Neutral"))</f>
        <v>Negative</v>
      </c>
    </row>
    <row r="84" spans="1:15" x14ac:dyDescent="0.3">
      <c r="A84" s="1">
        <v>45714</v>
      </c>
      <c r="B84" s="2">
        <v>303.71499999999997</v>
      </c>
      <c r="C84" s="2">
        <v>309</v>
      </c>
      <c r="D84" s="2">
        <v>288.04000000000002</v>
      </c>
      <c r="E84" s="2">
        <v>290.8</v>
      </c>
      <c r="F84" s="2">
        <v>100118276</v>
      </c>
      <c r="G84" s="27" t="str">
        <f>TEXT(StockData[[#This Row],[Date]],"dddd")</f>
        <v>Wednesday</v>
      </c>
      <c r="H84" s="27" t="str">
        <f>TEXT(StockData[[#This Row],[Date]],"mmm yyyy")</f>
        <v>Feb 2025</v>
      </c>
      <c r="I84" s="2">
        <f>StockData[[#This Row],[high]] - StockData[[#This Row],[low]]</f>
        <v>20.95999999999998</v>
      </c>
      <c r="J84" s="27" t="str">
        <f>IF(StockData[[#This Row],[high]]=_xlfn.MAXIFS(StockData[high],StockData[Date],"&lt;="&amp;StockData[[#This Row],[Date]]),"New High","Repeat")</f>
        <v>Repeat</v>
      </c>
      <c r="K84" s="27" t="str">
        <f>IF(StockData[[#This Row],[Spread]]&lt;5,"Low",IF(StockData[[#This Row],[Spread]]&lt;=15,"Medium","High"))</f>
        <v>High</v>
      </c>
      <c r="L84" s="27" t="str">
        <f>IF(StockData[[#This Row],[Spread]] &gt; AVERAGE(StockData[Spread]) * 1.2, "High", IF(StockData[[#This Row],[Spread]] &lt; AVERAGE(StockData[Spread]) * 0.8, "Low", "Medium"))</f>
        <v>High</v>
      </c>
      <c r="M84" s="13">
        <f>(StockData[[#This Row],[close]] - StockData[[#This Row],[open]] )/ StockData[[#This Row],[open]]</f>
        <v>-4.2523418336269082E-2</v>
      </c>
      <c r="N84" s="27">
        <f>IF(StockData[[#This Row],[change%]] &gt; 0.02, 0.9, IF(StockData[[#This Row],[change%]] &lt; -0.02, -0.9, 0))</f>
        <v>-0.9</v>
      </c>
      <c r="O84" s="27" t="str">
        <f>IF(StockData[[#This Row],[sentiment score]] &gt; 0.5, "Positive", IF(StockData[[#This Row],[sentiment score]] &lt; -0.5, "Negative", "Neutral"))</f>
        <v>Negative</v>
      </c>
    </row>
    <row r="85" spans="1:15" x14ac:dyDescent="0.3">
      <c r="A85" s="1">
        <v>45713</v>
      </c>
      <c r="B85" s="2">
        <v>327.02499999999998</v>
      </c>
      <c r="C85" s="2">
        <v>328.89</v>
      </c>
      <c r="D85" s="2">
        <v>297.25119999999998</v>
      </c>
      <c r="E85" s="2">
        <v>302.8</v>
      </c>
      <c r="F85" s="2">
        <v>134228777</v>
      </c>
      <c r="G85" s="27" t="str">
        <f>TEXT(StockData[[#This Row],[Date]],"dddd")</f>
        <v>Tuesday</v>
      </c>
      <c r="H85" s="27" t="str">
        <f>TEXT(StockData[[#This Row],[Date]],"mmm yyyy")</f>
        <v>Feb 2025</v>
      </c>
      <c r="I85" s="2">
        <f>StockData[[#This Row],[high]] - StockData[[#This Row],[low]]</f>
        <v>31.638800000000003</v>
      </c>
      <c r="J85" s="27" t="str">
        <f>IF(StockData[[#This Row],[high]]=_xlfn.MAXIFS(StockData[high],StockData[Date],"&lt;="&amp;StockData[[#This Row],[Date]]),"New High","Repeat")</f>
        <v>Repeat</v>
      </c>
      <c r="K85" s="27" t="str">
        <f>IF(StockData[[#This Row],[Spread]]&lt;5,"Low",IF(StockData[[#This Row],[Spread]]&lt;=15,"Medium","High"))</f>
        <v>High</v>
      </c>
      <c r="L85" s="27" t="str">
        <f>IF(StockData[[#This Row],[Spread]] &gt; AVERAGE(StockData[Spread]) * 1.2, "High", IF(StockData[[#This Row],[Spread]] &lt; AVERAGE(StockData[Spread]) * 0.8, "Low", "Medium"))</f>
        <v>High</v>
      </c>
      <c r="M85" s="13">
        <f>(StockData[[#This Row],[close]] - StockData[[#This Row],[open]] )/ StockData[[#This Row],[open]]</f>
        <v>-7.4076905435364174E-2</v>
      </c>
      <c r="N85" s="27">
        <f>IF(StockData[[#This Row],[change%]] &gt; 0.02, 0.9, IF(StockData[[#This Row],[change%]] &lt; -0.02, -0.9, 0))</f>
        <v>-0.9</v>
      </c>
      <c r="O85" s="27" t="str">
        <f>IF(StockData[[#This Row],[sentiment score]] &gt; 0.5, "Positive", IF(StockData[[#This Row],[sentiment score]] &lt; -0.5, "Negative", "Neutral"))</f>
        <v>Negative</v>
      </c>
    </row>
    <row r="86" spans="1:15" x14ac:dyDescent="0.3">
      <c r="A86" s="1">
        <v>45712</v>
      </c>
      <c r="B86" s="2">
        <v>338.14</v>
      </c>
      <c r="C86" s="2">
        <v>342.39729999999997</v>
      </c>
      <c r="D86" s="2">
        <v>324.7</v>
      </c>
      <c r="E86" s="2">
        <v>330.53</v>
      </c>
      <c r="F86" s="2">
        <v>76052321</v>
      </c>
      <c r="G86" s="27" t="str">
        <f>TEXT(StockData[[#This Row],[Date]],"dddd")</f>
        <v>Monday</v>
      </c>
      <c r="H86" s="27" t="str">
        <f>TEXT(StockData[[#This Row],[Date]],"mmm yyyy")</f>
        <v>Feb 2025</v>
      </c>
      <c r="I86" s="2">
        <f>StockData[[#This Row],[high]] - StockData[[#This Row],[low]]</f>
        <v>17.697299999999984</v>
      </c>
      <c r="J86" s="27" t="str">
        <f>IF(StockData[[#This Row],[high]]=_xlfn.MAXIFS(StockData[high],StockData[Date],"&lt;="&amp;StockData[[#This Row],[Date]]),"New High","Repeat")</f>
        <v>Repeat</v>
      </c>
      <c r="K86" s="27" t="str">
        <f>IF(StockData[[#This Row],[Spread]]&lt;5,"Low",IF(StockData[[#This Row],[Spread]]&lt;=15,"Medium","High"))</f>
        <v>High</v>
      </c>
      <c r="L86" s="27" t="str">
        <f>IF(StockData[[#This Row],[Spread]] &gt; AVERAGE(StockData[Spread]) * 1.2, "High", IF(StockData[[#This Row],[Spread]] &lt; AVERAGE(StockData[Spread]) * 0.8, "Low", "Medium"))</f>
        <v>High</v>
      </c>
      <c r="M86" s="13">
        <f>(StockData[[#This Row],[close]] - StockData[[#This Row],[open]] )/ StockData[[#This Row],[open]]</f>
        <v>-2.250547110664226E-2</v>
      </c>
      <c r="N86" s="27">
        <f>IF(StockData[[#This Row],[change%]] &gt; 0.02, 0.9, IF(StockData[[#This Row],[change%]] &lt; -0.02, -0.9, 0))</f>
        <v>-0.9</v>
      </c>
      <c r="O86" s="27" t="str">
        <f>IF(StockData[[#This Row],[sentiment score]] &gt; 0.5, "Positive", IF(StockData[[#This Row],[sentiment score]] &lt; -0.5, "Negative", "Neutral"))</f>
        <v>Negative</v>
      </c>
    </row>
    <row r="87" spans="1:15" x14ac:dyDescent="0.3">
      <c r="A87" s="1">
        <v>45709</v>
      </c>
      <c r="B87" s="2">
        <v>353.44</v>
      </c>
      <c r="C87" s="2">
        <v>354.98</v>
      </c>
      <c r="D87" s="2">
        <v>334.42</v>
      </c>
      <c r="E87" s="2">
        <v>337.8</v>
      </c>
      <c r="F87" s="2">
        <v>74058648</v>
      </c>
      <c r="G87" s="27" t="str">
        <f>TEXT(StockData[[#This Row],[Date]],"dddd")</f>
        <v>Friday</v>
      </c>
      <c r="H87" s="27" t="str">
        <f>TEXT(StockData[[#This Row],[Date]],"mmm yyyy")</f>
        <v>Feb 2025</v>
      </c>
      <c r="I87" s="2">
        <f>StockData[[#This Row],[high]] - StockData[[#This Row],[low]]</f>
        <v>20.560000000000002</v>
      </c>
      <c r="J87" s="27" t="str">
        <f>IF(StockData[[#This Row],[high]]=_xlfn.MAXIFS(StockData[high],StockData[Date],"&lt;="&amp;StockData[[#This Row],[Date]]),"New High","Repeat")</f>
        <v>Repeat</v>
      </c>
      <c r="K87" s="27" t="str">
        <f>IF(StockData[[#This Row],[Spread]]&lt;5,"Low",IF(StockData[[#This Row],[Spread]]&lt;=15,"Medium","High"))</f>
        <v>High</v>
      </c>
      <c r="L87" s="27" t="str">
        <f>IF(StockData[[#This Row],[Spread]] &gt; AVERAGE(StockData[Spread]) * 1.2, "High", IF(StockData[[#This Row],[Spread]] &lt; AVERAGE(StockData[Spread]) * 0.8, "Low", "Medium"))</f>
        <v>High</v>
      </c>
      <c r="M87" s="13">
        <f>(StockData[[#This Row],[close]] - StockData[[#This Row],[open]] )/ StockData[[#This Row],[open]]</f>
        <v>-4.4250792213671307E-2</v>
      </c>
      <c r="N87" s="27">
        <f>IF(StockData[[#This Row],[change%]] &gt; 0.02, 0.9, IF(StockData[[#This Row],[change%]] &lt; -0.02, -0.9, 0))</f>
        <v>-0.9</v>
      </c>
      <c r="O87" s="27" t="str">
        <f>IF(StockData[[#This Row],[sentiment score]] &gt; 0.5, "Positive", IF(StockData[[#This Row],[sentiment score]] &lt; -0.5, "Negative", "Neutral"))</f>
        <v>Negative</v>
      </c>
    </row>
    <row r="88" spans="1:15" x14ac:dyDescent="0.3">
      <c r="A88" s="1">
        <v>45708</v>
      </c>
      <c r="B88" s="2">
        <v>361.51</v>
      </c>
      <c r="C88" s="2">
        <v>362.3</v>
      </c>
      <c r="D88" s="2">
        <v>348</v>
      </c>
      <c r="E88" s="2">
        <v>354.4</v>
      </c>
      <c r="F88" s="2">
        <v>45965354</v>
      </c>
      <c r="G88" s="27" t="str">
        <f>TEXT(StockData[[#This Row],[Date]],"dddd")</f>
        <v>Thursday</v>
      </c>
      <c r="H88" s="27" t="str">
        <f>TEXT(StockData[[#This Row],[Date]],"mmm yyyy")</f>
        <v>Feb 2025</v>
      </c>
      <c r="I88" s="2">
        <f>StockData[[#This Row],[high]] - StockData[[#This Row],[low]]</f>
        <v>14.300000000000011</v>
      </c>
      <c r="J88" s="27" t="str">
        <f>IF(StockData[[#This Row],[high]]=_xlfn.MAXIFS(StockData[high],StockData[Date],"&lt;="&amp;StockData[[#This Row],[Date]]),"New High","Repeat")</f>
        <v>Repeat</v>
      </c>
      <c r="K88" s="27" t="str">
        <f>IF(StockData[[#This Row],[Spread]]&lt;5,"Low",IF(StockData[[#This Row],[Spread]]&lt;=15,"Medium","High"))</f>
        <v>Medium</v>
      </c>
      <c r="L88" s="27" t="str">
        <f>IF(StockData[[#This Row],[Spread]] &gt; AVERAGE(StockData[Spread]) * 1.2, "High", IF(StockData[[#This Row],[Spread]] &lt; AVERAGE(StockData[Spread]) * 0.8, "Low", "Medium"))</f>
        <v>Medium</v>
      </c>
      <c r="M88" s="13">
        <f>(StockData[[#This Row],[close]] - StockData[[#This Row],[open]] )/ StockData[[#This Row],[open]]</f>
        <v>-1.9667505739813598E-2</v>
      </c>
      <c r="N88" s="27">
        <f>IF(StockData[[#This Row],[change%]] &gt; 0.02, 0.9, IF(StockData[[#This Row],[change%]] &lt; -0.02, -0.9, 0))</f>
        <v>0</v>
      </c>
      <c r="O88" s="27" t="str">
        <f>IF(StockData[[#This Row],[sentiment score]] &gt; 0.5, "Positive", IF(StockData[[#This Row],[sentiment score]] &lt; -0.5, "Negative", "Neutral"))</f>
        <v>Neutral</v>
      </c>
    </row>
    <row r="89" spans="1:15" x14ac:dyDescent="0.3">
      <c r="A89" s="1">
        <v>45707</v>
      </c>
      <c r="B89" s="2">
        <v>354</v>
      </c>
      <c r="C89" s="2">
        <v>367.34</v>
      </c>
      <c r="D89" s="2">
        <v>353.67</v>
      </c>
      <c r="E89" s="2">
        <v>360.56</v>
      </c>
      <c r="F89" s="2">
        <v>67094374</v>
      </c>
      <c r="G89" s="27" t="str">
        <f>TEXT(StockData[[#This Row],[Date]],"dddd")</f>
        <v>Wednesday</v>
      </c>
      <c r="H89" s="27" t="str">
        <f>TEXT(StockData[[#This Row],[Date]],"mmm yyyy")</f>
        <v>Feb 2025</v>
      </c>
      <c r="I89" s="2">
        <f>StockData[[#This Row],[high]] - StockData[[#This Row],[low]]</f>
        <v>13.669999999999959</v>
      </c>
      <c r="J89" s="27" t="str">
        <f>IF(StockData[[#This Row],[high]]=_xlfn.MAXIFS(StockData[high],StockData[Date],"&lt;="&amp;StockData[[#This Row],[Date]]),"New High","Repeat")</f>
        <v>Repeat</v>
      </c>
      <c r="K89" s="27" t="str">
        <f>IF(StockData[[#This Row],[Spread]]&lt;5,"Low",IF(StockData[[#This Row],[Spread]]&lt;=15,"Medium","High"))</f>
        <v>Medium</v>
      </c>
      <c r="L89" s="27" t="str">
        <f>IF(StockData[[#This Row],[Spread]] &gt; AVERAGE(StockData[Spread]) * 1.2, "High", IF(StockData[[#This Row],[Spread]] &lt; AVERAGE(StockData[Spread]) * 0.8, "Low", "Medium"))</f>
        <v>Medium</v>
      </c>
      <c r="M89" s="13">
        <f>(StockData[[#This Row],[close]] - StockData[[#This Row],[open]] )/ StockData[[#This Row],[open]]</f>
        <v>1.8531073446327689E-2</v>
      </c>
      <c r="N89" s="27">
        <f>IF(StockData[[#This Row],[change%]] &gt; 0.02, 0.9, IF(StockData[[#This Row],[change%]] &lt; -0.02, -0.9, 0))</f>
        <v>0</v>
      </c>
      <c r="O89" s="27" t="str">
        <f>IF(StockData[[#This Row],[sentiment score]] &gt; 0.5, "Positive", IF(StockData[[#This Row],[sentiment score]] &lt; -0.5, "Negative", "Neutral"))</f>
        <v>Neutral</v>
      </c>
    </row>
    <row r="90" spans="1:15" x14ac:dyDescent="0.3">
      <c r="A90" s="1">
        <v>45706</v>
      </c>
      <c r="B90" s="2">
        <v>355.01</v>
      </c>
      <c r="C90" s="2">
        <v>359.1</v>
      </c>
      <c r="D90" s="2">
        <v>350.02</v>
      </c>
      <c r="E90" s="2">
        <v>354.11</v>
      </c>
      <c r="F90" s="2">
        <v>51631702</v>
      </c>
      <c r="G90" s="27" t="str">
        <f>TEXT(StockData[[#This Row],[Date]],"dddd")</f>
        <v>Tuesday</v>
      </c>
      <c r="H90" s="27" t="str">
        <f>TEXT(StockData[[#This Row],[Date]],"mmm yyyy")</f>
        <v>Feb 2025</v>
      </c>
      <c r="I90" s="2">
        <f>StockData[[#This Row],[high]] - StockData[[#This Row],[low]]</f>
        <v>9.0800000000000409</v>
      </c>
      <c r="J90" s="27" t="str">
        <f>IF(StockData[[#This Row],[high]]=_xlfn.MAXIFS(StockData[high],StockData[Date],"&lt;="&amp;StockData[[#This Row],[Date]]),"New High","Repeat")</f>
        <v>Repeat</v>
      </c>
      <c r="K90" s="27" t="str">
        <f>IF(StockData[[#This Row],[Spread]]&lt;5,"Low",IF(StockData[[#This Row],[Spread]]&lt;=15,"Medium","High"))</f>
        <v>Medium</v>
      </c>
      <c r="L90" s="27" t="str">
        <f>IF(StockData[[#This Row],[Spread]] &gt; AVERAGE(StockData[Spread]) * 1.2, "High", IF(StockData[[#This Row],[Spread]] &lt; AVERAGE(StockData[Spread]) * 0.8, "Low", "Medium"))</f>
        <v>Low</v>
      </c>
      <c r="M90" s="13">
        <f>(StockData[[#This Row],[close]] - StockData[[#This Row],[open]] )/ StockData[[#This Row],[open]]</f>
        <v>-2.5351398552152819E-3</v>
      </c>
      <c r="N90" s="27">
        <f>IF(StockData[[#This Row],[change%]] &gt; 0.02, 0.9, IF(StockData[[#This Row],[change%]] &lt; -0.02, -0.9, 0))</f>
        <v>0</v>
      </c>
      <c r="O90" s="27" t="str">
        <f>IF(StockData[[#This Row],[sentiment score]] &gt; 0.5, "Positive", IF(StockData[[#This Row],[sentiment score]] &lt; -0.5, "Negative", "Neutral"))</f>
        <v>Neutral</v>
      </c>
    </row>
    <row r="91" spans="1:15" x14ac:dyDescent="0.3">
      <c r="A91" s="1">
        <v>45702</v>
      </c>
      <c r="B91" s="2">
        <v>360.62</v>
      </c>
      <c r="C91" s="2">
        <v>362</v>
      </c>
      <c r="D91" s="2">
        <v>347.5</v>
      </c>
      <c r="E91" s="2">
        <v>355.84</v>
      </c>
      <c r="F91" s="2">
        <v>68277279</v>
      </c>
      <c r="G91" s="27" t="str">
        <f>TEXT(StockData[[#This Row],[Date]],"dddd")</f>
        <v>Friday</v>
      </c>
      <c r="H91" s="27" t="str">
        <f>TEXT(StockData[[#This Row],[Date]],"mmm yyyy")</f>
        <v>Feb 2025</v>
      </c>
      <c r="I91" s="2">
        <f>StockData[[#This Row],[high]] - StockData[[#This Row],[low]]</f>
        <v>14.5</v>
      </c>
      <c r="J91" s="27" t="str">
        <f>IF(StockData[[#This Row],[high]]=_xlfn.MAXIFS(StockData[high],StockData[Date],"&lt;="&amp;StockData[[#This Row],[Date]]),"New High","Repeat")</f>
        <v>Repeat</v>
      </c>
      <c r="K91" s="27" t="str">
        <f>IF(StockData[[#This Row],[Spread]]&lt;5,"Low",IF(StockData[[#This Row],[Spread]]&lt;=15,"Medium","High"))</f>
        <v>Medium</v>
      </c>
      <c r="L91" s="27" t="str">
        <f>IF(StockData[[#This Row],[Spread]] &gt; AVERAGE(StockData[Spread]) * 1.2, "High", IF(StockData[[#This Row],[Spread]] &lt; AVERAGE(StockData[Spread]) * 0.8, "Low", "Medium"))</f>
        <v>Medium</v>
      </c>
      <c r="M91" s="13">
        <f>(StockData[[#This Row],[close]] - StockData[[#This Row],[open]] )/ StockData[[#This Row],[open]]</f>
        <v>-1.3254949808662941E-2</v>
      </c>
      <c r="N91" s="27">
        <f>IF(StockData[[#This Row],[change%]] &gt; 0.02, 0.9, IF(StockData[[#This Row],[change%]] &lt; -0.02, -0.9, 0))</f>
        <v>0</v>
      </c>
      <c r="O91" s="27" t="str">
        <f>IF(StockData[[#This Row],[sentiment score]] &gt; 0.5, "Positive", IF(StockData[[#This Row],[sentiment score]] &lt; -0.5, "Negative", "Neutral"))</f>
        <v>Neutral</v>
      </c>
    </row>
    <row r="92" spans="1:15" x14ac:dyDescent="0.3">
      <c r="A92" s="1">
        <v>45701</v>
      </c>
      <c r="B92" s="2">
        <v>345</v>
      </c>
      <c r="C92" s="2">
        <v>358.69</v>
      </c>
      <c r="D92" s="2">
        <v>342.85</v>
      </c>
      <c r="E92" s="2">
        <v>355.94</v>
      </c>
      <c r="F92" s="2">
        <v>89441519</v>
      </c>
      <c r="G92" s="27" t="str">
        <f>TEXT(StockData[[#This Row],[Date]],"dddd")</f>
        <v>Thursday</v>
      </c>
      <c r="H92" s="27" t="str">
        <f>TEXT(StockData[[#This Row],[Date]],"mmm yyyy")</f>
        <v>Feb 2025</v>
      </c>
      <c r="I92" s="2">
        <f>StockData[[#This Row],[high]] - StockData[[#This Row],[low]]</f>
        <v>15.839999999999975</v>
      </c>
      <c r="J92" s="27" t="str">
        <f>IF(StockData[[#This Row],[high]]=_xlfn.MAXIFS(StockData[high],StockData[Date],"&lt;="&amp;StockData[[#This Row],[Date]]),"New High","Repeat")</f>
        <v>Repeat</v>
      </c>
      <c r="K92" s="27" t="str">
        <f>IF(StockData[[#This Row],[Spread]]&lt;5,"Low",IF(StockData[[#This Row],[Spread]]&lt;=15,"Medium","High"))</f>
        <v>High</v>
      </c>
      <c r="L92" s="27" t="str">
        <f>IF(StockData[[#This Row],[Spread]] &gt; AVERAGE(StockData[Spread]) * 1.2, "High", IF(StockData[[#This Row],[Spread]] &lt; AVERAGE(StockData[Spread]) * 0.8, "Low", "Medium"))</f>
        <v>Medium</v>
      </c>
      <c r="M92" s="13">
        <f>(StockData[[#This Row],[close]] - StockData[[#This Row],[open]] )/ StockData[[#This Row],[open]]</f>
        <v>3.1710144927536224E-2</v>
      </c>
      <c r="N92" s="27">
        <f>IF(StockData[[#This Row],[change%]] &gt; 0.02, 0.9, IF(StockData[[#This Row],[change%]] &lt; -0.02, -0.9, 0))</f>
        <v>0.9</v>
      </c>
      <c r="O92" s="27" t="str">
        <f>IF(StockData[[#This Row],[sentiment score]] &gt; 0.5, "Positive", IF(StockData[[#This Row],[sentiment score]] &lt; -0.5, "Negative", "Neutral"))</f>
        <v>Positive</v>
      </c>
    </row>
    <row r="93" spans="1:15" x14ac:dyDescent="0.3">
      <c r="A93" s="1">
        <v>45700</v>
      </c>
      <c r="B93" s="2">
        <v>329.94</v>
      </c>
      <c r="C93" s="2">
        <v>346.4</v>
      </c>
      <c r="D93" s="2">
        <v>329.12</v>
      </c>
      <c r="E93" s="2">
        <v>336.51</v>
      </c>
      <c r="F93" s="2">
        <v>105382729</v>
      </c>
      <c r="G93" s="27" t="str">
        <f>TEXT(StockData[[#This Row],[Date]],"dddd")</f>
        <v>Wednesday</v>
      </c>
      <c r="H93" s="27" t="str">
        <f>TEXT(StockData[[#This Row],[Date]],"mmm yyyy")</f>
        <v>Feb 2025</v>
      </c>
      <c r="I93" s="2">
        <f>StockData[[#This Row],[high]] - StockData[[#This Row],[low]]</f>
        <v>17.279999999999973</v>
      </c>
      <c r="J93" s="27" t="str">
        <f>IF(StockData[[#This Row],[high]]=_xlfn.MAXIFS(StockData[high],StockData[Date],"&lt;="&amp;StockData[[#This Row],[Date]]),"New High","Repeat")</f>
        <v>Repeat</v>
      </c>
      <c r="K93" s="27" t="str">
        <f>IF(StockData[[#This Row],[Spread]]&lt;5,"Low",IF(StockData[[#This Row],[Spread]]&lt;=15,"Medium","High"))</f>
        <v>High</v>
      </c>
      <c r="L93" s="27" t="str">
        <f>IF(StockData[[#This Row],[Spread]] &gt; AVERAGE(StockData[Spread]) * 1.2, "High", IF(StockData[[#This Row],[Spread]] &lt; AVERAGE(StockData[Spread]) * 0.8, "Low", "Medium"))</f>
        <v>High</v>
      </c>
      <c r="M93" s="13">
        <f>(StockData[[#This Row],[close]] - StockData[[#This Row],[open]] )/ StockData[[#This Row],[open]]</f>
        <v>1.9912711402073083E-2</v>
      </c>
      <c r="N93" s="27">
        <f>IF(StockData[[#This Row],[change%]] &gt; 0.02, 0.9, IF(StockData[[#This Row],[change%]] &lt; -0.02, -0.9, 0))</f>
        <v>0</v>
      </c>
      <c r="O93" s="27" t="str">
        <f>IF(StockData[[#This Row],[sentiment score]] &gt; 0.5, "Positive", IF(StockData[[#This Row],[sentiment score]] &lt; -0.5, "Negative", "Neutral"))</f>
        <v>Neutral</v>
      </c>
    </row>
    <row r="94" spans="1:15" x14ac:dyDescent="0.3">
      <c r="A94" s="1">
        <v>45699</v>
      </c>
      <c r="B94" s="2">
        <v>345.8</v>
      </c>
      <c r="C94" s="2">
        <v>349.37</v>
      </c>
      <c r="D94" s="2">
        <v>325.10000000000002</v>
      </c>
      <c r="E94" s="2">
        <v>328.5</v>
      </c>
      <c r="F94" s="2">
        <v>118543400</v>
      </c>
      <c r="G94" s="27" t="str">
        <f>TEXT(StockData[[#This Row],[Date]],"dddd")</f>
        <v>Tuesday</v>
      </c>
      <c r="H94" s="27" t="str">
        <f>TEXT(StockData[[#This Row],[Date]],"mmm yyyy")</f>
        <v>Feb 2025</v>
      </c>
      <c r="I94" s="2">
        <f>StockData[[#This Row],[high]] - StockData[[#This Row],[low]]</f>
        <v>24.269999999999982</v>
      </c>
      <c r="J94" s="27" t="str">
        <f>IF(StockData[[#This Row],[high]]=_xlfn.MAXIFS(StockData[high],StockData[Date],"&lt;="&amp;StockData[[#This Row],[Date]]),"New High","Repeat")</f>
        <v>Repeat</v>
      </c>
      <c r="K94" s="27" t="str">
        <f>IF(StockData[[#This Row],[Spread]]&lt;5,"Low",IF(StockData[[#This Row],[Spread]]&lt;=15,"Medium","High"))</f>
        <v>High</v>
      </c>
      <c r="L94" s="27" t="str">
        <f>IF(StockData[[#This Row],[Spread]] &gt; AVERAGE(StockData[Spread]) * 1.2, "High", IF(StockData[[#This Row],[Spread]] &lt; AVERAGE(StockData[Spread]) * 0.8, "Low", "Medium"))</f>
        <v>High</v>
      </c>
      <c r="M94" s="13">
        <f>(StockData[[#This Row],[close]] - StockData[[#This Row],[open]] )/ StockData[[#This Row],[open]]</f>
        <v>-5.0028918449971115E-2</v>
      </c>
      <c r="N94" s="27">
        <f>IF(StockData[[#This Row],[change%]] &gt; 0.02, 0.9, IF(StockData[[#This Row],[change%]] &lt; -0.02, -0.9, 0))</f>
        <v>-0.9</v>
      </c>
      <c r="O94" s="27" t="str">
        <f>IF(StockData[[#This Row],[sentiment score]] &gt; 0.5, "Positive", IF(StockData[[#This Row],[sentiment score]] &lt; -0.5, "Negative", "Neutral"))</f>
        <v>Negative</v>
      </c>
    </row>
    <row r="95" spans="1:15" x14ac:dyDescent="0.3">
      <c r="A95" s="1">
        <v>45698</v>
      </c>
      <c r="B95" s="2">
        <v>356.21</v>
      </c>
      <c r="C95" s="2">
        <v>362.7</v>
      </c>
      <c r="D95" s="2">
        <v>350.51</v>
      </c>
      <c r="E95" s="2">
        <v>350.73</v>
      </c>
      <c r="F95" s="2">
        <v>77514903</v>
      </c>
      <c r="G95" s="27" t="str">
        <f>TEXT(StockData[[#This Row],[Date]],"dddd")</f>
        <v>Monday</v>
      </c>
      <c r="H95" s="27" t="str">
        <f>TEXT(StockData[[#This Row],[Date]],"mmm yyyy")</f>
        <v>Feb 2025</v>
      </c>
      <c r="I95" s="2">
        <f>StockData[[#This Row],[high]] - StockData[[#This Row],[low]]</f>
        <v>12.189999999999998</v>
      </c>
      <c r="J95" s="27" t="str">
        <f>IF(StockData[[#This Row],[high]]=_xlfn.MAXIFS(StockData[high],StockData[Date],"&lt;="&amp;StockData[[#This Row],[Date]]),"New High","Repeat")</f>
        <v>Repeat</v>
      </c>
      <c r="K95" s="27" t="str">
        <f>IF(StockData[[#This Row],[Spread]]&lt;5,"Low",IF(StockData[[#This Row],[Spread]]&lt;=15,"Medium","High"))</f>
        <v>Medium</v>
      </c>
      <c r="L95" s="27" t="str">
        <f>IF(StockData[[#This Row],[Spread]] &gt; AVERAGE(StockData[Spread]) * 1.2, "High", IF(StockData[[#This Row],[Spread]] &lt; AVERAGE(StockData[Spread]) * 0.8, "Low", "Medium"))</f>
        <v>Medium</v>
      </c>
      <c r="M95" s="13">
        <f>(StockData[[#This Row],[close]] - StockData[[#This Row],[open]] )/ StockData[[#This Row],[open]]</f>
        <v>-1.5384183487268638E-2</v>
      </c>
      <c r="N95" s="27">
        <f>IF(StockData[[#This Row],[change%]] &gt; 0.02, 0.9, IF(StockData[[#This Row],[change%]] &lt; -0.02, -0.9, 0))</f>
        <v>0</v>
      </c>
      <c r="O95" s="27" t="str">
        <f>IF(StockData[[#This Row],[sentiment score]] &gt; 0.5, "Positive", IF(StockData[[#This Row],[sentiment score]] &lt; -0.5, "Negative", "Neutral"))</f>
        <v>Neutral</v>
      </c>
    </row>
    <row r="96" spans="1:15" x14ac:dyDescent="0.3">
      <c r="A96" s="1">
        <v>45695</v>
      </c>
      <c r="B96" s="2">
        <v>370.19</v>
      </c>
      <c r="C96" s="2">
        <v>380.54590000000002</v>
      </c>
      <c r="D96" s="2">
        <v>360.34</v>
      </c>
      <c r="E96" s="2">
        <v>361.62</v>
      </c>
      <c r="F96" s="2">
        <v>70298258</v>
      </c>
      <c r="G96" s="27" t="str">
        <f>TEXT(StockData[[#This Row],[Date]],"dddd")</f>
        <v>Friday</v>
      </c>
      <c r="H96" s="27" t="str">
        <f>TEXT(StockData[[#This Row],[Date]],"mmm yyyy")</f>
        <v>Feb 2025</v>
      </c>
      <c r="I96" s="2">
        <f>StockData[[#This Row],[high]] - StockData[[#This Row],[low]]</f>
        <v>20.205900000000042</v>
      </c>
      <c r="J96" s="27" t="str">
        <f>IF(StockData[[#This Row],[high]]=_xlfn.MAXIFS(StockData[high],StockData[Date],"&lt;="&amp;StockData[[#This Row],[Date]]),"New High","Repeat")</f>
        <v>Repeat</v>
      </c>
      <c r="K96" s="27" t="str">
        <f>IF(StockData[[#This Row],[Spread]]&lt;5,"Low",IF(StockData[[#This Row],[Spread]]&lt;=15,"Medium","High"))</f>
        <v>High</v>
      </c>
      <c r="L96" s="27" t="str">
        <f>IF(StockData[[#This Row],[Spread]] &gt; AVERAGE(StockData[Spread]) * 1.2, "High", IF(StockData[[#This Row],[Spread]] &lt; AVERAGE(StockData[Spread]) * 0.8, "Low", "Medium"))</f>
        <v>High</v>
      </c>
      <c r="M96" s="13">
        <f>(StockData[[#This Row],[close]] - StockData[[#This Row],[open]] )/ StockData[[#This Row],[open]]</f>
        <v>-2.3150274183527358E-2</v>
      </c>
      <c r="N96" s="27">
        <f>IF(StockData[[#This Row],[change%]] &gt; 0.02, 0.9, IF(StockData[[#This Row],[change%]] &lt; -0.02, -0.9, 0))</f>
        <v>-0.9</v>
      </c>
      <c r="O96" s="27" t="str">
        <f>IF(StockData[[#This Row],[sentiment score]] &gt; 0.5, "Positive", IF(StockData[[#This Row],[sentiment score]] &lt; -0.5, "Negative", "Neutral"))</f>
        <v>Negative</v>
      </c>
    </row>
    <row r="97" spans="1:15" x14ac:dyDescent="0.3">
      <c r="A97" s="1">
        <v>45694</v>
      </c>
      <c r="B97" s="2">
        <v>373.03</v>
      </c>
      <c r="C97" s="2">
        <v>375.4</v>
      </c>
      <c r="D97" s="2">
        <v>363.18</v>
      </c>
      <c r="E97" s="2">
        <v>374.32</v>
      </c>
      <c r="F97" s="2">
        <v>77918230</v>
      </c>
      <c r="G97" s="27" t="str">
        <f>TEXT(StockData[[#This Row],[Date]],"dddd")</f>
        <v>Thursday</v>
      </c>
      <c r="H97" s="27" t="str">
        <f>TEXT(StockData[[#This Row],[Date]],"mmm yyyy")</f>
        <v>Feb 2025</v>
      </c>
      <c r="I97" s="2">
        <f>StockData[[#This Row],[high]] - StockData[[#This Row],[low]]</f>
        <v>12.21999999999997</v>
      </c>
      <c r="J97" s="27" t="str">
        <f>IF(StockData[[#This Row],[high]]=_xlfn.MAXIFS(StockData[high],StockData[Date],"&lt;="&amp;StockData[[#This Row],[Date]]),"New High","Repeat")</f>
        <v>Repeat</v>
      </c>
      <c r="K97" s="27" t="str">
        <f>IF(StockData[[#This Row],[Spread]]&lt;5,"Low",IF(StockData[[#This Row],[Spread]]&lt;=15,"Medium","High"))</f>
        <v>Medium</v>
      </c>
      <c r="L97" s="27" t="str">
        <f>IF(StockData[[#This Row],[Spread]] &gt; AVERAGE(StockData[Spread]) * 1.2, "High", IF(StockData[[#This Row],[Spread]] &lt; AVERAGE(StockData[Spread]) * 0.8, "Low", "Medium"))</f>
        <v>Medium</v>
      </c>
      <c r="M97" s="13">
        <f>(StockData[[#This Row],[close]] - StockData[[#This Row],[open]] )/ StockData[[#This Row],[open]]</f>
        <v>3.4581669034662644E-3</v>
      </c>
      <c r="N97" s="27">
        <f>IF(StockData[[#This Row],[change%]] &gt; 0.02, 0.9, IF(StockData[[#This Row],[change%]] &lt; -0.02, -0.9, 0))</f>
        <v>0</v>
      </c>
      <c r="O97" s="27" t="str">
        <f>IF(StockData[[#This Row],[sentiment score]] &gt; 0.5, "Positive", IF(StockData[[#This Row],[sentiment score]] &lt; -0.5, "Negative", "Neutral"))</f>
        <v>Neutral</v>
      </c>
    </row>
    <row r="98" spans="1:15" x14ac:dyDescent="0.3">
      <c r="A98" s="1">
        <v>45693</v>
      </c>
      <c r="B98" s="2">
        <v>387.51</v>
      </c>
      <c r="C98" s="2">
        <v>388.39</v>
      </c>
      <c r="D98" s="2">
        <v>375.53</v>
      </c>
      <c r="E98" s="2">
        <v>378.17</v>
      </c>
      <c r="F98" s="2">
        <v>57614721</v>
      </c>
      <c r="G98" s="27" t="str">
        <f>TEXT(StockData[[#This Row],[Date]],"dddd")</f>
        <v>Wednesday</v>
      </c>
      <c r="H98" s="27" t="str">
        <f>TEXT(StockData[[#This Row],[Date]],"mmm yyyy")</f>
        <v>Feb 2025</v>
      </c>
      <c r="I98" s="2">
        <f>StockData[[#This Row],[high]] - StockData[[#This Row],[low]]</f>
        <v>12.860000000000014</v>
      </c>
      <c r="J98" s="27" t="str">
        <f>IF(StockData[[#This Row],[high]]=_xlfn.MAXIFS(StockData[high],StockData[Date],"&lt;="&amp;StockData[[#This Row],[Date]]),"New High","Repeat")</f>
        <v>Repeat</v>
      </c>
      <c r="K98" s="27" t="str">
        <f>IF(StockData[[#This Row],[Spread]]&lt;5,"Low",IF(StockData[[#This Row],[Spread]]&lt;=15,"Medium","High"))</f>
        <v>Medium</v>
      </c>
      <c r="L98" s="27" t="str">
        <f>IF(StockData[[#This Row],[Spread]] &gt; AVERAGE(StockData[Spread]) * 1.2, "High", IF(StockData[[#This Row],[Spread]] &lt; AVERAGE(StockData[Spread]) * 0.8, "Low", "Medium"))</f>
        <v>Medium</v>
      </c>
      <c r="M98" s="13">
        <f>(StockData[[#This Row],[close]] - StockData[[#This Row],[open]] )/ StockData[[#This Row],[open]]</f>
        <v>-2.4102603803772743E-2</v>
      </c>
      <c r="N98" s="27">
        <f>IF(StockData[[#This Row],[change%]] &gt; 0.02, 0.9, IF(StockData[[#This Row],[change%]] &lt; -0.02, -0.9, 0))</f>
        <v>-0.9</v>
      </c>
      <c r="O98" s="27" t="str">
        <f>IF(StockData[[#This Row],[sentiment score]] &gt; 0.5, "Positive", IF(StockData[[#This Row],[sentiment score]] &lt; -0.5, "Negative", "Neutral"))</f>
        <v>Negative</v>
      </c>
    </row>
    <row r="99" spans="1:15" x14ac:dyDescent="0.3">
      <c r="A99" s="1">
        <v>45692</v>
      </c>
      <c r="B99" s="2">
        <v>382.63</v>
      </c>
      <c r="C99" s="2">
        <v>394</v>
      </c>
      <c r="D99" s="2">
        <v>381.4</v>
      </c>
      <c r="E99" s="2">
        <v>392.21</v>
      </c>
      <c r="F99" s="2">
        <v>57072235</v>
      </c>
      <c r="G99" s="27" t="str">
        <f>TEXT(StockData[[#This Row],[Date]],"dddd")</f>
        <v>Tuesday</v>
      </c>
      <c r="H99" s="27" t="str">
        <f>TEXT(StockData[[#This Row],[Date]],"mmm yyyy")</f>
        <v>Feb 2025</v>
      </c>
      <c r="I99" s="2">
        <f>StockData[[#This Row],[high]] - StockData[[#This Row],[low]]</f>
        <v>12.600000000000023</v>
      </c>
      <c r="J99" s="27" t="str">
        <f>IF(StockData[[#This Row],[high]]=_xlfn.MAXIFS(StockData[high],StockData[Date],"&lt;="&amp;StockData[[#This Row],[Date]]),"New High","Repeat")</f>
        <v>Repeat</v>
      </c>
      <c r="K99" s="27" t="str">
        <f>IF(StockData[[#This Row],[Spread]]&lt;5,"Low",IF(StockData[[#This Row],[Spread]]&lt;=15,"Medium","High"))</f>
        <v>Medium</v>
      </c>
      <c r="L99" s="27" t="str">
        <f>IF(StockData[[#This Row],[Spread]] &gt; AVERAGE(StockData[Spread]) * 1.2, "High", IF(StockData[[#This Row],[Spread]] &lt; AVERAGE(StockData[Spread]) * 0.8, "Low", "Medium"))</f>
        <v>Medium</v>
      </c>
      <c r="M99" s="13">
        <f>(StockData[[#This Row],[close]] - StockData[[#This Row],[open]] )/ StockData[[#This Row],[open]]</f>
        <v>2.5037242244465893E-2</v>
      </c>
      <c r="N99" s="27">
        <f>IF(StockData[[#This Row],[change%]] &gt; 0.02, 0.9, IF(StockData[[#This Row],[change%]] &lt; -0.02, -0.9, 0))</f>
        <v>0.9</v>
      </c>
      <c r="O99" s="27" t="str">
        <f>IF(StockData[[#This Row],[sentiment score]] &gt; 0.5, "Positive", IF(StockData[[#This Row],[sentiment score]] &lt; -0.5, "Negative", "Neutral"))</f>
        <v>Positive</v>
      </c>
    </row>
    <row r="100" spans="1:15" x14ac:dyDescent="0.3">
      <c r="A100" s="1">
        <v>45691</v>
      </c>
      <c r="B100" s="2">
        <v>386.68</v>
      </c>
      <c r="C100" s="2">
        <v>389.17</v>
      </c>
      <c r="D100" s="2">
        <v>374.36</v>
      </c>
      <c r="E100" s="2">
        <v>383.68</v>
      </c>
      <c r="F100" s="2">
        <v>93732122</v>
      </c>
      <c r="G100" s="27" t="str">
        <f>TEXT(StockData[[#This Row],[Date]],"dddd")</f>
        <v>Monday</v>
      </c>
      <c r="H100" s="27" t="str">
        <f>TEXT(StockData[[#This Row],[Date]],"mmm yyyy")</f>
        <v>Feb 2025</v>
      </c>
      <c r="I100" s="2">
        <f>StockData[[#This Row],[high]] - StockData[[#This Row],[low]]</f>
        <v>14.810000000000002</v>
      </c>
      <c r="J100" s="27" t="str">
        <f>IF(StockData[[#This Row],[high]]=_xlfn.MAXIFS(StockData[high],StockData[Date],"&lt;="&amp;StockData[[#This Row],[Date]]),"New High","Repeat")</f>
        <v>Repeat</v>
      </c>
      <c r="K100" s="27" t="str">
        <f>IF(StockData[[#This Row],[Spread]]&lt;5,"Low",IF(StockData[[#This Row],[Spread]]&lt;=15,"Medium","High"))</f>
        <v>Medium</v>
      </c>
      <c r="L100" s="27" t="str">
        <f>IF(StockData[[#This Row],[Spread]] &gt; AVERAGE(StockData[Spread]) * 1.2, "High", IF(StockData[[#This Row],[Spread]] &lt; AVERAGE(StockData[Spread]) * 0.8, "Low", "Medium"))</f>
        <v>Medium</v>
      </c>
      <c r="M100" s="13">
        <f>(StockData[[#This Row],[close]] - StockData[[#This Row],[open]] )/ StockData[[#This Row],[open]]</f>
        <v>-7.758353160235854E-3</v>
      </c>
      <c r="N100" s="27">
        <f>IF(StockData[[#This Row],[change%]] &gt; 0.02, 0.9, IF(StockData[[#This Row],[change%]] &lt; -0.02, -0.9, 0))</f>
        <v>0</v>
      </c>
      <c r="O100" s="27" t="str">
        <f>IF(StockData[[#This Row],[sentiment score]] &gt; 0.5, "Positive", IF(StockData[[#This Row],[sentiment score]] &lt; -0.5, "Negative", "Neutral"))</f>
        <v>Neutral</v>
      </c>
    </row>
    <row r="101" spans="1:15" x14ac:dyDescent="0.3">
      <c r="A101" s="1">
        <v>45688</v>
      </c>
      <c r="B101" s="2">
        <v>401.53</v>
      </c>
      <c r="C101" s="2">
        <v>419.99</v>
      </c>
      <c r="D101" s="2">
        <v>401.34</v>
      </c>
      <c r="E101" s="2">
        <v>404.6</v>
      </c>
      <c r="F101" s="2">
        <v>83568219</v>
      </c>
      <c r="G101" s="27" t="str">
        <f>TEXT(StockData[[#This Row],[Date]],"dddd")</f>
        <v>Friday</v>
      </c>
      <c r="H101" s="27" t="str">
        <f>TEXT(StockData[[#This Row],[Date]],"mmm yyyy")</f>
        <v>Jan 2025</v>
      </c>
      <c r="I101" s="2">
        <f>StockData[[#This Row],[high]] - StockData[[#This Row],[low]]</f>
        <v>18.650000000000034</v>
      </c>
      <c r="J101" s="27" t="str">
        <f>IF(StockData[[#This Row],[high]]=_xlfn.MAXIFS(StockData[high],StockData[Date],"&lt;="&amp;StockData[[#This Row],[Date]]),"New High","Repeat")</f>
        <v>Repeat</v>
      </c>
      <c r="K101" s="27" t="str">
        <f>IF(StockData[[#This Row],[Spread]]&lt;5,"Low",IF(StockData[[#This Row],[Spread]]&lt;=15,"Medium","High"))</f>
        <v>High</v>
      </c>
      <c r="L101" s="27" t="str">
        <f>IF(StockData[[#This Row],[Spread]] &gt; AVERAGE(StockData[Spread]) * 1.2, "High", IF(StockData[[#This Row],[Spread]] &lt; AVERAGE(StockData[Spread]) * 0.8, "Low", "Medium"))</f>
        <v>High</v>
      </c>
      <c r="M101" s="13">
        <f>(StockData[[#This Row],[close]] - StockData[[#This Row],[open]] )/ StockData[[#This Row],[open]]</f>
        <v>7.6457549871741847E-3</v>
      </c>
      <c r="N101" s="27">
        <f>IF(StockData[[#This Row],[change%]] &gt; 0.02, 0.9, IF(StockData[[#This Row],[change%]] &lt; -0.02, -0.9, 0))</f>
        <v>0</v>
      </c>
      <c r="O101" s="27" t="str">
        <f>IF(StockData[[#This Row],[sentiment score]] &gt; 0.5, "Positive", IF(StockData[[#This Row],[sentiment score]] &lt; -0.5, "Negative", "Neutral"))</f>
        <v>Neutral</v>
      </c>
    </row>
    <row r="102" spans="1:15" x14ac:dyDescent="0.3">
      <c r="A102" s="1">
        <v>45687</v>
      </c>
      <c r="B102" s="2">
        <v>410.78</v>
      </c>
      <c r="C102" s="2">
        <v>412.5</v>
      </c>
      <c r="D102" s="2">
        <v>384.41</v>
      </c>
      <c r="E102" s="2">
        <v>400.28</v>
      </c>
      <c r="F102" s="2">
        <v>98092879</v>
      </c>
      <c r="G102" s="27" t="str">
        <f>TEXT(StockData[[#This Row],[Date]],"dddd")</f>
        <v>Thursday</v>
      </c>
      <c r="H102" s="27" t="str">
        <f>TEXT(StockData[[#This Row],[Date]],"mmm yyyy")</f>
        <v>Jan 2025</v>
      </c>
      <c r="I102" s="2">
        <f>StockData[[#This Row],[high]] - StockData[[#This Row],[low]]</f>
        <v>28.089999999999975</v>
      </c>
      <c r="J102" s="27" t="str">
        <f>IF(StockData[[#This Row],[high]]=_xlfn.MAXIFS(StockData[high],StockData[Date],"&lt;="&amp;StockData[[#This Row],[Date]]),"New High","Repeat")</f>
        <v>Repeat</v>
      </c>
      <c r="K102" s="27" t="str">
        <f>IF(StockData[[#This Row],[Spread]]&lt;5,"Low",IF(StockData[[#This Row],[Spread]]&lt;=15,"Medium","High"))</f>
        <v>High</v>
      </c>
      <c r="L102" s="27" t="str">
        <f>IF(StockData[[#This Row],[Spread]] &gt; AVERAGE(StockData[Spread]) * 1.2, "High", IF(StockData[[#This Row],[Spread]] &lt; AVERAGE(StockData[Spread]) * 0.8, "Low", "Medium"))</f>
        <v>High</v>
      </c>
      <c r="M102" s="13">
        <f>(StockData[[#This Row],[close]] - StockData[[#This Row],[open]] )/ StockData[[#This Row],[open]]</f>
        <v>-2.5561127610886608E-2</v>
      </c>
      <c r="N102" s="27">
        <f>IF(StockData[[#This Row],[change%]] &gt; 0.02, 0.9, IF(StockData[[#This Row],[change%]] &lt; -0.02, -0.9, 0))</f>
        <v>-0.9</v>
      </c>
      <c r="O102" s="27" t="str">
        <f>IF(StockData[[#This Row],[sentiment score]] &gt; 0.5, "Positive", IF(StockData[[#This Row],[sentiment score]] &lt; -0.5, "Negative", "Neutral"))</f>
        <v>Negative</v>
      </c>
    </row>
    <row r="103" spans="1:15" x14ac:dyDescent="0.3">
      <c r="A103" s="1">
        <v>45686</v>
      </c>
      <c r="B103" s="2">
        <v>395.21</v>
      </c>
      <c r="C103" s="2">
        <v>398.5899</v>
      </c>
      <c r="D103" s="2">
        <v>384.48</v>
      </c>
      <c r="E103" s="2">
        <v>389.1</v>
      </c>
      <c r="F103" s="2">
        <v>68033648</v>
      </c>
      <c r="G103" s="27" t="str">
        <f>TEXT(StockData[[#This Row],[Date]],"dddd")</f>
        <v>Wednesday</v>
      </c>
      <c r="H103" s="27" t="str">
        <f>TEXT(StockData[[#This Row],[Date]],"mmm yyyy")</f>
        <v>Jan 2025</v>
      </c>
      <c r="I103" s="2">
        <f>StockData[[#This Row],[high]] - StockData[[#This Row],[low]]</f>
        <v>14.109899999999982</v>
      </c>
      <c r="J103" s="27" t="str">
        <f>IF(StockData[[#This Row],[high]]=_xlfn.MAXIFS(StockData[high],StockData[Date],"&lt;="&amp;StockData[[#This Row],[Date]]),"New High","Repeat")</f>
        <v>Repeat</v>
      </c>
      <c r="K103" s="27" t="str">
        <f>IF(StockData[[#This Row],[Spread]]&lt;5,"Low",IF(StockData[[#This Row],[Spread]]&lt;=15,"Medium","High"))</f>
        <v>Medium</v>
      </c>
      <c r="L103" s="27" t="str">
        <f>IF(StockData[[#This Row],[Spread]] &gt; AVERAGE(StockData[Spread]) * 1.2, "High", IF(StockData[[#This Row],[Spread]] &lt; AVERAGE(StockData[Spread]) * 0.8, "Low", "Medium"))</f>
        <v>Medium</v>
      </c>
      <c r="M103" s="13">
        <f>(StockData[[#This Row],[close]] - StockData[[#This Row],[open]] )/ StockData[[#This Row],[open]]</f>
        <v>-1.5460135118038402E-2</v>
      </c>
      <c r="N103" s="27">
        <f>IF(StockData[[#This Row],[change%]] &gt; 0.02, 0.9, IF(StockData[[#This Row],[change%]] &lt; -0.02, -0.9, 0))</f>
        <v>0</v>
      </c>
      <c r="O103" s="27" t="str">
        <f>IF(StockData[[#This Row],[sentiment score]] &gt; 0.5, "Positive", IF(StockData[[#This Row],[sentiment score]] &lt; -0.5, "Negative", "Neutral"))</f>
        <v>Neutral</v>
      </c>
    </row>
    <row r="104" spans="1:15" x14ac:dyDescent="0.3">
      <c r="A104" s="1">
        <v>45685</v>
      </c>
      <c r="B104" s="2">
        <v>396.91</v>
      </c>
      <c r="C104" s="2">
        <v>400.59</v>
      </c>
      <c r="D104" s="2">
        <v>386.5</v>
      </c>
      <c r="E104" s="2">
        <v>398.09</v>
      </c>
      <c r="F104" s="2">
        <v>48910676</v>
      </c>
      <c r="G104" s="27" t="str">
        <f>TEXT(StockData[[#This Row],[Date]],"dddd")</f>
        <v>Tuesday</v>
      </c>
      <c r="H104" s="27" t="str">
        <f>TEXT(StockData[[#This Row],[Date]],"mmm yyyy")</f>
        <v>Jan 2025</v>
      </c>
      <c r="I104" s="2">
        <f>StockData[[#This Row],[high]] - StockData[[#This Row],[low]]</f>
        <v>14.089999999999975</v>
      </c>
      <c r="J104" s="27" t="str">
        <f>IF(StockData[[#This Row],[high]]=_xlfn.MAXIFS(StockData[high],StockData[Date],"&lt;="&amp;StockData[[#This Row],[Date]]),"New High","Repeat")</f>
        <v>Repeat</v>
      </c>
      <c r="K104" s="27" t="str">
        <f>IF(StockData[[#This Row],[Spread]]&lt;5,"Low",IF(StockData[[#This Row],[Spread]]&lt;=15,"Medium","High"))</f>
        <v>Medium</v>
      </c>
      <c r="L104" s="27" t="str">
        <f>IF(StockData[[#This Row],[Spread]] &gt; AVERAGE(StockData[Spread]) * 1.2, "High", IF(StockData[[#This Row],[Spread]] &lt; AVERAGE(StockData[Spread]) * 0.8, "Low", "Medium"))</f>
        <v>Medium</v>
      </c>
      <c r="M104" s="13">
        <f>(StockData[[#This Row],[close]] - StockData[[#This Row],[open]] )/ StockData[[#This Row],[open]]</f>
        <v>2.9729661636137914E-3</v>
      </c>
      <c r="N104" s="27">
        <f>IF(StockData[[#This Row],[change%]] &gt; 0.02, 0.9, IF(StockData[[#This Row],[change%]] &lt; -0.02, -0.9, 0))</f>
        <v>0</v>
      </c>
      <c r="O104" s="27" t="str">
        <f>IF(StockData[[#This Row],[sentiment score]] &gt; 0.5, "Positive", IF(StockData[[#This Row],[sentiment score]] &lt; -0.5, "Negative", "Neutral"))</f>
        <v>Neutral</v>
      </c>
    </row>
    <row r="105" spans="1:15" x14ac:dyDescent="0.3">
      <c r="A105" s="1">
        <v>45684</v>
      </c>
      <c r="B105" s="2">
        <v>394.8</v>
      </c>
      <c r="C105" s="2">
        <v>406.69</v>
      </c>
      <c r="D105" s="2">
        <v>389</v>
      </c>
      <c r="E105" s="2">
        <v>397.15</v>
      </c>
      <c r="F105" s="2">
        <v>58125510</v>
      </c>
      <c r="G105" s="27" t="str">
        <f>TEXT(StockData[[#This Row],[Date]],"dddd")</f>
        <v>Monday</v>
      </c>
      <c r="H105" s="27" t="str">
        <f>TEXT(StockData[[#This Row],[Date]],"mmm yyyy")</f>
        <v>Jan 2025</v>
      </c>
      <c r="I105" s="2">
        <f>StockData[[#This Row],[high]] - StockData[[#This Row],[low]]</f>
        <v>17.689999999999998</v>
      </c>
      <c r="J105" s="27" t="str">
        <f>IF(StockData[[#This Row],[high]]=_xlfn.MAXIFS(StockData[high],StockData[Date],"&lt;="&amp;StockData[[#This Row],[Date]]),"New High","Repeat")</f>
        <v>Repeat</v>
      </c>
      <c r="K105" s="27" t="str">
        <f>IF(StockData[[#This Row],[Spread]]&lt;5,"Low",IF(StockData[[#This Row],[Spread]]&lt;=15,"Medium","High"))</f>
        <v>High</v>
      </c>
      <c r="L105" s="27" t="str">
        <f>IF(StockData[[#This Row],[Spread]] &gt; AVERAGE(StockData[Spread]) * 1.2, "High", IF(StockData[[#This Row],[Spread]] &lt; AVERAGE(StockData[Spread]) * 0.8, "Low", "Medium"))</f>
        <v>High</v>
      </c>
      <c r="M105" s="13">
        <f>(StockData[[#This Row],[close]] - StockData[[#This Row],[open]] )/ StockData[[#This Row],[open]]</f>
        <v>5.9523809523808662E-3</v>
      </c>
      <c r="N105" s="27">
        <f>IF(StockData[[#This Row],[change%]] &gt; 0.02, 0.9, IF(StockData[[#This Row],[change%]] &lt; -0.02, -0.9, 0))</f>
        <v>0</v>
      </c>
      <c r="O105" s="27" t="str">
        <f>IF(StockData[[#This Row],[sentiment score]] &gt; 0.5, "Positive", IF(StockData[[#This Row],[sentiment score]] &lt; -0.5, "Negative", "Neutral"))</f>
        <v>Neutral</v>
      </c>
    </row>
    <row r="106" spans="1:15" x14ac:dyDescent="0.3">
      <c r="A106" s="1">
        <v>45681</v>
      </c>
      <c r="B106" s="2">
        <v>414.45</v>
      </c>
      <c r="C106" s="2">
        <v>418.88</v>
      </c>
      <c r="D106" s="2">
        <v>405.78</v>
      </c>
      <c r="E106" s="2">
        <v>406.58</v>
      </c>
      <c r="F106" s="2">
        <v>56427149</v>
      </c>
      <c r="G106" s="27" t="str">
        <f>TEXT(StockData[[#This Row],[Date]],"dddd")</f>
        <v>Friday</v>
      </c>
      <c r="H106" s="27" t="str">
        <f>TEXT(StockData[[#This Row],[Date]],"mmm yyyy")</f>
        <v>Jan 2025</v>
      </c>
      <c r="I106" s="2">
        <f>StockData[[#This Row],[high]] - StockData[[#This Row],[low]]</f>
        <v>13.100000000000023</v>
      </c>
      <c r="J106" s="27" t="str">
        <f>IF(StockData[[#This Row],[high]]=_xlfn.MAXIFS(StockData[high],StockData[Date],"&lt;="&amp;StockData[[#This Row],[Date]]),"New High","Repeat")</f>
        <v>Repeat</v>
      </c>
      <c r="K106" s="27" t="str">
        <f>IF(StockData[[#This Row],[Spread]]&lt;5,"Low",IF(StockData[[#This Row],[Spread]]&lt;=15,"Medium","High"))</f>
        <v>Medium</v>
      </c>
      <c r="L106" s="27" t="str">
        <f>IF(StockData[[#This Row],[Spread]] &gt; AVERAGE(StockData[Spread]) * 1.2, "High", IF(StockData[[#This Row],[Spread]] &lt; AVERAGE(StockData[Spread]) * 0.8, "Low", "Medium"))</f>
        <v>Medium</v>
      </c>
      <c r="M106" s="13">
        <f>(StockData[[#This Row],[close]] - StockData[[#This Row],[open]] )/ StockData[[#This Row],[open]]</f>
        <v>-1.8989021594884799E-2</v>
      </c>
      <c r="N106" s="27">
        <f>IF(StockData[[#This Row],[change%]] &gt; 0.02, 0.9, IF(StockData[[#This Row],[change%]] &lt; -0.02, -0.9, 0))</f>
        <v>0</v>
      </c>
      <c r="O106" s="27" t="str">
        <f>IF(StockData[[#This Row],[sentiment score]] &gt; 0.5, "Positive", IF(StockData[[#This Row],[sentiment score]] &lt; -0.5, "Negative", "Neutral"))</f>
        <v>Neutral</v>
      </c>
    </row>
    <row r="107" spans="1:15" x14ac:dyDescent="0.3">
      <c r="A107" s="1">
        <v>45680</v>
      </c>
      <c r="B107" s="2">
        <v>416.06</v>
      </c>
      <c r="C107" s="2">
        <v>420.73</v>
      </c>
      <c r="D107" s="2">
        <v>408.95</v>
      </c>
      <c r="E107" s="2">
        <v>412.38</v>
      </c>
      <c r="F107" s="2">
        <v>50690592</v>
      </c>
      <c r="G107" s="27" t="str">
        <f>TEXT(StockData[[#This Row],[Date]],"dddd")</f>
        <v>Thursday</v>
      </c>
      <c r="H107" s="27" t="str">
        <f>TEXT(StockData[[#This Row],[Date]],"mmm yyyy")</f>
        <v>Jan 2025</v>
      </c>
      <c r="I107" s="2">
        <f>StockData[[#This Row],[high]] - StockData[[#This Row],[low]]</f>
        <v>11.78000000000003</v>
      </c>
      <c r="J107" s="27" t="str">
        <f>IF(StockData[[#This Row],[high]]=_xlfn.MAXIFS(StockData[high],StockData[Date],"&lt;="&amp;StockData[[#This Row],[Date]]),"New High","Repeat")</f>
        <v>Repeat</v>
      </c>
      <c r="K107" s="27" t="str">
        <f>IF(StockData[[#This Row],[Spread]]&lt;5,"Low",IF(StockData[[#This Row],[Spread]]&lt;=15,"Medium","High"))</f>
        <v>Medium</v>
      </c>
      <c r="L107" s="27" t="str">
        <f>IF(StockData[[#This Row],[Spread]] &gt; AVERAGE(StockData[Spread]) * 1.2, "High", IF(StockData[[#This Row],[Spread]] &lt; AVERAGE(StockData[Spread]) * 0.8, "Low", "Medium"))</f>
        <v>Medium</v>
      </c>
      <c r="M107" s="13">
        <f>(StockData[[#This Row],[close]] - StockData[[#This Row],[open]] )/ StockData[[#This Row],[open]]</f>
        <v>-8.8448781425756063E-3</v>
      </c>
      <c r="N107" s="27">
        <f>IF(StockData[[#This Row],[change%]] &gt; 0.02, 0.9, IF(StockData[[#This Row],[change%]] &lt; -0.02, -0.9, 0))</f>
        <v>0</v>
      </c>
      <c r="O107" s="27" t="str">
        <f>IF(StockData[[#This Row],[sentiment score]] &gt; 0.5, "Positive", IF(StockData[[#This Row],[sentiment score]] &lt; -0.5, "Negative", "Neutral"))</f>
        <v>Neutral</v>
      </c>
    </row>
    <row r="108" spans="1:15" x14ac:dyDescent="0.3">
      <c r="A108" s="1">
        <v>45679</v>
      </c>
      <c r="B108" s="2">
        <v>416.81</v>
      </c>
      <c r="C108" s="2">
        <v>428</v>
      </c>
      <c r="D108" s="2">
        <v>414.59</v>
      </c>
      <c r="E108" s="2">
        <v>415.11</v>
      </c>
      <c r="F108" s="2">
        <v>60963342</v>
      </c>
      <c r="G108" s="27" t="str">
        <f>TEXT(StockData[[#This Row],[Date]],"dddd")</f>
        <v>Wednesday</v>
      </c>
      <c r="H108" s="27" t="str">
        <f>TEXT(StockData[[#This Row],[Date]],"mmm yyyy")</f>
        <v>Jan 2025</v>
      </c>
      <c r="I108" s="2">
        <f>StockData[[#This Row],[high]] - StockData[[#This Row],[low]]</f>
        <v>13.410000000000025</v>
      </c>
      <c r="J108" s="27" t="str">
        <f>IF(StockData[[#This Row],[high]]=_xlfn.MAXIFS(StockData[high],StockData[Date],"&lt;="&amp;StockData[[#This Row],[Date]]),"New High","Repeat")</f>
        <v>Repeat</v>
      </c>
      <c r="K108" s="27" t="str">
        <f>IF(StockData[[#This Row],[Spread]]&lt;5,"Low",IF(StockData[[#This Row],[Spread]]&lt;=15,"Medium","High"))</f>
        <v>Medium</v>
      </c>
      <c r="L108" s="27" t="str">
        <f>IF(StockData[[#This Row],[Spread]] &gt; AVERAGE(StockData[Spread]) * 1.2, "High", IF(StockData[[#This Row],[Spread]] &lt; AVERAGE(StockData[Spread]) * 0.8, "Low", "Medium"))</f>
        <v>Medium</v>
      </c>
      <c r="M108" s="13">
        <f>(StockData[[#This Row],[close]] - StockData[[#This Row],[open]] )/ StockData[[#This Row],[open]]</f>
        <v>-4.0785969626448227E-3</v>
      </c>
      <c r="N108" s="27">
        <f>IF(StockData[[#This Row],[change%]] &gt; 0.02, 0.9, IF(StockData[[#This Row],[change%]] &lt; -0.02, -0.9, 0))</f>
        <v>0</v>
      </c>
      <c r="O108" s="27" t="str">
        <f>IF(StockData[[#This Row],[sentiment score]] &gt; 0.5, "Positive", IF(StockData[[#This Row],[sentiment score]] &lt; -0.5, "Negative", "Neutral"))</f>
        <v>Neutral</v>
      </c>
    </row>
    <row r="109" spans="1:15" x14ac:dyDescent="0.3">
      <c r="A109" s="1">
        <v>45678</v>
      </c>
      <c r="B109" s="2">
        <v>432.64</v>
      </c>
      <c r="C109" s="2">
        <v>433.2</v>
      </c>
      <c r="D109" s="2">
        <v>406.31</v>
      </c>
      <c r="E109" s="2">
        <v>424.07</v>
      </c>
      <c r="F109" s="2">
        <v>87320894</v>
      </c>
      <c r="G109" s="27" t="str">
        <f>TEXT(StockData[[#This Row],[Date]],"dddd")</f>
        <v>Tuesday</v>
      </c>
      <c r="H109" s="27" t="str">
        <f>TEXT(StockData[[#This Row],[Date]],"mmm yyyy")</f>
        <v>Jan 2025</v>
      </c>
      <c r="I109" s="2">
        <f>StockData[[#This Row],[high]] - StockData[[#This Row],[low]]</f>
        <v>26.889999999999986</v>
      </c>
      <c r="J109" s="27" t="str">
        <f>IF(StockData[[#This Row],[high]]=_xlfn.MAXIFS(StockData[high],StockData[Date],"&lt;="&amp;StockData[[#This Row],[Date]]),"New High","Repeat")</f>
        <v>Repeat</v>
      </c>
      <c r="K109" s="27" t="str">
        <f>IF(StockData[[#This Row],[Spread]]&lt;5,"Low",IF(StockData[[#This Row],[Spread]]&lt;=15,"Medium","High"))</f>
        <v>High</v>
      </c>
      <c r="L109" s="27" t="str">
        <f>IF(StockData[[#This Row],[Spread]] &gt; AVERAGE(StockData[Spread]) * 1.2, "High", IF(StockData[[#This Row],[Spread]] &lt; AVERAGE(StockData[Spread]) * 0.8, "Low", "Medium"))</f>
        <v>High</v>
      </c>
      <c r="M109" s="13">
        <f>(StockData[[#This Row],[close]] - StockData[[#This Row],[open]] )/ StockData[[#This Row],[open]]</f>
        <v>-1.980861686390531E-2</v>
      </c>
      <c r="N109" s="27">
        <f>IF(StockData[[#This Row],[change%]] &gt; 0.02, 0.9, IF(StockData[[#This Row],[change%]] &lt; -0.02, -0.9, 0))</f>
        <v>0</v>
      </c>
      <c r="O109" s="27" t="str">
        <f>IF(StockData[[#This Row],[sentiment score]] &gt; 0.5, "Positive", IF(StockData[[#This Row],[sentiment score]] &lt; -0.5, "Negative", "Neutral"))</f>
        <v>Neutral</v>
      </c>
    </row>
    <row r="110" spans="1:15" x14ac:dyDescent="0.3">
      <c r="A110" s="1">
        <v>45674</v>
      </c>
      <c r="B110" s="2">
        <v>421.5</v>
      </c>
      <c r="C110" s="2">
        <v>439.74</v>
      </c>
      <c r="D110" s="2">
        <v>419.75</v>
      </c>
      <c r="E110" s="2">
        <v>426.5</v>
      </c>
      <c r="F110" s="2">
        <v>94991429</v>
      </c>
      <c r="G110" s="27" t="str">
        <f>TEXT(StockData[[#This Row],[Date]],"dddd")</f>
        <v>Friday</v>
      </c>
      <c r="H110" s="27" t="str">
        <f>TEXT(StockData[[#This Row],[Date]],"mmm yyyy")</f>
        <v>Jan 2025</v>
      </c>
      <c r="I110" s="2">
        <f>StockData[[#This Row],[high]] - StockData[[#This Row],[low]]</f>
        <v>19.990000000000009</v>
      </c>
      <c r="J110" s="27" t="str">
        <f>IF(StockData[[#This Row],[high]]=_xlfn.MAXIFS(StockData[high],StockData[Date],"&lt;="&amp;StockData[[#This Row],[Date]]),"New High","Repeat")</f>
        <v>Repeat</v>
      </c>
      <c r="K110" s="27" t="str">
        <f>IF(StockData[[#This Row],[Spread]]&lt;5,"Low",IF(StockData[[#This Row],[Spread]]&lt;=15,"Medium","High"))</f>
        <v>High</v>
      </c>
      <c r="L110" s="27" t="str">
        <f>IF(StockData[[#This Row],[Spread]] &gt; AVERAGE(StockData[Spread]) * 1.2, "High", IF(StockData[[#This Row],[Spread]] &lt; AVERAGE(StockData[Spread]) * 0.8, "Low", "Medium"))</f>
        <v>High</v>
      </c>
      <c r="M110" s="13">
        <f>(StockData[[#This Row],[close]] - StockData[[#This Row],[open]] )/ StockData[[#This Row],[open]]</f>
        <v>1.1862396204033215E-2</v>
      </c>
      <c r="N110" s="27">
        <f>IF(StockData[[#This Row],[change%]] &gt; 0.02, 0.9, IF(StockData[[#This Row],[change%]] &lt; -0.02, -0.9, 0))</f>
        <v>0</v>
      </c>
      <c r="O110" s="27" t="str">
        <f>IF(StockData[[#This Row],[sentiment score]] &gt; 0.5, "Positive", IF(StockData[[#This Row],[sentiment score]] &lt; -0.5, "Negative", "Neutral"))</f>
        <v>Neutral</v>
      </c>
    </row>
    <row r="111" spans="1:15" x14ac:dyDescent="0.3">
      <c r="A111" s="1">
        <v>45673</v>
      </c>
      <c r="B111" s="2">
        <v>423.49</v>
      </c>
      <c r="C111" s="2">
        <v>424</v>
      </c>
      <c r="D111" s="2">
        <v>409.13</v>
      </c>
      <c r="E111" s="2">
        <v>413.82</v>
      </c>
      <c r="F111" s="2">
        <v>68335151</v>
      </c>
      <c r="G111" s="27" t="str">
        <f>TEXT(StockData[[#This Row],[Date]],"dddd")</f>
        <v>Thursday</v>
      </c>
      <c r="H111" s="27" t="str">
        <f>TEXT(StockData[[#This Row],[Date]],"mmm yyyy")</f>
        <v>Jan 2025</v>
      </c>
      <c r="I111" s="2">
        <f>StockData[[#This Row],[high]] - StockData[[#This Row],[low]]</f>
        <v>14.870000000000005</v>
      </c>
      <c r="J111" s="27" t="str">
        <f>IF(StockData[[#This Row],[high]]=_xlfn.MAXIFS(StockData[high],StockData[Date],"&lt;="&amp;StockData[[#This Row],[Date]]),"New High","Repeat")</f>
        <v>Repeat</v>
      </c>
      <c r="K111" s="27" t="str">
        <f>IF(StockData[[#This Row],[Spread]]&lt;5,"Low",IF(StockData[[#This Row],[Spread]]&lt;=15,"Medium","High"))</f>
        <v>Medium</v>
      </c>
      <c r="L111" s="27" t="str">
        <f>IF(StockData[[#This Row],[Spread]] &gt; AVERAGE(StockData[Spread]) * 1.2, "High", IF(StockData[[#This Row],[Spread]] &lt; AVERAGE(StockData[Spread]) * 0.8, "Low", "Medium"))</f>
        <v>Medium</v>
      </c>
      <c r="M111" s="13">
        <f>(StockData[[#This Row],[close]] - StockData[[#This Row],[open]] )/ StockData[[#This Row],[open]]</f>
        <v>-2.2834069281447062E-2</v>
      </c>
      <c r="N111" s="27">
        <f>IF(StockData[[#This Row],[change%]] &gt; 0.02, 0.9, IF(StockData[[#This Row],[change%]] &lt; -0.02, -0.9, 0))</f>
        <v>-0.9</v>
      </c>
      <c r="O111" s="27" t="str">
        <f>IF(StockData[[#This Row],[sentiment score]] &gt; 0.5, "Positive", IF(StockData[[#This Row],[sentiment score]] &lt; -0.5, "Negative", "Neutral"))</f>
        <v>Negative</v>
      </c>
    </row>
    <row r="112" spans="1:15" x14ac:dyDescent="0.3">
      <c r="A112" s="1">
        <v>45672</v>
      </c>
      <c r="B112" s="2">
        <v>409.9</v>
      </c>
      <c r="C112" s="2">
        <v>429.8</v>
      </c>
      <c r="D112" s="2">
        <v>405.661</v>
      </c>
      <c r="E112" s="2">
        <v>428.22</v>
      </c>
      <c r="F112" s="2">
        <v>81375460</v>
      </c>
      <c r="G112" s="27" t="str">
        <f>TEXT(StockData[[#This Row],[Date]],"dddd")</f>
        <v>Wednesday</v>
      </c>
      <c r="H112" s="27" t="str">
        <f>TEXT(StockData[[#This Row],[Date]],"mmm yyyy")</f>
        <v>Jan 2025</v>
      </c>
      <c r="I112" s="2">
        <f>StockData[[#This Row],[high]] - StockData[[#This Row],[low]]</f>
        <v>24.13900000000001</v>
      </c>
      <c r="J112" s="27" t="str">
        <f>IF(StockData[[#This Row],[high]]=_xlfn.MAXIFS(StockData[high],StockData[Date],"&lt;="&amp;StockData[[#This Row],[Date]]),"New High","Repeat")</f>
        <v>Repeat</v>
      </c>
      <c r="K112" s="27" t="str">
        <f>IF(StockData[[#This Row],[Spread]]&lt;5,"Low",IF(StockData[[#This Row],[Spread]]&lt;=15,"Medium","High"))</f>
        <v>High</v>
      </c>
      <c r="L112" s="27" t="str">
        <f>IF(StockData[[#This Row],[Spread]] &gt; AVERAGE(StockData[Spread]) * 1.2, "High", IF(StockData[[#This Row],[Spread]] &lt; AVERAGE(StockData[Spread]) * 0.8, "Low", "Medium"))</f>
        <v>High</v>
      </c>
      <c r="M112" s="13">
        <f>(StockData[[#This Row],[close]] - StockData[[#This Row],[open]] )/ StockData[[#This Row],[open]]</f>
        <v>4.4693827762869114E-2</v>
      </c>
      <c r="N112" s="27">
        <f>IF(StockData[[#This Row],[change%]] &gt; 0.02, 0.9, IF(StockData[[#This Row],[change%]] &lt; -0.02, -0.9, 0))</f>
        <v>0.9</v>
      </c>
      <c r="O112" s="27" t="str">
        <f>IF(StockData[[#This Row],[sentiment score]] &gt; 0.5, "Positive", IF(StockData[[#This Row],[sentiment score]] &lt; -0.5, "Negative", "Neutral"))</f>
        <v>Positive</v>
      </c>
    </row>
    <row r="113" spans="1:15" x14ac:dyDescent="0.3">
      <c r="A113" s="1">
        <v>45671</v>
      </c>
      <c r="B113" s="2">
        <v>414.34</v>
      </c>
      <c r="C113" s="2">
        <v>422.64</v>
      </c>
      <c r="D113" s="2">
        <v>394.54</v>
      </c>
      <c r="E113" s="2">
        <v>396.36</v>
      </c>
      <c r="F113" s="2">
        <v>84565022</v>
      </c>
      <c r="G113" s="27" t="str">
        <f>TEXT(StockData[[#This Row],[Date]],"dddd")</f>
        <v>Tuesday</v>
      </c>
      <c r="H113" s="27" t="str">
        <f>TEXT(StockData[[#This Row],[Date]],"mmm yyyy")</f>
        <v>Jan 2025</v>
      </c>
      <c r="I113" s="2">
        <f>StockData[[#This Row],[high]] - StockData[[#This Row],[low]]</f>
        <v>28.099999999999966</v>
      </c>
      <c r="J113" s="27" t="str">
        <f>IF(StockData[[#This Row],[high]]=_xlfn.MAXIFS(StockData[high],StockData[Date],"&lt;="&amp;StockData[[#This Row],[Date]]),"New High","Repeat")</f>
        <v>Repeat</v>
      </c>
      <c r="K113" s="27" t="str">
        <f>IF(StockData[[#This Row],[Spread]]&lt;5,"Low",IF(StockData[[#This Row],[Spread]]&lt;=15,"Medium","High"))</f>
        <v>High</v>
      </c>
      <c r="L113" s="27" t="str">
        <f>IF(StockData[[#This Row],[Spread]] &gt; AVERAGE(StockData[Spread]) * 1.2, "High", IF(StockData[[#This Row],[Spread]] &lt; AVERAGE(StockData[Spread]) * 0.8, "Low", "Medium"))</f>
        <v>High</v>
      </c>
      <c r="M113" s="13">
        <f>(StockData[[#This Row],[close]] - StockData[[#This Row],[open]] )/ StockData[[#This Row],[open]]</f>
        <v>-4.3394313848530104E-2</v>
      </c>
      <c r="N113" s="27">
        <f>IF(StockData[[#This Row],[change%]] &gt; 0.02, 0.9, IF(StockData[[#This Row],[change%]] &lt; -0.02, -0.9, 0))</f>
        <v>-0.9</v>
      </c>
      <c r="O113" s="27" t="str">
        <f>IF(StockData[[#This Row],[sentiment score]] &gt; 0.5, "Positive", IF(StockData[[#This Row],[sentiment score]] &lt; -0.5, "Negative", "Neutral"))</f>
        <v>Negative</v>
      </c>
    </row>
    <row r="114" spans="1:15" x14ac:dyDescent="0.3">
      <c r="A114" s="1">
        <v>45670</v>
      </c>
      <c r="B114" s="2">
        <v>383.21</v>
      </c>
      <c r="C114" s="2">
        <v>403.79</v>
      </c>
      <c r="D114" s="2">
        <v>380.07</v>
      </c>
      <c r="E114" s="2">
        <v>403.31</v>
      </c>
      <c r="F114" s="2">
        <v>67580494</v>
      </c>
      <c r="G114" s="27" t="str">
        <f>TEXT(StockData[[#This Row],[Date]],"dddd")</f>
        <v>Monday</v>
      </c>
      <c r="H114" s="27" t="str">
        <f>TEXT(StockData[[#This Row],[Date]],"mmm yyyy")</f>
        <v>Jan 2025</v>
      </c>
      <c r="I114" s="2">
        <f>StockData[[#This Row],[high]] - StockData[[#This Row],[low]]</f>
        <v>23.720000000000027</v>
      </c>
      <c r="J114" s="27" t="str">
        <f>IF(StockData[[#This Row],[high]]=_xlfn.MAXIFS(StockData[high],StockData[Date],"&lt;="&amp;StockData[[#This Row],[Date]]),"New High","Repeat")</f>
        <v>Repeat</v>
      </c>
      <c r="K114" s="27" t="str">
        <f>IF(StockData[[#This Row],[Spread]]&lt;5,"Low",IF(StockData[[#This Row],[Spread]]&lt;=15,"Medium","High"))</f>
        <v>High</v>
      </c>
      <c r="L114" s="27" t="str">
        <f>IF(StockData[[#This Row],[Spread]] &gt; AVERAGE(StockData[Spread]) * 1.2, "High", IF(StockData[[#This Row],[Spread]] &lt; AVERAGE(StockData[Spread]) * 0.8, "Low", "Medium"))</f>
        <v>High</v>
      </c>
      <c r="M114" s="13">
        <f>(StockData[[#This Row],[close]] - StockData[[#This Row],[open]] )/ StockData[[#This Row],[open]]</f>
        <v>5.2451658359646207E-2</v>
      </c>
      <c r="N114" s="27">
        <f>IF(StockData[[#This Row],[change%]] &gt; 0.02, 0.9, IF(StockData[[#This Row],[change%]] &lt; -0.02, -0.9, 0))</f>
        <v>0.9</v>
      </c>
      <c r="O114" s="27" t="str">
        <f>IF(StockData[[#This Row],[sentiment score]] &gt; 0.5, "Positive", IF(StockData[[#This Row],[sentiment score]] &lt; -0.5, "Negative", "Neutral"))</f>
        <v>Positive</v>
      </c>
    </row>
    <row r="115" spans="1:15" x14ac:dyDescent="0.3">
      <c r="A115" s="1">
        <v>45667</v>
      </c>
      <c r="B115" s="2">
        <v>391.4</v>
      </c>
      <c r="C115" s="2">
        <v>399.28</v>
      </c>
      <c r="D115" s="2">
        <v>377.29</v>
      </c>
      <c r="E115" s="2">
        <v>394.74</v>
      </c>
      <c r="F115" s="2">
        <v>62287333</v>
      </c>
      <c r="G115" s="27" t="str">
        <f>TEXT(StockData[[#This Row],[Date]],"dddd")</f>
        <v>Friday</v>
      </c>
      <c r="H115" s="27" t="str">
        <f>TEXT(StockData[[#This Row],[Date]],"mmm yyyy")</f>
        <v>Jan 2025</v>
      </c>
      <c r="I115" s="2">
        <f>StockData[[#This Row],[high]] - StockData[[#This Row],[low]]</f>
        <v>21.989999999999952</v>
      </c>
      <c r="J115" s="27" t="str">
        <f>IF(StockData[[#This Row],[high]]=_xlfn.MAXIFS(StockData[high],StockData[Date],"&lt;="&amp;StockData[[#This Row],[Date]]),"New High","Repeat")</f>
        <v>Repeat</v>
      </c>
      <c r="K115" s="27" t="str">
        <f>IF(StockData[[#This Row],[Spread]]&lt;5,"Low",IF(StockData[[#This Row],[Spread]]&lt;=15,"Medium","High"))</f>
        <v>High</v>
      </c>
      <c r="L115" s="27" t="str">
        <f>IF(StockData[[#This Row],[Spread]] &gt; AVERAGE(StockData[Spread]) * 1.2, "High", IF(StockData[[#This Row],[Spread]] &lt; AVERAGE(StockData[Spread]) * 0.8, "Low", "Medium"))</f>
        <v>High</v>
      </c>
      <c r="M115" s="13">
        <f>(StockData[[#This Row],[close]] - StockData[[#This Row],[open]] )/ StockData[[#This Row],[open]]</f>
        <v>8.5334695963209806E-3</v>
      </c>
      <c r="N115" s="27">
        <f>IF(StockData[[#This Row],[change%]] &gt; 0.02, 0.9, IF(StockData[[#This Row],[change%]] &lt; -0.02, -0.9, 0))</f>
        <v>0</v>
      </c>
      <c r="O115" s="27" t="str">
        <f>IF(StockData[[#This Row],[sentiment score]] &gt; 0.5, "Positive", IF(StockData[[#This Row],[sentiment score]] &lt; -0.5, "Negative", "Neutral"))</f>
        <v>Neutral</v>
      </c>
    </row>
    <row r="116" spans="1:15" x14ac:dyDescent="0.3">
      <c r="A116" s="1">
        <v>45665</v>
      </c>
      <c r="B116" s="2">
        <v>392.95</v>
      </c>
      <c r="C116" s="2">
        <v>402.49990000000003</v>
      </c>
      <c r="D116" s="2">
        <v>387.4</v>
      </c>
      <c r="E116" s="2">
        <v>394.94</v>
      </c>
      <c r="F116" s="2">
        <v>73038805</v>
      </c>
      <c r="G116" s="27" t="str">
        <f>TEXT(StockData[[#This Row],[Date]],"dddd")</f>
        <v>Wednesday</v>
      </c>
      <c r="H116" s="27" t="str">
        <f>TEXT(StockData[[#This Row],[Date]],"mmm yyyy")</f>
        <v>Jan 2025</v>
      </c>
      <c r="I116" s="2">
        <f>StockData[[#This Row],[high]] - StockData[[#This Row],[low]]</f>
        <v>15.099900000000048</v>
      </c>
      <c r="J116" s="27" t="str">
        <f>IF(StockData[[#This Row],[high]]=_xlfn.MAXIFS(StockData[high],StockData[Date],"&lt;="&amp;StockData[[#This Row],[Date]]),"New High","Repeat")</f>
        <v>Repeat</v>
      </c>
      <c r="K116" s="27" t="str">
        <f>IF(StockData[[#This Row],[Spread]]&lt;5,"Low",IF(StockData[[#This Row],[Spread]]&lt;=15,"Medium","High"))</f>
        <v>High</v>
      </c>
      <c r="L116" s="27" t="str">
        <f>IF(StockData[[#This Row],[Spread]] &gt; AVERAGE(StockData[Spread]) * 1.2, "High", IF(StockData[[#This Row],[Spread]] &lt; AVERAGE(StockData[Spread]) * 0.8, "Low", "Medium"))</f>
        <v>Medium</v>
      </c>
      <c r="M116" s="13">
        <f>(StockData[[#This Row],[close]] - StockData[[#This Row],[open]] )/ StockData[[#This Row],[open]]</f>
        <v>5.0642575391271387E-3</v>
      </c>
      <c r="N116" s="27">
        <f>IF(StockData[[#This Row],[change%]] &gt; 0.02, 0.9, IF(StockData[[#This Row],[change%]] &lt; -0.02, -0.9, 0))</f>
        <v>0</v>
      </c>
      <c r="O116" s="27" t="str">
        <f>IF(StockData[[#This Row],[sentiment score]] &gt; 0.5, "Positive", IF(StockData[[#This Row],[sentiment score]] &lt; -0.5, "Negative", "Neutral"))</f>
        <v>Neutral</v>
      </c>
    </row>
    <row r="117" spans="1:15" x14ac:dyDescent="0.3">
      <c r="A117" s="1">
        <v>45664</v>
      </c>
      <c r="B117" s="2">
        <v>405.83</v>
      </c>
      <c r="C117" s="2">
        <v>414.33</v>
      </c>
      <c r="D117" s="2">
        <v>390</v>
      </c>
      <c r="E117" s="2">
        <v>394.36</v>
      </c>
      <c r="F117" s="2">
        <v>75699525</v>
      </c>
      <c r="G117" s="27" t="str">
        <f>TEXT(StockData[[#This Row],[Date]],"dddd")</f>
        <v>Tuesday</v>
      </c>
      <c r="H117" s="27" t="str">
        <f>TEXT(StockData[[#This Row],[Date]],"mmm yyyy")</f>
        <v>Jan 2025</v>
      </c>
      <c r="I117" s="2">
        <f>StockData[[#This Row],[high]] - StockData[[#This Row],[low]]</f>
        <v>24.329999999999984</v>
      </c>
      <c r="J117" s="27" t="str">
        <f>IF(StockData[[#This Row],[high]]=_xlfn.MAXIFS(StockData[high],StockData[Date],"&lt;="&amp;StockData[[#This Row],[Date]]),"New High","Repeat")</f>
        <v>Repeat</v>
      </c>
      <c r="K117" s="27" t="str">
        <f>IF(StockData[[#This Row],[Spread]]&lt;5,"Low",IF(StockData[[#This Row],[Spread]]&lt;=15,"Medium","High"))</f>
        <v>High</v>
      </c>
      <c r="L117" s="27" t="str">
        <f>IF(StockData[[#This Row],[Spread]] &gt; AVERAGE(StockData[Spread]) * 1.2, "High", IF(StockData[[#This Row],[Spread]] &lt; AVERAGE(StockData[Spread]) * 0.8, "Low", "Medium"))</f>
        <v>High</v>
      </c>
      <c r="M117" s="13">
        <f>(StockData[[#This Row],[close]] - StockData[[#This Row],[open]] )/ StockData[[#This Row],[open]]</f>
        <v>-2.826306581573558E-2</v>
      </c>
      <c r="N117" s="27">
        <f>IF(StockData[[#This Row],[change%]] &gt; 0.02, 0.9, IF(StockData[[#This Row],[change%]] &lt; -0.02, -0.9, 0))</f>
        <v>-0.9</v>
      </c>
      <c r="O117" s="27" t="str">
        <f>IF(StockData[[#This Row],[sentiment score]] &gt; 0.5, "Positive", IF(StockData[[#This Row],[sentiment score]] &lt; -0.5, "Negative", "Neutral"))</f>
        <v>Negative</v>
      </c>
    </row>
    <row r="118" spans="1:15" x14ac:dyDescent="0.3">
      <c r="A118" s="1">
        <v>45663</v>
      </c>
      <c r="B118" s="2">
        <v>423.2</v>
      </c>
      <c r="C118" s="2">
        <v>426.43</v>
      </c>
      <c r="D118" s="2">
        <v>401.7</v>
      </c>
      <c r="E118" s="2">
        <v>411.05</v>
      </c>
      <c r="F118" s="2">
        <v>85516534</v>
      </c>
      <c r="G118" s="27" t="str">
        <f>TEXT(StockData[[#This Row],[Date]],"dddd")</f>
        <v>Monday</v>
      </c>
      <c r="H118" s="27" t="str">
        <f>TEXT(StockData[[#This Row],[Date]],"mmm yyyy")</f>
        <v>Jan 2025</v>
      </c>
      <c r="I118" s="2">
        <f>StockData[[#This Row],[high]] - StockData[[#This Row],[low]]</f>
        <v>24.730000000000018</v>
      </c>
      <c r="J118" s="27" t="str">
        <f>IF(StockData[[#This Row],[high]]=_xlfn.MAXIFS(StockData[high],StockData[Date],"&lt;="&amp;StockData[[#This Row],[Date]]),"New High","Repeat")</f>
        <v>Repeat</v>
      </c>
      <c r="K118" s="27" t="str">
        <f>IF(StockData[[#This Row],[Spread]]&lt;5,"Low",IF(StockData[[#This Row],[Spread]]&lt;=15,"Medium","High"))</f>
        <v>High</v>
      </c>
      <c r="L118" s="27" t="str">
        <f>IF(StockData[[#This Row],[Spread]] &gt; AVERAGE(StockData[Spread]) * 1.2, "High", IF(StockData[[#This Row],[Spread]] &lt; AVERAGE(StockData[Spread]) * 0.8, "Low", "Medium"))</f>
        <v>High</v>
      </c>
      <c r="M118" s="13">
        <f>(StockData[[#This Row],[close]] - StockData[[#This Row],[open]] )/ StockData[[#This Row],[open]]</f>
        <v>-2.8709829867674806E-2</v>
      </c>
      <c r="N118" s="27">
        <f>IF(StockData[[#This Row],[change%]] &gt; 0.02, 0.9, IF(StockData[[#This Row],[change%]] &lt; -0.02, -0.9, 0))</f>
        <v>-0.9</v>
      </c>
      <c r="O118" s="27" t="str">
        <f>IF(StockData[[#This Row],[sentiment score]] &gt; 0.5, "Positive", IF(StockData[[#This Row],[sentiment score]] &lt; -0.5, "Negative", "Neutral"))</f>
        <v>Negative</v>
      </c>
    </row>
    <row r="119" spans="1:15" x14ac:dyDescent="0.3">
      <c r="A119" s="1">
        <v>45660</v>
      </c>
      <c r="B119" s="2">
        <v>381.48</v>
      </c>
      <c r="C119" s="2">
        <v>411.87990000000002</v>
      </c>
      <c r="D119" s="2">
        <v>379.45</v>
      </c>
      <c r="E119" s="2">
        <v>410.44</v>
      </c>
      <c r="F119" s="2">
        <v>95423329</v>
      </c>
      <c r="G119" s="27" t="str">
        <f>TEXT(StockData[[#This Row],[Date]],"dddd")</f>
        <v>Friday</v>
      </c>
      <c r="H119" s="27" t="str">
        <f>TEXT(StockData[[#This Row],[Date]],"mmm yyyy")</f>
        <v>Jan 2025</v>
      </c>
      <c r="I119" s="2">
        <f>StockData[[#This Row],[high]] - StockData[[#This Row],[low]]</f>
        <v>32.429900000000032</v>
      </c>
      <c r="J119" s="27" t="str">
        <f>IF(StockData[[#This Row],[high]]=_xlfn.MAXIFS(StockData[high],StockData[Date],"&lt;="&amp;StockData[[#This Row],[Date]]),"New High","Repeat")</f>
        <v>Repeat</v>
      </c>
      <c r="K119" s="27" t="str">
        <f>IF(StockData[[#This Row],[Spread]]&lt;5,"Low",IF(StockData[[#This Row],[Spread]]&lt;=15,"Medium","High"))</f>
        <v>High</v>
      </c>
      <c r="L119" s="27" t="str">
        <f>IF(StockData[[#This Row],[Spread]] &gt; AVERAGE(StockData[Spread]) * 1.2, "High", IF(StockData[[#This Row],[Spread]] &lt; AVERAGE(StockData[Spread]) * 0.8, "Low", "Medium"))</f>
        <v>High</v>
      </c>
      <c r="M119" s="13">
        <f>(StockData[[#This Row],[close]] - StockData[[#This Row],[open]] )/ StockData[[#This Row],[open]]</f>
        <v>7.5914857921778281E-2</v>
      </c>
      <c r="N119" s="27">
        <f>IF(StockData[[#This Row],[change%]] &gt; 0.02, 0.9, IF(StockData[[#This Row],[change%]] &lt; -0.02, -0.9, 0))</f>
        <v>0.9</v>
      </c>
      <c r="O119" s="27" t="str">
        <f>IF(StockData[[#This Row],[sentiment score]] &gt; 0.5, "Positive", IF(StockData[[#This Row],[sentiment score]] &lt; -0.5, "Negative", "Neutral"))</f>
        <v>Positive</v>
      </c>
    </row>
    <row r="120" spans="1:15" x14ac:dyDescent="0.3">
      <c r="A120" s="1">
        <v>45659</v>
      </c>
      <c r="B120" s="2">
        <v>390.1</v>
      </c>
      <c r="C120" s="2">
        <v>392.72989999999999</v>
      </c>
      <c r="D120" s="2">
        <v>373.04</v>
      </c>
      <c r="E120" s="2">
        <v>379.28</v>
      </c>
      <c r="F120" s="2">
        <v>109710749</v>
      </c>
      <c r="G120" s="27" t="str">
        <f>TEXT(StockData[[#This Row],[Date]],"dddd")</f>
        <v>Thursday</v>
      </c>
      <c r="H120" s="27" t="str">
        <f>TEXT(StockData[[#This Row],[Date]],"mmm yyyy")</f>
        <v>Jan 2025</v>
      </c>
      <c r="I120" s="2">
        <f>StockData[[#This Row],[high]] - StockData[[#This Row],[low]]</f>
        <v>19.689899999999966</v>
      </c>
      <c r="J120" s="27" t="str">
        <f>IF(StockData[[#This Row],[high]]=_xlfn.MAXIFS(StockData[high],StockData[Date],"&lt;="&amp;StockData[[#This Row],[Date]]),"New High","Repeat")</f>
        <v>Repeat</v>
      </c>
      <c r="K120" s="27" t="str">
        <f>IF(StockData[[#This Row],[Spread]]&lt;5,"Low",IF(StockData[[#This Row],[Spread]]&lt;=15,"Medium","High"))</f>
        <v>High</v>
      </c>
      <c r="L120" s="27" t="str">
        <f>IF(StockData[[#This Row],[Spread]] &gt; AVERAGE(StockData[Spread]) * 1.2, "High", IF(StockData[[#This Row],[Spread]] &lt; AVERAGE(StockData[Spread]) * 0.8, "Low", "Medium"))</f>
        <v>High</v>
      </c>
      <c r="M120" s="13">
        <f>(StockData[[#This Row],[close]] - StockData[[#This Row],[open]] )/ StockData[[#This Row],[open]]</f>
        <v>-2.7736477826198536E-2</v>
      </c>
      <c r="N120" s="27">
        <f>IF(StockData[[#This Row],[change%]] &gt; 0.02, 0.9, IF(StockData[[#This Row],[change%]] &lt; -0.02, -0.9, 0))</f>
        <v>-0.9</v>
      </c>
      <c r="O120" s="27" t="str">
        <f>IF(StockData[[#This Row],[sentiment score]] &gt; 0.5, "Positive", IF(StockData[[#This Row],[sentiment score]] &lt; -0.5, "Negative", "Neutral"))</f>
        <v>Negative</v>
      </c>
    </row>
    <row r="121" spans="1:15" x14ac:dyDescent="0.3">
      <c r="A121" s="1">
        <v>45657</v>
      </c>
      <c r="B121" s="2">
        <v>423.79</v>
      </c>
      <c r="C121" s="2">
        <v>427.93</v>
      </c>
      <c r="D121" s="2">
        <v>402.54</v>
      </c>
      <c r="E121" s="2">
        <v>403.84</v>
      </c>
      <c r="F121" s="2">
        <v>76825121</v>
      </c>
      <c r="G121" s="27" t="str">
        <f>TEXT(StockData[[#This Row],[Date]],"dddd")</f>
        <v>Tuesday</v>
      </c>
      <c r="H121" s="27" t="str">
        <f>TEXT(StockData[[#This Row],[Date]],"mmm yyyy")</f>
        <v>Dec 2024</v>
      </c>
      <c r="I121" s="2">
        <f>StockData[[#This Row],[high]] - StockData[[#This Row],[low]]</f>
        <v>25.389999999999986</v>
      </c>
      <c r="J121" s="27" t="str">
        <f>IF(StockData[[#This Row],[high]]=_xlfn.MAXIFS(StockData[high],StockData[Date],"&lt;="&amp;StockData[[#This Row],[Date]]),"New High","Repeat")</f>
        <v>Repeat</v>
      </c>
      <c r="K121" s="27" t="str">
        <f>IF(StockData[[#This Row],[Spread]]&lt;5,"Low",IF(StockData[[#This Row],[Spread]]&lt;=15,"Medium","High"))</f>
        <v>High</v>
      </c>
      <c r="L121" s="27" t="str">
        <f>IF(StockData[[#This Row],[Spread]] &gt; AVERAGE(StockData[Spread]) * 1.2, "High", IF(StockData[[#This Row],[Spread]] &lt; AVERAGE(StockData[Spread]) * 0.8, "Low", "Medium"))</f>
        <v>High</v>
      </c>
      <c r="M121" s="13">
        <f>(StockData[[#This Row],[close]] - StockData[[#This Row],[open]] )/ StockData[[#This Row],[open]]</f>
        <v>-4.7075202340782094E-2</v>
      </c>
      <c r="N121" s="27">
        <f>IF(StockData[[#This Row],[change%]] &gt; 0.02, 0.9, IF(StockData[[#This Row],[change%]] &lt; -0.02, -0.9, 0))</f>
        <v>-0.9</v>
      </c>
      <c r="O121" s="27" t="str">
        <f>IF(StockData[[#This Row],[sentiment score]] &gt; 0.5, "Positive", IF(StockData[[#This Row],[sentiment score]] &lt; -0.5, "Negative", "Neutral"))</f>
        <v>Negative</v>
      </c>
    </row>
    <row r="122" spans="1:15" x14ac:dyDescent="0.3">
      <c r="A122" s="1">
        <v>45656</v>
      </c>
      <c r="B122" s="2">
        <v>419.4</v>
      </c>
      <c r="C122" s="2">
        <v>427</v>
      </c>
      <c r="D122" s="2">
        <v>415.75</v>
      </c>
      <c r="E122" s="2">
        <v>417.41</v>
      </c>
      <c r="F122" s="2">
        <v>64941012</v>
      </c>
      <c r="G122" s="27" t="str">
        <f>TEXT(StockData[[#This Row],[Date]],"dddd")</f>
        <v>Monday</v>
      </c>
      <c r="H122" s="27" t="str">
        <f>TEXT(StockData[[#This Row],[Date]],"mmm yyyy")</f>
        <v>Dec 2024</v>
      </c>
      <c r="I122" s="2">
        <f>StockData[[#This Row],[high]] - StockData[[#This Row],[low]]</f>
        <v>11.25</v>
      </c>
      <c r="J122" s="27" t="str">
        <f>IF(StockData[[#This Row],[high]]=_xlfn.MAXIFS(StockData[high],StockData[Date],"&lt;="&amp;StockData[[#This Row],[Date]]),"New High","Repeat")</f>
        <v>Repeat</v>
      </c>
      <c r="K122" s="27" t="str">
        <f>IF(StockData[[#This Row],[Spread]]&lt;5,"Low",IF(StockData[[#This Row],[Spread]]&lt;=15,"Medium","High"))</f>
        <v>Medium</v>
      </c>
      <c r="L122" s="27" t="str">
        <f>IF(StockData[[#This Row],[Spread]] &gt; AVERAGE(StockData[Spread]) * 1.2, "High", IF(StockData[[#This Row],[Spread]] &lt; AVERAGE(StockData[Spread]) * 0.8, "Low", "Medium"))</f>
        <v>Medium</v>
      </c>
      <c r="M122" s="13">
        <f>(StockData[[#This Row],[close]] - StockData[[#This Row],[open]] )/ StockData[[#This Row],[open]]</f>
        <v>-4.7448736289936871E-3</v>
      </c>
      <c r="N122" s="27">
        <f>IF(StockData[[#This Row],[change%]] &gt; 0.02, 0.9, IF(StockData[[#This Row],[change%]] &lt; -0.02, -0.9, 0))</f>
        <v>0</v>
      </c>
      <c r="O122" s="27" t="str">
        <f>IF(StockData[[#This Row],[sentiment score]] &gt; 0.5, "Positive", IF(StockData[[#This Row],[sentiment score]] &lt; -0.5, "Negative", "Neutral"))</f>
        <v>Neutral</v>
      </c>
    </row>
    <row r="123" spans="1:15" x14ac:dyDescent="0.3">
      <c r="A123" s="1">
        <v>45653</v>
      </c>
      <c r="B123" s="2">
        <v>449.52</v>
      </c>
      <c r="C123" s="2">
        <v>450</v>
      </c>
      <c r="D123" s="2">
        <v>426.5</v>
      </c>
      <c r="E123" s="2">
        <v>431.66</v>
      </c>
      <c r="F123" s="2">
        <v>82666821</v>
      </c>
      <c r="G123" s="27" t="str">
        <f>TEXT(StockData[[#This Row],[Date]],"dddd")</f>
        <v>Friday</v>
      </c>
      <c r="H123" s="27" t="str">
        <f>TEXT(StockData[[#This Row],[Date]],"mmm yyyy")</f>
        <v>Dec 2024</v>
      </c>
      <c r="I123" s="2">
        <f>StockData[[#This Row],[high]] - StockData[[#This Row],[low]]</f>
        <v>23.5</v>
      </c>
      <c r="J123" s="27" t="str">
        <f>IF(StockData[[#This Row],[high]]=_xlfn.MAXIFS(StockData[high],StockData[Date],"&lt;="&amp;StockData[[#This Row],[Date]]),"New High","Repeat")</f>
        <v>Repeat</v>
      </c>
      <c r="K123" s="27" t="str">
        <f>IF(StockData[[#This Row],[Spread]]&lt;5,"Low",IF(StockData[[#This Row],[Spread]]&lt;=15,"Medium","High"))</f>
        <v>High</v>
      </c>
      <c r="L123" s="27" t="str">
        <f>IF(StockData[[#This Row],[Spread]] &gt; AVERAGE(StockData[Spread]) * 1.2, "High", IF(StockData[[#This Row],[Spread]] &lt; AVERAGE(StockData[Spread]) * 0.8, "Low", "Medium"))</f>
        <v>High</v>
      </c>
      <c r="M123" s="13">
        <f>(StockData[[#This Row],[close]] - StockData[[#This Row],[open]] )/ StockData[[#This Row],[open]]</f>
        <v>-3.9731268909058454E-2</v>
      </c>
      <c r="N123" s="27">
        <f>IF(StockData[[#This Row],[change%]] &gt; 0.02, 0.9, IF(StockData[[#This Row],[change%]] &lt; -0.02, -0.9, 0))</f>
        <v>-0.9</v>
      </c>
      <c r="O123" s="27" t="str">
        <f>IF(StockData[[#This Row],[sentiment score]] &gt; 0.5, "Positive", IF(StockData[[#This Row],[sentiment score]] &lt; -0.5, "Negative", "Neutral"))</f>
        <v>Negative</v>
      </c>
    </row>
    <row r="124" spans="1:15" x14ac:dyDescent="0.3">
      <c r="A124" s="1">
        <v>45652</v>
      </c>
      <c r="B124" s="2">
        <v>465.16</v>
      </c>
      <c r="C124" s="2">
        <v>465.32990000000001</v>
      </c>
      <c r="D124" s="2">
        <v>451.02</v>
      </c>
      <c r="E124" s="2">
        <v>454.13</v>
      </c>
      <c r="F124" s="2">
        <v>76651210</v>
      </c>
      <c r="G124" s="27" t="str">
        <f>TEXT(StockData[[#This Row],[Date]],"dddd")</f>
        <v>Thursday</v>
      </c>
      <c r="H124" s="27" t="str">
        <f>TEXT(StockData[[#This Row],[Date]],"mmm yyyy")</f>
        <v>Dec 2024</v>
      </c>
      <c r="I124" s="2">
        <f>StockData[[#This Row],[high]] - StockData[[#This Row],[low]]</f>
        <v>14.309900000000027</v>
      </c>
      <c r="J124" s="27" t="str">
        <f>IF(StockData[[#This Row],[high]]=_xlfn.MAXIFS(StockData[high],StockData[Date],"&lt;="&amp;StockData[[#This Row],[Date]]),"New High","Repeat")</f>
        <v>Repeat</v>
      </c>
      <c r="K124" s="27" t="str">
        <f>IF(StockData[[#This Row],[Spread]]&lt;5,"Low",IF(StockData[[#This Row],[Spread]]&lt;=15,"Medium","High"))</f>
        <v>Medium</v>
      </c>
      <c r="L124" s="27" t="str">
        <f>IF(StockData[[#This Row],[Spread]] &gt; AVERAGE(StockData[Spread]) * 1.2, "High", IF(StockData[[#This Row],[Spread]] &lt; AVERAGE(StockData[Spread]) * 0.8, "Low", "Medium"))</f>
        <v>Medium</v>
      </c>
      <c r="M124" s="13">
        <f>(StockData[[#This Row],[close]] - StockData[[#This Row],[open]] )/ StockData[[#This Row],[open]]</f>
        <v>-2.3712271046521689E-2</v>
      </c>
      <c r="N124" s="27">
        <f>IF(StockData[[#This Row],[change%]] &gt; 0.02, 0.9, IF(StockData[[#This Row],[change%]] &lt; -0.02, -0.9, 0))</f>
        <v>-0.9</v>
      </c>
      <c r="O124" s="27" t="str">
        <f>IF(StockData[[#This Row],[sentiment score]] &gt; 0.5, "Positive", IF(StockData[[#This Row],[sentiment score]] &lt; -0.5, "Negative", "Neutral"))</f>
        <v>Negative</v>
      </c>
    </row>
    <row r="125" spans="1:15" x14ac:dyDescent="0.3">
      <c r="A125" s="1">
        <v>45650</v>
      </c>
      <c r="B125" s="2">
        <v>435.9</v>
      </c>
      <c r="C125" s="2">
        <v>462.78</v>
      </c>
      <c r="D125" s="2">
        <v>435.14</v>
      </c>
      <c r="E125" s="2">
        <v>462.28</v>
      </c>
      <c r="F125" s="2">
        <v>59551750</v>
      </c>
      <c r="G125" s="27" t="str">
        <f>TEXT(StockData[[#This Row],[Date]],"dddd")</f>
        <v>Tuesday</v>
      </c>
      <c r="H125" s="27" t="str">
        <f>TEXT(StockData[[#This Row],[Date]],"mmm yyyy")</f>
        <v>Dec 2024</v>
      </c>
      <c r="I125" s="2">
        <f>StockData[[#This Row],[high]] - StockData[[#This Row],[low]]</f>
        <v>27.639999999999986</v>
      </c>
      <c r="J125" s="27" t="str">
        <f>IF(StockData[[#This Row],[high]]=_xlfn.MAXIFS(StockData[high],StockData[Date],"&lt;="&amp;StockData[[#This Row],[Date]]),"New High","Repeat")</f>
        <v>Repeat</v>
      </c>
      <c r="K125" s="27" t="str">
        <f>IF(StockData[[#This Row],[Spread]]&lt;5,"Low",IF(StockData[[#This Row],[Spread]]&lt;=15,"Medium","High"))</f>
        <v>High</v>
      </c>
      <c r="L125" s="27" t="str">
        <f>IF(StockData[[#This Row],[Spread]] &gt; AVERAGE(StockData[Spread]) * 1.2, "High", IF(StockData[[#This Row],[Spread]] &lt; AVERAGE(StockData[Spread]) * 0.8, "Low", "Medium"))</f>
        <v>High</v>
      </c>
      <c r="M125" s="13">
        <f>(StockData[[#This Row],[close]] - StockData[[#This Row],[open]] )/ StockData[[#This Row],[open]]</f>
        <v>6.051846753842624E-2</v>
      </c>
      <c r="N125" s="27">
        <f>IF(StockData[[#This Row],[change%]] &gt; 0.02, 0.9, IF(StockData[[#This Row],[change%]] &lt; -0.02, -0.9, 0))</f>
        <v>0.9</v>
      </c>
      <c r="O125" s="27" t="str">
        <f>IF(StockData[[#This Row],[sentiment score]] &gt; 0.5, "Positive", IF(StockData[[#This Row],[sentiment score]] &lt; -0.5, "Negative", "Neutral"))</f>
        <v>Positive</v>
      </c>
    </row>
    <row r="126" spans="1:15" x14ac:dyDescent="0.3">
      <c r="A126" s="1">
        <v>45649</v>
      </c>
      <c r="B126" s="2">
        <v>431</v>
      </c>
      <c r="C126" s="2">
        <v>434.51</v>
      </c>
      <c r="D126" s="2">
        <v>415.41120000000001</v>
      </c>
      <c r="E126" s="2">
        <v>430.6</v>
      </c>
      <c r="F126" s="2">
        <v>72698055</v>
      </c>
      <c r="G126" s="27" t="str">
        <f>TEXT(StockData[[#This Row],[Date]],"dddd")</f>
        <v>Monday</v>
      </c>
      <c r="H126" s="27" t="str">
        <f>TEXT(StockData[[#This Row],[Date]],"mmm yyyy")</f>
        <v>Dec 2024</v>
      </c>
      <c r="I126" s="2">
        <f>StockData[[#This Row],[high]] - StockData[[#This Row],[low]]</f>
        <v>19.098799999999983</v>
      </c>
      <c r="J126" s="27" t="str">
        <f>IF(StockData[[#This Row],[high]]=_xlfn.MAXIFS(StockData[high],StockData[Date],"&lt;="&amp;StockData[[#This Row],[Date]]),"New High","Repeat")</f>
        <v>Repeat</v>
      </c>
      <c r="K126" s="27" t="str">
        <f>IF(StockData[[#This Row],[Spread]]&lt;5,"Low",IF(StockData[[#This Row],[Spread]]&lt;=15,"Medium","High"))</f>
        <v>High</v>
      </c>
      <c r="L126" s="27" t="str">
        <f>IF(StockData[[#This Row],[Spread]] &gt; AVERAGE(StockData[Spread]) * 1.2, "High", IF(StockData[[#This Row],[Spread]] &lt; AVERAGE(StockData[Spread]) * 0.8, "Low", "Medium"))</f>
        <v>High</v>
      </c>
      <c r="M126" s="13">
        <f>(StockData[[#This Row],[close]] - StockData[[#This Row],[open]] )/ StockData[[#This Row],[open]]</f>
        <v>-9.2807424593962238E-4</v>
      </c>
      <c r="N126" s="27">
        <f>IF(StockData[[#This Row],[change%]] &gt; 0.02, 0.9, IF(StockData[[#This Row],[change%]] &lt; -0.02, -0.9, 0))</f>
        <v>0</v>
      </c>
      <c r="O126" s="27" t="str">
        <f>IF(StockData[[#This Row],[sentiment score]] &gt; 0.5, "Positive", IF(StockData[[#This Row],[sentiment score]] &lt; -0.5, "Negative", "Neutral"))</f>
        <v>Neutral</v>
      </c>
    </row>
    <row r="127" spans="1:15" x14ac:dyDescent="0.3">
      <c r="A127" s="1">
        <v>45646</v>
      </c>
      <c r="B127" s="2">
        <v>425.505</v>
      </c>
      <c r="C127" s="2">
        <v>447.08</v>
      </c>
      <c r="D127" s="2">
        <v>417.64</v>
      </c>
      <c r="E127" s="2">
        <v>421.06</v>
      </c>
      <c r="F127" s="2">
        <v>132216176</v>
      </c>
      <c r="G127" s="27" t="str">
        <f>TEXT(StockData[[#This Row],[Date]],"dddd")</f>
        <v>Friday</v>
      </c>
      <c r="H127" s="27" t="str">
        <f>TEXT(StockData[[#This Row],[Date]],"mmm yyyy")</f>
        <v>Dec 2024</v>
      </c>
      <c r="I127" s="2">
        <f>StockData[[#This Row],[high]] - StockData[[#This Row],[low]]</f>
        <v>29.439999999999998</v>
      </c>
      <c r="J127" s="27" t="str">
        <f>IF(StockData[[#This Row],[high]]=_xlfn.MAXIFS(StockData[high],StockData[Date],"&lt;="&amp;StockData[[#This Row],[Date]]),"New High","Repeat")</f>
        <v>Repeat</v>
      </c>
      <c r="K127" s="27" t="str">
        <f>IF(StockData[[#This Row],[Spread]]&lt;5,"Low",IF(StockData[[#This Row],[Spread]]&lt;=15,"Medium","High"))</f>
        <v>High</v>
      </c>
      <c r="L127" s="27" t="str">
        <f>IF(StockData[[#This Row],[Spread]] &gt; AVERAGE(StockData[Spread]) * 1.2, "High", IF(StockData[[#This Row],[Spread]] &lt; AVERAGE(StockData[Spread]) * 0.8, "Low", "Medium"))</f>
        <v>High</v>
      </c>
      <c r="M127" s="13">
        <f>(StockData[[#This Row],[close]] - StockData[[#This Row],[open]] )/ StockData[[#This Row],[open]]</f>
        <v>-1.0446410735479004E-2</v>
      </c>
      <c r="N127" s="27">
        <f>IF(StockData[[#This Row],[change%]] &gt; 0.02, 0.9, IF(StockData[[#This Row],[change%]] &lt; -0.02, -0.9, 0))</f>
        <v>0</v>
      </c>
      <c r="O127" s="27" t="str">
        <f>IF(StockData[[#This Row],[sentiment score]] &gt; 0.5, "Positive", IF(StockData[[#This Row],[sentiment score]] &lt; -0.5, "Negative", "Neutral"))</f>
        <v>Neutral</v>
      </c>
    </row>
    <row r="128" spans="1:15" x14ac:dyDescent="0.3">
      <c r="A128" s="1">
        <v>45645</v>
      </c>
      <c r="B128" s="2">
        <v>451.88</v>
      </c>
      <c r="C128" s="2">
        <v>456.36</v>
      </c>
      <c r="D128" s="2">
        <v>420.02</v>
      </c>
      <c r="E128" s="2">
        <v>436.17</v>
      </c>
      <c r="F128" s="2">
        <v>118566146</v>
      </c>
      <c r="G128" s="27" t="str">
        <f>TEXT(StockData[[#This Row],[Date]],"dddd")</f>
        <v>Thursday</v>
      </c>
      <c r="H128" s="27" t="str">
        <f>TEXT(StockData[[#This Row],[Date]],"mmm yyyy")</f>
        <v>Dec 2024</v>
      </c>
      <c r="I128" s="2">
        <f>StockData[[#This Row],[high]] - StockData[[#This Row],[low]]</f>
        <v>36.340000000000032</v>
      </c>
      <c r="J128" s="27" t="str">
        <f>IF(StockData[[#This Row],[high]]=_xlfn.MAXIFS(StockData[high],StockData[Date],"&lt;="&amp;StockData[[#This Row],[Date]]),"New High","Repeat")</f>
        <v>Repeat</v>
      </c>
      <c r="K128" s="27" t="str">
        <f>IF(StockData[[#This Row],[Spread]]&lt;5,"Low",IF(StockData[[#This Row],[Spread]]&lt;=15,"Medium","High"))</f>
        <v>High</v>
      </c>
      <c r="L128" s="27" t="str">
        <f>IF(StockData[[#This Row],[Spread]] &gt; AVERAGE(StockData[Spread]) * 1.2, "High", IF(StockData[[#This Row],[Spread]] &lt; AVERAGE(StockData[Spread]) * 0.8, "Low", "Medium"))</f>
        <v>High</v>
      </c>
      <c r="M128" s="13">
        <f>(StockData[[#This Row],[close]] - StockData[[#This Row],[open]] )/ StockData[[#This Row],[open]]</f>
        <v>-3.476586704434801E-2</v>
      </c>
      <c r="N128" s="27">
        <f>IF(StockData[[#This Row],[change%]] &gt; 0.02, 0.9, IF(StockData[[#This Row],[change%]] &lt; -0.02, -0.9, 0))</f>
        <v>-0.9</v>
      </c>
      <c r="O128" s="27" t="str">
        <f>IF(StockData[[#This Row],[sentiment score]] &gt; 0.5, "Positive", IF(StockData[[#This Row],[sentiment score]] &lt; -0.5, "Negative", "Neutral"))</f>
        <v>Negative</v>
      </c>
    </row>
    <row r="129" spans="1:15" x14ac:dyDescent="0.3">
      <c r="A129" s="1">
        <v>45644</v>
      </c>
      <c r="B129" s="2">
        <v>466.495</v>
      </c>
      <c r="C129" s="2">
        <v>488.53989999999999</v>
      </c>
      <c r="D129" s="2">
        <v>427.01</v>
      </c>
      <c r="E129" s="2">
        <v>440.13</v>
      </c>
      <c r="F129" s="2">
        <v>149340788</v>
      </c>
      <c r="G129" s="27" t="str">
        <f>TEXT(StockData[[#This Row],[Date]],"dddd")</f>
        <v>Wednesday</v>
      </c>
      <c r="H129" s="27" t="str">
        <f>TEXT(StockData[[#This Row],[Date]],"mmm yyyy")</f>
        <v>Dec 2024</v>
      </c>
      <c r="I129" s="2">
        <f>StockData[[#This Row],[high]] - StockData[[#This Row],[low]]</f>
        <v>61.529899999999998</v>
      </c>
      <c r="J129" s="27" t="str">
        <f>IF(StockData[[#This Row],[high]]=_xlfn.MAXIFS(StockData[high],StockData[Date],"&lt;="&amp;StockData[[#This Row],[Date]]),"New High","Repeat")</f>
        <v>Repeat</v>
      </c>
      <c r="K129" s="27" t="str">
        <f>IF(StockData[[#This Row],[Spread]]&lt;5,"Low",IF(StockData[[#This Row],[Spread]]&lt;=15,"Medium","High"))</f>
        <v>High</v>
      </c>
      <c r="L129" s="27" t="str">
        <f>IF(StockData[[#This Row],[Spread]] &gt; AVERAGE(StockData[Spread]) * 1.2, "High", IF(StockData[[#This Row],[Spread]] &lt; AVERAGE(StockData[Spread]) * 0.8, "Low", "Medium"))</f>
        <v>High</v>
      </c>
      <c r="M129" s="13">
        <f>(StockData[[#This Row],[close]] - StockData[[#This Row],[open]] )/ StockData[[#This Row],[open]]</f>
        <v>-5.6517218834071126E-2</v>
      </c>
      <c r="N129" s="27">
        <f>IF(StockData[[#This Row],[change%]] &gt; 0.02, 0.9, IF(StockData[[#This Row],[change%]] &lt; -0.02, -0.9, 0))</f>
        <v>-0.9</v>
      </c>
      <c r="O129" s="27" t="str">
        <f>IF(StockData[[#This Row],[sentiment score]] &gt; 0.5, "Positive", IF(StockData[[#This Row],[sentiment score]] &lt; -0.5, "Negative", "Neutral"))</f>
        <v>Negative</v>
      </c>
    </row>
    <row r="130" spans="1:15" x14ac:dyDescent="0.3">
      <c r="A130" s="1">
        <v>45643</v>
      </c>
      <c r="B130" s="2">
        <v>475.9</v>
      </c>
      <c r="C130" s="2">
        <v>483.99</v>
      </c>
      <c r="D130" s="2">
        <v>457.51010000000002</v>
      </c>
      <c r="E130" s="2">
        <v>479.86</v>
      </c>
      <c r="F130" s="2">
        <v>131222978</v>
      </c>
      <c r="G130" s="27" t="str">
        <f>TEXT(StockData[[#This Row],[Date]],"dddd")</f>
        <v>Tuesday</v>
      </c>
      <c r="H130" s="27" t="str">
        <f>TEXT(StockData[[#This Row],[Date]],"mmm yyyy")</f>
        <v>Dec 2024</v>
      </c>
      <c r="I130" s="2">
        <f>StockData[[#This Row],[high]] - StockData[[#This Row],[low]]</f>
        <v>26.479899999999986</v>
      </c>
      <c r="J130" s="27" t="str">
        <f>IF(StockData[[#This Row],[high]]=_xlfn.MAXIFS(StockData[high],StockData[Date],"&lt;="&amp;StockData[[#This Row],[Date]]),"New High","Repeat")</f>
        <v>Repeat</v>
      </c>
      <c r="K130" s="27" t="str">
        <f>IF(StockData[[#This Row],[Spread]]&lt;5,"Low",IF(StockData[[#This Row],[Spread]]&lt;=15,"Medium","High"))</f>
        <v>High</v>
      </c>
      <c r="L130" s="27" t="str">
        <f>IF(StockData[[#This Row],[Spread]] &gt; AVERAGE(StockData[Spread]) * 1.2, "High", IF(StockData[[#This Row],[Spread]] &lt; AVERAGE(StockData[Spread]) * 0.8, "Low", "Medium"))</f>
        <v>High</v>
      </c>
      <c r="M130" s="13">
        <f>(StockData[[#This Row],[close]] - StockData[[#This Row],[open]] )/ StockData[[#This Row],[open]]</f>
        <v>8.3210758562724026E-3</v>
      </c>
      <c r="N130" s="27">
        <f>IF(StockData[[#This Row],[change%]] &gt; 0.02, 0.9, IF(StockData[[#This Row],[change%]] &lt; -0.02, -0.9, 0))</f>
        <v>0</v>
      </c>
      <c r="O130" s="27" t="str">
        <f>IF(StockData[[#This Row],[sentiment score]] &gt; 0.5, "Positive", IF(StockData[[#This Row],[sentiment score]] &lt; -0.5, "Negative", "Neutral"))</f>
        <v>Neutral</v>
      </c>
    </row>
    <row r="131" spans="1:15" x14ac:dyDescent="0.3">
      <c r="A131" s="1">
        <v>45642</v>
      </c>
      <c r="B131" s="2">
        <v>441.09</v>
      </c>
      <c r="C131" s="2">
        <v>463.19</v>
      </c>
      <c r="D131" s="2">
        <v>436.15</v>
      </c>
      <c r="E131" s="2">
        <v>463.02</v>
      </c>
      <c r="F131" s="2">
        <v>114083811</v>
      </c>
      <c r="G131" s="27" t="str">
        <f>TEXT(StockData[[#This Row],[Date]],"dddd")</f>
        <v>Monday</v>
      </c>
      <c r="H131" s="27" t="str">
        <f>TEXT(StockData[[#This Row],[Date]],"mmm yyyy")</f>
        <v>Dec 2024</v>
      </c>
      <c r="I131" s="2">
        <f>StockData[[#This Row],[high]] - StockData[[#This Row],[low]]</f>
        <v>27.04000000000002</v>
      </c>
      <c r="J131" s="27" t="str">
        <f>IF(StockData[[#This Row],[high]]=_xlfn.MAXIFS(StockData[high],StockData[Date],"&lt;="&amp;StockData[[#This Row],[Date]]),"New High","Repeat")</f>
        <v>Repeat</v>
      </c>
      <c r="K131" s="27" t="str">
        <f>IF(StockData[[#This Row],[Spread]]&lt;5,"Low",IF(StockData[[#This Row],[Spread]]&lt;=15,"Medium","High"))</f>
        <v>High</v>
      </c>
      <c r="L131" s="27" t="str">
        <f>IF(StockData[[#This Row],[Spread]] &gt; AVERAGE(StockData[Spread]) * 1.2, "High", IF(StockData[[#This Row],[Spread]] &lt; AVERAGE(StockData[Spread]) * 0.8, "Low", "Medium"))</f>
        <v>High</v>
      </c>
      <c r="M131" s="13">
        <f>(StockData[[#This Row],[close]] - StockData[[#This Row],[open]] )/ StockData[[#This Row],[open]]</f>
        <v>4.97177446779569E-2</v>
      </c>
      <c r="N131" s="27">
        <f>IF(StockData[[#This Row],[change%]] &gt; 0.02, 0.9, IF(StockData[[#This Row],[change%]] &lt; -0.02, -0.9, 0))</f>
        <v>0.9</v>
      </c>
      <c r="O131" s="27" t="str">
        <f>IF(StockData[[#This Row],[sentiment score]] &gt; 0.5, "Positive", IF(StockData[[#This Row],[sentiment score]] &lt; -0.5, "Negative", "Neutral"))</f>
        <v>Positive</v>
      </c>
    </row>
    <row r="132" spans="1:15" x14ac:dyDescent="0.3">
      <c r="A132" s="1">
        <v>45639</v>
      </c>
      <c r="B132" s="2">
        <v>420</v>
      </c>
      <c r="C132" s="2">
        <v>436.3</v>
      </c>
      <c r="D132" s="2">
        <v>415.71</v>
      </c>
      <c r="E132" s="2">
        <v>436.23</v>
      </c>
      <c r="F132" s="2">
        <v>89000158</v>
      </c>
      <c r="G132" s="27" t="str">
        <f>TEXT(StockData[[#This Row],[Date]],"dddd")</f>
        <v>Friday</v>
      </c>
      <c r="H132" s="27" t="str">
        <f>TEXT(StockData[[#This Row],[Date]],"mmm yyyy")</f>
        <v>Dec 2024</v>
      </c>
      <c r="I132" s="2">
        <f>StockData[[#This Row],[high]] - StockData[[#This Row],[low]]</f>
        <v>20.590000000000032</v>
      </c>
      <c r="J132" s="27" t="str">
        <f>IF(StockData[[#This Row],[high]]=_xlfn.MAXIFS(StockData[high],StockData[Date],"&lt;="&amp;StockData[[#This Row],[Date]]),"New High","Repeat")</f>
        <v>Repeat</v>
      </c>
      <c r="K132" s="27" t="str">
        <f>IF(StockData[[#This Row],[Spread]]&lt;5,"Low",IF(StockData[[#This Row],[Spread]]&lt;=15,"Medium","High"))</f>
        <v>High</v>
      </c>
      <c r="L132" s="27" t="str">
        <f>IF(StockData[[#This Row],[Spread]] &gt; AVERAGE(StockData[Spread]) * 1.2, "High", IF(StockData[[#This Row],[Spread]] &lt; AVERAGE(StockData[Spread]) * 0.8, "Low", "Medium"))</f>
        <v>High</v>
      </c>
      <c r="M132" s="13">
        <f>(StockData[[#This Row],[close]] - StockData[[#This Row],[open]] )/ StockData[[#This Row],[open]]</f>
        <v>3.8642857142857187E-2</v>
      </c>
      <c r="N132" s="27">
        <f>IF(StockData[[#This Row],[change%]] &gt; 0.02, 0.9, IF(StockData[[#This Row],[change%]] &lt; -0.02, -0.9, 0))</f>
        <v>0.9</v>
      </c>
      <c r="O132" s="27" t="str">
        <f>IF(StockData[[#This Row],[sentiment score]] &gt; 0.5, "Positive", IF(StockData[[#This Row],[sentiment score]] &lt; -0.5, "Negative", "Neutral"))</f>
        <v>Positive</v>
      </c>
    </row>
    <row r="133" spans="1:15" x14ac:dyDescent="0.3">
      <c r="A133" s="1">
        <v>45638</v>
      </c>
      <c r="B133" s="2">
        <v>424.84</v>
      </c>
      <c r="C133" s="2">
        <v>429.3</v>
      </c>
      <c r="D133" s="2">
        <v>415</v>
      </c>
      <c r="E133" s="2">
        <v>418.1</v>
      </c>
      <c r="F133" s="2">
        <v>87752225</v>
      </c>
      <c r="G133" s="27" t="str">
        <f>TEXT(StockData[[#This Row],[Date]],"dddd")</f>
        <v>Thursday</v>
      </c>
      <c r="H133" s="27" t="str">
        <f>TEXT(StockData[[#This Row],[Date]],"mmm yyyy")</f>
        <v>Dec 2024</v>
      </c>
      <c r="I133" s="2">
        <f>StockData[[#This Row],[high]] - StockData[[#This Row],[low]]</f>
        <v>14.300000000000011</v>
      </c>
      <c r="J133" s="27" t="str">
        <f>IF(StockData[[#This Row],[high]]=_xlfn.MAXIFS(StockData[high],StockData[Date],"&lt;="&amp;StockData[[#This Row],[Date]]),"New High","Repeat")</f>
        <v>Repeat</v>
      </c>
      <c r="K133" s="27" t="str">
        <f>IF(StockData[[#This Row],[Spread]]&lt;5,"Low",IF(StockData[[#This Row],[Spread]]&lt;=15,"Medium","High"))</f>
        <v>Medium</v>
      </c>
      <c r="L133" s="27" t="str">
        <f>IF(StockData[[#This Row],[Spread]] &gt; AVERAGE(StockData[Spread]) * 1.2, "High", IF(StockData[[#This Row],[Spread]] &lt; AVERAGE(StockData[Spread]) * 0.8, "Low", "Medium"))</f>
        <v>Medium</v>
      </c>
      <c r="M133" s="13">
        <f>(StockData[[#This Row],[close]] - StockData[[#This Row],[open]] )/ StockData[[#This Row],[open]]</f>
        <v>-1.5864796158553698E-2</v>
      </c>
      <c r="N133" s="27">
        <f>IF(StockData[[#This Row],[change%]] &gt; 0.02, 0.9, IF(StockData[[#This Row],[change%]] &lt; -0.02, -0.9, 0))</f>
        <v>0</v>
      </c>
      <c r="O133" s="27" t="str">
        <f>IF(StockData[[#This Row],[sentiment score]] &gt; 0.5, "Positive", IF(StockData[[#This Row],[sentiment score]] &lt; -0.5, "Negative", "Neutral"))</f>
        <v>Neutral</v>
      </c>
    </row>
    <row r="134" spans="1:15" x14ac:dyDescent="0.3">
      <c r="A134" s="1">
        <v>45637</v>
      </c>
      <c r="B134" s="2">
        <v>409.7</v>
      </c>
      <c r="C134" s="2">
        <v>424.88</v>
      </c>
      <c r="D134" s="2">
        <v>402.38</v>
      </c>
      <c r="E134" s="2">
        <v>424.77</v>
      </c>
      <c r="F134" s="2">
        <v>104287559</v>
      </c>
      <c r="G134" s="27" t="str">
        <f>TEXT(StockData[[#This Row],[Date]],"dddd")</f>
        <v>Wednesday</v>
      </c>
      <c r="H134" s="27" t="str">
        <f>TEXT(StockData[[#This Row],[Date]],"mmm yyyy")</f>
        <v>Dec 2024</v>
      </c>
      <c r="I134" s="2">
        <f>StockData[[#This Row],[high]] - StockData[[#This Row],[low]]</f>
        <v>22.5</v>
      </c>
      <c r="J134" s="27" t="str">
        <f>IF(StockData[[#This Row],[high]]=_xlfn.MAXIFS(StockData[high],StockData[Date],"&lt;="&amp;StockData[[#This Row],[Date]]),"New High","Repeat")</f>
        <v>Repeat</v>
      </c>
      <c r="K134" s="27" t="str">
        <f>IF(StockData[[#This Row],[Spread]]&lt;5,"Low",IF(StockData[[#This Row],[Spread]]&lt;=15,"Medium","High"))</f>
        <v>High</v>
      </c>
      <c r="L134" s="27" t="str">
        <f>IF(StockData[[#This Row],[Spread]] &gt; AVERAGE(StockData[Spread]) * 1.2, "High", IF(StockData[[#This Row],[Spread]] &lt; AVERAGE(StockData[Spread]) * 0.8, "Low", "Medium"))</f>
        <v>High</v>
      </c>
      <c r="M134" s="13">
        <f>(StockData[[#This Row],[close]] - StockData[[#This Row],[open]] )/ StockData[[#This Row],[open]]</f>
        <v>3.6783011959970698E-2</v>
      </c>
      <c r="N134" s="27">
        <f>IF(StockData[[#This Row],[change%]] &gt; 0.02, 0.9, IF(StockData[[#This Row],[change%]] &lt; -0.02, -0.9, 0))</f>
        <v>0.9</v>
      </c>
      <c r="O134" s="27" t="str">
        <f>IF(StockData[[#This Row],[sentiment score]] &gt; 0.5, "Positive", IF(StockData[[#This Row],[sentiment score]] &lt; -0.5, "Negative", "Neutral"))</f>
        <v>Positive</v>
      </c>
    </row>
    <row r="135" spans="1:15" x14ac:dyDescent="0.3">
      <c r="A135" s="1">
        <v>45636</v>
      </c>
      <c r="B135" s="2">
        <v>392.68</v>
      </c>
      <c r="C135" s="2">
        <v>409.73</v>
      </c>
      <c r="D135" s="2">
        <v>390.85</v>
      </c>
      <c r="E135" s="2">
        <v>400.99</v>
      </c>
      <c r="F135" s="2">
        <v>97563578</v>
      </c>
      <c r="G135" s="27" t="str">
        <f>TEXT(StockData[[#This Row],[Date]],"dddd")</f>
        <v>Tuesday</v>
      </c>
      <c r="H135" s="27" t="str">
        <f>TEXT(StockData[[#This Row],[Date]],"mmm yyyy")</f>
        <v>Dec 2024</v>
      </c>
      <c r="I135" s="2">
        <f>StockData[[#This Row],[high]] - StockData[[#This Row],[low]]</f>
        <v>18.879999999999995</v>
      </c>
      <c r="J135" s="27" t="str">
        <f>IF(StockData[[#This Row],[high]]=_xlfn.MAXIFS(StockData[high],StockData[Date],"&lt;="&amp;StockData[[#This Row],[Date]]),"New High","Repeat")</f>
        <v>Repeat</v>
      </c>
      <c r="K135" s="27" t="str">
        <f>IF(StockData[[#This Row],[Spread]]&lt;5,"Low",IF(StockData[[#This Row],[Spread]]&lt;=15,"Medium","High"))</f>
        <v>High</v>
      </c>
      <c r="L135" s="27" t="str">
        <f>IF(StockData[[#This Row],[Spread]] &gt; AVERAGE(StockData[Spread]) * 1.2, "High", IF(StockData[[#This Row],[Spread]] &lt; AVERAGE(StockData[Spread]) * 0.8, "Low", "Medium"))</f>
        <v>High</v>
      </c>
      <c r="M135" s="13">
        <f>(StockData[[#This Row],[close]] - StockData[[#This Row],[open]] )/ StockData[[#This Row],[open]]</f>
        <v>2.1162269532443725E-2</v>
      </c>
      <c r="N135" s="27">
        <f>IF(StockData[[#This Row],[change%]] &gt; 0.02, 0.9, IF(StockData[[#This Row],[change%]] &lt; -0.02, -0.9, 0))</f>
        <v>0.9</v>
      </c>
      <c r="O135" s="27" t="str">
        <f>IF(StockData[[#This Row],[sentiment score]] &gt; 0.5, "Positive", IF(StockData[[#This Row],[sentiment score]] &lt; -0.5, "Negative", "Neutral"))</f>
        <v>Positive</v>
      </c>
    </row>
    <row r="136" spans="1:15" x14ac:dyDescent="0.3">
      <c r="A136" s="1">
        <v>45635</v>
      </c>
      <c r="B136" s="2">
        <v>397.61</v>
      </c>
      <c r="C136" s="2">
        <v>404.8</v>
      </c>
      <c r="D136" s="2">
        <v>378.01</v>
      </c>
      <c r="E136" s="2">
        <v>389.79</v>
      </c>
      <c r="F136" s="2">
        <v>96359173</v>
      </c>
      <c r="G136" s="27" t="str">
        <f>TEXT(StockData[[#This Row],[Date]],"dddd")</f>
        <v>Monday</v>
      </c>
      <c r="H136" s="27" t="str">
        <f>TEXT(StockData[[#This Row],[Date]],"mmm yyyy")</f>
        <v>Dec 2024</v>
      </c>
      <c r="I136" s="2">
        <f>StockData[[#This Row],[high]] - StockData[[#This Row],[low]]</f>
        <v>26.79000000000002</v>
      </c>
      <c r="J136" s="27" t="str">
        <f>IF(StockData[[#This Row],[high]]=_xlfn.MAXIFS(StockData[high],StockData[Date],"&lt;="&amp;StockData[[#This Row],[Date]]),"New High","Repeat")</f>
        <v>Repeat</v>
      </c>
      <c r="K136" s="27" t="str">
        <f>IF(StockData[[#This Row],[Spread]]&lt;5,"Low",IF(StockData[[#This Row],[Spread]]&lt;=15,"Medium","High"))</f>
        <v>High</v>
      </c>
      <c r="L136" s="27" t="str">
        <f>IF(StockData[[#This Row],[Spread]] &gt; AVERAGE(StockData[Spread]) * 1.2, "High", IF(StockData[[#This Row],[Spread]] &lt; AVERAGE(StockData[Spread]) * 0.8, "Low", "Medium"))</f>
        <v>High</v>
      </c>
      <c r="M136" s="13">
        <f>(StockData[[#This Row],[close]] - StockData[[#This Row],[open]] )/ StockData[[#This Row],[open]]</f>
        <v>-1.9667513392520292E-2</v>
      </c>
      <c r="N136" s="27">
        <f>IF(StockData[[#This Row],[change%]] &gt; 0.02, 0.9, IF(StockData[[#This Row],[change%]] &lt; -0.02, -0.9, 0))</f>
        <v>0</v>
      </c>
      <c r="O136" s="27" t="str">
        <f>IF(StockData[[#This Row],[sentiment score]] &gt; 0.5, "Positive", IF(StockData[[#This Row],[sentiment score]] &lt; -0.5, "Negative", "Neutral"))</f>
        <v>Neutral</v>
      </c>
    </row>
    <row r="137" spans="1:15" x14ac:dyDescent="0.3">
      <c r="A137" s="1">
        <v>45632</v>
      </c>
      <c r="B137" s="2">
        <v>377.42</v>
      </c>
      <c r="C137" s="2">
        <v>389.49</v>
      </c>
      <c r="D137" s="2">
        <v>370.8</v>
      </c>
      <c r="E137" s="2">
        <v>389.22</v>
      </c>
      <c r="F137" s="2">
        <v>81455834</v>
      </c>
      <c r="G137" s="27" t="str">
        <f>TEXT(StockData[[#This Row],[Date]],"dddd")</f>
        <v>Friday</v>
      </c>
      <c r="H137" s="27" t="str">
        <f>TEXT(StockData[[#This Row],[Date]],"mmm yyyy")</f>
        <v>Dec 2024</v>
      </c>
      <c r="I137" s="2">
        <f>StockData[[#This Row],[high]] - StockData[[#This Row],[low]]</f>
        <v>18.689999999999998</v>
      </c>
      <c r="J137" s="27" t="str">
        <f>IF(StockData[[#This Row],[high]]=_xlfn.MAXIFS(StockData[high],StockData[Date],"&lt;="&amp;StockData[[#This Row],[Date]]),"New High","Repeat")</f>
        <v>Repeat</v>
      </c>
      <c r="K137" s="27" t="str">
        <f>IF(StockData[[#This Row],[Spread]]&lt;5,"Low",IF(StockData[[#This Row],[Spread]]&lt;=15,"Medium","High"))</f>
        <v>High</v>
      </c>
      <c r="L137" s="27" t="str">
        <f>IF(StockData[[#This Row],[Spread]] &gt; AVERAGE(StockData[Spread]) * 1.2, "High", IF(StockData[[#This Row],[Spread]] &lt; AVERAGE(StockData[Spread]) * 0.8, "Low", "Medium"))</f>
        <v>High</v>
      </c>
      <c r="M137" s="13">
        <f>(StockData[[#This Row],[close]] - StockData[[#This Row],[open]] )/ StockData[[#This Row],[open]]</f>
        <v>3.1264903820677259E-2</v>
      </c>
      <c r="N137" s="27">
        <f>IF(StockData[[#This Row],[change%]] &gt; 0.02, 0.9, IF(StockData[[#This Row],[change%]] &lt; -0.02, -0.9, 0))</f>
        <v>0.9</v>
      </c>
      <c r="O137" s="27" t="str">
        <f>IF(StockData[[#This Row],[sentiment score]] &gt; 0.5, "Positive", IF(StockData[[#This Row],[sentiment score]] &lt; -0.5, "Negative", "Neutral"))</f>
        <v>Positive</v>
      </c>
    </row>
    <row r="138" spans="1:15" x14ac:dyDescent="0.3">
      <c r="A138" s="1">
        <v>45631</v>
      </c>
      <c r="B138" s="2">
        <v>359.87</v>
      </c>
      <c r="C138" s="2">
        <v>375.43</v>
      </c>
      <c r="D138" s="2">
        <v>359.5</v>
      </c>
      <c r="E138" s="2">
        <v>369.49</v>
      </c>
      <c r="F138" s="2">
        <v>81403569</v>
      </c>
      <c r="G138" s="27" t="str">
        <f>TEXT(StockData[[#This Row],[Date]],"dddd")</f>
        <v>Thursday</v>
      </c>
      <c r="H138" s="27" t="str">
        <f>TEXT(StockData[[#This Row],[Date]],"mmm yyyy")</f>
        <v>Dec 2024</v>
      </c>
      <c r="I138" s="2">
        <f>StockData[[#This Row],[high]] - StockData[[#This Row],[low]]</f>
        <v>15.930000000000007</v>
      </c>
      <c r="J138" s="27" t="str">
        <f>IF(StockData[[#This Row],[high]]=_xlfn.MAXIFS(StockData[high],StockData[Date],"&lt;="&amp;StockData[[#This Row],[Date]]),"New High","Repeat")</f>
        <v>Repeat</v>
      </c>
      <c r="K138" s="27" t="str">
        <f>IF(StockData[[#This Row],[Spread]]&lt;5,"Low",IF(StockData[[#This Row],[Spread]]&lt;=15,"Medium","High"))</f>
        <v>High</v>
      </c>
      <c r="L138" s="27" t="str">
        <f>IF(StockData[[#This Row],[Spread]] &gt; AVERAGE(StockData[Spread]) * 1.2, "High", IF(StockData[[#This Row],[Spread]] &lt; AVERAGE(StockData[Spread]) * 0.8, "Low", "Medium"))</f>
        <v>Medium</v>
      </c>
      <c r="M138" s="13">
        <f>(StockData[[#This Row],[close]] - StockData[[#This Row],[open]] )/ StockData[[#This Row],[open]]</f>
        <v>2.6731875399449812E-2</v>
      </c>
      <c r="N138" s="27">
        <f>IF(StockData[[#This Row],[change%]] &gt; 0.02, 0.9, IF(StockData[[#This Row],[change%]] &lt; -0.02, -0.9, 0))</f>
        <v>0.9</v>
      </c>
      <c r="O138" s="27" t="str">
        <f>IF(StockData[[#This Row],[sentiment score]] &gt; 0.5, "Positive", IF(StockData[[#This Row],[sentiment score]] &lt; -0.5, "Negative", "Neutral"))</f>
        <v>Positive</v>
      </c>
    </row>
    <row r="139" spans="1:15" x14ac:dyDescent="0.3">
      <c r="A139" s="1">
        <v>45630</v>
      </c>
      <c r="B139" s="2">
        <v>353</v>
      </c>
      <c r="C139" s="2">
        <v>358.1</v>
      </c>
      <c r="D139" s="2">
        <v>348.6</v>
      </c>
      <c r="E139" s="2">
        <v>357.93</v>
      </c>
      <c r="F139" s="2">
        <v>50810874</v>
      </c>
      <c r="G139" s="27" t="str">
        <f>TEXT(StockData[[#This Row],[Date]],"dddd")</f>
        <v>Wednesday</v>
      </c>
      <c r="H139" s="27" t="str">
        <f>TEXT(StockData[[#This Row],[Date]],"mmm yyyy")</f>
        <v>Dec 2024</v>
      </c>
      <c r="I139" s="2">
        <f>StockData[[#This Row],[high]] - StockData[[#This Row],[low]]</f>
        <v>9.5</v>
      </c>
      <c r="J139" s="27" t="str">
        <f>IF(StockData[[#This Row],[high]]=_xlfn.MAXIFS(StockData[high],StockData[Date],"&lt;="&amp;StockData[[#This Row],[Date]]),"New High","Repeat")</f>
        <v>Repeat</v>
      </c>
      <c r="K139" s="27" t="str">
        <f>IF(StockData[[#This Row],[Spread]]&lt;5,"Low",IF(StockData[[#This Row],[Spread]]&lt;=15,"Medium","High"))</f>
        <v>Medium</v>
      </c>
      <c r="L139" s="27" t="str">
        <f>IF(StockData[[#This Row],[Spread]] &gt; AVERAGE(StockData[Spread]) * 1.2, "High", IF(StockData[[#This Row],[Spread]] &lt; AVERAGE(StockData[Spread]) * 0.8, "Low", "Medium"))</f>
        <v>Low</v>
      </c>
      <c r="M139" s="13">
        <f>(StockData[[#This Row],[close]] - StockData[[#This Row],[open]] )/ StockData[[#This Row],[open]]</f>
        <v>1.3966005665722399E-2</v>
      </c>
      <c r="N139" s="27">
        <f>IF(StockData[[#This Row],[change%]] &gt; 0.02, 0.9, IF(StockData[[#This Row],[change%]] &lt; -0.02, -0.9, 0))</f>
        <v>0</v>
      </c>
      <c r="O139" s="27" t="str">
        <f>IF(StockData[[#This Row],[sentiment score]] &gt; 0.5, "Positive", IF(StockData[[#This Row],[sentiment score]] &lt; -0.5, "Negative", "Neutral"))</f>
        <v>Neutral</v>
      </c>
    </row>
    <row r="140" spans="1:15" x14ac:dyDescent="0.3">
      <c r="A140" s="1">
        <v>45629</v>
      </c>
      <c r="B140" s="2">
        <v>351.8</v>
      </c>
      <c r="C140" s="2">
        <v>355.69</v>
      </c>
      <c r="D140" s="2">
        <v>348.2</v>
      </c>
      <c r="E140" s="2">
        <v>351.42</v>
      </c>
      <c r="F140" s="2">
        <v>58267196</v>
      </c>
      <c r="G140" s="27" t="str">
        <f>TEXT(StockData[[#This Row],[Date]],"dddd")</f>
        <v>Tuesday</v>
      </c>
      <c r="H140" s="27" t="str">
        <f>TEXT(StockData[[#This Row],[Date]],"mmm yyyy")</f>
        <v>Dec 2024</v>
      </c>
      <c r="I140" s="2">
        <f>StockData[[#This Row],[high]] - StockData[[#This Row],[low]]</f>
        <v>7.4900000000000091</v>
      </c>
      <c r="J140" s="27" t="str">
        <f>IF(StockData[[#This Row],[high]]=_xlfn.MAXIFS(StockData[high],StockData[Date],"&lt;="&amp;StockData[[#This Row],[Date]]),"New High","Repeat")</f>
        <v>Repeat</v>
      </c>
      <c r="K140" s="27" t="str">
        <f>IF(StockData[[#This Row],[Spread]]&lt;5,"Low",IF(StockData[[#This Row],[Spread]]&lt;=15,"Medium","High"))</f>
        <v>Medium</v>
      </c>
      <c r="L140" s="27" t="str">
        <f>IF(StockData[[#This Row],[Spread]] &gt; AVERAGE(StockData[Spread]) * 1.2, "High", IF(StockData[[#This Row],[Spread]] &lt; AVERAGE(StockData[Spread]) * 0.8, "Low", "Medium"))</f>
        <v>Low</v>
      </c>
      <c r="M140" s="13">
        <f>(StockData[[#This Row],[close]] - StockData[[#This Row],[open]] )/ StockData[[#This Row],[open]]</f>
        <v>-1.0801591813530285E-3</v>
      </c>
      <c r="N140" s="27">
        <f>IF(StockData[[#This Row],[change%]] &gt; 0.02, 0.9, IF(StockData[[#This Row],[change%]] &lt; -0.02, -0.9, 0))</f>
        <v>0</v>
      </c>
      <c r="O140" s="27" t="str">
        <f>IF(StockData[[#This Row],[sentiment score]] &gt; 0.5, "Positive", IF(StockData[[#This Row],[sentiment score]] &lt; -0.5, "Negative", "Neutral"))</f>
        <v>Neutral</v>
      </c>
    </row>
    <row r="141" spans="1:15" x14ac:dyDescent="0.3">
      <c r="A141" s="1">
        <v>45628</v>
      </c>
      <c r="B141" s="2">
        <v>352.38</v>
      </c>
      <c r="C141" s="2">
        <v>360</v>
      </c>
      <c r="D141" s="2">
        <v>351.15010000000001</v>
      </c>
      <c r="E141" s="2">
        <v>357.09</v>
      </c>
      <c r="F141" s="2">
        <v>77986478</v>
      </c>
      <c r="G141" s="27" t="str">
        <f>TEXT(StockData[[#This Row],[Date]],"dddd")</f>
        <v>Monday</v>
      </c>
      <c r="H141" s="27" t="str">
        <f>TEXT(StockData[[#This Row],[Date]],"mmm yyyy")</f>
        <v>Dec 2024</v>
      </c>
      <c r="I141" s="2">
        <f>StockData[[#This Row],[high]] - StockData[[#This Row],[low]]</f>
        <v>8.849899999999991</v>
      </c>
      <c r="J141" s="27" t="str">
        <f>IF(StockData[[#This Row],[high]]=_xlfn.MAXIFS(StockData[high],StockData[Date],"&lt;="&amp;StockData[[#This Row],[Date]]),"New High","Repeat")</f>
        <v>Repeat</v>
      </c>
      <c r="K141" s="27" t="str">
        <f>IF(StockData[[#This Row],[Spread]]&lt;5,"Low",IF(StockData[[#This Row],[Spread]]&lt;=15,"Medium","High"))</f>
        <v>Medium</v>
      </c>
      <c r="L141" s="27" t="str">
        <f>IF(StockData[[#This Row],[Spread]] &gt; AVERAGE(StockData[Spread]) * 1.2, "High", IF(StockData[[#This Row],[Spread]] &lt; AVERAGE(StockData[Spread]) * 0.8, "Low", "Medium"))</f>
        <v>Low</v>
      </c>
      <c r="M141" s="13">
        <f>(StockData[[#This Row],[close]] - StockData[[#This Row],[open]] )/ StockData[[#This Row],[open]]</f>
        <v>1.3366252341222486E-2</v>
      </c>
      <c r="N141" s="27">
        <f>IF(StockData[[#This Row],[change%]] &gt; 0.02, 0.9, IF(StockData[[#This Row],[change%]] &lt; -0.02, -0.9, 0))</f>
        <v>0</v>
      </c>
      <c r="O141" s="27" t="str">
        <f>IF(StockData[[#This Row],[sentiment score]] &gt; 0.5, "Positive", IF(StockData[[#This Row],[sentiment score]] &lt; -0.5, "Negative", "Neutral"))</f>
        <v>Neutral</v>
      </c>
    </row>
    <row r="142" spans="1:15" x14ac:dyDescent="0.3">
      <c r="A142" s="1">
        <v>45625</v>
      </c>
      <c r="B142" s="2">
        <v>336.08</v>
      </c>
      <c r="C142" s="2">
        <v>345.45</v>
      </c>
      <c r="D142" s="2">
        <v>334.65</v>
      </c>
      <c r="E142" s="2">
        <v>345.16</v>
      </c>
      <c r="F142" s="2">
        <v>37167621</v>
      </c>
      <c r="G142" s="27" t="str">
        <f>TEXT(StockData[[#This Row],[Date]],"dddd")</f>
        <v>Friday</v>
      </c>
      <c r="H142" s="27" t="str">
        <f>TEXT(StockData[[#This Row],[Date]],"mmm yyyy")</f>
        <v>Nov 2024</v>
      </c>
      <c r="I142" s="2">
        <f>StockData[[#This Row],[high]] - StockData[[#This Row],[low]]</f>
        <v>10.800000000000011</v>
      </c>
      <c r="J142" s="27" t="str">
        <f>IF(StockData[[#This Row],[high]]=_xlfn.MAXIFS(StockData[high],StockData[Date],"&lt;="&amp;StockData[[#This Row],[Date]]),"New High","Repeat")</f>
        <v>Repeat</v>
      </c>
      <c r="K142" s="27" t="str">
        <f>IF(StockData[[#This Row],[Spread]]&lt;5,"Low",IF(StockData[[#This Row],[Spread]]&lt;=15,"Medium","High"))</f>
        <v>Medium</v>
      </c>
      <c r="L142" s="27" t="str">
        <f>IF(StockData[[#This Row],[Spread]] &gt; AVERAGE(StockData[Spread]) * 1.2, "High", IF(StockData[[#This Row],[Spread]] &lt; AVERAGE(StockData[Spread]) * 0.8, "Low", "Medium"))</f>
        <v>Low</v>
      </c>
      <c r="M142" s="13">
        <f>(StockData[[#This Row],[close]] - StockData[[#This Row],[open]] )/ StockData[[#This Row],[open]]</f>
        <v>2.701737681504416E-2</v>
      </c>
      <c r="N142" s="27">
        <f>IF(StockData[[#This Row],[change%]] &gt; 0.02, 0.9, IF(StockData[[#This Row],[change%]] &lt; -0.02, -0.9, 0))</f>
        <v>0.9</v>
      </c>
      <c r="O142" s="27" t="str">
        <f>IF(StockData[[#This Row],[sentiment score]] &gt; 0.5, "Positive", IF(StockData[[#This Row],[sentiment score]] &lt; -0.5, "Negative", "Neutral"))</f>
        <v>Positive</v>
      </c>
    </row>
    <row r="143" spans="1:15" x14ac:dyDescent="0.3">
      <c r="A143" s="1">
        <v>45623</v>
      </c>
      <c r="B143" s="2">
        <v>341.8</v>
      </c>
      <c r="C143" s="2">
        <v>342.55</v>
      </c>
      <c r="D143" s="2">
        <v>326.58999999999997</v>
      </c>
      <c r="E143" s="2">
        <v>332.89</v>
      </c>
      <c r="F143" s="2">
        <v>57896439</v>
      </c>
      <c r="G143" s="27" t="str">
        <f>TEXT(StockData[[#This Row],[Date]],"dddd")</f>
        <v>Wednesday</v>
      </c>
      <c r="H143" s="27" t="str">
        <f>TEXT(StockData[[#This Row],[Date]],"mmm yyyy")</f>
        <v>Nov 2024</v>
      </c>
      <c r="I143" s="2">
        <f>StockData[[#This Row],[high]] - StockData[[#This Row],[low]]</f>
        <v>15.960000000000036</v>
      </c>
      <c r="J143" s="27" t="str">
        <f>IF(StockData[[#This Row],[high]]=_xlfn.MAXIFS(StockData[high],StockData[Date],"&lt;="&amp;StockData[[#This Row],[Date]]),"New High","Repeat")</f>
        <v>Repeat</v>
      </c>
      <c r="K143" s="27" t="str">
        <f>IF(StockData[[#This Row],[Spread]]&lt;5,"Low",IF(StockData[[#This Row],[Spread]]&lt;=15,"Medium","High"))</f>
        <v>High</v>
      </c>
      <c r="L143" s="27" t="str">
        <f>IF(StockData[[#This Row],[Spread]] &gt; AVERAGE(StockData[Spread]) * 1.2, "High", IF(StockData[[#This Row],[Spread]] &lt; AVERAGE(StockData[Spread]) * 0.8, "Low", "Medium"))</f>
        <v>Medium</v>
      </c>
      <c r="M143" s="13">
        <f>(StockData[[#This Row],[close]] - StockData[[#This Row],[open]] )/ StockData[[#This Row],[open]]</f>
        <v>-2.6067875950848522E-2</v>
      </c>
      <c r="N143" s="27">
        <f>IF(StockData[[#This Row],[change%]] &gt; 0.02, 0.9, IF(StockData[[#This Row],[change%]] &lt; -0.02, -0.9, 0))</f>
        <v>-0.9</v>
      </c>
      <c r="O143" s="27" t="str">
        <f>IF(StockData[[#This Row],[sentiment score]] &gt; 0.5, "Positive", IF(StockData[[#This Row],[sentiment score]] &lt; -0.5, "Negative", "Neutral"))</f>
        <v>Negative</v>
      </c>
    </row>
    <row r="144" spans="1:15" x14ac:dyDescent="0.3">
      <c r="A144" s="1">
        <v>45622</v>
      </c>
      <c r="B144" s="2">
        <v>341</v>
      </c>
      <c r="C144" s="2">
        <v>346.96</v>
      </c>
      <c r="D144" s="2">
        <v>335.66</v>
      </c>
      <c r="E144" s="2">
        <v>338.23</v>
      </c>
      <c r="F144" s="2">
        <v>62295857</v>
      </c>
      <c r="G144" s="27" t="str">
        <f>TEXT(StockData[[#This Row],[Date]],"dddd")</f>
        <v>Tuesday</v>
      </c>
      <c r="H144" s="27" t="str">
        <f>TEXT(StockData[[#This Row],[Date]],"mmm yyyy")</f>
        <v>Nov 2024</v>
      </c>
      <c r="I144" s="2">
        <f>StockData[[#This Row],[high]] - StockData[[#This Row],[low]]</f>
        <v>11.299999999999955</v>
      </c>
      <c r="J144" s="27" t="str">
        <f>IF(StockData[[#This Row],[high]]=_xlfn.MAXIFS(StockData[high],StockData[Date],"&lt;="&amp;StockData[[#This Row],[Date]]),"New High","Repeat")</f>
        <v>Repeat</v>
      </c>
      <c r="K144" s="27" t="str">
        <f>IF(StockData[[#This Row],[Spread]]&lt;5,"Low",IF(StockData[[#This Row],[Spread]]&lt;=15,"Medium","High"))</f>
        <v>Medium</v>
      </c>
      <c r="L144" s="27" t="str">
        <f>IF(StockData[[#This Row],[Spread]] &gt; AVERAGE(StockData[Spread]) * 1.2, "High", IF(StockData[[#This Row],[Spread]] &lt; AVERAGE(StockData[Spread]) * 0.8, "Low", "Medium"))</f>
        <v>Medium</v>
      </c>
      <c r="M144" s="13">
        <f>(StockData[[#This Row],[close]] - StockData[[#This Row],[open]] )/ StockData[[#This Row],[open]]</f>
        <v>-8.1231671554251664E-3</v>
      </c>
      <c r="N144" s="27">
        <f>IF(StockData[[#This Row],[change%]] &gt; 0.02, 0.9, IF(StockData[[#This Row],[change%]] &lt; -0.02, -0.9, 0))</f>
        <v>0</v>
      </c>
      <c r="O144" s="27" t="str">
        <f>IF(StockData[[#This Row],[sentiment score]] &gt; 0.5, "Positive", IF(StockData[[#This Row],[sentiment score]] &lt; -0.5, "Negative", "Neutral"))</f>
        <v>Neutral</v>
      </c>
    </row>
    <row r="145" spans="1:15" x14ac:dyDescent="0.3">
      <c r="A145" s="1">
        <v>45621</v>
      </c>
      <c r="B145" s="2">
        <v>360.14</v>
      </c>
      <c r="C145" s="2">
        <v>361.93</v>
      </c>
      <c r="D145" s="2">
        <v>338.2</v>
      </c>
      <c r="E145" s="2">
        <v>338.59</v>
      </c>
      <c r="F145" s="2">
        <v>95890899</v>
      </c>
      <c r="G145" s="27" t="str">
        <f>TEXT(StockData[[#This Row],[Date]],"dddd")</f>
        <v>Monday</v>
      </c>
      <c r="H145" s="27" t="str">
        <f>TEXT(StockData[[#This Row],[Date]],"mmm yyyy")</f>
        <v>Nov 2024</v>
      </c>
      <c r="I145" s="2">
        <f>StockData[[#This Row],[high]] - StockData[[#This Row],[low]]</f>
        <v>23.730000000000018</v>
      </c>
      <c r="J145" s="27" t="str">
        <f>IF(StockData[[#This Row],[high]]=_xlfn.MAXIFS(StockData[high],StockData[Date],"&lt;="&amp;StockData[[#This Row],[Date]]),"New High","Repeat")</f>
        <v>Repeat</v>
      </c>
      <c r="K145" s="27" t="str">
        <f>IF(StockData[[#This Row],[Spread]]&lt;5,"Low",IF(StockData[[#This Row],[Spread]]&lt;=15,"Medium","High"))</f>
        <v>High</v>
      </c>
      <c r="L145" s="27" t="str">
        <f>IF(StockData[[#This Row],[Spread]] &gt; AVERAGE(StockData[Spread]) * 1.2, "High", IF(StockData[[#This Row],[Spread]] &lt; AVERAGE(StockData[Spread]) * 0.8, "Low", "Medium"))</f>
        <v>High</v>
      </c>
      <c r="M145" s="13">
        <f>(StockData[[#This Row],[close]] - StockData[[#This Row],[open]] )/ StockData[[#This Row],[open]]</f>
        <v>-5.9837840839673494E-2</v>
      </c>
      <c r="N145" s="27">
        <f>IF(StockData[[#This Row],[change%]] &gt; 0.02, 0.9, IF(StockData[[#This Row],[change%]] &lt; -0.02, -0.9, 0))</f>
        <v>-0.9</v>
      </c>
      <c r="O145" s="27" t="str">
        <f>IF(StockData[[#This Row],[sentiment score]] &gt; 0.5, "Positive", IF(StockData[[#This Row],[sentiment score]] &lt; -0.5, "Negative", "Neutral"))</f>
        <v>Negative</v>
      </c>
    </row>
    <row r="146" spans="1:15" x14ac:dyDescent="0.3">
      <c r="A146" s="1">
        <v>45618</v>
      </c>
      <c r="B146" s="2">
        <v>341.08499999999998</v>
      </c>
      <c r="C146" s="2">
        <v>361.53</v>
      </c>
      <c r="D146" s="2">
        <v>337.7</v>
      </c>
      <c r="E146" s="2">
        <v>352.56</v>
      </c>
      <c r="F146" s="2">
        <v>89140722</v>
      </c>
      <c r="G146" s="27" t="str">
        <f>TEXT(StockData[[#This Row],[Date]],"dddd")</f>
        <v>Friday</v>
      </c>
      <c r="H146" s="27" t="str">
        <f>TEXT(StockData[[#This Row],[Date]],"mmm yyyy")</f>
        <v>Nov 2024</v>
      </c>
      <c r="I146" s="2">
        <f>StockData[[#This Row],[high]] - StockData[[#This Row],[low]]</f>
        <v>23.829999999999984</v>
      </c>
      <c r="J146" s="27" t="str">
        <f>IF(StockData[[#This Row],[high]]=_xlfn.MAXIFS(StockData[high],StockData[Date],"&lt;="&amp;StockData[[#This Row],[Date]]),"New High","Repeat")</f>
        <v>Repeat</v>
      </c>
      <c r="K146" s="27" t="str">
        <f>IF(StockData[[#This Row],[Spread]]&lt;5,"Low",IF(StockData[[#This Row],[Spread]]&lt;=15,"Medium","High"))</f>
        <v>High</v>
      </c>
      <c r="L146" s="27" t="str">
        <f>IF(StockData[[#This Row],[Spread]] &gt; AVERAGE(StockData[Spread]) * 1.2, "High", IF(StockData[[#This Row],[Spread]] &lt; AVERAGE(StockData[Spread]) * 0.8, "Low", "Medium"))</f>
        <v>High</v>
      </c>
      <c r="M146" s="13">
        <f>(StockData[[#This Row],[close]] - StockData[[#This Row],[open]] )/ StockData[[#This Row],[open]]</f>
        <v>3.3642640397554928E-2</v>
      </c>
      <c r="N146" s="27">
        <f>IF(StockData[[#This Row],[change%]] &gt; 0.02, 0.9, IF(StockData[[#This Row],[change%]] &lt; -0.02, -0.9, 0))</f>
        <v>0.9</v>
      </c>
      <c r="O146" s="27" t="str">
        <f>IF(StockData[[#This Row],[sentiment score]] &gt; 0.5, "Positive", IF(StockData[[#This Row],[sentiment score]] &lt; -0.5, "Negative", "Neutral"))</f>
        <v>Positive</v>
      </c>
    </row>
    <row r="147" spans="1:15" x14ac:dyDescent="0.3">
      <c r="A147" s="1">
        <v>45617</v>
      </c>
      <c r="B147" s="2">
        <v>343.81</v>
      </c>
      <c r="C147" s="2">
        <v>347.98989999999998</v>
      </c>
      <c r="D147" s="2">
        <v>335.28</v>
      </c>
      <c r="E147" s="2">
        <v>339.64</v>
      </c>
      <c r="F147" s="2">
        <v>58011719</v>
      </c>
      <c r="G147" s="27" t="str">
        <f>TEXT(StockData[[#This Row],[Date]],"dddd")</f>
        <v>Thursday</v>
      </c>
      <c r="H147" s="27" t="str">
        <f>TEXT(StockData[[#This Row],[Date]],"mmm yyyy")</f>
        <v>Nov 2024</v>
      </c>
      <c r="I147" s="2">
        <f>StockData[[#This Row],[high]] - StockData[[#This Row],[low]]</f>
        <v>12.709900000000005</v>
      </c>
      <c r="J147" s="27" t="str">
        <f>IF(StockData[[#This Row],[high]]=_xlfn.MAXIFS(StockData[high],StockData[Date],"&lt;="&amp;StockData[[#This Row],[Date]]),"New High","Repeat")</f>
        <v>Repeat</v>
      </c>
      <c r="K147" s="27" t="str">
        <f>IF(StockData[[#This Row],[Spread]]&lt;5,"Low",IF(StockData[[#This Row],[Spread]]&lt;=15,"Medium","High"))</f>
        <v>Medium</v>
      </c>
      <c r="L147" s="27" t="str">
        <f>IF(StockData[[#This Row],[Spread]] &gt; AVERAGE(StockData[Spread]) * 1.2, "High", IF(StockData[[#This Row],[Spread]] &lt; AVERAGE(StockData[Spread]) * 0.8, "Low", "Medium"))</f>
        <v>Medium</v>
      </c>
      <c r="M147" s="13">
        <f>(StockData[[#This Row],[close]] - StockData[[#This Row],[open]] )/ StockData[[#This Row],[open]]</f>
        <v>-1.2128792065384997E-2</v>
      </c>
      <c r="N147" s="27">
        <f>IF(StockData[[#This Row],[change%]] &gt; 0.02, 0.9, IF(StockData[[#This Row],[change%]] &lt; -0.02, -0.9, 0))</f>
        <v>0</v>
      </c>
      <c r="O147" s="27" t="str">
        <f>IF(StockData[[#This Row],[sentiment score]] &gt; 0.5, "Positive", IF(StockData[[#This Row],[sentiment score]] &lt; -0.5, "Negative", "Neutral"))</f>
        <v>Neutral</v>
      </c>
    </row>
    <row r="148" spans="1:15" x14ac:dyDescent="0.3">
      <c r="A148" s="1">
        <v>45616</v>
      </c>
      <c r="B148" s="2">
        <v>345</v>
      </c>
      <c r="C148" s="2">
        <v>346.59989999999999</v>
      </c>
      <c r="D148" s="2">
        <v>334.3</v>
      </c>
      <c r="E148" s="2">
        <v>342.03</v>
      </c>
      <c r="F148" s="2">
        <v>66340650</v>
      </c>
      <c r="G148" s="27" t="str">
        <f>TEXT(StockData[[#This Row],[Date]],"dddd")</f>
        <v>Wednesday</v>
      </c>
      <c r="H148" s="27" t="str">
        <f>TEXT(StockData[[#This Row],[Date]],"mmm yyyy")</f>
        <v>Nov 2024</v>
      </c>
      <c r="I148" s="2">
        <f>StockData[[#This Row],[high]] - StockData[[#This Row],[low]]</f>
        <v>12.29989999999998</v>
      </c>
      <c r="J148" s="27" t="str">
        <f>IF(StockData[[#This Row],[high]]=_xlfn.MAXIFS(StockData[high],StockData[Date],"&lt;="&amp;StockData[[#This Row],[Date]]),"New High","Repeat")</f>
        <v>Repeat</v>
      </c>
      <c r="K148" s="27" t="str">
        <f>IF(StockData[[#This Row],[Spread]]&lt;5,"Low",IF(StockData[[#This Row],[Spread]]&lt;=15,"Medium","High"))</f>
        <v>Medium</v>
      </c>
      <c r="L148" s="27" t="str">
        <f>IF(StockData[[#This Row],[Spread]] &gt; AVERAGE(StockData[Spread]) * 1.2, "High", IF(StockData[[#This Row],[Spread]] &lt; AVERAGE(StockData[Spread]) * 0.8, "Low", "Medium"))</f>
        <v>Medium</v>
      </c>
      <c r="M148" s="13">
        <f>(StockData[[#This Row],[close]] - StockData[[#This Row],[open]] )/ StockData[[#This Row],[open]]</f>
        <v>-8.6086956521739914E-3</v>
      </c>
      <c r="N148" s="27">
        <f>IF(StockData[[#This Row],[change%]] &gt; 0.02, 0.9, IF(StockData[[#This Row],[change%]] &lt; -0.02, -0.9, 0))</f>
        <v>0</v>
      </c>
      <c r="O148" s="27" t="str">
        <f>IF(StockData[[#This Row],[sentiment score]] &gt; 0.5, "Positive", IF(StockData[[#This Row],[sentiment score]] &lt; -0.5, "Negative", "Neutral"))</f>
        <v>Neutral</v>
      </c>
    </row>
    <row r="149" spans="1:15" x14ac:dyDescent="0.3">
      <c r="A149" s="1">
        <v>45615</v>
      </c>
      <c r="B149" s="2">
        <v>335.76</v>
      </c>
      <c r="C149" s="2">
        <v>347.37990000000002</v>
      </c>
      <c r="D149" s="2">
        <v>332.75</v>
      </c>
      <c r="E149" s="2">
        <v>346</v>
      </c>
      <c r="F149" s="2">
        <v>88852452</v>
      </c>
      <c r="G149" s="27" t="str">
        <f>TEXT(StockData[[#This Row],[Date]],"dddd")</f>
        <v>Tuesday</v>
      </c>
      <c r="H149" s="27" t="str">
        <f>TEXT(StockData[[#This Row],[Date]],"mmm yyyy")</f>
        <v>Nov 2024</v>
      </c>
      <c r="I149" s="2">
        <f>StockData[[#This Row],[high]] - StockData[[#This Row],[low]]</f>
        <v>14.629900000000021</v>
      </c>
      <c r="J149" s="27" t="str">
        <f>IF(StockData[[#This Row],[high]]=_xlfn.MAXIFS(StockData[high],StockData[Date],"&lt;="&amp;StockData[[#This Row],[Date]]),"New High","Repeat")</f>
        <v>Repeat</v>
      </c>
      <c r="K149" s="27" t="str">
        <f>IF(StockData[[#This Row],[Spread]]&lt;5,"Low",IF(StockData[[#This Row],[Spread]]&lt;=15,"Medium","High"))</f>
        <v>Medium</v>
      </c>
      <c r="L149" s="27" t="str">
        <f>IF(StockData[[#This Row],[Spread]] &gt; AVERAGE(StockData[Spread]) * 1.2, "High", IF(StockData[[#This Row],[Spread]] &lt; AVERAGE(StockData[Spread]) * 0.8, "Low", "Medium"))</f>
        <v>Medium</v>
      </c>
      <c r="M149" s="13">
        <f>(StockData[[#This Row],[close]] - StockData[[#This Row],[open]] )/ StockData[[#This Row],[open]]</f>
        <v>3.0497974743864693E-2</v>
      </c>
      <c r="N149" s="27">
        <f>IF(StockData[[#This Row],[change%]] &gt; 0.02, 0.9, IF(StockData[[#This Row],[change%]] &lt; -0.02, -0.9, 0))</f>
        <v>0.9</v>
      </c>
      <c r="O149" s="27" t="str">
        <f>IF(StockData[[#This Row],[sentiment score]] &gt; 0.5, "Positive", IF(StockData[[#This Row],[sentiment score]] &lt; -0.5, "Negative", "Neutral"))</f>
        <v>Positive</v>
      </c>
    </row>
    <row r="150" spans="1:15" x14ac:dyDescent="0.3">
      <c r="A150" s="1">
        <v>45614</v>
      </c>
      <c r="B150" s="2">
        <v>340.73</v>
      </c>
      <c r="C150" s="2">
        <v>348.54989999999998</v>
      </c>
      <c r="D150" s="2">
        <v>330.01</v>
      </c>
      <c r="E150" s="2">
        <v>338.74</v>
      </c>
      <c r="F150" s="2">
        <v>126547455</v>
      </c>
      <c r="G150" s="27" t="str">
        <f>TEXT(StockData[[#This Row],[Date]],"dddd")</f>
        <v>Monday</v>
      </c>
      <c r="H150" s="27" t="str">
        <f>TEXT(StockData[[#This Row],[Date]],"mmm yyyy")</f>
        <v>Nov 2024</v>
      </c>
      <c r="I150" s="2">
        <f>StockData[[#This Row],[high]] - StockData[[#This Row],[low]]</f>
        <v>18.539899999999989</v>
      </c>
      <c r="J150" s="27" t="str">
        <f>IF(StockData[[#This Row],[high]]=_xlfn.MAXIFS(StockData[high],StockData[Date],"&lt;="&amp;StockData[[#This Row],[Date]]),"New High","Repeat")</f>
        <v>Repeat</v>
      </c>
      <c r="K150" s="27" t="str">
        <f>IF(StockData[[#This Row],[Spread]]&lt;5,"Low",IF(StockData[[#This Row],[Spread]]&lt;=15,"Medium","High"))</f>
        <v>High</v>
      </c>
      <c r="L150" s="27" t="str">
        <f>IF(StockData[[#This Row],[Spread]] &gt; AVERAGE(StockData[Spread]) * 1.2, "High", IF(StockData[[#This Row],[Spread]] &lt; AVERAGE(StockData[Spread]) * 0.8, "Low", "Medium"))</f>
        <v>High</v>
      </c>
      <c r="M150" s="13">
        <f>(StockData[[#This Row],[close]] - StockData[[#This Row],[open]] )/ StockData[[#This Row],[open]]</f>
        <v>-5.840401490916588E-3</v>
      </c>
      <c r="N150" s="27">
        <f>IF(StockData[[#This Row],[change%]] &gt; 0.02, 0.9, IF(StockData[[#This Row],[change%]] &lt; -0.02, -0.9, 0))</f>
        <v>0</v>
      </c>
      <c r="O150" s="27" t="str">
        <f>IF(StockData[[#This Row],[sentiment score]] &gt; 0.5, "Positive", IF(StockData[[#This Row],[sentiment score]] &lt; -0.5, "Negative", "Neutral"))</f>
        <v>Neutral</v>
      </c>
    </row>
    <row r="151" spans="1:15" x14ac:dyDescent="0.3">
      <c r="A151" s="1">
        <v>45611</v>
      </c>
      <c r="B151" s="2">
        <v>310.57</v>
      </c>
      <c r="C151" s="2">
        <v>324.67989999999998</v>
      </c>
      <c r="D151" s="2">
        <v>309.22000000000003</v>
      </c>
      <c r="E151" s="2">
        <v>320.72000000000003</v>
      </c>
      <c r="F151" s="2">
        <v>114440286</v>
      </c>
      <c r="G151" s="27" t="str">
        <f>TEXT(StockData[[#This Row],[Date]],"dddd")</f>
        <v>Friday</v>
      </c>
      <c r="H151" s="27" t="str">
        <f>TEXT(StockData[[#This Row],[Date]],"mmm yyyy")</f>
        <v>Nov 2024</v>
      </c>
      <c r="I151" s="2">
        <f>StockData[[#This Row],[high]] - StockData[[#This Row],[low]]</f>
        <v>15.459899999999948</v>
      </c>
      <c r="J151" s="27" t="str">
        <f>IF(StockData[[#This Row],[high]]=_xlfn.MAXIFS(StockData[high],StockData[Date],"&lt;="&amp;StockData[[#This Row],[Date]]),"New High","Repeat")</f>
        <v>Repeat</v>
      </c>
      <c r="K151" s="27" t="str">
        <f>IF(StockData[[#This Row],[Spread]]&lt;5,"Low",IF(StockData[[#This Row],[Spread]]&lt;=15,"Medium","High"))</f>
        <v>High</v>
      </c>
      <c r="L151" s="27" t="str">
        <f>IF(StockData[[#This Row],[Spread]] &gt; AVERAGE(StockData[Spread]) * 1.2, "High", IF(StockData[[#This Row],[Spread]] &lt; AVERAGE(StockData[Spread]) * 0.8, "Low", "Medium"))</f>
        <v>Medium</v>
      </c>
      <c r="M151" s="13">
        <f>(StockData[[#This Row],[close]] - StockData[[#This Row],[open]] )/ StockData[[#This Row],[open]]</f>
        <v>3.2681843062755692E-2</v>
      </c>
      <c r="N151" s="27">
        <f>IF(StockData[[#This Row],[change%]] &gt; 0.02, 0.9, IF(StockData[[#This Row],[change%]] &lt; -0.02, -0.9, 0))</f>
        <v>0.9</v>
      </c>
      <c r="O151" s="27" t="str">
        <f>IF(StockData[[#This Row],[sentiment score]] &gt; 0.5, "Positive", IF(StockData[[#This Row],[sentiment score]] &lt; -0.5, "Negative", "Neutral"))</f>
        <v>Positive</v>
      </c>
    </row>
    <row r="152" spans="1:15" x14ac:dyDescent="0.3">
      <c r="A152" s="1">
        <v>45610</v>
      </c>
      <c r="B152" s="2">
        <v>327.69</v>
      </c>
      <c r="C152" s="2">
        <v>329.98</v>
      </c>
      <c r="D152" s="2">
        <v>310.37</v>
      </c>
      <c r="E152" s="2">
        <v>311.18</v>
      </c>
      <c r="F152" s="2">
        <v>120726109</v>
      </c>
      <c r="G152" s="27" t="str">
        <f>TEXT(StockData[[#This Row],[Date]],"dddd")</f>
        <v>Thursday</v>
      </c>
      <c r="H152" s="27" t="str">
        <f>TEXT(StockData[[#This Row],[Date]],"mmm yyyy")</f>
        <v>Nov 2024</v>
      </c>
      <c r="I152" s="2">
        <f>StockData[[#This Row],[high]] - StockData[[#This Row],[low]]</f>
        <v>19.610000000000014</v>
      </c>
      <c r="J152" s="27" t="str">
        <f>IF(StockData[[#This Row],[high]]=_xlfn.MAXIFS(StockData[high],StockData[Date],"&lt;="&amp;StockData[[#This Row],[Date]]),"New High","Repeat")</f>
        <v>Repeat</v>
      </c>
      <c r="K152" s="27" t="str">
        <f>IF(StockData[[#This Row],[Spread]]&lt;5,"Low",IF(StockData[[#This Row],[Spread]]&lt;=15,"Medium","High"))</f>
        <v>High</v>
      </c>
      <c r="L152" s="27" t="str">
        <f>IF(StockData[[#This Row],[Spread]] &gt; AVERAGE(StockData[Spread]) * 1.2, "High", IF(StockData[[#This Row],[Spread]] &lt; AVERAGE(StockData[Spread]) * 0.8, "Low", "Medium"))</f>
        <v>High</v>
      </c>
      <c r="M152" s="13">
        <f>(StockData[[#This Row],[close]] - StockData[[#This Row],[open]] )/ StockData[[#This Row],[open]]</f>
        <v>-5.0382983917727095E-2</v>
      </c>
      <c r="N152" s="27">
        <f>IF(StockData[[#This Row],[change%]] &gt; 0.02, 0.9, IF(StockData[[#This Row],[change%]] &lt; -0.02, -0.9, 0))</f>
        <v>-0.9</v>
      </c>
      <c r="O152" s="27" t="str">
        <f>IF(StockData[[#This Row],[sentiment score]] &gt; 0.5, "Positive", IF(StockData[[#This Row],[sentiment score]] &lt; -0.5, "Negative", "Neutral"))</f>
        <v>Negative</v>
      </c>
    </row>
    <row r="153" spans="1:15" x14ac:dyDescent="0.3">
      <c r="A153" s="1">
        <v>45609</v>
      </c>
      <c r="B153" s="2">
        <v>335.85</v>
      </c>
      <c r="C153" s="2">
        <v>344.59989999999999</v>
      </c>
      <c r="D153" s="2">
        <v>322.5</v>
      </c>
      <c r="E153" s="2">
        <v>330.24</v>
      </c>
      <c r="F153" s="2">
        <v>125405599</v>
      </c>
      <c r="G153" s="27" t="str">
        <f>TEXT(StockData[[#This Row],[Date]],"dddd")</f>
        <v>Wednesday</v>
      </c>
      <c r="H153" s="27" t="str">
        <f>TEXT(StockData[[#This Row],[Date]],"mmm yyyy")</f>
        <v>Nov 2024</v>
      </c>
      <c r="I153" s="2">
        <f>StockData[[#This Row],[high]] - StockData[[#This Row],[low]]</f>
        <v>22.099899999999991</v>
      </c>
      <c r="J153" s="27" t="str">
        <f>IF(StockData[[#This Row],[high]]=_xlfn.MAXIFS(StockData[high],StockData[Date],"&lt;="&amp;StockData[[#This Row],[Date]]),"New High","Repeat")</f>
        <v>Repeat</v>
      </c>
      <c r="K153" s="27" t="str">
        <f>IF(StockData[[#This Row],[Spread]]&lt;5,"Low",IF(StockData[[#This Row],[Spread]]&lt;=15,"Medium","High"))</f>
        <v>High</v>
      </c>
      <c r="L153" s="27" t="str">
        <f>IF(StockData[[#This Row],[Spread]] &gt; AVERAGE(StockData[Spread]) * 1.2, "High", IF(StockData[[#This Row],[Spread]] &lt; AVERAGE(StockData[Spread]) * 0.8, "Low", "Medium"))</f>
        <v>High</v>
      </c>
      <c r="M153" s="13">
        <f>(StockData[[#This Row],[close]] - StockData[[#This Row],[open]] )/ StockData[[#This Row],[open]]</f>
        <v>-1.670388566324256E-2</v>
      </c>
      <c r="N153" s="27">
        <f>IF(StockData[[#This Row],[change%]] &gt; 0.02, 0.9, IF(StockData[[#This Row],[change%]] &lt; -0.02, -0.9, 0))</f>
        <v>0</v>
      </c>
      <c r="O153" s="27" t="str">
        <f>IF(StockData[[#This Row],[sentiment score]] &gt; 0.5, "Positive", IF(StockData[[#This Row],[sentiment score]] &lt; -0.5, "Negative", "Neutral"))</f>
        <v>Neutral</v>
      </c>
    </row>
    <row r="154" spans="1:15" x14ac:dyDescent="0.3">
      <c r="A154" s="1">
        <v>45608</v>
      </c>
      <c r="B154" s="2">
        <v>342.74</v>
      </c>
      <c r="C154" s="2">
        <v>345.84</v>
      </c>
      <c r="D154" s="2">
        <v>323.31</v>
      </c>
      <c r="E154" s="2">
        <v>328.49</v>
      </c>
      <c r="F154" s="2">
        <v>155726016</v>
      </c>
      <c r="G154" s="27" t="str">
        <f>TEXT(StockData[[#This Row],[Date]],"dddd")</f>
        <v>Tuesday</v>
      </c>
      <c r="H154" s="27" t="str">
        <f>TEXT(StockData[[#This Row],[Date]],"mmm yyyy")</f>
        <v>Nov 2024</v>
      </c>
      <c r="I154" s="2">
        <f>StockData[[#This Row],[high]] - StockData[[#This Row],[low]]</f>
        <v>22.529999999999973</v>
      </c>
      <c r="J154" s="27" t="str">
        <f>IF(StockData[[#This Row],[high]]=_xlfn.MAXIFS(StockData[high],StockData[Date],"&lt;="&amp;StockData[[#This Row],[Date]]),"New High","Repeat")</f>
        <v>Repeat</v>
      </c>
      <c r="K154" s="27" t="str">
        <f>IF(StockData[[#This Row],[Spread]]&lt;5,"Low",IF(StockData[[#This Row],[Spread]]&lt;=15,"Medium","High"))</f>
        <v>High</v>
      </c>
      <c r="L154" s="27" t="str">
        <f>IF(StockData[[#This Row],[Spread]] &gt; AVERAGE(StockData[Spread]) * 1.2, "High", IF(StockData[[#This Row],[Spread]] &lt; AVERAGE(StockData[Spread]) * 0.8, "Low", "Medium"))</f>
        <v>High</v>
      </c>
      <c r="M154" s="13">
        <f>(StockData[[#This Row],[close]] - StockData[[#This Row],[open]] )/ StockData[[#This Row],[open]]</f>
        <v>-4.1576705374336227E-2</v>
      </c>
      <c r="N154" s="27">
        <f>IF(StockData[[#This Row],[change%]] &gt; 0.02, 0.9, IF(StockData[[#This Row],[change%]] &lt; -0.02, -0.9, 0))</f>
        <v>-0.9</v>
      </c>
      <c r="O154" s="27" t="str">
        <f>IF(StockData[[#This Row],[sentiment score]] &gt; 0.5, "Positive", IF(StockData[[#This Row],[sentiment score]] &lt; -0.5, "Negative", "Neutral"))</f>
        <v>Negative</v>
      </c>
    </row>
    <row r="155" spans="1:15" x14ac:dyDescent="0.3">
      <c r="A155" s="1">
        <v>45607</v>
      </c>
      <c r="B155" s="2">
        <v>346.3</v>
      </c>
      <c r="C155" s="2">
        <v>358.64</v>
      </c>
      <c r="D155" s="2">
        <v>336</v>
      </c>
      <c r="E155" s="2">
        <v>350</v>
      </c>
      <c r="F155" s="2">
        <v>210521625</v>
      </c>
      <c r="G155" s="27" t="str">
        <f>TEXT(StockData[[#This Row],[Date]],"dddd")</f>
        <v>Monday</v>
      </c>
      <c r="H155" s="27" t="str">
        <f>TEXT(StockData[[#This Row],[Date]],"mmm yyyy")</f>
        <v>Nov 2024</v>
      </c>
      <c r="I155" s="2">
        <f>StockData[[#This Row],[high]] - StockData[[#This Row],[low]]</f>
        <v>22.639999999999986</v>
      </c>
      <c r="J155" s="27" t="str">
        <f>IF(StockData[[#This Row],[high]]=_xlfn.MAXIFS(StockData[high],StockData[Date],"&lt;="&amp;StockData[[#This Row],[Date]]),"New High","Repeat")</f>
        <v>Repeat</v>
      </c>
      <c r="K155" s="27" t="str">
        <f>IF(StockData[[#This Row],[Spread]]&lt;5,"Low",IF(StockData[[#This Row],[Spread]]&lt;=15,"Medium","High"))</f>
        <v>High</v>
      </c>
      <c r="L155" s="27" t="str">
        <f>IF(StockData[[#This Row],[Spread]] &gt; AVERAGE(StockData[Spread]) * 1.2, "High", IF(StockData[[#This Row],[Spread]] &lt; AVERAGE(StockData[Spread]) * 0.8, "Low", "Medium"))</f>
        <v>High</v>
      </c>
      <c r="M155" s="13">
        <f>(StockData[[#This Row],[close]] - StockData[[#This Row],[open]] )/ StockData[[#This Row],[open]]</f>
        <v>1.0684377707190265E-2</v>
      </c>
      <c r="N155" s="27">
        <f>IF(StockData[[#This Row],[change%]] &gt; 0.02, 0.9, IF(StockData[[#This Row],[change%]] &lt; -0.02, -0.9, 0))</f>
        <v>0</v>
      </c>
      <c r="O155" s="27" t="str">
        <f>IF(StockData[[#This Row],[sentiment score]] &gt; 0.5, "Positive", IF(StockData[[#This Row],[sentiment score]] &lt; -0.5, "Negative", "Neutral"))</f>
        <v>Neutral</v>
      </c>
    </row>
    <row r="156" spans="1:15" x14ac:dyDescent="0.3">
      <c r="A156" s="1">
        <v>45604</v>
      </c>
      <c r="B156" s="2">
        <v>299.14</v>
      </c>
      <c r="C156" s="2">
        <v>328.71</v>
      </c>
      <c r="D156" s="2">
        <v>297.66000000000003</v>
      </c>
      <c r="E156" s="2">
        <v>321.22000000000003</v>
      </c>
      <c r="F156" s="2">
        <v>204782763</v>
      </c>
      <c r="G156" s="27" t="str">
        <f>TEXT(StockData[[#This Row],[Date]],"dddd")</f>
        <v>Friday</v>
      </c>
      <c r="H156" s="27" t="str">
        <f>TEXT(StockData[[#This Row],[Date]],"mmm yyyy")</f>
        <v>Nov 2024</v>
      </c>
      <c r="I156" s="2">
        <f>StockData[[#This Row],[high]] - StockData[[#This Row],[low]]</f>
        <v>31.049999999999955</v>
      </c>
      <c r="J156" s="27" t="str">
        <f>IF(StockData[[#This Row],[high]]=_xlfn.MAXIFS(StockData[high],StockData[Date],"&lt;="&amp;StockData[[#This Row],[Date]]),"New High","Repeat")</f>
        <v>Repeat</v>
      </c>
      <c r="K156" s="27" t="str">
        <f>IF(StockData[[#This Row],[Spread]]&lt;5,"Low",IF(StockData[[#This Row],[Spread]]&lt;=15,"Medium","High"))</f>
        <v>High</v>
      </c>
      <c r="L156" s="27" t="str">
        <f>IF(StockData[[#This Row],[Spread]] &gt; AVERAGE(StockData[Spread]) * 1.2, "High", IF(StockData[[#This Row],[Spread]] &lt; AVERAGE(StockData[Spread]) * 0.8, "Low", "Medium"))</f>
        <v>High</v>
      </c>
      <c r="M156" s="13">
        <f>(StockData[[#This Row],[close]] - StockData[[#This Row],[open]] )/ StockData[[#This Row],[open]]</f>
        <v>7.3811593233937434E-2</v>
      </c>
      <c r="N156" s="27">
        <f>IF(StockData[[#This Row],[change%]] &gt; 0.02, 0.9, IF(StockData[[#This Row],[change%]] &lt; -0.02, -0.9, 0))</f>
        <v>0.9</v>
      </c>
      <c r="O156" s="27" t="str">
        <f>IF(StockData[[#This Row],[sentiment score]] &gt; 0.5, "Positive", IF(StockData[[#This Row],[sentiment score]] &lt; -0.5, "Negative", "Neutral"))</f>
        <v>Positive</v>
      </c>
    </row>
    <row r="157" spans="1:15" x14ac:dyDescent="0.3">
      <c r="A157" s="1">
        <v>45603</v>
      </c>
      <c r="B157" s="2">
        <v>288.89</v>
      </c>
      <c r="C157" s="2">
        <v>299.75</v>
      </c>
      <c r="D157" s="2">
        <v>285.52</v>
      </c>
      <c r="E157" s="2">
        <v>296.91000000000003</v>
      </c>
      <c r="F157" s="2">
        <v>117309232</v>
      </c>
      <c r="G157" s="27" t="str">
        <f>TEXT(StockData[[#This Row],[Date]],"dddd")</f>
        <v>Thursday</v>
      </c>
      <c r="H157" s="27" t="str">
        <f>TEXT(StockData[[#This Row],[Date]],"mmm yyyy")</f>
        <v>Nov 2024</v>
      </c>
      <c r="I157" s="2">
        <f>StockData[[#This Row],[high]] - StockData[[#This Row],[low]]</f>
        <v>14.230000000000018</v>
      </c>
      <c r="J157" s="27" t="str">
        <f>IF(StockData[[#This Row],[high]]=_xlfn.MAXIFS(StockData[high],StockData[Date],"&lt;="&amp;StockData[[#This Row],[Date]]),"New High","Repeat")</f>
        <v>Repeat</v>
      </c>
      <c r="K157" s="27" t="str">
        <f>IF(StockData[[#This Row],[Spread]]&lt;5,"Low",IF(StockData[[#This Row],[Spread]]&lt;=15,"Medium","High"))</f>
        <v>Medium</v>
      </c>
      <c r="L157" s="27" t="str">
        <f>IF(StockData[[#This Row],[Spread]] &gt; AVERAGE(StockData[Spread]) * 1.2, "High", IF(StockData[[#This Row],[Spread]] &lt; AVERAGE(StockData[Spread]) * 0.8, "Low", "Medium"))</f>
        <v>Medium</v>
      </c>
      <c r="M157" s="13">
        <f>(StockData[[#This Row],[close]] - StockData[[#This Row],[open]] )/ StockData[[#This Row],[open]]</f>
        <v>2.7761431686801341E-2</v>
      </c>
      <c r="N157" s="27">
        <f>IF(StockData[[#This Row],[change%]] &gt; 0.02, 0.9, IF(StockData[[#This Row],[change%]] &lt; -0.02, -0.9, 0))</f>
        <v>0.9</v>
      </c>
      <c r="O157" s="27" t="str">
        <f>IF(StockData[[#This Row],[sentiment score]] &gt; 0.5, "Positive", IF(StockData[[#This Row],[sentiment score]] &lt; -0.5, "Negative", "Neutral"))</f>
        <v>Positive</v>
      </c>
    </row>
    <row r="158" spans="1:15" x14ac:dyDescent="0.3">
      <c r="A158" s="1">
        <v>45602</v>
      </c>
      <c r="B158" s="2">
        <v>284.67</v>
      </c>
      <c r="C158" s="2">
        <v>289.58999999999997</v>
      </c>
      <c r="D158" s="2">
        <v>275.62</v>
      </c>
      <c r="E158" s="2">
        <v>288.52999999999997</v>
      </c>
      <c r="F158" s="2">
        <v>165228710</v>
      </c>
      <c r="G158" s="27" t="str">
        <f>TEXT(StockData[[#This Row],[Date]],"dddd")</f>
        <v>Wednesday</v>
      </c>
      <c r="H158" s="27" t="str">
        <f>TEXT(StockData[[#This Row],[Date]],"mmm yyyy")</f>
        <v>Nov 2024</v>
      </c>
      <c r="I158" s="2">
        <f>StockData[[#This Row],[high]] - StockData[[#This Row],[low]]</f>
        <v>13.96999999999997</v>
      </c>
      <c r="J158" s="27" t="str">
        <f>IF(StockData[[#This Row],[high]]=_xlfn.MAXIFS(StockData[high],StockData[Date],"&lt;="&amp;StockData[[#This Row],[Date]]),"New High","Repeat")</f>
        <v>Repeat</v>
      </c>
      <c r="K158" s="27" t="str">
        <f>IF(StockData[[#This Row],[Spread]]&lt;5,"Low",IF(StockData[[#This Row],[Spread]]&lt;=15,"Medium","High"))</f>
        <v>Medium</v>
      </c>
      <c r="L158" s="27" t="str">
        <f>IF(StockData[[#This Row],[Spread]] &gt; AVERAGE(StockData[Spread]) * 1.2, "High", IF(StockData[[#This Row],[Spread]] &lt; AVERAGE(StockData[Spread]) * 0.8, "Low", "Medium"))</f>
        <v>Medium</v>
      </c>
      <c r="M158" s="13">
        <f>(StockData[[#This Row],[close]] - StockData[[#This Row],[open]] )/ StockData[[#This Row],[open]]</f>
        <v>1.3559560192503449E-2</v>
      </c>
      <c r="N158" s="27">
        <f>IF(StockData[[#This Row],[change%]] &gt; 0.02, 0.9, IF(StockData[[#This Row],[change%]] &lt; -0.02, -0.9, 0))</f>
        <v>0</v>
      </c>
      <c r="O158" s="27" t="str">
        <f>IF(StockData[[#This Row],[sentiment score]] &gt; 0.5, "Positive", IF(StockData[[#This Row],[sentiment score]] &lt; -0.5, "Negative", "Neutral"))</f>
        <v>Neutral</v>
      </c>
    </row>
    <row r="159" spans="1:15" x14ac:dyDescent="0.3">
      <c r="A159" s="1">
        <v>45601</v>
      </c>
      <c r="B159" s="2">
        <v>247.34</v>
      </c>
      <c r="C159" s="2">
        <v>255.2799</v>
      </c>
      <c r="D159" s="2">
        <v>246.21010000000001</v>
      </c>
      <c r="E159" s="2">
        <v>251.44</v>
      </c>
      <c r="F159" s="2">
        <v>69282505</v>
      </c>
      <c r="G159" s="27" t="str">
        <f>TEXT(StockData[[#This Row],[Date]],"dddd")</f>
        <v>Tuesday</v>
      </c>
      <c r="H159" s="27" t="str">
        <f>TEXT(StockData[[#This Row],[Date]],"mmm yyyy")</f>
        <v>Nov 2024</v>
      </c>
      <c r="I159" s="2">
        <f>StockData[[#This Row],[high]] - StockData[[#This Row],[low]]</f>
        <v>9.0697999999999865</v>
      </c>
      <c r="J159" s="27" t="str">
        <f>IF(StockData[[#This Row],[high]]=_xlfn.MAXIFS(StockData[high],StockData[Date],"&lt;="&amp;StockData[[#This Row],[Date]]),"New High","Repeat")</f>
        <v>Repeat</v>
      </c>
      <c r="K159" s="27" t="str">
        <f>IF(StockData[[#This Row],[Spread]]&lt;5,"Low",IF(StockData[[#This Row],[Spread]]&lt;=15,"Medium","High"))</f>
        <v>Medium</v>
      </c>
      <c r="L159" s="27" t="str">
        <f>IF(StockData[[#This Row],[Spread]] &gt; AVERAGE(StockData[Spread]) * 1.2, "High", IF(StockData[[#This Row],[Spread]] &lt; AVERAGE(StockData[Spread]) * 0.8, "Low", "Medium"))</f>
        <v>Low</v>
      </c>
      <c r="M159" s="13">
        <f>(StockData[[#This Row],[close]] - StockData[[#This Row],[open]] )/ StockData[[#This Row],[open]]</f>
        <v>1.6576372604511985E-2</v>
      </c>
      <c r="N159" s="27">
        <f>IF(StockData[[#This Row],[change%]] &gt; 0.02, 0.9, IF(StockData[[#This Row],[change%]] &lt; -0.02, -0.9, 0))</f>
        <v>0</v>
      </c>
      <c r="O159" s="27" t="str">
        <f>IF(StockData[[#This Row],[sentiment score]] &gt; 0.5, "Positive", IF(StockData[[#This Row],[sentiment score]] &lt; -0.5, "Negative", "Neutral"))</f>
        <v>Neutral</v>
      </c>
    </row>
    <row r="160" spans="1:15" x14ac:dyDescent="0.3">
      <c r="A160" s="1">
        <v>45600</v>
      </c>
      <c r="B160" s="2">
        <v>244.56</v>
      </c>
      <c r="C160" s="2">
        <v>248.9</v>
      </c>
      <c r="D160" s="2">
        <v>238.88</v>
      </c>
      <c r="E160" s="2">
        <v>242.84</v>
      </c>
      <c r="F160" s="2">
        <v>68802354</v>
      </c>
      <c r="G160" s="27" t="str">
        <f>TEXT(StockData[[#This Row],[Date]],"dddd")</f>
        <v>Monday</v>
      </c>
      <c r="H160" s="27" t="str">
        <f>TEXT(StockData[[#This Row],[Date]],"mmm yyyy")</f>
        <v>Nov 2024</v>
      </c>
      <c r="I160" s="2">
        <f>StockData[[#This Row],[high]] - StockData[[#This Row],[low]]</f>
        <v>10.02000000000001</v>
      </c>
      <c r="J160" s="27" t="str">
        <f>IF(StockData[[#This Row],[high]]=_xlfn.MAXIFS(StockData[high],StockData[Date],"&lt;="&amp;StockData[[#This Row],[Date]]),"New High","Repeat")</f>
        <v>Repeat</v>
      </c>
      <c r="K160" s="27" t="str">
        <f>IF(StockData[[#This Row],[Spread]]&lt;5,"Low",IF(StockData[[#This Row],[Spread]]&lt;=15,"Medium","High"))</f>
        <v>Medium</v>
      </c>
      <c r="L160" s="27" t="str">
        <f>IF(StockData[[#This Row],[Spread]] &gt; AVERAGE(StockData[Spread]) * 1.2, "High", IF(StockData[[#This Row],[Spread]] &lt; AVERAGE(StockData[Spread]) * 0.8, "Low", "Medium"))</f>
        <v>Low</v>
      </c>
      <c r="M160" s="13">
        <f>(StockData[[#This Row],[close]] - StockData[[#This Row],[open]] )/ StockData[[#This Row],[open]]</f>
        <v>-7.0330389270526613E-3</v>
      </c>
      <c r="N160" s="27">
        <f>IF(StockData[[#This Row],[change%]] &gt; 0.02, 0.9, IF(StockData[[#This Row],[change%]] &lt; -0.02, -0.9, 0))</f>
        <v>0</v>
      </c>
      <c r="O160" s="27" t="str">
        <f>IF(StockData[[#This Row],[sentiment score]] &gt; 0.5, "Positive", IF(StockData[[#This Row],[sentiment score]] &lt; -0.5, "Negative", "Neutral"))</f>
        <v>Neutral</v>
      </c>
    </row>
    <row r="161" spans="1:15" x14ac:dyDescent="0.3">
      <c r="A161" s="1">
        <v>45597</v>
      </c>
      <c r="B161" s="2">
        <v>252.04300000000001</v>
      </c>
      <c r="C161" s="2">
        <v>254</v>
      </c>
      <c r="D161" s="2">
        <v>246.63</v>
      </c>
      <c r="E161" s="2">
        <v>248.98</v>
      </c>
      <c r="F161" s="2">
        <v>57544757</v>
      </c>
      <c r="G161" s="27" t="str">
        <f>TEXT(StockData[[#This Row],[Date]],"dddd")</f>
        <v>Friday</v>
      </c>
      <c r="H161" s="27" t="str">
        <f>TEXT(StockData[[#This Row],[Date]],"mmm yyyy")</f>
        <v>Nov 2024</v>
      </c>
      <c r="I161" s="2">
        <f>StockData[[#This Row],[high]] - StockData[[#This Row],[low]]</f>
        <v>7.3700000000000045</v>
      </c>
      <c r="J161" s="27" t="str">
        <f>IF(StockData[[#This Row],[high]]=_xlfn.MAXIFS(StockData[high],StockData[Date],"&lt;="&amp;StockData[[#This Row],[Date]]),"New High","Repeat")</f>
        <v>Repeat</v>
      </c>
      <c r="K161" s="27" t="str">
        <f>IF(StockData[[#This Row],[Spread]]&lt;5,"Low",IF(StockData[[#This Row],[Spread]]&lt;=15,"Medium","High"))</f>
        <v>Medium</v>
      </c>
      <c r="L161" s="27" t="str">
        <f>IF(StockData[[#This Row],[Spread]] &gt; AVERAGE(StockData[Spread]) * 1.2, "High", IF(StockData[[#This Row],[Spread]] &lt; AVERAGE(StockData[Spread]) * 0.8, "Low", "Medium"))</f>
        <v>Low</v>
      </c>
      <c r="M161" s="13">
        <f>(StockData[[#This Row],[close]] - StockData[[#This Row],[open]] )/ StockData[[#This Row],[open]]</f>
        <v>-1.2152688231770041E-2</v>
      </c>
      <c r="N161" s="27">
        <f>IF(StockData[[#This Row],[change%]] &gt; 0.02, 0.9, IF(StockData[[#This Row],[change%]] &lt; -0.02, -0.9, 0))</f>
        <v>0</v>
      </c>
      <c r="O161" s="27" t="str">
        <f>IF(StockData[[#This Row],[sentiment score]] &gt; 0.5, "Positive", IF(StockData[[#This Row],[sentiment score]] &lt; -0.5, "Negative", "Neutral"))</f>
        <v>Neutral</v>
      </c>
    </row>
    <row r="162" spans="1:15" x14ac:dyDescent="0.3">
      <c r="A162" s="1">
        <v>45596</v>
      </c>
      <c r="B162" s="2">
        <v>257.99</v>
      </c>
      <c r="C162" s="2">
        <v>259.75</v>
      </c>
      <c r="D162" s="2">
        <v>249.25</v>
      </c>
      <c r="E162" s="2">
        <v>249.85</v>
      </c>
      <c r="F162" s="2">
        <v>66575292</v>
      </c>
      <c r="G162" s="27" t="str">
        <f>TEXT(StockData[[#This Row],[Date]],"dddd")</f>
        <v>Thursday</v>
      </c>
      <c r="H162" s="27" t="str">
        <f>TEXT(StockData[[#This Row],[Date]],"mmm yyyy")</f>
        <v>Oct 2024</v>
      </c>
      <c r="I162" s="2">
        <f>StockData[[#This Row],[high]] - StockData[[#This Row],[low]]</f>
        <v>10.5</v>
      </c>
      <c r="J162" s="27" t="str">
        <f>IF(StockData[[#This Row],[high]]=_xlfn.MAXIFS(StockData[high],StockData[Date],"&lt;="&amp;StockData[[#This Row],[Date]]),"New High","Repeat")</f>
        <v>Repeat</v>
      </c>
      <c r="K162" s="27" t="str">
        <f>IF(StockData[[#This Row],[Spread]]&lt;5,"Low",IF(StockData[[#This Row],[Spread]]&lt;=15,"Medium","High"))</f>
        <v>Medium</v>
      </c>
      <c r="L162" s="27" t="str">
        <f>IF(StockData[[#This Row],[Spread]] &gt; AVERAGE(StockData[Spread]) * 1.2, "High", IF(StockData[[#This Row],[Spread]] &lt; AVERAGE(StockData[Spread]) * 0.8, "Low", "Medium"))</f>
        <v>Low</v>
      </c>
      <c r="M162" s="13">
        <f>(StockData[[#This Row],[close]] - StockData[[#This Row],[open]] )/ StockData[[#This Row],[open]]</f>
        <v>-3.1551610527539881E-2</v>
      </c>
      <c r="N162" s="27">
        <f>IF(StockData[[#This Row],[change%]] &gt; 0.02, 0.9, IF(StockData[[#This Row],[change%]] &lt; -0.02, -0.9, 0))</f>
        <v>-0.9</v>
      </c>
      <c r="O162" s="27" t="str">
        <f>IF(StockData[[#This Row],[sentiment score]] &gt; 0.5, "Positive", IF(StockData[[#This Row],[sentiment score]] &lt; -0.5, "Negative", "Neutral"))</f>
        <v>Negative</v>
      </c>
    </row>
    <row r="163" spans="1:15" x14ac:dyDescent="0.3">
      <c r="A163" s="1">
        <v>45595</v>
      </c>
      <c r="B163" s="2">
        <v>258.03500000000003</v>
      </c>
      <c r="C163" s="2">
        <v>263.35000000000002</v>
      </c>
      <c r="D163" s="2">
        <v>255.8201</v>
      </c>
      <c r="E163" s="2">
        <v>257.55</v>
      </c>
      <c r="F163" s="2">
        <v>53993576</v>
      </c>
      <c r="G163" s="27" t="str">
        <f>TEXT(StockData[[#This Row],[Date]],"dddd")</f>
        <v>Wednesday</v>
      </c>
      <c r="H163" s="27" t="str">
        <f>TEXT(StockData[[#This Row],[Date]],"mmm yyyy")</f>
        <v>Oct 2024</v>
      </c>
      <c r="I163" s="2">
        <f>StockData[[#This Row],[high]] - StockData[[#This Row],[low]]</f>
        <v>7.5299000000000262</v>
      </c>
      <c r="J163" s="27" t="str">
        <f>IF(StockData[[#This Row],[high]]=_xlfn.MAXIFS(StockData[high],StockData[Date],"&lt;="&amp;StockData[[#This Row],[Date]]),"New High","Repeat")</f>
        <v>Repeat</v>
      </c>
      <c r="K163" s="27" t="str">
        <f>IF(StockData[[#This Row],[Spread]]&lt;5,"Low",IF(StockData[[#This Row],[Spread]]&lt;=15,"Medium","High"))</f>
        <v>Medium</v>
      </c>
      <c r="L163" s="27" t="str">
        <f>IF(StockData[[#This Row],[Spread]] &gt; AVERAGE(StockData[Spread]) * 1.2, "High", IF(StockData[[#This Row],[Spread]] &lt; AVERAGE(StockData[Spread]) * 0.8, "Low", "Medium"))</f>
        <v>Low</v>
      </c>
      <c r="M163" s="13">
        <f>(StockData[[#This Row],[close]] - StockData[[#This Row],[open]] )/ StockData[[#This Row],[open]]</f>
        <v>-1.8795899781037983E-3</v>
      </c>
      <c r="N163" s="27">
        <f>IF(StockData[[#This Row],[change%]] &gt; 0.02, 0.9, IF(StockData[[#This Row],[change%]] &lt; -0.02, -0.9, 0))</f>
        <v>0</v>
      </c>
      <c r="O163" s="27" t="str">
        <f>IF(StockData[[#This Row],[sentiment score]] &gt; 0.5, "Positive", IF(StockData[[#This Row],[sentiment score]] &lt; -0.5, "Negative", "Neutral"))</f>
        <v>Neutral</v>
      </c>
    </row>
    <row r="164" spans="1:15" x14ac:dyDescent="0.3">
      <c r="A164" s="1">
        <v>45594</v>
      </c>
      <c r="B164" s="2">
        <v>264.51</v>
      </c>
      <c r="C164" s="2">
        <v>264.98</v>
      </c>
      <c r="D164" s="2">
        <v>255.51</v>
      </c>
      <c r="E164" s="2">
        <v>259.52</v>
      </c>
      <c r="F164" s="2">
        <v>80521751</v>
      </c>
      <c r="G164" s="27" t="str">
        <f>TEXT(StockData[[#This Row],[Date]],"dddd")</f>
        <v>Tuesday</v>
      </c>
      <c r="H164" s="27" t="str">
        <f>TEXT(StockData[[#This Row],[Date]],"mmm yyyy")</f>
        <v>Oct 2024</v>
      </c>
      <c r="I164" s="2">
        <f>StockData[[#This Row],[high]] - StockData[[#This Row],[low]]</f>
        <v>9.4700000000000273</v>
      </c>
      <c r="J164" s="27" t="str">
        <f>IF(StockData[[#This Row],[high]]=_xlfn.MAXIFS(StockData[high],StockData[Date],"&lt;="&amp;StockData[[#This Row],[Date]]),"New High","Repeat")</f>
        <v>Repeat</v>
      </c>
      <c r="K164" s="27" t="str">
        <f>IF(StockData[[#This Row],[Spread]]&lt;5,"Low",IF(StockData[[#This Row],[Spread]]&lt;=15,"Medium","High"))</f>
        <v>Medium</v>
      </c>
      <c r="L164" s="27" t="str">
        <f>IF(StockData[[#This Row],[Spread]] &gt; AVERAGE(StockData[Spread]) * 1.2, "High", IF(StockData[[#This Row],[Spread]] &lt; AVERAGE(StockData[Spread]) * 0.8, "Low", "Medium"))</f>
        <v>Low</v>
      </c>
      <c r="M164" s="13">
        <f>(StockData[[#This Row],[close]] - StockData[[#This Row],[open]] )/ StockData[[#This Row],[open]]</f>
        <v>-1.8865071263846393E-2</v>
      </c>
      <c r="N164" s="27">
        <f>IF(StockData[[#This Row],[change%]] &gt; 0.02, 0.9, IF(StockData[[#This Row],[change%]] &lt; -0.02, -0.9, 0))</f>
        <v>0</v>
      </c>
      <c r="O164" s="27" t="str">
        <f>IF(StockData[[#This Row],[sentiment score]] &gt; 0.5, "Positive", IF(StockData[[#This Row],[sentiment score]] &lt; -0.5, "Negative", "Neutral"))</f>
        <v>Neutral</v>
      </c>
    </row>
    <row r="165" spans="1:15" x14ac:dyDescent="0.3">
      <c r="A165" s="1">
        <v>45593</v>
      </c>
      <c r="B165" s="2">
        <v>270</v>
      </c>
      <c r="C165" s="2">
        <v>273.536</v>
      </c>
      <c r="D165" s="2">
        <v>262.24</v>
      </c>
      <c r="E165" s="2">
        <v>262.51</v>
      </c>
      <c r="F165" s="2">
        <v>107653603</v>
      </c>
      <c r="G165" s="27" t="str">
        <f>TEXT(StockData[[#This Row],[Date]],"dddd")</f>
        <v>Monday</v>
      </c>
      <c r="H165" s="27" t="str">
        <f>TEXT(StockData[[#This Row],[Date]],"mmm yyyy")</f>
        <v>Oct 2024</v>
      </c>
      <c r="I165" s="2">
        <f>StockData[[#This Row],[high]] - StockData[[#This Row],[low]]</f>
        <v>11.295999999999992</v>
      </c>
      <c r="J165" s="27" t="str">
        <f>IF(StockData[[#This Row],[high]]=_xlfn.MAXIFS(StockData[high],StockData[Date],"&lt;="&amp;StockData[[#This Row],[Date]]),"New High","Repeat")</f>
        <v>Repeat</v>
      </c>
      <c r="K165" s="27" t="str">
        <f>IF(StockData[[#This Row],[Spread]]&lt;5,"Low",IF(StockData[[#This Row],[Spread]]&lt;=15,"Medium","High"))</f>
        <v>Medium</v>
      </c>
      <c r="L165" s="27" t="str">
        <f>IF(StockData[[#This Row],[Spread]] &gt; AVERAGE(StockData[Spread]) * 1.2, "High", IF(StockData[[#This Row],[Spread]] &lt; AVERAGE(StockData[Spread]) * 0.8, "Low", "Medium"))</f>
        <v>Medium</v>
      </c>
      <c r="M165" s="13">
        <f>(StockData[[#This Row],[close]] - StockData[[#This Row],[open]] )/ StockData[[#This Row],[open]]</f>
        <v>-2.7740740740740774E-2</v>
      </c>
      <c r="N165" s="27">
        <f>IF(StockData[[#This Row],[change%]] &gt; 0.02, 0.9, IF(StockData[[#This Row],[change%]] &lt; -0.02, -0.9, 0))</f>
        <v>-0.9</v>
      </c>
      <c r="O165" s="27" t="str">
        <f>IF(StockData[[#This Row],[sentiment score]] &gt; 0.5, "Positive", IF(StockData[[#This Row],[sentiment score]] &lt; -0.5, "Negative", "Neutral"))</f>
        <v>Negative</v>
      </c>
    </row>
    <row r="166" spans="1:15" x14ac:dyDescent="0.3">
      <c r="A166" s="1">
        <v>45590</v>
      </c>
      <c r="B166" s="2">
        <v>256.01</v>
      </c>
      <c r="C166" s="2">
        <v>269.49</v>
      </c>
      <c r="D166" s="2">
        <v>255.32</v>
      </c>
      <c r="E166" s="2">
        <v>269.19</v>
      </c>
      <c r="F166" s="2">
        <v>161611931</v>
      </c>
      <c r="G166" s="27" t="str">
        <f>TEXT(StockData[[#This Row],[Date]],"dddd")</f>
        <v>Friday</v>
      </c>
      <c r="H166" s="27" t="str">
        <f>TEXT(StockData[[#This Row],[Date]],"mmm yyyy")</f>
        <v>Oct 2024</v>
      </c>
      <c r="I166" s="2">
        <f>StockData[[#This Row],[high]] - StockData[[#This Row],[low]]</f>
        <v>14.170000000000016</v>
      </c>
      <c r="J166" s="27" t="str">
        <f>IF(StockData[[#This Row],[high]]=_xlfn.MAXIFS(StockData[high],StockData[Date],"&lt;="&amp;StockData[[#This Row],[Date]]),"New High","Repeat")</f>
        <v>Repeat</v>
      </c>
      <c r="K166" s="27" t="str">
        <f>IF(StockData[[#This Row],[Spread]]&lt;5,"Low",IF(StockData[[#This Row],[Spread]]&lt;=15,"Medium","High"))</f>
        <v>Medium</v>
      </c>
      <c r="L166" s="27" t="str">
        <f>IF(StockData[[#This Row],[Spread]] &gt; AVERAGE(StockData[Spread]) * 1.2, "High", IF(StockData[[#This Row],[Spread]] &lt; AVERAGE(StockData[Spread]) * 0.8, "Low", "Medium"))</f>
        <v>Medium</v>
      </c>
      <c r="M166" s="13">
        <f>(StockData[[#This Row],[close]] - StockData[[#This Row],[open]] )/ StockData[[#This Row],[open]]</f>
        <v>5.1482363970157444E-2</v>
      </c>
      <c r="N166" s="27">
        <f>IF(StockData[[#This Row],[change%]] &gt; 0.02, 0.9, IF(StockData[[#This Row],[change%]] &lt; -0.02, -0.9, 0))</f>
        <v>0.9</v>
      </c>
      <c r="O166" s="27" t="str">
        <f>IF(StockData[[#This Row],[sentiment score]] &gt; 0.5, "Positive", IF(StockData[[#This Row],[sentiment score]] &lt; -0.5, "Negative", "Neutral"))</f>
        <v>Positive</v>
      </c>
    </row>
    <row r="167" spans="1:15" x14ac:dyDescent="0.3">
      <c r="A167" s="1">
        <v>45589</v>
      </c>
      <c r="B167" s="2">
        <v>244.68</v>
      </c>
      <c r="C167" s="2">
        <v>262.11989999999997</v>
      </c>
      <c r="D167" s="2">
        <v>242.65</v>
      </c>
      <c r="E167" s="2">
        <v>260.48</v>
      </c>
      <c r="F167" s="2">
        <v>204491903</v>
      </c>
      <c r="G167" s="27" t="str">
        <f>TEXT(StockData[[#This Row],[Date]],"dddd")</f>
        <v>Thursday</v>
      </c>
      <c r="H167" s="27" t="str">
        <f>TEXT(StockData[[#This Row],[Date]],"mmm yyyy")</f>
        <v>Oct 2024</v>
      </c>
      <c r="I167" s="2">
        <f>StockData[[#This Row],[high]] - StockData[[#This Row],[low]]</f>
        <v>19.469899999999967</v>
      </c>
      <c r="J167" s="27" t="str">
        <f>IF(StockData[[#This Row],[high]]=_xlfn.MAXIFS(StockData[high],StockData[Date],"&lt;="&amp;StockData[[#This Row],[Date]]),"New High","Repeat")</f>
        <v>Repeat</v>
      </c>
      <c r="K167" s="27" t="str">
        <f>IF(StockData[[#This Row],[Spread]]&lt;5,"Low",IF(StockData[[#This Row],[Spread]]&lt;=15,"Medium","High"))</f>
        <v>High</v>
      </c>
      <c r="L167" s="27" t="str">
        <f>IF(StockData[[#This Row],[Spread]] &gt; AVERAGE(StockData[Spread]) * 1.2, "High", IF(StockData[[#This Row],[Spread]] &lt; AVERAGE(StockData[Spread]) * 0.8, "Low", "Medium"))</f>
        <v>High</v>
      </c>
      <c r="M167" s="13">
        <f>(StockData[[#This Row],[close]] - StockData[[#This Row],[open]] )/ StockData[[#This Row],[open]]</f>
        <v>6.4574137649174482E-2</v>
      </c>
      <c r="N167" s="27">
        <f>IF(StockData[[#This Row],[change%]] &gt; 0.02, 0.9, IF(StockData[[#This Row],[change%]] &lt; -0.02, -0.9, 0))</f>
        <v>0.9</v>
      </c>
      <c r="O167" s="27" t="str">
        <f>IF(StockData[[#This Row],[sentiment score]] &gt; 0.5, "Positive", IF(StockData[[#This Row],[sentiment score]] &lt; -0.5, "Negative", "Neutral"))</f>
        <v>Positive</v>
      </c>
    </row>
    <row r="168" spans="1:15" x14ac:dyDescent="0.3">
      <c r="A168" s="1">
        <v>45588</v>
      </c>
      <c r="B168" s="2">
        <v>217.125</v>
      </c>
      <c r="C168" s="2">
        <v>218.72</v>
      </c>
      <c r="D168" s="2">
        <v>212.11</v>
      </c>
      <c r="E168" s="2">
        <v>213.65</v>
      </c>
      <c r="F168" s="2">
        <v>80938892</v>
      </c>
      <c r="G168" s="27" t="str">
        <f>TEXT(StockData[[#This Row],[Date]],"dddd")</f>
        <v>Wednesday</v>
      </c>
      <c r="H168" s="27" t="str">
        <f>TEXT(StockData[[#This Row],[Date]],"mmm yyyy")</f>
        <v>Oct 2024</v>
      </c>
      <c r="I168" s="2">
        <f>StockData[[#This Row],[high]] - StockData[[#This Row],[low]]</f>
        <v>6.6099999999999852</v>
      </c>
      <c r="J168" s="27" t="str">
        <f>IF(StockData[[#This Row],[high]]=_xlfn.MAXIFS(StockData[high],StockData[Date],"&lt;="&amp;StockData[[#This Row],[Date]]),"New High","Repeat")</f>
        <v>Repeat</v>
      </c>
      <c r="K168" s="27" t="str">
        <f>IF(StockData[[#This Row],[Spread]]&lt;5,"Low",IF(StockData[[#This Row],[Spread]]&lt;=15,"Medium","High"))</f>
        <v>Medium</v>
      </c>
      <c r="L168" s="27" t="str">
        <f>IF(StockData[[#This Row],[Spread]] &gt; AVERAGE(StockData[Spread]) * 1.2, "High", IF(StockData[[#This Row],[Spread]] &lt; AVERAGE(StockData[Spread]) * 0.8, "Low", "Medium"))</f>
        <v>Low</v>
      </c>
      <c r="M168" s="13">
        <f>(StockData[[#This Row],[close]] - StockData[[#This Row],[open]] )/ StockData[[#This Row],[open]]</f>
        <v>-1.6004605641911314E-2</v>
      </c>
      <c r="N168" s="27">
        <f>IF(StockData[[#This Row],[change%]] &gt; 0.02, 0.9, IF(StockData[[#This Row],[change%]] &lt; -0.02, -0.9, 0))</f>
        <v>0</v>
      </c>
      <c r="O168" s="27" t="str">
        <f>IF(StockData[[#This Row],[sentiment score]] &gt; 0.5, "Positive", IF(StockData[[#This Row],[sentiment score]] &lt; -0.5, "Negative", "Neutral"))</f>
        <v>Neutral</v>
      </c>
    </row>
    <row r="169" spans="1:15" x14ac:dyDescent="0.3">
      <c r="A169" s="1">
        <v>45587</v>
      </c>
      <c r="B169" s="2">
        <v>217.31</v>
      </c>
      <c r="C169" s="2">
        <v>218.22</v>
      </c>
      <c r="D169" s="2">
        <v>215.26</v>
      </c>
      <c r="E169" s="2">
        <v>217.97</v>
      </c>
      <c r="F169" s="2">
        <v>43268741</v>
      </c>
      <c r="G169" s="27" t="str">
        <f>TEXT(StockData[[#This Row],[Date]],"dddd")</f>
        <v>Tuesday</v>
      </c>
      <c r="H169" s="27" t="str">
        <f>TEXT(StockData[[#This Row],[Date]],"mmm yyyy")</f>
        <v>Oct 2024</v>
      </c>
      <c r="I169" s="2">
        <f>StockData[[#This Row],[high]] - StockData[[#This Row],[low]]</f>
        <v>2.960000000000008</v>
      </c>
      <c r="J169" s="27" t="str">
        <f>IF(StockData[[#This Row],[high]]=_xlfn.MAXIFS(StockData[high],StockData[Date],"&lt;="&amp;StockData[[#This Row],[Date]]),"New High","Repeat")</f>
        <v>Repeat</v>
      </c>
      <c r="K169" s="27" t="str">
        <f>IF(StockData[[#This Row],[Spread]]&lt;5,"Low",IF(StockData[[#This Row],[Spread]]&lt;=15,"Medium","High"))</f>
        <v>Low</v>
      </c>
      <c r="L169" s="27" t="str">
        <f>IF(StockData[[#This Row],[Spread]] &gt; AVERAGE(StockData[Spread]) * 1.2, "High", IF(StockData[[#This Row],[Spread]] &lt; AVERAGE(StockData[Spread]) * 0.8, "Low", "Medium"))</f>
        <v>Low</v>
      </c>
      <c r="M169" s="13">
        <f>(StockData[[#This Row],[close]] - StockData[[#This Row],[open]] )/ StockData[[#This Row],[open]]</f>
        <v>3.037135888822404E-3</v>
      </c>
      <c r="N169" s="27">
        <f>IF(StockData[[#This Row],[change%]] &gt; 0.02, 0.9, IF(StockData[[#This Row],[change%]] &lt; -0.02, -0.9, 0))</f>
        <v>0</v>
      </c>
      <c r="O169" s="27" t="str">
        <f>IF(StockData[[#This Row],[sentiment score]] &gt; 0.5, "Positive", IF(StockData[[#This Row],[sentiment score]] &lt; -0.5, "Negative", "Neutral"))</f>
        <v>Neutral</v>
      </c>
    </row>
    <row r="170" spans="1:15" x14ac:dyDescent="0.3">
      <c r="A170" s="1">
        <v>45586</v>
      </c>
      <c r="B170" s="2">
        <v>218.9</v>
      </c>
      <c r="C170" s="2">
        <v>220.48</v>
      </c>
      <c r="D170" s="2">
        <v>215.726</v>
      </c>
      <c r="E170" s="2">
        <v>218.85</v>
      </c>
      <c r="F170" s="2">
        <v>47328988</v>
      </c>
      <c r="G170" s="27" t="str">
        <f>TEXT(StockData[[#This Row],[Date]],"dddd")</f>
        <v>Monday</v>
      </c>
      <c r="H170" s="27" t="str">
        <f>TEXT(StockData[[#This Row],[Date]],"mmm yyyy")</f>
        <v>Oct 2024</v>
      </c>
      <c r="I170" s="2">
        <f>StockData[[#This Row],[high]] - StockData[[#This Row],[low]]</f>
        <v>4.7539999999999907</v>
      </c>
      <c r="J170" s="27" t="str">
        <f>IF(StockData[[#This Row],[high]]=_xlfn.MAXIFS(StockData[high],StockData[Date],"&lt;="&amp;StockData[[#This Row],[Date]]),"New High","Repeat")</f>
        <v>Repeat</v>
      </c>
      <c r="K170" s="27" t="str">
        <f>IF(StockData[[#This Row],[Spread]]&lt;5,"Low",IF(StockData[[#This Row],[Spread]]&lt;=15,"Medium","High"))</f>
        <v>Low</v>
      </c>
      <c r="L170" s="27" t="str">
        <f>IF(StockData[[#This Row],[Spread]] &gt; AVERAGE(StockData[Spread]) * 1.2, "High", IF(StockData[[#This Row],[Spread]] &lt; AVERAGE(StockData[Spread]) * 0.8, "Low", "Medium"))</f>
        <v>Low</v>
      </c>
      <c r="M170" s="13">
        <f>(StockData[[#This Row],[close]] - StockData[[#This Row],[open]] )/ StockData[[#This Row],[open]]</f>
        <v>-2.2841480127917482E-4</v>
      </c>
      <c r="N170" s="27">
        <f>IF(StockData[[#This Row],[change%]] &gt; 0.02, 0.9, IF(StockData[[#This Row],[change%]] &lt; -0.02, -0.9, 0))</f>
        <v>0</v>
      </c>
      <c r="O170" s="27" t="str">
        <f>IF(StockData[[#This Row],[sentiment score]] &gt; 0.5, "Positive", IF(StockData[[#This Row],[sentiment score]] &lt; -0.5, "Negative", "Neutral"))</f>
        <v>Neutral</v>
      </c>
    </row>
    <row r="171" spans="1:15" x14ac:dyDescent="0.3">
      <c r="A171" s="1">
        <v>45583</v>
      </c>
      <c r="B171" s="2">
        <v>220.71</v>
      </c>
      <c r="C171" s="2">
        <v>222.28</v>
      </c>
      <c r="D171" s="2">
        <v>219.23</v>
      </c>
      <c r="E171" s="2">
        <v>220.7</v>
      </c>
      <c r="F171" s="2">
        <v>49611867</v>
      </c>
      <c r="G171" s="27" t="str">
        <f>TEXT(StockData[[#This Row],[Date]],"dddd")</f>
        <v>Friday</v>
      </c>
      <c r="H171" s="27" t="str">
        <f>TEXT(StockData[[#This Row],[Date]],"mmm yyyy")</f>
        <v>Oct 2024</v>
      </c>
      <c r="I171" s="2">
        <f>StockData[[#This Row],[high]] - StockData[[#This Row],[low]]</f>
        <v>3.0500000000000114</v>
      </c>
      <c r="J171" s="27" t="str">
        <f>IF(StockData[[#This Row],[high]]=_xlfn.MAXIFS(StockData[high],StockData[Date],"&lt;="&amp;StockData[[#This Row],[Date]]),"New High","Repeat")</f>
        <v>Repeat</v>
      </c>
      <c r="K171" s="27" t="str">
        <f>IF(StockData[[#This Row],[Spread]]&lt;5,"Low",IF(StockData[[#This Row],[Spread]]&lt;=15,"Medium","High"))</f>
        <v>Low</v>
      </c>
      <c r="L171" s="27" t="str">
        <f>IF(StockData[[#This Row],[Spread]] &gt; AVERAGE(StockData[Spread]) * 1.2, "High", IF(StockData[[#This Row],[Spread]] &lt; AVERAGE(StockData[Spread]) * 0.8, "Low", "Medium"))</f>
        <v>Low</v>
      </c>
      <c r="M171" s="13">
        <f>(StockData[[#This Row],[close]] - StockData[[#This Row],[open]] )/ StockData[[#This Row],[open]]</f>
        <v>-4.5308323139048194E-5</v>
      </c>
      <c r="N171" s="27">
        <f>IF(StockData[[#This Row],[change%]] &gt; 0.02, 0.9, IF(StockData[[#This Row],[change%]] &lt; -0.02, -0.9, 0))</f>
        <v>0</v>
      </c>
      <c r="O171" s="27" t="str">
        <f>IF(StockData[[#This Row],[sentiment score]] &gt; 0.5, "Positive", IF(StockData[[#This Row],[sentiment score]] &lt; -0.5, "Negative", "Neutral"))</f>
        <v>Neutral</v>
      </c>
    </row>
    <row r="172" spans="1:15" x14ac:dyDescent="0.3">
      <c r="A172" s="1">
        <v>45582</v>
      </c>
      <c r="B172" s="2">
        <v>221.59</v>
      </c>
      <c r="C172" s="2">
        <v>222.08</v>
      </c>
      <c r="D172" s="2">
        <v>217.9</v>
      </c>
      <c r="E172" s="2">
        <v>220.89</v>
      </c>
      <c r="F172" s="2">
        <v>50791784</v>
      </c>
      <c r="G172" s="27" t="str">
        <f>TEXT(StockData[[#This Row],[Date]],"dddd")</f>
        <v>Thursday</v>
      </c>
      <c r="H172" s="27" t="str">
        <f>TEXT(StockData[[#This Row],[Date]],"mmm yyyy")</f>
        <v>Oct 2024</v>
      </c>
      <c r="I172" s="2">
        <f>StockData[[#This Row],[high]] - StockData[[#This Row],[low]]</f>
        <v>4.1800000000000068</v>
      </c>
      <c r="J172" s="27" t="str">
        <f>IF(StockData[[#This Row],[high]]=_xlfn.MAXIFS(StockData[high],StockData[Date],"&lt;="&amp;StockData[[#This Row],[Date]]),"New High","Repeat")</f>
        <v>Repeat</v>
      </c>
      <c r="K172" s="27" t="str">
        <f>IF(StockData[[#This Row],[Spread]]&lt;5,"Low",IF(StockData[[#This Row],[Spread]]&lt;=15,"Medium","High"))</f>
        <v>Low</v>
      </c>
      <c r="L172" s="27" t="str">
        <f>IF(StockData[[#This Row],[Spread]] &gt; AVERAGE(StockData[Spread]) * 1.2, "High", IF(StockData[[#This Row],[Spread]] &lt; AVERAGE(StockData[Spread]) * 0.8, "Low", "Medium"))</f>
        <v>Low</v>
      </c>
      <c r="M172" s="13">
        <f>(StockData[[#This Row],[close]] - StockData[[#This Row],[open]] )/ StockData[[#This Row],[open]]</f>
        <v>-3.1589873189224109E-3</v>
      </c>
      <c r="N172" s="27">
        <f>IF(StockData[[#This Row],[change%]] &gt; 0.02, 0.9, IF(StockData[[#This Row],[change%]] &lt; -0.02, -0.9, 0))</f>
        <v>0</v>
      </c>
      <c r="O172" s="27" t="str">
        <f>IF(StockData[[#This Row],[sentiment score]] &gt; 0.5, "Positive", IF(StockData[[#This Row],[sentiment score]] &lt; -0.5, "Negative", "Neutral"))</f>
        <v>Neutral</v>
      </c>
    </row>
    <row r="173" spans="1:15" x14ac:dyDescent="0.3">
      <c r="A173" s="1">
        <v>45581</v>
      </c>
      <c r="B173" s="2">
        <v>221.4</v>
      </c>
      <c r="C173" s="2">
        <v>222.81989999999999</v>
      </c>
      <c r="D173" s="2">
        <v>218.93</v>
      </c>
      <c r="E173" s="2">
        <v>221.33</v>
      </c>
      <c r="F173" s="2">
        <v>49632824</v>
      </c>
      <c r="G173" s="27" t="str">
        <f>TEXT(StockData[[#This Row],[Date]],"dddd")</f>
        <v>Wednesday</v>
      </c>
      <c r="H173" s="27" t="str">
        <f>TEXT(StockData[[#This Row],[Date]],"mmm yyyy")</f>
        <v>Oct 2024</v>
      </c>
      <c r="I173" s="2">
        <f>StockData[[#This Row],[high]] - StockData[[#This Row],[low]]</f>
        <v>3.889899999999983</v>
      </c>
      <c r="J173" s="27" t="str">
        <f>IF(StockData[[#This Row],[high]]=_xlfn.MAXIFS(StockData[high],StockData[Date],"&lt;="&amp;StockData[[#This Row],[Date]]),"New High","Repeat")</f>
        <v>Repeat</v>
      </c>
      <c r="K173" s="27" t="str">
        <f>IF(StockData[[#This Row],[Spread]]&lt;5,"Low",IF(StockData[[#This Row],[Spread]]&lt;=15,"Medium","High"))</f>
        <v>Low</v>
      </c>
      <c r="L173" s="27" t="str">
        <f>IF(StockData[[#This Row],[Spread]] &gt; AVERAGE(StockData[Spread]) * 1.2, "High", IF(StockData[[#This Row],[Spread]] &lt; AVERAGE(StockData[Spread]) * 0.8, "Low", "Medium"))</f>
        <v>Low</v>
      </c>
      <c r="M173" s="13">
        <f>(StockData[[#This Row],[close]] - StockData[[#This Row],[open]] )/ StockData[[#This Row],[open]]</f>
        <v>-3.1616982836491951E-4</v>
      </c>
      <c r="N173" s="27">
        <f>IF(StockData[[#This Row],[change%]] &gt; 0.02, 0.9, IF(StockData[[#This Row],[change%]] &lt; -0.02, -0.9, 0))</f>
        <v>0</v>
      </c>
      <c r="O173" s="27" t="str">
        <f>IF(StockData[[#This Row],[sentiment score]] &gt; 0.5, "Positive", IF(StockData[[#This Row],[sentiment score]] &lt; -0.5, "Negative", "Neutral"))</f>
        <v>Neutral</v>
      </c>
    </row>
    <row r="174" spans="1:15" x14ac:dyDescent="0.3">
      <c r="A174" s="1">
        <v>45580</v>
      </c>
      <c r="B174" s="2">
        <v>220.01</v>
      </c>
      <c r="C174" s="2">
        <v>224.26</v>
      </c>
      <c r="D174" s="2">
        <v>217.12</v>
      </c>
      <c r="E174" s="2">
        <v>219.57</v>
      </c>
      <c r="F174" s="2">
        <v>62988787</v>
      </c>
      <c r="G174" s="27" t="str">
        <f>TEXT(StockData[[#This Row],[Date]],"dddd")</f>
        <v>Tuesday</v>
      </c>
      <c r="H174" s="27" t="str">
        <f>TEXT(StockData[[#This Row],[Date]],"mmm yyyy")</f>
        <v>Oct 2024</v>
      </c>
      <c r="I174" s="2">
        <f>StockData[[#This Row],[high]] - StockData[[#This Row],[low]]</f>
        <v>7.1399999999999864</v>
      </c>
      <c r="J174" s="27" t="str">
        <f>IF(StockData[[#This Row],[high]]=_xlfn.MAXIFS(StockData[high],StockData[Date],"&lt;="&amp;StockData[[#This Row],[Date]]),"New High","Repeat")</f>
        <v>Repeat</v>
      </c>
      <c r="K174" s="27" t="str">
        <f>IF(StockData[[#This Row],[Spread]]&lt;5,"Low",IF(StockData[[#This Row],[Spread]]&lt;=15,"Medium","High"))</f>
        <v>Medium</v>
      </c>
      <c r="L174" s="27" t="str">
        <f>IF(StockData[[#This Row],[Spread]] &gt; AVERAGE(StockData[Spread]) * 1.2, "High", IF(StockData[[#This Row],[Spread]] &lt; AVERAGE(StockData[Spread]) * 0.8, "Low", "Medium"))</f>
        <v>Low</v>
      </c>
      <c r="M174" s="13">
        <f>(StockData[[#This Row],[close]] - StockData[[#This Row],[open]] )/ StockData[[#This Row],[open]]</f>
        <v>-1.9999090950411241E-3</v>
      </c>
      <c r="N174" s="27">
        <f>IF(StockData[[#This Row],[change%]] &gt; 0.02, 0.9, IF(StockData[[#This Row],[change%]] &lt; -0.02, -0.9, 0))</f>
        <v>0</v>
      </c>
      <c r="O174" s="27" t="str">
        <f>IF(StockData[[#This Row],[sentiment score]] &gt; 0.5, "Positive", IF(StockData[[#This Row],[sentiment score]] &lt; -0.5, "Negative", "Neutral"))</f>
        <v>Neutral</v>
      </c>
    </row>
    <row r="175" spans="1:15" x14ac:dyDescent="0.3">
      <c r="A175" s="1">
        <v>45579</v>
      </c>
      <c r="B175" s="2">
        <v>220.13</v>
      </c>
      <c r="C175" s="2">
        <v>221.91</v>
      </c>
      <c r="D175" s="2">
        <v>213.74</v>
      </c>
      <c r="E175" s="2">
        <v>219.16</v>
      </c>
      <c r="F175" s="2">
        <v>86291923</v>
      </c>
      <c r="G175" s="27" t="str">
        <f>TEXT(StockData[[#This Row],[Date]],"dddd")</f>
        <v>Monday</v>
      </c>
      <c r="H175" s="27" t="str">
        <f>TEXT(StockData[[#This Row],[Date]],"mmm yyyy")</f>
        <v>Oct 2024</v>
      </c>
      <c r="I175" s="2">
        <f>StockData[[#This Row],[high]] - StockData[[#This Row],[low]]</f>
        <v>8.1699999999999875</v>
      </c>
      <c r="J175" s="27" t="str">
        <f>IF(StockData[[#This Row],[high]]=_xlfn.MAXIFS(StockData[high],StockData[Date],"&lt;="&amp;StockData[[#This Row],[Date]]),"New High","Repeat")</f>
        <v>Repeat</v>
      </c>
      <c r="K175" s="27" t="str">
        <f>IF(StockData[[#This Row],[Spread]]&lt;5,"Low",IF(StockData[[#This Row],[Spread]]&lt;=15,"Medium","High"))</f>
        <v>Medium</v>
      </c>
      <c r="L175" s="27" t="str">
        <f>IF(StockData[[#This Row],[Spread]] &gt; AVERAGE(StockData[Spread]) * 1.2, "High", IF(StockData[[#This Row],[Spread]] &lt; AVERAGE(StockData[Spread]) * 0.8, "Low", "Medium"))</f>
        <v>Low</v>
      </c>
      <c r="M175" s="13">
        <f>(StockData[[#This Row],[close]] - StockData[[#This Row],[open]] )/ StockData[[#This Row],[open]]</f>
        <v>-4.4064870758188292E-3</v>
      </c>
      <c r="N175" s="27">
        <f>IF(StockData[[#This Row],[change%]] &gt; 0.02, 0.9, IF(StockData[[#This Row],[change%]] &lt; -0.02, -0.9, 0))</f>
        <v>0</v>
      </c>
      <c r="O175" s="27" t="str">
        <f>IF(StockData[[#This Row],[sentiment score]] &gt; 0.5, "Positive", IF(StockData[[#This Row],[sentiment score]] &lt; -0.5, "Negative", "Neutral"))</f>
        <v>Neutral</v>
      </c>
    </row>
    <row r="176" spans="1:15" x14ac:dyDescent="0.3">
      <c r="A176" s="1">
        <v>45576</v>
      </c>
      <c r="B176" s="2">
        <v>220.13</v>
      </c>
      <c r="C176" s="2">
        <v>223.34</v>
      </c>
      <c r="D176" s="2">
        <v>214.38</v>
      </c>
      <c r="E176" s="2">
        <v>217.8</v>
      </c>
      <c r="F176" s="2">
        <v>142628874</v>
      </c>
      <c r="G176" s="27" t="str">
        <f>TEXT(StockData[[#This Row],[Date]],"dddd")</f>
        <v>Friday</v>
      </c>
      <c r="H176" s="27" t="str">
        <f>TEXT(StockData[[#This Row],[Date]],"mmm yyyy")</f>
        <v>Oct 2024</v>
      </c>
      <c r="I176" s="2">
        <f>StockData[[#This Row],[high]] - StockData[[#This Row],[low]]</f>
        <v>8.960000000000008</v>
      </c>
      <c r="J176" s="27" t="str">
        <f>IF(StockData[[#This Row],[high]]=_xlfn.MAXIFS(StockData[high],StockData[Date],"&lt;="&amp;StockData[[#This Row],[Date]]),"New High","Repeat")</f>
        <v>Repeat</v>
      </c>
      <c r="K176" s="27" t="str">
        <f>IF(StockData[[#This Row],[Spread]]&lt;5,"Low",IF(StockData[[#This Row],[Spread]]&lt;=15,"Medium","High"))</f>
        <v>Medium</v>
      </c>
      <c r="L176" s="27" t="str">
        <f>IF(StockData[[#This Row],[Spread]] &gt; AVERAGE(StockData[Spread]) * 1.2, "High", IF(StockData[[#This Row],[Spread]] &lt; AVERAGE(StockData[Spread]) * 0.8, "Low", "Medium"))</f>
        <v>Low</v>
      </c>
      <c r="M176" s="13">
        <f>(StockData[[#This Row],[close]] - StockData[[#This Row],[open]] )/ StockData[[#This Row],[open]]</f>
        <v>-1.0584654522327644E-2</v>
      </c>
      <c r="N176" s="27">
        <f>IF(StockData[[#This Row],[change%]] &gt; 0.02, 0.9, IF(StockData[[#This Row],[change%]] &lt; -0.02, -0.9, 0))</f>
        <v>0</v>
      </c>
      <c r="O176" s="27" t="str">
        <f>IF(StockData[[#This Row],[sentiment score]] &gt; 0.5, "Positive", IF(StockData[[#This Row],[sentiment score]] &lt; -0.5, "Negative", "Neutral"))</f>
        <v>Neutral</v>
      </c>
    </row>
    <row r="177" spans="1:15" x14ac:dyDescent="0.3">
      <c r="A177" s="1">
        <v>45575</v>
      </c>
      <c r="B177" s="2">
        <v>241.81</v>
      </c>
      <c r="C177" s="2">
        <v>242.78989999999999</v>
      </c>
      <c r="D177" s="2">
        <v>232.34</v>
      </c>
      <c r="E177" s="2">
        <v>238.77</v>
      </c>
      <c r="F177" s="2">
        <v>83087063</v>
      </c>
      <c r="G177" s="27" t="str">
        <f>TEXT(StockData[[#This Row],[Date]],"dddd")</f>
        <v>Thursday</v>
      </c>
      <c r="H177" s="27" t="str">
        <f>TEXT(StockData[[#This Row],[Date]],"mmm yyyy")</f>
        <v>Oct 2024</v>
      </c>
      <c r="I177" s="2">
        <f>StockData[[#This Row],[high]] - StockData[[#This Row],[low]]</f>
        <v>10.449899999999985</v>
      </c>
      <c r="J177" s="27" t="str">
        <f>IF(StockData[[#This Row],[high]]=_xlfn.MAXIFS(StockData[high],StockData[Date],"&lt;="&amp;StockData[[#This Row],[Date]]),"New High","Repeat")</f>
        <v>Repeat</v>
      </c>
      <c r="K177" s="27" t="str">
        <f>IF(StockData[[#This Row],[Spread]]&lt;5,"Low",IF(StockData[[#This Row],[Spread]]&lt;=15,"Medium","High"))</f>
        <v>Medium</v>
      </c>
      <c r="L177" s="27" t="str">
        <f>IF(StockData[[#This Row],[Spread]] &gt; AVERAGE(StockData[Spread]) * 1.2, "High", IF(StockData[[#This Row],[Spread]] &lt; AVERAGE(StockData[Spread]) * 0.8, "Low", "Medium"))</f>
        <v>Low</v>
      </c>
      <c r="M177" s="13">
        <f>(StockData[[#This Row],[close]] - StockData[[#This Row],[open]] )/ StockData[[#This Row],[open]]</f>
        <v>-1.2571853934907539E-2</v>
      </c>
      <c r="N177" s="27">
        <f>IF(StockData[[#This Row],[change%]] &gt; 0.02, 0.9, IF(StockData[[#This Row],[change%]] &lt; -0.02, -0.9, 0))</f>
        <v>0</v>
      </c>
      <c r="O177" s="27" t="str">
        <f>IF(StockData[[#This Row],[sentiment score]] &gt; 0.5, "Positive", IF(StockData[[#This Row],[sentiment score]] &lt; -0.5, "Negative", "Neutral"))</f>
        <v>Neutral</v>
      </c>
    </row>
    <row r="178" spans="1:15" x14ac:dyDescent="0.3">
      <c r="A178" s="1">
        <v>45574</v>
      </c>
      <c r="B178" s="2">
        <v>243.82</v>
      </c>
      <c r="C178" s="2">
        <v>247.43</v>
      </c>
      <c r="D178" s="2">
        <v>239.51</v>
      </c>
      <c r="E178" s="2">
        <v>241.05</v>
      </c>
      <c r="F178" s="2">
        <v>66289529</v>
      </c>
      <c r="G178" s="27" t="str">
        <f>TEXT(StockData[[#This Row],[Date]],"dddd")</f>
        <v>Wednesday</v>
      </c>
      <c r="H178" s="27" t="str">
        <f>TEXT(StockData[[#This Row],[Date]],"mmm yyyy")</f>
        <v>Oct 2024</v>
      </c>
      <c r="I178" s="2">
        <f>StockData[[#This Row],[high]] - StockData[[#This Row],[low]]</f>
        <v>7.9200000000000159</v>
      </c>
      <c r="J178" s="27" t="str">
        <f>IF(StockData[[#This Row],[high]]=_xlfn.MAXIFS(StockData[high],StockData[Date],"&lt;="&amp;StockData[[#This Row],[Date]]),"New High","Repeat")</f>
        <v>Repeat</v>
      </c>
      <c r="K178" s="27" t="str">
        <f>IF(StockData[[#This Row],[Spread]]&lt;5,"Low",IF(StockData[[#This Row],[Spread]]&lt;=15,"Medium","High"))</f>
        <v>Medium</v>
      </c>
      <c r="L178" s="27" t="str">
        <f>IF(StockData[[#This Row],[Spread]] &gt; AVERAGE(StockData[Spread]) * 1.2, "High", IF(StockData[[#This Row],[Spread]] &lt; AVERAGE(StockData[Spread]) * 0.8, "Low", "Medium"))</f>
        <v>Low</v>
      </c>
      <c r="M178" s="13">
        <f>(StockData[[#This Row],[close]] - StockData[[#This Row],[open]] )/ StockData[[#This Row],[open]]</f>
        <v>-1.1360839963907727E-2</v>
      </c>
      <c r="N178" s="27">
        <f>IF(StockData[[#This Row],[change%]] &gt; 0.02, 0.9, IF(StockData[[#This Row],[change%]] &lt; -0.02, -0.9, 0))</f>
        <v>0</v>
      </c>
      <c r="O178" s="27" t="str">
        <f>IF(StockData[[#This Row],[sentiment score]] &gt; 0.5, "Positive", IF(StockData[[#This Row],[sentiment score]] &lt; -0.5, "Negative", "Neutral"))</f>
        <v>Neutral</v>
      </c>
    </row>
    <row r="179" spans="1:15" x14ac:dyDescent="0.3">
      <c r="A179" s="1">
        <v>45573</v>
      </c>
      <c r="B179" s="2">
        <v>243.56</v>
      </c>
      <c r="C179" s="2">
        <v>246.21</v>
      </c>
      <c r="D179" s="2">
        <v>240.56</v>
      </c>
      <c r="E179" s="2">
        <v>244.5</v>
      </c>
      <c r="F179" s="2">
        <v>56303160</v>
      </c>
      <c r="G179" s="27" t="str">
        <f>TEXT(StockData[[#This Row],[Date]],"dddd")</f>
        <v>Tuesday</v>
      </c>
      <c r="H179" s="27" t="str">
        <f>TEXT(StockData[[#This Row],[Date]],"mmm yyyy")</f>
        <v>Oct 2024</v>
      </c>
      <c r="I179" s="2">
        <f>StockData[[#This Row],[high]] - StockData[[#This Row],[low]]</f>
        <v>5.6500000000000057</v>
      </c>
      <c r="J179" s="27" t="str">
        <f>IF(StockData[[#This Row],[high]]=_xlfn.MAXIFS(StockData[high],StockData[Date],"&lt;="&amp;StockData[[#This Row],[Date]]),"New High","Repeat")</f>
        <v>Repeat</v>
      </c>
      <c r="K179" s="27" t="str">
        <f>IF(StockData[[#This Row],[Spread]]&lt;5,"Low",IF(StockData[[#This Row],[Spread]]&lt;=15,"Medium","High"))</f>
        <v>Medium</v>
      </c>
      <c r="L179" s="27" t="str">
        <f>IF(StockData[[#This Row],[Spread]] &gt; AVERAGE(StockData[Spread]) * 1.2, "High", IF(StockData[[#This Row],[Spread]] &lt; AVERAGE(StockData[Spread]) * 0.8, "Low", "Medium"))</f>
        <v>Low</v>
      </c>
      <c r="M179" s="13">
        <f>(StockData[[#This Row],[close]] - StockData[[#This Row],[open]] )/ StockData[[#This Row],[open]]</f>
        <v>3.8594186237477326E-3</v>
      </c>
      <c r="N179" s="27">
        <f>IF(StockData[[#This Row],[change%]] &gt; 0.02, 0.9, IF(StockData[[#This Row],[change%]] &lt; -0.02, -0.9, 0))</f>
        <v>0</v>
      </c>
      <c r="O179" s="27" t="str">
        <f>IF(StockData[[#This Row],[sentiment score]] &gt; 0.5, "Positive", IF(StockData[[#This Row],[sentiment score]] &lt; -0.5, "Negative", "Neutral"))</f>
        <v>Neutral</v>
      </c>
    </row>
    <row r="180" spans="1:15" x14ac:dyDescent="0.3">
      <c r="A180" s="1">
        <v>45572</v>
      </c>
      <c r="B180" s="2">
        <v>249</v>
      </c>
      <c r="C180" s="2">
        <v>249.83</v>
      </c>
      <c r="D180" s="2">
        <v>240.7</v>
      </c>
      <c r="E180" s="2">
        <v>240.83</v>
      </c>
      <c r="F180" s="2">
        <v>68113270</v>
      </c>
      <c r="G180" s="27" t="str">
        <f>TEXT(StockData[[#This Row],[Date]],"dddd")</f>
        <v>Monday</v>
      </c>
      <c r="H180" s="27" t="str">
        <f>TEXT(StockData[[#This Row],[Date]],"mmm yyyy")</f>
        <v>Oct 2024</v>
      </c>
      <c r="I180" s="2">
        <f>StockData[[#This Row],[high]] - StockData[[#This Row],[low]]</f>
        <v>9.1300000000000239</v>
      </c>
      <c r="J180" s="27" t="str">
        <f>IF(StockData[[#This Row],[high]]=_xlfn.MAXIFS(StockData[high],StockData[Date],"&lt;="&amp;StockData[[#This Row],[Date]]),"New High","Repeat")</f>
        <v>Repeat</v>
      </c>
      <c r="K180" s="27" t="str">
        <f>IF(StockData[[#This Row],[Spread]]&lt;5,"Low",IF(StockData[[#This Row],[Spread]]&lt;=15,"Medium","High"))</f>
        <v>Medium</v>
      </c>
      <c r="L180" s="27" t="str">
        <f>IF(StockData[[#This Row],[Spread]] &gt; AVERAGE(StockData[Spread]) * 1.2, "High", IF(StockData[[#This Row],[Spread]] &lt; AVERAGE(StockData[Spread]) * 0.8, "Low", "Medium"))</f>
        <v>Low</v>
      </c>
      <c r="M180" s="13">
        <f>(StockData[[#This Row],[close]] - StockData[[#This Row],[open]] )/ StockData[[#This Row],[open]]</f>
        <v>-3.2811244979919628E-2</v>
      </c>
      <c r="N180" s="27">
        <f>IF(StockData[[#This Row],[change%]] &gt; 0.02, 0.9, IF(StockData[[#This Row],[change%]] &lt; -0.02, -0.9, 0))</f>
        <v>-0.9</v>
      </c>
      <c r="O180" s="27" t="str">
        <f>IF(StockData[[#This Row],[sentiment score]] &gt; 0.5, "Positive", IF(StockData[[#This Row],[sentiment score]] &lt; -0.5, "Negative", "Neutral"))</f>
        <v>Negative</v>
      </c>
    </row>
    <row r="181" spans="1:15" x14ac:dyDescent="0.3">
      <c r="A181" s="1">
        <v>45569</v>
      </c>
      <c r="B181" s="2">
        <v>246.69</v>
      </c>
      <c r="C181" s="2">
        <v>250.96</v>
      </c>
      <c r="D181" s="2">
        <v>244.58</v>
      </c>
      <c r="E181" s="2">
        <v>250.08</v>
      </c>
      <c r="F181" s="2">
        <v>86726285</v>
      </c>
      <c r="G181" s="27" t="str">
        <f>TEXT(StockData[[#This Row],[Date]],"dddd")</f>
        <v>Friday</v>
      </c>
      <c r="H181" s="27" t="str">
        <f>TEXT(StockData[[#This Row],[Date]],"mmm yyyy")</f>
        <v>Oct 2024</v>
      </c>
      <c r="I181" s="2">
        <f>StockData[[#This Row],[high]] - StockData[[#This Row],[low]]</f>
        <v>6.3799999999999955</v>
      </c>
      <c r="J181" s="27" t="str">
        <f>IF(StockData[[#This Row],[high]]=_xlfn.MAXIFS(StockData[high],StockData[Date],"&lt;="&amp;StockData[[#This Row],[Date]]),"New High","Repeat")</f>
        <v>Repeat</v>
      </c>
      <c r="K181" s="27" t="str">
        <f>IF(StockData[[#This Row],[Spread]]&lt;5,"Low",IF(StockData[[#This Row],[Spread]]&lt;=15,"Medium","High"))</f>
        <v>Medium</v>
      </c>
      <c r="L181" s="27" t="str">
        <f>IF(StockData[[#This Row],[Spread]] &gt; AVERAGE(StockData[Spread]) * 1.2, "High", IF(StockData[[#This Row],[Spread]] &lt; AVERAGE(StockData[Spread]) * 0.8, "Low", "Medium"))</f>
        <v>Low</v>
      </c>
      <c r="M181" s="13">
        <f>(StockData[[#This Row],[close]] - StockData[[#This Row],[open]] )/ StockData[[#This Row],[open]]</f>
        <v>1.374194332968509E-2</v>
      </c>
      <c r="N181" s="27">
        <f>IF(StockData[[#This Row],[change%]] &gt; 0.02, 0.9, IF(StockData[[#This Row],[change%]] &lt; -0.02, -0.9, 0))</f>
        <v>0</v>
      </c>
      <c r="O181" s="27" t="str">
        <f>IF(StockData[[#This Row],[sentiment score]] &gt; 0.5, "Positive", IF(StockData[[#This Row],[sentiment score]] &lt; -0.5, "Negative", "Neutral"))</f>
        <v>Neutral</v>
      </c>
    </row>
    <row r="182" spans="1:15" x14ac:dyDescent="0.3">
      <c r="A182" s="1">
        <v>45568</v>
      </c>
      <c r="B182" s="2">
        <v>244.48</v>
      </c>
      <c r="C182" s="2">
        <v>249.79</v>
      </c>
      <c r="D182" s="2">
        <v>237.81</v>
      </c>
      <c r="E182" s="2">
        <v>240.66</v>
      </c>
      <c r="F182" s="2">
        <v>80729240</v>
      </c>
      <c r="G182" s="27" t="str">
        <f>TEXT(StockData[[#This Row],[Date]],"dddd")</f>
        <v>Thursday</v>
      </c>
      <c r="H182" s="27" t="str">
        <f>TEXT(StockData[[#This Row],[Date]],"mmm yyyy")</f>
        <v>Oct 2024</v>
      </c>
      <c r="I182" s="2">
        <f>StockData[[#This Row],[high]] - StockData[[#This Row],[low]]</f>
        <v>11.97999999999999</v>
      </c>
      <c r="J182" s="27" t="str">
        <f>IF(StockData[[#This Row],[high]]=_xlfn.MAXIFS(StockData[high],StockData[Date],"&lt;="&amp;StockData[[#This Row],[Date]]),"New High","Repeat")</f>
        <v>Repeat</v>
      </c>
      <c r="K182" s="27" t="str">
        <f>IF(StockData[[#This Row],[Spread]]&lt;5,"Low",IF(StockData[[#This Row],[Spread]]&lt;=15,"Medium","High"))</f>
        <v>Medium</v>
      </c>
      <c r="L182" s="27" t="str">
        <f>IF(StockData[[#This Row],[Spread]] &gt; AVERAGE(StockData[Spread]) * 1.2, "High", IF(StockData[[#This Row],[Spread]] &lt; AVERAGE(StockData[Spread]) * 0.8, "Low", "Medium"))</f>
        <v>Medium</v>
      </c>
      <c r="M182" s="13">
        <f>(StockData[[#This Row],[close]] - StockData[[#This Row],[open]] )/ StockData[[#This Row],[open]]</f>
        <v>-1.5624999999999972E-2</v>
      </c>
      <c r="N182" s="27">
        <f>IF(StockData[[#This Row],[change%]] &gt; 0.02, 0.9, IF(StockData[[#This Row],[change%]] &lt; -0.02, -0.9, 0))</f>
        <v>0</v>
      </c>
      <c r="O182" s="27" t="str">
        <f>IF(StockData[[#This Row],[sentiment score]] &gt; 0.5, "Positive", IF(StockData[[#This Row],[sentiment score]] &lt; -0.5, "Negative", "Neutral"))</f>
        <v>Neutral</v>
      </c>
    </row>
    <row r="183" spans="1:15" x14ac:dyDescent="0.3">
      <c r="A183" s="1">
        <v>45567</v>
      </c>
      <c r="B183" s="2">
        <v>247.55</v>
      </c>
      <c r="C183" s="2">
        <v>251.1585</v>
      </c>
      <c r="D183" s="2">
        <v>241.5</v>
      </c>
      <c r="E183" s="2">
        <v>249.02</v>
      </c>
      <c r="F183" s="2">
        <v>93983930</v>
      </c>
      <c r="G183" s="27" t="str">
        <f>TEXT(StockData[[#This Row],[Date]],"dddd")</f>
        <v>Wednesday</v>
      </c>
      <c r="H183" s="27" t="str">
        <f>TEXT(StockData[[#This Row],[Date]],"mmm yyyy")</f>
        <v>Oct 2024</v>
      </c>
      <c r="I183" s="2">
        <f>StockData[[#This Row],[high]] - StockData[[#This Row],[low]]</f>
        <v>9.6585000000000036</v>
      </c>
      <c r="J183" s="27" t="str">
        <f>IF(StockData[[#This Row],[high]]=_xlfn.MAXIFS(StockData[high],StockData[Date],"&lt;="&amp;StockData[[#This Row],[Date]]),"New High","Repeat")</f>
        <v>Repeat</v>
      </c>
      <c r="K183" s="27" t="str">
        <f>IF(StockData[[#This Row],[Spread]]&lt;5,"Low",IF(StockData[[#This Row],[Spread]]&lt;=15,"Medium","High"))</f>
        <v>Medium</v>
      </c>
      <c r="L183" s="27" t="str">
        <f>IF(StockData[[#This Row],[Spread]] &gt; AVERAGE(StockData[Spread]) * 1.2, "High", IF(StockData[[#This Row],[Spread]] &lt; AVERAGE(StockData[Spread]) * 0.8, "Low", "Medium"))</f>
        <v>Low</v>
      </c>
      <c r="M183" s="13">
        <f>(StockData[[#This Row],[close]] - StockData[[#This Row],[open]] )/ StockData[[#This Row],[open]]</f>
        <v>5.9381943041809685E-3</v>
      </c>
      <c r="N183" s="27">
        <f>IF(StockData[[#This Row],[change%]] &gt; 0.02, 0.9, IF(StockData[[#This Row],[change%]] &lt; -0.02, -0.9, 0))</f>
        <v>0</v>
      </c>
      <c r="O183" s="27" t="str">
        <f>IF(StockData[[#This Row],[sentiment score]] &gt; 0.5, "Positive", IF(StockData[[#This Row],[sentiment score]] &lt; -0.5, "Negative", "Neutral"))</f>
        <v>Neutral</v>
      </c>
    </row>
    <row r="184" spans="1:15" x14ac:dyDescent="0.3">
      <c r="A184" s="1">
        <v>45566</v>
      </c>
      <c r="B184" s="2">
        <v>262.67</v>
      </c>
      <c r="C184" s="2">
        <v>263.98</v>
      </c>
      <c r="D184" s="2">
        <v>248.53</v>
      </c>
      <c r="E184" s="2">
        <v>258.02</v>
      </c>
      <c r="F184" s="2">
        <v>87397613</v>
      </c>
      <c r="G184" s="27" t="str">
        <f>TEXT(StockData[[#This Row],[Date]],"dddd")</f>
        <v>Tuesday</v>
      </c>
      <c r="H184" s="27" t="str">
        <f>TEXT(StockData[[#This Row],[Date]],"mmm yyyy")</f>
        <v>Oct 2024</v>
      </c>
      <c r="I184" s="2">
        <f>StockData[[#This Row],[high]] - StockData[[#This Row],[low]]</f>
        <v>15.450000000000017</v>
      </c>
      <c r="J184" s="27" t="str">
        <f>IF(StockData[[#This Row],[high]]=_xlfn.MAXIFS(StockData[high],StockData[Date],"&lt;="&amp;StockData[[#This Row],[Date]]),"New High","Repeat")</f>
        <v>Repeat</v>
      </c>
      <c r="K184" s="27" t="str">
        <f>IF(StockData[[#This Row],[Spread]]&lt;5,"Low",IF(StockData[[#This Row],[Spread]]&lt;=15,"Medium","High"))</f>
        <v>High</v>
      </c>
      <c r="L184" s="27" t="str">
        <f>IF(StockData[[#This Row],[Spread]] &gt; AVERAGE(StockData[Spread]) * 1.2, "High", IF(StockData[[#This Row],[Spread]] &lt; AVERAGE(StockData[Spread]) * 0.8, "Low", "Medium"))</f>
        <v>Medium</v>
      </c>
      <c r="M184" s="13">
        <f>(StockData[[#This Row],[close]] - StockData[[#This Row],[open]] )/ StockData[[#This Row],[open]]</f>
        <v>-1.7702821030190101E-2</v>
      </c>
      <c r="N184" s="27">
        <f>IF(StockData[[#This Row],[change%]] &gt; 0.02, 0.9, IF(StockData[[#This Row],[change%]] &lt; -0.02, -0.9, 0))</f>
        <v>0</v>
      </c>
      <c r="O184" s="27" t="str">
        <f>IF(StockData[[#This Row],[sentiment score]] &gt; 0.5, "Positive", IF(StockData[[#This Row],[sentiment score]] &lt; -0.5, "Negative", "Neutral"))</f>
        <v>Neutral</v>
      </c>
    </row>
    <row r="185" spans="1:15" x14ac:dyDescent="0.3">
      <c r="A185" s="1">
        <v>45565</v>
      </c>
      <c r="B185" s="2">
        <v>259.04000000000002</v>
      </c>
      <c r="C185" s="2">
        <v>264.86</v>
      </c>
      <c r="D185" s="2">
        <v>255.77</v>
      </c>
      <c r="E185" s="2">
        <v>261.63</v>
      </c>
      <c r="F185" s="2">
        <v>80873381</v>
      </c>
      <c r="G185" s="27" t="str">
        <f>TEXT(StockData[[#This Row],[Date]],"dddd")</f>
        <v>Monday</v>
      </c>
      <c r="H185" s="27" t="str">
        <f>TEXT(StockData[[#This Row],[Date]],"mmm yyyy")</f>
        <v>Sep 2024</v>
      </c>
      <c r="I185" s="2">
        <f>StockData[[#This Row],[high]] - StockData[[#This Row],[low]]</f>
        <v>9.0900000000000034</v>
      </c>
      <c r="J185" s="27" t="str">
        <f>IF(StockData[[#This Row],[high]]=_xlfn.MAXIFS(StockData[high],StockData[Date],"&lt;="&amp;StockData[[#This Row],[Date]]),"New High","Repeat")</f>
        <v>Repeat</v>
      </c>
      <c r="K185" s="27" t="str">
        <f>IF(StockData[[#This Row],[Spread]]&lt;5,"Low",IF(StockData[[#This Row],[Spread]]&lt;=15,"Medium","High"))</f>
        <v>Medium</v>
      </c>
      <c r="L185" s="27" t="str">
        <f>IF(StockData[[#This Row],[Spread]] &gt; AVERAGE(StockData[Spread]) * 1.2, "High", IF(StockData[[#This Row],[Spread]] &lt; AVERAGE(StockData[Spread]) * 0.8, "Low", "Medium"))</f>
        <v>Low</v>
      </c>
      <c r="M185" s="13">
        <f>(StockData[[#This Row],[close]] - StockData[[#This Row],[open]] )/ StockData[[#This Row],[open]]</f>
        <v>9.9984558369362823E-3</v>
      </c>
      <c r="N185" s="27">
        <f>IF(StockData[[#This Row],[change%]] &gt; 0.02, 0.9, IF(StockData[[#This Row],[change%]] &lt; -0.02, -0.9, 0))</f>
        <v>0</v>
      </c>
      <c r="O185" s="27" t="str">
        <f>IF(StockData[[#This Row],[sentiment score]] &gt; 0.5, "Positive", IF(StockData[[#This Row],[sentiment score]] &lt; -0.5, "Negative", "Neutral"))</f>
        <v>Neutral</v>
      </c>
    </row>
    <row r="186" spans="1:15" x14ac:dyDescent="0.3">
      <c r="A186" s="1">
        <v>45562</v>
      </c>
      <c r="B186" s="2">
        <v>257.375</v>
      </c>
      <c r="C186" s="2">
        <v>260.69990000000001</v>
      </c>
      <c r="D186" s="2">
        <v>254.12</v>
      </c>
      <c r="E186" s="2">
        <v>260.45999999999998</v>
      </c>
      <c r="F186" s="2">
        <v>70988067</v>
      </c>
      <c r="G186" s="27" t="str">
        <f>TEXT(StockData[[#This Row],[Date]],"dddd")</f>
        <v>Friday</v>
      </c>
      <c r="H186" s="27" t="str">
        <f>TEXT(StockData[[#This Row],[Date]],"mmm yyyy")</f>
        <v>Sep 2024</v>
      </c>
      <c r="I186" s="2">
        <f>StockData[[#This Row],[high]] - StockData[[#This Row],[low]]</f>
        <v>6.5799000000000092</v>
      </c>
      <c r="J186" s="27" t="str">
        <f>IF(StockData[[#This Row],[high]]=_xlfn.MAXIFS(StockData[high],StockData[Date],"&lt;="&amp;StockData[[#This Row],[Date]]),"New High","Repeat")</f>
        <v>Repeat</v>
      </c>
      <c r="K186" s="27" t="str">
        <f>IF(StockData[[#This Row],[Spread]]&lt;5,"Low",IF(StockData[[#This Row],[Spread]]&lt;=15,"Medium","High"))</f>
        <v>Medium</v>
      </c>
      <c r="L186" s="27" t="str">
        <f>IF(StockData[[#This Row],[Spread]] &gt; AVERAGE(StockData[Spread]) * 1.2, "High", IF(StockData[[#This Row],[Spread]] &lt; AVERAGE(StockData[Spread]) * 0.8, "Low", "Medium"))</f>
        <v>Low</v>
      </c>
      <c r="M186" s="13">
        <f>(StockData[[#This Row],[close]] - StockData[[#This Row],[open]] )/ StockData[[#This Row],[open]]</f>
        <v>1.1986401165614296E-2</v>
      </c>
      <c r="N186" s="27">
        <f>IF(StockData[[#This Row],[change%]] &gt; 0.02, 0.9, IF(StockData[[#This Row],[change%]] &lt; -0.02, -0.9, 0))</f>
        <v>0</v>
      </c>
      <c r="O186" s="27" t="str">
        <f>IF(StockData[[#This Row],[sentiment score]] &gt; 0.5, "Positive", IF(StockData[[#This Row],[sentiment score]] &lt; -0.5, "Negative", "Neutral"))</f>
        <v>Neutral</v>
      </c>
    </row>
    <row r="187" spans="1:15" x14ac:dyDescent="0.3">
      <c r="A187" s="1">
        <v>45561</v>
      </c>
      <c r="B187" s="2">
        <v>260.60000000000002</v>
      </c>
      <c r="C187" s="2">
        <v>261.75</v>
      </c>
      <c r="D187" s="2">
        <v>251.53</v>
      </c>
      <c r="E187" s="2">
        <v>254.22</v>
      </c>
      <c r="F187" s="2">
        <v>67142193</v>
      </c>
      <c r="G187" s="27" t="str">
        <f>TEXT(StockData[[#This Row],[Date]],"dddd")</f>
        <v>Thursday</v>
      </c>
      <c r="H187" s="27" t="str">
        <f>TEXT(StockData[[#This Row],[Date]],"mmm yyyy")</f>
        <v>Sep 2024</v>
      </c>
      <c r="I187" s="2">
        <f>StockData[[#This Row],[high]] - StockData[[#This Row],[low]]</f>
        <v>10.219999999999999</v>
      </c>
      <c r="J187" s="27" t="str">
        <f>IF(StockData[[#This Row],[high]]=_xlfn.MAXIFS(StockData[high],StockData[Date],"&lt;="&amp;StockData[[#This Row],[Date]]),"New High","Repeat")</f>
        <v>Repeat</v>
      </c>
      <c r="K187" s="27" t="str">
        <f>IF(StockData[[#This Row],[Spread]]&lt;5,"Low",IF(StockData[[#This Row],[Spread]]&lt;=15,"Medium","High"))</f>
        <v>Medium</v>
      </c>
      <c r="L187" s="27" t="str">
        <f>IF(StockData[[#This Row],[Spread]] &gt; AVERAGE(StockData[Spread]) * 1.2, "High", IF(StockData[[#This Row],[Spread]] &lt; AVERAGE(StockData[Spread]) * 0.8, "Low", "Medium"))</f>
        <v>Low</v>
      </c>
      <c r="M187" s="13">
        <f>(StockData[[#This Row],[close]] - StockData[[#This Row],[open]] )/ StockData[[#This Row],[open]]</f>
        <v>-2.4481964696853504E-2</v>
      </c>
      <c r="N187" s="27">
        <f>IF(StockData[[#This Row],[change%]] &gt; 0.02, 0.9, IF(StockData[[#This Row],[change%]] &lt; -0.02, -0.9, 0))</f>
        <v>-0.9</v>
      </c>
      <c r="O187" s="27" t="str">
        <f>IF(StockData[[#This Row],[sentiment score]] &gt; 0.5, "Positive", IF(StockData[[#This Row],[sentiment score]] &lt; -0.5, "Negative", "Neutral"))</f>
        <v>Negative</v>
      </c>
    </row>
    <row r="188" spans="1:15" x14ac:dyDescent="0.3">
      <c r="A188" s="1">
        <v>45560</v>
      </c>
      <c r="B188" s="2">
        <v>252.54</v>
      </c>
      <c r="C188" s="2">
        <v>257.05</v>
      </c>
      <c r="D188" s="2">
        <v>252.28</v>
      </c>
      <c r="E188" s="2">
        <v>257.02</v>
      </c>
      <c r="F188" s="2">
        <v>65034318</v>
      </c>
      <c r="G188" s="27" t="str">
        <f>TEXT(StockData[[#This Row],[Date]],"dddd")</f>
        <v>Wednesday</v>
      </c>
      <c r="H188" s="27" t="str">
        <f>TEXT(StockData[[#This Row],[Date]],"mmm yyyy")</f>
        <v>Sep 2024</v>
      </c>
      <c r="I188" s="2">
        <f>StockData[[#This Row],[high]] - StockData[[#This Row],[low]]</f>
        <v>4.7700000000000102</v>
      </c>
      <c r="J188" s="27" t="str">
        <f>IF(StockData[[#This Row],[high]]=_xlfn.MAXIFS(StockData[high],StockData[Date],"&lt;="&amp;StockData[[#This Row],[Date]]),"New High","Repeat")</f>
        <v>Repeat</v>
      </c>
      <c r="K188" s="27" t="str">
        <f>IF(StockData[[#This Row],[Spread]]&lt;5,"Low",IF(StockData[[#This Row],[Spread]]&lt;=15,"Medium","High"))</f>
        <v>Low</v>
      </c>
      <c r="L188" s="27" t="str">
        <f>IF(StockData[[#This Row],[Spread]] &gt; AVERAGE(StockData[Spread]) * 1.2, "High", IF(StockData[[#This Row],[Spread]] &lt; AVERAGE(StockData[Spread]) * 0.8, "Low", "Medium"))</f>
        <v>Low</v>
      </c>
      <c r="M188" s="13">
        <f>(StockData[[#This Row],[close]] - StockData[[#This Row],[open]] )/ StockData[[#This Row],[open]]</f>
        <v>1.7739763997782491E-2</v>
      </c>
      <c r="N188" s="27">
        <f>IF(StockData[[#This Row],[change%]] &gt; 0.02, 0.9, IF(StockData[[#This Row],[change%]] &lt; -0.02, -0.9, 0))</f>
        <v>0</v>
      </c>
      <c r="O188" s="27" t="str">
        <f>IF(StockData[[#This Row],[sentiment score]] &gt; 0.5, "Positive", IF(StockData[[#This Row],[sentiment score]] &lt; -0.5, "Negative", "Neutral"))</f>
        <v>Neutral</v>
      </c>
    </row>
    <row r="189" spans="1:15" x14ac:dyDescent="0.3">
      <c r="A189" s="1">
        <v>45559</v>
      </c>
      <c r="B189" s="2">
        <v>254.08</v>
      </c>
      <c r="C189" s="2">
        <v>257.19</v>
      </c>
      <c r="D189" s="2">
        <v>249.05009999999999</v>
      </c>
      <c r="E189" s="2">
        <v>254.27</v>
      </c>
      <c r="F189" s="2">
        <v>88490999</v>
      </c>
      <c r="G189" s="27" t="str">
        <f>TEXT(StockData[[#This Row],[Date]],"dddd")</f>
        <v>Tuesday</v>
      </c>
      <c r="H189" s="27" t="str">
        <f>TEXT(StockData[[#This Row],[Date]],"mmm yyyy")</f>
        <v>Sep 2024</v>
      </c>
      <c r="I189" s="2">
        <f>StockData[[#This Row],[high]] - StockData[[#This Row],[low]]</f>
        <v>8.1399000000000115</v>
      </c>
      <c r="J189" s="27" t="str">
        <f>IF(StockData[[#This Row],[high]]=_xlfn.MAXIFS(StockData[high],StockData[Date],"&lt;="&amp;StockData[[#This Row],[Date]]),"New High","Repeat")</f>
        <v>Repeat</v>
      </c>
      <c r="K189" s="27" t="str">
        <f>IF(StockData[[#This Row],[Spread]]&lt;5,"Low",IF(StockData[[#This Row],[Spread]]&lt;=15,"Medium","High"))</f>
        <v>Medium</v>
      </c>
      <c r="L189" s="27" t="str">
        <f>IF(StockData[[#This Row],[Spread]] &gt; AVERAGE(StockData[Spread]) * 1.2, "High", IF(StockData[[#This Row],[Spread]] &lt; AVERAGE(StockData[Spread]) * 0.8, "Low", "Medium"))</f>
        <v>Low</v>
      </c>
      <c r="M189" s="13">
        <f>(StockData[[#This Row],[close]] - StockData[[#This Row],[open]] )/ StockData[[#This Row],[open]]</f>
        <v>7.4779596977329074E-4</v>
      </c>
      <c r="N189" s="27">
        <f>IF(StockData[[#This Row],[change%]] &gt; 0.02, 0.9, IF(StockData[[#This Row],[change%]] &lt; -0.02, -0.9, 0))</f>
        <v>0</v>
      </c>
      <c r="O189" s="27" t="str">
        <f>IF(StockData[[#This Row],[sentiment score]] &gt; 0.5, "Positive", IF(StockData[[#This Row],[sentiment score]] &lt; -0.5, "Negative", "Neutral"))</f>
        <v>Neutral</v>
      </c>
    </row>
    <row r="190" spans="1:15" x14ac:dyDescent="0.3">
      <c r="A190" s="1">
        <v>45558</v>
      </c>
      <c r="B190" s="2">
        <v>242.61</v>
      </c>
      <c r="C190" s="2">
        <v>250</v>
      </c>
      <c r="D190" s="2">
        <v>241.92</v>
      </c>
      <c r="E190" s="2">
        <v>250</v>
      </c>
      <c r="F190" s="2">
        <v>86927194</v>
      </c>
      <c r="G190" s="27" t="str">
        <f>TEXT(StockData[[#This Row],[Date]],"dddd")</f>
        <v>Monday</v>
      </c>
      <c r="H190" s="27" t="str">
        <f>TEXT(StockData[[#This Row],[Date]],"mmm yyyy")</f>
        <v>Sep 2024</v>
      </c>
      <c r="I190" s="2">
        <f>StockData[[#This Row],[high]] - StockData[[#This Row],[low]]</f>
        <v>8.0800000000000125</v>
      </c>
      <c r="J190" s="27" t="str">
        <f>IF(StockData[[#This Row],[high]]=_xlfn.MAXIFS(StockData[high],StockData[Date],"&lt;="&amp;StockData[[#This Row],[Date]]),"New High","Repeat")</f>
        <v>Repeat</v>
      </c>
      <c r="K190" s="27" t="str">
        <f>IF(StockData[[#This Row],[Spread]]&lt;5,"Low",IF(StockData[[#This Row],[Spread]]&lt;=15,"Medium","High"))</f>
        <v>Medium</v>
      </c>
      <c r="L190" s="27" t="str">
        <f>IF(StockData[[#This Row],[Spread]] &gt; AVERAGE(StockData[Spread]) * 1.2, "High", IF(StockData[[#This Row],[Spread]] &lt; AVERAGE(StockData[Spread]) * 0.8, "Low", "Medium"))</f>
        <v>Low</v>
      </c>
      <c r="M190" s="13">
        <f>(StockData[[#This Row],[close]] - StockData[[#This Row],[open]] )/ StockData[[#This Row],[open]]</f>
        <v>3.0460409711058845E-2</v>
      </c>
      <c r="N190" s="27">
        <f>IF(StockData[[#This Row],[change%]] &gt; 0.02, 0.9, IF(StockData[[#This Row],[change%]] &lt; -0.02, -0.9, 0))</f>
        <v>0.9</v>
      </c>
      <c r="O190" s="27" t="str">
        <f>IF(StockData[[#This Row],[sentiment score]] &gt; 0.5, "Positive", IF(StockData[[#This Row],[sentiment score]] &lt; -0.5, "Negative", "Neutral"))</f>
        <v>Positive</v>
      </c>
    </row>
    <row r="191" spans="1:15" x14ac:dyDescent="0.3">
      <c r="A191" s="1">
        <v>45555</v>
      </c>
      <c r="B191" s="2">
        <v>241.52</v>
      </c>
      <c r="C191" s="2">
        <v>243.99</v>
      </c>
      <c r="D191" s="2">
        <v>235.92</v>
      </c>
      <c r="E191" s="2">
        <v>238.25</v>
      </c>
      <c r="F191" s="2">
        <v>99879070</v>
      </c>
      <c r="G191" s="27" t="str">
        <f>TEXT(StockData[[#This Row],[Date]],"dddd")</f>
        <v>Friday</v>
      </c>
      <c r="H191" s="27" t="str">
        <f>TEXT(StockData[[#This Row],[Date]],"mmm yyyy")</f>
        <v>Sep 2024</v>
      </c>
      <c r="I191" s="2">
        <f>StockData[[#This Row],[high]] - StockData[[#This Row],[low]]</f>
        <v>8.0700000000000216</v>
      </c>
      <c r="J191" s="27" t="str">
        <f>IF(StockData[[#This Row],[high]]=_xlfn.MAXIFS(StockData[high],StockData[Date],"&lt;="&amp;StockData[[#This Row],[Date]]),"New High","Repeat")</f>
        <v>Repeat</v>
      </c>
      <c r="K191" s="27" t="str">
        <f>IF(StockData[[#This Row],[Spread]]&lt;5,"Low",IF(StockData[[#This Row],[Spread]]&lt;=15,"Medium","High"))</f>
        <v>Medium</v>
      </c>
      <c r="L191" s="27" t="str">
        <f>IF(StockData[[#This Row],[Spread]] &gt; AVERAGE(StockData[Spread]) * 1.2, "High", IF(StockData[[#This Row],[Spread]] &lt; AVERAGE(StockData[Spread]) * 0.8, "Low", "Medium"))</f>
        <v>Low</v>
      </c>
      <c r="M191" s="13">
        <f>(StockData[[#This Row],[close]] - StockData[[#This Row],[open]] )/ StockData[[#This Row],[open]]</f>
        <v>-1.3539251407750953E-2</v>
      </c>
      <c r="N191" s="27">
        <f>IF(StockData[[#This Row],[change%]] &gt; 0.02, 0.9, IF(StockData[[#This Row],[change%]] &lt; -0.02, -0.9, 0))</f>
        <v>0</v>
      </c>
      <c r="O191" s="27" t="str">
        <f>IF(StockData[[#This Row],[sentiment score]] &gt; 0.5, "Positive", IF(StockData[[#This Row],[sentiment score]] &lt; -0.5, "Negative", "Neutral"))</f>
        <v>Neutral</v>
      </c>
    </row>
    <row r="192" spans="1:15" x14ac:dyDescent="0.3">
      <c r="A192" s="1">
        <v>45554</v>
      </c>
      <c r="B192" s="2">
        <v>234</v>
      </c>
      <c r="C192" s="2">
        <v>244.24</v>
      </c>
      <c r="D192" s="2">
        <v>232.13</v>
      </c>
      <c r="E192" s="2">
        <v>243.92</v>
      </c>
      <c r="F192" s="2">
        <v>102694576</v>
      </c>
      <c r="G192" s="27" t="str">
        <f>TEXT(StockData[[#This Row],[Date]],"dddd")</f>
        <v>Thursday</v>
      </c>
      <c r="H192" s="27" t="str">
        <f>TEXT(StockData[[#This Row],[Date]],"mmm yyyy")</f>
        <v>Sep 2024</v>
      </c>
      <c r="I192" s="2">
        <f>StockData[[#This Row],[high]] - StockData[[#This Row],[low]]</f>
        <v>12.110000000000014</v>
      </c>
      <c r="J192" s="27" t="str">
        <f>IF(StockData[[#This Row],[high]]=_xlfn.MAXIFS(StockData[high],StockData[Date],"&lt;="&amp;StockData[[#This Row],[Date]]),"New High","Repeat")</f>
        <v>Repeat</v>
      </c>
      <c r="K192" s="27" t="str">
        <f>IF(StockData[[#This Row],[Spread]]&lt;5,"Low",IF(StockData[[#This Row],[Spread]]&lt;=15,"Medium","High"))</f>
        <v>Medium</v>
      </c>
      <c r="L192" s="27" t="str">
        <f>IF(StockData[[#This Row],[Spread]] &gt; AVERAGE(StockData[Spread]) * 1.2, "High", IF(StockData[[#This Row],[Spread]] &lt; AVERAGE(StockData[Spread]) * 0.8, "Low", "Medium"))</f>
        <v>Medium</v>
      </c>
      <c r="M192" s="13">
        <f>(StockData[[#This Row],[close]] - StockData[[#This Row],[open]] )/ StockData[[#This Row],[open]]</f>
        <v>4.2393162393162341E-2</v>
      </c>
      <c r="N192" s="27">
        <f>IF(StockData[[#This Row],[change%]] &gt; 0.02, 0.9, IF(StockData[[#This Row],[change%]] &lt; -0.02, -0.9, 0))</f>
        <v>0.9</v>
      </c>
      <c r="O192" s="27" t="str">
        <f>IF(StockData[[#This Row],[sentiment score]] &gt; 0.5, "Positive", IF(StockData[[#This Row],[sentiment score]] &lt; -0.5, "Negative", "Neutral"))</f>
        <v>Positive</v>
      </c>
    </row>
    <row r="193" spans="1:15" x14ac:dyDescent="0.3">
      <c r="A193" s="1">
        <v>45553</v>
      </c>
      <c r="B193" s="2">
        <v>230.09</v>
      </c>
      <c r="C193" s="2">
        <v>235.68</v>
      </c>
      <c r="D193" s="2">
        <v>226.88</v>
      </c>
      <c r="E193" s="2">
        <v>227.2</v>
      </c>
      <c r="F193" s="2">
        <v>78010204</v>
      </c>
      <c r="G193" s="27" t="str">
        <f>TEXT(StockData[[#This Row],[Date]],"dddd")</f>
        <v>Wednesday</v>
      </c>
      <c r="H193" s="27" t="str">
        <f>TEXT(StockData[[#This Row],[Date]],"mmm yyyy")</f>
        <v>Sep 2024</v>
      </c>
      <c r="I193" s="2">
        <f>StockData[[#This Row],[high]] - StockData[[#This Row],[low]]</f>
        <v>8.8000000000000114</v>
      </c>
      <c r="J193" s="27" t="str">
        <f>IF(StockData[[#This Row],[high]]=_xlfn.MAXIFS(StockData[high],StockData[Date],"&lt;="&amp;StockData[[#This Row],[Date]]),"New High","Repeat")</f>
        <v>Repeat</v>
      </c>
      <c r="K193" s="27" t="str">
        <f>IF(StockData[[#This Row],[Spread]]&lt;5,"Low",IF(StockData[[#This Row],[Spread]]&lt;=15,"Medium","High"))</f>
        <v>Medium</v>
      </c>
      <c r="L193" s="27" t="str">
        <f>IF(StockData[[#This Row],[Spread]] &gt; AVERAGE(StockData[Spread]) * 1.2, "High", IF(StockData[[#This Row],[Spread]] &lt; AVERAGE(StockData[Spread]) * 0.8, "Low", "Medium"))</f>
        <v>Low</v>
      </c>
      <c r="M193" s="13">
        <f>(StockData[[#This Row],[close]] - StockData[[#This Row],[open]] )/ StockData[[#This Row],[open]]</f>
        <v>-1.2560302490329935E-2</v>
      </c>
      <c r="N193" s="27">
        <f>IF(StockData[[#This Row],[change%]] &gt; 0.02, 0.9, IF(StockData[[#This Row],[change%]] &lt; -0.02, -0.9, 0))</f>
        <v>0</v>
      </c>
      <c r="O193" s="27" t="str">
        <f>IF(StockData[[#This Row],[sentiment score]] &gt; 0.5, "Positive", IF(StockData[[#This Row],[sentiment score]] &lt; -0.5, "Negative", "Neutral"))</f>
        <v>Neutral</v>
      </c>
    </row>
    <row r="194" spans="1:15" x14ac:dyDescent="0.3">
      <c r="A194" s="1">
        <v>45552</v>
      </c>
      <c r="B194" s="2">
        <v>229.45</v>
      </c>
      <c r="C194" s="2">
        <v>234.57</v>
      </c>
      <c r="D194" s="2">
        <v>226.55330000000001</v>
      </c>
      <c r="E194" s="2">
        <v>227.87</v>
      </c>
      <c r="F194" s="2">
        <v>66761636</v>
      </c>
      <c r="G194" s="27" t="str">
        <f>TEXT(StockData[[#This Row],[Date]],"dddd")</f>
        <v>Tuesday</v>
      </c>
      <c r="H194" s="27" t="str">
        <f>TEXT(StockData[[#This Row],[Date]],"mmm yyyy")</f>
        <v>Sep 2024</v>
      </c>
      <c r="I194" s="2">
        <f>StockData[[#This Row],[high]] - StockData[[#This Row],[low]]</f>
        <v>8.0166999999999859</v>
      </c>
      <c r="J194" s="27" t="str">
        <f>IF(StockData[[#This Row],[high]]=_xlfn.MAXIFS(StockData[high],StockData[Date],"&lt;="&amp;StockData[[#This Row],[Date]]),"New High","Repeat")</f>
        <v>Repeat</v>
      </c>
      <c r="K194" s="27" t="str">
        <f>IF(StockData[[#This Row],[Spread]]&lt;5,"Low",IF(StockData[[#This Row],[Spread]]&lt;=15,"Medium","High"))</f>
        <v>Medium</v>
      </c>
      <c r="L194" s="27" t="str">
        <f>IF(StockData[[#This Row],[Spread]] &gt; AVERAGE(StockData[Spread]) * 1.2, "High", IF(StockData[[#This Row],[Spread]] &lt; AVERAGE(StockData[Spread]) * 0.8, "Low", "Medium"))</f>
        <v>Low</v>
      </c>
      <c r="M194" s="13">
        <f>(StockData[[#This Row],[close]] - StockData[[#This Row],[open]] )/ StockData[[#This Row],[open]]</f>
        <v>-6.8860318152102161E-3</v>
      </c>
      <c r="N194" s="27">
        <f>IF(StockData[[#This Row],[change%]] &gt; 0.02, 0.9, IF(StockData[[#This Row],[change%]] &lt; -0.02, -0.9, 0))</f>
        <v>0</v>
      </c>
      <c r="O194" s="27" t="str">
        <f>IF(StockData[[#This Row],[sentiment score]] &gt; 0.5, "Positive", IF(StockData[[#This Row],[sentiment score]] &lt; -0.5, "Negative", "Neutral"))</f>
        <v>Neutral</v>
      </c>
    </row>
    <row r="195" spans="1:15" x14ac:dyDescent="0.3">
      <c r="A195" s="1">
        <v>45551</v>
      </c>
      <c r="B195" s="2">
        <v>229.3</v>
      </c>
      <c r="C195" s="2">
        <v>229.96</v>
      </c>
      <c r="D195" s="2">
        <v>223.53</v>
      </c>
      <c r="E195" s="2">
        <v>226.78</v>
      </c>
      <c r="F195" s="2">
        <v>54322995</v>
      </c>
      <c r="G195" s="27" t="str">
        <f>TEXT(StockData[[#This Row],[Date]],"dddd")</f>
        <v>Monday</v>
      </c>
      <c r="H195" s="27" t="str">
        <f>TEXT(StockData[[#This Row],[Date]],"mmm yyyy")</f>
        <v>Sep 2024</v>
      </c>
      <c r="I195" s="2">
        <f>StockData[[#This Row],[high]] - StockData[[#This Row],[low]]</f>
        <v>6.4300000000000068</v>
      </c>
      <c r="J195" s="27" t="str">
        <f>IF(StockData[[#This Row],[high]]=_xlfn.MAXIFS(StockData[high],StockData[Date],"&lt;="&amp;StockData[[#This Row],[Date]]),"New High","Repeat")</f>
        <v>Repeat</v>
      </c>
      <c r="K195" s="27" t="str">
        <f>IF(StockData[[#This Row],[Spread]]&lt;5,"Low",IF(StockData[[#This Row],[Spread]]&lt;=15,"Medium","High"))</f>
        <v>Medium</v>
      </c>
      <c r="L195" s="27" t="str">
        <f>IF(StockData[[#This Row],[Spread]] &gt; AVERAGE(StockData[Spread]) * 1.2, "High", IF(StockData[[#This Row],[Spread]] &lt; AVERAGE(StockData[Spread]) * 0.8, "Low", "Medium"))</f>
        <v>Low</v>
      </c>
      <c r="M195" s="13">
        <f>(StockData[[#This Row],[close]] - StockData[[#This Row],[open]] )/ StockData[[#This Row],[open]]</f>
        <v>-1.0989969472307065E-2</v>
      </c>
      <c r="N195" s="27">
        <f>IF(StockData[[#This Row],[change%]] &gt; 0.02, 0.9, IF(StockData[[#This Row],[change%]] &lt; -0.02, -0.9, 0))</f>
        <v>0</v>
      </c>
      <c r="O195" s="27" t="str">
        <f>IF(StockData[[#This Row],[sentiment score]] &gt; 0.5, "Positive", IF(StockData[[#This Row],[sentiment score]] &lt; -0.5, "Negative", "Neutral"))</f>
        <v>Neutral</v>
      </c>
    </row>
    <row r="196" spans="1:15" x14ac:dyDescent="0.3">
      <c r="A196" s="1">
        <v>45548</v>
      </c>
      <c r="B196" s="2">
        <v>228</v>
      </c>
      <c r="C196" s="2">
        <v>232.67</v>
      </c>
      <c r="D196" s="2">
        <v>226.32</v>
      </c>
      <c r="E196" s="2">
        <v>230.29</v>
      </c>
      <c r="F196" s="2">
        <v>59515114</v>
      </c>
      <c r="G196" s="27" t="str">
        <f>TEXT(StockData[[#This Row],[Date]],"dddd")</f>
        <v>Friday</v>
      </c>
      <c r="H196" s="27" t="str">
        <f>TEXT(StockData[[#This Row],[Date]],"mmm yyyy")</f>
        <v>Sep 2024</v>
      </c>
      <c r="I196" s="2">
        <f>StockData[[#This Row],[high]] - StockData[[#This Row],[low]]</f>
        <v>6.3499999999999943</v>
      </c>
      <c r="J196" s="27" t="str">
        <f>IF(StockData[[#This Row],[high]]=_xlfn.MAXIFS(StockData[high],StockData[Date],"&lt;="&amp;StockData[[#This Row],[Date]]),"New High","Repeat")</f>
        <v>Repeat</v>
      </c>
      <c r="K196" s="27" t="str">
        <f>IF(StockData[[#This Row],[Spread]]&lt;5,"Low",IF(StockData[[#This Row],[Spread]]&lt;=15,"Medium","High"))</f>
        <v>Medium</v>
      </c>
      <c r="L196" s="27" t="str">
        <f>IF(StockData[[#This Row],[Spread]] &gt; AVERAGE(StockData[Spread]) * 1.2, "High", IF(StockData[[#This Row],[Spread]] &lt; AVERAGE(StockData[Spread]) * 0.8, "Low", "Medium"))</f>
        <v>Low</v>
      </c>
      <c r="M196" s="13">
        <f>(StockData[[#This Row],[close]] - StockData[[#This Row],[open]] )/ StockData[[#This Row],[open]]</f>
        <v>1.0043859649122772E-2</v>
      </c>
      <c r="N196" s="27">
        <f>IF(StockData[[#This Row],[change%]] &gt; 0.02, 0.9, IF(StockData[[#This Row],[change%]] &lt; -0.02, -0.9, 0))</f>
        <v>0</v>
      </c>
      <c r="O196" s="27" t="str">
        <f>IF(StockData[[#This Row],[sentiment score]] &gt; 0.5, "Positive", IF(StockData[[#This Row],[sentiment score]] &lt; -0.5, "Negative", "Neutral"))</f>
        <v>Neutral</v>
      </c>
    </row>
    <row r="197" spans="1:15" x14ac:dyDescent="0.3">
      <c r="A197" s="1">
        <v>45547</v>
      </c>
      <c r="B197" s="2">
        <v>224.66</v>
      </c>
      <c r="C197" s="2">
        <v>231.45</v>
      </c>
      <c r="D197" s="2">
        <v>223.83</v>
      </c>
      <c r="E197" s="2">
        <v>229.81</v>
      </c>
      <c r="F197" s="2">
        <v>72020042</v>
      </c>
      <c r="G197" s="27" t="str">
        <f>TEXT(StockData[[#This Row],[Date]],"dddd")</f>
        <v>Thursday</v>
      </c>
      <c r="H197" s="27" t="str">
        <f>TEXT(StockData[[#This Row],[Date]],"mmm yyyy")</f>
        <v>Sep 2024</v>
      </c>
      <c r="I197" s="2">
        <f>StockData[[#This Row],[high]] - StockData[[#This Row],[low]]</f>
        <v>7.6199999999999761</v>
      </c>
      <c r="J197" s="27" t="str">
        <f>IF(StockData[[#This Row],[high]]=_xlfn.MAXIFS(StockData[high],StockData[Date],"&lt;="&amp;StockData[[#This Row],[Date]]),"New High","Repeat")</f>
        <v>Repeat</v>
      </c>
      <c r="K197" s="27" t="str">
        <f>IF(StockData[[#This Row],[Spread]]&lt;5,"Low",IF(StockData[[#This Row],[Spread]]&lt;=15,"Medium","High"))</f>
        <v>Medium</v>
      </c>
      <c r="L197" s="27" t="str">
        <f>IF(StockData[[#This Row],[Spread]] &gt; AVERAGE(StockData[Spread]) * 1.2, "High", IF(StockData[[#This Row],[Spread]] &lt; AVERAGE(StockData[Spread]) * 0.8, "Low", "Medium"))</f>
        <v>Low</v>
      </c>
      <c r="M197" s="13">
        <f>(StockData[[#This Row],[close]] - StockData[[#This Row],[open]] )/ StockData[[#This Row],[open]]</f>
        <v>2.2923528888097594E-2</v>
      </c>
      <c r="N197" s="27">
        <f>IF(StockData[[#This Row],[change%]] &gt; 0.02, 0.9, IF(StockData[[#This Row],[change%]] &lt; -0.02, -0.9, 0))</f>
        <v>0.9</v>
      </c>
      <c r="O197" s="27" t="str">
        <f>IF(StockData[[#This Row],[sentiment score]] &gt; 0.5, "Positive", IF(StockData[[#This Row],[sentiment score]] &lt; -0.5, "Negative", "Neutral"))</f>
        <v>Positive</v>
      </c>
    </row>
    <row r="198" spans="1:15" x14ac:dyDescent="0.3">
      <c r="A198" s="1">
        <v>45546</v>
      </c>
      <c r="B198" s="2">
        <v>224.55</v>
      </c>
      <c r="C198" s="2">
        <v>228.47</v>
      </c>
      <c r="D198" s="2">
        <v>216.80029999999999</v>
      </c>
      <c r="E198" s="2">
        <v>228.13</v>
      </c>
      <c r="F198" s="2">
        <v>83548633</v>
      </c>
      <c r="G198" s="27" t="str">
        <f>TEXT(StockData[[#This Row],[Date]],"dddd")</f>
        <v>Wednesday</v>
      </c>
      <c r="H198" s="27" t="str">
        <f>TEXT(StockData[[#This Row],[Date]],"mmm yyyy")</f>
        <v>Sep 2024</v>
      </c>
      <c r="I198" s="2">
        <f>StockData[[#This Row],[high]] - StockData[[#This Row],[low]]</f>
        <v>11.669700000000006</v>
      </c>
      <c r="J198" s="27" t="str">
        <f>IF(StockData[[#This Row],[high]]=_xlfn.MAXIFS(StockData[high],StockData[Date],"&lt;="&amp;StockData[[#This Row],[Date]]),"New High","Repeat")</f>
        <v>Repeat</v>
      </c>
      <c r="K198" s="27" t="str">
        <f>IF(StockData[[#This Row],[Spread]]&lt;5,"Low",IF(StockData[[#This Row],[Spread]]&lt;=15,"Medium","High"))</f>
        <v>Medium</v>
      </c>
      <c r="L198" s="27" t="str">
        <f>IF(StockData[[#This Row],[Spread]] &gt; AVERAGE(StockData[Spread]) * 1.2, "High", IF(StockData[[#This Row],[Spread]] &lt; AVERAGE(StockData[Spread]) * 0.8, "Low", "Medium"))</f>
        <v>Medium</v>
      </c>
      <c r="M198" s="13">
        <f>(StockData[[#This Row],[close]] - StockData[[#This Row],[open]] )/ StockData[[#This Row],[open]]</f>
        <v>1.5942997105321682E-2</v>
      </c>
      <c r="N198" s="27">
        <f>IF(StockData[[#This Row],[change%]] &gt; 0.02, 0.9, IF(StockData[[#This Row],[change%]] &lt; -0.02, -0.9, 0))</f>
        <v>0</v>
      </c>
      <c r="O198" s="27" t="str">
        <f>IF(StockData[[#This Row],[sentiment score]] &gt; 0.5, "Positive", IF(StockData[[#This Row],[sentiment score]] &lt; -0.5, "Negative", "Neutral"))</f>
        <v>Neutral</v>
      </c>
    </row>
    <row r="199" spans="1:15" x14ac:dyDescent="0.3">
      <c r="A199" s="1">
        <v>45545</v>
      </c>
      <c r="B199" s="2">
        <v>220.07</v>
      </c>
      <c r="C199" s="2">
        <v>226.4</v>
      </c>
      <c r="D199" s="2">
        <v>218.6377</v>
      </c>
      <c r="E199" s="2">
        <v>226.17</v>
      </c>
      <c r="F199" s="2">
        <v>78891136</v>
      </c>
      <c r="G199" s="27" t="str">
        <f>TEXT(StockData[[#This Row],[Date]],"dddd")</f>
        <v>Tuesday</v>
      </c>
      <c r="H199" s="27" t="str">
        <f>TEXT(StockData[[#This Row],[Date]],"mmm yyyy")</f>
        <v>Sep 2024</v>
      </c>
      <c r="I199" s="2">
        <f>StockData[[#This Row],[high]] - StockData[[#This Row],[low]]</f>
        <v>7.7623000000000104</v>
      </c>
      <c r="J199" s="27" t="str">
        <f>IF(StockData[[#This Row],[high]]=_xlfn.MAXIFS(StockData[high],StockData[Date],"&lt;="&amp;StockData[[#This Row],[Date]]),"New High","Repeat")</f>
        <v>Repeat</v>
      </c>
      <c r="K199" s="27" t="str">
        <f>IF(StockData[[#This Row],[Spread]]&lt;5,"Low",IF(StockData[[#This Row],[Spread]]&lt;=15,"Medium","High"))</f>
        <v>Medium</v>
      </c>
      <c r="L199" s="27" t="str">
        <f>IF(StockData[[#This Row],[Spread]] &gt; AVERAGE(StockData[Spread]) * 1.2, "High", IF(StockData[[#This Row],[Spread]] &lt; AVERAGE(StockData[Spread]) * 0.8, "Low", "Medium"))</f>
        <v>Low</v>
      </c>
      <c r="M199" s="13">
        <f>(StockData[[#This Row],[close]] - StockData[[#This Row],[open]] )/ StockData[[#This Row],[open]]</f>
        <v>2.7718453219430155E-2</v>
      </c>
      <c r="N199" s="27">
        <f>IF(StockData[[#This Row],[change%]] &gt; 0.02, 0.9, IF(StockData[[#This Row],[change%]] &lt; -0.02, -0.9, 0))</f>
        <v>0.9</v>
      </c>
      <c r="O199" s="27" t="str">
        <f>IF(StockData[[#This Row],[sentiment score]] &gt; 0.5, "Positive", IF(StockData[[#This Row],[sentiment score]] &lt; -0.5, "Negative", "Neutral"))</f>
        <v>Positive</v>
      </c>
    </row>
    <row r="200" spans="1:15" x14ac:dyDescent="0.3">
      <c r="A200" s="1">
        <v>45544</v>
      </c>
      <c r="B200" s="2">
        <v>216.2</v>
      </c>
      <c r="C200" s="2">
        <v>219.87</v>
      </c>
      <c r="D200" s="2">
        <v>213.67</v>
      </c>
      <c r="E200" s="2">
        <v>216.27</v>
      </c>
      <c r="F200" s="2">
        <v>67443518</v>
      </c>
      <c r="G200" s="27" t="str">
        <f>TEXT(StockData[[#This Row],[Date]],"dddd")</f>
        <v>Monday</v>
      </c>
      <c r="H200" s="27" t="str">
        <f>TEXT(StockData[[#This Row],[Date]],"mmm yyyy")</f>
        <v>Sep 2024</v>
      </c>
      <c r="I200" s="2">
        <f>StockData[[#This Row],[high]] - StockData[[#This Row],[low]]</f>
        <v>6.2000000000000171</v>
      </c>
      <c r="J200" s="27" t="str">
        <f>IF(StockData[[#This Row],[high]]=_xlfn.MAXIFS(StockData[high],StockData[Date],"&lt;="&amp;StockData[[#This Row],[Date]]),"New High","Repeat")</f>
        <v>Repeat</v>
      </c>
      <c r="K200" s="27" t="str">
        <f>IF(StockData[[#This Row],[Spread]]&lt;5,"Low",IF(StockData[[#This Row],[Spread]]&lt;=15,"Medium","High"))</f>
        <v>Medium</v>
      </c>
      <c r="L200" s="27" t="str">
        <f>IF(StockData[[#This Row],[Spread]] &gt; AVERAGE(StockData[Spread]) * 1.2, "High", IF(StockData[[#This Row],[Spread]] &lt; AVERAGE(StockData[Spread]) * 0.8, "Low", "Medium"))</f>
        <v>Low</v>
      </c>
      <c r="M200" s="13">
        <f>(StockData[[#This Row],[close]] - StockData[[#This Row],[open]] )/ StockData[[#This Row],[open]]</f>
        <v>3.2377428307133025E-4</v>
      </c>
      <c r="N200" s="27">
        <f>IF(StockData[[#This Row],[change%]] &gt; 0.02, 0.9, IF(StockData[[#This Row],[change%]] &lt; -0.02, -0.9, 0))</f>
        <v>0</v>
      </c>
      <c r="O200" s="27" t="str">
        <f>IF(StockData[[#This Row],[sentiment score]] &gt; 0.5, "Positive", IF(StockData[[#This Row],[sentiment score]] &lt; -0.5, "Negative", "Neutral"))</f>
        <v>Neutral</v>
      </c>
    </row>
    <row r="201" spans="1:15" x14ac:dyDescent="0.3">
      <c r="A201" s="1">
        <v>45541</v>
      </c>
      <c r="B201" s="2">
        <v>232.6</v>
      </c>
      <c r="C201" s="2">
        <v>233.6</v>
      </c>
      <c r="D201" s="2">
        <v>210.51</v>
      </c>
      <c r="E201" s="2">
        <v>210.73</v>
      </c>
      <c r="F201" s="2">
        <v>112177004</v>
      </c>
      <c r="G201" s="27" t="str">
        <f>TEXT(StockData[[#This Row],[Date]],"dddd")</f>
        <v>Friday</v>
      </c>
      <c r="H201" s="27" t="str">
        <f>TEXT(StockData[[#This Row],[Date]],"mmm yyyy")</f>
        <v>Sep 2024</v>
      </c>
      <c r="I201" s="2">
        <f>StockData[[#This Row],[high]] - StockData[[#This Row],[low]]</f>
        <v>23.090000000000003</v>
      </c>
      <c r="J201" s="27" t="str">
        <f>IF(StockData[[#This Row],[high]]=_xlfn.MAXIFS(StockData[high],StockData[Date],"&lt;="&amp;StockData[[#This Row],[Date]]),"New High","Repeat")</f>
        <v>Repeat</v>
      </c>
      <c r="K201" s="27" t="str">
        <f>IF(StockData[[#This Row],[Spread]]&lt;5,"Low",IF(StockData[[#This Row],[Spread]]&lt;=15,"Medium","High"))</f>
        <v>High</v>
      </c>
      <c r="L201" s="27" t="str">
        <f>IF(StockData[[#This Row],[Spread]] &gt; AVERAGE(StockData[Spread]) * 1.2, "High", IF(StockData[[#This Row],[Spread]] &lt; AVERAGE(StockData[Spread]) * 0.8, "Low", "Medium"))</f>
        <v>High</v>
      </c>
      <c r="M201" s="13">
        <f>(StockData[[#This Row],[close]] - StockData[[#This Row],[open]] )/ StockData[[#This Row],[open]]</f>
        <v>-9.4024075666380075E-2</v>
      </c>
      <c r="N201" s="27">
        <f>IF(StockData[[#This Row],[change%]] &gt; 0.02, 0.9, IF(StockData[[#This Row],[change%]] &lt; -0.02, -0.9, 0))</f>
        <v>-0.9</v>
      </c>
      <c r="O201" s="27" t="str">
        <f>IF(StockData[[#This Row],[sentiment score]] &gt; 0.5, "Positive", IF(StockData[[#This Row],[sentiment score]] &lt; -0.5, "Negative", "Neutral"))</f>
        <v>Negative</v>
      </c>
    </row>
    <row r="202" spans="1:15" x14ac:dyDescent="0.3">
      <c r="A202" s="1">
        <v>45540</v>
      </c>
      <c r="B202" s="2">
        <v>223.49</v>
      </c>
      <c r="C202" s="2">
        <v>235</v>
      </c>
      <c r="D202" s="2">
        <v>222.25</v>
      </c>
      <c r="E202" s="2">
        <v>230.17</v>
      </c>
      <c r="F202" s="2">
        <v>119355013</v>
      </c>
      <c r="G202" s="27" t="str">
        <f>TEXT(StockData[[#This Row],[Date]],"dddd")</f>
        <v>Thursday</v>
      </c>
      <c r="H202" s="27" t="str">
        <f>TEXT(StockData[[#This Row],[Date]],"mmm yyyy")</f>
        <v>Sep 2024</v>
      </c>
      <c r="I202" s="2">
        <f>StockData[[#This Row],[high]] - StockData[[#This Row],[low]]</f>
        <v>12.75</v>
      </c>
      <c r="J202" s="27" t="str">
        <f>IF(StockData[[#This Row],[high]]=_xlfn.MAXIFS(StockData[high],StockData[Date],"&lt;="&amp;StockData[[#This Row],[Date]]),"New High","Repeat")</f>
        <v>Repeat</v>
      </c>
      <c r="K202" s="27" t="str">
        <f>IF(StockData[[#This Row],[Spread]]&lt;5,"Low",IF(StockData[[#This Row],[Spread]]&lt;=15,"Medium","High"))</f>
        <v>Medium</v>
      </c>
      <c r="L202" s="27" t="str">
        <f>IF(StockData[[#This Row],[Spread]] &gt; AVERAGE(StockData[Spread]) * 1.2, "High", IF(StockData[[#This Row],[Spread]] &lt; AVERAGE(StockData[Spread]) * 0.8, "Low", "Medium"))</f>
        <v>Medium</v>
      </c>
      <c r="M202" s="13">
        <f>(StockData[[#This Row],[close]] - StockData[[#This Row],[open]] )/ StockData[[#This Row],[open]]</f>
        <v>2.9889480513669419E-2</v>
      </c>
      <c r="N202" s="27">
        <f>IF(StockData[[#This Row],[change%]] &gt; 0.02, 0.9, IF(StockData[[#This Row],[change%]] &lt; -0.02, -0.9, 0))</f>
        <v>0.9</v>
      </c>
      <c r="O202" s="27" t="str">
        <f>IF(StockData[[#This Row],[sentiment score]] &gt; 0.5, "Positive", IF(StockData[[#This Row],[sentiment score]] &lt; -0.5, "Negative", "Neutral"))</f>
        <v>Positive</v>
      </c>
    </row>
    <row r="203" spans="1:15" x14ac:dyDescent="0.3">
      <c r="A203" s="1">
        <v>45539</v>
      </c>
      <c r="B203" s="2">
        <v>210.59</v>
      </c>
      <c r="C203" s="2">
        <v>222.22</v>
      </c>
      <c r="D203" s="2">
        <v>210.57</v>
      </c>
      <c r="E203" s="2">
        <v>219.41</v>
      </c>
      <c r="F203" s="2">
        <v>80217329</v>
      </c>
      <c r="G203" s="27" t="str">
        <f>TEXT(StockData[[#This Row],[Date]],"dddd")</f>
        <v>Wednesday</v>
      </c>
      <c r="H203" s="27" t="str">
        <f>TEXT(StockData[[#This Row],[Date]],"mmm yyyy")</f>
        <v>Sep 2024</v>
      </c>
      <c r="I203" s="2">
        <f>StockData[[#This Row],[high]] - StockData[[#This Row],[low]]</f>
        <v>11.650000000000006</v>
      </c>
      <c r="J203" s="27" t="str">
        <f>IF(StockData[[#This Row],[high]]=_xlfn.MAXIFS(StockData[high],StockData[Date],"&lt;="&amp;StockData[[#This Row],[Date]]),"New High","Repeat")</f>
        <v>Repeat</v>
      </c>
      <c r="K203" s="27" t="str">
        <f>IF(StockData[[#This Row],[Spread]]&lt;5,"Low",IF(StockData[[#This Row],[Spread]]&lt;=15,"Medium","High"))</f>
        <v>Medium</v>
      </c>
      <c r="L203" s="27" t="str">
        <f>IF(StockData[[#This Row],[Spread]] &gt; AVERAGE(StockData[Spread]) * 1.2, "High", IF(StockData[[#This Row],[Spread]] &lt; AVERAGE(StockData[Spread]) * 0.8, "Low", "Medium"))</f>
        <v>Medium</v>
      </c>
      <c r="M203" s="13">
        <f>(StockData[[#This Row],[close]] - StockData[[#This Row],[open]] )/ StockData[[#This Row],[open]]</f>
        <v>4.1882330594994979E-2</v>
      </c>
      <c r="N203" s="27">
        <f>IF(StockData[[#This Row],[change%]] &gt; 0.02, 0.9, IF(StockData[[#This Row],[change%]] &lt; -0.02, -0.9, 0))</f>
        <v>0.9</v>
      </c>
      <c r="O203" s="27" t="str">
        <f>IF(StockData[[#This Row],[sentiment score]] &gt; 0.5, "Positive", IF(StockData[[#This Row],[sentiment score]] &lt; -0.5, "Negative", "Neutral"))</f>
        <v>Positive</v>
      </c>
    </row>
    <row r="204" spans="1:15" x14ac:dyDescent="0.3">
      <c r="A204" s="1">
        <v>45538</v>
      </c>
      <c r="B204" s="2">
        <v>215.26</v>
      </c>
      <c r="C204" s="2">
        <v>219.90430000000001</v>
      </c>
      <c r="D204" s="2">
        <v>209.64</v>
      </c>
      <c r="E204" s="2">
        <v>210.6</v>
      </c>
      <c r="F204" s="2">
        <v>76714222</v>
      </c>
      <c r="G204" s="27" t="str">
        <f>TEXT(StockData[[#This Row],[Date]],"dddd")</f>
        <v>Tuesday</v>
      </c>
      <c r="H204" s="27" t="str">
        <f>TEXT(StockData[[#This Row],[Date]],"mmm yyyy")</f>
        <v>Sep 2024</v>
      </c>
      <c r="I204" s="2">
        <f>StockData[[#This Row],[high]] - StockData[[#This Row],[low]]</f>
        <v>10.26430000000002</v>
      </c>
      <c r="J204" s="27" t="str">
        <f>IF(StockData[[#This Row],[high]]=_xlfn.MAXIFS(StockData[high],StockData[Date],"&lt;="&amp;StockData[[#This Row],[Date]]),"New High","Repeat")</f>
        <v>Repeat</v>
      </c>
      <c r="K204" s="27" t="str">
        <f>IF(StockData[[#This Row],[Spread]]&lt;5,"Low",IF(StockData[[#This Row],[Spread]]&lt;=15,"Medium","High"))</f>
        <v>Medium</v>
      </c>
      <c r="L204" s="27" t="str">
        <f>IF(StockData[[#This Row],[Spread]] &gt; AVERAGE(StockData[Spread]) * 1.2, "High", IF(StockData[[#This Row],[Spread]] &lt; AVERAGE(StockData[Spread]) * 0.8, "Low", "Medium"))</f>
        <v>Low</v>
      </c>
      <c r="M204" s="13">
        <f>(StockData[[#This Row],[close]] - StockData[[#This Row],[open]] )/ StockData[[#This Row],[open]]</f>
        <v>-2.1648239338474387E-2</v>
      </c>
      <c r="N204" s="27">
        <f>IF(StockData[[#This Row],[change%]] &gt; 0.02, 0.9, IF(StockData[[#This Row],[change%]] &lt; -0.02, -0.9, 0))</f>
        <v>-0.9</v>
      </c>
      <c r="O204" s="27" t="str">
        <f>IF(StockData[[#This Row],[sentiment score]] &gt; 0.5, "Positive", IF(StockData[[#This Row],[sentiment score]] &lt; -0.5, "Negative", "Neutral"))</f>
        <v>Negative</v>
      </c>
    </row>
    <row r="205" spans="1:15" x14ac:dyDescent="0.3">
      <c r="A205" s="1">
        <v>45534</v>
      </c>
      <c r="B205" s="2">
        <v>208.63</v>
      </c>
      <c r="C205" s="2">
        <v>214.5701</v>
      </c>
      <c r="D205" s="2">
        <v>207.03</v>
      </c>
      <c r="E205" s="2">
        <v>214.11</v>
      </c>
      <c r="F205" s="2">
        <v>63370608</v>
      </c>
      <c r="G205" s="27" t="str">
        <f>TEXT(StockData[[#This Row],[Date]],"dddd")</f>
        <v>Friday</v>
      </c>
      <c r="H205" s="27" t="str">
        <f>TEXT(StockData[[#This Row],[Date]],"mmm yyyy")</f>
        <v>Aug 2024</v>
      </c>
      <c r="I205" s="2">
        <f>StockData[[#This Row],[high]] - StockData[[#This Row],[low]]</f>
        <v>7.5400999999999954</v>
      </c>
      <c r="J205" s="27" t="str">
        <f>IF(StockData[[#This Row],[high]]=_xlfn.MAXIFS(StockData[high],StockData[Date],"&lt;="&amp;StockData[[#This Row],[Date]]),"New High","Repeat")</f>
        <v>Repeat</v>
      </c>
      <c r="K205" s="27" t="str">
        <f>IF(StockData[[#This Row],[Spread]]&lt;5,"Low",IF(StockData[[#This Row],[Spread]]&lt;=15,"Medium","High"))</f>
        <v>Medium</v>
      </c>
      <c r="L205" s="27" t="str">
        <f>IF(StockData[[#This Row],[Spread]] &gt; AVERAGE(StockData[Spread]) * 1.2, "High", IF(StockData[[#This Row],[Spread]] &lt; AVERAGE(StockData[Spread]) * 0.8, "Low", "Medium"))</f>
        <v>Low</v>
      </c>
      <c r="M205" s="13">
        <f>(StockData[[#This Row],[close]] - StockData[[#This Row],[open]] )/ StockData[[#This Row],[open]]</f>
        <v>2.6266596366773802E-2</v>
      </c>
      <c r="N205" s="27">
        <f>IF(StockData[[#This Row],[change%]] &gt; 0.02, 0.9, IF(StockData[[#This Row],[change%]] &lt; -0.02, -0.9, 0))</f>
        <v>0.9</v>
      </c>
      <c r="O205" s="27" t="str">
        <f>IF(StockData[[#This Row],[sentiment score]] &gt; 0.5, "Positive", IF(StockData[[#This Row],[sentiment score]] &lt; -0.5, "Negative", "Neutral"))</f>
        <v>Positive</v>
      </c>
    </row>
    <row r="206" spans="1:15" x14ac:dyDescent="0.3">
      <c r="A206" s="1">
        <v>45533</v>
      </c>
      <c r="B206" s="2">
        <v>209.8</v>
      </c>
      <c r="C206" s="2">
        <v>214.89</v>
      </c>
      <c r="D206" s="2">
        <v>205.97</v>
      </c>
      <c r="E206" s="2">
        <v>206.28</v>
      </c>
      <c r="F206" s="2">
        <v>62308818</v>
      </c>
      <c r="G206" s="27" t="str">
        <f>TEXT(StockData[[#This Row],[Date]],"dddd")</f>
        <v>Thursday</v>
      </c>
      <c r="H206" s="27" t="str">
        <f>TEXT(StockData[[#This Row],[Date]],"mmm yyyy")</f>
        <v>Aug 2024</v>
      </c>
      <c r="I206" s="2">
        <f>StockData[[#This Row],[high]] - StockData[[#This Row],[low]]</f>
        <v>8.9199999999999875</v>
      </c>
      <c r="J206" s="27" t="str">
        <f>IF(StockData[[#This Row],[high]]=_xlfn.MAXIFS(StockData[high],StockData[Date],"&lt;="&amp;StockData[[#This Row],[Date]]),"New High","Repeat")</f>
        <v>Repeat</v>
      </c>
      <c r="K206" s="27" t="str">
        <f>IF(StockData[[#This Row],[Spread]]&lt;5,"Low",IF(StockData[[#This Row],[Spread]]&lt;=15,"Medium","High"))</f>
        <v>Medium</v>
      </c>
      <c r="L206" s="27" t="str">
        <f>IF(StockData[[#This Row],[Spread]] &gt; AVERAGE(StockData[Spread]) * 1.2, "High", IF(StockData[[#This Row],[Spread]] &lt; AVERAGE(StockData[Spread]) * 0.8, "Low", "Medium"))</f>
        <v>Low</v>
      </c>
      <c r="M206" s="13">
        <f>(StockData[[#This Row],[close]] - StockData[[#This Row],[open]] )/ StockData[[#This Row],[open]]</f>
        <v>-1.6777883698760772E-2</v>
      </c>
      <c r="N206" s="27">
        <f>IF(StockData[[#This Row],[change%]] &gt; 0.02, 0.9, IF(StockData[[#This Row],[change%]] &lt; -0.02, -0.9, 0))</f>
        <v>0</v>
      </c>
      <c r="O206" s="27" t="str">
        <f>IF(StockData[[#This Row],[sentiment score]] &gt; 0.5, "Positive", IF(StockData[[#This Row],[sentiment score]] &lt; -0.5, "Negative", "Neutral"))</f>
        <v>Neutral</v>
      </c>
    </row>
    <row r="207" spans="1:15" x14ac:dyDescent="0.3">
      <c r="A207" s="1">
        <v>45532</v>
      </c>
      <c r="B207" s="2">
        <v>209.72</v>
      </c>
      <c r="C207" s="2">
        <v>211.84</v>
      </c>
      <c r="D207" s="2">
        <v>202.59</v>
      </c>
      <c r="E207" s="2">
        <v>205.75</v>
      </c>
      <c r="F207" s="2">
        <v>64116350</v>
      </c>
      <c r="G207" s="27" t="str">
        <f>TEXT(StockData[[#This Row],[Date]],"dddd")</f>
        <v>Wednesday</v>
      </c>
      <c r="H207" s="27" t="str">
        <f>TEXT(StockData[[#This Row],[Date]],"mmm yyyy")</f>
        <v>Aug 2024</v>
      </c>
      <c r="I207" s="2">
        <f>StockData[[#This Row],[high]] - StockData[[#This Row],[low]]</f>
        <v>9.25</v>
      </c>
      <c r="J207" s="27" t="str">
        <f>IF(StockData[[#This Row],[high]]=_xlfn.MAXIFS(StockData[high],StockData[Date],"&lt;="&amp;StockData[[#This Row],[Date]]),"New High","Repeat")</f>
        <v>Repeat</v>
      </c>
      <c r="K207" s="27" t="str">
        <f>IF(StockData[[#This Row],[Spread]]&lt;5,"Low",IF(StockData[[#This Row],[Spread]]&lt;=15,"Medium","High"))</f>
        <v>Medium</v>
      </c>
      <c r="L207" s="27" t="str">
        <f>IF(StockData[[#This Row],[Spread]] &gt; AVERAGE(StockData[Spread]) * 1.2, "High", IF(StockData[[#This Row],[Spread]] &lt; AVERAGE(StockData[Spread]) * 0.8, "Low", "Medium"))</f>
        <v>Low</v>
      </c>
      <c r="M207" s="13">
        <f>(StockData[[#This Row],[close]] - StockData[[#This Row],[open]] )/ StockData[[#This Row],[open]]</f>
        <v>-1.8930001907304973E-2</v>
      </c>
      <c r="N207" s="27">
        <f>IF(StockData[[#This Row],[change%]] &gt; 0.02, 0.9, IF(StockData[[#This Row],[change%]] &lt; -0.02, -0.9, 0))</f>
        <v>0</v>
      </c>
      <c r="O207" s="27" t="str">
        <f>IF(StockData[[#This Row],[sentiment score]] &gt; 0.5, "Positive", IF(StockData[[#This Row],[sentiment score]] &lt; -0.5, "Negative", "Neutral"))</f>
        <v>Neutral</v>
      </c>
    </row>
    <row r="208" spans="1:15" x14ac:dyDescent="0.3">
      <c r="A208" s="1">
        <v>45531</v>
      </c>
      <c r="B208" s="2">
        <v>213.25</v>
      </c>
      <c r="C208" s="2">
        <v>215.66</v>
      </c>
      <c r="D208" s="2">
        <v>206.94</v>
      </c>
      <c r="E208" s="2">
        <v>209.21</v>
      </c>
      <c r="F208" s="2">
        <v>62821390</v>
      </c>
      <c r="G208" s="27" t="str">
        <f>TEXT(StockData[[#This Row],[Date]],"dddd")</f>
        <v>Tuesday</v>
      </c>
      <c r="H208" s="27" t="str">
        <f>TEXT(StockData[[#This Row],[Date]],"mmm yyyy")</f>
        <v>Aug 2024</v>
      </c>
      <c r="I208" s="2">
        <f>StockData[[#This Row],[high]] - StockData[[#This Row],[low]]</f>
        <v>8.7199999999999989</v>
      </c>
      <c r="J208" s="27" t="str">
        <f>IF(StockData[[#This Row],[high]]=_xlfn.MAXIFS(StockData[high],StockData[Date],"&lt;="&amp;StockData[[#This Row],[Date]]),"New High","Repeat")</f>
        <v>Repeat</v>
      </c>
      <c r="K208" s="27" t="str">
        <f>IF(StockData[[#This Row],[Spread]]&lt;5,"Low",IF(StockData[[#This Row],[Spread]]&lt;=15,"Medium","High"))</f>
        <v>Medium</v>
      </c>
      <c r="L208" s="27" t="str">
        <f>IF(StockData[[#This Row],[Spread]] &gt; AVERAGE(StockData[Spread]) * 1.2, "High", IF(StockData[[#This Row],[Spread]] &lt; AVERAGE(StockData[Spread]) * 0.8, "Low", "Medium"))</f>
        <v>Low</v>
      </c>
      <c r="M208" s="13">
        <f>(StockData[[#This Row],[close]] - StockData[[#This Row],[open]] )/ StockData[[#This Row],[open]]</f>
        <v>-1.8944900351699847E-2</v>
      </c>
      <c r="N208" s="27">
        <f>IF(StockData[[#This Row],[change%]] &gt; 0.02, 0.9, IF(StockData[[#This Row],[change%]] &lt; -0.02, -0.9, 0))</f>
        <v>0</v>
      </c>
      <c r="O208" s="27" t="str">
        <f>IF(StockData[[#This Row],[sentiment score]] &gt; 0.5, "Positive", IF(StockData[[#This Row],[sentiment score]] &lt; -0.5, "Negative", "Neutral"))</f>
        <v>Neutral</v>
      </c>
    </row>
    <row r="209" spans="1:15" x14ac:dyDescent="0.3">
      <c r="A209" s="1">
        <v>45530</v>
      </c>
      <c r="B209" s="2">
        <v>218.75</v>
      </c>
      <c r="C209" s="2">
        <v>219.09</v>
      </c>
      <c r="D209" s="2">
        <v>211.01</v>
      </c>
      <c r="E209" s="2">
        <v>213.21</v>
      </c>
      <c r="F209" s="2">
        <v>59301187</v>
      </c>
      <c r="G209" s="27" t="str">
        <f>TEXT(StockData[[#This Row],[Date]],"dddd")</f>
        <v>Monday</v>
      </c>
      <c r="H209" s="27" t="str">
        <f>TEXT(StockData[[#This Row],[Date]],"mmm yyyy")</f>
        <v>Aug 2024</v>
      </c>
      <c r="I209" s="2">
        <f>StockData[[#This Row],[high]] - StockData[[#This Row],[low]]</f>
        <v>8.0800000000000125</v>
      </c>
      <c r="J209" s="27" t="str">
        <f>IF(StockData[[#This Row],[high]]=_xlfn.MAXIFS(StockData[high],StockData[Date],"&lt;="&amp;StockData[[#This Row],[Date]]),"New High","Repeat")</f>
        <v>Repeat</v>
      </c>
      <c r="K209" s="27" t="str">
        <f>IF(StockData[[#This Row],[Spread]]&lt;5,"Low",IF(StockData[[#This Row],[Spread]]&lt;=15,"Medium","High"))</f>
        <v>Medium</v>
      </c>
      <c r="L209" s="27" t="str">
        <f>IF(StockData[[#This Row],[Spread]] &gt; AVERAGE(StockData[Spread]) * 1.2, "High", IF(StockData[[#This Row],[Spread]] &lt; AVERAGE(StockData[Spread]) * 0.8, "Low", "Medium"))</f>
        <v>Low</v>
      </c>
      <c r="M209" s="13">
        <f>(StockData[[#This Row],[close]] - StockData[[#This Row],[open]] )/ StockData[[#This Row],[open]]</f>
        <v>-2.532571428571425E-2</v>
      </c>
      <c r="N209" s="27">
        <f>IF(StockData[[#This Row],[change%]] &gt; 0.02, 0.9, IF(StockData[[#This Row],[change%]] &lt; -0.02, -0.9, 0))</f>
        <v>-0.9</v>
      </c>
      <c r="O209" s="27" t="str">
        <f>IF(StockData[[#This Row],[sentiment score]] &gt; 0.5, "Positive", IF(StockData[[#This Row],[sentiment score]] &lt; -0.5, "Negative", "Neutral"))</f>
        <v>Negative</v>
      </c>
    </row>
    <row r="210" spans="1:15" x14ac:dyDescent="0.3">
      <c r="A210" s="1">
        <v>45527</v>
      </c>
      <c r="B210" s="2">
        <v>214.45500000000001</v>
      </c>
      <c r="C210" s="2">
        <v>221.48</v>
      </c>
      <c r="D210" s="2">
        <v>214.21</v>
      </c>
      <c r="E210" s="2">
        <v>220.32</v>
      </c>
      <c r="F210" s="2">
        <v>81525207</v>
      </c>
      <c r="G210" s="27" t="str">
        <f>TEXT(StockData[[#This Row],[Date]],"dddd")</f>
        <v>Friday</v>
      </c>
      <c r="H210" s="27" t="str">
        <f>TEXT(StockData[[#This Row],[Date]],"mmm yyyy")</f>
        <v>Aug 2024</v>
      </c>
      <c r="I210" s="2">
        <f>StockData[[#This Row],[high]] - StockData[[#This Row],[low]]</f>
        <v>7.2699999999999818</v>
      </c>
      <c r="J210" s="27" t="str">
        <f>IF(StockData[[#This Row],[high]]=_xlfn.MAXIFS(StockData[high],StockData[Date],"&lt;="&amp;StockData[[#This Row],[Date]]),"New High","Repeat")</f>
        <v>Repeat</v>
      </c>
      <c r="K210" s="27" t="str">
        <f>IF(StockData[[#This Row],[Spread]]&lt;5,"Low",IF(StockData[[#This Row],[Spread]]&lt;=15,"Medium","High"))</f>
        <v>Medium</v>
      </c>
      <c r="L210" s="27" t="str">
        <f>IF(StockData[[#This Row],[Spread]] &gt; AVERAGE(StockData[Spread]) * 1.2, "High", IF(StockData[[#This Row],[Spread]] &lt; AVERAGE(StockData[Spread]) * 0.8, "Low", "Medium"))</f>
        <v>Low</v>
      </c>
      <c r="M210" s="13">
        <f>(StockData[[#This Row],[close]] - StockData[[#This Row],[open]] )/ StockData[[#This Row],[open]]</f>
        <v>2.7348394768133083E-2</v>
      </c>
      <c r="N210" s="27">
        <f>IF(StockData[[#This Row],[change%]] &gt; 0.02, 0.9, IF(StockData[[#This Row],[change%]] &lt; -0.02, -0.9, 0))</f>
        <v>0.9</v>
      </c>
      <c r="O210" s="27" t="str">
        <f>IF(StockData[[#This Row],[sentiment score]] &gt; 0.5, "Positive", IF(StockData[[#This Row],[sentiment score]] &lt; -0.5, "Negative", "Neutral"))</f>
        <v>Positive</v>
      </c>
    </row>
    <row r="211" spans="1:15" x14ac:dyDescent="0.3">
      <c r="A211" s="1">
        <v>45526</v>
      </c>
      <c r="B211" s="2">
        <v>223.82</v>
      </c>
      <c r="C211" s="2">
        <v>224.8</v>
      </c>
      <c r="D211" s="2">
        <v>210.32</v>
      </c>
      <c r="E211" s="2">
        <v>210.66</v>
      </c>
      <c r="F211" s="2">
        <v>79514482</v>
      </c>
      <c r="G211" s="27" t="str">
        <f>TEXT(StockData[[#This Row],[Date]],"dddd")</f>
        <v>Thursday</v>
      </c>
      <c r="H211" s="27" t="str">
        <f>TEXT(StockData[[#This Row],[Date]],"mmm yyyy")</f>
        <v>Aug 2024</v>
      </c>
      <c r="I211" s="2">
        <f>StockData[[#This Row],[high]] - StockData[[#This Row],[low]]</f>
        <v>14.480000000000018</v>
      </c>
      <c r="J211" s="27" t="str">
        <f>IF(StockData[[#This Row],[high]]=_xlfn.MAXIFS(StockData[high],StockData[Date],"&lt;="&amp;StockData[[#This Row],[Date]]),"New High","Repeat")</f>
        <v>Repeat</v>
      </c>
      <c r="K211" s="27" t="str">
        <f>IF(StockData[[#This Row],[Spread]]&lt;5,"Low",IF(StockData[[#This Row],[Spread]]&lt;=15,"Medium","High"))</f>
        <v>Medium</v>
      </c>
      <c r="L211" s="27" t="str">
        <f>IF(StockData[[#This Row],[Spread]] &gt; AVERAGE(StockData[Spread]) * 1.2, "High", IF(StockData[[#This Row],[Spread]] &lt; AVERAGE(StockData[Spread]) * 0.8, "Low", "Medium"))</f>
        <v>Medium</v>
      </c>
      <c r="M211" s="13">
        <f>(StockData[[#This Row],[close]] - StockData[[#This Row],[open]] )/ StockData[[#This Row],[open]]</f>
        <v>-5.8797247788401383E-2</v>
      </c>
      <c r="N211" s="27">
        <f>IF(StockData[[#This Row],[change%]] &gt; 0.02, 0.9, IF(StockData[[#This Row],[change%]] &lt; -0.02, -0.9, 0))</f>
        <v>-0.9</v>
      </c>
      <c r="O211" s="27" t="str">
        <f>IF(StockData[[#This Row],[sentiment score]] &gt; 0.5, "Positive", IF(StockData[[#This Row],[sentiment score]] &lt; -0.5, "Negative", "Neutral"))</f>
        <v>Negative</v>
      </c>
    </row>
    <row r="212" spans="1:15" x14ac:dyDescent="0.3">
      <c r="A212" s="1">
        <v>45525</v>
      </c>
      <c r="B212" s="2">
        <v>222.67</v>
      </c>
      <c r="C212" s="2">
        <v>224.65940000000001</v>
      </c>
      <c r="D212" s="2">
        <v>218.86</v>
      </c>
      <c r="E212" s="2">
        <v>223.27</v>
      </c>
      <c r="F212" s="2">
        <v>70145964</v>
      </c>
      <c r="G212" s="27" t="str">
        <f>TEXT(StockData[[#This Row],[Date]],"dddd")</f>
        <v>Wednesday</v>
      </c>
      <c r="H212" s="27" t="str">
        <f>TEXT(StockData[[#This Row],[Date]],"mmm yyyy")</f>
        <v>Aug 2024</v>
      </c>
      <c r="I212" s="2">
        <f>StockData[[#This Row],[high]] - StockData[[#This Row],[low]]</f>
        <v>5.7993999999999915</v>
      </c>
      <c r="J212" s="27" t="str">
        <f>IF(StockData[[#This Row],[high]]=_xlfn.MAXIFS(StockData[high],StockData[Date],"&lt;="&amp;StockData[[#This Row],[Date]]),"New High","Repeat")</f>
        <v>Repeat</v>
      </c>
      <c r="K212" s="27" t="str">
        <f>IF(StockData[[#This Row],[Spread]]&lt;5,"Low",IF(StockData[[#This Row],[Spread]]&lt;=15,"Medium","High"))</f>
        <v>Medium</v>
      </c>
      <c r="L212" s="27" t="str">
        <f>IF(StockData[[#This Row],[Spread]] &gt; AVERAGE(StockData[Spread]) * 1.2, "High", IF(StockData[[#This Row],[Spread]] &lt; AVERAGE(StockData[Spread]) * 0.8, "Low", "Medium"))</f>
        <v>Low</v>
      </c>
      <c r="M212" s="13">
        <f>(StockData[[#This Row],[close]] - StockData[[#This Row],[open]] )/ StockData[[#This Row],[open]]</f>
        <v>2.6945704405623694E-3</v>
      </c>
      <c r="N212" s="27">
        <f>IF(StockData[[#This Row],[change%]] &gt; 0.02, 0.9, IF(StockData[[#This Row],[change%]] &lt; -0.02, -0.9, 0))</f>
        <v>0</v>
      </c>
      <c r="O212" s="27" t="str">
        <f>IF(StockData[[#This Row],[sentiment score]] &gt; 0.5, "Positive", IF(StockData[[#This Row],[sentiment score]] &lt; -0.5, "Negative", "Neutral"))</f>
        <v>Neutral</v>
      </c>
    </row>
    <row r="213" spans="1:15" x14ac:dyDescent="0.3">
      <c r="A213" s="1">
        <v>45524</v>
      </c>
      <c r="B213" s="2">
        <v>224.88</v>
      </c>
      <c r="C213" s="2">
        <v>228.22</v>
      </c>
      <c r="D213" s="2">
        <v>219.56</v>
      </c>
      <c r="E213" s="2">
        <v>221.1</v>
      </c>
      <c r="F213" s="2">
        <v>74001182</v>
      </c>
      <c r="G213" s="27" t="str">
        <f>TEXT(StockData[[#This Row],[Date]],"dddd")</f>
        <v>Tuesday</v>
      </c>
      <c r="H213" s="27" t="str">
        <f>TEXT(StockData[[#This Row],[Date]],"mmm yyyy")</f>
        <v>Aug 2024</v>
      </c>
      <c r="I213" s="2">
        <f>StockData[[#This Row],[high]] - StockData[[#This Row],[low]]</f>
        <v>8.6599999999999966</v>
      </c>
      <c r="J213" s="27" t="str">
        <f>IF(StockData[[#This Row],[high]]=_xlfn.MAXIFS(StockData[high],StockData[Date],"&lt;="&amp;StockData[[#This Row],[Date]]),"New High","Repeat")</f>
        <v>Repeat</v>
      </c>
      <c r="K213" s="27" t="str">
        <f>IF(StockData[[#This Row],[Spread]]&lt;5,"Low",IF(StockData[[#This Row],[Spread]]&lt;=15,"Medium","High"))</f>
        <v>Medium</v>
      </c>
      <c r="L213" s="27" t="str">
        <f>IF(StockData[[#This Row],[Spread]] &gt; AVERAGE(StockData[Spread]) * 1.2, "High", IF(StockData[[#This Row],[Spread]] &lt; AVERAGE(StockData[Spread]) * 0.8, "Low", "Medium"))</f>
        <v>Low</v>
      </c>
      <c r="M213" s="13">
        <f>(StockData[[#This Row],[close]] - StockData[[#This Row],[open]] )/ StockData[[#This Row],[open]]</f>
        <v>-1.6808964781216653E-2</v>
      </c>
      <c r="N213" s="27">
        <f>IF(StockData[[#This Row],[change%]] &gt; 0.02, 0.9, IF(StockData[[#This Row],[change%]] &lt; -0.02, -0.9, 0))</f>
        <v>0</v>
      </c>
      <c r="O213" s="27" t="str">
        <f>IF(StockData[[#This Row],[sentiment score]] &gt; 0.5, "Positive", IF(StockData[[#This Row],[sentiment score]] &lt; -0.5, "Negative", "Neutral"))</f>
        <v>Neutral</v>
      </c>
    </row>
    <row r="214" spans="1:15" x14ac:dyDescent="0.3">
      <c r="A214" s="1">
        <v>45523</v>
      </c>
      <c r="B214" s="2">
        <v>217.07</v>
      </c>
      <c r="C214" s="2">
        <v>222.98</v>
      </c>
      <c r="D214" s="2">
        <v>214.09</v>
      </c>
      <c r="E214" s="2">
        <v>222.72</v>
      </c>
      <c r="F214" s="2">
        <v>76435222</v>
      </c>
      <c r="G214" s="27" t="str">
        <f>TEXT(StockData[[#This Row],[Date]],"dddd")</f>
        <v>Monday</v>
      </c>
      <c r="H214" s="27" t="str">
        <f>TEXT(StockData[[#This Row],[Date]],"mmm yyyy")</f>
        <v>Aug 2024</v>
      </c>
      <c r="I214" s="2">
        <f>StockData[[#This Row],[high]] - StockData[[#This Row],[low]]</f>
        <v>8.8899999999999864</v>
      </c>
      <c r="J214" s="27" t="str">
        <f>IF(StockData[[#This Row],[high]]=_xlfn.MAXIFS(StockData[high],StockData[Date],"&lt;="&amp;StockData[[#This Row],[Date]]),"New High","Repeat")</f>
        <v>Repeat</v>
      </c>
      <c r="K214" s="27" t="str">
        <f>IF(StockData[[#This Row],[Spread]]&lt;5,"Low",IF(StockData[[#This Row],[Spread]]&lt;=15,"Medium","High"))</f>
        <v>Medium</v>
      </c>
      <c r="L214" s="27" t="str">
        <f>IF(StockData[[#This Row],[Spread]] &gt; AVERAGE(StockData[Spread]) * 1.2, "High", IF(StockData[[#This Row],[Spread]] &lt; AVERAGE(StockData[Spread]) * 0.8, "Low", "Medium"))</f>
        <v>Low</v>
      </c>
      <c r="M214" s="13">
        <f>(StockData[[#This Row],[close]] - StockData[[#This Row],[open]] )/ StockData[[#This Row],[open]]</f>
        <v>2.6028470078776459E-2</v>
      </c>
      <c r="N214" s="27">
        <f>IF(StockData[[#This Row],[change%]] &gt; 0.02, 0.9, IF(StockData[[#This Row],[change%]] &lt; -0.02, -0.9, 0))</f>
        <v>0.9</v>
      </c>
      <c r="O214" s="27" t="str">
        <f>IF(StockData[[#This Row],[sentiment score]] &gt; 0.5, "Positive", IF(StockData[[#This Row],[sentiment score]] &lt; -0.5, "Negative", "Neutral"))</f>
        <v>Positive</v>
      </c>
    </row>
    <row r="215" spans="1:15" x14ac:dyDescent="0.3">
      <c r="A215" s="1">
        <v>45520</v>
      </c>
      <c r="B215" s="2">
        <v>211.15</v>
      </c>
      <c r="C215" s="2">
        <v>219.8</v>
      </c>
      <c r="D215" s="2">
        <v>210.8</v>
      </c>
      <c r="E215" s="2">
        <v>216.12</v>
      </c>
      <c r="F215" s="2">
        <v>88765122</v>
      </c>
      <c r="G215" s="27" t="str">
        <f>TEXT(StockData[[#This Row],[Date]],"dddd")</f>
        <v>Friday</v>
      </c>
      <c r="H215" s="27" t="str">
        <f>TEXT(StockData[[#This Row],[Date]],"mmm yyyy")</f>
        <v>Aug 2024</v>
      </c>
      <c r="I215" s="2">
        <f>StockData[[#This Row],[high]] - StockData[[#This Row],[low]]</f>
        <v>9</v>
      </c>
      <c r="J215" s="27" t="str">
        <f>IF(StockData[[#This Row],[high]]=_xlfn.MAXIFS(StockData[high],StockData[Date],"&lt;="&amp;StockData[[#This Row],[Date]]),"New High","Repeat")</f>
        <v>Repeat</v>
      </c>
      <c r="K215" s="27" t="str">
        <f>IF(StockData[[#This Row],[Spread]]&lt;5,"Low",IF(StockData[[#This Row],[Spread]]&lt;=15,"Medium","High"))</f>
        <v>Medium</v>
      </c>
      <c r="L215" s="27" t="str">
        <f>IF(StockData[[#This Row],[Spread]] &gt; AVERAGE(StockData[Spread]) * 1.2, "High", IF(StockData[[#This Row],[Spread]] &lt; AVERAGE(StockData[Spread]) * 0.8, "Low", "Medium"))</f>
        <v>Low</v>
      </c>
      <c r="M215" s="13">
        <f>(StockData[[#This Row],[close]] - StockData[[#This Row],[open]] )/ StockData[[#This Row],[open]]</f>
        <v>2.35377693582761E-2</v>
      </c>
      <c r="N215" s="27">
        <f>IF(StockData[[#This Row],[change%]] &gt; 0.02, 0.9, IF(StockData[[#This Row],[change%]] &lt; -0.02, -0.9, 0))</f>
        <v>0.9</v>
      </c>
      <c r="O215" s="27" t="str">
        <f>IF(StockData[[#This Row],[sentiment score]] &gt; 0.5, "Positive", IF(StockData[[#This Row],[sentiment score]] &lt; -0.5, "Negative", "Neutral"))</f>
        <v>Positive</v>
      </c>
    </row>
    <row r="216" spans="1:15" x14ac:dyDescent="0.3">
      <c r="A216" s="1">
        <v>45519</v>
      </c>
      <c r="B216" s="2">
        <v>205.02</v>
      </c>
      <c r="C216" s="2">
        <v>215.88</v>
      </c>
      <c r="D216" s="2">
        <v>204.82</v>
      </c>
      <c r="E216" s="2">
        <v>214.14</v>
      </c>
      <c r="F216" s="2">
        <v>89848530</v>
      </c>
      <c r="G216" s="27" t="str">
        <f>TEXT(StockData[[#This Row],[Date]],"dddd")</f>
        <v>Thursday</v>
      </c>
      <c r="H216" s="27" t="str">
        <f>TEXT(StockData[[#This Row],[Date]],"mmm yyyy")</f>
        <v>Aug 2024</v>
      </c>
      <c r="I216" s="2">
        <f>StockData[[#This Row],[high]] - StockData[[#This Row],[low]]</f>
        <v>11.060000000000002</v>
      </c>
      <c r="J216" s="27" t="str">
        <f>IF(StockData[[#This Row],[high]]=_xlfn.MAXIFS(StockData[high],StockData[Date],"&lt;="&amp;StockData[[#This Row],[Date]]),"New High","Repeat")</f>
        <v>Repeat</v>
      </c>
      <c r="K216" s="27" t="str">
        <f>IF(StockData[[#This Row],[Spread]]&lt;5,"Low",IF(StockData[[#This Row],[Spread]]&lt;=15,"Medium","High"))</f>
        <v>Medium</v>
      </c>
      <c r="L216" s="27" t="str">
        <f>IF(StockData[[#This Row],[Spread]] &gt; AVERAGE(StockData[Spread]) * 1.2, "High", IF(StockData[[#This Row],[Spread]] &lt; AVERAGE(StockData[Spread]) * 0.8, "Low", "Medium"))</f>
        <v>Medium</v>
      </c>
      <c r="M216" s="13">
        <f>(StockData[[#This Row],[close]] - StockData[[#This Row],[open]] )/ StockData[[#This Row],[open]]</f>
        <v>4.4483465027802045E-2</v>
      </c>
      <c r="N216" s="27">
        <f>IF(StockData[[#This Row],[change%]] &gt; 0.02, 0.9, IF(StockData[[#This Row],[change%]] &lt; -0.02, -0.9, 0))</f>
        <v>0.9</v>
      </c>
      <c r="O216" s="27" t="str">
        <f>IF(StockData[[#This Row],[sentiment score]] &gt; 0.5, "Positive", IF(StockData[[#This Row],[sentiment score]] &lt; -0.5, "Negative", "Neutral"))</f>
        <v>Positive</v>
      </c>
    </row>
    <row r="217" spans="1:15" x14ac:dyDescent="0.3">
      <c r="A217" s="1">
        <v>45518</v>
      </c>
      <c r="B217" s="2">
        <v>207.39</v>
      </c>
      <c r="C217" s="2">
        <v>208.44</v>
      </c>
      <c r="D217" s="2">
        <v>198.75</v>
      </c>
      <c r="E217" s="2">
        <v>201.38</v>
      </c>
      <c r="F217" s="2">
        <v>70250014</v>
      </c>
      <c r="G217" s="27" t="str">
        <f>TEXT(StockData[[#This Row],[Date]],"dddd")</f>
        <v>Wednesday</v>
      </c>
      <c r="H217" s="27" t="str">
        <f>TEXT(StockData[[#This Row],[Date]],"mmm yyyy")</f>
        <v>Aug 2024</v>
      </c>
      <c r="I217" s="2">
        <f>StockData[[#This Row],[high]] - StockData[[#This Row],[low]]</f>
        <v>9.6899999999999977</v>
      </c>
      <c r="J217" s="27" t="str">
        <f>IF(StockData[[#This Row],[high]]=_xlfn.MAXIFS(StockData[high],StockData[Date],"&lt;="&amp;StockData[[#This Row],[Date]]),"New High","Repeat")</f>
        <v>Repeat</v>
      </c>
      <c r="K217" s="27" t="str">
        <f>IF(StockData[[#This Row],[Spread]]&lt;5,"Low",IF(StockData[[#This Row],[Spread]]&lt;=15,"Medium","High"))</f>
        <v>Medium</v>
      </c>
      <c r="L217" s="27" t="str">
        <f>IF(StockData[[#This Row],[Spread]] &gt; AVERAGE(StockData[Spread]) * 1.2, "High", IF(StockData[[#This Row],[Spread]] &lt; AVERAGE(StockData[Spread]) * 0.8, "Low", "Medium"))</f>
        <v>Low</v>
      </c>
      <c r="M217" s="13">
        <f>(StockData[[#This Row],[close]] - StockData[[#This Row],[open]] )/ StockData[[#This Row],[open]]</f>
        <v>-2.8979217898645025E-2</v>
      </c>
      <c r="N217" s="27">
        <f>IF(StockData[[#This Row],[change%]] &gt; 0.02, 0.9, IF(StockData[[#This Row],[change%]] &lt; -0.02, -0.9, 0))</f>
        <v>-0.9</v>
      </c>
      <c r="O217" s="27" t="str">
        <f>IF(StockData[[#This Row],[sentiment score]] &gt; 0.5, "Positive", IF(StockData[[#This Row],[sentiment score]] &lt; -0.5, "Negative", "Neutral"))</f>
        <v>Negative</v>
      </c>
    </row>
    <row r="218" spans="1:15" x14ac:dyDescent="0.3">
      <c r="A218" s="1">
        <v>45517</v>
      </c>
      <c r="B218" s="2">
        <v>198.47</v>
      </c>
      <c r="C218" s="2">
        <v>208.49</v>
      </c>
      <c r="D218" s="2">
        <v>197.06</v>
      </c>
      <c r="E218" s="2">
        <v>207.83</v>
      </c>
      <c r="F218" s="2">
        <v>76247387</v>
      </c>
      <c r="G218" s="27" t="str">
        <f>TEXT(StockData[[#This Row],[Date]],"dddd")</f>
        <v>Tuesday</v>
      </c>
      <c r="H218" s="27" t="str">
        <f>TEXT(StockData[[#This Row],[Date]],"mmm yyyy")</f>
        <v>Aug 2024</v>
      </c>
      <c r="I218" s="2">
        <f>StockData[[#This Row],[high]] - StockData[[#This Row],[low]]</f>
        <v>11.430000000000007</v>
      </c>
      <c r="J218" s="27" t="str">
        <f>IF(StockData[[#This Row],[high]]=_xlfn.MAXIFS(StockData[high],StockData[Date],"&lt;="&amp;StockData[[#This Row],[Date]]),"New High","Repeat")</f>
        <v>Repeat</v>
      </c>
      <c r="K218" s="27" t="str">
        <f>IF(StockData[[#This Row],[Spread]]&lt;5,"Low",IF(StockData[[#This Row],[Spread]]&lt;=15,"Medium","High"))</f>
        <v>Medium</v>
      </c>
      <c r="L218" s="27" t="str">
        <f>IF(StockData[[#This Row],[Spread]] &gt; AVERAGE(StockData[Spread]) * 1.2, "High", IF(StockData[[#This Row],[Spread]] &lt; AVERAGE(StockData[Spread]) * 0.8, "Low", "Medium"))</f>
        <v>Medium</v>
      </c>
      <c r="M218" s="13">
        <f>(StockData[[#This Row],[close]] - StockData[[#This Row],[open]] )/ StockData[[#This Row],[open]]</f>
        <v>4.716077996674567E-2</v>
      </c>
      <c r="N218" s="27">
        <f>IF(StockData[[#This Row],[change%]] &gt; 0.02, 0.9, IF(StockData[[#This Row],[change%]] &lt; -0.02, -0.9, 0))</f>
        <v>0.9</v>
      </c>
      <c r="O218" s="27" t="str">
        <f>IF(StockData[[#This Row],[sentiment score]] &gt; 0.5, "Positive", IF(StockData[[#This Row],[sentiment score]] &lt; -0.5, "Negative", "Neutral"))</f>
        <v>Positive</v>
      </c>
    </row>
    <row r="219" spans="1:15" x14ac:dyDescent="0.3">
      <c r="A219" s="1">
        <v>45516</v>
      </c>
      <c r="B219" s="2">
        <v>199.02</v>
      </c>
      <c r="C219" s="2">
        <v>199.26</v>
      </c>
      <c r="D219" s="2">
        <v>194.67</v>
      </c>
      <c r="E219" s="2">
        <v>197.49</v>
      </c>
      <c r="F219" s="2">
        <v>64044903</v>
      </c>
      <c r="G219" s="27" t="str">
        <f>TEXT(StockData[[#This Row],[Date]],"dddd")</f>
        <v>Monday</v>
      </c>
      <c r="H219" s="27" t="str">
        <f>TEXT(StockData[[#This Row],[Date]],"mmm yyyy")</f>
        <v>Aug 2024</v>
      </c>
      <c r="I219" s="2">
        <f>StockData[[#This Row],[high]] - StockData[[#This Row],[low]]</f>
        <v>4.5900000000000034</v>
      </c>
      <c r="J219" s="27" t="str">
        <f>IF(StockData[[#This Row],[high]]=_xlfn.MAXIFS(StockData[high],StockData[Date],"&lt;="&amp;StockData[[#This Row],[Date]]),"New High","Repeat")</f>
        <v>Repeat</v>
      </c>
      <c r="K219" s="27" t="str">
        <f>IF(StockData[[#This Row],[Spread]]&lt;5,"Low",IF(StockData[[#This Row],[Spread]]&lt;=15,"Medium","High"))</f>
        <v>Low</v>
      </c>
      <c r="L219" s="27" t="str">
        <f>IF(StockData[[#This Row],[Spread]] &gt; AVERAGE(StockData[Spread]) * 1.2, "High", IF(StockData[[#This Row],[Spread]] &lt; AVERAGE(StockData[Spread]) * 0.8, "Low", "Medium"))</f>
        <v>Low</v>
      </c>
      <c r="M219" s="13">
        <f>(StockData[[#This Row],[close]] - StockData[[#This Row],[open]] )/ StockData[[#This Row],[open]]</f>
        <v>-7.6876695809466435E-3</v>
      </c>
      <c r="N219" s="27">
        <f>IF(StockData[[#This Row],[change%]] &gt; 0.02, 0.9, IF(StockData[[#This Row],[change%]] &lt; -0.02, -0.9, 0))</f>
        <v>0</v>
      </c>
      <c r="O219" s="27" t="str">
        <f>IF(StockData[[#This Row],[sentiment score]] &gt; 0.5, "Positive", IF(StockData[[#This Row],[sentiment score]] &lt; -0.5, "Negative", "Neutral"))</f>
        <v>Neutral</v>
      </c>
    </row>
    <row r="220" spans="1:15" x14ac:dyDescent="0.3">
      <c r="A220" s="1">
        <v>45513</v>
      </c>
      <c r="B220" s="2">
        <v>197.05</v>
      </c>
      <c r="C220" s="2">
        <v>200.88</v>
      </c>
      <c r="D220" s="2">
        <v>195.11</v>
      </c>
      <c r="E220" s="2">
        <v>200</v>
      </c>
      <c r="F220" s="2">
        <v>58648274</v>
      </c>
      <c r="G220" s="27" t="str">
        <f>TEXT(StockData[[#This Row],[Date]],"dddd")</f>
        <v>Friday</v>
      </c>
      <c r="H220" s="27" t="str">
        <f>TEXT(StockData[[#This Row],[Date]],"mmm yyyy")</f>
        <v>Aug 2024</v>
      </c>
      <c r="I220" s="2">
        <f>StockData[[#This Row],[high]] - StockData[[#This Row],[low]]</f>
        <v>5.7699999999999818</v>
      </c>
      <c r="J220" s="27" t="str">
        <f>IF(StockData[[#This Row],[high]]=_xlfn.MAXIFS(StockData[high],StockData[Date],"&lt;="&amp;StockData[[#This Row],[Date]]),"New High","Repeat")</f>
        <v>Repeat</v>
      </c>
      <c r="K220" s="27" t="str">
        <f>IF(StockData[[#This Row],[Spread]]&lt;5,"Low",IF(StockData[[#This Row],[Spread]]&lt;=15,"Medium","High"))</f>
        <v>Medium</v>
      </c>
      <c r="L220" s="27" t="str">
        <f>IF(StockData[[#This Row],[Spread]] &gt; AVERAGE(StockData[Spread]) * 1.2, "High", IF(StockData[[#This Row],[Spread]] &lt; AVERAGE(StockData[Spread]) * 0.8, "Low", "Medium"))</f>
        <v>Low</v>
      </c>
      <c r="M220" s="13">
        <f>(StockData[[#This Row],[close]] - StockData[[#This Row],[open]] )/ StockData[[#This Row],[open]]</f>
        <v>1.497081958893676E-2</v>
      </c>
      <c r="N220" s="27">
        <f>IF(StockData[[#This Row],[change%]] &gt; 0.02, 0.9, IF(StockData[[#This Row],[change%]] &lt; -0.02, -0.9, 0))</f>
        <v>0</v>
      </c>
      <c r="O220" s="27" t="str">
        <f>IF(StockData[[#This Row],[sentiment score]] &gt; 0.5, "Positive", IF(StockData[[#This Row],[sentiment score]] &lt; -0.5, "Negative", "Neutral"))</f>
        <v>Neutral</v>
      </c>
    </row>
    <row r="221" spans="1:15" x14ac:dyDescent="0.3">
      <c r="A221" s="1">
        <v>45512</v>
      </c>
      <c r="B221" s="2">
        <v>195.7</v>
      </c>
      <c r="C221" s="2">
        <v>200.7</v>
      </c>
      <c r="D221" s="2">
        <v>192.04</v>
      </c>
      <c r="E221" s="2">
        <v>198.84</v>
      </c>
      <c r="F221" s="2">
        <v>65033874</v>
      </c>
      <c r="G221" s="27" t="str">
        <f>TEXT(StockData[[#This Row],[Date]],"dddd")</f>
        <v>Thursday</v>
      </c>
      <c r="H221" s="27" t="str">
        <f>TEXT(StockData[[#This Row],[Date]],"mmm yyyy")</f>
        <v>Aug 2024</v>
      </c>
      <c r="I221" s="2">
        <f>StockData[[#This Row],[high]] - StockData[[#This Row],[low]]</f>
        <v>8.6599999999999966</v>
      </c>
      <c r="J221" s="27" t="str">
        <f>IF(StockData[[#This Row],[high]]=_xlfn.MAXIFS(StockData[high],StockData[Date],"&lt;="&amp;StockData[[#This Row],[Date]]),"New High","Repeat")</f>
        <v>Repeat</v>
      </c>
      <c r="K221" s="27" t="str">
        <f>IF(StockData[[#This Row],[Spread]]&lt;5,"Low",IF(StockData[[#This Row],[Spread]]&lt;=15,"Medium","High"))</f>
        <v>Medium</v>
      </c>
      <c r="L221" s="27" t="str">
        <f>IF(StockData[[#This Row],[Spread]] &gt; AVERAGE(StockData[Spread]) * 1.2, "High", IF(StockData[[#This Row],[Spread]] &lt; AVERAGE(StockData[Spread]) * 0.8, "Low", "Medium"))</f>
        <v>Low</v>
      </c>
      <c r="M221" s="13">
        <f>(StockData[[#This Row],[close]] - StockData[[#This Row],[open]] )/ StockData[[#This Row],[open]]</f>
        <v>1.6044966785896859E-2</v>
      </c>
      <c r="N221" s="27">
        <f>IF(StockData[[#This Row],[change%]] &gt; 0.02, 0.9, IF(StockData[[#This Row],[change%]] &lt; -0.02, -0.9, 0))</f>
        <v>0</v>
      </c>
      <c r="O221" s="27" t="str">
        <f>IF(StockData[[#This Row],[sentiment score]] &gt; 0.5, "Positive", IF(StockData[[#This Row],[sentiment score]] &lt; -0.5, "Negative", "Neutral"))</f>
        <v>Neutral</v>
      </c>
    </row>
    <row r="222" spans="1:15" x14ac:dyDescent="0.3">
      <c r="A222" s="1">
        <v>45511</v>
      </c>
      <c r="B222" s="2">
        <v>200.77</v>
      </c>
      <c r="C222" s="2">
        <v>203.49</v>
      </c>
      <c r="D222" s="2">
        <v>191.48</v>
      </c>
      <c r="E222" s="2">
        <v>191.76</v>
      </c>
      <c r="F222" s="2">
        <v>71159778</v>
      </c>
      <c r="G222" s="27" t="str">
        <f>TEXT(StockData[[#This Row],[Date]],"dddd")</f>
        <v>Wednesday</v>
      </c>
      <c r="H222" s="27" t="str">
        <f>TEXT(StockData[[#This Row],[Date]],"mmm yyyy")</f>
        <v>Aug 2024</v>
      </c>
      <c r="I222" s="2">
        <f>StockData[[#This Row],[high]] - StockData[[#This Row],[low]]</f>
        <v>12.010000000000019</v>
      </c>
      <c r="J222" s="27" t="str">
        <f>IF(StockData[[#This Row],[high]]=_xlfn.MAXIFS(StockData[high],StockData[Date],"&lt;="&amp;StockData[[#This Row],[Date]]),"New High","Repeat")</f>
        <v>Repeat</v>
      </c>
      <c r="K222" s="27" t="str">
        <f>IF(StockData[[#This Row],[Spread]]&lt;5,"Low",IF(StockData[[#This Row],[Spread]]&lt;=15,"Medium","High"))</f>
        <v>Medium</v>
      </c>
      <c r="L222" s="27" t="str">
        <f>IF(StockData[[#This Row],[Spread]] &gt; AVERAGE(StockData[Spread]) * 1.2, "High", IF(StockData[[#This Row],[Spread]] &lt; AVERAGE(StockData[Spread]) * 0.8, "Low", "Medium"))</f>
        <v>Medium</v>
      </c>
      <c r="M222" s="13">
        <f>(StockData[[#This Row],[close]] - StockData[[#This Row],[open]] )/ StockData[[#This Row],[open]]</f>
        <v>-4.4877222692633459E-2</v>
      </c>
      <c r="N222" s="27">
        <f>IF(StockData[[#This Row],[change%]] &gt; 0.02, 0.9, IF(StockData[[#This Row],[change%]] &lt; -0.02, -0.9, 0))</f>
        <v>-0.9</v>
      </c>
      <c r="O222" s="27" t="str">
        <f>IF(StockData[[#This Row],[sentiment score]] &gt; 0.5, "Positive", IF(StockData[[#This Row],[sentiment score]] &lt; -0.5, "Negative", "Neutral"))</f>
        <v>Negative</v>
      </c>
    </row>
    <row r="223" spans="1:15" x14ac:dyDescent="0.3">
      <c r="A223" s="1">
        <v>45510</v>
      </c>
      <c r="B223" s="2">
        <v>200.75</v>
      </c>
      <c r="C223" s="2">
        <v>202.9</v>
      </c>
      <c r="D223" s="2">
        <v>192.67</v>
      </c>
      <c r="E223" s="2">
        <v>200.64</v>
      </c>
      <c r="F223" s="2">
        <v>73783942</v>
      </c>
      <c r="G223" s="27" t="str">
        <f>TEXT(StockData[[#This Row],[Date]],"dddd")</f>
        <v>Tuesday</v>
      </c>
      <c r="H223" s="27" t="str">
        <f>TEXT(StockData[[#This Row],[Date]],"mmm yyyy")</f>
        <v>Aug 2024</v>
      </c>
      <c r="I223" s="2">
        <f>StockData[[#This Row],[high]] - StockData[[#This Row],[low]]</f>
        <v>10.230000000000018</v>
      </c>
      <c r="J223" s="27" t="str">
        <f>IF(StockData[[#This Row],[high]]=_xlfn.MAXIFS(StockData[high],StockData[Date],"&lt;="&amp;StockData[[#This Row],[Date]]),"New High","Repeat")</f>
        <v>Repeat</v>
      </c>
      <c r="K223" s="27" t="str">
        <f>IF(StockData[[#This Row],[Spread]]&lt;5,"Low",IF(StockData[[#This Row],[Spread]]&lt;=15,"Medium","High"))</f>
        <v>Medium</v>
      </c>
      <c r="L223" s="27" t="str">
        <f>IF(StockData[[#This Row],[Spread]] &gt; AVERAGE(StockData[Spread]) * 1.2, "High", IF(StockData[[#This Row],[Spread]] &lt; AVERAGE(StockData[Spread]) * 0.8, "Low", "Medium"))</f>
        <v>Low</v>
      </c>
      <c r="M223" s="13">
        <f>(StockData[[#This Row],[close]] - StockData[[#This Row],[open]] )/ StockData[[#This Row],[open]]</f>
        <v>-5.4794520547952E-4</v>
      </c>
      <c r="N223" s="27">
        <f>IF(StockData[[#This Row],[change%]] &gt; 0.02, 0.9, IF(StockData[[#This Row],[change%]] &lt; -0.02, -0.9, 0))</f>
        <v>0</v>
      </c>
      <c r="O223" s="27" t="str">
        <f>IF(StockData[[#This Row],[sentiment score]] &gt; 0.5, "Positive", IF(StockData[[#This Row],[sentiment score]] &lt; -0.5, "Negative", "Neutral"))</f>
        <v>Neutral</v>
      </c>
    </row>
    <row r="224" spans="1:15" x14ac:dyDescent="0.3">
      <c r="A224" s="1">
        <v>45509</v>
      </c>
      <c r="B224" s="2">
        <v>185.22</v>
      </c>
      <c r="C224" s="2">
        <v>203.87989999999999</v>
      </c>
      <c r="D224" s="2">
        <v>182</v>
      </c>
      <c r="E224" s="2">
        <v>198.88</v>
      </c>
      <c r="F224" s="2">
        <v>100308836</v>
      </c>
      <c r="G224" s="27" t="str">
        <f>TEXT(StockData[[#This Row],[Date]],"dddd")</f>
        <v>Monday</v>
      </c>
      <c r="H224" s="27" t="str">
        <f>TEXT(StockData[[#This Row],[Date]],"mmm yyyy")</f>
        <v>Aug 2024</v>
      </c>
      <c r="I224" s="2">
        <f>StockData[[#This Row],[high]] - StockData[[#This Row],[low]]</f>
        <v>21.879899999999992</v>
      </c>
      <c r="J224" s="27" t="str">
        <f>IF(StockData[[#This Row],[high]]=_xlfn.MAXIFS(StockData[high],StockData[Date],"&lt;="&amp;StockData[[#This Row],[Date]]),"New High","Repeat")</f>
        <v>Repeat</v>
      </c>
      <c r="K224" s="27" t="str">
        <f>IF(StockData[[#This Row],[Spread]]&lt;5,"Low",IF(StockData[[#This Row],[Spread]]&lt;=15,"Medium","High"))</f>
        <v>High</v>
      </c>
      <c r="L224" s="27" t="str">
        <f>IF(StockData[[#This Row],[Spread]] &gt; AVERAGE(StockData[Spread]) * 1.2, "High", IF(StockData[[#This Row],[Spread]] &lt; AVERAGE(StockData[Spread]) * 0.8, "Low", "Medium"))</f>
        <v>High</v>
      </c>
      <c r="M224" s="13">
        <f>(StockData[[#This Row],[close]] - StockData[[#This Row],[open]] )/ StockData[[#This Row],[open]]</f>
        <v>7.3750134974624751E-2</v>
      </c>
      <c r="N224" s="27">
        <f>IF(StockData[[#This Row],[change%]] &gt; 0.02, 0.9, IF(StockData[[#This Row],[change%]] &lt; -0.02, -0.9, 0))</f>
        <v>0.9</v>
      </c>
      <c r="O224" s="27" t="str">
        <f>IF(StockData[[#This Row],[sentiment score]] &gt; 0.5, "Positive", IF(StockData[[#This Row],[sentiment score]] &lt; -0.5, "Negative", "Neutral"))</f>
        <v>Positive</v>
      </c>
    </row>
    <row r="225" spans="1:15" x14ac:dyDescent="0.3">
      <c r="A225" s="1">
        <v>45506</v>
      </c>
      <c r="B225" s="2">
        <v>214.88</v>
      </c>
      <c r="C225" s="2">
        <v>216.13</v>
      </c>
      <c r="D225" s="2">
        <v>205.78</v>
      </c>
      <c r="E225" s="2">
        <v>207.67</v>
      </c>
      <c r="F225" s="2">
        <v>82880120</v>
      </c>
      <c r="G225" s="27" t="str">
        <f>TEXT(StockData[[#This Row],[Date]],"dddd")</f>
        <v>Friday</v>
      </c>
      <c r="H225" s="27" t="str">
        <f>TEXT(StockData[[#This Row],[Date]],"mmm yyyy")</f>
        <v>Aug 2024</v>
      </c>
      <c r="I225" s="2">
        <f>StockData[[#This Row],[high]] - StockData[[#This Row],[low]]</f>
        <v>10.349999999999994</v>
      </c>
      <c r="J225" s="27" t="str">
        <f>IF(StockData[[#This Row],[high]]=_xlfn.MAXIFS(StockData[high],StockData[Date],"&lt;="&amp;StockData[[#This Row],[Date]]),"New High","Repeat")</f>
        <v>Repeat</v>
      </c>
      <c r="K225" s="27" t="str">
        <f>IF(StockData[[#This Row],[Spread]]&lt;5,"Low",IF(StockData[[#This Row],[Spread]]&lt;=15,"Medium","High"))</f>
        <v>Medium</v>
      </c>
      <c r="L225" s="27" t="str">
        <f>IF(StockData[[#This Row],[Spread]] &gt; AVERAGE(StockData[Spread]) * 1.2, "High", IF(StockData[[#This Row],[Spread]] &lt; AVERAGE(StockData[Spread]) * 0.8, "Low", "Medium"))</f>
        <v>Low</v>
      </c>
      <c r="M225" s="13">
        <f>(StockData[[#This Row],[close]] - StockData[[#This Row],[open]] )/ StockData[[#This Row],[open]]</f>
        <v>-3.3553611317944938E-2</v>
      </c>
      <c r="N225" s="27">
        <f>IF(StockData[[#This Row],[change%]] &gt; 0.02, 0.9, IF(StockData[[#This Row],[change%]] &lt; -0.02, -0.9, 0))</f>
        <v>-0.9</v>
      </c>
      <c r="O225" s="27" t="str">
        <f>IF(StockData[[#This Row],[sentiment score]] &gt; 0.5, "Positive", IF(StockData[[#This Row],[sentiment score]] &lt; -0.5, "Negative", "Neutral"))</f>
        <v>Negative</v>
      </c>
    </row>
    <row r="226" spans="1:15" x14ac:dyDescent="0.3">
      <c r="A226" s="1">
        <v>45505</v>
      </c>
      <c r="B226" s="2">
        <v>227.69</v>
      </c>
      <c r="C226" s="2">
        <v>231.86699999999999</v>
      </c>
      <c r="D226" s="2">
        <v>214.33279999999999</v>
      </c>
      <c r="E226" s="2">
        <v>216.86</v>
      </c>
      <c r="F226" s="2">
        <v>83861898</v>
      </c>
      <c r="G226" s="27" t="str">
        <f>TEXT(StockData[[#This Row],[Date]],"dddd")</f>
        <v>Thursday</v>
      </c>
      <c r="H226" s="27" t="str">
        <f>TEXT(StockData[[#This Row],[Date]],"mmm yyyy")</f>
        <v>Aug 2024</v>
      </c>
      <c r="I226" s="2">
        <f>StockData[[#This Row],[high]] - StockData[[#This Row],[low]]</f>
        <v>17.534199999999998</v>
      </c>
      <c r="J226" s="27" t="str">
        <f>IF(StockData[[#This Row],[high]]=_xlfn.MAXIFS(StockData[high],StockData[Date],"&lt;="&amp;StockData[[#This Row],[Date]]),"New High","Repeat")</f>
        <v>Repeat</v>
      </c>
      <c r="K226" s="27" t="str">
        <f>IF(StockData[[#This Row],[Spread]]&lt;5,"Low",IF(StockData[[#This Row],[Spread]]&lt;=15,"Medium","High"))</f>
        <v>High</v>
      </c>
      <c r="L226" s="27" t="str">
        <f>IF(StockData[[#This Row],[Spread]] &gt; AVERAGE(StockData[Spread]) * 1.2, "High", IF(StockData[[#This Row],[Spread]] &lt; AVERAGE(StockData[Spread]) * 0.8, "Low", "Medium"))</f>
        <v>High</v>
      </c>
      <c r="M226" s="13">
        <f>(StockData[[#This Row],[close]] - StockData[[#This Row],[open]] )/ StockData[[#This Row],[open]]</f>
        <v>-4.7564671263560031E-2</v>
      </c>
      <c r="N226" s="27">
        <f>IF(StockData[[#This Row],[change%]] &gt; 0.02, 0.9, IF(StockData[[#This Row],[change%]] &lt; -0.02, -0.9, 0))</f>
        <v>-0.9</v>
      </c>
      <c r="O226" s="27" t="str">
        <f>IF(StockData[[#This Row],[sentiment score]] &gt; 0.5, "Positive", IF(StockData[[#This Row],[sentiment score]] &lt; -0.5, "Negative", "Neutral"))</f>
        <v>Negative</v>
      </c>
    </row>
    <row r="227" spans="1:15" x14ac:dyDescent="0.3">
      <c r="A227" s="1">
        <v>45504</v>
      </c>
      <c r="B227" s="2">
        <v>227.9</v>
      </c>
      <c r="C227" s="2">
        <v>234.68</v>
      </c>
      <c r="D227" s="2">
        <v>226.78749999999999</v>
      </c>
      <c r="E227" s="2">
        <v>232.07</v>
      </c>
      <c r="F227" s="2">
        <v>67497011</v>
      </c>
      <c r="G227" s="27" t="str">
        <f>TEXT(StockData[[#This Row],[Date]],"dddd")</f>
        <v>Wednesday</v>
      </c>
      <c r="H227" s="27" t="str">
        <f>TEXT(StockData[[#This Row],[Date]],"mmm yyyy")</f>
        <v>Jul 2024</v>
      </c>
      <c r="I227" s="2">
        <f>StockData[[#This Row],[high]] - StockData[[#This Row],[low]]</f>
        <v>7.8925000000000125</v>
      </c>
      <c r="J227" s="27" t="str">
        <f>IF(StockData[[#This Row],[high]]=_xlfn.MAXIFS(StockData[high],StockData[Date],"&lt;="&amp;StockData[[#This Row],[Date]]),"New High","Repeat")</f>
        <v>Repeat</v>
      </c>
      <c r="K227" s="27" t="str">
        <f>IF(StockData[[#This Row],[Spread]]&lt;5,"Low",IF(StockData[[#This Row],[Spread]]&lt;=15,"Medium","High"))</f>
        <v>Medium</v>
      </c>
      <c r="L227" s="27" t="str">
        <f>IF(StockData[[#This Row],[Spread]] &gt; AVERAGE(StockData[Spread]) * 1.2, "High", IF(StockData[[#This Row],[Spread]] &lt; AVERAGE(StockData[Spread]) * 0.8, "Low", "Medium"))</f>
        <v>Low</v>
      </c>
      <c r="M227" s="13">
        <f>(StockData[[#This Row],[close]] - StockData[[#This Row],[open]] )/ StockData[[#This Row],[open]]</f>
        <v>1.8297498903027589E-2</v>
      </c>
      <c r="N227" s="27">
        <f>IF(StockData[[#This Row],[change%]] &gt; 0.02, 0.9, IF(StockData[[#This Row],[change%]] &lt; -0.02, -0.9, 0))</f>
        <v>0</v>
      </c>
      <c r="O227" s="27" t="str">
        <f>IF(StockData[[#This Row],[sentiment score]] &gt; 0.5, "Positive", IF(StockData[[#This Row],[sentiment score]] &lt; -0.5, "Negative", "Neutral"))</f>
        <v>Neutral</v>
      </c>
    </row>
    <row r="228" spans="1:15" x14ac:dyDescent="0.3">
      <c r="A228" s="1">
        <v>45503</v>
      </c>
      <c r="B228" s="2">
        <v>232.25</v>
      </c>
      <c r="C228" s="2">
        <v>232.41</v>
      </c>
      <c r="D228" s="2">
        <v>220</v>
      </c>
      <c r="E228" s="2">
        <v>222.62</v>
      </c>
      <c r="F228" s="2">
        <v>100560334</v>
      </c>
      <c r="G228" s="27" t="str">
        <f>TEXT(StockData[[#This Row],[Date]],"dddd")</f>
        <v>Tuesday</v>
      </c>
      <c r="H228" s="27" t="str">
        <f>TEXT(StockData[[#This Row],[Date]],"mmm yyyy")</f>
        <v>Jul 2024</v>
      </c>
      <c r="I228" s="2">
        <f>StockData[[#This Row],[high]] - StockData[[#This Row],[low]]</f>
        <v>12.409999999999997</v>
      </c>
      <c r="J228" s="27" t="str">
        <f>IF(StockData[[#This Row],[high]]=_xlfn.MAXIFS(StockData[high],StockData[Date],"&lt;="&amp;StockData[[#This Row],[Date]]),"New High","Repeat")</f>
        <v>Repeat</v>
      </c>
      <c r="K228" s="27" t="str">
        <f>IF(StockData[[#This Row],[Spread]]&lt;5,"Low",IF(StockData[[#This Row],[Spread]]&lt;=15,"Medium","High"))</f>
        <v>Medium</v>
      </c>
      <c r="L228" s="27" t="str">
        <f>IF(StockData[[#This Row],[Spread]] &gt; AVERAGE(StockData[Spread]) * 1.2, "High", IF(StockData[[#This Row],[Spread]] &lt; AVERAGE(StockData[Spread]) * 0.8, "Low", "Medium"))</f>
        <v>Medium</v>
      </c>
      <c r="M228" s="13">
        <f>(StockData[[#This Row],[close]] - StockData[[#This Row],[open]] )/ StockData[[#This Row],[open]]</f>
        <v>-4.1463939720129149E-2</v>
      </c>
      <c r="N228" s="27">
        <f>IF(StockData[[#This Row],[change%]] &gt; 0.02, 0.9, IF(StockData[[#This Row],[change%]] &lt; -0.02, -0.9, 0))</f>
        <v>-0.9</v>
      </c>
      <c r="O228" s="27" t="str">
        <f>IF(StockData[[#This Row],[sentiment score]] &gt; 0.5, "Positive", IF(StockData[[#This Row],[sentiment score]] &lt; -0.5, "Negative", "Neutral"))</f>
        <v>Negative</v>
      </c>
    </row>
    <row r="229" spans="1:15" x14ac:dyDescent="0.3">
      <c r="A229" s="1">
        <v>45502</v>
      </c>
      <c r="B229" s="2">
        <v>224.9</v>
      </c>
      <c r="C229" s="2">
        <v>234.27</v>
      </c>
      <c r="D229" s="2">
        <v>224.7</v>
      </c>
      <c r="E229" s="2">
        <v>232.1</v>
      </c>
      <c r="F229" s="2">
        <v>129201789</v>
      </c>
      <c r="G229" s="27" t="str">
        <f>TEXT(StockData[[#This Row],[Date]],"dddd")</f>
        <v>Monday</v>
      </c>
      <c r="H229" s="27" t="str">
        <f>TEXT(StockData[[#This Row],[Date]],"mmm yyyy")</f>
        <v>Jul 2024</v>
      </c>
      <c r="I229" s="2">
        <f>StockData[[#This Row],[high]] - StockData[[#This Row],[low]]</f>
        <v>9.5700000000000216</v>
      </c>
      <c r="J229" s="27" t="str">
        <f>IF(StockData[[#This Row],[high]]=_xlfn.MAXIFS(StockData[high],StockData[Date],"&lt;="&amp;StockData[[#This Row],[Date]]),"New High","Repeat")</f>
        <v>Repeat</v>
      </c>
      <c r="K229" s="27" t="str">
        <f>IF(StockData[[#This Row],[Spread]]&lt;5,"Low",IF(StockData[[#This Row],[Spread]]&lt;=15,"Medium","High"))</f>
        <v>Medium</v>
      </c>
      <c r="L229" s="27" t="str">
        <f>IF(StockData[[#This Row],[Spread]] &gt; AVERAGE(StockData[Spread]) * 1.2, "High", IF(StockData[[#This Row],[Spread]] &lt; AVERAGE(StockData[Spread]) * 0.8, "Low", "Medium"))</f>
        <v>Low</v>
      </c>
      <c r="M229" s="13">
        <f>(StockData[[#This Row],[close]] - StockData[[#This Row],[open]] )/ StockData[[#This Row],[open]]</f>
        <v>3.2014228546020401E-2</v>
      </c>
      <c r="N229" s="27">
        <f>IF(StockData[[#This Row],[change%]] &gt; 0.02, 0.9, IF(StockData[[#This Row],[change%]] &lt; -0.02, -0.9, 0))</f>
        <v>0.9</v>
      </c>
      <c r="O229" s="27" t="str">
        <f>IF(StockData[[#This Row],[sentiment score]] &gt; 0.5, "Positive", IF(StockData[[#This Row],[sentiment score]] &lt; -0.5, "Negative", "Neutral"))</f>
        <v>Positive</v>
      </c>
    </row>
    <row r="230" spans="1:15" x14ac:dyDescent="0.3">
      <c r="A230" s="1">
        <v>45499</v>
      </c>
      <c r="B230" s="2">
        <v>221.19</v>
      </c>
      <c r="C230" s="2">
        <v>222.2799</v>
      </c>
      <c r="D230" s="2">
        <v>215.33</v>
      </c>
      <c r="E230" s="2">
        <v>219.8</v>
      </c>
      <c r="F230" s="2">
        <v>94604145</v>
      </c>
      <c r="G230" s="27" t="str">
        <f>TEXT(StockData[[#This Row],[Date]],"dddd")</f>
        <v>Friday</v>
      </c>
      <c r="H230" s="27" t="str">
        <f>TEXT(StockData[[#This Row],[Date]],"mmm yyyy")</f>
        <v>Jul 2024</v>
      </c>
      <c r="I230" s="2">
        <f>StockData[[#This Row],[high]] - StockData[[#This Row],[low]]</f>
        <v>6.9498999999999853</v>
      </c>
      <c r="J230" s="27" t="str">
        <f>IF(StockData[[#This Row],[high]]=_xlfn.MAXIFS(StockData[high],StockData[Date],"&lt;="&amp;StockData[[#This Row],[Date]]),"New High","Repeat")</f>
        <v>Repeat</v>
      </c>
      <c r="K230" s="27" t="str">
        <f>IF(StockData[[#This Row],[Spread]]&lt;5,"Low",IF(StockData[[#This Row],[Spread]]&lt;=15,"Medium","High"))</f>
        <v>Medium</v>
      </c>
      <c r="L230" s="27" t="str">
        <f>IF(StockData[[#This Row],[Spread]] &gt; AVERAGE(StockData[Spread]) * 1.2, "High", IF(StockData[[#This Row],[Spread]] &lt; AVERAGE(StockData[Spread]) * 0.8, "Low", "Medium"))</f>
        <v>Low</v>
      </c>
      <c r="M230" s="13">
        <f>(StockData[[#This Row],[close]] - StockData[[#This Row],[open]] )/ StockData[[#This Row],[open]]</f>
        <v>-6.2841900628418388E-3</v>
      </c>
      <c r="N230" s="27">
        <f>IF(StockData[[#This Row],[change%]] &gt; 0.02, 0.9, IF(StockData[[#This Row],[change%]] &lt; -0.02, -0.9, 0))</f>
        <v>0</v>
      </c>
      <c r="O230" s="27" t="str">
        <f>IF(StockData[[#This Row],[sentiment score]] &gt; 0.5, "Positive", IF(StockData[[#This Row],[sentiment score]] &lt; -0.5, "Negative", "Neutral"))</f>
        <v>Neutral</v>
      </c>
    </row>
    <row r="231" spans="1:15" x14ac:dyDescent="0.3">
      <c r="A231" s="1">
        <v>45498</v>
      </c>
      <c r="B231" s="2">
        <v>216.8</v>
      </c>
      <c r="C231" s="2">
        <v>226</v>
      </c>
      <c r="D231" s="2">
        <v>216.23099999999999</v>
      </c>
      <c r="E231" s="2">
        <v>220.25</v>
      </c>
      <c r="F231" s="2">
        <v>100636466</v>
      </c>
      <c r="G231" s="27" t="str">
        <f>TEXT(StockData[[#This Row],[Date]],"dddd")</f>
        <v>Thursday</v>
      </c>
      <c r="H231" s="27" t="str">
        <f>TEXT(StockData[[#This Row],[Date]],"mmm yyyy")</f>
        <v>Jul 2024</v>
      </c>
      <c r="I231" s="2">
        <f>StockData[[#This Row],[high]] - StockData[[#This Row],[low]]</f>
        <v>9.7690000000000055</v>
      </c>
      <c r="J231" s="27" t="str">
        <f>IF(StockData[[#This Row],[high]]=_xlfn.MAXIFS(StockData[high],StockData[Date],"&lt;="&amp;StockData[[#This Row],[Date]]),"New High","Repeat")</f>
        <v>Repeat</v>
      </c>
      <c r="K231" s="27" t="str">
        <f>IF(StockData[[#This Row],[Spread]]&lt;5,"Low",IF(StockData[[#This Row],[Spread]]&lt;=15,"Medium","High"))</f>
        <v>Medium</v>
      </c>
      <c r="L231" s="27" t="str">
        <f>IF(StockData[[#This Row],[Spread]] &gt; AVERAGE(StockData[Spread]) * 1.2, "High", IF(StockData[[#This Row],[Spread]] &lt; AVERAGE(StockData[Spread]) * 0.8, "Low", "Medium"))</f>
        <v>Low</v>
      </c>
      <c r="M231" s="13">
        <f>(StockData[[#This Row],[close]] - StockData[[#This Row],[open]] )/ StockData[[#This Row],[open]]</f>
        <v>1.5913284132841276E-2</v>
      </c>
      <c r="N231" s="27">
        <f>IF(StockData[[#This Row],[change%]] &gt; 0.02, 0.9, IF(StockData[[#This Row],[change%]] &lt; -0.02, -0.9, 0))</f>
        <v>0</v>
      </c>
      <c r="O231" s="27" t="str">
        <f>IF(StockData[[#This Row],[sentiment score]] &gt; 0.5, "Positive", IF(StockData[[#This Row],[sentiment score]] &lt; -0.5, "Negative", "Neutral"))</f>
        <v>Neutral</v>
      </c>
    </row>
    <row r="232" spans="1:15" x14ac:dyDescent="0.3">
      <c r="A232" s="1">
        <v>45497</v>
      </c>
      <c r="B232" s="2">
        <v>225.42</v>
      </c>
      <c r="C232" s="2">
        <v>225.99</v>
      </c>
      <c r="D232" s="2">
        <v>214.71</v>
      </c>
      <c r="E232" s="2">
        <v>215.99</v>
      </c>
      <c r="F232" s="2">
        <v>167942939</v>
      </c>
      <c r="G232" s="27" t="str">
        <f>TEXT(StockData[[#This Row],[Date]],"dddd")</f>
        <v>Wednesday</v>
      </c>
      <c r="H232" s="27" t="str">
        <f>TEXT(StockData[[#This Row],[Date]],"mmm yyyy")</f>
        <v>Jul 2024</v>
      </c>
      <c r="I232" s="2">
        <f>StockData[[#This Row],[high]] - StockData[[#This Row],[low]]</f>
        <v>11.280000000000001</v>
      </c>
      <c r="J232" s="27" t="str">
        <f>IF(StockData[[#This Row],[high]]=_xlfn.MAXIFS(StockData[high],StockData[Date],"&lt;="&amp;StockData[[#This Row],[Date]]),"New High","Repeat")</f>
        <v>Repeat</v>
      </c>
      <c r="K232" s="27" t="str">
        <f>IF(StockData[[#This Row],[Spread]]&lt;5,"Low",IF(StockData[[#This Row],[Spread]]&lt;=15,"Medium","High"))</f>
        <v>Medium</v>
      </c>
      <c r="L232" s="27" t="str">
        <f>IF(StockData[[#This Row],[Spread]] &gt; AVERAGE(StockData[Spread]) * 1.2, "High", IF(StockData[[#This Row],[Spread]] &lt; AVERAGE(StockData[Spread]) * 0.8, "Low", "Medium"))</f>
        <v>Medium</v>
      </c>
      <c r="M232" s="13">
        <f>(StockData[[#This Row],[close]] - StockData[[#This Row],[open]] )/ StockData[[#This Row],[open]]</f>
        <v>-4.1833022801880837E-2</v>
      </c>
      <c r="N232" s="27">
        <f>IF(StockData[[#This Row],[change%]] &gt; 0.02, 0.9, IF(StockData[[#This Row],[change%]] &lt; -0.02, -0.9, 0))</f>
        <v>-0.9</v>
      </c>
      <c r="O232" s="27" t="str">
        <f>IF(StockData[[#This Row],[sentiment score]] &gt; 0.5, "Positive", IF(StockData[[#This Row],[sentiment score]] &lt; -0.5, "Negative", "Neutral"))</f>
        <v>Negative</v>
      </c>
    </row>
    <row r="233" spans="1:15" x14ac:dyDescent="0.3">
      <c r="A233" s="1">
        <v>45496</v>
      </c>
      <c r="B233" s="2">
        <v>253.6</v>
      </c>
      <c r="C233" s="2">
        <v>255.7594</v>
      </c>
      <c r="D233" s="2">
        <v>245.63</v>
      </c>
      <c r="E233" s="2">
        <v>246.38</v>
      </c>
      <c r="F233" s="2">
        <v>111928192</v>
      </c>
      <c r="G233" s="27" t="str">
        <f>TEXT(StockData[[#This Row],[Date]],"dddd")</f>
        <v>Tuesday</v>
      </c>
      <c r="H233" s="27" t="str">
        <f>TEXT(StockData[[#This Row],[Date]],"mmm yyyy")</f>
        <v>Jul 2024</v>
      </c>
      <c r="I233" s="2">
        <f>StockData[[#This Row],[high]] - StockData[[#This Row],[low]]</f>
        <v>10.129400000000004</v>
      </c>
      <c r="J233" s="27" t="str">
        <f>IF(StockData[[#This Row],[high]]=_xlfn.MAXIFS(StockData[high],StockData[Date],"&lt;="&amp;StockData[[#This Row],[Date]]),"New High","Repeat")</f>
        <v>Repeat</v>
      </c>
      <c r="K233" s="27" t="str">
        <f>IF(StockData[[#This Row],[Spread]]&lt;5,"Low",IF(StockData[[#This Row],[Spread]]&lt;=15,"Medium","High"))</f>
        <v>Medium</v>
      </c>
      <c r="L233" s="27" t="str">
        <f>IF(StockData[[#This Row],[Spread]] &gt; AVERAGE(StockData[Spread]) * 1.2, "High", IF(StockData[[#This Row],[Spread]] &lt; AVERAGE(StockData[Spread]) * 0.8, "Low", "Medium"))</f>
        <v>Low</v>
      </c>
      <c r="M233" s="13">
        <f>(StockData[[#This Row],[close]] - StockData[[#This Row],[open]] )/ StockData[[#This Row],[open]]</f>
        <v>-2.847003154574132E-2</v>
      </c>
      <c r="N233" s="27">
        <f>IF(StockData[[#This Row],[change%]] &gt; 0.02, 0.9, IF(StockData[[#This Row],[change%]] &lt; -0.02, -0.9, 0))</f>
        <v>-0.9</v>
      </c>
      <c r="O233" s="27" t="str">
        <f>IF(StockData[[#This Row],[sentiment score]] &gt; 0.5, "Positive", IF(StockData[[#This Row],[sentiment score]] &lt; -0.5, "Negative", "Neutral"))</f>
        <v>Negative</v>
      </c>
    </row>
    <row r="234" spans="1:15" x14ac:dyDescent="0.3">
      <c r="A234" s="1">
        <v>45495</v>
      </c>
      <c r="B234" s="2">
        <v>244.21</v>
      </c>
      <c r="C234" s="2">
        <v>253.21</v>
      </c>
      <c r="D234" s="2">
        <v>243.75</v>
      </c>
      <c r="E234" s="2">
        <v>251.51</v>
      </c>
      <c r="F234" s="2">
        <v>101225430</v>
      </c>
      <c r="G234" s="27" t="str">
        <f>TEXT(StockData[[#This Row],[Date]],"dddd")</f>
        <v>Monday</v>
      </c>
      <c r="H234" s="27" t="str">
        <f>TEXT(StockData[[#This Row],[Date]],"mmm yyyy")</f>
        <v>Jul 2024</v>
      </c>
      <c r="I234" s="2">
        <f>StockData[[#This Row],[high]] - StockData[[#This Row],[low]]</f>
        <v>9.460000000000008</v>
      </c>
      <c r="J234" s="27" t="str">
        <f>IF(StockData[[#This Row],[high]]=_xlfn.MAXIFS(StockData[high],StockData[Date],"&lt;="&amp;StockData[[#This Row],[Date]]),"New High","Repeat")</f>
        <v>Repeat</v>
      </c>
      <c r="K234" s="27" t="str">
        <f>IF(StockData[[#This Row],[Spread]]&lt;5,"Low",IF(StockData[[#This Row],[Spread]]&lt;=15,"Medium","High"))</f>
        <v>Medium</v>
      </c>
      <c r="L234" s="27" t="str">
        <f>IF(StockData[[#This Row],[Spread]] &gt; AVERAGE(StockData[Spread]) * 1.2, "High", IF(StockData[[#This Row],[Spread]] &lt; AVERAGE(StockData[Spread]) * 0.8, "Low", "Medium"))</f>
        <v>Low</v>
      </c>
      <c r="M234" s="13">
        <f>(StockData[[#This Row],[close]] - StockData[[#This Row],[open]] )/ StockData[[#This Row],[open]]</f>
        <v>2.9892305802383123E-2</v>
      </c>
      <c r="N234" s="27">
        <f>IF(StockData[[#This Row],[change%]] &gt; 0.02, 0.9, IF(StockData[[#This Row],[change%]] &lt; -0.02, -0.9, 0))</f>
        <v>0.9</v>
      </c>
      <c r="O234" s="27" t="str">
        <f>IF(StockData[[#This Row],[sentiment score]] &gt; 0.5, "Positive", IF(StockData[[#This Row],[sentiment score]] &lt; -0.5, "Negative", "Neutral"))</f>
        <v>Positive</v>
      </c>
    </row>
    <row r="235" spans="1:15" x14ac:dyDescent="0.3">
      <c r="A235" s="1">
        <v>45492</v>
      </c>
      <c r="B235" s="2">
        <v>247.79</v>
      </c>
      <c r="C235" s="2">
        <v>249.44</v>
      </c>
      <c r="D235" s="2">
        <v>236.83</v>
      </c>
      <c r="E235" s="2">
        <v>239.2</v>
      </c>
      <c r="F235" s="2">
        <v>87403903</v>
      </c>
      <c r="G235" s="27" t="str">
        <f>TEXT(StockData[[#This Row],[Date]],"dddd")</f>
        <v>Friday</v>
      </c>
      <c r="H235" s="27" t="str">
        <f>TEXT(StockData[[#This Row],[Date]],"mmm yyyy")</f>
        <v>Jul 2024</v>
      </c>
      <c r="I235" s="2">
        <f>StockData[[#This Row],[high]] - StockData[[#This Row],[low]]</f>
        <v>12.609999999999985</v>
      </c>
      <c r="J235" s="27" t="str">
        <f>IF(StockData[[#This Row],[high]]=_xlfn.MAXIFS(StockData[high],StockData[Date],"&lt;="&amp;StockData[[#This Row],[Date]]),"New High","Repeat")</f>
        <v>Repeat</v>
      </c>
      <c r="K235" s="27" t="str">
        <f>IF(StockData[[#This Row],[Spread]]&lt;5,"Low",IF(StockData[[#This Row],[Spread]]&lt;=15,"Medium","High"))</f>
        <v>Medium</v>
      </c>
      <c r="L235" s="27" t="str">
        <f>IF(StockData[[#This Row],[Spread]] &gt; AVERAGE(StockData[Spread]) * 1.2, "High", IF(StockData[[#This Row],[Spread]] &lt; AVERAGE(StockData[Spread]) * 0.8, "Low", "Medium"))</f>
        <v>Medium</v>
      </c>
      <c r="M235" s="13">
        <f>(StockData[[#This Row],[close]] - StockData[[#This Row],[open]] )/ StockData[[#This Row],[open]]</f>
        <v>-3.4666451430646936E-2</v>
      </c>
      <c r="N235" s="27">
        <f>IF(StockData[[#This Row],[change%]] &gt; 0.02, 0.9, IF(StockData[[#This Row],[change%]] &lt; -0.02, -0.9, 0))</f>
        <v>-0.9</v>
      </c>
      <c r="O235" s="27" t="str">
        <f>IF(StockData[[#This Row],[sentiment score]] &gt; 0.5, "Positive", IF(StockData[[#This Row],[sentiment score]] &lt; -0.5, "Negative", "Neutral"))</f>
        <v>Negative</v>
      </c>
    </row>
    <row r="236" spans="1:15" x14ac:dyDescent="0.3">
      <c r="A236" s="1">
        <v>45491</v>
      </c>
      <c r="B236" s="2">
        <v>251.09</v>
      </c>
      <c r="C236" s="2">
        <v>257.14</v>
      </c>
      <c r="D236" s="2">
        <v>247.2</v>
      </c>
      <c r="E236" s="2">
        <v>249.23</v>
      </c>
      <c r="F236" s="2">
        <v>110869037</v>
      </c>
      <c r="G236" s="27" t="str">
        <f>TEXT(StockData[[#This Row],[Date]],"dddd")</f>
        <v>Thursday</v>
      </c>
      <c r="H236" s="27" t="str">
        <f>TEXT(StockData[[#This Row],[Date]],"mmm yyyy")</f>
        <v>Jul 2024</v>
      </c>
      <c r="I236" s="2">
        <f>StockData[[#This Row],[high]] - StockData[[#This Row],[low]]</f>
        <v>9.9399999999999977</v>
      </c>
      <c r="J236" s="27" t="str">
        <f>IF(StockData[[#This Row],[high]]=_xlfn.MAXIFS(StockData[high],StockData[Date],"&lt;="&amp;StockData[[#This Row],[Date]]),"New High","Repeat")</f>
        <v>Repeat</v>
      </c>
      <c r="K236" s="27" t="str">
        <f>IF(StockData[[#This Row],[Spread]]&lt;5,"Low",IF(StockData[[#This Row],[Spread]]&lt;=15,"Medium","High"))</f>
        <v>Medium</v>
      </c>
      <c r="L236" s="27" t="str">
        <f>IF(StockData[[#This Row],[Spread]] &gt; AVERAGE(StockData[Spread]) * 1.2, "High", IF(StockData[[#This Row],[Spread]] &lt; AVERAGE(StockData[Spread]) * 0.8, "Low", "Medium"))</f>
        <v>Low</v>
      </c>
      <c r="M236" s="13">
        <f>(StockData[[#This Row],[close]] - StockData[[#This Row],[open]] )/ StockData[[#This Row],[open]]</f>
        <v>-7.407702417459929E-3</v>
      </c>
      <c r="N236" s="27">
        <f>IF(StockData[[#This Row],[change%]] &gt; 0.02, 0.9, IF(StockData[[#This Row],[change%]] &lt; -0.02, -0.9, 0))</f>
        <v>0</v>
      </c>
      <c r="O236" s="27" t="str">
        <f>IF(StockData[[#This Row],[sentiment score]] &gt; 0.5, "Positive", IF(StockData[[#This Row],[sentiment score]] &lt; -0.5, "Negative", "Neutral"))</f>
        <v>Neutral</v>
      </c>
    </row>
    <row r="237" spans="1:15" x14ac:dyDescent="0.3">
      <c r="A237" s="1">
        <v>45490</v>
      </c>
      <c r="B237" s="2">
        <v>252.73</v>
      </c>
      <c r="C237" s="2">
        <v>258.47000000000003</v>
      </c>
      <c r="D237" s="2">
        <v>246.18199999999999</v>
      </c>
      <c r="E237" s="2">
        <v>248.5</v>
      </c>
      <c r="F237" s="2">
        <v>115584810</v>
      </c>
      <c r="G237" s="27" t="str">
        <f>TEXT(StockData[[#This Row],[Date]],"dddd")</f>
        <v>Wednesday</v>
      </c>
      <c r="H237" s="27" t="str">
        <f>TEXT(StockData[[#This Row],[Date]],"mmm yyyy")</f>
        <v>Jul 2024</v>
      </c>
      <c r="I237" s="2">
        <f>StockData[[#This Row],[high]] - StockData[[#This Row],[low]]</f>
        <v>12.288000000000039</v>
      </c>
      <c r="J237" s="27" t="str">
        <f>IF(StockData[[#This Row],[high]]=_xlfn.MAXIFS(StockData[high],StockData[Date],"&lt;="&amp;StockData[[#This Row],[Date]]),"New High","Repeat")</f>
        <v>Repeat</v>
      </c>
      <c r="K237" s="27" t="str">
        <f>IF(StockData[[#This Row],[Spread]]&lt;5,"Low",IF(StockData[[#This Row],[Spread]]&lt;=15,"Medium","High"))</f>
        <v>Medium</v>
      </c>
      <c r="L237" s="27" t="str">
        <f>IF(StockData[[#This Row],[Spread]] &gt; AVERAGE(StockData[Spread]) * 1.2, "High", IF(StockData[[#This Row],[Spread]] &lt; AVERAGE(StockData[Spread]) * 0.8, "Low", "Medium"))</f>
        <v>Medium</v>
      </c>
      <c r="M237" s="13">
        <f>(StockData[[#This Row],[close]] - StockData[[#This Row],[open]] )/ StockData[[#This Row],[open]]</f>
        <v>-1.6737229454358366E-2</v>
      </c>
      <c r="N237" s="27">
        <f>IF(StockData[[#This Row],[change%]] &gt; 0.02, 0.9, IF(StockData[[#This Row],[change%]] &lt; -0.02, -0.9, 0))</f>
        <v>0</v>
      </c>
      <c r="O237" s="27" t="str">
        <f>IF(StockData[[#This Row],[sentiment score]] &gt; 0.5, "Positive", IF(StockData[[#This Row],[sentiment score]] &lt; -0.5, "Negative", "Neutral"))</f>
        <v>Neutral</v>
      </c>
    </row>
    <row r="238" spans="1:15" x14ac:dyDescent="0.3">
      <c r="A238" s="1">
        <v>45489</v>
      </c>
      <c r="B238" s="2">
        <v>255.31</v>
      </c>
      <c r="C238" s="2">
        <v>258.62</v>
      </c>
      <c r="D238" s="2">
        <v>245.80009999999999</v>
      </c>
      <c r="E238" s="2">
        <v>256.56</v>
      </c>
      <c r="F238" s="2">
        <v>126332470</v>
      </c>
      <c r="G238" s="27" t="str">
        <f>TEXT(StockData[[#This Row],[Date]],"dddd")</f>
        <v>Tuesday</v>
      </c>
      <c r="H238" s="27" t="str">
        <f>TEXT(StockData[[#This Row],[Date]],"mmm yyyy")</f>
        <v>Jul 2024</v>
      </c>
      <c r="I238" s="2">
        <f>StockData[[#This Row],[high]] - StockData[[#This Row],[low]]</f>
        <v>12.819900000000018</v>
      </c>
      <c r="J238" s="27" t="str">
        <f>IF(StockData[[#This Row],[high]]=_xlfn.MAXIFS(StockData[high],StockData[Date],"&lt;="&amp;StockData[[#This Row],[Date]]),"New High","Repeat")</f>
        <v>Repeat</v>
      </c>
      <c r="K238" s="27" t="str">
        <f>IF(StockData[[#This Row],[Spread]]&lt;5,"Low",IF(StockData[[#This Row],[Spread]]&lt;=15,"Medium","High"))</f>
        <v>Medium</v>
      </c>
      <c r="L238" s="27" t="str">
        <f>IF(StockData[[#This Row],[Spread]] &gt; AVERAGE(StockData[Spread]) * 1.2, "High", IF(StockData[[#This Row],[Spread]] &lt; AVERAGE(StockData[Spread]) * 0.8, "Low", "Medium"))</f>
        <v>Medium</v>
      </c>
      <c r="M238" s="13">
        <f>(StockData[[#This Row],[close]] - StockData[[#This Row],[open]] )/ StockData[[#This Row],[open]]</f>
        <v>4.8960087736477226E-3</v>
      </c>
      <c r="N238" s="27">
        <f>IF(StockData[[#This Row],[change%]] &gt; 0.02, 0.9, IF(StockData[[#This Row],[change%]] &lt; -0.02, -0.9, 0))</f>
        <v>0</v>
      </c>
      <c r="O238" s="27" t="str">
        <f>IF(StockData[[#This Row],[sentiment score]] &gt; 0.5, "Positive", IF(StockData[[#This Row],[sentiment score]] &lt; -0.5, "Negative", "Neutral"))</f>
        <v>Neutral</v>
      </c>
    </row>
    <row r="239" spans="1:15" x14ac:dyDescent="0.3">
      <c r="A239" s="1">
        <v>45488</v>
      </c>
      <c r="B239" s="2">
        <v>255.97</v>
      </c>
      <c r="C239" s="2">
        <v>265.60000000000002</v>
      </c>
      <c r="D239" s="2">
        <v>251.73</v>
      </c>
      <c r="E239" s="2">
        <v>252.64</v>
      </c>
      <c r="F239" s="2">
        <v>146912920</v>
      </c>
      <c r="G239" s="27" t="str">
        <f>TEXT(StockData[[#This Row],[Date]],"dddd")</f>
        <v>Monday</v>
      </c>
      <c r="H239" s="27" t="str">
        <f>TEXT(StockData[[#This Row],[Date]],"mmm yyyy")</f>
        <v>Jul 2024</v>
      </c>
      <c r="I239" s="2">
        <f>StockData[[#This Row],[high]] - StockData[[#This Row],[low]]</f>
        <v>13.870000000000033</v>
      </c>
      <c r="J239" s="27" t="str">
        <f>IF(StockData[[#This Row],[high]]=_xlfn.MAXIFS(StockData[high],StockData[Date],"&lt;="&amp;StockData[[#This Row],[Date]]),"New High","Repeat")</f>
        <v>Repeat</v>
      </c>
      <c r="K239" s="27" t="str">
        <f>IF(StockData[[#This Row],[Spread]]&lt;5,"Low",IF(StockData[[#This Row],[Spread]]&lt;=15,"Medium","High"))</f>
        <v>Medium</v>
      </c>
      <c r="L239" s="27" t="str">
        <f>IF(StockData[[#This Row],[Spread]] &gt; AVERAGE(StockData[Spread]) * 1.2, "High", IF(StockData[[#This Row],[Spread]] &lt; AVERAGE(StockData[Spread]) * 0.8, "Low", "Medium"))</f>
        <v>Medium</v>
      </c>
      <c r="M239" s="13">
        <f>(StockData[[#This Row],[close]] - StockData[[#This Row],[open]] )/ StockData[[#This Row],[open]]</f>
        <v>-1.3009337031683449E-2</v>
      </c>
      <c r="N239" s="27">
        <f>IF(StockData[[#This Row],[change%]] &gt; 0.02, 0.9, IF(StockData[[#This Row],[change%]] &lt; -0.02, -0.9, 0))</f>
        <v>0</v>
      </c>
      <c r="O239" s="27" t="str">
        <f>IF(StockData[[#This Row],[sentiment score]] &gt; 0.5, "Positive", IF(StockData[[#This Row],[sentiment score]] &lt; -0.5, "Negative", "Neutral"))</f>
        <v>Neutral</v>
      </c>
    </row>
    <row r="240" spans="1:15" x14ac:dyDescent="0.3">
      <c r="A240" s="1">
        <v>45485</v>
      </c>
      <c r="B240" s="2">
        <v>235.8</v>
      </c>
      <c r="C240" s="2">
        <v>251.84</v>
      </c>
      <c r="D240" s="2">
        <v>233.09119999999999</v>
      </c>
      <c r="E240" s="2">
        <v>248.23</v>
      </c>
      <c r="F240" s="2">
        <v>155955773</v>
      </c>
      <c r="G240" s="27" t="str">
        <f>TEXT(StockData[[#This Row],[Date]],"dddd")</f>
        <v>Friday</v>
      </c>
      <c r="H240" s="27" t="str">
        <f>TEXT(StockData[[#This Row],[Date]],"mmm yyyy")</f>
        <v>Jul 2024</v>
      </c>
      <c r="I240" s="2">
        <f>StockData[[#This Row],[high]] - StockData[[#This Row],[low]]</f>
        <v>18.748800000000017</v>
      </c>
      <c r="J240" s="27" t="str">
        <f>IF(StockData[[#This Row],[high]]=_xlfn.MAXIFS(StockData[high],StockData[Date],"&lt;="&amp;StockData[[#This Row],[Date]]),"New High","Repeat")</f>
        <v>Repeat</v>
      </c>
      <c r="K240" s="27" t="str">
        <f>IF(StockData[[#This Row],[Spread]]&lt;5,"Low",IF(StockData[[#This Row],[Spread]]&lt;=15,"Medium","High"))</f>
        <v>High</v>
      </c>
      <c r="L240" s="27" t="str">
        <f>IF(StockData[[#This Row],[Spread]] &gt; AVERAGE(StockData[Spread]) * 1.2, "High", IF(StockData[[#This Row],[Spread]] &lt; AVERAGE(StockData[Spread]) * 0.8, "Low", "Medium"))</f>
        <v>High</v>
      </c>
      <c r="M240" s="13">
        <f>(StockData[[#This Row],[close]] - StockData[[#This Row],[open]] )/ StockData[[#This Row],[open]]</f>
        <v>5.2714164546225524E-2</v>
      </c>
      <c r="N240" s="27">
        <f>IF(StockData[[#This Row],[change%]] &gt; 0.02, 0.9, IF(StockData[[#This Row],[change%]] &lt; -0.02, -0.9, 0))</f>
        <v>0.9</v>
      </c>
      <c r="O240" s="27" t="str">
        <f>IF(StockData[[#This Row],[sentiment score]] &gt; 0.5, "Positive", IF(StockData[[#This Row],[sentiment score]] &lt; -0.5, "Negative", "Neutral"))</f>
        <v>Positive</v>
      </c>
    </row>
    <row r="241" spans="1:15" x14ac:dyDescent="0.3">
      <c r="A241" s="1">
        <v>45484</v>
      </c>
      <c r="B241" s="2">
        <v>263.3</v>
      </c>
      <c r="C241" s="2">
        <v>271</v>
      </c>
      <c r="D241" s="2">
        <v>239.65</v>
      </c>
      <c r="E241" s="2">
        <v>241.03</v>
      </c>
      <c r="F241" s="2">
        <v>221707273</v>
      </c>
      <c r="G241" s="27" t="str">
        <f>TEXT(StockData[[#This Row],[Date]],"dddd")</f>
        <v>Thursday</v>
      </c>
      <c r="H241" s="27" t="str">
        <f>TEXT(StockData[[#This Row],[Date]],"mmm yyyy")</f>
        <v>Jul 2024</v>
      </c>
      <c r="I241" s="2">
        <f>StockData[[#This Row],[high]] - StockData[[#This Row],[low]]</f>
        <v>31.349999999999994</v>
      </c>
      <c r="J241" s="27" t="str">
        <f>IF(StockData[[#This Row],[high]]=_xlfn.MAXIFS(StockData[high],StockData[Date],"&lt;="&amp;StockData[[#This Row],[Date]]),"New High","Repeat")</f>
        <v>Repeat</v>
      </c>
      <c r="K241" s="27" t="str">
        <f>IF(StockData[[#This Row],[Spread]]&lt;5,"Low",IF(StockData[[#This Row],[Spread]]&lt;=15,"Medium","High"))</f>
        <v>High</v>
      </c>
      <c r="L241" s="27" t="str">
        <f>IF(StockData[[#This Row],[Spread]] &gt; AVERAGE(StockData[Spread]) * 1.2, "High", IF(StockData[[#This Row],[Spread]] &lt; AVERAGE(StockData[Spread]) * 0.8, "Low", "Medium"))</f>
        <v>High</v>
      </c>
      <c r="M241" s="13">
        <f>(StockData[[#This Row],[close]] - StockData[[#This Row],[open]] )/ StockData[[#This Row],[open]]</f>
        <v>-8.4580326623623275E-2</v>
      </c>
      <c r="N241" s="27">
        <f>IF(StockData[[#This Row],[change%]] &gt; 0.02, 0.9, IF(StockData[[#This Row],[change%]] &lt; -0.02, -0.9, 0))</f>
        <v>-0.9</v>
      </c>
      <c r="O241" s="27" t="str">
        <f>IF(StockData[[#This Row],[sentiment score]] &gt; 0.5, "Positive", IF(StockData[[#This Row],[sentiment score]] &lt; -0.5, "Negative", "Neutral"))</f>
        <v>Negative</v>
      </c>
    </row>
    <row r="242" spans="1:15" x14ac:dyDescent="0.3">
      <c r="A242" s="1">
        <v>45483</v>
      </c>
      <c r="B242" s="2">
        <v>262.8</v>
      </c>
      <c r="C242" s="2">
        <v>267.58999999999997</v>
      </c>
      <c r="D242" s="2">
        <v>257.86</v>
      </c>
      <c r="E242" s="2">
        <v>263.26</v>
      </c>
      <c r="F242" s="2">
        <v>128519430</v>
      </c>
      <c r="G242" s="27" t="str">
        <f>TEXT(StockData[[#This Row],[Date]],"dddd")</f>
        <v>Wednesday</v>
      </c>
      <c r="H242" s="27" t="str">
        <f>TEXT(StockData[[#This Row],[Date]],"mmm yyyy")</f>
        <v>Jul 2024</v>
      </c>
      <c r="I242" s="2">
        <f>StockData[[#This Row],[high]] - StockData[[#This Row],[low]]</f>
        <v>9.7299999999999613</v>
      </c>
      <c r="J242" s="27" t="str">
        <f>IF(StockData[[#This Row],[high]]=_xlfn.MAXIFS(StockData[high],StockData[Date],"&lt;="&amp;StockData[[#This Row],[Date]]),"New High","Repeat")</f>
        <v>Repeat</v>
      </c>
      <c r="K242" s="27" t="str">
        <f>IF(StockData[[#This Row],[Spread]]&lt;5,"Low",IF(StockData[[#This Row],[Spread]]&lt;=15,"Medium","High"))</f>
        <v>Medium</v>
      </c>
      <c r="L242" s="27" t="str">
        <f>IF(StockData[[#This Row],[Spread]] &gt; AVERAGE(StockData[Spread]) * 1.2, "High", IF(StockData[[#This Row],[Spread]] &lt; AVERAGE(StockData[Spread]) * 0.8, "Low", "Medium"))</f>
        <v>Low</v>
      </c>
      <c r="M242" s="13">
        <f>(StockData[[#This Row],[close]] - StockData[[#This Row],[open]] )/ StockData[[#This Row],[open]]</f>
        <v>1.7503805175037273E-3</v>
      </c>
      <c r="N242" s="27">
        <f>IF(StockData[[#This Row],[change%]] &gt; 0.02, 0.9, IF(StockData[[#This Row],[change%]] &lt; -0.02, -0.9, 0))</f>
        <v>0</v>
      </c>
      <c r="O242" s="27" t="str">
        <f>IF(StockData[[#This Row],[sentiment score]] &gt; 0.5, "Positive", IF(StockData[[#This Row],[sentiment score]] &lt; -0.5, "Negative", "Neutral"))</f>
        <v>Neutral</v>
      </c>
    </row>
    <row r="243" spans="1:15" x14ac:dyDescent="0.3">
      <c r="A243" s="1">
        <v>45482</v>
      </c>
      <c r="B243" s="2">
        <v>251</v>
      </c>
      <c r="C243" s="2">
        <v>265.61</v>
      </c>
      <c r="D243" s="2">
        <v>250.3</v>
      </c>
      <c r="E243" s="2">
        <v>262.33</v>
      </c>
      <c r="F243" s="2">
        <v>160742516</v>
      </c>
      <c r="G243" s="27" t="str">
        <f>TEXT(StockData[[#This Row],[Date]],"dddd")</f>
        <v>Tuesday</v>
      </c>
      <c r="H243" s="27" t="str">
        <f>TEXT(StockData[[#This Row],[Date]],"mmm yyyy")</f>
        <v>Jul 2024</v>
      </c>
      <c r="I243" s="2">
        <f>StockData[[#This Row],[high]] - StockData[[#This Row],[low]]</f>
        <v>15.310000000000002</v>
      </c>
      <c r="J243" s="27" t="str">
        <f>IF(StockData[[#This Row],[high]]=_xlfn.MAXIFS(StockData[high],StockData[Date],"&lt;="&amp;StockData[[#This Row],[Date]]),"New High","Repeat")</f>
        <v>Repeat</v>
      </c>
      <c r="K243" s="27" t="str">
        <f>IF(StockData[[#This Row],[Spread]]&lt;5,"Low",IF(StockData[[#This Row],[Spread]]&lt;=15,"Medium","High"))</f>
        <v>High</v>
      </c>
      <c r="L243" s="27" t="str">
        <f>IF(StockData[[#This Row],[Spread]] &gt; AVERAGE(StockData[Spread]) * 1.2, "High", IF(StockData[[#This Row],[Spread]] &lt; AVERAGE(StockData[Spread]) * 0.8, "Low", "Medium"))</f>
        <v>Medium</v>
      </c>
      <c r="M243" s="13">
        <f>(StockData[[#This Row],[close]] - StockData[[#This Row],[open]] )/ StockData[[#This Row],[open]]</f>
        <v>4.5139442231075633E-2</v>
      </c>
      <c r="N243" s="27">
        <f>IF(StockData[[#This Row],[change%]] &gt; 0.02, 0.9, IF(StockData[[#This Row],[change%]] &lt; -0.02, -0.9, 0))</f>
        <v>0.9</v>
      </c>
      <c r="O243" s="27" t="str">
        <f>IF(StockData[[#This Row],[sentiment score]] &gt; 0.5, "Positive", IF(StockData[[#This Row],[sentiment score]] &lt; -0.5, "Negative", "Neutral"))</f>
        <v>Positive</v>
      </c>
    </row>
    <row r="244" spans="1:15" x14ac:dyDescent="0.3">
      <c r="A244" s="1">
        <v>45481</v>
      </c>
      <c r="B244" s="2">
        <v>247.71</v>
      </c>
      <c r="C244" s="2">
        <v>259.43900000000002</v>
      </c>
      <c r="D244" s="2">
        <v>244.57</v>
      </c>
      <c r="E244" s="2">
        <v>252.94</v>
      </c>
      <c r="F244" s="2">
        <v>157219580</v>
      </c>
      <c r="G244" s="27" t="str">
        <f>TEXT(StockData[[#This Row],[Date]],"dddd")</f>
        <v>Monday</v>
      </c>
      <c r="H244" s="27" t="str">
        <f>TEXT(StockData[[#This Row],[Date]],"mmm yyyy")</f>
        <v>Jul 2024</v>
      </c>
      <c r="I244" s="2">
        <f>StockData[[#This Row],[high]] - StockData[[#This Row],[low]]</f>
        <v>14.869000000000028</v>
      </c>
      <c r="J244" s="27" t="str">
        <f>IF(StockData[[#This Row],[high]]=_xlfn.MAXIFS(StockData[high],StockData[Date],"&lt;="&amp;StockData[[#This Row],[Date]]),"New High","Repeat")</f>
        <v>Repeat</v>
      </c>
      <c r="K244" s="27" t="str">
        <f>IF(StockData[[#This Row],[Spread]]&lt;5,"Low",IF(StockData[[#This Row],[Spread]]&lt;=15,"Medium","High"))</f>
        <v>Medium</v>
      </c>
      <c r="L244" s="27" t="str">
        <f>IF(StockData[[#This Row],[Spread]] &gt; AVERAGE(StockData[Spread]) * 1.2, "High", IF(StockData[[#This Row],[Spread]] &lt; AVERAGE(StockData[Spread]) * 0.8, "Low", "Medium"))</f>
        <v>Medium</v>
      </c>
      <c r="M244" s="13">
        <f>(StockData[[#This Row],[close]] - StockData[[#This Row],[open]] )/ StockData[[#This Row],[open]]</f>
        <v>2.1113398732388638E-2</v>
      </c>
      <c r="N244" s="27">
        <f>IF(StockData[[#This Row],[change%]] &gt; 0.02, 0.9, IF(StockData[[#This Row],[change%]] &lt; -0.02, -0.9, 0))</f>
        <v>0.9</v>
      </c>
      <c r="O244" s="27" t="str">
        <f>IF(StockData[[#This Row],[sentiment score]] &gt; 0.5, "Positive", IF(StockData[[#This Row],[sentiment score]] &lt; -0.5, "Negative", "Neutral"))</f>
        <v>Positive</v>
      </c>
    </row>
    <row r="245" spans="1:15" x14ac:dyDescent="0.3">
      <c r="A245" s="1">
        <v>45478</v>
      </c>
      <c r="B245" s="2">
        <v>249.81</v>
      </c>
      <c r="C245" s="2">
        <v>252.37</v>
      </c>
      <c r="D245" s="2">
        <v>242.46010000000001</v>
      </c>
      <c r="E245" s="2">
        <v>251.52</v>
      </c>
      <c r="F245" s="2">
        <v>154501152</v>
      </c>
      <c r="G245" s="27" t="str">
        <f>TEXT(StockData[[#This Row],[Date]],"dddd")</f>
        <v>Friday</v>
      </c>
      <c r="H245" s="27" t="str">
        <f>TEXT(StockData[[#This Row],[Date]],"mmm yyyy")</f>
        <v>Jul 2024</v>
      </c>
      <c r="I245" s="2">
        <f>StockData[[#This Row],[high]] - StockData[[#This Row],[low]]</f>
        <v>9.9098999999999933</v>
      </c>
      <c r="J245" s="27" t="str">
        <f>IF(StockData[[#This Row],[high]]=_xlfn.MAXIFS(StockData[high],StockData[Date],"&lt;="&amp;StockData[[#This Row],[Date]]),"New High","Repeat")</f>
        <v>Repeat</v>
      </c>
      <c r="K245" s="27" t="str">
        <f>IF(StockData[[#This Row],[Spread]]&lt;5,"Low",IF(StockData[[#This Row],[Spread]]&lt;=15,"Medium","High"))</f>
        <v>Medium</v>
      </c>
      <c r="L245" s="27" t="str">
        <f>IF(StockData[[#This Row],[Spread]] &gt; AVERAGE(StockData[Spread]) * 1.2, "High", IF(StockData[[#This Row],[Spread]] &lt; AVERAGE(StockData[Spread]) * 0.8, "Low", "Medium"))</f>
        <v>Low</v>
      </c>
      <c r="M245" s="13">
        <f>(StockData[[#This Row],[close]] - StockData[[#This Row],[open]] )/ StockData[[#This Row],[open]]</f>
        <v>6.8452023537889112E-3</v>
      </c>
      <c r="N245" s="27">
        <f>IF(StockData[[#This Row],[change%]] &gt; 0.02, 0.9, IF(StockData[[#This Row],[change%]] &lt; -0.02, -0.9, 0))</f>
        <v>0</v>
      </c>
      <c r="O245" s="27" t="str">
        <f>IF(StockData[[#This Row],[sentiment score]] &gt; 0.5, "Positive", IF(StockData[[#This Row],[sentiment score]] &lt; -0.5, "Negative", "Neutral"))</f>
        <v>Neutral</v>
      </c>
    </row>
    <row r="246" spans="1:15" x14ac:dyDescent="0.3">
      <c r="A246" s="1">
        <v>45476</v>
      </c>
      <c r="B246" s="2">
        <v>234.56</v>
      </c>
      <c r="C246" s="2">
        <v>248.35</v>
      </c>
      <c r="D246" s="2">
        <v>234.25</v>
      </c>
      <c r="E246" s="2">
        <v>246.39</v>
      </c>
      <c r="F246" s="2">
        <v>166561471</v>
      </c>
      <c r="G246" s="27" t="str">
        <f>TEXT(StockData[[#This Row],[Date]],"dddd")</f>
        <v>Wednesday</v>
      </c>
      <c r="H246" s="27" t="str">
        <f>TEXT(StockData[[#This Row],[Date]],"mmm yyyy")</f>
        <v>Jul 2024</v>
      </c>
      <c r="I246" s="2">
        <f>StockData[[#This Row],[high]] - StockData[[#This Row],[low]]</f>
        <v>14.099999999999994</v>
      </c>
      <c r="J246" s="27" t="str">
        <f>IF(StockData[[#This Row],[high]]=_xlfn.MAXIFS(StockData[high],StockData[Date],"&lt;="&amp;StockData[[#This Row],[Date]]),"New High","Repeat")</f>
        <v>Repeat</v>
      </c>
      <c r="K246" s="27" t="str">
        <f>IF(StockData[[#This Row],[Spread]]&lt;5,"Low",IF(StockData[[#This Row],[Spread]]&lt;=15,"Medium","High"))</f>
        <v>Medium</v>
      </c>
      <c r="L246" s="27" t="str">
        <f>IF(StockData[[#This Row],[Spread]] &gt; AVERAGE(StockData[Spread]) * 1.2, "High", IF(StockData[[#This Row],[Spread]] &lt; AVERAGE(StockData[Spread]) * 0.8, "Low", "Medium"))</f>
        <v>Medium</v>
      </c>
      <c r="M246" s="13">
        <f>(StockData[[#This Row],[close]] - StockData[[#This Row],[open]] )/ StockData[[#This Row],[open]]</f>
        <v>5.043485675306951E-2</v>
      </c>
      <c r="N246" s="27">
        <f>IF(StockData[[#This Row],[change%]] &gt; 0.02, 0.9, IF(StockData[[#This Row],[change%]] &lt; -0.02, -0.9, 0))</f>
        <v>0.9</v>
      </c>
      <c r="O246" s="27" t="str">
        <f>IF(StockData[[#This Row],[sentiment score]] &gt; 0.5, "Positive", IF(StockData[[#This Row],[sentiment score]] &lt; -0.5, "Negative", "Neutral"))</f>
        <v>Positive</v>
      </c>
    </row>
    <row r="247" spans="1:15" x14ac:dyDescent="0.3">
      <c r="A247" s="1">
        <v>45475</v>
      </c>
      <c r="B247" s="2">
        <v>218.89</v>
      </c>
      <c r="C247" s="2">
        <v>231.3</v>
      </c>
      <c r="D247" s="2">
        <v>218.06</v>
      </c>
      <c r="E247" s="2">
        <v>231.26</v>
      </c>
      <c r="F247" s="2">
        <v>205047920</v>
      </c>
      <c r="G247" s="27" t="str">
        <f>TEXT(StockData[[#This Row],[Date]],"dddd")</f>
        <v>Tuesday</v>
      </c>
      <c r="H247" s="27" t="str">
        <f>TEXT(StockData[[#This Row],[Date]],"mmm yyyy")</f>
        <v>Jul 2024</v>
      </c>
      <c r="I247" s="2">
        <f>StockData[[#This Row],[high]] - StockData[[#This Row],[low]]</f>
        <v>13.240000000000009</v>
      </c>
      <c r="J247" s="27" t="str">
        <f>IF(StockData[[#This Row],[high]]=_xlfn.MAXIFS(StockData[high],StockData[Date],"&lt;="&amp;StockData[[#This Row],[Date]]),"New High","Repeat")</f>
        <v>Repeat</v>
      </c>
      <c r="K247" s="27" t="str">
        <f>IF(StockData[[#This Row],[Spread]]&lt;5,"Low",IF(StockData[[#This Row],[Spread]]&lt;=15,"Medium","High"))</f>
        <v>Medium</v>
      </c>
      <c r="L247" s="27" t="str">
        <f>IF(StockData[[#This Row],[Spread]] &gt; AVERAGE(StockData[Spread]) * 1.2, "High", IF(StockData[[#This Row],[Spread]] &lt; AVERAGE(StockData[Spread]) * 0.8, "Low", "Medium"))</f>
        <v>Medium</v>
      </c>
      <c r="M247" s="13">
        <f>(StockData[[#This Row],[close]] - StockData[[#This Row],[open]] )/ StockData[[#This Row],[open]]</f>
        <v>5.6512403490337634E-2</v>
      </c>
      <c r="N247" s="27">
        <f>IF(StockData[[#This Row],[change%]] &gt; 0.02, 0.9, IF(StockData[[#This Row],[change%]] &lt; -0.02, -0.9, 0))</f>
        <v>0.9</v>
      </c>
      <c r="O247" s="27" t="str">
        <f>IF(StockData[[#This Row],[sentiment score]] &gt; 0.5, "Positive", IF(StockData[[#This Row],[sentiment score]] &lt; -0.5, "Negative", "Neutral"))</f>
        <v>Positive</v>
      </c>
    </row>
    <row r="248" spans="1:15" x14ac:dyDescent="0.3">
      <c r="A248" s="1">
        <v>45474</v>
      </c>
      <c r="B248" s="2">
        <v>201.02</v>
      </c>
      <c r="C248" s="2">
        <v>213.23</v>
      </c>
      <c r="D248" s="2">
        <v>200.85</v>
      </c>
      <c r="E248" s="2">
        <v>209.86</v>
      </c>
      <c r="F248" s="2">
        <v>135691395</v>
      </c>
      <c r="G248" s="27" t="str">
        <f>TEXT(StockData[[#This Row],[Date]],"dddd")</f>
        <v>Monday</v>
      </c>
      <c r="H248" s="27" t="str">
        <f>TEXT(StockData[[#This Row],[Date]],"mmm yyyy")</f>
        <v>Jul 2024</v>
      </c>
      <c r="I248" s="2">
        <f>StockData[[#This Row],[high]] - StockData[[#This Row],[low]]</f>
        <v>12.379999999999995</v>
      </c>
      <c r="J248" s="27" t="str">
        <f>IF(StockData[[#This Row],[high]]=_xlfn.MAXIFS(StockData[high],StockData[Date],"&lt;="&amp;StockData[[#This Row],[Date]]),"New High","Repeat")</f>
        <v>Repeat</v>
      </c>
      <c r="K248" s="27" t="str">
        <f>IF(StockData[[#This Row],[Spread]]&lt;5,"Low",IF(StockData[[#This Row],[Spread]]&lt;=15,"Medium","High"))</f>
        <v>Medium</v>
      </c>
      <c r="L248" s="27" t="str">
        <f>IF(StockData[[#This Row],[Spread]] &gt; AVERAGE(StockData[Spread]) * 1.2, "High", IF(StockData[[#This Row],[Spread]] &lt; AVERAGE(StockData[Spread]) * 0.8, "Low", "Medium"))</f>
        <v>Medium</v>
      </c>
      <c r="M248" s="13">
        <f>(StockData[[#This Row],[close]] - StockData[[#This Row],[open]] )/ StockData[[#This Row],[open]]</f>
        <v>4.3975723808576277E-2</v>
      </c>
      <c r="N248" s="27">
        <f>IF(StockData[[#This Row],[change%]] &gt; 0.02, 0.9, IF(StockData[[#This Row],[change%]] &lt; -0.02, -0.9, 0))</f>
        <v>0.9</v>
      </c>
      <c r="O248" s="27" t="str">
        <f>IF(StockData[[#This Row],[sentiment score]] &gt; 0.5, "Positive", IF(StockData[[#This Row],[sentiment score]] &lt; -0.5, "Negative", "Neutral"))</f>
        <v>Positive</v>
      </c>
    </row>
    <row r="249" spans="1:15" x14ac:dyDescent="0.3">
      <c r="A249" s="1">
        <v>45471</v>
      </c>
      <c r="B249" s="2">
        <v>199.55</v>
      </c>
      <c r="C249" s="2">
        <v>203.2</v>
      </c>
      <c r="D249" s="2">
        <v>195.26</v>
      </c>
      <c r="E249" s="2">
        <v>197.88</v>
      </c>
      <c r="F249" s="2">
        <v>95438068</v>
      </c>
      <c r="G249" s="27" t="str">
        <f>TEXT(StockData[[#This Row],[Date]],"dddd")</f>
        <v>Friday</v>
      </c>
      <c r="H249" s="27" t="str">
        <f>TEXT(StockData[[#This Row],[Date]],"mmm yyyy")</f>
        <v>Jun 2024</v>
      </c>
      <c r="I249" s="2">
        <f>StockData[[#This Row],[high]] - StockData[[#This Row],[low]]</f>
        <v>7.9399999999999977</v>
      </c>
      <c r="J249" s="27" t="str">
        <f>IF(StockData[[#This Row],[high]]=_xlfn.MAXIFS(StockData[high],StockData[Date],"&lt;="&amp;StockData[[#This Row],[Date]]),"New High","Repeat")</f>
        <v>Repeat</v>
      </c>
      <c r="K249" s="27" t="str">
        <f>IF(StockData[[#This Row],[Spread]]&lt;5,"Low",IF(StockData[[#This Row],[Spread]]&lt;=15,"Medium","High"))</f>
        <v>Medium</v>
      </c>
      <c r="L249" s="27" t="str">
        <f>IF(StockData[[#This Row],[Spread]] &gt; AVERAGE(StockData[Spread]) * 1.2, "High", IF(StockData[[#This Row],[Spread]] &lt; AVERAGE(StockData[Spread]) * 0.8, "Low", "Medium"))</f>
        <v>Low</v>
      </c>
      <c r="M249" s="13">
        <f>(StockData[[#This Row],[close]] - StockData[[#This Row],[open]] )/ StockData[[#This Row],[open]]</f>
        <v>-8.3688298672012825E-3</v>
      </c>
      <c r="N249" s="27">
        <f>IF(StockData[[#This Row],[change%]] &gt; 0.02, 0.9, IF(StockData[[#This Row],[change%]] &lt; -0.02, -0.9, 0))</f>
        <v>0</v>
      </c>
      <c r="O249" s="27" t="str">
        <f>IF(StockData[[#This Row],[sentiment score]] &gt; 0.5, "Positive", IF(StockData[[#This Row],[sentiment score]] &lt; -0.5, "Negative", "Neutral"))</f>
        <v>Neutral</v>
      </c>
    </row>
    <row r="250" spans="1:15" x14ac:dyDescent="0.3">
      <c r="A250" s="1">
        <v>45470</v>
      </c>
      <c r="B250" s="2">
        <v>195.17</v>
      </c>
      <c r="C250" s="2">
        <v>198.72</v>
      </c>
      <c r="D250" s="2">
        <v>194.05</v>
      </c>
      <c r="E250" s="2">
        <v>197.42</v>
      </c>
      <c r="F250" s="2">
        <v>72746521</v>
      </c>
      <c r="G250" s="27" t="str">
        <f>TEXT(StockData[[#This Row],[Date]],"dddd")</f>
        <v>Thursday</v>
      </c>
      <c r="H250" s="27" t="str">
        <f>TEXT(StockData[[#This Row],[Date]],"mmm yyyy")</f>
        <v>Jun 2024</v>
      </c>
      <c r="I250" s="2">
        <f>StockData[[#This Row],[high]] - StockData[[#This Row],[low]]</f>
        <v>4.6699999999999875</v>
      </c>
      <c r="J250" s="27" t="str">
        <f>IF(StockData[[#This Row],[high]]=_xlfn.MAXIFS(StockData[high],StockData[Date],"&lt;="&amp;StockData[[#This Row],[Date]]),"New High","Repeat")</f>
        <v>Repeat</v>
      </c>
      <c r="K250" s="27" t="str">
        <f>IF(StockData[[#This Row],[Spread]]&lt;5,"Low",IF(StockData[[#This Row],[Spread]]&lt;=15,"Medium","High"))</f>
        <v>Low</v>
      </c>
      <c r="L250" s="27" t="str">
        <f>IF(StockData[[#This Row],[Spread]] &gt; AVERAGE(StockData[Spread]) * 1.2, "High", IF(StockData[[#This Row],[Spread]] &lt; AVERAGE(StockData[Spread]) * 0.8, "Low", "Medium"))</f>
        <v>Low</v>
      </c>
      <c r="M250" s="13">
        <f>(StockData[[#This Row],[close]] - StockData[[#This Row],[open]] )/ StockData[[#This Row],[open]]</f>
        <v>1.1528411128759544E-2</v>
      </c>
      <c r="N250" s="27">
        <f>IF(StockData[[#This Row],[change%]] &gt; 0.02, 0.9, IF(StockData[[#This Row],[change%]] &lt; -0.02, -0.9, 0))</f>
        <v>0</v>
      </c>
      <c r="O250" s="27" t="str">
        <f>IF(StockData[[#This Row],[sentiment score]] &gt; 0.5, "Positive", IF(StockData[[#This Row],[sentiment score]] &lt; -0.5, "Negative", "Neutral"))</f>
        <v>Neutral</v>
      </c>
    </row>
    <row r="251" spans="1:15" x14ac:dyDescent="0.3">
      <c r="A251" s="1">
        <v>45469</v>
      </c>
      <c r="B251" s="2">
        <v>186.54</v>
      </c>
      <c r="C251" s="2">
        <v>197.755</v>
      </c>
      <c r="D251" s="2">
        <v>186.36</v>
      </c>
      <c r="E251" s="2">
        <v>196.37</v>
      </c>
      <c r="F251" s="2">
        <v>95737066</v>
      </c>
      <c r="G251" s="27" t="str">
        <f>TEXT(StockData[[#This Row],[Date]],"dddd")</f>
        <v>Wednesday</v>
      </c>
      <c r="H251" s="27" t="str">
        <f>TEXT(StockData[[#This Row],[Date]],"mmm yyyy")</f>
        <v>Jun 2024</v>
      </c>
      <c r="I251" s="2">
        <f>StockData[[#This Row],[high]] - StockData[[#This Row],[low]]</f>
        <v>11.394999999999982</v>
      </c>
      <c r="J251" s="27" t="str">
        <f>IF(StockData[[#This Row],[high]]=_xlfn.MAXIFS(StockData[high],StockData[Date],"&lt;="&amp;StockData[[#This Row],[Date]]),"New High","Repeat")</f>
        <v>Repeat</v>
      </c>
      <c r="K251" s="27" t="str">
        <f>IF(StockData[[#This Row],[Spread]]&lt;5,"Low",IF(StockData[[#This Row],[Spread]]&lt;=15,"Medium","High"))</f>
        <v>Medium</v>
      </c>
      <c r="L251" s="27" t="str">
        <f>IF(StockData[[#This Row],[Spread]] &gt; AVERAGE(StockData[Spread]) * 1.2, "High", IF(StockData[[#This Row],[Spread]] &lt; AVERAGE(StockData[Spread]) * 0.8, "Low", "Medium"))</f>
        <v>Medium</v>
      </c>
      <c r="M251" s="13">
        <f>(StockData[[#This Row],[close]] - StockData[[#This Row],[open]] )/ StockData[[#This Row],[open]]</f>
        <v>5.2696472606411561E-2</v>
      </c>
      <c r="N251" s="27">
        <f>IF(StockData[[#This Row],[change%]] &gt; 0.02, 0.9, IF(StockData[[#This Row],[change%]] &lt; -0.02, -0.9, 0))</f>
        <v>0.9</v>
      </c>
      <c r="O251" s="27" t="str">
        <f>IF(StockData[[#This Row],[sentiment score]] &gt; 0.5, "Positive", IF(StockData[[#This Row],[sentiment score]] &lt; -0.5, "Negative", "Neutral"))</f>
        <v>Positive</v>
      </c>
    </row>
    <row r="252" spans="1:15" x14ac:dyDescent="0.3">
      <c r="A252" s="1">
        <v>45468</v>
      </c>
      <c r="B252" s="2">
        <v>184.4</v>
      </c>
      <c r="C252" s="2">
        <v>187.97</v>
      </c>
      <c r="D252" s="2">
        <v>182.01</v>
      </c>
      <c r="E252" s="2">
        <v>187.35</v>
      </c>
      <c r="F252" s="2">
        <v>63678265</v>
      </c>
      <c r="G252" s="27" t="str">
        <f>TEXT(StockData[[#This Row],[Date]],"dddd")</f>
        <v>Tuesday</v>
      </c>
      <c r="H252" s="27" t="str">
        <f>TEXT(StockData[[#This Row],[Date]],"mmm yyyy")</f>
        <v>Jun 2024</v>
      </c>
      <c r="I252" s="2">
        <f>StockData[[#This Row],[high]] - StockData[[#This Row],[low]]</f>
        <v>5.960000000000008</v>
      </c>
      <c r="J252" s="27" t="str">
        <f>IF(StockData[[#This Row],[high]]=_xlfn.MAXIFS(StockData[high],StockData[Date],"&lt;="&amp;StockData[[#This Row],[Date]]),"New High","Repeat")</f>
        <v>Repeat</v>
      </c>
      <c r="K252" s="27" t="str">
        <f>IF(StockData[[#This Row],[Spread]]&lt;5,"Low",IF(StockData[[#This Row],[Spread]]&lt;=15,"Medium","High"))</f>
        <v>Medium</v>
      </c>
      <c r="L252" s="27" t="str">
        <f>IF(StockData[[#This Row],[Spread]] &gt; AVERAGE(StockData[Spread]) * 1.2, "High", IF(StockData[[#This Row],[Spread]] &lt; AVERAGE(StockData[Spread]) * 0.8, "Low", "Medium"))</f>
        <v>Low</v>
      </c>
      <c r="M252" s="13">
        <f>(StockData[[#This Row],[close]] - StockData[[#This Row],[open]] )/ StockData[[#This Row],[open]]</f>
        <v>1.5997830802602975E-2</v>
      </c>
      <c r="N252" s="27">
        <f>IF(StockData[[#This Row],[change%]] &gt; 0.02, 0.9, IF(StockData[[#This Row],[change%]] &lt; -0.02, -0.9, 0))</f>
        <v>0</v>
      </c>
      <c r="O252" s="27" t="str">
        <f>IF(StockData[[#This Row],[sentiment score]] &gt; 0.5, "Positive", IF(StockData[[#This Row],[sentiment score]] &lt; -0.5, "Negative", "Neutral"))</f>
        <v>Neutral</v>
      </c>
    </row>
    <row r="253" spans="1:15" x14ac:dyDescent="0.3">
      <c r="A253" s="1">
        <v>45467</v>
      </c>
      <c r="B253" s="2">
        <v>184.97</v>
      </c>
      <c r="C253" s="2">
        <v>188.8</v>
      </c>
      <c r="D253" s="2">
        <v>182.55</v>
      </c>
      <c r="E253" s="2">
        <v>182.58</v>
      </c>
      <c r="F253" s="2">
        <v>61992070</v>
      </c>
      <c r="G253" s="27" t="str">
        <f>TEXT(StockData[[#This Row],[Date]],"dddd")</f>
        <v>Monday</v>
      </c>
      <c r="H253" s="27" t="str">
        <f>TEXT(StockData[[#This Row],[Date]],"mmm yyyy")</f>
        <v>Jun 2024</v>
      </c>
      <c r="I253" s="2">
        <f>StockData[[#This Row],[high]] - StockData[[#This Row],[low]]</f>
        <v>6.25</v>
      </c>
      <c r="J253" s="27" t="str">
        <f>IF(StockData[[#This Row],[high]]=_xlfn.MAXIFS(StockData[high],StockData[Date],"&lt;="&amp;StockData[[#This Row],[Date]]),"New High","Repeat")</f>
        <v>Repeat</v>
      </c>
      <c r="K253" s="27" t="str">
        <f>IF(StockData[[#This Row],[Spread]]&lt;5,"Low",IF(StockData[[#This Row],[Spread]]&lt;=15,"Medium","High"))</f>
        <v>Medium</v>
      </c>
      <c r="L253" s="27" t="str">
        <f>IF(StockData[[#This Row],[Spread]] &gt; AVERAGE(StockData[Spread]) * 1.2, "High", IF(StockData[[#This Row],[Spread]] &lt; AVERAGE(StockData[Spread]) * 0.8, "Low", "Medium"))</f>
        <v>Low</v>
      </c>
      <c r="M253" s="13">
        <f>(StockData[[#This Row],[close]] - StockData[[#This Row],[open]] )/ StockData[[#This Row],[open]]</f>
        <v>-1.2921014218521848E-2</v>
      </c>
      <c r="N253" s="27">
        <f>IF(StockData[[#This Row],[change%]] &gt; 0.02, 0.9, IF(StockData[[#This Row],[change%]] &lt; -0.02, -0.9, 0))</f>
        <v>0</v>
      </c>
      <c r="O253" s="27" t="str">
        <f>IF(StockData[[#This Row],[sentiment score]] &gt; 0.5, "Positive", IF(StockData[[#This Row],[sentiment score]] &lt; -0.5, "Negative", "Neutral"))</f>
        <v>Neutral</v>
      </c>
    </row>
    <row r="254" spans="1:15" x14ac:dyDescent="0.3">
      <c r="A254" s="1">
        <v>45464</v>
      </c>
      <c r="B254" s="2">
        <v>182.3</v>
      </c>
      <c r="C254" s="2">
        <v>183.95</v>
      </c>
      <c r="D254" s="2">
        <v>180.69</v>
      </c>
      <c r="E254" s="2">
        <v>183.01</v>
      </c>
      <c r="F254" s="2">
        <v>63029482</v>
      </c>
      <c r="G254" s="27" t="str">
        <f>TEXT(StockData[[#This Row],[Date]],"dddd")</f>
        <v>Friday</v>
      </c>
      <c r="H254" s="27" t="str">
        <f>TEXT(StockData[[#This Row],[Date]],"mmm yyyy")</f>
        <v>Jun 2024</v>
      </c>
      <c r="I254" s="2">
        <f>StockData[[#This Row],[high]] - StockData[[#This Row],[low]]</f>
        <v>3.2599999999999909</v>
      </c>
      <c r="J254" s="27" t="str">
        <f>IF(StockData[[#This Row],[high]]=_xlfn.MAXIFS(StockData[high],StockData[Date],"&lt;="&amp;StockData[[#This Row],[Date]]),"New High","Repeat")</f>
        <v>Repeat</v>
      </c>
      <c r="K254" s="27" t="str">
        <f>IF(StockData[[#This Row],[Spread]]&lt;5,"Low",IF(StockData[[#This Row],[Spread]]&lt;=15,"Medium","High"))</f>
        <v>Low</v>
      </c>
      <c r="L254" s="27" t="str">
        <f>IF(StockData[[#This Row],[Spread]] &gt; AVERAGE(StockData[Spread]) * 1.2, "High", IF(StockData[[#This Row],[Spread]] &lt; AVERAGE(StockData[Spread]) * 0.8, "Low", "Medium"))</f>
        <v>Low</v>
      </c>
      <c r="M254" s="13">
        <f>(StockData[[#This Row],[close]] - StockData[[#This Row],[open]] )/ StockData[[#This Row],[open]]</f>
        <v>3.8946791003838699E-3</v>
      </c>
      <c r="N254" s="27">
        <f>IF(StockData[[#This Row],[change%]] &gt; 0.02, 0.9, IF(StockData[[#This Row],[change%]] &lt; -0.02, -0.9, 0))</f>
        <v>0</v>
      </c>
      <c r="O254" s="27" t="str">
        <f>IF(StockData[[#This Row],[sentiment score]] &gt; 0.5, "Positive", IF(StockData[[#This Row],[sentiment score]] &lt; -0.5, "Negative", "Neutral"))</f>
        <v>Neutral</v>
      </c>
    </row>
    <row r="255" spans="1:15" x14ac:dyDescent="0.3">
      <c r="A255" s="1">
        <v>45463</v>
      </c>
      <c r="B255" s="2">
        <v>184.68</v>
      </c>
      <c r="C255" s="2">
        <v>185.21</v>
      </c>
      <c r="D255" s="2">
        <v>179.66</v>
      </c>
      <c r="E255" s="2">
        <v>181.57</v>
      </c>
      <c r="F255" s="2">
        <v>55893139</v>
      </c>
      <c r="G255" s="27" t="str">
        <f>TEXT(StockData[[#This Row],[Date]],"dddd")</f>
        <v>Thursday</v>
      </c>
      <c r="H255" s="27" t="str">
        <f>TEXT(StockData[[#This Row],[Date]],"mmm yyyy")</f>
        <v>Jun 2024</v>
      </c>
      <c r="I255" s="2">
        <f>StockData[[#This Row],[high]] - StockData[[#This Row],[low]]</f>
        <v>5.5500000000000114</v>
      </c>
      <c r="J255" s="27" t="str">
        <f>IF(StockData[[#This Row],[high]]=_xlfn.MAXIFS(StockData[high],StockData[Date],"&lt;="&amp;StockData[[#This Row],[Date]]),"New High","Repeat")</f>
        <v>Repeat</v>
      </c>
      <c r="K255" s="27" t="str">
        <f>IF(StockData[[#This Row],[Spread]]&lt;5,"Low",IF(StockData[[#This Row],[Spread]]&lt;=15,"Medium","High"))</f>
        <v>Medium</v>
      </c>
      <c r="L255" s="27" t="str">
        <f>IF(StockData[[#This Row],[Spread]] &gt; AVERAGE(StockData[Spread]) * 1.2, "High", IF(StockData[[#This Row],[Spread]] &lt; AVERAGE(StockData[Spread]) * 0.8, "Low", "Medium"))</f>
        <v>Low</v>
      </c>
      <c r="M255" s="13">
        <f>(StockData[[#This Row],[close]] - StockData[[#This Row],[open]] )/ StockData[[#This Row],[open]]</f>
        <v>-1.6839939354559311E-2</v>
      </c>
      <c r="N255" s="27">
        <f>IF(StockData[[#This Row],[change%]] &gt; 0.02, 0.9, IF(StockData[[#This Row],[change%]] &lt; -0.02, -0.9, 0))</f>
        <v>0</v>
      </c>
      <c r="O255" s="27" t="str">
        <f>IF(StockData[[#This Row],[sentiment score]] &gt; 0.5, "Positive", IF(StockData[[#This Row],[sentiment score]] &lt; -0.5, "Negative", "Neutral"))</f>
        <v>Neutral</v>
      </c>
    </row>
    <row r="256" spans="1:15" x14ac:dyDescent="0.3">
      <c r="A256" s="1">
        <v>45461</v>
      </c>
      <c r="B256" s="2">
        <v>186.56</v>
      </c>
      <c r="C256" s="2">
        <v>187.2</v>
      </c>
      <c r="D256" s="2">
        <v>182.37</v>
      </c>
      <c r="E256" s="2">
        <v>184.86</v>
      </c>
      <c r="F256" s="2">
        <v>68982265</v>
      </c>
      <c r="G256" s="27" t="str">
        <f>TEXT(StockData[[#This Row],[Date]],"dddd")</f>
        <v>Tuesday</v>
      </c>
      <c r="H256" s="27" t="str">
        <f>TEXT(StockData[[#This Row],[Date]],"mmm yyyy")</f>
        <v>Jun 2024</v>
      </c>
      <c r="I256" s="2">
        <f>StockData[[#This Row],[high]] - StockData[[#This Row],[low]]</f>
        <v>4.8299999999999841</v>
      </c>
      <c r="J256" s="27" t="str">
        <f>IF(StockData[[#This Row],[high]]=_xlfn.MAXIFS(StockData[high],StockData[Date],"&lt;="&amp;StockData[[#This Row],[Date]]),"New High","Repeat")</f>
        <v>Repeat</v>
      </c>
      <c r="K256" s="27" t="str">
        <f>IF(StockData[[#This Row],[Spread]]&lt;5,"Low",IF(StockData[[#This Row],[Spread]]&lt;=15,"Medium","High"))</f>
        <v>Low</v>
      </c>
      <c r="L256" s="27" t="str">
        <f>IF(StockData[[#This Row],[Spread]] &gt; AVERAGE(StockData[Spread]) * 1.2, "High", IF(StockData[[#This Row],[Spread]] &lt; AVERAGE(StockData[Spread]) * 0.8, "Low", "Medium"))</f>
        <v>Low</v>
      </c>
      <c r="M256" s="13">
        <f>(StockData[[#This Row],[close]] - StockData[[#This Row],[open]] )/ StockData[[#This Row],[open]]</f>
        <v>-9.1123499142366452E-3</v>
      </c>
      <c r="N256" s="27">
        <f>IF(StockData[[#This Row],[change%]] &gt; 0.02, 0.9, IF(StockData[[#This Row],[change%]] &lt; -0.02, -0.9, 0))</f>
        <v>0</v>
      </c>
      <c r="O256" s="27" t="str">
        <f>IF(StockData[[#This Row],[sentiment score]] &gt; 0.5, "Positive", IF(StockData[[#This Row],[sentiment score]] &lt; -0.5, "Negative", "Neutral"))</f>
        <v>Neutral</v>
      </c>
    </row>
    <row r="257" spans="1:15" x14ac:dyDescent="0.3">
      <c r="A257" s="1">
        <v>45460</v>
      </c>
      <c r="B257" s="2">
        <v>177.92</v>
      </c>
      <c r="C257" s="2">
        <v>188.81</v>
      </c>
      <c r="D257" s="2">
        <v>177</v>
      </c>
      <c r="E257" s="2">
        <v>187.44</v>
      </c>
      <c r="F257" s="2">
        <v>109786083</v>
      </c>
      <c r="G257" s="27" t="str">
        <f>TEXT(StockData[[#This Row],[Date]],"dddd")</f>
        <v>Monday</v>
      </c>
      <c r="H257" s="27" t="str">
        <f>TEXT(StockData[[#This Row],[Date]],"mmm yyyy")</f>
        <v>Jun 2024</v>
      </c>
      <c r="I257" s="2">
        <f>StockData[[#This Row],[high]] - StockData[[#This Row],[low]]</f>
        <v>11.810000000000002</v>
      </c>
      <c r="J257" s="27" t="str">
        <f>IF(StockData[[#This Row],[high]]=_xlfn.MAXIFS(StockData[high],StockData[Date],"&lt;="&amp;StockData[[#This Row],[Date]]),"New High","Repeat")</f>
        <v>Repeat</v>
      </c>
      <c r="K257" s="27" t="str">
        <f>IF(StockData[[#This Row],[Spread]]&lt;5,"Low",IF(StockData[[#This Row],[Spread]]&lt;=15,"Medium","High"))</f>
        <v>Medium</v>
      </c>
      <c r="L257" s="27" t="str">
        <f>IF(StockData[[#This Row],[Spread]] &gt; AVERAGE(StockData[Spread]) * 1.2, "High", IF(StockData[[#This Row],[Spread]] &lt; AVERAGE(StockData[Spread]) * 0.8, "Low", "Medium"))</f>
        <v>Medium</v>
      </c>
      <c r="M257" s="13">
        <f>(StockData[[#This Row],[close]] - StockData[[#This Row],[open]] )/ StockData[[#This Row],[open]]</f>
        <v>5.3507194244604379E-2</v>
      </c>
      <c r="N257" s="27">
        <f>IF(StockData[[#This Row],[change%]] &gt; 0.02, 0.9, IF(StockData[[#This Row],[change%]] &lt; -0.02, -0.9, 0))</f>
        <v>0.9</v>
      </c>
      <c r="O257" s="27" t="str">
        <f>IF(StockData[[#This Row],[sentiment score]] &gt; 0.5, "Positive", IF(StockData[[#This Row],[sentiment score]] &lt; -0.5, "Negative", "Neutral"))</f>
        <v>Positive</v>
      </c>
    </row>
    <row r="258" spans="1:15" x14ac:dyDescent="0.3">
      <c r="A258" s="1">
        <v>45457</v>
      </c>
      <c r="B258" s="2">
        <v>185.8</v>
      </c>
      <c r="C258" s="2">
        <v>186</v>
      </c>
      <c r="D258" s="2">
        <v>176.92</v>
      </c>
      <c r="E258" s="2">
        <v>178.01</v>
      </c>
      <c r="F258" s="2">
        <v>82038194</v>
      </c>
      <c r="G258" s="27" t="str">
        <f>TEXT(StockData[[#This Row],[Date]],"dddd")</f>
        <v>Friday</v>
      </c>
      <c r="H258" s="27" t="str">
        <f>TEXT(StockData[[#This Row],[Date]],"mmm yyyy")</f>
        <v>Jun 2024</v>
      </c>
      <c r="I258" s="2">
        <f>StockData[[#This Row],[high]] - StockData[[#This Row],[low]]</f>
        <v>9.0800000000000125</v>
      </c>
      <c r="J258" s="27" t="str">
        <f>IF(StockData[[#This Row],[high]]=_xlfn.MAXIFS(StockData[high],StockData[Date],"&lt;="&amp;StockData[[#This Row],[Date]]),"New High","Repeat")</f>
        <v>Repeat</v>
      </c>
      <c r="K258" s="27" t="str">
        <f>IF(StockData[[#This Row],[Spread]]&lt;5,"Low",IF(StockData[[#This Row],[Spread]]&lt;=15,"Medium","High"))</f>
        <v>Medium</v>
      </c>
      <c r="L258" s="27" t="str">
        <f>IF(StockData[[#This Row],[Spread]] &gt; AVERAGE(StockData[Spread]) * 1.2, "High", IF(StockData[[#This Row],[Spread]] &lt; AVERAGE(StockData[Spread]) * 0.8, "Low", "Medium"))</f>
        <v>Low</v>
      </c>
      <c r="M258" s="13">
        <f>(StockData[[#This Row],[close]] - StockData[[#This Row],[open]] )/ StockData[[#This Row],[open]]</f>
        <v>-4.1926803013993652E-2</v>
      </c>
      <c r="N258" s="27">
        <f>IF(StockData[[#This Row],[change%]] &gt; 0.02, 0.9, IF(StockData[[#This Row],[change%]] &lt; -0.02, -0.9, 0))</f>
        <v>-0.9</v>
      </c>
      <c r="O258" s="27" t="str">
        <f>IF(StockData[[#This Row],[sentiment score]] &gt; 0.5, "Positive", IF(StockData[[#This Row],[sentiment score]] &lt; -0.5, "Negative", "Neutral"))</f>
        <v>Negative</v>
      </c>
    </row>
    <row r="259" spans="1:15" x14ac:dyDescent="0.3">
      <c r="A259" s="1">
        <v>45456</v>
      </c>
      <c r="B259" s="2">
        <v>188.39</v>
      </c>
      <c r="C259" s="2">
        <v>191.08</v>
      </c>
      <c r="D259" s="2">
        <v>181.23</v>
      </c>
      <c r="E259" s="2">
        <v>182.47</v>
      </c>
      <c r="F259" s="2">
        <v>118984122</v>
      </c>
      <c r="G259" s="27" t="str">
        <f>TEXT(StockData[[#This Row],[Date]],"dddd")</f>
        <v>Thursday</v>
      </c>
      <c r="H259" s="27" t="str">
        <f>TEXT(StockData[[#This Row],[Date]],"mmm yyyy")</f>
        <v>Jun 2024</v>
      </c>
      <c r="I259" s="2">
        <f>StockData[[#This Row],[high]] - StockData[[#This Row],[low]]</f>
        <v>9.8500000000000227</v>
      </c>
      <c r="J259" s="27" t="str">
        <f>IF(StockData[[#This Row],[high]]=_xlfn.MAXIFS(StockData[high],StockData[Date],"&lt;="&amp;StockData[[#This Row],[Date]]),"New High","Repeat")</f>
        <v>Repeat</v>
      </c>
      <c r="K259" s="27" t="str">
        <f>IF(StockData[[#This Row],[Spread]]&lt;5,"Low",IF(StockData[[#This Row],[Spread]]&lt;=15,"Medium","High"))</f>
        <v>Medium</v>
      </c>
      <c r="L259" s="27" t="str">
        <f>IF(StockData[[#This Row],[Spread]] &gt; AVERAGE(StockData[Spread]) * 1.2, "High", IF(StockData[[#This Row],[Spread]] &lt; AVERAGE(StockData[Spread]) * 0.8, "Low", "Medium"))</f>
        <v>Low</v>
      </c>
      <c r="M259" s="13">
        <f>(StockData[[#This Row],[close]] - StockData[[#This Row],[open]] )/ StockData[[#This Row],[open]]</f>
        <v>-3.1424173257603841E-2</v>
      </c>
      <c r="N259" s="27">
        <f>IF(StockData[[#This Row],[change%]] &gt; 0.02, 0.9, IF(StockData[[#This Row],[change%]] &lt; -0.02, -0.9, 0))</f>
        <v>-0.9</v>
      </c>
      <c r="O259" s="27" t="str">
        <f>IF(StockData[[#This Row],[sentiment score]] &gt; 0.5, "Positive", IF(StockData[[#This Row],[sentiment score]] &lt; -0.5, "Negative", "Neutral"))</f>
        <v>Negative</v>
      </c>
    </row>
    <row r="260" spans="1:15" x14ac:dyDescent="0.3">
      <c r="A260" s="1">
        <v>45455</v>
      </c>
      <c r="B260" s="2">
        <v>171.12</v>
      </c>
      <c r="C260" s="2">
        <v>180.55</v>
      </c>
      <c r="D260" s="2">
        <v>169.8</v>
      </c>
      <c r="E260" s="2">
        <v>177.29</v>
      </c>
      <c r="F260" s="2">
        <v>90389446</v>
      </c>
      <c r="G260" s="27" t="str">
        <f>TEXT(StockData[[#This Row],[Date]],"dddd")</f>
        <v>Wednesday</v>
      </c>
      <c r="H260" s="27" t="str">
        <f>TEXT(StockData[[#This Row],[Date]],"mmm yyyy")</f>
        <v>Jun 2024</v>
      </c>
      <c r="I260" s="2">
        <f>StockData[[#This Row],[high]] - StockData[[#This Row],[low]]</f>
        <v>10.75</v>
      </c>
      <c r="J260" s="27" t="str">
        <f>IF(StockData[[#This Row],[high]]=_xlfn.MAXIFS(StockData[high],StockData[Date],"&lt;="&amp;StockData[[#This Row],[Date]]),"New High","Repeat")</f>
        <v>Repeat</v>
      </c>
      <c r="K260" s="27" t="str">
        <f>IF(StockData[[#This Row],[Spread]]&lt;5,"Low",IF(StockData[[#This Row],[Spread]]&lt;=15,"Medium","High"))</f>
        <v>Medium</v>
      </c>
      <c r="L260" s="27" t="str">
        <f>IF(StockData[[#This Row],[Spread]] &gt; AVERAGE(StockData[Spread]) * 1.2, "High", IF(StockData[[#This Row],[Spread]] &lt; AVERAGE(StockData[Spread]) * 0.8, "Low", "Medium"))</f>
        <v>Low</v>
      </c>
      <c r="M260" s="13">
        <f>(StockData[[#This Row],[close]] - StockData[[#This Row],[open]] )/ StockData[[#This Row],[open]]</f>
        <v>3.6056568489948503E-2</v>
      </c>
      <c r="N260" s="27">
        <f>IF(StockData[[#This Row],[change%]] &gt; 0.02, 0.9, IF(StockData[[#This Row],[change%]] &lt; -0.02, -0.9, 0))</f>
        <v>0.9</v>
      </c>
      <c r="O260" s="27" t="str">
        <f>IF(StockData[[#This Row],[sentiment score]] &gt; 0.5, "Positive", IF(StockData[[#This Row],[sentiment score]] &lt; -0.5, "Negative", "Neutral"))</f>
        <v>Positive</v>
      </c>
    </row>
    <row r="261" spans="1:15" x14ac:dyDescent="0.3">
      <c r="A261" s="1">
        <v>45454</v>
      </c>
      <c r="B261" s="2">
        <v>173.92</v>
      </c>
      <c r="C261" s="2">
        <v>174.75</v>
      </c>
      <c r="D261" s="2">
        <v>167.41</v>
      </c>
      <c r="E261" s="2">
        <v>170.66</v>
      </c>
      <c r="F261" s="2">
        <v>64761928</v>
      </c>
      <c r="G261" s="27" t="str">
        <f>TEXT(StockData[[#This Row],[Date]],"dddd")</f>
        <v>Tuesday</v>
      </c>
      <c r="H261" s="27" t="str">
        <f>TEXT(StockData[[#This Row],[Date]],"mmm yyyy")</f>
        <v>Jun 2024</v>
      </c>
      <c r="I261" s="2">
        <f>StockData[[#This Row],[high]] - StockData[[#This Row],[low]]</f>
        <v>7.3400000000000034</v>
      </c>
      <c r="J261" s="27" t="str">
        <f>IF(StockData[[#This Row],[high]]=_xlfn.MAXIFS(StockData[high],StockData[Date],"&lt;="&amp;StockData[[#This Row],[Date]]),"New High","Repeat")</f>
        <v>Repeat</v>
      </c>
      <c r="K261" s="27" t="str">
        <f>IF(StockData[[#This Row],[Spread]]&lt;5,"Low",IF(StockData[[#This Row],[Spread]]&lt;=15,"Medium","High"))</f>
        <v>Medium</v>
      </c>
      <c r="L261" s="27" t="str">
        <f>IF(StockData[[#This Row],[Spread]] &gt; AVERAGE(StockData[Spread]) * 1.2, "High", IF(StockData[[#This Row],[Spread]] &lt; AVERAGE(StockData[Spread]) * 0.8, "Low", "Medium"))</f>
        <v>Low</v>
      </c>
      <c r="M261" s="13">
        <f>(StockData[[#This Row],[close]] - StockData[[#This Row],[open]] )/ StockData[[#This Row],[open]]</f>
        <v>-1.8744250229990749E-2</v>
      </c>
      <c r="N261" s="27">
        <f>IF(StockData[[#This Row],[change%]] &gt; 0.02, 0.9, IF(StockData[[#This Row],[change%]] &lt; -0.02, -0.9, 0))</f>
        <v>0</v>
      </c>
      <c r="O261" s="27" t="str">
        <f>IF(StockData[[#This Row],[sentiment score]] &gt; 0.5, "Positive", IF(StockData[[#This Row],[sentiment score]] &lt; -0.5, "Negative", "Neutral"))</f>
        <v>Neutral</v>
      </c>
    </row>
    <row r="262" spans="1:15" x14ac:dyDescent="0.3">
      <c r="A262" s="1">
        <v>45453</v>
      </c>
      <c r="B262" s="2">
        <v>176.06</v>
      </c>
      <c r="C262" s="2">
        <v>178.57</v>
      </c>
      <c r="D262" s="2">
        <v>173.17</v>
      </c>
      <c r="E262" s="2">
        <v>173.79</v>
      </c>
      <c r="F262" s="2">
        <v>50869682</v>
      </c>
      <c r="G262" s="27" t="str">
        <f>TEXT(StockData[[#This Row],[Date]],"dddd")</f>
        <v>Monday</v>
      </c>
      <c r="H262" s="27" t="str">
        <f>TEXT(StockData[[#This Row],[Date]],"mmm yyyy")</f>
        <v>Jun 2024</v>
      </c>
      <c r="I262" s="2">
        <f>StockData[[#This Row],[high]] - StockData[[#This Row],[low]]</f>
        <v>5.4000000000000057</v>
      </c>
      <c r="J262" s="27" t="str">
        <f>IF(StockData[[#This Row],[high]]=_xlfn.MAXIFS(StockData[high],StockData[Date],"&lt;="&amp;StockData[[#This Row],[Date]]),"New High","Repeat")</f>
        <v>Repeat</v>
      </c>
      <c r="K262" s="27" t="str">
        <f>IF(StockData[[#This Row],[Spread]]&lt;5,"Low",IF(StockData[[#This Row],[Spread]]&lt;=15,"Medium","High"))</f>
        <v>Medium</v>
      </c>
      <c r="L262" s="27" t="str">
        <f>IF(StockData[[#This Row],[Spread]] &gt; AVERAGE(StockData[Spread]) * 1.2, "High", IF(StockData[[#This Row],[Spread]] &lt; AVERAGE(StockData[Spread]) * 0.8, "Low", "Medium"))</f>
        <v>Low</v>
      </c>
      <c r="M262" s="13">
        <f>(StockData[[#This Row],[close]] - StockData[[#This Row],[open]] )/ StockData[[#This Row],[open]]</f>
        <v>-1.2893331818698228E-2</v>
      </c>
      <c r="N262" s="27">
        <f>IF(StockData[[#This Row],[change%]] &gt; 0.02, 0.9, IF(StockData[[#This Row],[change%]] &lt; -0.02, -0.9, 0))</f>
        <v>0</v>
      </c>
      <c r="O262" s="27" t="str">
        <f>IF(StockData[[#This Row],[sentiment score]] &gt; 0.5, "Positive", IF(StockData[[#This Row],[sentiment score]] &lt; -0.5, "Negative", "Neutral"))</f>
        <v>Neutral</v>
      </c>
    </row>
    <row r="263" spans="1:15" x14ac:dyDescent="0.3">
      <c r="A263" s="1">
        <v>45450</v>
      </c>
      <c r="B263" s="2">
        <v>176.13</v>
      </c>
      <c r="C263" s="2">
        <v>179.35</v>
      </c>
      <c r="D263" s="2">
        <v>175.58</v>
      </c>
      <c r="E263" s="2">
        <v>177.48</v>
      </c>
      <c r="F263" s="2">
        <v>56244932</v>
      </c>
      <c r="G263" s="27" t="str">
        <f>TEXT(StockData[[#This Row],[Date]],"dddd")</f>
        <v>Friday</v>
      </c>
      <c r="H263" s="27" t="str">
        <f>TEXT(StockData[[#This Row],[Date]],"mmm yyyy")</f>
        <v>Jun 2024</v>
      </c>
      <c r="I263" s="2">
        <f>StockData[[#This Row],[high]] - StockData[[#This Row],[low]]</f>
        <v>3.7699999999999818</v>
      </c>
      <c r="J263" s="27" t="str">
        <f>IF(StockData[[#This Row],[high]]=_xlfn.MAXIFS(StockData[high],StockData[Date],"&lt;="&amp;StockData[[#This Row],[Date]]),"New High","Repeat")</f>
        <v>Repeat</v>
      </c>
      <c r="K263" s="27" t="str">
        <f>IF(StockData[[#This Row],[Spread]]&lt;5,"Low",IF(StockData[[#This Row],[Spread]]&lt;=15,"Medium","High"))</f>
        <v>Low</v>
      </c>
      <c r="L263" s="27" t="str">
        <f>IF(StockData[[#This Row],[Spread]] &gt; AVERAGE(StockData[Spread]) * 1.2, "High", IF(StockData[[#This Row],[Spread]] &lt; AVERAGE(StockData[Spread]) * 0.8, "Low", "Medium"))</f>
        <v>Low</v>
      </c>
      <c r="M263" s="13">
        <f>(StockData[[#This Row],[close]] - StockData[[#This Row],[open]] )/ StockData[[#This Row],[open]]</f>
        <v>7.6647930505876023E-3</v>
      </c>
      <c r="N263" s="27">
        <f>IF(StockData[[#This Row],[change%]] &gt; 0.02, 0.9, IF(StockData[[#This Row],[change%]] &lt; -0.02, -0.9, 0))</f>
        <v>0</v>
      </c>
      <c r="O263" s="27" t="str">
        <f>IF(StockData[[#This Row],[sentiment score]] &gt; 0.5, "Positive", IF(StockData[[#This Row],[sentiment score]] &lt; -0.5, "Negative", "Neutral"))</f>
        <v>Neutral</v>
      </c>
    </row>
    <row r="264" spans="1:15" x14ac:dyDescent="0.3">
      <c r="A264" s="1">
        <v>45449</v>
      </c>
      <c r="B264" s="2">
        <v>174.6</v>
      </c>
      <c r="C264" s="2">
        <v>179.73</v>
      </c>
      <c r="D264" s="2">
        <v>172.73</v>
      </c>
      <c r="E264" s="2">
        <v>177.94</v>
      </c>
      <c r="F264" s="2">
        <v>69887024</v>
      </c>
      <c r="G264" s="27" t="str">
        <f>TEXT(StockData[[#This Row],[Date]],"dddd")</f>
        <v>Thursday</v>
      </c>
      <c r="H264" s="27" t="str">
        <f>TEXT(StockData[[#This Row],[Date]],"mmm yyyy")</f>
        <v>Jun 2024</v>
      </c>
      <c r="I264" s="2">
        <f>StockData[[#This Row],[high]] - StockData[[#This Row],[low]]</f>
        <v>7</v>
      </c>
      <c r="J264" s="27" t="str">
        <f>IF(StockData[[#This Row],[high]]=_xlfn.MAXIFS(StockData[high],StockData[Date],"&lt;="&amp;StockData[[#This Row],[Date]]),"New High","Repeat")</f>
        <v>Repeat</v>
      </c>
      <c r="K264" s="27" t="str">
        <f>IF(StockData[[#This Row],[Spread]]&lt;5,"Low",IF(StockData[[#This Row],[Spread]]&lt;=15,"Medium","High"))</f>
        <v>Medium</v>
      </c>
      <c r="L264" s="27" t="str">
        <f>IF(StockData[[#This Row],[Spread]] &gt; AVERAGE(StockData[Spread]) * 1.2, "High", IF(StockData[[#This Row],[Spread]] &lt; AVERAGE(StockData[Spread]) * 0.8, "Low", "Medium"))</f>
        <v>Low</v>
      </c>
      <c r="M264" s="13">
        <f>(StockData[[#This Row],[close]] - StockData[[#This Row],[open]] )/ StockData[[#This Row],[open]]</f>
        <v>1.9129438717067602E-2</v>
      </c>
      <c r="N264" s="27">
        <f>IF(StockData[[#This Row],[change%]] &gt; 0.02, 0.9, IF(StockData[[#This Row],[change%]] &lt; -0.02, -0.9, 0))</f>
        <v>0</v>
      </c>
      <c r="O264" s="27" t="str">
        <f>IF(StockData[[#This Row],[sentiment score]] &gt; 0.5, "Positive", IF(StockData[[#This Row],[sentiment score]] &lt; -0.5, "Negative", "Neutral"))</f>
        <v>Neutral</v>
      </c>
    </row>
    <row r="265" spans="1:15" x14ac:dyDescent="0.3">
      <c r="A265" s="1">
        <v>45448</v>
      </c>
      <c r="B265" s="2">
        <v>175.35</v>
      </c>
      <c r="C265" s="2">
        <v>176.15</v>
      </c>
      <c r="D265" s="2">
        <v>172.13</v>
      </c>
      <c r="E265" s="2">
        <v>175</v>
      </c>
      <c r="F265" s="2">
        <v>57953756</v>
      </c>
      <c r="G265" s="27" t="str">
        <f>TEXT(StockData[[#This Row],[Date]],"dddd")</f>
        <v>Wednesday</v>
      </c>
      <c r="H265" s="27" t="str">
        <f>TEXT(StockData[[#This Row],[Date]],"mmm yyyy")</f>
        <v>Jun 2024</v>
      </c>
      <c r="I265" s="2">
        <f>StockData[[#This Row],[high]] - StockData[[#This Row],[low]]</f>
        <v>4.0200000000000102</v>
      </c>
      <c r="J265" s="27" t="str">
        <f>IF(StockData[[#This Row],[high]]=_xlfn.MAXIFS(StockData[high],StockData[Date],"&lt;="&amp;StockData[[#This Row],[Date]]),"New High","Repeat")</f>
        <v>Repeat</v>
      </c>
      <c r="K265" s="27" t="str">
        <f>IF(StockData[[#This Row],[Spread]]&lt;5,"Low",IF(StockData[[#This Row],[Spread]]&lt;=15,"Medium","High"))</f>
        <v>Low</v>
      </c>
      <c r="L265" s="27" t="str">
        <f>IF(StockData[[#This Row],[Spread]] &gt; AVERAGE(StockData[Spread]) * 1.2, "High", IF(StockData[[#This Row],[Spread]] &lt; AVERAGE(StockData[Spread]) * 0.8, "Low", "Medium"))</f>
        <v>Low</v>
      </c>
      <c r="M265" s="13">
        <f>(StockData[[#This Row],[close]] - StockData[[#This Row],[open]] )/ StockData[[#This Row],[open]]</f>
        <v>-1.9960079840319039E-3</v>
      </c>
      <c r="N265" s="27">
        <f>IF(StockData[[#This Row],[change%]] &gt; 0.02, 0.9, IF(StockData[[#This Row],[change%]] &lt; -0.02, -0.9, 0))</f>
        <v>0</v>
      </c>
      <c r="O265" s="27" t="str">
        <f>IF(StockData[[#This Row],[sentiment score]] &gt; 0.5, "Positive", IF(StockData[[#This Row],[sentiment score]] &lt; -0.5, "Negative", "Neutral"))</f>
        <v>Neutral</v>
      </c>
    </row>
    <row r="266" spans="1:15" x14ac:dyDescent="0.3">
      <c r="A266" s="1">
        <v>45447</v>
      </c>
      <c r="B266" s="2">
        <v>174.77500000000001</v>
      </c>
      <c r="C266" s="2">
        <v>177.755</v>
      </c>
      <c r="D266" s="2">
        <v>174</v>
      </c>
      <c r="E266" s="2">
        <v>174.77</v>
      </c>
      <c r="F266" s="2">
        <v>60056340</v>
      </c>
      <c r="G266" s="27" t="str">
        <f>TEXT(StockData[[#This Row],[Date]],"dddd")</f>
        <v>Tuesday</v>
      </c>
      <c r="H266" s="27" t="str">
        <f>TEXT(StockData[[#This Row],[Date]],"mmm yyyy")</f>
        <v>Jun 2024</v>
      </c>
      <c r="I266" s="2">
        <f>StockData[[#This Row],[high]] - StockData[[#This Row],[low]]</f>
        <v>3.7549999999999955</v>
      </c>
      <c r="J266" s="27" t="str">
        <f>IF(StockData[[#This Row],[high]]=_xlfn.MAXIFS(StockData[high],StockData[Date],"&lt;="&amp;StockData[[#This Row],[Date]]),"New High","Repeat")</f>
        <v>Repeat</v>
      </c>
      <c r="K266" s="27" t="str">
        <f>IF(StockData[[#This Row],[Spread]]&lt;5,"Low",IF(StockData[[#This Row],[Spread]]&lt;=15,"Medium","High"))</f>
        <v>Low</v>
      </c>
      <c r="L266" s="27" t="str">
        <f>IF(StockData[[#This Row],[Spread]] &gt; AVERAGE(StockData[Spread]) * 1.2, "High", IF(StockData[[#This Row],[Spread]] &lt; AVERAGE(StockData[Spread]) * 0.8, "Low", "Medium"))</f>
        <v>Low</v>
      </c>
      <c r="M266" s="13">
        <f>(StockData[[#This Row],[close]] - StockData[[#This Row],[open]] )/ StockData[[#This Row],[open]]</f>
        <v>-2.8608210556403677E-5</v>
      </c>
      <c r="N266" s="27">
        <f>IF(StockData[[#This Row],[change%]] &gt; 0.02, 0.9, IF(StockData[[#This Row],[change%]] &lt; -0.02, -0.9, 0))</f>
        <v>0</v>
      </c>
      <c r="O266" s="27" t="str">
        <f>IF(StockData[[#This Row],[sentiment score]] &gt; 0.5, "Positive", IF(StockData[[#This Row],[sentiment score]] &lt; -0.5, "Negative", "Neutral"))</f>
        <v>Neutral</v>
      </c>
    </row>
    <row r="267" spans="1:15" x14ac:dyDescent="0.3">
      <c r="A267" s="1">
        <v>45446</v>
      </c>
      <c r="B267" s="2">
        <v>178.13</v>
      </c>
      <c r="C267" s="2">
        <v>182.63890000000001</v>
      </c>
      <c r="D267" s="2">
        <v>174.49</v>
      </c>
      <c r="E267" s="2">
        <v>176.29</v>
      </c>
      <c r="F267" s="2">
        <v>68568920</v>
      </c>
      <c r="G267" s="27" t="str">
        <f>TEXT(StockData[[#This Row],[Date]],"dddd")</f>
        <v>Monday</v>
      </c>
      <c r="H267" s="27" t="str">
        <f>TEXT(StockData[[#This Row],[Date]],"mmm yyyy")</f>
        <v>Jun 2024</v>
      </c>
      <c r="I267" s="2">
        <f>StockData[[#This Row],[high]] - StockData[[#This Row],[low]]</f>
        <v>8.1488999999999976</v>
      </c>
      <c r="J267" s="27" t="str">
        <f>IF(StockData[[#This Row],[high]]=_xlfn.MAXIFS(StockData[high],StockData[Date],"&lt;="&amp;StockData[[#This Row],[Date]]),"New High","Repeat")</f>
        <v>Repeat</v>
      </c>
      <c r="K267" s="27" t="str">
        <f>IF(StockData[[#This Row],[Spread]]&lt;5,"Low",IF(StockData[[#This Row],[Spread]]&lt;=15,"Medium","High"))</f>
        <v>Medium</v>
      </c>
      <c r="L267" s="27" t="str">
        <f>IF(StockData[[#This Row],[Spread]] &gt; AVERAGE(StockData[Spread]) * 1.2, "High", IF(StockData[[#This Row],[Spread]] &lt; AVERAGE(StockData[Spread]) * 0.8, "Low", "Medium"))</f>
        <v>Low</v>
      </c>
      <c r="M267" s="13">
        <f>(StockData[[#This Row],[close]] - StockData[[#This Row],[open]] )/ StockData[[#This Row],[open]]</f>
        <v>-1.0329534609554838E-2</v>
      </c>
      <c r="N267" s="27">
        <f>IF(StockData[[#This Row],[change%]] &gt; 0.02, 0.9, IF(StockData[[#This Row],[change%]] &lt; -0.02, -0.9, 0))</f>
        <v>0</v>
      </c>
      <c r="O267" s="27" t="str">
        <f>IF(StockData[[#This Row],[sentiment score]] &gt; 0.5, "Positive", IF(StockData[[#This Row],[sentiment score]] &lt; -0.5, "Negative", "Neutral"))</f>
        <v>Neutral</v>
      </c>
    </row>
    <row r="268" spans="1:15" x14ac:dyDescent="0.3">
      <c r="A268" s="1">
        <v>45443</v>
      </c>
      <c r="B268" s="2">
        <v>178.5</v>
      </c>
      <c r="C268" s="2">
        <v>180.32</v>
      </c>
      <c r="D268" s="2">
        <v>173.82</v>
      </c>
      <c r="E268" s="2">
        <v>178.08</v>
      </c>
      <c r="F268" s="2">
        <v>67314602</v>
      </c>
      <c r="G268" s="27" t="str">
        <f>TEXT(StockData[[#This Row],[Date]],"dddd")</f>
        <v>Friday</v>
      </c>
      <c r="H268" s="27" t="str">
        <f>TEXT(StockData[[#This Row],[Date]],"mmm yyyy")</f>
        <v>May 2024</v>
      </c>
      <c r="I268" s="2">
        <f>StockData[[#This Row],[high]] - StockData[[#This Row],[low]]</f>
        <v>6.5</v>
      </c>
      <c r="J268" s="27" t="str">
        <f>IF(StockData[[#This Row],[high]]=_xlfn.MAXIFS(StockData[high],StockData[Date],"&lt;="&amp;StockData[[#This Row],[Date]]),"New High","Repeat")</f>
        <v>Repeat</v>
      </c>
      <c r="K268" s="27" t="str">
        <f>IF(StockData[[#This Row],[Spread]]&lt;5,"Low",IF(StockData[[#This Row],[Spread]]&lt;=15,"Medium","High"))</f>
        <v>Medium</v>
      </c>
      <c r="L268" s="27" t="str">
        <f>IF(StockData[[#This Row],[Spread]] &gt; AVERAGE(StockData[Spread]) * 1.2, "High", IF(StockData[[#This Row],[Spread]] &lt; AVERAGE(StockData[Spread]) * 0.8, "Low", "Medium"))</f>
        <v>Low</v>
      </c>
      <c r="M268" s="13">
        <f>(StockData[[#This Row],[close]] - StockData[[#This Row],[open]] )/ StockData[[#This Row],[open]]</f>
        <v>-2.3529411764705182E-3</v>
      </c>
      <c r="N268" s="27">
        <f>IF(StockData[[#This Row],[change%]] &gt; 0.02, 0.9, IF(StockData[[#This Row],[change%]] &lt; -0.02, -0.9, 0))</f>
        <v>0</v>
      </c>
      <c r="O268" s="27" t="str">
        <f>IF(StockData[[#This Row],[sentiment score]] &gt; 0.5, "Positive", IF(StockData[[#This Row],[sentiment score]] &lt; -0.5, "Negative", "Neutral"))</f>
        <v>Neutral</v>
      </c>
    </row>
    <row r="269" spans="1:15" x14ac:dyDescent="0.3">
      <c r="A269" s="1">
        <v>45442</v>
      </c>
      <c r="B269" s="2">
        <v>178.57499999999999</v>
      </c>
      <c r="C269" s="2">
        <v>182.67</v>
      </c>
      <c r="D269" s="2">
        <v>175.38</v>
      </c>
      <c r="E269" s="2">
        <v>178.79</v>
      </c>
      <c r="F269" s="2">
        <v>77784755</v>
      </c>
      <c r="G269" s="27" t="str">
        <f>TEXT(StockData[[#This Row],[Date]],"dddd")</f>
        <v>Thursday</v>
      </c>
      <c r="H269" s="27" t="str">
        <f>TEXT(StockData[[#This Row],[Date]],"mmm yyyy")</f>
        <v>May 2024</v>
      </c>
      <c r="I269" s="2">
        <f>StockData[[#This Row],[high]] - StockData[[#This Row],[low]]</f>
        <v>7.289999999999992</v>
      </c>
      <c r="J269" s="27" t="str">
        <f>IF(StockData[[#This Row],[high]]=_xlfn.MAXIFS(StockData[high],StockData[Date],"&lt;="&amp;StockData[[#This Row],[Date]]),"New High","Repeat")</f>
        <v>Repeat</v>
      </c>
      <c r="K269" s="27" t="str">
        <f>IF(StockData[[#This Row],[Spread]]&lt;5,"Low",IF(StockData[[#This Row],[Spread]]&lt;=15,"Medium","High"))</f>
        <v>Medium</v>
      </c>
      <c r="L269" s="27" t="str">
        <f>IF(StockData[[#This Row],[Spread]] &gt; AVERAGE(StockData[Spread]) * 1.2, "High", IF(StockData[[#This Row],[Spread]] &lt; AVERAGE(StockData[Spread]) * 0.8, "Low", "Medium"))</f>
        <v>Low</v>
      </c>
      <c r="M269" s="13">
        <f>(StockData[[#This Row],[close]] - StockData[[#This Row],[open]] )/ StockData[[#This Row],[open]]</f>
        <v>1.2039759204816095E-3</v>
      </c>
      <c r="N269" s="27">
        <f>IF(StockData[[#This Row],[change%]] &gt; 0.02, 0.9, IF(StockData[[#This Row],[change%]] &lt; -0.02, -0.9, 0))</f>
        <v>0</v>
      </c>
      <c r="O269" s="27" t="str">
        <f>IF(StockData[[#This Row],[sentiment score]] &gt; 0.5, "Positive", IF(StockData[[#This Row],[sentiment score]] &lt; -0.5, "Negative", "Neutral"))</f>
        <v>Neutral</v>
      </c>
    </row>
    <row r="270" spans="1:15" x14ac:dyDescent="0.3">
      <c r="A270" s="1">
        <v>45441</v>
      </c>
      <c r="B270" s="2">
        <v>174.19</v>
      </c>
      <c r="C270" s="2">
        <v>178.15</v>
      </c>
      <c r="D270" s="2">
        <v>173.93</v>
      </c>
      <c r="E270" s="2">
        <v>176.19</v>
      </c>
      <c r="F270" s="2">
        <v>54782649</v>
      </c>
      <c r="G270" s="27" t="str">
        <f>TEXT(StockData[[#This Row],[Date]],"dddd")</f>
        <v>Wednesday</v>
      </c>
      <c r="H270" s="27" t="str">
        <f>TEXT(StockData[[#This Row],[Date]],"mmm yyyy")</f>
        <v>May 2024</v>
      </c>
      <c r="I270" s="2">
        <f>StockData[[#This Row],[high]] - StockData[[#This Row],[low]]</f>
        <v>4.2199999999999989</v>
      </c>
      <c r="J270" s="27" t="str">
        <f>IF(StockData[[#This Row],[high]]=_xlfn.MAXIFS(StockData[high],StockData[Date],"&lt;="&amp;StockData[[#This Row],[Date]]),"New High","Repeat")</f>
        <v>Repeat</v>
      </c>
      <c r="K270" s="27" t="str">
        <f>IF(StockData[[#This Row],[Spread]]&lt;5,"Low",IF(StockData[[#This Row],[Spread]]&lt;=15,"Medium","High"))</f>
        <v>Low</v>
      </c>
      <c r="L270" s="27" t="str">
        <f>IF(StockData[[#This Row],[Spread]] &gt; AVERAGE(StockData[Spread]) * 1.2, "High", IF(StockData[[#This Row],[Spread]] &lt; AVERAGE(StockData[Spread]) * 0.8, "Low", "Medium"))</f>
        <v>Low</v>
      </c>
      <c r="M270" s="13">
        <f>(StockData[[#This Row],[close]] - StockData[[#This Row],[open]] )/ StockData[[#This Row],[open]]</f>
        <v>1.1481715368276021E-2</v>
      </c>
      <c r="N270" s="27">
        <f>IF(StockData[[#This Row],[change%]] &gt; 0.02, 0.9, IF(StockData[[#This Row],[change%]] &lt; -0.02, -0.9, 0))</f>
        <v>0</v>
      </c>
      <c r="O270" s="27" t="str">
        <f>IF(StockData[[#This Row],[sentiment score]] &gt; 0.5, "Positive", IF(StockData[[#This Row],[sentiment score]] &lt; -0.5, "Negative", "Neutral"))</f>
        <v>Neutral</v>
      </c>
    </row>
    <row r="271" spans="1:15" x14ac:dyDescent="0.3">
      <c r="A271" s="1">
        <v>45440</v>
      </c>
      <c r="B271" s="2">
        <v>176.4</v>
      </c>
      <c r="C271" s="2">
        <v>178.25</v>
      </c>
      <c r="D271" s="2">
        <v>173.16</v>
      </c>
      <c r="E271" s="2">
        <v>176.75</v>
      </c>
      <c r="F271" s="2">
        <v>59736620</v>
      </c>
      <c r="G271" s="27" t="str">
        <f>TEXT(StockData[[#This Row],[Date]],"dddd")</f>
        <v>Tuesday</v>
      </c>
      <c r="H271" s="27" t="str">
        <f>TEXT(StockData[[#This Row],[Date]],"mmm yyyy")</f>
        <v>May 2024</v>
      </c>
      <c r="I271" s="2">
        <f>StockData[[#This Row],[high]] - StockData[[#This Row],[low]]</f>
        <v>5.0900000000000034</v>
      </c>
      <c r="J271" s="27" t="str">
        <f>IF(StockData[[#This Row],[high]]=_xlfn.MAXIFS(StockData[high],StockData[Date],"&lt;="&amp;StockData[[#This Row],[Date]]),"New High","Repeat")</f>
        <v>Repeat</v>
      </c>
      <c r="K271" s="27" t="str">
        <f>IF(StockData[[#This Row],[Spread]]&lt;5,"Low",IF(StockData[[#This Row],[Spread]]&lt;=15,"Medium","High"))</f>
        <v>Medium</v>
      </c>
      <c r="L271" s="27" t="str">
        <f>IF(StockData[[#This Row],[Spread]] &gt; AVERAGE(StockData[Spread]) * 1.2, "High", IF(StockData[[#This Row],[Spread]] &lt; AVERAGE(StockData[Spread]) * 0.8, "Low", "Medium"))</f>
        <v>Low</v>
      </c>
      <c r="M271" s="13">
        <f>(StockData[[#This Row],[close]] - StockData[[#This Row],[open]] )/ StockData[[#This Row],[open]]</f>
        <v>1.9841269841269519E-3</v>
      </c>
      <c r="N271" s="27">
        <f>IF(StockData[[#This Row],[change%]] &gt; 0.02, 0.9, IF(StockData[[#This Row],[change%]] &lt; -0.02, -0.9, 0))</f>
        <v>0</v>
      </c>
      <c r="O271" s="27" t="str">
        <f>IF(StockData[[#This Row],[sentiment score]] &gt; 0.5, "Positive", IF(StockData[[#This Row],[sentiment score]] &lt; -0.5, "Negative", "Neutral"))</f>
        <v>Neutral</v>
      </c>
    </row>
    <row r="272" spans="1:15" x14ac:dyDescent="0.3">
      <c r="A272" s="1">
        <v>45436</v>
      </c>
      <c r="B272" s="2">
        <v>174.83500000000001</v>
      </c>
      <c r="C272" s="2">
        <v>180.08</v>
      </c>
      <c r="D272" s="2">
        <v>173.73</v>
      </c>
      <c r="E272" s="2">
        <v>179.24</v>
      </c>
      <c r="F272" s="2">
        <v>65584478</v>
      </c>
      <c r="G272" s="27" t="str">
        <f>TEXT(StockData[[#This Row],[Date]],"dddd")</f>
        <v>Friday</v>
      </c>
      <c r="H272" s="27" t="str">
        <f>TEXT(StockData[[#This Row],[Date]],"mmm yyyy")</f>
        <v>May 2024</v>
      </c>
      <c r="I272" s="2">
        <f>StockData[[#This Row],[high]] - StockData[[#This Row],[low]]</f>
        <v>6.3500000000000227</v>
      </c>
      <c r="J272" s="27" t="str">
        <f>IF(StockData[[#This Row],[high]]=_xlfn.MAXIFS(StockData[high],StockData[Date],"&lt;="&amp;StockData[[#This Row],[Date]]),"New High","Repeat")</f>
        <v>Repeat</v>
      </c>
      <c r="K272" s="27" t="str">
        <f>IF(StockData[[#This Row],[Spread]]&lt;5,"Low",IF(StockData[[#This Row],[Spread]]&lt;=15,"Medium","High"))</f>
        <v>Medium</v>
      </c>
      <c r="L272" s="27" t="str">
        <f>IF(StockData[[#This Row],[Spread]] &gt; AVERAGE(StockData[Spread]) * 1.2, "High", IF(StockData[[#This Row],[Spread]] &lt; AVERAGE(StockData[Spread]) * 0.8, "Low", "Medium"))</f>
        <v>Low</v>
      </c>
      <c r="M272" s="13">
        <f>(StockData[[#This Row],[close]] - StockData[[#This Row],[open]] )/ StockData[[#This Row],[open]]</f>
        <v>2.5195184030657482E-2</v>
      </c>
      <c r="N272" s="27">
        <f>IF(StockData[[#This Row],[change%]] &gt; 0.02, 0.9, IF(StockData[[#This Row],[change%]] &lt; -0.02, -0.9, 0))</f>
        <v>0.9</v>
      </c>
      <c r="O272" s="27" t="str">
        <f>IF(StockData[[#This Row],[sentiment score]] &gt; 0.5, "Positive", IF(StockData[[#This Row],[sentiment score]] &lt; -0.5, "Negative", "Neutral"))</f>
        <v>Positive</v>
      </c>
    </row>
    <row r="273" spans="1:15" x14ac:dyDescent="0.3">
      <c r="A273" s="1">
        <v>45435</v>
      </c>
      <c r="B273" s="2">
        <v>181.8</v>
      </c>
      <c r="C273" s="2">
        <v>181.9</v>
      </c>
      <c r="D273" s="2">
        <v>173.26</v>
      </c>
      <c r="E273" s="2">
        <v>173.74</v>
      </c>
      <c r="F273" s="2">
        <v>71975496</v>
      </c>
      <c r="G273" s="27" t="str">
        <f>TEXT(StockData[[#This Row],[Date]],"dddd")</f>
        <v>Thursday</v>
      </c>
      <c r="H273" s="27" t="str">
        <f>TEXT(StockData[[#This Row],[Date]],"mmm yyyy")</f>
        <v>May 2024</v>
      </c>
      <c r="I273" s="2">
        <f>StockData[[#This Row],[high]] - StockData[[#This Row],[low]]</f>
        <v>8.6400000000000148</v>
      </c>
      <c r="J273" s="27" t="str">
        <f>IF(StockData[[#This Row],[high]]=_xlfn.MAXIFS(StockData[high],StockData[Date],"&lt;="&amp;StockData[[#This Row],[Date]]),"New High","Repeat")</f>
        <v>Repeat</v>
      </c>
      <c r="K273" s="27" t="str">
        <f>IF(StockData[[#This Row],[Spread]]&lt;5,"Low",IF(StockData[[#This Row],[Spread]]&lt;=15,"Medium","High"))</f>
        <v>Medium</v>
      </c>
      <c r="L273" s="27" t="str">
        <f>IF(StockData[[#This Row],[Spread]] &gt; AVERAGE(StockData[Spread]) * 1.2, "High", IF(StockData[[#This Row],[Spread]] &lt; AVERAGE(StockData[Spread]) * 0.8, "Low", "Medium"))</f>
        <v>Low</v>
      </c>
      <c r="M273" s="13">
        <f>(StockData[[#This Row],[close]] - StockData[[#This Row],[open]] )/ StockData[[#This Row],[open]]</f>
        <v>-4.4334433443344347E-2</v>
      </c>
      <c r="N273" s="27">
        <f>IF(StockData[[#This Row],[change%]] &gt; 0.02, 0.9, IF(StockData[[#This Row],[change%]] &lt; -0.02, -0.9, 0))</f>
        <v>-0.9</v>
      </c>
      <c r="O273" s="27" t="str">
        <f>IF(StockData[[#This Row],[sentiment score]] &gt; 0.5, "Positive", IF(StockData[[#This Row],[sentiment score]] &lt; -0.5, "Negative", "Neutral"))</f>
        <v>Negative</v>
      </c>
    </row>
    <row r="274" spans="1:15" x14ac:dyDescent="0.3">
      <c r="A274" s="1">
        <v>45434</v>
      </c>
      <c r="B274" s="2">
        <v>182.85</v>
      </c>
      <c r="C274" s="2">
        <v>183.8</v>
      </c>
      <c r="D274" s="2">
        <v>178.12</v>
      </c>
      <c r="E274" s="2">
        <v>180.11</v>
      </c>
      <c r="F274" s="2">
        <v>88313477</v>
      </c>
      <c r="G274" s="27" t="str">
        <f>TEXT(StockData[[#This Row],[Date]],"dddd")</f>
        <v>Wednesday</v>
      </c>
      <c r="H274" s="27" t="str">
        <f>TEXT(StockData[[#This Row],[Date]],"mmm yyyy")</f>
        <v>May 2024</v>
      </c>
      <c r="I274" s="2">
        <f>StockData[[#This Row],[high]] - StockData[[#This Row],[low]]</f>
        <v>5.6800000000000068</v>
      </c>
      <c r="J274" s="27" t="str">
        <f>IF(StockData[[#This Row],[high]]=_xlfn.MAXIFS(StockData[high],StockData[Date],"&lt;="&amp;StockData[[#This Row],[Date]]),"New High","Repeat")</f>
        <v>Repeat</v>
      </c>
      <c r="K274" s="27" t="str">
        <f>IF(StockData[[#This Row],[Spread]]&lt;5,"Low",IF(StockData[[#This Row],[Spread]]&lt;=15,"Medium","High"))</f>
        <v>Medium</v>
      </c>
      <c r="L274" s="27" t="str">
        <f>IF(StockData[[#This Row],[Spread]] &gt; AVERAGE(StockData[Spread]) * 1.2, "High", IF(StockData[[#This Row],[Spread]] &lt; AVERAGE(StockData[Spread]) * 0.8, "Low", "Medium"))</f>
        <v>Low</v>
      </c>
      <c r="M274" s="13">
        <f>(StockData[[#This Row],[close]] - StockData[[#This Row],[open]] )/ StockData[[#This Row],[open]]</f>
        <v>-1.4984960350013567E-2</v>
      </c>
      <c r="N274" s="27">
        <f>IF(StockData[[#This Row],[change%]] &gt; 0.02, 0.9, IF(StockData[[#This Row],[change%]] &lt; -0.02, -0.9, 0))</f>
        <v>0</v>
      </c>
      <c r="O274" s="27" t="str">
        <f>IF(StockData[[#This Row],[sentiment score]] &gt; 0.5, "Positive", IF(StockData[[#This Row],[sentiment score]] &lt; -0.5, "Negative", "Neutral"))</f>
        <v>Neutral</v>
      </c>
    </row>
    <row r="275" spans="1:15" x14ac:dyDescent="0.3">
      <c r="A275" s="1">
        <v>45433</v>
      </c>
      <c r="B275" s="2">
        <v>175.51</v>
      </c>
      <c r="C275" s="2">
        <v>186.875</v>
      </c>
      <c r="D275" s="2">
        <v>174.71</v>
      </c>
      <c r="E275" s="2">
        <v>186.6</v>
      </c>
      <c r="F275" s="2">
        <v>115266512</v>
      </c>
      <c r="G275" s="27" t="str">
        <f>TEXT(StockData[[#This Row],[Date]],"dddd")</f>
        <v>Tuesday</v>
      </c>
      <c r="H275" s="27" t="str">
        <f>TEXT(StockData[[#This Row],[Date]],"mmm yyyy")</f>
        <v>May 2024</v>
      </c>
      <c r="I275" s="2">
        <f>StockData[[#This Row],[high]] - StockData[[#This Row],[low]]</f>
        <v>12.164999999999992</v>
      </c>
      <c r="J275" s="27" t="str">
        <f>IF(StockData[[#This Row],[high]]=_xlfn.MAXIFS(StockData[high],StockData[Date],"&lt;="&amp;StockData[[#This Row],[Date]]),"New High","Repeat")</f>
        <v>Repeat</v>
      </c>
      <c r="K275" s="27" t="str">
        <f>IF(StockData[[#This Row],[Spread]]&lt;5,"Low",IF(StockData[[#This Row],[Spread]]&lt;=15,"Medium","High"))</f>
        <v>Medium</v>
      </c>
      <c r="L275" s="27" t="str">
        <f>IF(StockData[[#This Row],[Spread]] &gt; AVERAGE(StockData[Spread]) * 1.2, "High", IF(StockData[[#This Row],[Spread]] &lt; AVERAGE(StockData[Spread]) * 0.8, "Low", "Medium"))</f>
        <v>Medium</v>
      </c>
      <c r="M275" s="13">
        <f>(StockData[[#This Row],[close]] - StockData[[#This Row],[open]] )/ StockData[[#This Row],[open]]</f>
        <v>6.3187282775910222E-2</v>
      </c>
      <c r="N275" s="27">
        <f>IF(StockData[[#This Row],[change%]] &gt; 0.02, 0.9, IF(StockData[[#This Row],[change%]] &lt; -0.02, -0.9, 0))</f>
        <v>0.9</v>
      </c>
      <c r="O275" s="27" t="str">
        <f>IF(StockData[[#This Row],[sentiment score]] &gt; 0.5, "Positive", IF(StockData[[#This Row],[sentiment score]] &lt; -0.5, "Negative", "Neutral"))</f>
        <v>Positive</v>
      </c>
    </row>
    <row r="276" spans="1:15" x14ac:dyDescent="0.3">
      <c r="A276" s="1">
        <v>45432</v>
      </c>
      <c r="B276" s="2">
        <v>177.56</v>
      </c>
      <c r="C276" s="2">
        <v>177.75399999999999</v>
      </c>
      <c r="D276" s="2">
        <v>173.52</v>
      </c>
      <c r="E276" s="2">
        <v>174.95</v>
      </c>
      <c r="F276" s="2">
        <v>61727425</v>
      </c>
      <c r="G276" s="27" t="str">
        <f>TEXT(StockData[[#This Row],[Date]],"dddd")</f>
        <v>Monday</v>
      </c>
      <c r="H276" s="27" t="str">
        <f>TEXT(StockData[[#This Row],[Date]],"mmm yyyy")</f>
        <v>May 2024</v>
      </c>
      <c r="I276" s="2">
        <f>StockData[[#This Row],[high]] - StockData[[#This Row],[low]]</f>
        <v>4.2339999999999804</v>
      </c>
      <c r="J276" s="27" t="str">
        <f>IF(StockData[[#This Row],[high]]=_xlfn.MAXIFS(StockData[high],StockData[Date],"&lt;="&amp;StockData[[#This Row],[Date]]),"New High","Repeat")</f>
        <v>Repeat</v>
      </c>
      <c r="K276" s="27" t="str">
        <f>IF(StockData[[#This Row],[Spread]]&lt;5,"Low",IF(StockData[[#This Row],[Spread]]&lt;=15,"Medium","High"))</f>
        <v>Low</v>
      </c>
      <c r="L276" s="27" t="str">
        <f>IF(StockData[[#This Row],[Spread]] &gt; AVERAGE(StockData[Spread]) * 1.2, "High", IF(StockData[[#This Row],[Spread]] &lt; AVERAGE(StockData[Spread]) * 0.8, "Low", "Medium"))</f>
        <v>Low</v>
      </c>
      <c r="M276" s="13">
        <f>(StockData[[#This Row],[close]] - StockData[[#This Row],[open]] )/ StockData[[#This Row],[open]]</f>
        <v>-1.4699256589321997E-2</v>
      </c>
      <c r="N276" s="27">
        <f>IF(StockData[[#This Row],[change%]] &gt; 0.02, 0.9, IF(StockData[[#This Row],[change%]] &lt; -0.02, -0.9, 0))</f>
        <v>0</v>
      </c>
      <c r="O276" s="27" t="str">
        <f>IF(StockData[[#This Row],[sentiment score]] &gt; 0.5, "Positive", IF(StockData[[#This Row],[sentiment score]] &lt; -0.5, "Negative", "Neutral"))</f>
        <v>Neutral</v>
      </c>
    </row>
    <row r="277" spans="1:15" x14ac:dyDescent="0.3">
      <c r="A277" s="1">
        <v>45429</v>
      </c>
      <c r="B277" s="2">
        <v>173.55</v>
      </c>
      <c r="C277" s="2">
        <v>179.63</v>
      </c>
      <c r="D277" s="2">
        <v>172.75</v>
      </c>
      <c r="E277" s="2">
        <v>177.46</v>
      </c>
      <c r="F277" s="2">
        <v>77445845</v>
      </c>
      <c r="G277" s="27" t="str">
        <f>TEXT(StockData[[#This Row],[Date]],"dddd")</f>
        <v>Friday</v>
      </c>
      <c r="H277" s="27" t="str">
        <f>TEXT(StockData[[#This Row],[Date]],"mmm yyyy")</f>
        <v>May 2024</v>
      </c>
      <c r="I277" s="2">
        <f>StockData[[#This Row],[high]] - StockData[[#This Row],[low]]</f>
        <v>6.8799999999999955</v>
      </c>
      <c r="J277" s="27" t="str">
        <f>IF(StockData[[#This Row],[high]]=_xlfn.MAXIFS(StockData[high],StockData[Date],"&lt;="&amp;StockData[[#This Row],[Date]]),"New High","Repeat")</f>
        <v>Repeat</v>
      </c>
      <c r="K277" s="27" t="str">
        <f>IF(StockData[[#This Row],[Spread]]&lt;5,"Low",IF(StockData[[#This Row],[Spread]]&lt;=15,"Medium","High"))</f>
        <v>Medium</v>
      </c>
      <c r="L277" s="27" t="str">
        <f>IF(StockData[[#This Row],[Spread]] &gt; AVERAGE(StockData[Spread]) * 1.2, "High", IF(StockData[[#This Row],[Spread]] &lt; AVERAGE(StockData[Spread]) * 0.8, "Low", "Medium"))</f>
        <v>Low</v>
      </c>
      <c r="M277" s="13">
        <f>(StockData[[#This Row],[close]] - StockData[[#This Row],[open]] )/ StockData[[#This Row],[open]]</f>
        <v>2.2529530394698911E-2</v>
      </c>
      <c r="N277" s="27">
        <f>IF(StockData[[#This Row],[change%]] &gt; 0.02, 0.9, IF(StockData[[#This Row],[change%]] &lt; -0.02, -0.9, 0))</f>
        <v>0.9</v>
      </c>
      <c r="O277" s="27" t="str">
        <f>IF(StockData[[#This Row],[sentiment score]] &gt; 0.5, "Positive", IF(StockData[[#This Row],[sentiment score]] &lt; -0.5, "Negative", "Neutral"))</f>
        <v>Positive</v>
      </c>
    </row>
    <row r="278" spans="1:15" x14ac:dyDescent="0.3">
      <c r="A278" s="1">
        <v>45428</v>
      </c>
      <c r="B278" s="2">
        <v>174.1</v>
      </c>
      <c r="C278" s="2">
        <v>175.79</v>
      </c>
      <c r="D278" s="2">
        <v>171.43</v>
      </c>
      <c r="E278" s="2">
        <v>174.84</v>
      </c>
      <c r="F278" s="2">
        <v>59812220</v>
      </c>
      <c r="G278" s="27" t="str">
        <f>TEXT(StockData[[#This Row],[Date]],"dddd")</f>
        <v>Thursday</v>
      </c>
      <c r="H278" s="27" t="str">
        <f>TEXT(StockData[[#This Row],[Date]],"mmm yyyy")</f>
        <v>May 2024</v>
      </c>
      <c r="I278" s="2">
        <f>StockData[[#This Row],[high]] - StockData[[#This Row],[low]]</f>
        <v>4.3599999999999852</v>
      </c>
      <c r="J278" s="27" t="str">
        <f>IF(StockData[[#This Row],[high]]=_xlfn.MAXIFS(StockData[high],StockData[Date],"&lt;="&amp;StockData[[#This Row],[Date]]),"New High","Repeat")</f>
        <v>Repeat</v>
      </c>
      <c r="K278" s="27" t="str">
        <f>IF(StockData[[#This Row],[Spread]]&lt;5,"Low",IF(StockData[[#This Row],[Spread]]&lt;=15,"Medium","High"))</f>
        <v>Low</v>
      </c>
      <c r="L278" s="27" t="str">
        <f>IF(StockData[[#This Row],[Spread]] &gt; AVERAGE(StockData[Spread]) * 1.2, "High", IF(StockData[[#This Row],[Spread]] &lt; AVERAGE(StockData[Spread]) * 0.8, "Low", "Medium"))</f>
        <v>Low</v>
      </c>
      <c r="M278" s="13">
        <f>(StockData[[#This Row],[close]] - StockData[[#This Row],[open]] )/ StockData[[#This Row],[open]]</f>
        <v>4.2504307869041308E-3</v>
      </c>
      <c r="N278" s="27">
        <f>IF(StockData[[#This Row],[change%]] &gt; 0.02, 0.9, IF(StockData[[#This Row],[change%]] &lt; -0.02, -0.9, 0))</f>
        <v>0</v>
      </c>
      <c r="O278" s="27" t="str">
        <f>IF(StockData[[#This Row],[sentiment score]] &gt; 0.5, "Positive", IF(StockData[[#This Row],[sentiment score]] &lt; -0.5, "Negative", "Neutral"))</f>
        <v>Neutral</v>
      </c>
    </row>
    <row r="279" spans="1:15" x14ac:dyDescent="0.3">
      <c r="A279" s="1">
        <v>45427</v>
      </c>
      <c r="B279" s="2">
        <v>179.9</v>
      </c>
      <c r="C279" s="2">
        <v>180</v>
      </c>
      <c r="D279" s="2">
        <v>173.11</v>
      </c>
      <c r="E279" s="2">
        <v>173.99</v>
      </c>
      <c r="F279" s="2">
        <v>79662993</v>
      </c>
      <c r="G279" s="27" t="str">
        <f>TEXT(StockData[[#This Row],[Date]],"dddd")</f>
        <v>Wednesday</v>
      </c>
      <c r="H279" s="27" t="str">
        <f>TEXT(StockData[[#This Row],[Date]],"mmm yyyy")</f>
        <v>May 2024</v>
      </c>
      <c r="I279" s="2">
        <f>StockData[[#This Row],[high]] - StockData[[#This Row],[low]]</f>
        <v>6.8899999999999864</v>
      </c>
      <c r="J279" s="27" t="str">
        <f>IF(StockData[[#This Row],[high]]=_xlfn.MAXIFS(StockData[high],StockData[Date],"&lt;="&amp;StockData[[#This Row],[Date]]),"New High","Repeat")</f>
        <v>Repeat</v>
      </c>
      <c r="K279" s="27" t="str">
        <f>IF(StockData[[#This Row],[Spread]]&lt;5,"Low",IF(StockData[[#This Row],[Spread]]&lt;=15,"Medium","High"))</f>
        <v>Medium</v>
      </c>
      <c r="L279" s="27" t="str">
        <f>IF(StockData[[#This Row],[Spread]] &gt; AVERAGE(StockData[Spread]) * 1.2, "High", IF(StockData[[#This Row],[Spread]] &lt; AVERAGE(StockData[Spread]) * 0.8, "Low", "Medium"))</f>
        <v>Low</v>
      </c>
      <c r="M279" s="13">
        <f>(StockData[[#This Row],[close]] - StockData[[#This Row],[open]] )/ StockData[[#This Row],[open]]</f>
        <v>-3.2851584213451898E-2</v>
      </c>
      <c r="N279" s="27">
        <f>IF(StockData[[#This Row],[change%]] &gt; 0.02, 0.9, IF(StockData[[#This Row],[change%]] &lt; -0.02, -0.9, 0))</f>
        <v>-0.9</v>
      </c>
      <c r="O279" s="27" t="str">
        <f>IF(StockData[[#This Row],[sentiment score]] &gt; 0.5, "Positive", IF(StockData[[#This Row],[sentiment score]] &lt; -0.5, "Negative", "Neutral"))</f>
        <v>Negative</v>
      </c>
    </row>
    <row r="280" spans="1:15" x14ac:dyDescent="0.3">
      <c r="A280" s="1">
        <v>45426</v>
      </c>
      <c r="B280" s="2">
        <v>174.49590000000001</v>
      </c>
      <c r="C280" s="2">
        <v>179.49</v>
      </c>
      <c r="D280" s="2">
        <v>174.07</v>
      </c>
      <c r="E280" s="2">
        <v>177.55</v>
      </c>
      <c r="F280" s="2">
        <v>86407422</v>
      </c>
      <c r="G280" s="27" t="str">
        <f>TEXT(StockData[[#This Row],[Date]],"dddd")</f>
        <v>Tuesday</v>
      </c>
      <c r="H280" s="27" t="str">
        <f>TEXT(StockData[[#This Row],[Date]],"mmm yyyy")</f>
        <v>May 2024</v>
      </c>
      <c r="I280" s="2">
        <f>StockData[[#This Row],[high]] - StockData[[#This Row],[low]]</f>
        <v>5.4200000000000159</v>
      </c>
      <c r="J280" s="27" t="str">
        <f>IF(StockData[[#This Row],[high]]=_xlfn.MAXIFS(StockData[high],StockData[Date],"&lt;="&amp;StockData[[#This Row],[Date]]),"New High","Repeat")</f>
        <v>Repeat</v>
      </c>
      <c r="K280" s="27" t="str">
        <f>IF(StockData[[#This Row],[Spread]]&lt;5,"Low",IF(StockData[[#This Row],[Spread]]&lt;=15,"Medium","High"))</f>
        <v>Medium</v>
      </c>
      <c r="L280" s="27" t="str">
        <f>IF(StockData[[#This Row],[Spread]] &gt; AVERAGE(StockData[Spread]) * 1.2, "High", IF(StockData[[#This Row],[Spread]] &lt; AVERAGE(StockData[Spread]) * 0.8, "Low", "Medium"))</f>
        <v>Low</v>
      </c>
      <c r="M280" s="13">
        <f>(StockData[[#This Row],[close]] - StockData[[#This Row],[open]] )/ StockData[[#This Row],[open]]</f>
        <v>1.750241696223238E-2</v>
      </c>
      <c r="N280" s="27">
        <f>IF(StockData[[#This Row],[change%]] &gt; 0.02, 0.9, IF(StockData[[#This Row],[change%]] &lt; -0.02, -0.9, 0))</f>
        <v>0</v>
      </c>
      <c r="O280" s="27" t="str">
        <f>IF(StockData[[#This Row],[sentiment score]] &gt; 0.5, "Positive", IF(StockData[[#This Row],[sentiment score]] &lt; -0.5, "Negative", "Neutral"))</f>
        <v>Neutral</v>
      </c>
    </row>
    <row r="281" spans="1:15" x14ac:dyDescent="0.3">
      <c r="A281" s="1">
        <v>45425</v>
      </c>
      <c r="B281" s="2">
        <v>170</v>
      </c>
      <c r="C281" s="2">
        <v>175.4</v>
      </c>
      <c r="D281" s="2">
        <v>169</v>
      </c>
      <c r="E281" s="2">
        <v>171.89</v>
      </c>
      <c r="F281" s="2">
        <v>67018903</v>
      </c>
      <c r="G281" s="27" t="str">
        <f>TEXT(StockData[[#This Row],[Date]],"dddd")</f>
        <v>Monday</v>
      </c>
      <c r="H281" s="27" t="str">
        <f>TEXT(StockData[[#This Row],[Date]],"mmm yyyy")</f>
        <v>May 2024</v>
      </c>
      <c r="I281" s="2">
        <f>StockData[[#This Row],[high]] - StockData[[#This Row],[low]]</f>
        <v>6.4000000000000057</v>
      </c>
      <c r="J281" s="27" t="str">
        <f>IF(StockData[[#This Row],[high]]=_xlfn.MAXIFS(StockData[high],StockData[Date],"&lt;="&amp;StockData[[#This Row],[Date]]),"New High","Repeat")</f>
        <v>Repeat</v>
      </c>
      <c r="K281" s="27" t="str">
        <f>IF(StockData[[#This Row],[Spread]]&lt;5,"Low",IF(StockData[[#This Row],[Spread]]&lt;=15,"Medium","High"))</f>
        <v>Medium</v>
      </c>
      <c r="L281" s="27" t="str">
        <f>IF(StockData[[#This Row],[Spread]] &gt; AVERAGE(StockData[Spread]) * 1.2, "High", IF(StockData[[#This Row],[Spread]] &lt; AVERAGE(StockData[Spread]) * 0.8, "Low", "Medium"))</f>
        <v>Low</v>
      </c>
      <c r="M281" s="13">
        <f>(StockData[[#This Row],[close]] - StockData[[#This Row],[open]] )/ StockData[[#This Row],[open]]</f>
        <v>1.1117647058823449E-2</v>
      </c>
      <c r="N281" s="27">
        <f>IF(StockData[[#This Row],[change%]] &gt; 0.02, 0.9, IF(StockData[[#This Row],[change%]] &lt; -0.02, -0.9, 0))</f>
        <v>0</v>
      </c>
      <c r="O281" s="27" t="str">
        <f>IF(StockData[[#This Row],[sentiment score]] &gt; 0.5, "Positive", IF(StockData[[#This Row],[sentiment score]] &lt; -0.5, "Negative", "Neutral"))</f>
        <v>Neutral</v>
      </c>
    </row>
    <row r="282" spans="1:15" x14ac:dyDescent="0.3">
      <c r="A282" s="1">
        <v>45422</v>
      </c>
      <c r="B282" s="2">
        <v>173.05</v>
      </c>
      <c r="C282" s="2">
        <v>173.0599</v>
      </c>
      <c r="D282" s="2">
        <v>167.75</v>
      </c>
      <c r="E282" s="2">
        <v>168.47</v>
      </c>
      <c r="F282" s="2">
        <v>72627178</v>
      </c>
      <c r="G282" s="27" t="str">
        <f>TEXT(StockData[[#This Row],[Date]],"dddd")</f>
        <v>Friday</v>
      </c>
      <c r="H282" s="27" t="str">
        <f>TEXT(StockData[[#This Row],[Date]],"mmm yyyy")</f>
        <v>May 2024</v>
      </c>
      <c r="I282" s="2">
        <f>StockData[[#This Row],[high]] - StockData[[#This Row],[low]]</f>
        <v>5.309899999999999</v>
      </c>
      <c r="J282" s="27" t="str">
        <f>IF(StockData[[#This Row],[high]]=_xlfn.MAXIFS(StockData[high],StockData[Date],"&lt;="&amp;StockData[[#This Row],[Date]]),"New High","Repeat")</f>
        <v>Repeat</v>
      </c>
      <c r="K282" s="27" t="str">
        <f>IF(StockData[[#This Row],[Spread]]&lt;5,"Low",IF(StockData[[#This Row],[Spread]]&lt;=15,"Medium","High"))</f>
        <v>Medium</v>
      </c>
      <c r="L282" s="27" t="str">
        <f>IF(StockData[[#This Row],[Spread]] &gt; AVERAGE(StockData[Spread]) * 1.2, "High", IF(StockData[[#This Row],[Spread]] &lt; AVERAGE(StockData[Spread]) * 0.8, "Low", "Medium"))</f>
        <v>Low</v>
      </c>
      <c r="M282" s="13">
        <f>(StockData[[#This Row],[close]] - StockData[[#This Row],[open]] )/ StockData[[#This Row],[open]]</f>
        <v>-2.6466339208321366E-2</v>
      </c>
      <c r="N282" s="27">
        <f>IF(StockData[[#This Row],[change%]] &gt; 0.02, 0.9, IF(StockData[[#This Row],[change%]] &lt; -0.02, -0.9, 0))</f>
        <v>-0.9</v>
      </c>
      <c r="O282" s="27" t="str">
        <f>IF(StockData[[#This Row],[sentiment score]] &gt; 0.5, "Positive", IF(StockData[[#This Row],[sentiment score]] &lt; -0.5, "Negative", "Neutral"))</f>
        <v>Negative</v>
      </c>
    </row>
    <row r="283" spans="1:15" x14ac:dyDescent="0.3">
      <c r="A283" s="1">
        <v>45421</v>
      </c>
      <c r="B283" s="2">
        <v>175.01</v>
      </c>
      <c r="C283" s="2">
        <v>175.62</v>
      </c>
      <c r="D283" s="2">
        <v>171.37</v>
      </c>
      <c r="E283" s="2">
        <v>171.97</v>
      </c>
      <c r="F283" s="2">
        <v>65950292</v>
      </c>
      <c r="G283" s="27" t="str">
        <f>TEXT(StockData[[#This Row],[Date]],"dddd")</f>
        <v>Thursday</v>
      </c>
      <c r="H283" s="27" t="str">
        <f>TEXT(StockData[[#This Row],[Date]],"mmm yyyy")</f>
        <v>May 2024</v>
      </c>
      <c r="I283" s="2">
        <f>StockData[[#This Row],[high]] - StockData[[#This Row],[low]]</f>
        <v>4.25</v>
      </c>
      <c r="J283" s="27" t="str">
        <f>IF(StockData[[#This Row],[high]]=_xlfn.MAXIFS(StockData[high],StockData[Date],"&lt;="&amp;StockData[[#This Row],[Date]]),"New High","Repeat")</f>
        <v>Repeat</v>
      </c>
      <c r="K283" s="27" t="str">
        <f>IF(StockData[[#This Row],[Spread]]&lt;5,"Low",IF(StockData[[#This Row],[Spread]]&lt;=15,"Medium","High"))</f>
        <v>Low</v>
      </c>
      <c r="L283" s="27" t="str">
        <f>IF(StockData[[#This Row],[Spread]] &gt; AVERAGE(StockData[Spread]) * 1.2, "High", IF(StockData[[#This Row],[Spread]] &lt; AVERAGE(StockData[Spread]) * 0.8, "Low", "Medium"))</f>
        <v>Low</v>
      </c>
      <c r="M283" s="13">
        <f>(StockData[[#This Row],[close]] - StockData[[#This Row],[open]] )/ StockData[[#This Row],[open]]</f>
        <v>-1.7370435975087094E-2</v>
      </c>
      <c r="N283" s="27">
        <f>IF(StockData[[#This Row],[change%]] &gt; 0.02, 0.9, IF(StockData[[#This Row],[change%]] &lt; -0.02, -0.9, 0))</f>
        <v>0</v>
      </c>
      <c r="O283" s="27" t="str">
        <f>IF(StockData[[#This Row],[sentiment score]] &gt; 0.5, "Positive", IF(StockData[[#This Row],[sentiment score]] &lt; -0.5, "Negative", "Neutral"))</f>
        <v>Neutral</v>
      </c>
    </row>
    <row r="284" spans="1:15" x14ac:dyDescent="0.3">
      <c r="A284" s="1">
        <v>45420</v>
      </c>
      <c r="B284" s="2">
        <v>171.59</v>
      </c>
      <c r="C284" s="2">
        <v>176.06</v>
      </c>
      <c r="D284" s="2">
        <v>170.15</v>
      </c>
      <c r="E284" s="2">
        <v>174.72</v>
      </c>
      <c r="F284" s="2">
        <v>79969488</v>
      </c>
      <c r="G284" s="27" t="str">
        <f>TEXT(StockData[[#This Row],[Date]],"dddd")</f>
        <v>Wednesday</v>
      </c>
      <c r="H284" s="27" t="str">
        <f>TEXT(StockData[[#This Row],[Date]],"mmm yyyy")</f>
        <v>May 2024</v>
      </c>
      <c r="I284" s="2">
        <f>StockData[[#This Row],[high]] - StockData[[#This Row],[low]]</f>
        <v>5.9099999999999966</v>
      </c>
      <c r="J284" s="27" t="str">
        <f>IF(StockData[[#This Row],[high]]=_xlfn.MAXIFS(StockData[high],StockData[Date],"&lt;="&amp;StockData[[#This Row],[Date]]),"New High","Repeat")</f>
        <v>Repeat</v>
      </c>
      <c r="K284" s="27" t="str">
        <f>IF(StockData[[#This Row],[Spread]]&lt;5,"Low",IF(StockData[[#This Row],[Spread]]&lt;=15,"Medium","High"))</f>
        <v>Medium</v>
      </c>
      <c r="L284" s="27" t="str">
        <f>IF(StockData[[#This Row],[Spread]] &gt; AVERAGE(StockData[Spread]) * 1.2, "High", IF(StockData[[#This Row],[Spread]] &lt; AVERAGE(StockData[Spread]) * 0.8, "Low", "Medium"))</f>
        <v>Low</v>
      </c>
      <c r="M284" s="13">
        <f>(StockData[[#This Row],[close]] - StockData[[#This Row],[open]] )/ StockData[[#This Row],[open]]</f>
        <v>1.8241156244536368E-2</v>
      </c>
      <c r="N284" s="27">
        <f>IF(StockData[[#This Row],[change%]] &gt; 0.02, 0.9, IF(StockData[[#This Row],[change%]] &lt; -0.02, -0.9, 0))</f>
        <v>0</v>
      </c>
      <c r="O284" s="27" t="str">
        <f>IF(StockData[[#This Row],[sentiment score]] &gt; 0.5, "Positive", IF(StockData[[#This Row],[sentiment score]] &lt; -0.5, "Negative", "Neutral"))</f>
        <v>Neutral</v>
      </c>
    </row>
    <row r="285" spans="1:15" x14ac:dyDescent="0.3">
      <c r="A285" s="1">
        <v>45419</v>
      </c>
      <c r="B285" s="2">
        <v>182.4</v>
      </c>
      <c r="C285" s="2">
        <v>183.26</v>
      </c>
      <c r="D285" s="2">
        <v>177.4</v>
      </c>
      <c r="E285" s="2">
        <v>177.81</v>
      </c>
      <c r="F285" s="2">
        <v>75045854</v>
      </c>
      <c r="G285" s="27" t="str">
        <f>TEXT(StockData[[#This Row],[Date]],"dddd")</f>
        <v>Tuesday</v>
      </c>
      <c r="H285" s="27" t="str">
        <f>TEXT(StockData[[#This Row],[Date]],"mmm yyyy")</f>
        <v>May 2024</v>
      </c>
      <c r="I285" s="2">
        <f>StockData[[#This Row],[high]] - StockData[[#This Row],[low]]</f>
        <v>5.8599999999999852</v>
      </c>
      <c r="J285" s="27" t="str">
        <f>IF(StockData[[#This Row],[high]]=_xlfn.MAXIFS(StockData[high],StockData[Date],"&lt;="&amp;StockData[[#This Row],[Date]]),"New High","Repeat")</f>
        <v>Repeat</v>
      </c>
      <c r="K285" s="27" t="str">
        <f>IF(StockData[[#This Row],[Spread]]&lt;5,"Low",IF(StockData[[#This Row],[Spread]]&lt;=15,"Medium","High"))</f>
        <v>Medium</v>
      </c>
      <c r="L285" s="27" t="str">
        <f>IF(StockData[[#This Row],[Spread]] &gt; AVERAGE(StockData[Spread]) * 1.2, "High", IF(StockData[[#This Row],[Spread]] &lt; AVERAGE(StockData[Spread]) * 0.8, "Low", "Medium"))</f>
        <v>Low</v>
      </c>
      <c r="M285" s="13">
        <f>(StockData[[#This Row],[close]] - StockData[[#This Row],[open]] )/ StockData[[#This Row],[open]]</f>
        <v>-2.5164473684210546E-2</v>
      </c>
      <c r="N285" s="27">
        <f>IF(StockData[[#This Row],[change%]] &gt; 0.02, 0.9, IF(StockData[[#This Row],[change%]] &lt; -0.02, -0.9, 0))</f>
        <v>-0.9</v>
      </c>
      <c r="O285" s="27" t="str">
        <f>IF(StockData[[#This Row],[sentiment score]] &gt; 0.5, "Positive", IF(StockData[[#This Row],[sentiment score]] &lt; -0.5, "Negative", "Neutral"))</f>
        <v>Negative</v>
      </c>
    </row>
    <row r="286" spans="1:15" x14ac:dyDescent="0.3">
      <c r="A286" s="1">
        <v>45418</v>
      </c>
      <c r="B286" s="2">
        <v>183.8</v>
      </c>
      <c r="C286" s="2">
        <v>187.56</v>
      </c>
      <c r="D286" s="2">
        <v>182.2</v>
      </c>
      <c r="E286" s="2">
        <v>184.76</v>
      </c>
      <c r="F286" s="2">
        <v>84390253</v>
      </c>
      <c r="G286" s="27" t="str">
        <f>TEXT(StockData[[#This Row],[Date]],"dddd")</f>
        <v>Monday</v>
      </c>
      <c r="H286" s="27" t="str">
        <f>TEXT(StockData[[#This Row],[Date]],"mmm yyyy")</f>
        <v>May 2024</v>
      </c>
      <c r="I286" s="2">
        <f>StockData[[#This Row],[high]] - StockData[[#This Row],[low]]</f>
        <v>5.3600000000000136</v>
      </c>
      <c r="J286" s="27" t="str">
        <f>IF(StockData[[#This Row],[high]]=_xlfn.MAXIFS(StockData[high],StockData[Date],"&lt;="&amp;StockData[[#This Row],[Date]]),"New High","Repeat")</f>
        <v>Repeat</v>
      </c>
      <c r="K286" s="27" t="str">
        <f>IF(StockData[[#This Row],[Spread]]&lt;5,"Low",IF(StockData[[#This Row],[Spread]]&lt;=15,"Medium","High"))</f>
        <v>Medium</v>
      </c>
      <c r="L286" s="27" t="str">
        <f>IF(StockData[[#This Row],[Spread]] &gt; AVERAGE(StockData[Spread]) * 1.2, "High", IF(StockData[[#This Row],[Spread]] &lt; AVERAGE(StockData[Spread]) * 0.8, "Low", "Medium"))</f>
        <v>Low</v>
      </c>
      <c r="M286" s="13">
        <f>(StockData[[#This Row],[close]] - StockData[[#This Row],[open]] )/ StockData[[#This Row],[open]]</f>
        <v>5.2230685527746437E-3</v>
      </c>
      <c r="N286" s="27">
        <f>IF(StockData[[#This Row],[change%]] &gt; 0.02, 0.9, IF(StockData[[#This Row],[change%]] &lt; -0.02, -0.9, 0))</f>
        <v>0</v>
      </c>
      <c r="O286" s="27" t="str">
        <f>IF(StockData[[#This Row],[sentiment score]] &gt; 0.5, "Positive", IF(StockData[[#This Row],[sentiment score]] &lt; -0.5, "Negative", "Neutral"))</f>
        <v>Neutral</v>
      </c>
    </row>
    <row r="287" spans="1:15" x14ac:dyDescent="0.3">
      <c r="A287" s="1">
        <v>45415</v>
      </c>
      <c r="B287" s="2">
        <v>182.1</v>
      </c>
      <c r="C287" s="2">
        <v>184.78</v>
      </c>
      <c r="D287" s="2">
        <v>178.42</v>
      </c>
      <c r="E287" s="2">
        <v>181.19</v>
      </c>
      <c r="F287" s="2">
        <v>75491539</v>
      </c>
      <c r="G287" s="27" t="str">
        <f>TEXT(StockData[[#This Row],[Date]],"dddd")</f>
        <v>Friday</v>
      </c>
      <c r="H287" s="27" t="str">
        <f>TEXT(StockData[[#This Row],[Date]],"mmm yyyy")</f>
        <v>May 2024</v>
      </c>
      <c r="I287" s="2">
        <f>StockData[[#This Row],[high]] - StockData[[#This Row],[low]]</f>
        <v>6.3600000000000136</v>
      </c>
      <c r="J287" s="27" t="str">
        <f>IF(StockData[[#This Row],[high]]=_xlfn.MAXIFS(StockData[high],StockData[Date],"&lt;="&amp;StockData[[#This Row],[Date]]),"New High","Repeat")</f>
        <v>Repeat</v>
      </c>
      <c r="K287" s="27" t="str">
        <f>IF(StockData[[#This Row],[Spread]]&lt;5,"Low",IF(StockData[[#This Row],[Spread]]&lt;=15,"Medium","High"))</f>
        <v>Medium</v>
      </c>
      <c r="L287" s="27" t="str">
        <f>IF(StockData[[#This Row],[Spread]] &gt; AVERAGE(StockData[Spread]) * 1.2, "High", IF(StockData[[#This Row],[Spread]] &lt; AVERAGE(StockData[Spread]) * 0.8, "Low", "Medium"))</f>
        <v>Low</v>
      </c>
      <c r="M287" s="13">
        <f>(StockData[[#This Row],[close]] - StockData[[#This Row],[open]] )/ StockData[[#This Row],[open]]</f>
        <v>-4.9972542559033311E-3</v>
      </c>
      <c r="N287" s="27">
        <f>IF(StockData[[#This Row],[change%]] &gt; 0.02, 0.9, IF(StockData[[#This Row],[change%]] &lt; -0.02, -0.9, 0))</f>
        <v>0</v>
      </c>
      <c r="O287" s="27" t="str">
        <f>IF(StockData[[#This Row],[sentiment score]] &gt; 0.5, "Positive", IF(StockData[[#This Row],[sentiment score]] &lt; -0.5, "Negative", "Neutral"))</f>
        <v>Neutral</v>
      </c>
    </row>
    <row r="288" spans="1:15" x14ac:dyDescent="0.3">
      <c r="A288" s="1">
        <v>45414</v>
      </c>
      <c r="B288" s="2">
        <v>182.86</v>
      </c>
      <c r="C288" s="2">
        <v>184.6</v>
      </c>
      <c r="D288" s="2">
        <v>176.02</v>
      </c>
      <c r="E288" s="2">
        <v>180.01</v>
      </c>
      <c r="F288" s="2">
        <v>89148041</v>
      </c>
      <c r="G288" s="27" t="str">
        <f>TEXT(StockData[[#This Row],[Date]],"dddd")</f>
        <v>Thursday</v>
      </c>
      <c r="H288" s="27" t="str">
        <f>TEXT(StockData[[#This Row],[Date]],"mmm yyyy")</f>
        <v>May 2024</v>
      </c>
      <c r="I288" s="2">
        <f>StockData[[#This Row],[high]] - StockData[[#This Row],[low]]</f>
        <v>8.5799999999999841</v>
      </c>
      <c r="J288" s="27" t="str">
        <f>IF(StockData[[#This Row],[high]]=_xlfn.MAXIFS(StockData[high],StockData[Date],"&lt;="&amp;StockData[[#This Row],[Date]]),"New High","Repeat")</f>
        <v>Repeat</v>
      </c>
      <c r="K288" s="27" t="str">
        <f>IF(StockData[[#This Row],[Spread]]&lt;5,"Low",IF(StockData[[#This Row],[Spread]]&lt;=15,"Medium","High"))</f>
        <v>Medium</v>
      </c>
      <c r="L288" s="27" t="str">
        <f>IF(StockData[[#This Row],[Spread]] &gt; AVERAGE(StockData[Spread]) * 1.2, "High", IF(StockData[[#This Row],[Spread]] &lt; AVERAGE(StockData[Spread]) * 0.8, "Low", "Medium"))</f>
        <v>Low</v>
      </c>
      <c r="M288" s="13">
        <f>(StockData[[#This Row],[close]] - StockData[[#This Row],[open]] )/ StockData[[#This Row],[open]]</f>
        <v>-1.5585693973531788E-2</v>
      </c>
      <c r="N288" s="27">
        <f>IF(StockData[[#This Row],[change%]] &gt; 0.02, 0.9, IF(StockData[[#This Row],[change%]] &lt; -0.02, -0.9, 0))</f>
        <v>0</v>
      </c>
      <c r="O288" s="27" t="str">
        <f>IF(StockData[[#This Row],[sentiment score]] &gt; 0.5, "Positive", IF(StockData[[#This Row],[sentiment score]] &lt; -0.5, "Negative", "Neutral"))</f>
        <v>Neutral</v>
      </c>
    </row>
    <row r="289" spans="1:15" x14ac:dyDescent="0.3">
      <c r="A289" s="1">
        <v>45413</v>
      </c>
      <c r="B289" s="2">
        <v>182</v>
      </c>
      <c r="C289" s="2">
        <v>185.86</v>
      </c>
      <c r="D289" s="2">
        <v>179.01</v>
      </c>
      <c r="E289" s="2">
        <v>179.99</v>
      </c>
      <c r="F289" s="2">
        <v>92829719</v>
      </c>
      <c r="G289" s="27" t="str">
        <f>TEXT(StockData[[#This Row],[Date]],"dddd")</f>
        <v>Wednesday</v>
      </c>
      <c r="H289" s="27" t="str">
        <f>TEXT(StockData[[#This Row],[Date]],"mmm yyyy")</f>
        <v>May 2024</v>
      </c>
      <c r="I289" s="2">
        <f>StockData[[#This Row],[high]] - StockData[[#This Row],[low]]</f>
        <v>6.8500000000000227</v>
      </c>
      <c r="J289" s="27" t="str">
        <f>IF(StockData[[#This Row],[high]]=_xlfn.MAXIFS(StockData[high],StockData[Date],"&lt;="&amp;StockData[[#This Row],[Date]]),"New High","Repeat")</f>
        <v>Repeat</v>
      </c>
      <c r="K289" s="27" t="str">
        <f>IF(StockData[[#This Row],[Spread]]&lt;5,"Low",IF(StockData[[#This Row],[Spread]]&lt;=15,"Medium","High"))</f>
        <v>Medium</v>
      </c>
      <c r="L289" s="27" t="str">
        <f>IF(StockData[[#This Row],[Spread]] &gt; AVERAGE(StockData[Spread]) * 1.2, "High", IF(StockData[[#This Row],[Spread]] &lt; AVERAGE(StockData[Spread]) * 0.8, "Low", "Medium"))</f>
        <v>Low</v>
      </c>
      <c r="M289" s="13">
        <f>(StockData[[#This Row],[close]] - StockData[[#This Row],[open]] )/ StockData[[#This Row],[open]]</f>
        <v>-1.1043956043955994E-2</v>
      </c>
      <c r="N289" s="27">
        <f>IF(StockData[[#This Row],[change%]] &gt; 0.02, 0.9, IF(StockData[[#This Row],[change%]] &lt; -0.02, -0.9, 0))</f>
        <v>0</v>
      </c>
      <c r="O289" s="27" t="str">
        <f>IF(StockData[[#This Row],[sentiment score]] &gt; 0.5, "Positive", IF(StockData[[#This Row],[sentiment score]] &lt; -0.5, "Negative", "Neutral"))</f>
        <v>Neutral</v>
      </c>
    </row>
    <row r="290" spans="1:15" x14ac:dyDescent="0.3">
      <c r="A290" s="1">
        <v>45412</v>
      </c>
      <c r="B290" s="2">
        <v>186.98</v>
      </c>
      <c r="C290" s="2">
        <v>190.95</v>
      </c>
      <c r="D290" s="2">
        <v>182.84010000000001</v>
      </c>
      <c r="E290" s="2">
        <v>183.28</v>
      </c>
      <c r="F290" s="2">
        <v>127031787</v>
      </c>
      <c r="G290" s="27" t="str">
        <f>TEXT(StockData[[#This Row],[Date]],"dddd")</f>
        <v>Tuesday</v>
      </c>
      <c r="H290" s="27" t="str">
        <f>TEXT(StockData[[#This Row],[Date]],"mmm yyyy")</f>
        <v>Apr 2024</v>
      </c>
      <c r="I290" s="2">
        <f>StockData[[#This Row],[high]] - StockData[[#This Row],[low]]</f>
        <v>8.1098999999999819</v>
      </c>
      <c r="J290" s="27" t="str">
        <f>IF(StockData[[#This Row],[high]]=_xlfn.MAXIFS(StockData[high],StockData[Date],"&lt;="&amp;StockData[[#This Row],[Date]]),"New High","Repeat")</f>
        <v>Repeat</v>
      </c>
      <c r="K290" s="27" t="str">
        <f>IF(StockData[[#This Row],[Spread]]&lt;5,"Low",IF(StockData[[#This Row],[Spread]]&lt;=15,"Medium","High"))</f>
        <v>Medium</v>
      </c>
      <c r="L290" s="27" t="str">
        <f>IF(StockData[[#This Row],[Spread]] &gt; AVERAGE(StockData[Spread]) * 1.2, "High", IF(StockData[[#This Row],[Spread]] &lt; AVERAGE(StockData[Spread]) * 0.8, "Low", "Medium"))</f>
        <v>Low</v>
      </c>
      <c r="M290" s="13">
        <f>(StockData[[#This Row],[close]] - StockData[[#This Row],[open]] )/ StockData[[#This Row],[open]]</f>
        <v>-1.9788212643063369E-2</v>
      </c>
      <c r="N290" s="27">
        <f>IF(StockData[[#This Row],[change%]] &gt; 0.02, 0.9, IF(StockData[[#This Row],[change%]] &lt; -0.02, -0.9, 0))</f>
        <v>0</v>
      </c>
      <c r="O290" s="27" t="str">
        <f>IF(StockData[[#This Row],[sentiment score]] &gt; 0.5, "Positive", IF(StockData[[#This Row],[sentiment score]] &lt; -0.5, "Negative", "Neutral"))</f>
        <v>Neutral</v>
      </c>
    </row>
    <row r="291" spans="1:15" x14ac:dyDescent="0.3">
      <c r="A291" s="1">
        <v>45411</v>
      </c>
      <c r="B291" s="2">
        <v>188.42</v>
      </c>
      <c r="C291" s="2">
        <v>198.87</v>
      </c>
      <c r="D291" s="2">
        <v>184.54</v>
      </c>
      <c r="E291" s="2">
        <v>194.05</v>
      </c>
      <c r="F291" s="2">
        <v>243869678</v>
      </c>
      <c r="G291" s="27" t="str">
        <f>TEXT(StockData[[#This Row],[Date]],"dddd")</f>
        <v>Monday</v>
      </c>
      <c r="H291" s="27" t="str">
        <f>TEXT(StockData[[#This Row],[Date]],"mmm yyyy")</f>
        <v>Apr 2024</v>
      </c>
      <c r="I291" s="2">
        <f>StockData[[#This Row],[high]] - StockData[[#This Row],[low]]</f>
        <v>14.330000000000013</v>
      </c>
      <c r="J291" s="27" t="str">
        <f>IF(StockData[[#This Row],[high]]=_xlfn.MAXIFS(StockData[high],StockData[Date],"&lt;="&amp;StockData[[#This Row],[Date]]),"New High","Repeat")</f>
        <v>Repeat</v>
      </c>
      <c r="K291" s="27" t="str">
        <f>IF(StockData[[#This Row],[Spread]]&lt;5,"Low",IF(StockData[[#This Row],[Spread]]&lt;=15,"Medium","High"))</f>
        <v>Medium</v>
      </c>
      <c r="L291" s="27" t="str">
        <f>IF(StockData[[#This Row],[Spread]] &gt; AVERAGE(StockData[Spread]) * 1.2, "High", IF(StockData[[#This Row],[Spread]] &lt; AVERAGE(StockData[Spread]) * 0.8, "Low", "Medium"))</f>
        <v>Medium</v>
      </c>
      <c r="M291" s="13">
        <f>(StockData[[#This Row],[close]] - StockData[[#This Row],[open]] )/ StockData[[#This Row],[open]]</f>
        <v>2.9880055195839212E-2</v>
      </c>
      <c r="N291" s="27">
        <f>IF(StockData[[#This Row],[change%]] &gt; 0.02, 0.9, IF(StockData[[#This Row],[change%]] &lt; -0.02, -0.9, 0))</f>
        <v>0.9</v>
      </c>
      <c r="O291" s="27" t="str">
        <f>IF(StockData[[#This Row],[sentiment score]] &gt; 0.5, "Positive", IF(StockData[[#This Row],[sentiment score]] &lt; -0.5, "Negative", "Neutral"))</f>
        <v>Positive</v>
      </c>
    </row>
    <row r="292" spans="1:15" x14ac:dyDescent="0.3">
      <c r="A292" s="1">
        <v>45408</v>
      </c>
      <c r="B292" s="2">
        <v>168.85</v>
      </c>
      <c r="C292" s="2">
        <v>172.12</v>
      </c>
      <c r="D292" s="2">
        <v>166.37</v>
      </c>
      <c r="E292" s="2">
        <v>168.29</v>
      </c>
      <c r="F292" s="2">
        <v>109815725</v>
      </c>
      <c r="G292" s="27" t="str">
        <f>TEXT(StockData[[#This Row],[Date]],"dddd")</f>
        <v>Friday</v>
      </c>
      <c r="H292" s="27" t="str">
        <f>TEXT(StockData[[#This Row],[Date]],"mmm yyyy")</f>
        <v>Apr 2024</v>
      </c>
      <c r="I292" s="2">
        <f>StockData[[#This Row],[high]] - StockData[[#This Row],[low]]</f>
        <v>5.75</v>
      </c>
      <c r="J292" s="27" t="str">
        <f>IF(StockData[[#This Row],[high]]=_xlfn.MAXIFS(StockData[high],StockData[Date],"&lt;="&amp;StockData[[#This Row],[Date]]),"New High","Repeat")</f>
        <v>Repeat</v>
      </c>
      <c r="K292" s="27" t="str">
        <f>IF(StockData[[#This Row],[Spread]]&lt;5,"Low",IF(StockData[[#This Row],[Spread]]&lt;=15,"Medium","High"))</f>
        <v>Medium</v>
      </c>
      <c r="L292" s="27" t="str">
        <f>IF(StockData[[#This Row],[Spread]] &gt; AVERAGE(StockData[Spread]) * 1.2, "High", IF(StockData[[#This Row],[Spread]] &lt; AVERAGE(StockData[Spread]) * 0.8, "Low", "Medium"))</f>
        <v>Low</v>
      </c>
      <c r="M292" s="13">
        <f>(StockData[[#This Row],[close]] - StockData[[#This Row],[open]] )/ StockData[[#This Row],[open]]</f>
        <v>-3.3165531536867177E-3</v>
      </c>
      <c r="N292" s="27">
        <f>IF(StockData[[#This Row],[change%]] &gt; 0.02, 0.9, IF(StockData[[#This Row],[change%]] &lt; -0.02, -0.9, 0))</f>
        <v>0</v>
      </c>
      <c r="O292" s="27" t="str">
        <f>IF(StockData[[#This Row],[sentiment score]] &gt; 0.5, "Positive", IF(StockData[[#This Row],[sentiment score]] &lt; -0.5, "Negative", "Neutral"))</f>
        <v>Neutral</v>
      </c>
    </row>
    <row r="293" spans="1:15" x14ac:dyDescent="0.3">
      <c r="A293" s="1">
        <v>45407</v>
      </c>
      <c r="B293" s="2">
        <v>158.96</v>
      </c>
      <c r="C293" s="2">
        <v>170.88</v>
      </c>
      <c r="D293" s="2">
        <v>158.36000000000001</v>
      </c>
      <c r="E293" s="2">
        <v>170.18</v>
      </c>
      <c r="F293" s="2">
        <v>126427521</v>
      </c>
      <c r="G293" s="27" t="str">
        <f>TEXT(StockData[[#This Row],[Date]],"dddd")</f>
        <v>Thursday</v>
      </c>
      <c r="H293" s="27" t="str">
        <f>TEXT(StockData[[#This Row],[Date]],"mmm yyyy")</f>
        <v>Apr 2024</v>
      </c>
      <c r="I293" s="2">
        <f>StockData[[#This Row],[high]] - StockData[[#This Row],[low]]</f>
        <v>12.519999999999982</v>
      </c>
      <c r="J293" s="27" t="str">
        <f>IF(StockData[[#This Row],[high]]=_xlfn.MAXIFS(StockData[high],StockData[Date],"&lt;="&amp;StockData[[#This Row],[Date]]),"New High","Repeat")</f>
        <v>Repeat</v>
      </c>
      <c r="K293" s="27" t="str">
        <f>IF(StockData[[#This Row],[Spread]]&lt;5,"Low",IF(StockData[[#This Row],[Spread]]&lt;=15,"Medium","High"))</f>
        <v>Medium</v>
      </c>
      <c r="L293" s="27" t="str">
        <f>IF(StockData[[#This Row],[Spread]] &gt; AVERAGE(StockData[Spread]) * 1.2, "High", IF(StockData[[#This Row],[Spread]] &lt; AVERAGE(StockData[Spread]) * 0.8, "Low", "Medium"))</f>
        <v>Medium</v>
      </c>
      <c r="M293" s="13">
        <f>(StockData[[#This Row],[close]] - StockData[[#This Row],[open]] )/ StockData[[#This Row],[open]]</f>
        <v>7.0583794665324606E-2</v>
      </c>
      <c r="N293" s="27">
        <f>IF(StockData[[#This Row],[change%]] &gt; 0.02, 0.9, IF(StockData[[#This Row],[change%]] &lt; -0.02, -0.9, 0))</f>
        <v>0.9</v>
      </c>
      <c r="O293" s="27" t="str">
        <f>IF(StockData[[#This Row],[sentiment score]] &gt; 0.5, "Positive", IF(StockData[[#This Row],[sentiment score]] &lt; -0.5, "Negative", "Neutral"))</f>
        <v>Positive</v>
      </c>
    </row>
    <row r="294" spans="1:15" x14ac:dyDescent="0.3">
      <c r="A294" s="1">
        <v>45406</v>
      </c>
      <c r="B294" s="2">
        <v>162.84</v>
      </c>
      <c r="C294" s="2">
        <v>167.97</v>
      </c>
      <c r="D294" s="2">
        <v>157.51</v>
      </c>
      <c r="E294" s="2">
        <v>162.13</v>
      </c>
      <c r="F294" s="2">
        <v>181178020</v>
      </c>
      <c r="G294" s="27" t="str">
        <f>TEXT(StockData[[#This Row],[Date]],"dddd")</f>
        <v>Wednesday</v>
      </c>
      <c r="H294" s="27" t="str">
        <f>TEXT(StockData[[#This Row],[Date]],"mmm yyyy")</f>
        <v>Apr 2024</v>
      </c>
      <c r="I294" s="2">
        <f>StockData[[#This Row],[high]] - StockData[[#This Row],[low]]</f>
        <v>10.460000000000008</v>
      </c>
      <c r="J294" s="27" t="str">
        <f>IF(StockData[[#This Row],[high]]=_xlfn.MAXIFS(StockData[high],StockData[Date],"&lt;="&amp;StockData[[#This Row],[Date]]),"New High","Repeat")</f>
        <v>Repeat</v>
      </c>
      <c r="K294" s="27" t="str">
        <f>IF(StockData[[#This Row],[Spread]]&lt;5,"Low",IF(StockData[[#This Row],[Spread]]&lt;=15,"Medium","High"))</f>
        <v>Medium</v>
      </c>
      <c r="L294" s="27" t="str">
        <f>IF(StockData[[#This Row],[Spread]] &gt; AVERAGE(StockData[Spread]) * 1.2, "High", IF(StockData[[#This Row],[Spread]] &lt; AVERAGE(StockData[Spread]) * 0.8, "Low", "Medium"))</f>
        <v>Low</v>
      </c>
      <c r="M294" s="13">
        <f>(StockData[[#This Row],[close]] - StockData[[#This Row],[open]] )/ StockData[[#This Row],[open]]</f>
        <v>-4.3601080815524927E-3</v>
      </c>
      <c r="N294" s="27">
        <f>IF(StockData[[#This Row],[change%]] &gt; 0.02, 0.9, IF(StockData[[#This Row],[change%]] &lt; -0.02, -0.9, 0))</f>
        <v>0</v>
      </c>
      <c r="O294" s="27" t="str">
        <f>IF(StockData[[#This Row],[sentiment score]] &gt; 0.5, "Positive", IF(StockData[[#This Row],[sentiment score]] &lt; -0.5, "Negative", "Neutral"))</f>
        <v>Neutral</v>
      </c>
    </row>
    <row r="295" spans="1:15" x14ac:dyDescent="0.3">
      <c r="A295" s="1">
        <v>45405</v>
      </c>
      <c r="B295" s="2">
        <v>143.33000000000001</v>
      </c>
      <c r="C295" s="2">
        <v>147.26</v>
      </c>
      <c r="D295" s="2">
        <v>141.11000000000001</v>
      </c>
      <c r="E295" s="2">
        <v>144.68</v>
      </c>
      <c r="F295" s="2">
        <v>124545104</v>
      </c>
      <c r="G295" s="27" t="str">
        <f>TEXT(StockData[[#This Row],[Date]],"dddd")</f>
        <v>Tuesday</v>
      </c>
      <c r="H295" s="27" t="str">
        <f>TEXT(StockData[[#This Row],[Date]],"mmm yyyy")</f>
        <v>Apr 2024</v>
      </c>
      <c r="I295" s="2">
        <f>StockData[[#This Row],[high]] - StockData[[#This Row],[low]]</f>
        <v>6.1499999999999773</v>
      </c>
      <c r="J295" s="27" t="str">
        <f>IF(StockData[[#This Row],[high]]=_xlfn.MAXIFS(StockData[high],StockData[Date],"&lt;="&amp;StockData[[#This Row],[Date]]),"New High","Repeat")</f>
        <v>Repeat</v>
      </c>
      <c r="K295" s="27" t="str">
        <f>IF(StockData[[#This Row],[Spread]]&lt;5,"Low",IF(StockData[[#This Row],[Spread]]&lt;=15,"Medium","High"))</f>
        <v>Medium</v>
      </c>
      <c r="L295" s="27" t="str">
        <f>IF(StockData[[#This Row],[Spread]] &gt; AVERAGE(StockData[Spread]) * 1.2, "High", IF(StockData[[#This Row],[Spread]] &lt; AVERAGE(StockData[Spread]) * 0.8, "Low", "Medium"))</f>
        <v>Low</v>
      </c>
      <c r="M295" s="13">
        <f>(StockData[[#This Row],[close]] - StockData[[#This Row],[open]] )/ StockData[[#This Row],[open]]</f>
        <v>9.4188236935742291E-3</v>
      </c>
      <c r="N295" s="27">
        <f>IF(StockData[[#This Row],[change%]] &gt; 0.02, 0.9, IF(StockData[[#This Row],[change%]] &lt; -0.02, -0.9, 0))</f>
        <v>0</v>
      </c>
      <c r="O295" s="27" t="str">
        <f>IF(StockData[[#This Row],[sentiment score]] &gt; 0.5, "Positive", IF(StockData[[#This Row],[sentiment score]] &lt; -0.5, "Negative", "Neutral"))</f>
        <v>Neutral</v>
      </c>
    </row>
    <row r="296" spans="1:15" x14ac:dyDescent="0.3">
      <c r="A296" s="1">
        <v>45404</v>
      </c>
      <c r="B296" s="2">
        <v>140.56</v>
      </c>
      <c r="C296" s="2">
        <v>144.44</v>
      </c>
      <c r="D296" s="2">
        <v>138.80250000000001</v>
      </c>
      <c r="E296" s="2">
        <v>142.05000000000001</v>
      </c>
      <c r="F296" s="2">
        <v>107097564</v>
      </c>
      <c r="G296" s="27" t="str">
        <f>TEXT(StockData[[#This Row],[Date]],"dddd")</f>
        <v>Monday</v>
      </c>
      <c r="H296" s="27" t="str">
        <f>TEXT(StockData[[#This Row],[Date]],"mmm yyyy")</f>
        <v>Apr 2024</v>
      </c>
      <c r="I296" s="2">
        <f>StockData[[#This Row],[high]] - StockData[[#This Row],[low]]</f>
        <v>5.6374999999999886</v>
      </c>
      <c r="J296" s="27" t="str">
        <f>IF(StockData[[#This Row],[high]]=_xlfn.MAXIFS(StockData[high],StockData[Date],"&lt;="&amp;StockData[[#This Row],[Date]]),"New High","Repeat")</f>
        <v>Repeat</v>
      </c>
      <c r="K296" s="27" t="str">
        <f>IF(StockData[[#This Row],[Spread]]&lt;5,"Low",IF(StockData[[#This Row],[Spread]]&lt;=15,"Medium","High"))</f>
        <v>Medium</v>
      </c>
      <c r="L296" s="27" t="str">
        <f>IF(StockData[[#This Row],[Spread]] &gt; AVERAGE(StockData[Spread]) * 1.2, "High", IF(StockData[[#This Row],[Spread]] &lt; AVERAGE(StockData[Spread]) * 0.8, "Low", "Medium"))</f>
        <v>Low</v>
      </c>
      <c r="M296" s="13">
        <f>(StockData[[#This Row],[close]] - StockData[[#This Row],[open]] )/ StockData[[#This Row],[open]]</f>
        <v>1.0600455321570924E-2</v>
      </c>
      <c r="N296" s="27">
        <f>IF(StockData[[#This Row],[change%]] &gt; 0.02, 0.9, IF(StockData[[#This Row],[change%]] &lt; -0.02, -0.9, 0))</f>
        <v>0</v>
      </c>
      <c r="O296" s="27" t="str">
        <f>IF(StockData[[#This Row],[sentiment score]] &gt; 0.5, "Positive", IF(StockData[[#This Row],[sentiment score]] &lt; -0.5, "Negative", "Neutral"))</f>
        <v>Neutral</v>
      </c>
    </row>
    <row r="297" spans="1:15" x14ac:dyDescent="0.3">
      <c r="A297" s="1">
        <v>45401</v>
      </c>
      <c r="B297" s="2">
        <v>148.97</v>
      </c>
      <c r="C297" s="2">
        <v>150.94</v>
      </c>
      <c r="D297" s="2">
        <v>146.22</v>
      </c>
      <c r="E297" s="2">
        <v>147.05000000000001</v>
      </c>
      <c r="F297" s="2">
        <v>87074500</v>
      </c>
      <c r="G297" s="27" t="str">
        <f>TEXT(StockData[[#This Row],[Date]],"dddd")</f>
        <v>Friday</v>
      </c>
      <c r="H297" s="27" t="str">
        <f>TEXT(StockData[[#This Row],[Date]],"mmm yyyy")</f>
        <v>Apr 2024</v>
      </c>
      <c r="I297" s="2">
        <f>StockData[[#This Row],[high]] - StockData[[#This Row],[low]]</f>
        <v>4.7199999999999989</v>
      </c>
      <c r="J297" s="27" t="str">
        <f>IF(StockData[[#This Row],[high]]=_xlfn.MAXIFS(StockData[high],StockData[Date],"&lt;="&amp;StockData[[#This Row],[Date]]),"New High","Repeat")</f>
        <v>Repeat</v>
      </c>
      <c r="K297" s="27" t="str">
        <f>IF(StockData[[#This Row],[Spread]]&lt;5,"Low",IF(StockData[[#This Row],[Spread]]&lt;=15,"Medium","High"))</f>
        <v>Low</v>
      </c>
      <c r="L297" s="27" t="str">
        <f>IF(StockData[[#This Row],[Spread]] &gt; AVERAGE(StockData[Spread]) * 1.2, "High", IF(StockData[[#This Row],[Spread]] &lt; AVERAGE(StockData[Spread]) * 0.8, "Low", "Medium"))</f>
        <v>Low</v>
      </c>
      <c r="M297" s="13">
        <f>(StockData[[#This Row],[close]] - StockData[[#This Row],[open]] )/ StockData[[#This Row],[open]]</f>
        <v>-1.2888501040477864E-2</v>
      </c>
      <c r="N297" s="27">
        <f>IF(StockData[[#This Row],[change%]] &gt; 0.02, 0.9, IF(StockData[[#This Row],[change%]] &lt; -0.02, -0.9, 0))</f>
        <v>0</v>
      </c>
      <c r="O297" s="27" t="str">
        <f>IF(StockData[[#This Row],[sentiment score]] &gt; 0.5, "Positive", IF(StockData[[#This Row],[sentiment score]] &lt; -0.5, "Negative", "Neutral"))</f>
        <v>Neutral</v>
      </c>
    </row>
    <row r="298" spans="1:15" x14ac:dyDescent="0.3">
      <c r="A298" s="1">
        <v>45400</v>
      </c>
      <c r="B298" s="2">
        <v>151.25</v>
      </c>
      <c r="C298" s="2">
        <v>152.19999999999999</v>
      </c>
      <c r="D298" s="2">
        <v>148.69999999999999</v>
      </c>
      <c r="E298" s="2">
        <v>149.93</v>
      </c>
      <c r="F298" s="2">
        <v>96098830</v>
      </c>
      <c r="G298" s="27" t="str">
        <f>TEXT(StockData[[#This Row],[Date]],"dddd")</f>
        <v>Thursday</v>
      </c>
      <c r="H298" s="27" t="str">
        <f>TEXT(StockData[[#This Row],[Date]],"mmm yyyy")</f>
        <v>Apr 2024</v>
      </c>
      <c r="I298" s="2">
        <f>StockData[[#This Row],[high]] - StockData[[#This Row],[low]]</f>
        <v>3.5</v>
      </c>
      <c r="J298" s="27" t="str">
        <f>IF(StockData[[#This Row],[high]]=_xlfn.MAXIFS(StockData[high],StockData[Date],"&lt;="&amp;StockData[[#This Row],[Date]]),"New High","Repeat")</f>
        <v>Repeat</v>
      </c>
      <c r="K298" s="27" t="str">
        <f>IF(StockData[[#This Row],[Spread]]&lt;5,"Low",IF(StockData[[#This Row],[Spread]]&lt;=15,"Medium","High"))</f>
        <v>Low</v>
      </c>
      <c r="L298" s="27" t="str">
        <f>IF(StockData[[#This Row],[Spread]] &gt; AVERAGE(StockData[Spread]) * 1.2, "High", IF(StockData[[#This Row],[Spread]] &lt; AVERAGE(StockData[Spread]) * 0.8, "Low", "Medium"))</f>
        <v>Low</v>
      </c>
      <c r="M298" s="13">
        <f>(StockData[[#This Row],[close]] - StockData[[#This Row],[open]] )/ StockData[[#This Row],[open]]</f>
        <v>-8.7272727272726825E-3</v>
      </c>
      <c r="N298" s="27">
        <f>IF(StockData[[#This Row],[change%]] &gt; 0.02, 0.9, IF(StockData[[#This Row],[change%]] &lt; -0.02, -0.9, 0))</f>
        <v>0</v>
      </c>
      <c r="O298" s="27" t="str">
        <f>IF(StockData[[#This Row],[sentiment score]] &gt; 0.5, "Positive", IF(StockData[[#This Row],[sentiment score]] &lt; -0.5, "Negative", "Neutral"))</f>
        <v>Neutral</v>
      </c>
    </row>
    <row r="299" spans="1:15" x14ac:dyDescent="0.3">
      <c r="A299" s="1">
        <v>45399</v>
      </c>
      <c r="B299" s="2">
        <v>157.63999999999999</v>
      </c>
      <c r="C299" s="2">
        <v>158.33000000000001</v>
      </c>
      <c r="D299" s="2">
        <v>153.78</v>
      </c>
      <c r="E299" s="2">
        <v>155.44999999999999</v>
      </c>
      <c r="F299" s="2">
        <v>82439718</v>
      </c>
      <c r="G299" s="27" t="str">
        <f>TEXT(StockData[[#This Row],[Date]],"dddd")</f>
        <v>Wednesday</v>
      </c>
      <c r="H299" s="27" t="str">
        <f>TEXT(StockData[[#This Row],[Date]],"mmm yyyy")</f>
        <v>Apr 2024</v>
      </c>
      <c r="I299" s="2">
        <f>StockData[[#This Row],[high]] - StockData[[#This Row],[low]]</f>
        <v>4.5500000000000114</v>
      </c>
      <c r="J299" s="27" t="str">
        <f>IF(StockData[[#This Row],[high]]=_xlfn.MAXIFS(StockData[high],StockData[Date],"&lt;="&amp;StockData[[#This Row],[Date]]),"New High","Repeat")</f>
        <v>Repeat</v>
      </c>
      <c r="K299" s="27" t="str">
        <f>IF(StockData[[#This Row],[Spread]]&lt;5,"Low",IF(StockData[[#This Row],[Spread]]&lt;=15,"Medium","High"))</f>
        <v>Low</v>
      </c>
      <c r="L299" s="27" t="str">
        <f>IF(StockData[[#This Row],[Spread]] &gt; AVERAGE(StockData[Spread]) * 1.2, "High", IF(StockData[[#This Row],[Spread]] &lt; AVERAGE(StockData[Spread]) * 0.8, "Low", "Medium"))</f>
        <v>Low</v>
      </c>
      <c r="M299" s="13">
        <f>(StockData[[#This Row],[close]] - StockData[[#This Row],[open]] )/ StockData[[#This Row],[open]]</f>
        <v>-1.389241309312356E-2</v>
      </c>
      <c r="N299" s="27">
        <f>IF(StockData[[#This Row],[change%]] &gt; 0.02, 0.9, IF(StockData[[#This Row],[change%]] &lt; -0.02, -0.9, 0))</f>
        <v>0</v>
      </c>
      <c r="O299" s="27" t="str">
        <f>IF(StockData[[#This Row],[sentiment score]] &gt; 0.5, "Positive", IF(StockData[[#This Row],[sentiment score]] &lt; -0.5, "Negative", "Neutral"))</f>
        <v>Neutral</v>
      </c>
    </row>
    <row r="300" spans="1:15" x14ac:dyDescent="0.3">
      <c r="A300" s="1">
        <v>45398</v>
      </c>
      <c r="B300" s="2">
        <v>156.74199999999999</v>
      </c>
      <c r="C300" s="2">
        <v>158.19</v>
      </c>
      <c r="D300" s="2">
        <v>153.75</v>
      </c>
      <c r="E300" s="2">
        <v>157.11000000000001</v>
      </c>
      <c r="F300" s="2">
        <v>96999956</v>
      </c>
      <c r="G300" s="27" t="str">
        <f>TEXT(StockData[[#This Row],[Date]],"dddd")</f>
        <v>Tuesday</v>
      </c>
      <c r="H300" s="27" t="str">
        <f>TEXT(StockData[[#This Row],[Date]],"mmm yyyy")</f>
        <v>Apr 2024</v>
      </c>
      <c r="I300" s="2">
        <f>StockData[[#This Row],[high]] - StockData[[#This Row],[low]]</f>
        <v>4.4399999999999977</v>
      </c>
      <c r="J300" s="27" t="str">
        <f>IF(StockData[[#This Row],[high]]=_xlfn.MAXIFS(StockData[high],StockData[Date],"&lt;="&amp;StockData[[#This Row],[Date]]),"New High","Repeat")</f>
        <v>Repeat</v>
      </c>
      <c r="K300" s="27" t="str">
        <f>IF(StockData[[#This Row],[Spread]]&lt;5,"Low",IF(StockData[[#This Row],[Spread]]&lt;=15,"Medium","High"))</f>
        <v>Low</v>
      </c>
      <c r="L300" s="27" t="str">
        <f>IF(StockData[[#This Row],[Spread]] &gt; AVERAGE(StockData[Spread]) * 1.2, "High", IF(StockData[[#This Row],[Spread]] &lt; AVERAGE(StockData[Spread]) * 0.8, "Low", "Medium"))</f>
        <v>Low</v>
      </c>
      <c r="M300" s="13">
        <f>(StockData[[#This Row],[close]] - StockData[[#This Row],[open]] )/ StockData[[#This Row],[open]]</f>
        <v>2.3478072246112939E-3</v>
      </c>
      <c r="N300" s="27">
        <f>IF(StockData[[#This Row],[change%]] &gt; 0.02, 0.9, IF(StockData[[#This Row],[change%]] &lt; -0.02, -0.9, 0))</f>
        <v>0</v>
      </c>
      <c r="O300" s="27" t="str">
        <f>IF(StockData[[#This Row],[sentiment score]] &gt; 0.5, "Positive", IF(StockData[[#This Row],[sentiment score]] &lt; -0.5, "Negative", "Neutral"))</f>
        <v>Neutral</v>
      </c>
    </row>
    <row r="301" spans="1:15" x14ac:dyDescent="0.3">
      <c r="A301" s="1">
        <v>45397</v>
      </c>
      <c r="B301" s="2">
        <v>170.24</v>
      </c>
      <c r="C301" s="2">
        <v>170.69</v>
      </c>
      <c r="D301" s="2">
        <v>161.38</v>
      </c>
      <c r="E301" s="2">
        <v>161.47999999999999</v>
      </c>
      <c r="F301" s="2">
        <v>100245310</v>
      </c>
      <c r="G301" s="27" t="str">
        <f>TEXT(StockData[[#This Row],[Date]],"dddd")</f>
        <v>Monday</v>
      </c>
      <c r="H301" s="27" t="str">
        <f>TEXT(StockData[[#This Row],[Date]],"mmm yyyy")</f>
        <v>Apr 2024</v>
      </c>
      <c r="I301" s="2">
        <f>StockData[[#This Row],[high]] - StockData[[#This Row],[low]]</f>
        <v>9.3100000000000023</v>
      </c>
      <c r="J301" s="27" t="str">
        <f>IF(StockData[[#This Row],[high]]=_xlfn.MAXIFS(StockData[high],StockData[Date],"&lt;="&amp;StockData[[#This Row],[Date]]),"New High","Repeat")</f>
        <v>Repeat</v>
      </c>
      <c r="K301" s="27" t="str">
        <f>IF(StockData[[#This Row],[Spread]]&lt;5,"Low",IF(StockData[[#This Row],[Spread]]&lt;=15,"Medium","High"))</f>
        <v>Medium</v>
      </c>
      <c r="L301" s="27" t="str">
        <f>IF(StockData[[#This Row],[Spread]] &gt; AVERAGE(StockData[Spread]) * 1.2, "High", IF(StockData[[#This Row],[Spread]] &lt; AVERAGE(StockData[Spread]) * 0.8, "Low", "Medium"))</f>
        <v>Low</v>
      </c>
      <c r="M301" s="13">
        <f>(StockData[[#This Row],[close]] - StockData[[#This Row],[open]] )/ StockData[[#This Row],[open]]</f>
        <v>-5.1456766917293346E-2</v>
      </c>
      <c r="N301" s="27">
        <f>IF(StockData[[#This Row],[change%]] &gt; 0.02, 0.9, IF(StockData[[#This Row],[change%]] &lt; -0.02, -0.9, 0))</f>
        <v>-0.9</v>
      </c>
      <c r="O301" s="27" t="str">
        <f>IF(StockData[[#This Row],[sentiment score]] &gt; 0.5, "Positive", IF(StockData[[#This Row],[sentiment score]] &lt; -0.5, "Negative", "Neutral"))</f>
        <v>Negative</v>
      </c>
    </row>
    <row r="302" spans="1:15" x14ac:dyDescent="0.3">
      <c r="A302" s="1">
        <v>45394</v>
      </c>
      <c r="B302" s="2">
        <v>172.34</v>
      </c>
      <c r="C302" s="2">
        <v>173.8099</v>
      </c>
      <c r="D302" s="2">
        <v>170.36439999999999</v>
      </c>
      <c r="E302" s="2">
        <v>171.05</v>
      </c>
      <c r="F302" s="2">
        <v>64722669</v>
      </c>
      <c r="G302" s="27" t="str">
        <f>TEXT(StockData[[#This Row],[Date]],"dddd")</f>
        <v>Friday</v>
      </c>
      <c r="H302" s="27" t="str">
        <f>TEXT(StockData[[#This Row],[Date]],"mmm yyyy")</f>
        <v>Apr 2024</v>
      </c>
      <c r="I302" s="2">
        <f>StockData[[#This Row],[high]] - StockData[[#This Row],[low]]</f>
        <v>3.4455000000000098</v>
      </c>
      <c r="J302" s="27" t="str">
        <f>IF(StockData[[#This Row],[high]]=_xlfn.MAXIFS(StockData[high],StockData[Date],"&lt;="&amp;StockData[[#This Row],[Date]]),"New High","Repeat")</f>
        <v>Repeat</v>
      </c>
      <c r="K302" s="27" t="str">
        <f>IF(StockData[[#This Row],[Spread]]&lt;5,"Low",IF(StockData[[#This Row],[Spread]]&lt;=15,"Medium","High"))</f>
        <v>Low</v>
      </c>
      <c r="L302" s="27" t="str">
        <f>IF(StockData[[#This Row],[Spread]] &gt; AVERAGE(StockData[Spread]) * 1.2, "High", IF(StockData[[#This Row],[Spread]] &lt; AVERAGE(StockData[Spread]) * 0.8, "Low", "Medium"))</f>
        <v>Low</v>
      </c>
      <c r="M302" s="13">
        <f>(StockData[[#This Row],[close]] - StockData[[#This Row],[open]] )/ StockData[[#This Row],[open]]</f>
        <v>-7.4852036671695021E-3</v>
      </c>
      <c r="N302" s="27">
        <f>IF(StockData[[#This Row],[change%]] &gt; 0.02, 0.9, IF(StockData[[#This Row],[change%]] &lt; -0.02, -0.9, 0))</f>
        <v>0</v>
      </c>
      <c r="O302" s="27" t="str">
        <f>IF(StockData[[#This Row],[sentiment score]] &gt; 0.5, "Positive", IF(StockData[[#This Row],[sentiment score]] &lt; -0.5, "Negative", "Neutral"))</f>
        <v>Neutral</v>
      </c>
    </row>
    <row r="303" spans="1:15" x14ac:dyDescent="0.3">
      <c r="A303" s="1">
        <v>45393</v>
      </c>
      <c r="B303" s="2">
        <v>172.55</v>
      </c>
      <c r="C303" s="2">
        <v>175.88</v>
      </c>
      <c r="D303" s="2">
        <v>168.51</v>
      </c>
      <c r="E303" s="2">
        <v>174.6</v>
      </c>
      <c r="F303" s="2">
        <v>94515987</v>
      </c>
      <c r="G303" s="27" t="str">
        <f>TEXT(StockData[[#This Row],[Date]],"dddd")</f>
        <v>Thursday</v>
      </c>
      <c r="H303" s="27" t="str">
        <f>TEXT(StockData[[#This Row],[Date]],"mmm yyyy")</f>
        <v>Apr 2024</v>
      </c>
      <c r="I303" s="2">
        <f>StockData[[#This Row],[high]] - StockData[[#This Row],[low]]</f>
        <v>7.3700000000000045</v>
      </c>
      <c r="J303" s="27" t="str">
        <f>IF(StockData[[#This Row],[high]]=_xlfn.MAXIFS(StockData[high],StockData[Date],"&lt;="&amp;StockData[[#This Row],[Date]]),"New High","Repeat")</f>
        <v>Repeat</v>
      </c>
      <c r="K303" s="27" t="str">
        <f>IF(StockData[[#This Row],[Spread]]&lt;5,"Low",IF(StockData[[#This Row],[Spread]]&lt;=15,"Medium","High"))</f>
        <v>Medium</v>
      </c>
      <c r="L303" s="27" t="str">
        <f>IF(StockData[[#This Row],[Spread]] &gt; AVERAGE(StockData[Spread]) * 1.2, "High", IF(StockData[[#This Row],[Spread]] &lt; AVERAGE(StockData[Spread]) * 0.8, "Low", "Medium"))</f>
        <v>Low</v>
      </c>
      <c r="M303" s="13">
        <f>(StockData[[#This Row],[close]] - StockData[[#This Row],[open]] )/ StockData[[#This Row],[open]]</f>
        <v>1.1880614314691295E-2</v>
      </c>
      <c r="N303" s="27">
        <f>IF(StockData[[#This Row],[change%]] &gt; 0.02, 0.9, IF(StockData[[#This Row],[change%]] &lt; -0.02, -0.9, 0))</f>
        <v>0</v>
      </c>
      <c r="O303" s="27" t="str">
        <f>IF(StockData[[#This Row],[sentiment score]] &gt; 0.5, "Positive", IF(StockData[[#This Row],[sentiment score]] &lt; -0.5, "Negative", "Neutral"))</f>
        <v>Neutral</v>
      </c>
    </row>
    <row r="304" spans="1:15" x14ac:dyDescent="0.3">
      <c r="A304" s="1">
        <v>45392</v>
      </c>
      <c r="B304" s="2">
        <v>173.04</v>
      </c>
      <c r="C304" s="2">
        <v>174.93</v>
      </c>
      <c r="D304" s="2">
        <v>170.01</v>
      </c>
      <c r="E304" s="2">
        <v>171.76</v>
      </c>
      <c r="F304" s="2">
        <v>84532407</v>
      </c>
      <c r="G304" s="27" t="str">
        <f>TEXT(StockData[[#This Row],[Date]],"dddd")</f>
        <v>Wednesday</v>
      </c>
      <c r="H304" s="27" t="str">
        <f>TEXT(StockData[[#This Row],[Date]],"mmm yyyy")</f>
        <v>Apr 2024</v>
      </c>
      <c r="I304" s="2">
        <f>StockData[[#This Row],[high]] - StockData[[#This Row],[low]]</f>
        <v>4.9200000000000159</v>
      </c>
      <c r="J304" s="27" t="str">
        <f>IF(StockData[[#This Row],[high]]=_xlfn.MAXIFS(StockData[high],StockData[Date],"&lt;="&amp;StockData[[#This Row],[Date]]),"New High","Repeat")</f>
        <v>Repeat</v>
      </c>
      <c r="K304" s="27" t="str">
        <f>IF(StockData[[#This Row],[Spread]]&lt;5,"Low",IF(StockData[[#This Row],[Spread]]&lt;=15,"Medium","High"))</f>
        <v>Low</v>
      </c>
      <c r="L304" s="27" t="str">
        <f>IF(StockData[[#This Row],[Spread]] &gt; AVERAGE(StockData[Spread]) * 1.2, "High", IF(StockData[[#This Row],[Spread]] &lt; AVERAGE(StockData[Spread]) * 0.8, "Low", "Medium"))</f>
        <v>Low</v>
      </c>
      <c r="M304" s="13">
        <f>(StockData[[#This Row],[close]] - StockData[[#This Row],[open]] )/ StockData[[#This Row],[open]]</f>
        <v>-7.3971336107258503E-3</v>
      </c>
      <c r="N304" s="27">
        <f>IF(StockData[[#This Row],[change%]] &gt; 0.02, 0.9, IF(StockData[[#This Row],[change%]] &lt; -0.02, -0.9, 0))</f>
        <v>0</v>
      </c>
      <c r="O304" s="27" t="str">
        <f>IF(StockData[[#This Row],[sentiment score]] &gt; 0.5, "Positive", IF(StockData[[#This Row],[sentiment score]] &lt; -0.5, "Negative", "Neutral"))</f>
        <v>Neutral</v>
      </c>
    </row>
    <row r="305" spans="1:15" x14ac:dyDescent="0.3">
      <c r="A305" s="1">
        <v>45391</v>
      </c>
      <c r="B305" s="2">
        <v>172.91</v>
      </c>
      <c r="C305" s="2">
        <v>179.22</v>
      </c>
      <c r="D305" s="2">
        <v>171.92</v>
      </c>
      <c r="E305" s="2">
        <v>176.88</v>
      </c>
      <c r="F305" s="2">
        <v>102327658</v>
      </c>
      <c r="G305" s="27" t="str">
        <f>TEXT(StockData[[#This Row],[Date]],"dddd")</f>
        <v>Tuesday</v>
      </c>
      <c r="H305" s="27" t="str">
        <f>TEXT(StockData[[#This Row],[Date]],"mmm yyyy")</f>
        <v>Apr 2024</v>
      </c>
      <c r="I305" s="2">
        <f>StockData[[#This Row],[high]] - StockData[[#This Row],[low]]</f>
        <v>7.3000000000000114</v>
      </c>
      <c r="J305" s="27" t="str">
        <f>IF(StockData[[#This Row],[high]]=_xlfn.MAXIFS(StockData[high],StockData[Date],"&lt;="&amp;StockData[[#This Row],[Date]]),"New High","Repeat")</f>
        <v>Repeat</v>
      </c>
      <c r="K305" s="27" t="str">
        <f>IF(StockData[[#This Row],[Spread]]&lt;5,"Low",IF(StockData[[#This Row],[Spread]]&lt;=15,"Medium","High"))</f>
        <v>Medium</v>
      </c>
      <c r="L305" s="27" t="str">
        <f>IF(StockData[[#This Row],[Spread]] &gt; AVERAGE(StockData[Spread]) * 1.2, "High", IF(StockData[[#This Row],[Spread]] &lt; AVERAGE(StockData[Spread]) * 0.8, "Low", "Medium"))</f>
        <v>Low</v>
      </c>
      <c r="M305" s="13">
        <f>(StockData[[#This Row],[close]] - StockData[[#This Row],[open]] )/ StockData[[#This Row],[open]]</f>
        <v>2.2959921346365156E-2</v>
      </c>
      <c r="N305" s="27">
        <f>IF(StockData[[#This Row],[change%]] &gt; 0.02, 0.9, IF(StockData[[#This Row],[change%]] &lt; -0.02, -0.9, 0))</f>
        <v>0.9</v>
      </c>
      <c r="O305" s="27" t="str">
        <f>IF(StockData[[#This Row],[sentiment score]] &gt; 0.5, "Positive", IF(StockData[[#This Row],[sentiment score]] &lt; -0.5, "Negative", "Neutral"))</f>
        <v>Positive</v>
      </c>
    </row>
    <row r="306" spans="1:15" x14ac:dyDescent="0.3">
      <c r="A306" s="1">
        <v>45390</v>
      </c>
      <c r="B306" s="2">
        <v>169.34</v>
      </c>
      <c r="C306" s="2">
        <v>174.5</v>
      </c>
      <c r="D306" s="2">
        <v>167.79</v>
      </c>
      <c r="E306" s="2">
        <v>172.98</v>
      </c>
      <c r="F306" s="2">
        <v>104039371</v>
      </c>
      <c r="G306" s="27" t="str">
        <f>TEXT(StockData[[#This Row],[Date]],"dddd")</f>
        <v>Monday</v>
      </c>
      <c r="H306" s="27" t="str">
        <f>TEXT(StockData[[#This Row],[Date]],"mmm yyyy")</f>
        <v>Apr 2024</v>
      </c>
      <c r="I306" s="2">
        <f>StockData[[#This Row],[high]] - StockData[[#This Row],[low]]</f>
        <v>6.710000000000008</v>
      </c>
      <c r="J306" s="27" t="str">
        <f>IF(StockData[[#This Row],[high]]=_xlfn.MAXIFS(StockData[high],StockData[Date],"&lt;="&amp;StockData[[#This Row],[Date]]),"New High","Repeat")</f>
        <v>Repeat</v>
      </c>
      <c r="K306" s="27" t="str">
        <f>IF(StockData[[#This Row],[Spread]]&lt;5,"Low",IF(StockData[[#This Row],[Spread]]&lt;=15,"Medium","High"))</f>
        <v>Medium</v>
      </c>
      <c r="L306" s="27" t="str">
        <f>IF(StockData[[#This Row],[Spread]] &gt; AVERAGE(StockData[Spread]) * 1.2, "High", IF(StockData[[#This Row],[Spread]] &lt; AVERAGE(StockData[Spread]) * 0.8, "Low", "Medium"))</f>
        <v>Low</v>
      </c>
      <c r="M306" s="13">
        <f>(StockData[[#This Row],[close]] - StockData[[#This Row],[open]] )/ StockData[[#This Row],[open]]</f>
        <v>2.1495216723750953E-2</v>
      </c>
      <c r="N306" s="27">
        <f>IF(StockData[[#This Row],[change%]] &gt; 0.02, 0.9, IF(StockData[[#This Row],[change%]] &lt; -0.02, -0.9, 0))</f>
        <v>0.9</v>
      </c>
      <c r="O306" s="27" t="str">
        <f>IF(StockData[[#This Row],[sentiment score]] &gt; 0.5, "Positive", IF(StockData[[#This Row],[sentiment score]] &lt; -0.5, "Negative", "Neutral"))</f>
        <v>Positive</v>
      </c>
    </row>
    <row r="307" spans="1:15" x14ac:dyDescent="0.3">
      <c r="A307" s="1">
        <v>45387</v>
      </c>
      <c r="B307" s="2">
        <v>169.08</v>
      </c>
      <c r="C307" s="2">
        <v>170.86</v>
      </c>
      <c r="D307" s="2">
        <v>160.51</v>
      </c>
      <c r="E307" s="2">
        <v>164.9</v>
      </c>
      <c r="F307" s="2">
        <v>136439809</v>
      </c>
      <c r="G307" s="27" t="str">
        <f>TEXT(StockData[[#This Row],[Date]],"dddd")</f>
        <v>Friday</v>
      </c>
      <c r="H307" s="27" t="str">
        <f>TEXT(StockData[[#This Row],[Date]],"mmm yyyy")</f>
        <v>Apr 2024</v>
      </c>
      <c r="I307" s="2">
        <f>StockData[[#This Row],[high]] - StockData[[#This Row],[low]]</f>
        <v>10.350000000000023</v>
      </c>
      <c r="J307" s="27" t="str">
        <f>IF(StockData[[#This Row],[high]]=_xlfn.MAXIFS(StockData[high],StockData[Date],"&lt;="&amp;StockData[[#This Row],[Date]]),"New High","Repeat")</f>
        <v>Repeat</v>
      </c>
      <c r="K307" s="27" t="str">
        <f>IF(StockData[[#This Row],[Spread]]&lt;5,"Low",IF(StockData[[#This Row],[Spread]]&lt;=15,"Medium","High"))</f>
        <v>Medium</v>
      </c>
      <c r="L307" s="27" t="str">
        <f>IF(StockData[[#This Row],[Spread]] &gt; AVERAGE(StockData[Spread]) * 1.2, "High", IF(StockData[[#This Row],[Spread]] &lt; AVERAGE(StockData[Spread]) * 0.8, "Low", "Medium"))</f>
        <v>Low</v>
      </c>
      <c r="M307" s="13">
        <f>(StockData[[#This Row],[close]] - StockData[[#This Row],[open]] )/ StockData[[#This Row],[open]]</f>
        <v>-2.4722025076886721E-2</v>
      </c>
      <c r="N307" s="27">
        <f>IF(StockData[[#This Row],[change%]] &gt; 0.02, 0.9, IF(StockData[[#This Row],[change%]] &lt; -0.02, -0.9, 0))</f>
        <v>-0.9</v>
      </c>
      <c r="O307" s="27" t="str">
        <f>IF(StockData[[#This Row],[sentiment score]] &gt; 0.5, "Positive", IF(StockData[[#This Row],[sentiment score]] &lt; -0.5, "Negative", "Neutral"))</f>
        <v>Negative</v>
      </c>
    </row>
    <row r="308" spans="1:15" x14ac:dyDescent="0.3">
      <c r="A308" s="1">
        <v>45386</v>
      </c>
      <c r="B308" s="2">
        <v>170.07</v>
      </c>
      <c r="C308" s="2">
        <v>177.19</v>
      </c>
      <c r="D308" s="2">
        <v>168.01</v>
      </c>
      <c r="E308" s="2">
        <v>171.11</v>
      </c>
      <c r="F308" s="2">
        <v>122061224</v>
      </c>
      <c r="G308" s="27" t="str">
        <f>TEXT(StockData[[#This Row],[Date]],"dddd")</f>
        <v>Thursday</v>
      </c>
      <c r="H308" s="27" t="str">
        <f>TEXT(StockData[[#This Row],[Date]],"mmm yyyy")</f>
        <v>Apr 2024</v>
      </c>
      <c r="I308" s="2">
        <f>StockData[[#This Row],[high]] - StockData[[#This Row],[low]]</f>
        <v>9.1800000000000068</v>
      </c>
      <c r="J308" s="27" t="str">
        <f>IF(StockData[[#This Row],[high]]=_xlfn.MAXIFS(StockData[high],StockData[Date],"&lt;="&amp;StockData[[#This Row],[Date]]),"New High","Repeat")</f>
        <v>Repeat</v>
      </c>
      <c r="K308" s="27" t="str">
        <f>IF(StockData[[#This Row],[Spread]]&lt;5,"Low",IF(StockData[[#This Row],[Spread]]&lt;=15,"Medium","High"))</f>
        <v>Medium</v>
      </c>
      <c r="L308" s="27" t="str">
        <f>IF(StockData[[#This Row],[Spread]] &gt; AVERAGE(StockData[Spread]) * 1.2, "High", IF(StockData[[#This Row],[Spread]] &lt; AVERAGE(StockData[Spread]) * 0.8, "Low", "Medium"))</f>
        <v>Low</v>
      </c>
      <c r="M308" s="13">
        <f>(StockData[[#This Row],[close]] - StockData[[#This Row],[open]] )/ StockData[[#This Row],[open]]</f>
        <v>6.1151290645029719E-3</v>
      </c>
      <c r="N308" s="27">
        <f>IF(StockData[[#This Row],[change%]] &gt; 0.02, 0.9, IF(StockData[[#This Row],[change%]] &lt; -0.02, -0.9, 0))</f>
        <v>0</v>
      </c>
      <c r="O308" s="27" t="str">
        <f>IF(StockData[[#This Row],[sentiment score]] &gt; 0.5, "Positive", IF(StockData[[#This Row],[sentiment score]] &lt; -0.5, "Negative", "Neutral"))</f>
        <v>Neutral</v>
      </c>
    </row>
    <row r="309" spans="1:15" x14ac:dyDescent="0.3">
      <c r="A309" s="1">
        <v>45385</v>
      </c>
      <c r="B309" s="2">
        <v>164.02</v>
      </c>
      <c r="C309" s="2">
        <v>168.82</v>
      </c>
      <c r="D309" s="2">
        <v>163.28</v>
      </c>
      <c r="E309" s="2">
        <v>168.38</v>
      </c>
      <c r="F309" s="2">
        <v>82223543</v>
      </c>
      <c r="G309" s="27" t="str">
        <f>TEXT(StockData[[#This Row],[Date]],"dddd")</f>
        <v>Wednesday</v>
      </c>
      <c r="H309" s="27" t="str">
        <f>TEXT(StockData[[#This Row],[Date]],"mmm yyyy")</f>
        <v>Apr 2024</v>
      </c>
      <c r="I309" s="2">
        <f>StockData[[#This Row],[high]] - StockData[[#This Row],[low]]</f>
        <v>5.539999999999992</v>
      </c>
      <c r="J309" s="27" t="str">
        <f>IF(StockData[[#This Row],[high]]=_xlfn.MAXIFS(StockData[high],StockData[Date],"&lt;="&amp;StockData[[#This Row],[Date]]),"New High","Repeat")</f>
        <v>Repeat</v>
      </c>
      <c r="K309" s="27" t="str">
        <f>IF(StockData[[#This Row],[Spread]]&lt;5,"Low",IF(StockData[[#This Row],[Spread]]&lt;=15,"Medium","High"))</f>
        <v>Medium</v>
      </c>
      <c r="L309" s="27" t="str">
        <f>IF(StockData[[#This Row],[Spread]] &gt; AVERAGE(StockData[Spread]) * 1.2, "High", IF(StockData[[#This Row],[Spread]] &lt; AVERAGE(StockData[Spread]) * 0.8, "Low", "Medium"))</f>
        <v>Low</v>
      </c>
      <c r="M309" s="13">
        <f>(StockData[[#This Row],[close]] - StockData[[#This Row],[open]] )/ StockData[[#This Row],[open]]</f>
        <v>2.6582124131203418E-2</v>
      </c>
      <c r="N309" s="27">
        <f>IF(StockData[[#This Row],[change%]] &gt; 0.02, 0.9, IF(StockData[[#This Row],[change%]] &lt; -0.02, -0.9, 0))</f>
        <v>0.9</v>
      </c>
      <c r="O309" s="27" t="str">
        <f>IF(StockData[[#This Row],[sentiment score]] &gt; 0.5, "Positive", IF(StockData[[#This Row],[sentiment score]] &lt; -0.5, "Negative", "Neutral"))</f>
        <v>Positive</v>
      </c>
    </row>
    <row r="310" spans="1:15" x14ac:dyDescent="0.3">
      <c r="A310" s="1">
        <v>45384</v>
      </c>
      <c r="B310" s="2">
        <v>164.75</v>
      </c>
      <c r="C310" s="2">
        <v>167.69</v>
      </c>
      <c r="D310" s="2">
        <v>163.43</v>
      </c>
      <c r="E310" s="2">
        <v>166.63</v>
      </c>
      <c r="F310" s="2">
        <v>115344925</v>
      </c>
      <c r="G310" s="27" t="str">
        <f>TEXT(StockData[[#This Row],[Date]],"dddd")</f>
        <v>Tuesday</v>
      </c>
      <c r="H310" s="27" t="str">
        <f>TEXT(StockData[[#This Row],[Date]],"mmm yyyy")</f>
        <v>Apr 2024</v>
      </c>
      <c r="I310" s="2">
        <f>StockData[[#This Row],[high]] - StockData[[#This Row],[low]]</f>
        <v>4.2599999999999909</v>
      </c>
      <c r="J310" s="27" t="str">
        <f>IF(StockData[[#This Row],[high]]=_xlfn.MAXIFS(StockData[high],StockData[Date],"&lt;="&amp;StockData[[#This Row],[Date]]),"New High","Repeat")</f>
        <v>Repeat</v>
      </c>
      <c r="K310" s="27" t="str">
        <f>IF(StockData[[#This Row],[Spread]]&lt;5,"Low",IF(StockData[[#This Row],[Spread]]&lt;=15,"Medium","High"))</f>
        <v>Low</v>
      </c>
      <c r="L310" s="27" t="str">
        <f>IF(StockData[[#This Row],[Spread]] &gt; AVERAGE(StockData[Spread]) * 1.2, "High", IF(StockData[[#This Row],[Spread]] &lt; AVERAGE(StockData[Spread]) * 0.8, "Low", "Medium"))</f>
        <v>Low</v>
      </c>
      <c r="M310" s="13">
        <f>(StockData[[#This Row],[close]] - StockData[[#This Row],[open]] )/ StockData[[#This Row],[open]]</f>
        <v>1.1411229135053083E-2</v>
      </c>
      <c r="N310" s="27">
        <f>IF(StockData[[#This Row],[change%]] &gt; 0.02, 0.9, IF(StockData[[#This Row],[change%]] &lt; -0.02, -0.9, 0))</f>
        <v>0</v>
      </c>
      <c r="O310" s="27" t="str">
        <f>IF(StockData[[#This Row],[sentiment score]] &gt; 0.5, "Positive", IF(StockData[[#This Row],[sentiment score]] &lt; -0.5, "Negative", "Neutral"))</f>
        <v>Neutral</v>
      </c>
    </row>
    <row r="311" spans="1:15" x14ac:dyDescent="0.3">
      <c r="A311" s="1">
        <v>45383</v>
      </c>
      <c r="B311" s="2">
        <v>176.17</v>
      </c>
      <c r="C311" s="2">
        <v>176.75</v>
      </c>
      <c r="D311" s="2">
        <v>170.21</v>
      </c>
      <c r="E311" s="2">
        <v>175.22</v>
      </c>
      <c r="F311" s="2">
        <v>80751684</v>
      </c>
      <c r="G311" s="27" t="str">
        <f>TEXT(StockData[[#This Row],[Date]],"dddd")</f>
        <v>Monday</v>
      </c>
      <c r="H311" s="27" t="str">
        <f>TEXT(StockData[[#This Row],[Date]],"mmm yyyy")</f>
        <v>Apr 2024</v>
      </c>
      <c r="I311" s="2">
        <f>StockData[[#This Row],[high]] - StockData[[#This Row],[low]]</f>
        <v>6.539999999999992</v>
      </c>
      <c r="J311" s="27" t="str">
        <f>IF(StockData[[#This Row],[high]]=_xlfn.MAXIFS(StockData[high],StockData[Date],"&lt;="&amp;StockData[[#This Row],[Date]]),"New High","Repeat")</f>
        <v>Repeat</v>
      </c>
      <c r="K311" s="27" t="str">
        <f>IF(StockData[[#This Row],[Spread]]&lt;5,"Low",IF(StockData[[#This Row],[Spread]]&lt;=15,"Medium","High"))</f>
        <v>Medium</v>
      </c>
      <c r="L311" s="27" t="str">
        <f>IF(StockData[[#This Row],[Spread]] &gt; AVERAGE(StockData[Spread]) * 1.2, "High", IF(StockData[[#This Row],[Spread]] &lt; AVERAGE(StockData[Spread]) * 0.8, "Low", "Medium"))</f>
        <v>Low</v>
      </c>
      <c r="M311" s="13">
        <f>(StockData[[#This Row],[close]] - StockData[[#This Row],[open]] )/ StockData[[#This Row],[open]]</f>
        <v>-5.3925185899982332E-3</v>
      </c>
      <c r="N311" s="27">
        <f>IF(StockData[[#This Row],[change%]] &gt; 0.02, 0.9, IF(StockData[[#This Row],[change%]] &lt; -0.02, -0.9, 0))</f>
        <v>0</v>
      </c>
      <c r="O311" s="27" t="str">
        <f>IF(StockData[[#This Row],[sentiment score]] &gt; 0.5, "Positive", IF(StockData[[#This Row],[sentiment score]] &lt; -0.5, "Negative", "Neutral"))</f>
        <v>Neutral</v>
      </c>
    </row>
    <row r="312" spans="1:15" x14ac:dyDescent="0.3">
      <c r="A312" s="1">
        <v>45379</v>
      </c>
      <c r="B312" s="2">
        <v>177.45</v>
      </c>
      <c r="C312" s="2">
        <v>179.57</v>
      </c>
      <c r="D312" s="2">
        <v>175.3</v>
      </c>
      <c r="E312" s="2">
        <v>175.79</v>
      </c>
      <c r="F312" s="2">
        <v>77654838</v>
      </c>
      <c r="G312" s="27" t="str">
        <f>TEXT(StockData[[#This Row],[Date]],"dddd")</f>
        <v>Thursday</v>
      </c>
      <c r="H312" s="27" t="str">
        <f>TEXT(StockData[[#This Row],[Date]],"mmm yyyy")</f>
        <v>Mar 2024</v>
      </c>
      <c r="I312" s="2">
        <f>StockData[[#This Row],[high]] - StockData[[#This Row],[low]]</f>
        <v>4.2699999999999818</v>
      </c>
      <c r="J312" s="27" t="str">
        <f>IF(StockData[[#This Row],[high]]=_xlfn.MAXIFS(StockData[high],StockData[Date],"&lt;="&amp;StockData[[#This Row],[Date]]),"New High","Repeat")</f>
        <v>Repeat</v>
      </c>
      <c r="K312" s="27" t="str">
        <f>IF(StockData[[#This Row],[Spread]]&lt;5,"Low",IF(StockData[[#This Row],[Spread]]&lt;=15,"Medium","High"))</f>
        <v>Low</v>
      </c>
      <c r="L312" s="27" t="str">
        <f>IF(StockData[[#This Row],[Spread]] &gt; AVERAGE(StockData[Spread]) * 1.2, "High", IF(StockData[[#This Row],[Spread]] &lt; AVERAGE(StockData[Spread]) * 0.8, "Low", "Medium"))</f>
        <v>Low</v>
      </c>
      <c r="M312" s="13">
        <f>(StockData[[#This Row],[close]] - StockData[[#This Row],[open]] )/ StockData[[#This Row],[open]]</f>
        <v>-9.3547478162862591E-3</v>
      </c>
      <c r="N312" s="27">
        <f>IF(StockData[[#This Row],[change%]] &gt; 0.02, 0.9, IF(StockData[[#This Row],[change%]] &lt; -0.02, -0.9, 0))</f>
        <v>0</v>
      </c>
      <c r="O312" s="27" t="str">
        <f>IF(StockData[[#This Row],[sentiment score]] &gt; 0.5, "Positive", IF(StockData[[#This Row],[sentiment score]] &lt; -0.5, "Negative", "Neutral"))</f>
        <v>Neutral</v>
      </c>
    </row>
    <row r="313" spans="1:15" x14ac:dyDescent="0.3">
      <c r="A313" s="1">
        <v>45378</v>
      </c>
      <c r="B313" s="2">
        <v>181.41</v>
      </c>
      <c r="C313" s="2">
        <v>181.91</v>
      </c>
      <c r="D313" s="2">
        <v>176</v>
      </c>
      <c r="E313" s="2">
        <v>179.83</v>
      </c>
      <c r="F313" s="2">
        <v>81804043</v>
      </c>
      <c r="G313" s="27" t="str">
        <f>TEXT(StockData[[#This Row],[Date]],"dddd")</f>
        <v>Wednesday</v>
      </c>
      <c r="H313" s="27" t="str">
        <f>TEXT(StockData[[#This Row],[Date]],"mmm yyyy")</f>
        <v>Mar 2024</v>
      </c>
      <c r="I313" s="2">
        <f>StockData[[#This Row],[high]] - StockData[[#This Row],[low]]</f>
        <v>5.9099999999999966</v>
      </c>
      <c r="J313" s="27" t="str">
        <f>IF(StockData[[#This Row],[high]]=_xlfn.MAXIFS(StockData[high],StockData[Date],"&lt;="&amp;StockData[[#This Row],[Date]]),"New High","Repeat")</f>
        <v>Repeat</v>
      </c>
      <c r="K313" s="27" t="str">
        <f>IF(StockData[[#This Row],[Spread]]&lt;5,"Low",IF(StockData[[#This Row],[Spread]]&lt;=15,"Medium","High"))</f>
        <v>Medium</v>
      </c>
      <c r="L313" s="27" t="str">
        <f>IF(StockData[[#This Row],[Spread]] &gt; AVERAGE(StockData[Spread]) * 1.2, "High", IF(StockData[[#This Row],[Spread]] &lt; AVERAGE(StockData[Spread]) * 0.8, "Low", "Medium"))</f>
        <v>Low</v>
      </c>
      <c r="M313" s="13">
        <f>(StockData[[#This Row],[close]] - StockData[[#This Row],[open]] )/ StockData[[#This Row],[open]]</f>
        <v>-8.7095529463645013E-3</v>
      </c>
      <c r="N313" s="27">
        <f>IF(StockData[[#This Row],[change%]] &gt; 0.02, 0.9, IF(StockData[[#This Row],[change%]] &lt; -0.02, -0.9, 0))</f>
        <v>0</v>
      </c>
      <c r="O313" s="27" t="str">
        <f>IF(StockData[[#This Row],[sentiment score]] &gt; 0.5, "Positive", IF(StockData[[#This Row],[sentiment score]] &lt; -0.5, "Negative", "Neutral"))</f>
        <v>Neutral</v>
      </c>
    </row>
    <row r="314" spans="1:15" x14ac:dyDescent="0.3">
      <c r="A314" s="1">
        <v>45377</v>
      </c>
      <c r="B314" s="2">
        <v>178.58</v>
      </c>
      <c r="C314" s="2">
        <v>184.25</v>
      </c>
      <c r="D314" s="2">
        <v>177.38</v>
      </c>
      <c r="E314" s="2">
        <v>177.67</v>
      </c>
      <c r="F314" s="2">
        <v>113186227</v>
      </c>
      <c r="G314" s="27" t="str">
        <f>TEXT(StockData[[#This Row],[Date]],"dddd")</f>
        <v>Tuesday</v>
      </c>
      <c r="H314" s="27" t="str">
        <f>TEXT(StockData[[#This Row],[Date]],"mmm yyyy")</f>
        <v>Mar 2024</v>
      </c>
      <c r="I314" s="2">
        <f>StockData[[#This Row],[high]] - StockData[[#This Row],[low]]</f>
        <v>6.8700000000000045</v>
      </c>
      <c r="J314" s="27" t="str">
        <f>IF(StockData[[#This Row],[high]]=_xlfn.MAXIFS(StockData[high],StockData[Date],"&lt;="&amp;StockData[[#This Row],[Date]]),"New High","Repeat")</f>
        <v>Repeat</v>
      </c>
      <c r="K314" s="27" t="str">
        <f>IF(StockData[[#This Row],[Spread]]&lt;5,"Low",IF(StockData[[#This Row],[Spread]]&lt;=15,"Medium","High"))</f>
        <v>Medium</v>
      </c>
      <c r="L314" s="27" t="str">
        <f>IF(StockData[[#This Row],[Spread]] &gt; AVERAGE(StockData[Spread]) * 1.2, "High", IF(StockData[[#This Row],[Spread]] &lt; AVERAGE(StockData[Spread]) * 0.8, "Low", "Medium"))</f>
        <v>Low</v>
      </c>
      <c r="M314" s="13">
        <f>(StockData[[#This Row],[close]] - StockData[[#This Row],[open]] )/ StockData[[#This Row],[open]]</f>
        <v>-5.09575540374076E-3</v>
      </c>
      <c r="N314" s="27">
        <f>IF(StockData[[#This Row],[change%]] &gt; 0.02, 0.9, IF(StockData[[#This Row],[change%]] &lt; -0.02, -0.9, 0))</f>
        <v>0</v>
      </c>
      <c r="O314" s="27" t="str">
        <f>IF(StockData[[#This Row],[sentiment score]] &gt; 0.5, "Positive", IF(StockData[[#This Row],[sentiment score]] &lt; -0.5, "Negative", "Neutral"))</f>
        <v>Neutral</v>
      </c>
    </row>
    <row r="315" spans="1:15" x14ac:dyDescent="0.3">
      <c r="A315" s="1">
        <v>45376</v>
      </c>
      <c r="B315" s="2">
        <v>168.76</v>
      </c>
      <c r="C315" s="2">
        <v>175.24</v>
      </c>
      <c r="D315" s="2">
        <v>168.73</v>
      </c>
      <c r="E315" s="2">
        <v>172.63</v>
      </c>
      <c r="F315" s="2">
        <v>74228615</v>
      </c>
      <c r="G315" s="27" t="str">
        <f>TEXT(StockData[[#This Row],[Date]],"dddd")</f>
        <v>Monday</v>
      </c>
      <c r="H315" s="27" t="str">
        <f>TEXT(StockData[[#This Row],[Date]],"mmm yyyy")</f>
        <v>Mar 2024</v>
      </c>
      <c r="I315" s="2">
        <f>StockData[[#This Row],[high]] - StockData[[#This Row],[low]]</f>
        <v>6.5100000000000193</v>
      </c>
      <c r="J315" s="27" t="str">
        <f>IF(StockData[[#This Row],[high]]=_xlfn.MAXIFS(StockData[high],StockData[Date],"&lt;="&amp;StockData[[#This Row],[Date]]),"New High","Repeat")</f>
        <v>Repeat</v>
      </c>
      <c r="K315" s="27" t="str">
        <f>IF(StockData[[#This Row],[Spread]]&lt;5,"Low",IF(StockData[[#This Row],[Spread]]&lt;=15,"Medium","High"))</f>
        <v>Medium</v>
      </c>
      <c r="L315" s="27" t="str">
        <f>IF(StockData[[#This Row],[Spread]] &gt; AVERAGE(StockData[Spread]) * 1.2, "High", IF(StockData[[#This Row],[Spread]] &lt; AVERAGE(StockData[Spread]) * 0.8, "Low", "Medium"))</f>
        <v>Low</v>
      </c>
      <c r="M315" s="13">
        <f>(StockData[[#This Row],[close]] - StockData[[#This Row],[open]] )/ StockData[[#This Row],[open]]</f>
        <v>2.2931974401516977E-2</v>
      </c>
      <c r="N315" s="27">
        <f>IF(StockData[[#This Row],[change%]] &gt; 0.02, 0.9, IF(StockData[[#This Row],[change%]] &lt; -0.02, -0.9, 0))</f>
        <v>0.9</v>
      </c>
      <c r="O315" s="27" t="str">
        <f>IF(StockData[[#This Row],[sentiment score]] &gt; 0.5, "Positive", IF(StockData[[#This Row],[sentiment score]] &lt; -0.5, "Negative", "Neutral"))</f>
        <v>Positive</v>
      </c>
    </row>
    <row r="316" spans="1:15" x14ac:dyDescent="0.3">
      <c r="A316" s="1">
        <v>45373</v>
      </c>
      <c r="B316" s="2">
        <v>166.69</v>
      </c>
      <c r="C316" s="2">
        <v>171.2</v>
      </c>
      <c r="D316" s="2">
        <v>166.3</v>
      </c>
      <c r="E316" s="2">
        <v>170.83</v>
      </c>
      <c r="F316" s="2">
        <v>75580637</v>
      </c>
      <c r="G316" s="27" t="str">
        <f>TEXT(StockData[[#This Row],[Date]],"dddd")</f>
        <v>Friday</v>
      </c>
      <c r="H316" s="27" t="str">
        <f>TEXT(StockData[[#This Row],[Date]],"mmm yyyy")</f>
        <v>Mar 2024</v>
      </c>
      <c r="I316" s="2">
        <f>StockData[[#This Row],[high]] - StockData[[#This Row],[low]]</f>
        <v>4.8999999999999773</v>
      </c>
      <c r="J316" s="27" t="str">
        <f>IF(StockData[[#This Row],[high]]=_xlfn.MAXIFS(StockData[high],StockData[Date],"&lt;="&amp;StockData[[#This Row],[Date]]),"New High","Repeat")</f>
        <v>Repeat</v>
      </c>
      <c r="K316" s="27" t="str">
        <f>IF(StockData[[#This Row],[Spread]]&lt;5,"Low",IF(StockData[[#This Row],[Spread]]&lt;=15,"Medium","High"))</f>
        <v>Low</v>
      </c>
      <c r="L316" s="27" t="str">
        <f>IF(StockData[[#This Row],[Spread]] &gt; AVERAGE(StockData[Spread]) * 1.2, "High", IF(StockData[[#This Row],[Spread]] &lt; AVERAGE(StockData[Spread]) * 0.8, "Low", "Medium"))</f>
        <v>Low</v>
      </c>
      <c r="M316" s="13">
        <f>(StockData[[#This Row],[close]] - StockData[[#This Row],[open]] )/ StockData[[#This Row],[open]]</f>
        <v>2.4836522886795939E-2</v>
      </c>
      <c r="N316" s="27">
        <f>IF(StockData[[#This Row],[change%]] &gt; 0.02, 0.9, IF(StockData[[#This Row],[change%]] &lt; -0.02, -0.9, 0))</f>
        <v>0.9</v>
      </c>
      <c r="O316" s="27" t="str">
        <f>IF(StockData[[#This Row],[sentiment score]] &gt; 0.5, "Positive", IF(StockData[[#This Row],[sentiment score]] &lt; -0.5, "Negative", "Neutral"))</f>
        <v>Positive</v>
      </c>
    </row>
    <row r="317" spans="1:15" x14ac:dyDescent="0.3">
      <c r="A317" s="1">
        <v>45372</v>
      </c>
      <c r="B317" s="2">
        <v>176.39</v>
      </c>
      <c r="C317" s="2">
        <v>178.18</v>
      </c>
      <c r="D317" s="2">
        <v>171.8</v>
      </c>
      <c r="E317" s="2">
        <v>172.82</v>
      </c>
      <c r="F317" s="2">
        <v>73178014</v>
      </c>
      <c r="G317" s="27" t="str">
        <f>TEXT(StockData[[#This Row],[Date]],"dddd")</f>
        <v>Thursday</v>
      </c>
      <c r="H317" s="27" t="str">
        <f>TEXT(StockData[[#This Row],[Date]],"mmm yyyy")</f>
        <v>Mar 2024</v>
      </c>
      <c r="I317" s="2">
        <f>StockData[[#This Row],[high]] - StockData[[#This Row],[low]]</f>
        <v>6.3799999999999955</v>
      </c>
      <c r="J317" s="27" t="str">
        <f>IF(StockData[[#This Row],[high]]=_xlfn.MAXIFS(StockData[high],StockData[Date],"&lt;="&amp;StockData[[#This Row],[Date]]),"New High","Repeat")</f>
        <v>Repeat</v>
      </c>
      <c r="K317" s="27" t="str">
        <f>IF(StockData[[#This Row],[Spread]]&lt;5,"Low",IF(StockData[[#This Row],[Spread]]&lt;=15,"Medium","High"))</f>
        <v>Medium</v>
      </c>
      <c r="L317" s="27" t="str">
        <f>IF(StockData[[#This Row],[Spread]] &gt; AVERAGE(StockData[Spread]) * 1.2, "High", IF(StockData[[#This Row],[Spread]] &lt; AVERAGE(StockData[Spread]) * 0.8, "Low", "Medium"))</f>
        <v>Low</v>
      </c>
      <c r="M317" s="13">
        <f>(StockData[[#This Row],[close]] - StockData[[#This Row],[open]] )/ StockData[[#This Row],[open]]</f>
        <v>-2.023924258744823E-2</v>
      </c>
      <c r="N317" s="27">
        <f>IF(StockData[[#This Row],[change%]] &gt; 0.02, 0.9, IF(StockData[[#This Row],[change%]] &lt; -0.02, -0.9, 0))</f>
        <v>-0.9</v>
      </c>
      <c r="O317" s="27" t="str">
        <f>IF(StockData[[#This Row],[sentiment score]] &gt; 0.5, "Positive", IF(StockData[[#This Row],[sentiment score]] &lt; -0.5, "Negative", "Neutral"))</f>
        <v>Negative</v>
      </c>
    </row>
    <row r="318" spans="1:15" x14ac:dyDescent="0.3">
      <c r="A318" s="1">
        <v>45371</v>
      </c>
      <c r="B318" s="2">
        <v>173</v>
      </c>
      <c r="C318" s="2">
        <v>176.25</v>
      </c>
      <c r="D318" s="2">
        <v>170.82</v>
      </c>
      <c r="E318" s="2">
        <v>175.66</v>
      </c>
      <c r="F318" s="2">
        <v>83846726</v>
      </c>
      <c r="G318" s="27" t="str">
        <f>TEXT(StockData[[#This Row],[Date]],"dddd")</f>
        <v>Wednesday</v>
      </c>
      <c r="H318" s="27" t="str">
        <f>TEXT(StockData[[#This Row],[Date]],"mmm yyyy")</f>
        <v>Mar 2024</v>
      </c>
      <c r="I318" s="2">
        <f>StockData[[#This Row],[high]] - StockData[[#This Row],[low]]</f>
        <v>5.4300000000000068</v>
      </c>
      <c r="J318" s="27" t="str">
        <f>IF(StockData[[#This Row],[high]]=_xlfn.MAXIFS(StockData[high],StockData[Date],"&lt;="&amp;StockData[[#This Row],[Date]]),"New High","Repeat")</f>
        <v>Repeat</v>
      </c>
      <c r="K318" s="27" t="str">
        <f>IF(StockData[[#This Row],[Spread]]&lt;5,"Low",IF(StockData[[#This Row],[Spread]]&lt;=15,"Medium","High"))</f>
        <v>Medium</v>
      </c>
      <c r="L318" s="27" t="str">
        <f>IF(StockData[[#This Row],[Spread]] &gt; AVERAGE(StockData[Spread]) * 1.2, "High", IF(StockData[[#This Row],[Spread]] &lt; AVERAGE(StockData[Spread]) * 0.8, "Low", "Medium"))</f>
        <v>Low</v>
      </c>
      <c r="M318" s="13">
        <f>(StockData[[#This Row],[close]] - StockData[[#This Row],[open]] )/ StockData[[#This Row],[open]]</f>
        <v>1.5375722543352581E-2</v>
      </c>
      <c r="N318" s="27">
        <f>IF(StockData[[#This Row],[change%]] &gt; 0.02, 0.9, IF(StockData[[#This Row],[change%]] &lt; -0.02, -0.9, 0))</f>
        <v>0</v>
      </c>
      <c r="O318" s="27" t="str">
        <f>IF(StockData[[#This Row],[sentiment score]] &gt; 0.5, "Positive", IF(StockData[[#This Row],[sentiment score]] &lt; -0.5, "Negative", "Neutral"))</f>
        <v>Neutral</v>
      </c>
    </row>
    <row r="319" spans="1:15" x14ac:dyDescent="0.3">
      <c r="A319" s="1">
        <v>45370</v>
      </c>
      <c r="B319" s="2">
        <v>172.36</v>
      </c>
      <c r="C319" s="2">
        <v>172.82</v>
      </c>
      <c r="D319" s="2">
        <v>167.42</v>
      </c>
      <c r="E319" s="2">
        <v>171.32</v>
      </c>
      <c r="F319" s="2">
        <v>77271428</v>
      </c>
      <c r="G319" s="27" t="str">
        <f>TEXT(StockData[[#This Row],[Date]],"dddd")</f>
        <v>Tuesday</v>
      </c>
      <c r="H319" s="27" t="str">
        <f>TEXT(StockData[[#This Row],[Date]],"mmm yyyy")</f>
        <v>Mar 2024</v>
      </c>
      <c r="I319" s="2">
        <f>StockData[[#This Row],[high]] - StockData[[#This Row],[low]]</f>
        <v>5.4000000000000057</v>
      </c>
      <c r="J319" s="27" t="str">
        <f>IF(StockData[[#This Row],[high]]=_xlfn.MAXIFS(StockData[high],StockData[Date],"&lt;="&amp;StockData[[#This Row],[Date]]),"New High","Repeat")</f>
        <v>Repeat</v>
      </c>
      <c r="K319" s="27" t="str">
        <f>IF(StockData[[#This Row],[Spread]]&lt;5,"Low",IF(StockData[[#This Row],[Spread]]&lt;=15,"Medium","High"))</f>
        <v>Medium</v>
      </c>
      <c r="L319" s="27" t="str">
        <f>IF(StockData[[#This Row],[Spread]] &gt; AVERAGE(StockData[Spread]) * 1.2, "High", IF(StockData[[#This Row],[Spread]] &lt; AVERAGE(StockData[Spread]) * 0.8, "Low", "Medium"))</f>
        <v>Low</v>
      </c>
      <c r="M319" s="13">
        <f>(StockData[[#This Row],[close]] - StockData[[#This Row],[open]] )/ StockData[[#This Row],[open]]</f>
        <v>-6.0338825713623836E-3</v>
      </c>
      <c r="N319" s="27">
        <f>IF(StockData[[#This Row],[change%]] &gt; 0.02, 0.9, IF(StockData[[#This Row],[change%]] &lt; -0.02, -0.9, 0))</f>
        <v>0</v>
      </c>
      <c r="O319" s="27" t="str">
        <f>IF(StockData[[#This Row],[sentiment score]] &gt; 0.5, "Positive", IF(StockData[[#This Row],[sentiment score]] &lt; -0.5, "Negative", "Neutral"))</f>
        <v>Neutral</v>
      </c>
    </row>
    <row r="320" spans="1:15" x14ac:dyDescent="0.3">
      <c r="A320" s="1">
        <v>45369</v>
      </c>
      <c r="B320" s="2">
        <v>170.02</v>
      </c>
      <c r="C320" s="2">
        <v>174.72</v>
      </c>
      <c r="D320" s="2">
        <v>165.9</v>
      </c>
      <c r="E320" s="2">
        <v>173.8</v>
      </c>
      <c r="F320" s="2">
        <v>108214358</v>
      </c>
      <c r="G320" s="27" t="str">
        <f>TEXT(StockData[[#This Row],[Date]],"dddd")</f>
        <v>Monday</v>
      </c>
      <c r="H320" s="27" t="str">
        <f>TEXT(StockData[[#This Row],[Date]],"mmm yyyy")</f>
        <v>Mar 2024</v>
      </c>
      <c r="I320" s="2">
        <f>StockData[[#This Row],[high]] - StockData[[#This Row],[low]]</f>
        <v>8.8199999999999932</v>
      </c>
      <c r="J320" s="27" t="str">
        <f>IF(StockData[[#This Row],[high]]=_xlfn.MAXIFS(StockData[high],StockData[Date],"&lt;="&amp;StockData[[#This Row],[Date]]),"New High","Repeat")</f>
        <v>Repeat</v>
      </c>
      <c r="K320" s="27" t="str">
        <f>IF(StockData[[#This Row],[Spread]]&lt;5,"Low",IF(StockData[[#This Row],[Spread]]&lt;=15,"Medium","High"))</f>
        <v>Medium</v>
      </c>
      <c r="L320" s="27" t="str">
        <f>IF(StockData[[#This Row],[Spread]] &gt; AVERAGE(StockData[Spread]) * 1.2, "High", IF(StockData[[#This Row],[Spread]] &lt; AVERAGE(StockData[Spread]) * 0.8, "Low", "Medium"))</f>
        <v>Low</v>
      </c>
      <c r="M320" s="13">
        <f>(StockData[[#This Row],[close]] - StockData[[#This Row],[open]] )/ StockData[[#This Row],[open]]</f>
        <v>2.2232678508410781E-2</v>
      </c>
      <c r="N320" s="27">
        <f>IF(StockData[[#This Row],[change%]] &gt; 0.02, 0.9, IF(StockData[[#This Row],[change%]] &lt; -0.02, -0.9, 0))</f>
        <v>0.9</v>
      </c>
      <c r="O320" s="27" t="str">
        <f>IF(StockData[[#This Row],[sentiment score]] &gt; 0.5, "Positive", IF(StockData[[#This Row],[sentiment score]] &lt; -0.5, "Negative", "Neutral"))</f>
        <v>Positive</v>
      </c>
    </row>
    <row r="321" spans="1:15" x14ac:dyDescent="0.3">
      <c r="A321" s="1">
        <v>45366</v>
      </c>
      <c r="B321" s="2">
        <v>163.16</v>
      </c>
      <c r="C321" s="2">
        <v>165.18450000000001</v>
      </c>
      <c r="D321" s="2">
        <v>160.76</v>
      </c>
      <c r="E321" s="2">
        <v>163.57</v>
      </c>
      <c r="F321" s="2">
        <v>97146832</v>
      </c>
      <c r="G321" s="27" t="str">
        <f>TEXT(StockData[[#This Row],[Date]],"dddd")</f>
        <v>Friday</v>
      </c>
      <c r="H321" s="27" t="str">
        <f>TEXT(StockData[[#This Row],[Date]],"mmm yyyy")</f>
        <v>Mar 2024</v>
      </c>
      <c r="I321" s="2">
        <f>StockData[[#This Row],[high]] - StockData[[#This Row],[low]]</f>
        <v>4.4245000000000232</v>
      </c>
      <c r="J321" s="27" t="str">
        <f>IF(StockData[[#This Row],[high]]=_xlfn.MAXIFS(StockData[high],StockData[Date],"&lt;="&amp;StockData[[#This Row],[Date]]),"New High","Repeat")</f>
        <v>Repeat</v>
      </c>
      <c r="K321" s="27" t="str">
        <f>IF(StockData[[#This Row],[Spread]]&lt;5,"Low",IF(StockData[[#This Row],[Spread]]&lt;=15,"Medium","High"))</f>
        <v>Low</v>
      </c>
      <c r="L321" s="27" t="str">
        <f>IF(StockData[[#This Row],[Spread]] &gt; AVERAGE(StockData[Spread]) * 1.2, "High", IF(StockData[[#This Row],[Spread]] &lt; AVERAGE(StockData[Spread]) * 0.8, "Low", "Medium"))</f>
        <v>Low</v>
      </c>
      <c r="M321" s="13">
        <f>(StockData[[#This Row],[close]] - StockData[[#This Row],[open]] )/ StockData[[#This Row],[open]]</f>
        <v>2.5128708016670543E-3</v>
      </c>
      <c r="N321" s="27">
        <f>IF(StockData[[#This Row],[change%]] &gt; 0.02, 0.9, IF(StockData[[#This Row],[change%]] &lt; -0.02, -0.9, 0))</f>
        <v>0</v>
      </c>
      <c r="O321" s="27" t="str">
        <f>IF(StockData[[#This Row],[sentiment score]] &gt; 0.5, "Positive", IF(StockData[[#This Row],[sentiment score]] &lt; -0.5, "Negative", "Neutral"))</f>
        <v>Neutral</v>
      </c>
    </row>
    <row r="322" spans="1:15" x14ac:dyDescent="0.3">
      <c r="A322" s="1">
        <v>45365</v>
      </c>
      <c r="B322" s="2">
        <v>167.77</v>
      </c>
      <c r="C322" s="2">
        <v>171.17</v>
      </c>
      <c r="D322" s="2">
        <v>160.51</v>
      </c>
      <c r="E322" s="2">
        <v>162.5</v>
      </c>
      <c r="F322" s="2">
        <v>125494925</v>
      </c>
      <c r="G322" s="27" t="str">
        <f>TEXT(StockData[[#This Row],[Date]],"dddd")</f>
        <v>Thursday</v>
      </c>
      <c r="H322" s="27" t="str">
        <f>TEXT(StockData[[#This Row],[Date]],"mmm yyyy")</f>
        <v>Mar 2024</v>
      </c>
      <c r="I322" s="2">
        <f>StockData[[#This Row],[high]] - StockData[[#This Row],[low]]</f>
        <v>10.659999999999997</v>
      </c>
      <c r="J322" s="27" t="str">
        <f>IF(StockData[[#This Row],[high]]=_xlfn.MAXIFS(StockData[high],StockData[Date],"&lt;="&amp;StockData[[#This Row],[Date]]),"New High","Repeat")</f>
        <v>Repeat</v>
      </c>
      <c r="K322" s="27" t="str">
        <f>IF(StockData[[#This Row],[Spread]]&lt;5,"Low",IF(StockData[[#This Row],[Spread]]&lt;=15,"Medium","High"))</f>
        <v>Medium</v>
      </c>
      <c r="L322" s="27" t="str">
        <f>IF(StockData[[#This Row],[Spread]] &gt; AVERAGE(StockData[Spread]) * 1.2, "High", IF(StockData[[#This Row],[Spread]] &lt; AVERAGE(StockData[Spread]) * 0.8, "Low", "Medium"))</f>
        <v>Low</v>
      </c>
      <c r="M322" s="13">
        <f>(StockData[[#This Row],[close]] - StockData[[#This Row],[open]] )/ StockData[[#This Row],[open]]</f>
        <v>-3.1412052214341124E-2</v>
      </c>
      <c r="N322" s="27">
        <f>IF(StockData[[#This Row],[change%]] &gt; 0.02, 0.9, IF(StockData[[#This Row],[change%]] &lt; -0.02, -0.9, 0))</f>
        <v>-0.9</v>
      </c>
      <c r="O322" s="27" t="str">
        <f>IF(StockData[[#This Row],[sentiment score]] &gt; 0.5, "Positive", IF(StockData[[#This Row],[sentiment score]] &lt; -0.5, "Negative", "Neutral"))</f>
        <v>Negative</v>
      </c>
    </row>
    <row r="323" spans="1:15" x14ac:dyDescent="0.3">
      <c r="A323" s="1">
        <v>45364</v>
      </c>
      <c r="B323" s="2">
        <v>173.05</v>
      </c>
      <c r="C323" s="2">
        <v>176.05</v>
      </c>
      <c r="D323" s="2">
        <v>169.15</v>
      </c>
      <c r="E323" s="2">
        <v>169.48</v>
      </c>
      <c r="F323" s="2">
        <v>104717978</v>
      </c>
      <c r="G323" s="27" t="str">
        <f>TEXT(StockData[[#This Row],[Date]],"dddd")</f>
        <v>Wednesday</v>
      </c>
      <c r="H323" s="27" t="str">
        <f>TEXT(StockData[[#This Row],[Date]],"mmm yyyy")</f>
        <v>Mar 2024</v>
      </c>
      <c r="I323" s="2">
        <f>StockData[[#This Row],[high]] - StockData[[#This Row],[low]]</f>
        <v>6.9000000000000057</v>
      </c>
      <c r="J323" s="27" t="str">
        <f>IF(StockData[[#This Row],[high]]=_xlfn.MAXIFS(StockData[high],StockData[Date],"&lt;="&amp;StockData[[#This Row],[Date]]),"New High","Repeat")</f>
        <v>Repeat</v>
      </c>
      <c r="K323" s="27" t="str">
        <f>IF(StockData[[#This Row],[Spread]]&lt;5,"Low",IF(StockData[[#This Row],[Spread]]&lt;=15,"Medium","High"))</f>
        <v>Medium</v>
      </c>
      <c r="L323" s="27" t="str">
        <f>IF(StockData[[#This Row],[Spread]] &gt; AVERAGE(StockData[Spread]) * 1.2, "High", IF(StockData[[#This Row],[Spread]] &lt; AVERAGE(StockData[Spread]) * 0.8, "Low", "Medium"))</f>
        <v>Low</v>
      </c>
      <c r="M323" s="13">
        <f>(StockData[[#This Row],[close]] - StockData[[#This Row],[open]] )/ StockData[[#This Row],[open]]</f>
        <v>-2.0629875758451439E-2</v>
      </c>
      <c r="N323" s="27">
        <f>IF(StockData[[#This Row],[change%]] &gt; 0.02, 0.9, IF(StockData[[#This Row],[change%]] &lt; -0.02, -0.9, 0))</f>
        <v>-0.9</v>
      </c>
      <c r="O323" s="27" t="str">
        <f>IF(StockData[[#This Row],[sentiment score]] &gt; 0.5, "Positive", IF(StockData[[#This Row],[sentiment score]] &lt; -0.5, "Negative", "Neutral"))</f>
        <v>Negative</v>
      </c>
    </row>
    <row r="324" spans="1:15" x14ac:dyDescent="0.3">
      <c r="A324" s="1">
        <v>45363</v>
      </c>
      <c r="B324" s="2">
        <v>177.77</v>
      </c>
      <c r="C324" s="2">
        <v>179.43</v>
      </c>
      <c r="D324" s="2">
        <v>172.4101</v>
      </c>
      <c r="E324" s="2">
        <v>177.54</v>
      </c>
      <c r="F324" s="2">
        <v>87009098</v>
      </c>
      <c r="G324" s="27" t="str">
        <f>TEXT(StockData[[#This Row],[Date]],"dddd")</f>
        <v>Tuesday</v>
      </c>
      <c r="H324" s="27" t="str">
        <f>TEXT(StockData[[#This Row],[Date]],"mmm yyyy")</f>
        <v>Mar 2024</v>
      </c>
      <c r="I324" s="2">
        <f>StockData[[#This Row],[high]] - StockData[[#This Row],[low]]</f>
        <v>7.0199000000000069</v>
      </c>
      <c r="J324" s="27" t="str">
        <f>IF(StockData[[#This Row],[high]]=_xlfn.MAXIFS(StockData[high],StockData[Date],"&lt;="&amp;StockData[[#This Row],[Date]]),"New High","Repeat")</f>
        <v>Repeat</v>
      </c>
      <c r="K324" s="27" t="str">
        <f>IF(StockData[[#This Row],[Spread]]&lt;5,"Low",IF(StockData[[#This Row],[Spread]]&lt;=15,"Medium","High"))</f>
        <v>Medium</v>
      </c>
      <c r="L324" s="27" t="str">
        <f>IF(StockData[[#This Row],[Spread]] &gt; AVERAGE(StockData[Spread]) * 1.2, "High", IF(StockData[[#This Row],[Spread]] &lt; AVERAGE(StockData[Spread]) * 0.8, "Low", "Medium"))</f>
        <v>Low</v>
      </c>
      <c r="M324" s="13">
        <f>(StockData[[#This Row],[close]] - StockData[[#This Row],[open]] )/ StockData[[#This Row],[open]]</f>
        <v>-1.2938066040390289E-3</v>
      </c>
      <c r="N324" s="27">
        <f>IF(StockData[[#This Row],[change%]] &gt; 0.02, 0.9, IF(StockData[[#This Row],[change%]] &lt; -0.02, -0.9, 0))</f>
        <v>0</v>
      </c>
      <c r="O324" s="27" t="str">
        <f>IF(StockData[[#This Row],[sentiment score]] &gt; 0.5, "Positive", IF(StockData[[#This Row],[sentiment score]] &lt; -0.5, "Negative", "Neutral"))</f>
        <v>Neutral</v>
      </c>
    </row>
    <row r="325" spans="1:15" x14ac:dyDescent="0.3">
      <c r="A325" s="1">
        <v>45362</v>
      </c>
      <c r="B325" s="2">
        <v>175.45</v>
      </c>
      <c r="C325" s="2">
        <v>182.87</v>
      </c>
      <c r="D325" s="2">
        <v>174.8</v>
      </c>
      <c r="E325" s="2">
        <v>177.77</v>
      </c>
      <c r="F325" s="2">
        <v>85013157</v>
      </c>
      <c r="G325" s="27" t="str">
        <f>TEXT(StockData[[#This Row],[Date]],"dddd")</f>
        <v>Monday</v>
      </c>
      <c r="H325" s="27" t="str">
        <f>TEXT(StockData[[#This Row],[Date]],"mmm yyyy")</f>
        <v>Mar 2024</v>
      </c>
      <c r="I325" s="2">
        <f>StockData[[#This Row],[high]] - StockData[[#This Row],[low]]</f>
        <v>8.0699999999999932</v>
      </c>
      <c r="J325" s="27" t="str">
        <f>IF(StockData[[#This Row],[high]]=_xlfn.MAXIFS(StockData[high],StockData[Date],"&lt;="&amp;StockData[[#This Row],[Date]]),"New High","Repeat")</f>
        <v>Repeat</v>
      </c>
      <c r="K325" s="27" t="str">
        <f>IF(StockData[[#This Row],[Spread]]&lt;5,"Low",IF(StockData[[#This Row],[Spread]]&lt;=15,"Medium","High"))</f>
        <v>Medium</v>
      </c>
      <c r="L325" s="27" t="str">
        <f>IF(StockData[[#This Row],[Spread]] &gt; AVERAGE(StockData[Spread]) * 1.2, "High", IF(StockData[[#This Row],[Spread]] &lt; AVERAGE(StockData[Spread]) * 0.8, "Low", "Medium"))</f>
        <v>Low</v>
      </c>
      <c r="M325" s="13">
        <f>(StockData[[#This Row],[close]] - StockData[[#This Row],[open]] )/ StockData[[#This Row],[open]]</f>
        <v>1.3223140495867893E-2</v>
      </c>
      <c r="N325" s="27">
        <f>IF(StockData[[#This Row],[change%]] &gt; 0.02, 0.9, IF(StockData[[#This Row],[change%]] &lt; -0.02, -0.9, 0))</f>
        <v>0</v>
      </c>
      <c r="O325" s="27" t="str">
        <f>IF(StockData[[#This Row],[sentiment score]] &gt; 0.5, "Positive", IF(StockData[[#This Row],[sentiment score]] &lt; -0.5, "Negative", "Neutral"))</f>
        <v>Neutral</v>
      </c>
    </row>
    <row r="326" spans="1:15" x14ac:dyDescent="0.3">
      <c r="A326" s="1">
        <v>45359</v>
      </c>
      <c r="B326" s="2">
        <v>181.5</v>
      </c>
      <c r="C326" s="2">
        <v>182.73</v>
      </c>
      <c r="D326" s="2">
        <v>174.7</v>
      </c>
      <c r="E326" s="2">
        <v>175.34</v>
      </c>
      <c r="F326" s="2">
        <v>85544644</v>
      </c>
      <c r="G326" s="27" t="str">
        <f>TEXT(StockData[[#This Row],[Date]],"dddd")</f>
        <v>Friday</v>
      </c>
      <c r="H326" s="27" t="str">
        <f>TEXT(StockData[[#This Row],[Date]],"mmm yyyy")</f>
        <v>Mar 2024</v>
      </c>
      <c r="I326" s="2">
        <f>StockData[[#This Row],[high]] - StockData[[#This Row],[low]]</f>
        <v>8.0300000000000011</v>
      </c>
      <c r="J326" s="27" t="str">
        <f>IF(StockData[[#This Row],[high]]=_xlfn.MAXIFS(StockData[high],StockData[Date],"&lt;="&amp;StockData[[#This Row],[Date]]),"New High","Repeat")</f>
        <v>Repeat</v>
      </c>
      <c r="K326" s="27" t="str">
        <f>IF(StockData[[#This Row],[Spread]]&lt;5,"Low",IF(StockData[[#This Row],[Spread]]&lt;=15,"Medium","High"))</f>
        <v>Medium</v>
      </c>
      <c r="L326" s="27" t="str">
        <f>IF(StockData[[#This Row],[Spread]] &gt; AVERAGE(StockData[Spread]) * 1.2, "High", IF(StockData[[#This Row],[Spread]] &lt; AVERAGE(StockData[Spread]) * 0.8, "Low", "Medium"))</f>
        <v>Low</v>
      </c>
      <c r="M326" s="13">
        <f>(StockData[[#This Row],[close]] - StockData[[#This Row],[open]] )/ StockData[[#This Row],[open]]</f>
        <v>-3.3939393939393922E-2</v>
      </c>
      <c r="N326" s="27">
        <f>IF(StockData[[#This Row],[change%]] &gt; 0.02, 0.9, IF(StockData[[#This Row],[change%]] &lt; -0.02, -0.9, 0))</f>
        <v>-0.9</v>
      </c>
      <c r="O326" s="27" t="str">
        <f>IF(StockData[[#This Row],[sentiment score]] &gt; 0.5, "Positive", IF(StockData[[#This Row],[sentiment score]] &lt; -0.5, "Negative", "Neutral"))</f>
        <v>Negative</v>
      </c>
    </row>
    <row r="327" spans="1:15" x14ac:dyDescent="0.3">
      <c r="A327" s="1">
        <v>45358</v>
      </c>
      <c r="B327" s="2">
        <v>174.35</v>
      </c>
      <c r="C327" s="2">
        <v>180.04</v>
      </c>
      <c r="D327" s="2">
        <v>173.7</v>
      </c>
      <c r="E327" s="2">
        <v>178.65</v>
      </c>
      <c r="F327" s="2">
        <v>102129004</v>
      </c>
      <c r="G327" s="27" t="str">
        <f>TEXT(StockData[[#This Row],[Date]],"dddd")</f>
        <v>Thursday</v>
      </c>
      <c r="H327" s="27" t="str">
        <f>TEXT(StockData[[#This Row],[Date]],"mmm yyyy")</f>
        <v>Mar 2024</v>
      </c>
      <c r="I327" s="2">
        <f>StockData[[#This Row],[high]] - StockData[[#This Row],[low]]</f>
        <v>6.3400000000000034</v>
      </c>
      <c r="J327" s="27" t="str">
        <f>IF(StockData[[#This Row],[high]]=_xlfn.MAXIFS(StockData[high],StockData[Date],"&lt;="&amp;StockData[[#This Row],[Date]]),"New High","Repeat")</f>
        <v>Repeat</v>
      </c>
      <c r="K327" s="27" t="str">
        <f>IF(StockData[[#This Row],[Spread]]&lt;5,"Low",IF(StockData[[#This Row],[Spread]]&lt;=15,"Medium","High"))</f>
        <v>Medium</v>
      </c>
      <c r="L327" s="27" t="str">
        <f>IF(StockData[[#This Row],[Spread]] &gt; AVERAGE(StockData[Spread]) * 1.2, "High", IF(StockData[[#This Row],[Spread]] &lt; AVERAGE(StockData[Spread]) * 0.8, "Low", "Medium"))</f>
        <v>Low</v>
      </c>
      <c r="M327" s="13">
        <f>(StockData[[#This Row],[close]] - StockData[[#This Row],[open]] )/ StockData[[#This Row],[open]]</f>
        <v>2.4663034126756592E-2</v>
      </c>
      <c r="N327" s="27">
        <f>IF(StockData[[#This Row],[change%]] &gt; 0.02, 0.9, IF(StockData[[#This Row],[change%]] &lt; -0.02, -0.9, 0))</f>
        <v>0.9</v>
      </c>
      <c r="O327" s="27" t="str">
        <f>IF(StockData[[#This Row],[sentiment score]] &gt; 0.5, "Positive", IF(StockData[[#This Row],[sentiment score]] &lt; -0.5, "Negative", "Neutral"))</f>
        <v>Positive</v>
      </c>
    </row>
    <row r="328" spans="1:15" x14ac:dyDescent="0.3">
      <c r="A328" s="1">
        <v>45357</v>
      </c>
      <c r="B328" s="2">
        <v>179.99</v>
      </c>
      <c r="C328" s="2">
        <v>181.57599999999999</v>
      </c>
      <c r="D328" s="2">
        <v>173.7</v>
      </c>
      <c r="E328" s="2">
        <v>176.54</v>
      </c>
      <c r="F328" s="2">
        <v>107920944</v>
      </c>
      <c r="G328" s="27" t="str">
        <f>TEXT(StockData[[#This Row],[Date]],"dddd")</f>
        <v>Wednesday</v>
      </c>
      <c r="H328" s="27" t="str">
        <f>TEXT(StockData[[#This Row],[Date]],"mmm yyyy")</f>
        <v>Mar 2024</v>
      </c>
      <c r="I328" s="2">
        <f>StockData[[#This Row],[high]] - StockData[[#This Row],[low]]</f>
        <v>7.8760000000000048</v>
      </c>
      <c r="J328" s="27" t="str">
        <f>IF(StockData[[#This Row],[high]]=_xlfn.MAXIFS(StockData[high],StockData[Date],"&lt;="&amp;StockData[[#This Row],[Date]]),"New High","Repeat")</f>
        <v>Repeat</v>
      </c>
      <c r="K328" s="27" t="str">
        <f>IF(StockData[[#This Row],[Spread]]&lt;5,"Low",IF(StockData[[#This Row],[Spread]]&lt;=15,"Medium","High"))</f>
        <v>Medium</v>
      </c>
      <c r="L328" s="27" t="str">
        <f>IF(StockData[[#This Row],[Spread]] &gt; AVERAGE(StockData[Spread]) * 1.2, "High", IF(StockData[[#This Row],[Spread]] &lt; AVERAGE(StockData[Spread]) * 0.8, "Low", "Medium"))</f>
        <v>Low</v>
      </c>
      <c r="M328" s="13">
        <f>(StockData[[#This Row],[close]] - StockData[[#This Row],[open]] )/ StockData[[#This Row],[open]]</f>
        <v>-1.916773154064124E-2</v>
      </c>
      <c r="N328" s="27">
        <f>IF(StockData[[#This Row],[change%]] &gt; 0.02, 0.9, IF(StockData[[#This Row],[change%]] &lt; -0.02, -0.9, 0))</f>
        <v>0</v>
      </c>
      <c r="O328" s="27" t="str">
        <f>IF(StockData[[#This Row],[sentiment score]] &gt; 0.5, "Positive", IF(StockData[[#This Row],[sentiment score]] &lt; -0.5, "Negative", "Neutral"))</f>
        <v>Neutral</v>
      </c>
    </row>
    <row r="329" spans="1:15" x14ac:dyDescent="0.3">
      <c r="A329" s="1">
        <v>45356</v>
      </c>
      <c r="B329" s="2">
        <v>183.05</v>
      </c>
      <c r="C329" s="2">
        <v>184.59</v>
      </c>
      <c r="D329" s="2">
        <v>177.57</v>
      </c>
      <c r="E329" s="2">
        <v>180.74</v>
      </c>
      <c r="F329" s="2">
        <v>119660758</v>
      </c>
      <c r="G329" s="27" t="str">
        <f>TEXT(StockData[[#This Row],[Date]],"dddd")</f>
        <v>Tuesday</v>
      </c>
      <c r="H329" s="27" t="str">
        <f>TEXT(StockData[[#This Row],[Date]],"mmm yyyy")</f>
        <v>Mar 2024</v>
      </c>
      <c r="I329" s="2">
        <f>StockData[[#This Row],[high]] - StockData[[#This Row],[low]]</f>
        <v>7.0200000000000102</v>
      </c>
      <c r="J329" s="27" t="str">
        <f>IF(StockData[[#This Row],[high]]=_xlfn.MAXIFS(StockData[high],StockData[Date],"&lt;="&amp;StockData[[#This Row],[Date]]),"New High","Repeat")</f>
        <v>Repeat</v>
      </c>
      <c r="K329" s="27" t="str">
        <f>IF(StockData[[#This Row],[Spread]]&lt;5,"Low",IF(StockData[[#This Row],[Spread]]&lt;=15,"Medium","High"))</f>
        <v>Medium</v>
      </c>
      <c r="L329" s="27" t="str">
        <f>IF(StockData[[#This Row],[Spread]] &gt; AVERAGE(StockData[Spread]) * 1.2, "High", IF(StockData[[#This Row],[Spread]] &lt; AVERAGE(StockData[Spread]) * 0.8, "Low", "Medium"))</f>
        <v>Low</v>
      </c>
      <c r="M329" s="13">
        <f>(StockData[[#This Row],[close]] - StockData[[#This Row],[open]] )/ StockData[[#This Row],[open]]</f>
        <v>-1.2619502868068845E-2</v>
      </c>
      <c r="N329" s="27">
        <f>IF(StockData[[#This Row],[change%]] &gt; 0.02, 0.9, IF(StockData[[#This Row],[change%]] &lt; -0.02, -0.9, 0))</f>
        <v>0</v>
      </c>
      <c r="O329" s="27" t="str">
        <f>IF(StockData[[#This Row],[sentiment score]] &gt; 0.5, "Positive", IF(StockData[[#This Row],[sentiment score]] &lt; -0.5, "Negative", "Neutral"))</f>
        <v>Neutral</v>
      </c>
    </row>
    <row r="330" spans="1:15" x14ac:dyDescent="0.3">
      <c r="A330" s="1">
        <v>45355</v>
      </c>
      <c r="B330" s="2">
        <v>198.73</v>
      </c>
      <c r="C330" s="2">
        <v>199.75</v>
      </c>
      <c r="D330" s="2">
        <v>186.72</v>
      </c>
      <c r="E330" s="2">
        <v>188.14</v>
      </c>
      <c r="F330" s="2">
        <v>134334869</v>
      </c>
      <c r="G330" s="27" t="str">
        <f>TEXT(StockData[[#This Row],[Date]],"dddd")</f>
        <v>Monday</v>
      </c>
      <c r="H330" s="27" t="str">
        <f>TEXT(StockData[[#This Row],[Date]],"mmm yyyy")</f>
        <v>Mar 2024</v>
      </c>
      <c r="I330" s="2">
        <f>StockData[[#This Row],[high]] - StockData[[#This Row],[low]]</f>
        <v>13.030000000000001</v>
      </c>
      <c r="J330" s="27" t="str">
        <f>IF(StockData[[#This Row],[high]]=_xlfn.MAXIFS(StockData[high],StockData[Date],"&lt;="&amp;StockData[[#This Row],[Date]]),"New High","Repeat")</f>
        <v>Repeat</v>
      </c>
      <c r="K330" s="27" t="str">
        <f>IF(StockData[[#This Row],[Spread]]&lt;5,"Low",IF(StockData[[#This Row],[Spread]]&lt;=15,"Medium","High"))</f>
        <v>Medium</v>
      </c>
      <c r="L330" s="27" t="str">
        <f>IF(StockData[[#This Row],[Spread]] &gt; AVERAGE(StockData[Spread]) * 1.2, "High", IF(StockData[[#This Row],[Spread]] &lt; AVERAGE(StockData[Spread]) * 0.8, "Low", "Medium"))</f>
        <v>Medium</v>
      </c>
      <c r="M330" s="13">
        <f>(StockData[[#This Row],[close]] - StockData[[#This Row],[open]] )/ StockData[[#This Row],[open]]</f>
        <v>-5.3288381220751795E-2</v>
      </c>
      <c r="N330" s="27">
        <f>IF(StockData[[#This Row],[change%]] &gt; 0.02, 0.9, IF(StockData[[#This Row],[change%]] &lt; -0.02, -0.9, 0))</f>
        <v>-0.9</v>
      </c>
      <c r="O330" s="27" t="str">
        <f>IF(StockData[[#This Row],[sentiment score]] &gt; 0.5, "Positive", IF(StockData[[#This Row],[sentiment score]] &lt; -0.5, "Negative", "Neutral"))</f>
        <v>Negative</v>
      </c>
    </row>
    <row r="331" spans="1:15" x14ac:dyDescent="0.3">
      <c r="A331" s="1">
        <v>45352</v>
      </c>
      <c r="B331" s="2">
        <v>200.52</v>
      </c>
      <c r="C331" s="2">
        <v>204.52</v>
      </c>
      <c r="D331" s="2">
        <v>198.5</v>
      </c>
      <c r="E331" s="2">
        <v>202.64</v>
      </c>
      <c r="F331" s="2">
        <v>82243119</v>
      </c>
      <c r="G331" s="27" t="str">
        <f>TEXT(StockData[[#This Row],[Date]],"dddd")</f>
        <v>Friday</v>
      </c>
      <c r="H331" s="27" t="str">
        <f>TEXT(StockData[[#This Row],[Date]],"mmm yyyy")</f>
        <v>Mar 2024</v>
      </c>
      <c r="I331" s="2">
        <f>StockData[[#This Row],[high]] - StockData[[#This Row],[low]]</f>
        <v>6.0200000000000102</v>
      </c>
      <c r="J331" s="27" t="str">
        <f>IF(StockData[[#This Row],[high]]=_xlfn.MAXIFS(StockData[high],StockData[Date],"&lt;="&amp;StockData[[#This Row],[Date]]),"New High","Repeat")</f>
        <v>Repeat</v>
      </c>
      <c r="K331" s="27" t="str">
        <f>IF(StockData[[#This Row],[Spread]]&lt;5,"Low",IF(StockData[[#This Row],[Spread]]&lt;=15,"Medium","High"))</f>
        <v>Medium</v>
      </c>
      <c r="L331" s="27" t="str">
        <f>IF(StockData[[#This Row],[Spread]] &gt; AVERAGE(StockData[Spread]) * 1.2, "High", IF(StockData[[#This Row],[Spread]] &lt; AVERAGE(StockData[Spread]) * 0.8, "Low", "Medium"))</f>
        <v>Low</v>
      </c>
      <c r="M331" s="13">
        <f>(StockData[[#This Row],[close]] - StockData[[#This Row],[open]] )/ StockData[[#This Row],[open]]</f>
        <v>1.0572511470177419E-2</v>
      </c>
      <c r="N331" s="27">
        <f>IF(StockData[[#This Row],[change%]] &gt; 0.02, 0.9, IF(StockData[[#This Row],[change%]] &lt; -0.02, -0.9, 0))</f>
        <v>0</v>
      </c>
      <c r="O331" s="27" t="str">
        <f>IF(StockData[[#This Row],[sentiment score]] &gt; 0.5, "Positive", IF(StockData[[#This Row],[sentiment score]] &lt; -0.5, "Negative", "Neutral"))</f>
        <v>Neutral</v>
      </c>
    </row>
    <row r="332" spans="1:15" x14ac:dyDescent="0.3">
      <c r="A332" s="1">
        <v>45351</v>
      </c>
      <c r="B332" s="2">
        <v>204.18</v>
      </c>
      <c r="C332" s="2">
        <v>205.28</v>
      </c>
      <c r="D332" s="2">
        <v>198.44630000000001</v>
      </c>
      <c r="E332" s="2">
        <v>201.88</v>
      </c>
      <c r="F332" s="2">
        <v>85906974</v>
      </c>
      <c r="G332" s="27" t="str">
        <f>TEXT(StockData[[#This Row],[Date]],"dddd")</f>
        <v>Thursday</v>
      </c>
      <c r="H332" s="27" t="str">
        <f>TEXT(StockData[[#This Row],[Date]],"mmm yyyy")</f>
        <v>Feb 2024</v>
      </c>
      <c r="I332" s="2">
        <f>StockData[[#This Row],[high]] - StockData[[#This Row],[low]]</f>
        <v>6.8336999999999932</v>
      </c>
      <c r="J332" s="27" t="str">
        <f>IF(StockData[[#This Row],[high]]=_xlfn.MAXIFS(StockData[high],StockData[Date],"&lt;="&amp;StockData[[#This Row],[Date]]),"New High","Repeat")</f>
        <v>Repeat</v>
      </c>
      <c r="K332" s="27" t="str">
        <f>IF(StockData[[#This Row],[Spread]]&lt;5,"Low",IF(StockData[[#This Row],[Spread]]&lt;=15,"Medium","High"))</f>
        <v>Medium</v>
      </c>
      <c r="L332" s="27" t="str">
        <f>IF(StockData[[#This Row],[Spread]] &gt; AVERAGE(StockData[Spread]) * 1.2, "High", IF(StockData[[#This Row],[Spread]] &lt; AVERAGE(StockData[Spread]) * 0.8, "Low", "Medium"))</f>
        <v>Low</v>
      </c>
      <c r="M332" s="13">
        <f>(StockData[[#This Row],[close]] - StockData[[#This Row],[open]] )/ StockData[[#This Row],[open]]</f>
        <v>-1.1264570477030127E-2</v>
      </c>
      <c r="N332" s="27">
        <f>IF(StockData[[#This Row],[change%]] &gt; 0.02, 0.9, IF(StockData[[#This Row],[change%]] &lt; -0.02, -0.9, 0))</f>
        <v>0</v>
      </c>
      <c r="O332" s="27" t="str">
        <f>IF(StockData[[#This Row],[sentiment score]] &gt; 0.5, "Positive", IF(StockData[[#This Row],[sentiment score]] &lt; -0.5, "Negative", "Neutral"))</f>
        <v>Neutral</v>
      </c>
    </row>
    <row r="333" spans="1:15" x14ac:dyDescent="0.3">
      <c r="A333" s="1">
        <v>45350</v>
      </c>
      <c r="B333" s="2">
        <v>200.42</v>
      </c>
      <c r="C333" s="2">
        <v>205.3</v>
      </c>
      <c r="D333" s="2">
        <v>198.44</v>
      </c>
      <c r="E333" s="2">
        <v>202.04</v>
      </c>
      <c r="F333" s="2">
        <v>99806173</v>
      </c>
      <c r="G333" s="27" t="str">
        <f>TEXT(StockData[[#This Row],[Date]],"dddd")</f>
        <v>Wednesday</v>
      </c>
      <c r="H333" s="27" t="str">
        <f>TEXT(StockData[[#This Row],[Date]],"mmm yyyy")</f>
        <v>Feb 2024</v>
      </c>
      <c r="I333" s="2">
        <f>StockData[[#This Row],[high]] - StockData[[#This Row],[low]]</f>
        <v>6.8600000000000136</v>
      </c>
      <c r="J333" s="27" t="str">
        <f>IF(StockData[[#This Row],[high]]=_xlfn.MAXIFS(StockData[high],StockData[Date],"&lt;="&amp;StockData[[#This Row],[Date]]),"New High","Repeat")</f>
        <v>Repeat</v>
      </c>
      <c r="K333" s="27" t="str">
        <f>IF(StockData[[#This Row],[Spread]]&lt;5,"Low",IF(StockData[[#This Row],[Spread]]&lt;=15,"Medium","High"))</f>
        <v>Medium</v>
      </c>
      <c r="L333" s="27" t="str">
        <f>IF(StockData[[#This Row],[Spread]] &gt; AVERAGE(StockData[Spread]) * 1.2, "High", IF(StockData[[#This Row],[Spread]] &lt; AVERAGE(StockData[Spread]) * 0.8, "Low", "Medium"))</f>
        <v>Low</v>
      </c>
      <c r="M333" s="13">
        <f>(StockData[[#This Row],[close]] - StockData[[#This Row],[open]] )/ StockData[[#This Row],[open]]</f>
        <v>8.0830256461431223E-3</v>
      </c>
      <c r="N333" s="27">
        <f>IF(StockData[[#This Row],[change%]] &gt; 0.02, 0.9, IF(StockData[[#This Row],[change%]] &lt; -0.02, -0.9, 0))</f>
        <v>0</v>
      </c>
      <c r="O333" s="27" t="str">
        <f>IF(StockData[[#This Row],[sentiment score]] &gt; 0.5, "Positive", IF(StockData[[#This Row],[sentiment score]] &lt; -0.5, "Negative", "Neutral"))</f>
        <v>Neutral</v>
      </c>
    </row>
    <row r="334" spans="1:15" x14ac:dyDescent="0.3">
      <c r="A334" s="1">
        <v>45349</v>
      </c>
      <c r="B334" s="2">
        <v>204.04</v>
      </c>
      <c r="C334" s="2">
        <v>205.6</v>
      </c>
      <c r="D334" s="2">
        <v>198.26</v>
      </c>
      <c r="E334" s="2">
        <v>199.73</v>
      </c>
      <c r="F334" s="2">
        <v>108645412</v>
      </c>
      <c r="G334" s="27" t="str">
        <f>TEXT(StockData[[#This Row],[Date]],"dddd")</f>
        <v>Tuesday</v>
      </c>
      <c r="H334" s="27" t="str">
        <f>TEXT(StockData[[#This Row],[Date]],"mmm yyyy")</f>
        <v>Feb 2024</v>
      </c>
      <c r="I334" s="2">
        <f>StockData[[#This Row],[high]] - StockData[[#This Row],[low]]</f>
        <v>7.3400000000000034</v>
      </c>
      <c r="J334" s="27" t="str">
        <f>IF(StockData[[#This Row],[high]]=_xlfn.MAXIFS(StockData[high],StockData[Date],"&lt;="&amp;StockData[[#This Row],[Date]]),"New High","Repeat")</f>
        <v>Repeat</v>
      </c>
      <c r="K334" s="27" t="str">
        <f>IF(StockData[[#This Row],[Spread]]&lt;5,"Low",IF(StockData[[#This Row],[Spread]]&lt;=15,"Medium","High"))</f>
        <v>Medium</v>
      </c>
      <c r="L334" s="27" t="str">
        <f>IF(StockData[[#This Row],[Spread]] &gt; AVERAGE(StockData[Spread]) * 1.2, "High", IF(StockData[[#This Row],[Spread]] &lt; AVERAGE(StockData[Spread]) * 0.8, "Low", "Medium"))</f>
        <v>Low</v>
      </c>
      <c r="M334" s="13">
        <f>(StockData[[#This Row],[close]] - StockData[[#This Row],[open]] )/ StockData[[#This Row],[open]]</f>
        <v>-2.1123309155067646E-2</v>
      </c>
      <c r="N334" s="27">
        <f>IF(StockData[[#This Row],[change%]] &gt; 0.02, 0.9, IF(StockData[[#This Row],[change%]] &lt; -0.02, -0.9, 0))</f>
        <v>-0.9</v>
      </c>
      <c r="O334" s="27" t="str">
        <f>IF(StockData[[#This Row],[sentiment score]] &gt; 0.5, "Positive", IF(StockData[[#This Row],[sentiment score]] &lt; -0.5, "Negative", "Neutral"))</f>
        <v>Negative</v>
      </c>
    </row>
    <row r="335" spans="1:15" x14ac:dyDescent="0.3">
      <c r="A335" s="1">
        <v>45348</v>
      </c>
      <c r="B335" s="2">
        <v>192.29</v>
      </c>
      <c r="C335" s="2">
        <v>201.78</v>
      </c>
      <c r="D335" s="2">
        <v>192</v>
      </c>
      <c r="E335" s="2">
        <v>199.4</v>
      </c>
      <c r="F335" s="2">
        <v>111747116</v>
      </c>
      <c r="G335" s="27" t="str">
        <f>TEXT(StockData[[#This Row],[Date]],"dddd")</f>
        <v>Monday</v>
      </c>
      <c r="H335" s="27" t="str">
        <f>TEXT(StockData[[#This Row],[Date]],"mmm yyyy")</f>
        <v>Feb 2024</v>
      </c>
      <c r="I335" s="2">
        <f>StockData[[#This Row],[high]] - StockData[[#This Row],[low]]</f>
        <v>9.7800000000000011</v>
      </c>
      <c r="J335" s="27" t="str">
        <f>IF(StockData[[#This Row],[high]]=_xlfn.MAXIFS(StockData[high],StockData[Date],"&lt;="&amp;StockData[[#This Row],[Date]]),"New High","Repeat")</f>
        <v>Repeat</v>
      </c>
      <c r="K335" s="27" t="str">
        <f>IF(StockData[[#This Row],[Spread]]&lt;5,"Low",IF(StockData[[#This Row],[Spread]]&lt;=15,"Medium","High"))</f>
        <v>Medium</v>
      </c>
      <c r="L335" s="27" t="str">
        <f>IF(StockData[[#This Row],[Spread]] &gt; AVERAGE(StockData[Spread]) * 1.2, "High", IF(StockData[[#This Row],[Spread]] &lt; AVERAGE(StockData[Spread]) * 0.8, "Low", "Medium"))</f>
        <v>Low</v>
      </c>
      <c r="M335" s="13">
        <f>(StockData[[#This Row],[close]] - StockData[[#This Row],[open]] )/ StockData[[#This Row],[open]]</f>
        <v>3.6975401736959873E-2</v>
      </c>
      <c r="N335" s="27">
        <f>IF(StockData[[#This Row],[change%]] &gt; 0.02, 0.9, IF(StockData[[#This Row],[change%]] &lt; -0.02, -0.9, 0))</f>
        <v>0.9</v>
      </c>
      <c r="O335" s="27" t="str">
        <f>IF(StockData[[#This Row],[sentiment score]] &gt; 0.5, "Positive", IF(StockData[[#This Row],[sentiment score]] &lt; -0.5, "Negative", "Neutral"))</f>
        <v>Positive</v>
      </c>
    </row>
    <row r="336" spans="1:15" x14ac:dyDescent="0.3">
      <c r="A336" s="1">
        <v>45345</v>
      </c>
      <c r="B336" s="2">
        <v>195.31</v>
      </c>
      <c r="C336" s="2">
        <v>197.57</v>
      </c>
      <c r="D336" s="2">
        <v>191.5</v>
      </c>
      <c r="E336" s="2">
        <v>191.97</v>
      </c>
      <c r="F336" s="2">
        <v>78841917</v>
      </c>
      <c r="G336" s="27" t="str">
        <f>TEXT(StockData[[#This Row],[Date]],"dddd")</f>
        <v>Friday</v>
      </c>
      <c r="H336" s="27" t="str">
        <f>TEXT(StockData[[#This Row],[Date]],"mmm yyyy")</f>
        <v>Feb 2024</v>
      </c>
      <c r="I336" s="2">
        <f>StockData[[#This Row],[high]] - StockData[[#This Row],[low]]</f>
        <v>6.0699999999999932</v>
      </c>
      <c r="J336" s="27" t="str">
        <f>IF(StockData[[#This Row],[high]]=_xlfn.MAXIFS(StockData[high],StockData[Date],"&lt;="&amp;StockData[[#This Row],[Date]]),"New High","Repeat")</f>
        <v>Repeat</v>
      </c>
      <c r="K336" s="27" t="str">
        <f>IF(StockData[[#This Row],[Spread]]&lt;5,"Low",IF(StockData[[#This Row],[Spread]]&lt;=15,"Medium","High"))</f>
        <v>Medium</v>
      </c>
      <c r="L336" s="27" t="str">
        <f>IF(StockData[[#This Row],[Spread]] &gt; AVERAGE(StockData[Spread]) * 1.2, "High", IF(StockData[[#This Row],[Spread]] &lt; AVERAGE(StockData[Spread]) * 0.8, "Low", "Medium"))</f>
        <v>Low</v>
      </c>
      <c r="M336" s="13">
        <f>(StockData[[#This Row],[close]] - StockData[[#This Row],[open]] )/ StockData[[#This Row],[open]]</f>
        <v>-1.7101018893041848E-2</v>
      </c>
      <c r="N336" s="27">
        <f>IF(StockData[[#This Row],[change%]] &gt; 0.02, 0.9, IF(StockData[[#This Row],[change%]] &lt; -0.02, -0.9, 0))</f>
        <v>0</v>
      </c>
      <c r="O336" s="27" t="str">
        <f>IF(StockData[[#This Row],[sentiment score]] &gt; 0.5, "Positive", IF(StockData[[#This Row],[sentiment score]] &lt; -0.5, "Negative", "Neutral"))</f>
        <v>Neutral</v>
      </c>
    </row>
    <row r="337" spans="1:15" x14ac:dyDescent="0.3">
      <c r="A337" s="1">
        <v>45344</v>
      </c>
      <c r="B337" s="2">
        <v>194</v>
      </c>
      <c r="C337" s="2">
        <v>198.32</v>
      </c>
      <c r="D337" s="2">
        <v>191.36</v>
      </c>
      <c r="E337" s="2">
        <v>197.41</v>
      </c>
      <c r="F337" s="2">
        <v>92739461</v>
      </c>
      <c r="G337" s="27" t="str">
        <f>TEXT(StockData[[#This Row],[Date]],"dddd")</f>
        <v>Thursday</v>
      </c>
      <c r="H337" s="27" t="str">
        <f>TEXT(StockData[[#This Row],[Date]],"mmm yyyy")</f>
        <v>Feb 2024</v>
      </c>
      <c r="I337" s="2">
        <f>StockData[[#This Row],[high]] - StockData[[#This Row],[low]]</f>
        <v>6.9599999999999795</v>
      </c>
      <c r="J337" s="27" t="str">
        <f>IF(StockData[[#This Row],[high]]=_xlfn.MAXIFS(StockData[high],StockData[Date],"&lt;="&amp;StockData[[#This Row],[Date]]),"New High","Repeat")</f>
        <v>Repeat</v>
      </c>
      <c r="K337" s="27" t="str">
        <f>IF(StockData[[#This Row],[Spread]]&lt;5,"Low",IF(StockData[[#This Row],[Spread]]&lt;=15,"Medium","High"))</f>
        <v>Medium</v>
      </c>
      <c r="L337" s="27" t="str">
        <f>IF(StockData[[#This Row],[Spread]] &gt; AVERAGE(StockData[Spread]) * 1.2, "High", IF(StockData[[#This Row],[Spread]] &lt; AVERAGE(StockData[Spread]) * 0.8, "Low", "Medium"))</f>
        <v>Low</v>
      </c>
      <c r="M337" s="13">
        <f>(StockData[[#This Row],[close]] - StockData[[#This Row],[open]] )/ StockData[[#This Row],[open]]</f>
        <v>1.7577319587628849E-2</v>
      </c>
      <c r="N337" s="27">
        <f>IF(StockData[[#This Row],[change%]] &gt; 0.02, 0.9, IF(StockData[[#This Row],[change%]] &lt; -0.02, -0.9, 0))</f>
        <v>0</v>
      </c>
      <c r="O337" s="27" t="str">
        <f>IF(StockData[[#This Row],[sentiment score]] &gt; 0.5, "Positive", IF(StockData[[#This Row],[sentiment score]] &lt; -0.5, "Negative", "Neutral"))</f>
        <v>Neutral</v>
      </c>
    </row>
    <row r="338" spans="1:15" x14ac:dyDescent="0.3">
      <c r="A338" s="1">
        <v>45343</v>
      </c>
      <c r="B338" s="2">
        <v>193.36</v>
      </c>
      <c r="C338" s="2">
        <v>199.44</v>
      </c>
      <c r="D338" s="2">
        <v>191.95</v>
      </c>
      <c r="E338" s="2">
        <v>194.77</v>
      </c>
      <c r="F338" s="2">
        <v>103844008</v>
      </c>
      <c r="G338" s="27" t="str">
        <f>TEXT(StockData[[#This Row],[Date]],"dddd")</f>
        <v>Wednesday</v>
      </c>
      <c r="H338" s="27" t="str">
        <f>TEXT(StockData[[#This Row],[Date]],"mmm yyyy")</f>
        <v>Feb 2024</v>
      </c>
      <c r="I338" s="2">
        <f>StockData[[#This Row],[high]] - StockData[[#This Row],[low]]</f>
        <v>7.4900000000000091</v>
      </c>
      <c r="J338" s="27" t="str">
        <f>IF(StockData[[#This Row],[high]]=_xlfn.MAXIFS(StockData[high],StockData[Date],"&lt;="&amp;StockData[[#This Row],[Date]]),"New High","Repeat")</f>
        <v>Repeat</v>
      </c>
      <c r="K338" s="27" t="str">
        <f>IF(StockData[[#This Row],[Spread]]&lt;5,"Low",IF(StockData[[#This Row],[Spread]]&lt;=15,"Medium","High"))</f>
        <v>Medium</v>
      </c>
      <c r="L338" s="27" t="str">
        <f>IF(StockData[[#This Row],[Spread]] &gt; AVERAGE(StockData[Spread]) * 1.2, "High", IF(StockData[[#This Row],[Spread]] &lt; AVERAGE(StockData[Spread]) * 0.8, "Low", "Medium"))</f>
        <v>Low</v>
      </c>
      <c r="M338" s="13">
        <f>(StockData[[#This Row],[close]] - StockData[[#This Row],[open]] )/ StockData[[#This Row],[open]]</f>
        <v>7.292097641704574E-3</v>
      </c>
      <c r="N338" s="27">
        <f>IF(StockData[[#This Row],[change%]] &gt; 0.02, 0.9, IF(StockData[[#This Row],[change%]] &lt; -0.02, -0.9, 0))</f>
        <v>0</v>
      </c>
      <c r="O338" s="27" t="str">
        <f>IF(StockData[[#This Row],[sentiment score]] &gt; 0.5, "Positive", IF(StockData[[#This Row],[sentiment score]] &lt; -0.5, "Negative", "Neutral"))</f>
        <v>Neutral</v>
      </c>
    </row>
    <row r="339" spans="1:15" x14ac:dyDescent="0.3">
      <c r="A339" s="1">
        <v>45342</v>
      </c>
      <c r="B339" s="2">
        <v>196.13</v>
      </c>
      <c r="C339" s="2">
        <v>198.6</v>
      </c>
      <c r="D339" s="2">
        <v>189.13</v>
      </c>
      <c r="E339" s="2">
        <v>193.76</v>
      </c>
      <c r="F339" s="2">
        <v>104545762</v>
      </c>
      <c r="G339" s="27" t="str">
        <f>TEXT(StockData[[#This Row],[Date]],"dddd")</f>
        <v>Tuesday</v>
      </c>
      <c r="H339" s="27" t="str">
        <f>TEXT(StockData[[#This Row],[Date]],"mmm yyyy")</f>
        <v>Feb 2024</v>
      </c>
      <c r="I339" s="2">
        <f>StockData[[#This Row],[high]] - StockData[[#This Row],[low]]</f>
        <v>9.4699999999999989</v>
      </c>
      <c r="J339" s="27" t="str">
        <f>IF(StockData[[#This Row],[high]]=_xlfn.MAXIFS(StockData[high],StockData[Date],"&lt;="&amp;StockData[[#This Row],[Date]]),"New High","Repeat")</f>
        <v>Repeat</v>
      </c>
      <c r="K339" s="27" t="str">
        <f>IF(StockData[[#This Row],[Spread]]&lt;5,"Low",IF(StockData[[#This Row],[Spread]]&lt;=15,"Medium","High"))</f>
        <v>Medium</v>
      </c>
      <c r="L339" s="27" t="str">
        <f>IF(StockData[[#This Row],[Spread]] &gt; AVERAGE(StockData[Spread]) * 1.2, "High", IF(StockData[[#This Row],[Spread]] &lt; AVERAGE(StockData[Spread]) * 0.8, "Low", "Medium"))</f>
        <v>Low</v>
      </c>
      <c r="M339" s="13">
        <f>(StockData[[#This Row],[close]] - StockData[[#This Row],[open]] )/ StockData[[#This Row],[open]]</f>
        <v>-1.2083821954825904E-2</v>
      </c>
      <c r="N339" s="27">
        <f>IF(StockData[[#This Row],[change%]] &gt; 0.02, 0.9, IF(StockData[[#This Row],[change%]] &lt; -0.02, -0.9, 0))</f>
        <v>0</v>
      </c>
      <c r="O339" s="27" t="str">
        <f>IF(StockData[[#This Row],[sentiment score]] &gt; 0.5, "Positive", IF(StockData[[#This Row],[sentiment score]] &lt; -0.5, "Negative", "Neutral"))</f>
        <v>Neutral</v>
      </c>
    </row>
    <row r="340" spans="1:15" x14ac:dyDescent="0.3">
      <c r="A340" s="1">
        <v>45338</v>
      </c>
      <c r="B340" s="2">
        <v>202.06</v>
      </c>
      <c r="C340" s="2">
        <v>203.17</v>
      </c>
      <c r="D340" s="2">
        <v>197.4</v>
      </c>
      <c r="E340" s="2">
        <v>199.95</v>
      </c>
      <c r="F340" s="2">
        <v>111346705</v>
      </c>
      <c r="G340" s="27" t="str">
        <f>TEXT(StockData[[#This Row],[Date]],"dddd")</f>
        <v>Friday</v>
      </c>
      <c r="H340" s="27" t="str">
        <f>TEXT(StockData[[#This Row],[Date]],"mmm yyyy")</f>
        <v>Feb 2024</v>
      </c>
      <c r="I340" s="2">
        <f>StockData[[#This Row],[high]] - StockData[[#This Row],[low]]</f>
        <v>5.7699999999999818</v>
      </c>
      <c r="J340" s="27" t="str">
        <f>IF(StockData[[#This Row],[high]]=_xlfn.MAXIFS(StockData[high],StockData[Date],"&lt;="&amp;StockData[[#This Row],[Date]]),"New High","Repeat")</f>
        <v>Repeat</v>
      </c>
      <c r="K340" s="27" t="str">
        <f>IF(StockData[[#This Row],[Spread]]&lt;5,"Low",IF(StockData[[#This Row],[Spread]]&lt;=15,"Medium","High"))</f>
        <v>Medium</v>
      </c>
      <c r="L340" s="27" t="str">
        <f>IF(StockData[[#This Row],[Spread]] &gt; AVERAGE(StockData[Spread]) * 1.2, "High", IF(StockData[[#This Row],[Spread]] &lt; AVERAGE(StockData[Spread]) * 0.8, "Low", "Medium"))</f>
        <v>Low</v>
      </c>
      <c r="M340" s="13">
        <f>(StockData[[#This Row],[close]] - StockData[[#This Row],[open]] )/ StockData[[#This Row],[open]]</f>
        <v>-1.0442442838760831E-2</v>
      </c>
      <c r="N340" s="27">
        <f>IF(StockData[[#This Row],[change%]] &gt; 0.02, 0.9, IF(StockData[[#This Row],[change%]] &lt; -0.02, -0.9, 0))</f>
        <v>0</v>
      </c>
      <c r="O340" s="27" t="str">
        <f>IF(StockData[[#This Row],[sentiment score]] &gt; 0.5, "Positive", IF(StockData[[#This Row],[sentiment score]] &lt; -0.5, "Negative", "Neutral"))</f>
        <v>Neutral</v>
      </c>
    </row>
    <row r="341" spans="1:15" x14ac:dyDescent="0.3">
      <c r="A341" s="1">
        <v>45337</v>
      </c>
      <c r="B341" s="2">
        <v>189.16</v>
      </c>
      <c r="C341" s="2">
        <v>200.88</v>
      </c>
      <c r="D341" s="2">
        <v>188.8595</v>
      </c>
      <c r="E341" s="2">
        <v>200.45</v>
      </c>
      <c r="F341" s="2">
        <v>120831762</v>
      </c>
      <c r="G341" s="27" t="str">
        <f>TEXT(StockData[[#This Row],[Date]],"dddd")</f>
        <v>Thursday</v>
      </c>
      <c r="H341" s="27" t="str">
        <f>TEXT(StockData[[#This Row],[Date]],"mmm yyyy")</f>
        <v>Feb 2024</v>
      </c>
      <c r="I341" s="2">
        <f>StockData[[#This Row],[high]] - StockData[[#This Row],[low]]</f>
        <v>12.020499999999998</v>
      </c>
      <c r="J341" s="27" t="str">
        <f>IF(StockData[[#This Row],[high]]=_xlfn.MAXIFS(StockData[high],StockData[Date],"&lt;="&amp;StockData[[#This Row],[Date]]),"New High","Repeat")</f>
        <v>Repeat</v>
      </c>
      <c r="K341" s="27" t="str">
        <f>IF(StockData[[#This Row],[Spread]]&lt;5,"Low",IF(StockData[[#This Row],[Spread]]&lt;=15,"Medium","High"))</f>
        <v>Medium</v>
      </c>
      <c r="L341" s="27" t="str">
        <f>IF(StockData[[#This Row],[Spread]] &gt; AVERAGE(StockData[Spread]) * 1.2, "High", IF(StockData[[#This Row],[Spread]] &lt; AVERAGE(StockData[Spread]) * 0.8, "Low", "Medium"))</f>
        <v>Medium</v>
      </c>
      <c r="M341" s="13">
        <f>(StockData[[#This Row],[close]] - StockData[[#This Row],[open]] )/ StockData[[#This Row],[open]]</f>
        <v>5.96849228166631E-2</v>
      </c>
      <c r="N341" s="27">
        <f>IF(StockData[[#This Row],[change%]] &gt; 0.02, 0.9, IF(StockData[[#This Row],[change%]] &lt; -0.02, -0.9, 0))</f>
        <v>0.9</v>
      </c>
      <c r="O341" s="27" t="str">
        <f>IF(StockData[[#This Row],[sentiment score]] &gt; 0.5, "Positive", IF(StockData[[#This Row],[sentiment score]] &lt; -0.5, "Negative", "Neutral"))</f>
        <v>Positive</v>
      </c>
    </row>
    <row r="342" spans="1:15" x14ac:dyDescent="0.3">
      <c r="A342" s="1">
        <v>45336</v>
      </c>
      <c r="B342" s="2">
        <v>185.3</v>
      </c>
      <c r="C342" s="2">
        <v>188.89</v>
      </c>
      <c r="D342" s="2">
        <v>183.35</v>
      </c>
      <c r="E342" s="2">
        <v>188.71</v>
      </c>
      <c r="F342" s="2">
        <v>81202987</v>
      </c>
      <c r="G342" s="27" t="str">
        <f>TEXT(StockData[[#This Row],[Date]],"dddd")</f>
        <v>Wednesday</v>
      </c>
      <c r="H342" s="27" t="str">
        <f>TEXT(StockData[[#This Row],[Date]],"mmm yyyy")</f>
        <v>Feb 2024</v>
      </c>
      <c r="I342" s="2">
        <f>StockData[[#This Row],[high]] - StockData[[#This Row],[low]]</f>
        <v>5.539999999999992</v>
      </c>
      <c r="J342" s="27" t="str">
        <f>IF(StockData[[#This Row],[high]]=_xlfn.MAXIFS(StockData[high],StockData[Date],"&lt;="&amp;StockData[[#This Row],[Date]]),"New High","Repeat")</f>
        <v>Repeat</v>
      </c>
      <c r="K342" s="27" t="str">
        <f>IF(StockData[[#This Row],[Spread]]&lt;5,"Low",IF(StockData[[#This Row],[Spread]]&lt;=15,"Medium","High"))</f>
        <v>Medium</v>
      </c>
      <c r="L342" s="27" t="str">
        <f>IF(StockData[[#This Row],[Spread]] &gt; AVERAGE(StockData[Spread]) * 1.2, "High", IF(StockData[[#This Row],[Spread]] &lt; AVERAGE(StockData[Spread]) * 0.8, "Low", "Medium"))</f>
        <v>Low</v>
      </c>
      <c r="M342" s="13">
        <f>(StockData[[#This Row],[close]] - StockData[[#This Row],[open]] )/ StockData[[#This Row],[open]]</f>
        <v>1.8402590393955729E-2</v>
      </c>
      <c r="N342" s="27">
        <f>IF(StockData[[#This Row],[change%]] &gt; 0.02, 0.9, IF(StockData[[#This Row],[change%]] &lt; -0.02, -0.9, 0))</f>
        <v>0</v>
      </c>
      <c r="O342" s="27" t="str">
        <f>IF(StockData[[#This Row],[sentiment score]] &gt; 0.5, "Positive", IF(StockData[[#This Row],[sentiment score]] &lt; -0.5, "Negative", "Neutral"))</f>
        <v>Neutral</v>
      </c>
    </row>
    <row r="343" spans="1:15" x14ac:dyDescent="0.3">
      <c r="A343" s="1">
        <v>45335</v>
      </c>
      <c r="B343" s="2">
        <v>183.99</v>
      </c>
      <c r="C343" s="2">
        <v>187.26</v>
      </c>
      <c r="D343" s="2">
        <v>182.1087</v>
      </c>
      <c r="E343" s="2">
        <v>184.02</v>
      </c>
      <c r="F343" s="2">
        <v>86759478</v>
      </c>
      <c r="G343" s="27" t="str">
        <f>TEXT(StockData[[#This Row],[Date]],"dddd")</f>
        <v>Tuesday</v>
      </c>
      <c r="H343" s="27" t="str">
        <f>TEXT(StockData[[#This Row],[Date]],"mmm yyyy")</f>
        <v>Feb 2024</v>
      </c>
      <c r="I343" s="2">
        <f>StockData[[#This Row],[high]] - StockData[[#This Row],[low]]</f>
        <v>5.151299999999992</v>
      </c>
      <c r="J343" s="27" t="str">
        <f>IF(StockData[[#This Row],[high]]=_xlfn.MAXIFS(StockData[high],StockData[Date],"&lt;="&amp;StockData[[#This Row],[Date]]),"New High","Repeat")</f>
        <v>Repeat</v>
      </c>
      <c r="K343" s="27" t="str">
        <f>IF(StockData[[#This Row],[Spread]]&lt;5,"Low",IF(StockData[[#This Row],[Spread]]&lt;=15,"Medium","High"))</f>
        <v>Medium</v>
      </c>
      <c r="L343" s="27" t="str">
        <f>IF(StockData[[#This Row],[Spread]] &gt; AVERAGE(StockData[Spread]) * 1.2, "High", IF(StockData[[#This Row],[Spread]] &lt; AVERAGE(StockData[Spread]) * 0.8, "Low", "Medium"))</f>
        <v>Low</v>
      </c>
      <c r="M343" s="13">
        <f>(StockData[[#This Row],[close]] - StockData[[#This Row],[open]] )/ StockData[[#This Row],[open]]</f>
        <v>1.6305233980108233E-4</v>
      </c>
      <c r="N343" s="27">
        <f>IF(StockData[[#This Row],[change%]] &gt; 0.02, 0.9, IF(StockData[[#This Row],[change%]] &lt; -0.02, -0.9, 0))</f>
        <v>0</v>
      </c>
      <c r="O343" s="27" t="str">
        <f>IF(StockData[[#This Row],[sentiment score]] &gt; 0.5, "Positive", IF(StockData[[#This Row],[sentiment score]] &lt; -0.5, "Negative", "Neutral"))</f>
        <v>Neutral</v>
      </c>
    </row>
    <row r="344" spans="1:15" x14ac:dyDescent="0.3">
      <c r="A344" s="1">
        <v>45334</v>
      </c>
      <c r="B344" s="2">
        <v>192.11</v>
      </c>
      <c r="C344" s="2">
        <v>194.73</v>
      </c>
      <c r="D344" s="2">
        <v>187.28</v>
      </c>
      <c r="E344" s="2">
        <v>188.13</v>
      </c>
      <c r="F344" s="2">
        <v>95498597</v>
      </c>
      <c r="G344" s="27" t="str">
        <f>TEXT(StockData[[#This Row],[Date]],"dddd")</f>
        <v>Monday</v>
      </c>
      <c r="H344" s="27" t="str">
        <f>TEXT(StockData[[#This Row],[Date]],"mmm yyyy")</f>
        <v>Feb 2024</v>
      </c>
      <c r="I344" s="2">
        <f>StockData[[#This Row],[high]] - StockData[[#This Row],[low]]</f>
        <v>7.4499999999999886</v>
      </c>
      <c r="J344" s="27" t="str">
        <f>IF(StockData[[#This Row],[high]]=_xlfn.MAXIFS(StockData[high],StockData[Date],"&lt;="&amp;StockData[[#This Row],[Date]]),"New High","Repeat")</f>
        <v>Repeat</v>
      </c>
      <c r="K344" s="27" t="str">
        <f>IF(StockData[[#This Row],[Spread]]&lt;5,"Low",IF(StockData[[#This Row],[Spread]]&lt;=15,"Medium","High"))</f>
        <v>Medium</v>
      </c>
      <c r="L344" s="27" t="str">
        <f>IF(StockData[[#This Row],[Spread]] &gt; AVERAGE(StockData[Spread]) * 1.2, "High", IF(StockData[[#This Row],[Spread]] &lt; AVERAGE(StockData[Spread]) * 0.8, "Low", "Medium"))</f>
        <v>Low</v>
      </c>
      <c r="M344" s="13">
        <f>(StockData[[#This Row],[close]] - StockData[[#This Row],[open]] )/ StockData[[#This Row],[open]]</f>
        <v>-2.071729738170849E-2</v>
      </c>
      <c r="N344" s="27">
        <f>IF(StockData[[#This Row],[change%]] &gt; 0.02, 0.9, IF(StockData[[#This Row],[change%]] &lt; -0.02, -0.9, 0))</f>
        <v>-0.9</v>
      </c>
      <c r="O344" s="27" t="str">
        <f>IF(StockData[[#This Row],[sentiment score]] &gt; 0.5, "Positive", IF(StockData[[#This Row],[sentiment score]] &lt; -0.5, "Negative", "Neutral"))</f>
        <v>Negative</v>
      </c>
    </row>
    <row r="345" spans="1:15" x14ac:dyDescent="0.3">
      <c r="A345" s="1">
        <v>45331</v>
      </c>
      <c r="B345" s="2">
        <v>190.18</v>
      </c>
      <c r="C345" s="2">
        <v>194.12</v>
      </c>
      <c r="D345" s="2">
        <v>189.48</v>
      </c>
      <c r="E345" s="2">
        <v>193.57</v>
      </c>
      <c r="F345" s="2">
        <v>84476347</v>
      </c>
      <c r="G345" s="27" t="str">
        <f>TEXT(StockData[[#This Row],[Date]],"dddd")</f>
        <v>Friday</v>
      </c>
      <c r="H345" s="27" t="str">
        <f>TEXT(StockData[[#This Row],[Date]],"mmm yyyy")</f>
        <v>Feb 2024</v>
      </c>
      <c r="I345" s="2">
        <f>StockData[[#This Row],[high]] - StockData[[#This Row],[low]]</f>
        <v>4.6400000000000148</v>
      </c>
      <c r="J345" s="27" t="str">
        <f>IF(StockData[[#This Row],[high]]=_xlfn.MAXIFS(StockData[high],StockData[Date],"&lt;="&amp;StockData[[#This Row],[Date]]),"New High","Repeat")</f>
        <v>Repeat</v>
      </c>
      <c r="K345" s="27" t="str">
        <f>IF(StockData[[#This Row],[Spread]]&lt;5,"Low",IF(StockData[[#This Row],[Spread]]&lt;=15,"Medium","High"))</f>
        <v>Low</v>
      </c>
      <c r="L345" s="27" t="str">
        <f>IF(StockData[[#This Row],[Spread]] &gt; AVERAGE(StockData[Spread]) * 1.2, "High", IF(StockData[[#This Row],[Spread]] &lt; AVERAGE(StockData[Spread]) * 0.8, "Low", "Medium"))</f>
        <v>Low</v>
      </c>
      <c r="M345" s="13">
        <f>(StockData[[#This Row],[close]] - StockData[[#This Row],[open]] )/ StockData[[#This Row],[open]]</f>
        <v>1.7825218214323202E-2</v>
      </c>
      <c r="N345" s="27">
        <f>IF(StockData[[#This Row],[change%]] &gt; 0.02, 0.9, IF(StockData[[#This Row],[change%]] &lt; -0.02, -0.9, 0))</f>
        <v>0</v>
      </c>
      <c r="O345" s="27" t="str">
        <f>IF(StockData[[#This Row],[sentiment score]] &gt; 0.5, "Positive", IF(StockData[[#This Row],[sentiment score]] &lt; -0.5, "Negative", "Neutral"))</f>
        <v>Neutral</v>
      </c>
    </row>
    <row r="346" spans="1:15" x14ac:dyDescent="0.3">
      <c r="A346" s="1">
        <v>45330</v>
      </c>
      <c r="B346" s="2">
        <v>189</v>
      </c>
      <c r="C346" s="2">
        <v>191.61709999999999</v>
      </c>
      <c r="D346" s="2">
        <v>185.58</v>
      </c>
      <c r="E346" s="2">
        <v>189.56</v>
      </c>
      <c r="F346" s="2">
        <v>83034043</v>
      </c>
      <c r="G346" s="27" t="str">
        <f>TEXT(StockData[[#This Row],[Date]],"dddd")</f>
        <v>Thursday</v>
      </c>
      <c r="H346" s="27" t="str">
        <f>TEXT(StockData[[#This Row],[Date]],"mmm yyyy")</f>
        <v>Feb 2024</v>
      </c>
      <c r="I346" s="2">
        <f>StockData[[#This Row],[high]] - StockData[[#This Row],[low]]</f>
        <v>6.037099999999981</v>
      </c>
      <c r="J346" s="27" t="str">
        <f>IF(StockData[[#This Row],[high]]=_xlfn.MAXIFS(StockData[high],StockData[Date],"&lt;="&amp;StockData[[#This Row],[Date]]),"New High","Repeat")</f>
        <v>Repeat</v>
      </c>
      <c r="K346" s="27" t="str">
        <f>IF(StockData[[#This Row],[Spread]]&lt;5,"Low",IF(StockData[[#This Row],[Spread]]&lt;=15,"Medium","High"))</f>
        <v>Medium</v>
      </c>
      <c r="L346" s="27" t="str">
        <f>IF(StockData[[#This Row],[Spread]] &gt; AVERAGE(StockData[Spread]) * 1.2, "High", IF(StockData[[#This Row],[Spread]] &lt; AVERAGE(StockData[Spread]) * 0.8, "Low", "Medium"))</f>
        <v>Low</v>
      </c>
      <c r="M346" s="13">
        <f>(StockData[[#This Row],[close]] - StockData[[#This Row],[open]] )/ StockData[[#This Row],[open]]</f>
        <v>2.962962962962975E-3</v>
      </c>
      <c r="N346" s="27">
        <f>IF(StockData[[#This Row],[change%]] &gt; 0.02, 0.9, IF(StockData[[#This Row],[change%]] &lt; -0.02, -0.9, 0))</f>
        <v>0</v>
      </c>
      <c r="O346" s="27" t="str">
        <f>IF(StockData[[#This Row],[sentiment score]] &gt; 0.5, "Positive", IF(StockData[[#This Row],[sentiment score]] &lt; -0.5, "Negative", "Neutral"))</f>
        <v>Neutral</v>
      </c>
    </row>
    <row r="347" spans="1:15" x14ac:dyDescent="0.3">
      <c r="A347" s="1">
        <v>45329</v>
      </c>
      <c r="B347" s="2">
        <v>188.18</v>
      </c>
      <c r="C347" s="2">
        <v>189.79</v>
      </c>
      <c r="D347" s="2">
        <v>182.68</v>
      </c>
      <c r="E347" s="2">
        <v>187.58</v>
      </c>
      <c r="F347" s="2">
        <v>111535217</v>
      </c>
      <c r="G347" s="27" t="str">
        <f>TEXT(StockData[[#This Row],[Date]],"dddd")</f>
        <v>Wednesday</v>
      </c>
      <c r="H347" s="27" t="str">
        <f>TEXT(StockData[[#This Row],[Date]],"mmm yyyy")</f>
        <v>Feb 2024</v>
      </c>
      <c r="I347" s="2">
        <f>StockData[[#This Row],[high]] - StockData[[#This Row],[low]]</f>
        <v>7.1099999999999852</v>
      </c>
      <c r="J347" s="27" t="str">
        <f>IF(StockData[[#This Row],[high]]=_xlfn.MAXIFS(StockData[high],StockData[Date],"&lt;="&amp;StockData[[#This Row],[Date]]),"New High","Repeat")</f>
        <v>Repeat</v>
      </c>
      <c r="K347" s="27" t="str">
        <f>IF(StockData[[#This Row],[Spread]]&lt;5,"Low",IF(StockData[[#This Row],[Spread]]&lt;=15,"Medium","High"))</f>
        <v>Medium</v>
      </c>
      <c r="L347" s="27" t="str">
        <f>IF(StockData[[#This Row],[Spread]] &gt; AVERAGE(StockData[Spread]) * 1.2, "High", IF(StockData[[#This Row],[Spread]] &lt; AVERAGE(StockData[Spread]) * 0.8, "Low", "Medium"))</f>
        <v>Low</v>
      </c>
      <c r="M347" s="13">
        <f>(StockData[[#This Row],[close]] - StockData[[#This Row],[open]] )/ StockData[[#This Row],[open]]</f>
        <v>-3.188436603252175E-3</v>
      </c>
      <c r="N347" s="27">
        <f>IF(StockData[[#This Row],[change%]] &gt; 0.02, 0.9, IF(StockData[[#This Row],[change%]] &lt; -0.02, -0.9, 0))</f>
        <v>0</v>
      </c>
      <c r="O347" s="27" t="str">
        <f>IF(StockData[[#This Row],[sentiment score]] &gt; 0.5, "Positive", IF(StockData[[#This Row],[sentiment score]] &lt; -0.5, "Negative", "Neutral"))</f>
        <v>Neutral</v>
      </c>
    </row>
    <row r="348" spans="1:15" x14ac:dyDescent="0.3">
      <c r="A348" s="1">
        <v>45328</v>
      </c>
      <c r="B348" s="2">
        <v>177.21</v>
      </c>
      <c r="C348" s="2">
        <v>186.49</v>
      </c>
      <c r="D348" s="2">
        <v>177.11</v>
      </c>
      <c r="E348" s="2">
        <v>185.1</v>
      </c>
      <c r="F348" s="2">
        <v>122675954</v>
      </c>
      <c r="G348" s="27" t="str">
        <f>TEXT(StockData[[#This Row],[Date]],"dddd")</f>
        <v>Tuesday</v>
      </c>
      <c r="H348" s="27" t="str">
        <f>TEXT(StockData[[#This Row],[Date]],"mmm yyyy")</f>
        <v>Feb 2024</v>
      </c>
      <c r="I348" s="2">
        <f>StockData[[#This Row],[high]] - StockData[[#This Row],[low]]</f>
        <v>9.3799999999999955</v>
      </c>
      <c r="J348" s="27" t="str">
        <f>IF(StockData[[#This Row],[high]]=_xlfn.MAXIFS(StockData[high],StockData[Date],"&lt;="&amp;StockData[[#This Row],[Date]]),"New High","Repeat")</f>
        <v>Repeat</v>
      </c>
      <c r="K348" s="27" t="str">
        <f>IF(StockData[[#This Row],[Spread]]&lt;5,"Low",IF(StockData[[#This Row],[Spread]]&lt;=15,"Medium","High"))</f>
        <v>Medium</v>
      </c>
      <c r="L348" s="27" t="str">
        <f>IF(StockData[[#This Row],[Spread]] &gt; AVERAGE(StockData[Spread]) * 1.2, "High", IF(StockData[[#This Row],[Spread]] &lt; AVERAGE(StockData[Spread]) * 0.8, "Low", "Medium"))</f>
        <v>Low</v>
      </c>
      <c r="M348" s="13">
        <f>(StockData[[#This Row],[close]] - StockData[[#This Row],[open]] )/ StockData[[#This Row],[open]]</f>
        <v>4.4523446758083549E-2</v>
      </c>
      <c r="N348" s="27">
        <f>IF(StockData[[#This Row],[change%]] &gt; 0.02, 0.9, IF(StockData[[#This Row],[change%]] &lt; -0.02, -0.9, 0))</f>
        <v>0.9</v>
      </c>
      <c r="O348" s="27" t="str">
        <f>IF(StockData[[#This Row],[sentiment score]] &gt; 0.5, "Positive", IF(StockData[[#This Row],[sentiment score]] &lt; -0.5, "Negative", "Neutral"))</f>
        <v>Positive</v>
      </c>
    </row>
    <row r="349" spans="1:15" x14ac:dyDescent="0.3">
      <c r="A349" s="1">
        <v>45327</v>
      </c>
      <c r="B349" s="2">
        <v>184.26</v>
      </c>
      <c r="C349" s="2">
        <v>184.68</v>
      </c>
      <c r="D349" s="2">
        <v>175.01</v>
      </c>
      <c r="E349" s="2">
        <v>181.06</v>
      </c>
      <c r="F349" s="2">
        <v>134294447</v>
      </c>
      <c r="G349" s="27" t="str">
        <f>TEXT(StockData[[#This Row],[Date]],"dddd")</f>
        <v>Monday</v>
      </c>
      <c r="H349" s="27" t="str">
        <f>TEXT(StockData[[#This Row],[Date]],"mmm yyyy")</f>
        <v>Feb 2024</v>
      </c>
      <c r="I349" s="2">
        <f>StockData[[#This Row],[high]] - StockData[[#This Row],[low]]</f>
        <v>9.6700000000000159</v>
      </c>
      <c r="J349" s="27" t="str">
        <f>IF(StockData[[#This Row],[high]]=_xlfn.MAXIFS(StockData[high],StockData[Date],"&lt;="&amp;StockData[[#This Row],[Date]]),"New High","Repeat")</f>
        <v>Repeat</v>
      </c>
      <c r="K349" s="27" t="str">
        <f>IF(StockData[[#This Row],[Spread]]&lt;5,"Low",IF(StockData[[#This Row],[Spread]]&lt;=15,"Medium","High"))</f>
        <v>Medium</v>
      </c>
      <c r="L349" s="27" t="str">
        <f>IF(StockData[[#This Row],[Spread]] &gt; AVERAGE(StockData[Spread]) * 1.2, "High", IF(StockData[[#This Row],[Spread]] &lt; AVERAGE(StockData[Spread]) * 0.8, "Low", "Medium"))</f>
        <v>Low</v>
      </c>
      <c r="M349" s="13">
        <f>(StockData[[#This Row],[close]] - StockData[[#This Row],[open]] )/ StockData[[#This Row],[open]]</f>
        <v>-1.73667643547161E-2</v>
      </c>
      <c r="N349" s="27">
        <f>IF(StockData[[#This Row],[change%]] &gt; 0.02, 0.9, IF(StockData[[#This Row],[change%]] &lt; -0.02, -0.9, 0))</f>
        <v>0</v>
      </c>
      <c r="O349" s="27" t="str">
        <f>IF(StockData[[#This Row],[sentiment score]] &gt; 0.5, "Positive", IF(StockData[[#This Row],[sentiment score]] &lt; -0.5, "Negative", "Neutral"))</f>
        <v>Neutral</v>
      </c>
    </row>
    <row r="350" spans="1:15" x14ac:dyDescent="0.3">
      <c r="A350" s="1">
        <v>45324</v>
      </c>
      <c r="B350" s="2">
        <v>185.04</v>
      </c>
      <c r="C350" s="2">
        <v>188.69</v>
      </c>
      <c r="D350" s="2">
        <v>182</v>
      </c>
      <c r="E350" s="2">
        <v>187.91</v>
      </c>
      <c r="F350" s="2">
        <v>110612672</v>
      </c>
      <c r="G350" s="27" t="str">
        <f>TEXT(StockData[[#This Row],[Date]],"dddd")</f>
        <v>Friday</v>
      </c>
      <c r="H350" s="27" t="str">
        <f>TEXT(StockData[[#This Row],[Date]],"mmm yyyy")</f>
        <v>Feb 2024</v>
      </c>
      <c r="I350" s="2">
        <f>StockData[[#This Row],[high]] - StockData[[#This Row],[low]]</f>
        <v>6.6899999999999977</v>
      </c>
      <c r="J350" s="27" t="str">
        <f>IF(StockData[[#This Row],[high]]=_xlfn.MAXIFS(StockData[high],StockData[Date],"&lt;="&amp;StockData[[#This Row],[Date]]),"New High","Repeat")</f>
        <v>Repeat</v>
      </c>
      <c r="K350" s="27" t="str">
        <f>IF(StockData[[#This Row],[Spread]]&lt;5,"Low",IF(StockData[[#This Row],[Spread]]&lt;=15,"Medium","High"))</f>
        <v>Medium</v>
      </c>
      <c r="L350" s="27" t="str">
        <f>IF(StockData[[#This Row],[Spread]] &gt; AVERAGE(StockData[Spread]) * 1.2, "High", IF(StockData[[#This Row],[Spread]] &lt; AVERAGE(StockData[Spread]) * 0.8, "Low", "Medium"))</f>
        <v>Low</v>
      </c>
      <c r="M350" s="13">
        <f>(StockData[[#This Row],[close]] - StockData[[#This Row],[open]] )/ StockData[[#This Row],[open]]</f>
        <v>1.5510159965412908E-2</v>
      </c>
      <c r="N350" s="27">
        <f>IF(StockData[[#This Row],[change%]] &gt; 0.02, 0.9, IF(StockData[[#This Row],[change%]] &lt; -0.02, -0.9, 0))</f>
        <v>0</v>
      </c>
      <c r="O350" s="27" t="str">
        <f>IF(StockData[[#This Row],[sentiment score]] &gt; 0.5, "Positive", IF(StockData[[#This Row],[sentiment score]] &lt; -0.5, "Negative", "Neutral"))</f>
        <v>Neutral</v>
      </c>
    </row>
    <row r="351" spans="1:15" x14ac:dyDescent="0.3">
      <c r="A351" s="1">
        <v>45323</v>
      </c>
      <c r="B351" s="2">
        <v>188.5</v>
      </c>
      <c r="C351" s="2">
        <v>189.88</v>
      </c>
      <c r="D351" s="2">
        <v>184.28</v>
      </c>
      <c r="E351" s="2">
        <v>188.86</v>
      </c>
      <c r="F351" s="2">
        <v>91843275</v>
      </c>
      <c r="G351" s="27" t="str">
        <f>TEXT(StockData[[#This Row],[Date]],"dddd")</f>
        <v>Thursday</v>
      </c>
      <c r="H351" s="27" t="str">
        <f>TEXT(StockData[[#This Row],[Date]],"mmm yyyy")</f>
        <v>Feb 2024</v>
      </c>
      <c r="I351" s="2">
        <f>StockData[[#This Row],[high]] - StockData[[#This Row],[low]]</f>
        <v>5.5999999999999943</v>
      </c>
      <c r="J351" s="27" t="str">
        <f>IF(StockData[[#This Row],[high]]=_xlfn.MAXIFS(StockData[high],StockData[Date],"&lt;="&amp;StockData[[#This Row],[Date]]),"New High","Repeat")</f>
        <v>Repeat</v>
      </c>
      <c r="K351" s="27" t="str">
        <f>IF(StockData[[#This Row],[Spread]]&lt;5,"Low",IF(StockData[[#This Row],[Spread]]&lt;=15,"Medium","High"))</f>
        <v>Medium</v>
      </c>
      <c r="L351" s="27" t="str">
        <f>IF(StockData[[#This Row],[Spread]] &gt; AVERAGE(StockData[Spread]) * 1.2, "High", IF(StockData[[#This Row],[Spread]] &lt; AVERAGE(StockData[Spread]) * 0.8, "Low", "Medium"))</f>
        <v>Low</v>
      </c>
      <c r="M351" s="13">
        <f>(StockData[[#This Row],[close]] - StockData[[#This Row],[open]] )/ StockData[[#This Row],[open]]</f>
        <v>1.9098143236074994E-3</v>
      </c>
      <c r="N351" s="27">
        <f>IF(StockData[[#This Row],[change%]] &gt; 0.02, 0.9, IF(StockData[[#This Row],[change%]] &lt; -0.02, -0.9, 0))</f>
        <v>0</v>
      </c>
      <c r="O351" s="27" t="str">
        <f>IF(StockData[[#This Row],[sentiment score]] &gt; 0.5, "Positive", IF(StockData[[#This Row],[sentiment score]] &lt; -0.5, "Negative", "Neutral"))</f>
        <v>Neutral</v>
      </c>
    </row>
    <row r="352" spans="1:15" x14ac:dyDescent="0.3">
      <c r="A352" s="1">
        <v>45322</v>
      </c>
      <c r="B352" s="2">
        <v>186.995</v>
      </c>
      <c r="C352" s="2">
        <v>193.97</v>
      </c>
      <c r="D352" s="2">
        <v>185.8459</v>
      </c>
      <c r="E352" s="2">
        <v>187.29</v>
      </c>
      <c r="F352" s="2">
        <v>103221430</v>
      </c>
      <c r="G352" s="27" t="str">
        <f>TEXT(StockData[[#This Row],[Date]],"dddd")</f>
        <v>Wednesday</v>
      </c>
      <c r="H352" s="27" t="str">
        <f>TEXT(StockData[[#This Row],[Date]],"mmm yyyy")</f>
        <v>Jan 2024</v>
      </c>
      <c r="I352" s="2">
        <f>StockData[[#This Row],[high]] - StockData[[#This Row],[low]]</f>
        <v>8.1240999999999985</v>
      </c>
      <c r="J352" s="27" t="str">
        <f>IF(StockData[[#This Row],[high]]=_xlfn.MAXIFS(StockData[high],StockData[Date],"&lt;="&amp;StockData[[#This Row],[Date]]),"New High","Repeat")</f>
        <v>Repeat</v>
      </c>
      <c r="K352" s="27" t="str">
        <f>IF(StockData[[#This Row],[Spread]]&lt;5,"Low",IF(StockData[[#This Row],[Spread]]&lt;=15,"Medium","High"))</f>
        <v>Medium</v>
      </c>
      <c r="L352" s="27" t="str">
        <f>IF(StockData[[#This Row],[Spread]] &gt; AVERAGE(StockData[Spread]) * 1.2, "High", IF(StockData[[#This Row],[Spread]] &lt; AVERAGE(StockData[Spread]) * 0.8, "Low", "Medium"))</f>
        <v>Low</v>
      </c>
      <c r="M352" s="13">
        <f>(StockData[[#This Row],[close]] - StockData[[#This Row],[open]] )/ StockData[[#This Row],[open]]</f>
        <v>1.5775822882964116E-3</v>
      </c>
      <c r="N352" s="27">
        <f>IF(StockData[[#This Row],[change%]] &gt; 0.02, 0.9, IF(StockData[[#This Row],[change%]] &lt; -0.02, -0.9, 0))</f>
        <v>0</v>
      </c>
      <c r="O352" s="27" t="str">
        <f>IF(StockData[[#This Row],[sentiment score]] &gt; 0.5, "Positive", IF(StockData[[#This Row],[sentiment score]] &lt; -0.5, "Negative", "Neutral"))</f>
        <v>Neutral</v>
      </c>
    </row>
    <row r="353" spans="1:15" x14ac:dyDescent="0.3">
      <c r="A353" s="1">
        <v>45321</v>
      </c>
      <c r="B353" s="2">
        <v>195.33</v>
      </c>
      <c r="C353" s="2">
        <v>196.35929999999999</v>
      </c>
      <c r="D353" s="2">
        <v>190.61</v>
      </c>
      <c r="E353" s="2">
        <v>191.59</v>
      </c>
      <c r="F353" s="2">
        <v>109982327</v>
      </c>
      <c r="G353" s="27" t="str">
        <f>TEXT(StockData[[#This Row],[Date]],"dddd")</f>
        <v>Tuesday</v>
      </c>
      <c r="H353" s="27" t="str">
        <f>TEXT(StockData[[#This Row],[Date]],"mmm yyyy")</f>
        <v>Jan 2024</v>
      </c>
      <c r="I353" s="2">
        <f>StockData[[#This Row],[high]] - StockData[[#This Row],[low]]</f>
        <v>5.7492999999999768</v>
      </c>
      <c r="J353" s="27" t="str">
        <f>IF(StockData[[#This Row],[high]]=_xlfn.MAXIFS(StockData[high],StockData[Date],"&lt;="&amp;StockData[[#This Row],[Date]]),"New High","Repeat")</f>
        <v>Repeat</v>
      </c>
      <c r="K353" s="27" t="str">
        <f>IF(StockData[[#This Row],[Spread]]&lt;5,"Low",IF(StockData[[#This Row],[Spread]]&lt;=15,"Medium","High"))</f>
        <v>Medium</v>
      </c>
      <c r="L353" s="27" t="str">
        <f>IF(StockData[[#This Row],[Spread]] &gt; AVERAGE(StockData[Spread]) * 1.2, "High", IF(StockData[[#This Row],[Spread]] &lt; AVERAGE(StockData[Spread]) * 0.8, "Low", "Medium"))</f>
        <v>Low</v>
      </c>
      <c r="M353" s="13">
        <f>(StockData[[#This Row],[close]] - StockData[[#This Row],[open]] )/ StockData[[#This Row],[open]]</f>
        <v>-1.9147084421235902E-2</v>
      </c>
      <c r="N353" s="27">
        <f>IF(StockData[[#This Row],[change%]] &gt; 0.02, 0.9, IF(StockData[[#This Row],[change%]] &lt; -0.02, -0.9, 0))</f>
        <v>0</v>
      </c>
      <c r="O353" s="27" t="str">
        <f>IF(StockData[[#This Row],[sentiment score]] &gt; 0.5, "Positive", IF(StockData[[#This Row],[sentiment score]] &lt; -0.5, "Negative", "Neutral"))</f>
        <v>Neutral</v>
      </c>
    </row>
    <row r="354" spans="1:15" x14ac:dyDescent="0.3">
      <c r="A354" s="1">
        <v>45320</v>
      </c>
      <c r="B354" s="2">
        <v>185.63</v>
      </c>
      <c r="C354" s="2">
        <v>191.48</v>
      </c>
      <c r="D354" s="2">
        <v>183.67</v>
      </c>
      <c r="E354" s="2">
        <v>190.93</v>
      </c>
      <c r="F354" s="2">
        <v>125013148</v>
      </c>
      <c r="G354" s="27" t="str">
        <f>TEXT(StockData[[#This Row],[Date]],"dddd")</f>
        <v>Monday</v>
      </c>
      <c r="H354" s="27" t="str">
        <f>TEXT(StockData[[#This Row],[Date]],"mmm yyyy")</f>
        <v>Jan 2024</v>
      </c>
      <c r="I354" s="2">
        <f>StockData[[#This Row],[high]] - StockData[[#This Row],[low]]</f>
        <v>7.8100000000000023</v>
      </c>
      <c r="J354" s="27" t="str">
        <f>IF(StockData[[#This Row],[high]]=_xlfn.MAXIFS(StockData[high],StockData[Date],"&lt;="&amp;StockData[[#This Row],[Date]]),"New High","Repeat")</f>
        <v>Repeat</v>
      </c>
      <c r="K354" s="27" t="str">
        <f>IF(StockData[[#This Row],[Spread]]&lt;5,"Low",IF(StockData[[#This Row],[Spread]]&lt;=15,"Medium","High"))</f>
        <v>Medium</v>
      </c>
      <c r="L354" s="27" t="str">
        <f>IF(StockData[[#This Row],[Spread]] &gt; AVERAGE(StockData[Spread]) * 1.2, "High", IF(StockData[[#This Row],[Spread]] &lt; AVERAGE(StockData[Spread]) * 0.8, "Low", "Medium"))</f>
        <v>Low</v>
      </c>
      <c r="M354" s="13">
        <f>(StockData[[#This Row],[close]] - StockData[[#This Row],[open]] )/ StockData[[#This Row],[open]]</f>
        <v>2.8551419490384158E-2</v>
      </c>
      <c r="N354" s="27">
        <f>IF(StockData[[#This Row],[change%]] &gt; 0.02, 0.9, IF(StockData[[#This Row],[change%]] &lt; -0.02, -0.9, 0))</f>
        <v>0.9</v>
      </c>
      <c r="O354" s="27" t="str">
        <f>IF(StockData[[#This Row],[sentiment score]] &gt; 0.5, "Positive", IF(StockData[[#This Row],[sentiment score]] &lt; -0.5, "Negative", "Neutral"))</f>
        <v>Positive</v>
      </c>
    </row>
    <row r="355" spans="1:15" x14ac:dyDescent="0.3">
      <c r="A355" s="1">
        <v>45317</v>
      </c>
      <c r="B355" s="2">
        <v>185.5</v>
      </c>
      <c r="C355" s="2">
        <v>186.78</v>
      </c>
      <c r="D355" s="2">
        <v>182.1</v>
      </c>
      <c r="E355" s="2">
        <v>183.25</v>
      </c>
      <c r="F355" s="2">
        <v>107343231</v>
      </c>
      <c r="G355" s="27" t="str">
        <f>TEXT(StockData[[#This Row],[Date]],"dddd")</f>
        <v>Friday</v>
      </c>
      <c r="H355" s="27" t="str">
        <f>TEXT(StockData[[#This Row],[Date]],"mmm yyyy")</f>
        <v>Jan 2024</v>
      </c>
      <c r="I355" s="2">
        <f>StockData[[#This Row],[high]] - StockData[[#This Row],[low]]</f>
        <v>4.6800000000000068</v>
      </c>
      <c r="J355" s="27" t="str">
        <f>IF(StockData[[#This Row],[high]]=_xlfn.MAXIFS(StockData[high],StockData[Date],"&lt;="&amp;StockData[[#This Row],[Date]]),"New High","Repeat")</f>
        <v>Repeat</v>
      </c>
      <c r="K355" s="27" t="str">
        <f>IF(StockData[[#This Row],[Spread]]&lt;5,"Low",IF(StockData[[#This Row],[Spread]]&lt;=15,"Medium","High"))</f>
        <v>Low</v>
      </c>
      <c r="L355" s="27" t="str">
        <f>IF(StockData[[#This Row],[Spread]] &gt; AVERAGE(StockData[Spread]) * 1.2, "High", IF(StockData[[#This Row],[Spread]] &lt; AVERAGE(StockData[Spread]) * 0.8, "Low", "Medium"))</f>
        <v>Low</v>
      </c>
      <c r="M355" s="13">
        <f>(StockData[[#This Row],[close]] - StockData[[#This Row],[open]] )/ StockData[[#This Row],[open]]</f>
        <v>-1.2129380053908356E-2</v>
      </c>
      <c r="N355" s="27">
        <f>IF(StockData[[#This Row],[change%]] &gt; 0.02, 0.9, IF(StockData[[#This Row],[change%]] &lt; -0.02, -0.9, 0))</f>
        <v>0</v>
      </c>
      <c r="O355" s="27" t="str">
        <f>IF(StockData[[#This Row],[sentiment score]] &gt; 0.5, "Positive", IF(StockData[[#This Row],[sentiment score]] &lt; -0.5, "Negative", "Neutral"))</f>
        <v>Neutral</v>
      </c>
    </row>
    <row r="356" spans="1:15" x14ac:dyDescent="0.3">
      <c r="A356" s="1">
        <v>45316</v>
      </c>
      <c r="B356" s="2">
        <v>189.7</v>
      </c>
      <c r="C356" s="2">
        <v>193</v>
      </c>
      <c r="D356" s="2">
        <v>180.06</v>
      </c>
      <c r="E356" s="2">
        <v>182.63</v>
      </c>
      <c r="F356" s="2">
        <v>198076787</v>
      </c>
      <c r="G356" s="27" t="str">
        <f>TEXT(StockData[[#This Row],[Date]],"dddd")</f>
        <v>Thursday</v>
      </c>
      <c r="H356" s="27" t="str">
        <f>TEXT(StockData[[#This Row],[Date]],"mmm yyyy")</f>
        <v>Jan 2024</v>
      </c>
      <c r="I356" s="2">
        <f>StockData[[#This Row],[high]] - StockData[[#This Row],[low]]</f>
        <v>12.939999999999998</v>
      </c>
      <c r="J356" s="27" t="str">
        <f>IF(StockData[[#This Row],[high]]=_xlfn.MAXIFS(StockData[high],StockData[Date],"&lt;="&amp;StockData[[#This Row],[Date]]),"New High","Repeat")</f>
        <v>Repeat</v>
      </c>
      <c r="K356" s="27" t="str">
        <f>IF(StockData[[#This Row],[Spread]]&lt;5,"Low",IF(StockData[[#This Row],[Spread]]&lt;=15,"Medium","High"))</f>
        <v>Medium</v>
      </c>
      <c r="L356" s="27" t="str">
        <f>IF(StockData[[#This Row],[Spread]] &gt; AVERAGE(StockData[Spread]) * 1.2, "High", IF(StockData[[#This Row],[Spread]] &lt; AVERAGE(StockData[Spread]) * 0.8, "Low", "Medium"))</f>
        <v>Medium</v>
      </c>
      <c r="M356" s="13">
        <f>(StockData[[#This Row],[close]] - StockData[[#This Row],[open]] )/ StockData[[#This Row],[open]]</f>
        <v>-3.7269372693726904E-2</v>
      </c>
      <c r="N356" s="27">
        <f>IF(StockData[[#This Row],[change%]] &gt; 0.02, 0.9, IF(StockData[[#This Row],[change%]] &lt; -0.02, -0.9, 0))</f>
        <v>-0.9</v>
      </c>
      <c r="O356" s="27" t="str">
        <f>IF(StockData[[#This Row],[sentiment score]] &gt; 0.5, "Positive", IF(StockData[[#This Row],[sentiment score]] &lt; -0.5, "Negative", "Neutral"))</f>
        <v>Negative</v>
      </c>
    </row>
    <row r="357" spans="1:15" x14ac:dyDescent="0.3">
      <c r="A357" s="1">
        <v>45315</v>
      </c>
      <c r="B357" s="2">
        <v>211.88</v>
      </c>
      <c r="C357" s="2">
        <v>212.73</v>
      </c>
      <c r="D357" s="2">
        <v>206.77</v>
      </c>
      <c r="E357" s="2">
        <v>207.83</v>
      </c>
      <c r="F357" s="2">
        <v>112930989</v>
      </c>
      <c r="G357" s="27" t="str">
        <f>TEXT(StockData[[#This Row],[Date]],"dddd")</f>
        <v>Wednesday</v>
      </c>
      <c r="H357" s="27" t="str">
        <f>TEXT(StockData[[#This Row],[Date]],"mmm yyyy")</f>
        <v>Jan 2024</v>
      </c>
      <c r="I357" s="2">
        <f>StockData[[#This Row],[high]] - StockData[[#This Row],[low]]</f>
        <v>5.9599999999999795</v>
      </c>
      <c r="J357" s="27" t="str">
        <f>IF(StockData[[#This Row],[high]]=_xlfn.MAXIFS(StockData[high],StockData[Date],"&lt;="&amp;StockData[[#This Row],[Date]]),"New High","Repeat")</f>
        <v>Repeat</v>
      </c>
      <c r="K357" s="27" t="str">
        <f>IF(StockData[[#This Row],[Spread]]&lt;5,"Low",IF(StockData[[#This Row],[Spread]]&lt;=15,"Medium","High"))</f>
        <v>Medium</v>
      </c>
      <c r="L357" s="27" t="str">
        <f>IF(StockData[[#This Row],[Spread]] &gt; AVERAGE(StockData[Spread]) * 1.2, "High", IF(StockData[[#This Row],[Spread]] &lt; AVERAGE(StockData[Spread]) * 0.8, "Low", "Medium"))</f>
        <v>Low</v>
      </c>
      <c r="M357" s="13">
        <f>(StockData[[#This Row],[close]] - StockData[[#This Row],[open]] )/ StockData[[#This Row],[open]]</f>
        <v>-1.9114593165942908E-2</v>
      </c>
      <c r="N357" s="27">
        <f>IF(StockData[[#This Row],[change%]] &gt; 0.02, 0.9, IF(StockData[[#This Row],[change%]] &lt; -0.02, -0.9, 0))</f>
        <v>0</v>
      </c>
      <c r="O357" s="27" t="str">
        <f>IF(StockData[[#This Row],[sentiment score]] &gt; 0.5, "Positive", IF(StockData[[#This Row],[sentiment score]] &lt; -0.5, "Negative", "Neutral"))</f>
        <v>Neutral</v>
      </c>
    </row>
    <row r="358" spans="1:15" x14ac:dyDescent="0.3">
      <c r="A358" s="1">
        <v>45314</v>
      </c>
      <c r="B358" s="2">
        <v>211.3</v>
      </c>
      <c r="C358" s="2">
        <v>215.65</v>
      </c>
      <c r="D358" s="2">
        <v>207.7516</v>
      </c>
      <c r="E358" s="2">
        <v>209.14</v>
      </c>
      <c r="F358" s="2">
        <v>106605946</v>
      </c>
      <c r="G358" s="27" t="str">
        <f>TEXT(StockData[[#This Row],[Date]],"dddd")</f>
        <v>Tuesday</v>
      </c>
      <c r="H358" s="27" t="str">
        <f>TEXT(StockData[[#This Row],[Date]],"mmm yyyy")</f>
        <v>Jan 2024</v>
      </c>
      <c r="I358" s="2">
        <f>StockData[[#This Row],[high]] - StockData[[#This Row],[low]]</f>
        <v>7.8984000000000094</v>
      </c>
      <c r="J358" s="27" t="str">
        <f>IF(StockData[[#This Row],[high]]=_xlfn.MAXIFS(StockData[high],StockData[Date],"&lt;="&amp;StockData[[#This Row],[Date]]),"New High","Repeat")</f>
        <v>Repeat</v>
      </c>
      <c r="K358" s="27" t="str">
        <f>IF(StockData[[#This Row],[Spread]]&lt;5,"Low",IF(StockData[[#This Row],[Spread]]&lt;=15,"Medium","High"))</f>
        <v>Medium</v>
      </c>
      <c r="L358" s="27" t="str">
        <f>IF(StockData[[#This Row],[Spread]] &gt; AVERAGE(StockData[Spread]) * 1.2, "High", IF(StockData[[#This Row],[Spread]] &lt; AVERAGE(StockData[Spread]) * 0.8, "Low", "Medium"))</f>
        <v>Low</v>
      </c>
      <c r="M358" s="13">
        <f>(StockData[[#This Row],[close]] - StockData[[#This Row],[open]] )/ StockData[[#This Row],[open]]</f>
        <v>-1.0222432560340866E-2</v>
      </c>
      <c r="N358" s="27">
        <f>IF(StockData[[#This Row],[change%]] &gt; 0.02, 0.9, IF(StockData[[#This Row],[change%]] &lt; -0.02, -0.9, 0))</f>
        <v>0</v>
      </c>
      <c r="O358" s="27" t="str">
        <f>IF(StockData[[#This Row],[sentiment score]] &gt; 0.5, "Positive", IF(StockData[[#This Row],[sentiment score]] &lt; -0.5, "Negative", "Neutral"))</f>
        <v>Neutral</v>
      </c>
    </row>
    <row r="359" spans="1:15" x14ac:dyDescent="0.3">
      <c r="A359" s="1">
        <v>45313</v>
      </c>
      <c r="B359" s="2">
        <v>212.26</v>
      </c>
      <c r="C359" s="2">
        <v>217.8</v>
      </c>
      <c r="D359" s="2">
        <v>206.27</v>
      </c>
      <c r="E359" s="2">
        <v>208.8</v>
      </c>
      <c r="F359" s="2">
        <v>117952527</v>
      </c>
      <c r="G359" s="27" t="str">
        <f>TEXT(StockData[[#This Row],[Date]],"dddd")</f>
        <v>Monday</v>
      </c>
      <c r="H359" s="27" t="str">
        <f>TEXT(StockData[[#This Row],[Date]],"mmm yyyy")</f>
        <v>Jan 2024</v>
      </c>
      <c r="I359" s="2">
        <f>StockData[[#This Row],[high]] - StockData[[#This Row],[low]]</f>
        <v>11.530000000000001</v>
      </c>
      <c r="J359" s="27" t="str">
        <f>IF(StockData[[#This Row],[high]]=_xlfn.MAXIFS(StockData[high],StockData[Date],"&lt;="&amp;StockData[[#This Row],[Date]]),"New High","Repeat")</f>
        <v>Repeat</v>
      </c>
      <c r="K359" s="27" t="str">
        <f>IF(StockData[[#This Row],[Spread]]&lt;5,"Low",IF(StockData[[#This Row],[Spread]]&lt;=15,"Medium","High"))</f>
        <v>Medium</v>
      </c>
      <c r="L359" s="27" t="str">
        <f>IF(StockData[[#This Row],[Spread]] &gt; AVERAGE(StockData[Spread]) * 1.2, "High", IF(StockData[[#This Row],[Spread]] &lt; AVERAGE(StockData[Spread]) * 0.8, "Low", "Medium"))</f>
        <v>Medium</v>
      </c>
      <c r="M359" s="13">
        <f>(StockData[[#This Row],[close]] - StockData[[#This Row],[open]] )/ StockData[[#This Row],[open]]</f>
        <v>-1.6300763214924997E-2</v>
      </c>
      <c r="N359" s="27">
        <f>IF(StockData[[#This Row],[change%]] &gt; 0.02, 0.9, IF(StockData[[#This Row],[change%]] &lt; -0.02, -0.9, 0))</f>
        <v>0</v>
      </c>
      <c r="O359" s="27" t="str">
        <f>IF(StockData[[#This Row],[sentiment score]] &gt; 0.5, "Positive", IF(StockData[[#This Row],[sentiment score]] &lt; -0.5, "Negative", "Neutral"))</f>
        <v>Neutral</v>
      </c>
    </row>
    <row r="360" spans="1:15" x14ac:dyDescent="0.3">
      <c r="A360" s="1">
        <v>45310</v>
      </c>
      <c r="B360" s="2">
        <v>209.99</v>
      </c>
      <c r="C360" s="2">
        <v>213.19</v>
      </c>
      <c r="D360" s="2">
        <v>207.56</v>
      </c>
      <c r="E360" s="2">
        <v>212.19</v>
      </c>
      <c r="F360" s="2">
        <v>102260343</v>
      </c>
      <c r="G360" s="27" t="str">
        <f>TEXT(StockData[[#This Row],[Date]],"dddd")</f>
        <v>Friday</v>
      </c>
      <c r="H360" s="27" t="str">
        <f>TEXT(StockData[[#This Row],[Date]],"mmm yyyy")</f>
        <v>Jan 2024</v>
      </c>
      <c r="I360" s="2">
        <f>StockData[[#This Row],[high]] - StockData[[#This Row],[low]]</f>
        <v>5.6299999999999955</v>
      </c>
      <c r="J360" s="27" t="str">
        <f>IF(StockData[[#This Row],[high]]=_xlfn.MAXIFS(StockData[high],StockData[Date],"&lt;="&amp;StockData[[#This Row],[Date]]),"New High","Repeat")</f>
        <v>Repeat</v>
      </c>
      <c r="K360" s="27" t="str">
        <f>IF(StockData[[#This Row],[Spread]]&lt;5,"Low",IF(StockData[[#This Row],[Spread]]&lt;=15,"Medium","High"))</f>
        <v>Medium</v>
      </c>
      <c r="L360" s="27" t="str">
        <f>IF(StockData[[#This Row],[Spread]] &gt; AVERAGE(StockData[Spread]) * 1.2, "High", IF(StockData[[#This Row],[Spread]] &lt; AVERAGE(StockData[Spread]) * 0.8, "Low", "Medium"))</f>
        <v>Low</v>
      </c>
      <c r="M360" s="13">
        <f>(StockData[[#This Row],[close]] - StockData[[#This Row],[open]] )/ StockData[[#This Row],[open]]</f>
        <v>1.0476689366160238E-2</v>
      </c>
      <c r="N360" s="27">
        <f>IF(StockData[[#This Row],[change%]] &gt; 0.02, 0.9, IF(StockData[[#This Row],[change%]] &lt; -0.02, -0.9, 0))</f>
        <v>0</v>
      </c>
      <c r="O360" s="27" t="str">
        <f>IF(StockData[[#This Row],[sentiment score]] &gt; 0.5, "Positive", IF(StockData[[#This Row],[sentiment score]] &lt; -0.5, "Negative", "Neutral"))</f>
        <v>Neutral</v>
      </c>
    </row>
    <row r="361" spans="1:15" x14ac:dyDescent="0.3">
      <c r="A361" s="1">
        <v>45309</v>
      </c>
      <c r="B361" s="2">
        <v>216.88</v>
      </c>
      <c r="C361" s="2">
        <v>217.45</v>
      </c>
      <c r="D361" s="2">
        <v>208.74</v>
      </c>
      <c r="E361" s="2">
        <v>211.88</v>
      </c>
      <c r="F361" s="2">
        <v>108595431</v>
      </c>
      <c r="G361" s="27" t="str">
        <f>TEXT(StockData[[#This Row],[Date]],"dddd")</f>
        <v>Thursday</v>
      </c>
      <c r="H361" s="27" t="str">
        <f>TEXT(StockData[[#This Row],[Date]],"mmm yyyy")</f>
        <v>Jan 2024</v>
      </c>
      <c r="I361" s="2">
        <f>StockData[[#This Row],[high]] - StockData[[#This Row],[low]]</f>
        <v>8.7099999999999795</v>
      </c>
      <c r="J361" s="27" t="str">
        <f>IF(StockData[[#This Row],[high]]=_xlfn.MAXIFS(StockData[high],StockData[Date],"&lt;="&amp;StockData[[#This Row],[Date]]),"New High","Repeat")</f>
        <v>Repeat</v>
      </c>
      <c r="K361" s="27" t="str">
        <f>IF(StockData[[#This Row],[Spread]]&lt;5,"Low",IF(StockData[[#This Row],[Spread]]&lt;=15,"Medium","High"))</f>
        <v>Medium</v>
      </c>
      <c r="L361" s="27" t="str">
        <f>IF(StockData[[#This Row],[Spread]] &gt; AVERAGE(StockData[Spread]) * 1.2, "High", IF(StockData[[#This Row],[Spread]] &lt; AVERAGE(StockData[Spread]) * 0.8, "Low", "Medium"))</f>
        <v>Low</v>
      </c>
      <c r="M361" s="13">
        <f>(StockData[[#This Row],[close]] - StockData[[#This Row],[open]] )/ StockData[[#This Row],[open]]</f>
        <v>-2.3054223533751382E-2</v>
      </c>
      <c r="N361" s="27">
        <f>IF(StockData[[#This Row],[change%]] &gt; 0.02, 0.9, IF(StockData[[#This Row],[change%]] &lt; -0.02, -0.9, 0))</f>
        <v>-0.9</v>
      </c>
      <c r="O361" s="27" t="str">
        <f>IF(StockData[[#This Row],[sentiment score]] &gt; 0.5, "Positive", IF(StockData[[#This Row],[sentiment score]] &lt; -0.5, "Negative", "Neutral"))</f>
        <v>Negative</v>
      </c>
    </row>
    <row r="362" spans="1:15" x14ac:dyDescent="0.3">
      <c r="A362" s="1">
        <v>45308</v>
      </c>
      <c r="B362" s="2">
        <v>214.86</v>
      </c>
      <c r="C362" s="2">
        <v>215.67</v>
      </c>
      <c r="D362" s="2">
        <v>212.01</v>
      </c>
      <c r="E362" s="2">
        <v>215.55</v>
      </c>
      <c r="F362" s="2">
        <v>103164400</v>
      </c>
      <c r="G362" s="27" t="str">
        <f>TEXT(StockData[[#This Row],[Date]],"dddd")</f>
        <v>Wednesday</v>
      </c>
      <c r="H362" s="27" t="str">
        <f>TEXT(StockData[[#This Row],[Date]],"mmm yyyy")</f>
        <v>Jan 2024</v>
      </c>
      <c r="I362" s="2">
        <f>StockData[[#This Row],[high]] - StockData[[#This Row],[low]]</f>
        <v>3.6599999999999966</v>
      </c>
      <c r="J362" s="27" t="str">
        <f>IF(StockData[[#This Row],[high]]=_xlfn.MAXIFS(StockData[high],StockData[Date],"&lt;="&amp;StockData[[#This Row],[Date]]),"New High","Repeat")</f>
        <v>Repeat</v>
      </c>
      <c r="K362" s="27" t="str">
        <f>IF(StockData[[#This Row],[Spread]]&lt;5,"Low",IF(StockData[[#This Row],[Spread]]&lt;=15,"Medium","High"))</f>
        <v>Low</v>
      </c>
      <c r="L362" s="27" t="str">
        <f>IF(StockData[[#This Row],[Spread]] &gt; AVERAGE(StockData[Spread]) * 1.2, "High", IF(StockData[[#This Row],[Spread]] &lt; AVERAGE(StockData[Spread]) * 0.8, "Low", "Medium"))</f>
        <v>Low</v>
      </c>
      <c r="M362" s="13">
        <f>(StockData[[#This Row],[close]] - StockData[[#This Row],[open]] )/ StockData[[#This Row],[open]]</f>
        <v>3.2113934655124158E-3</v>
      </c>
      <c r="N362" s="27">
        <f>IF(StockData[[#This Row],[change%]] &gt; 0.02, 0.9, IF(StockData[[#This Row],[change%]] &lt; -0.02, -0.9, 0))</f>
        <v>0</v>
      </c>
      <c r="O362" s="27" t="str">
        <f>IF(StockData[[#This Row],[sentiment score]] &gt; 0.5, "Positive", IF(StockData[[#This Row],[sentiment score]] &lt; -0.5, "Negative", "Neutral"))</f>
        <v>Neutral</v>
      </c>
    </row>
    <row r="363" spans="1:15" x14ac:dyDescent="0.3">
      <c r="A363" s="1">
        <v>45307</v>
      </c>
      <c r="B363" s="2">
        <v>215.1</v>
      </c>
      <c r="C363" s="2">
        <v>223.49</v>
      </c>
      <c r="D363" s="2">
        <v>212.18</v>
      </c>
      <c r="E363" s="2">
        <v>219.91</v>
      </c>
      <c r="F363" s="2">
        <v>115355046</v>
      </c>
      <c r="G363" s="27" t="str">
        <f>TEXT(StockData[[#This Row],[Date]],"dddd")</f>
        <v>Tuesday</v>
      </c>
      <c r="H363" s="27" t="str">
        <f>TEXT(StockData[[#This Row],[Date]],"mmm yyyy")</f>
        <v>Jan 2024</v>
      </c>
      <c r="I363" s="2">
        <f>StockData[[#This Row],[high]] - StockData[[#This Row],[low]]</f>
        <v>11.310000000000002</v>
      </c>
      <c r="J363" s="27" t="str">
        <f>IF(StockData[[#This Row],[high]]=_xlfn.MAXIFS(StockData[high],StockData[Date],"&lt;="&amp;StockData[[#This Row],[Date]]),"New High","Repeat")</f>
        <v>Repeat</v>
      </c>
      <c r="K363" s="27" t="str">
        <f>IF(StockData[[#This Row],[Spread]]&lt;5,"Low",IF(StockData[[#This Row],[Spread]]&lt;=15,"Medium","High"))</f>
        <v>Medium</v>
      </c>
      <c r="L363" s="27" t="str">
        <f>IF(StockData[[#This Row],[Spread]] &gt; AVERAGE(StockData[Spread]) * 1.2, "High", IF(StockData[[#This Row],[Spread]] &lt; AVERAGE(StockData[Spread]) * 0.8, "Low", "Medium"))</f>
        <v>Medium</v>
      </c>
      <c r="M363" s="13">
        <f>(StockData[[#This Row],[close]] - StockData[[#This Row],[open]] )/ StockData[[#This Row],[open]]</f>
        <v>2.2361692236169236E-2</v>
      </c>
      <c r="N363" s="27">
        <f>IF(StockData[[#This Row],[change%]] &gt; 0.02, 0.9, IF(StockData[[#This Row],[change%]] &lt; -0.02, -0.9, 0))</f>
        <v>0.9</v>
      </c>
      <c r="O363" s="27" t="str">
        <f>IF(StockData[[#This Row],[sentiment score]] &gt; 0.5, "Positive", IF(StockData[[#This Row],[sentiment score]] &lt; -0.5, "Negative", "Neutral"))</f>
        <v>Positive</v>
      </c>
    </row>
    <row r="364" spans="1:15" x14ac:dyDescent="0.3">
      <c r="A364" s="1">
        <v>45303</v>
      </c>
      <c r="B364" s="2">
        <v>220.08</v>
      </c>
      <c r="C364" s="2">
        <v>225.34</v>
      </c>
      <c r="D364" s="2">
        <v>217.15010000000001</v>
      </c>
      <c r="E364" s="2">
        <v>218.89</v>
      </c>
      <c r="F364" s="2">
        <v>123043812</v>
      </c>
      <c r="G364" s="27" t="str">
        <f>TEXT(StockData[[#This Row],[Date]],"dddd")</f>
        <v>Friday</v>
      </c>
      <c r="H364" s="27" t="str">
        <f>TEXT(StockData[[#This Row],[Date]],"mmm yyyy")</f>
        <v>Jan 2024</v>
      </c>
      <c r="I364" s="2">
        <f>StockData[[#This Row],[high]] - StockData[[#This Row],[low]]</f>
        <v>8.1898999999999944</v>
      </c>
      <c r="J364" s="27" t="str">
        <f>IF(StockData[[#This Row],[high]]=_xlfn.MAXIFS(StockData[high],StockData[Date],"&lt;="&amp;StockData[[#This Row],[Date]]),"New High","Repeat")</f>
        <v>Repeat</v>
      </c>
      <c r="K364" s="27" t="str">
        <f>IF(StockData[[#This Row],[Spread]]&lt;5,"Low",IF(StockData[[#This Row],[Spread]]&lt;=15,"Medium","High"))</f>
        <v>Medium</v>
      </c>
      <c r="L364" s="27" t="str">
        <f>IF(StockData[[#This Row],[Spread]] &gt; AVERAGE(StockData[Spread]) * 1.2, "High", IF(StockData[[#This Row],[Spread]] &lt; AVERAGE(StockData[Spread]) * 0.8, "Low", "Medium"))</f>
        <v>Low</v>
      </c>
      <c r="M364" s="13">
        <f>(StockData[[#This Row],[close]] - StockData[[#This Row],[open]] )/ StockData[[#This Row],[open]]</f>
        <v>-5.4071246819339608E-3</v>
      </c>
      <c r="N364" s="27">
        <f>IF(StockData[[#This Row],[change%]] &gt; 0.02, 0.9, IF(StockData[[#This Row],[change%]] &lt; -0.02, -0.9, 0))</f>
        <v>0</v>
      </c>
      <c r="O364" s="27" t="str">
        <f>IF(StockData[[#This Row],[sentiment score]] &gt; 0.5, "Positive", IF(StockData[[#This Row],[sentiment score]] &lt; -0.5, "Negative", "Neutral"))</f>
        <v>Neutral</v>
      </c>
    </row>
    <row r="365" spans="1:15" x14ac:dyDescent="0.3">
      <c r="A365" s="1">
        <v>45302</v>
      </c>
      <c r="B365" s="2">
        <v>230.57</v>
      </c>
      <c r="C365" s="2">
        <v>230.93</v>
      </c>
      <c r="D365" s="2">
        <v>225.37</v>
      </c>
      <c r="E365" s="2">
        <v>227.22</v>
      </c>
      <c r="F365" s="2">
        <v>105873612</v>
      </c>
      <c r="G365" s="27" t="str">
        <f>TEXT(StockData[[#This Row],[Date]],"dddd")</f>
        <v>Thursday</v>
      </c>
      <c r="H365" s="27" t="str">
        <f>TEXT(StockData[[#This Row],[Date]],"mmm yyyy")</f>
        <v>Jan 2024</v>
      </c>
      <c r="I365" s="2">
        <f>StockData[[#This Row],[high]] - StockData[[#This Row],[low]]</f>
        <v>5.5600000000000023</v>
      </c>
      <c r="J365" s="27" t="str">
        <f>IF(StockData[[#This Row],[high]]=_xlfn.MAXIFS(StockData[high],StockData[Date],"&lt;="&amp;StockData[[#This Row],[Date]]),"New High","Repeat")</f>
        <v>Repeat</v>
      </c>
      <c r="K365" s="27" t="str">
        <f>IF(StockData[[#This Row],[Spread]]&lt;5,"Low",IF(StockData[[#This Row],[Spread]]&lt;=15,"Medium","High"))</f>
        <v>Medium</v>
      </c>
      <c r="L365" s="27" t="str">
        <f>IF(StockData[[#This Row],[Spread]] &gt; AVERAGE(StockData[Spread]) * 1.2, "High", IF(StockData[[#This Row],[Spread]] &lt; AVERAGE(StockData[Spread]) * 0.8, "Low", "Medium"))</f>
        <v>Low</v>
      </c>
      <c r="M365" s="13">
        <f>(StockData[[#This Row],[close]] - StockData[[#This Row],[open]] )/ StockData[[#This Row],[open]]</f>
        <v>-1.4529210218154983E-2</v>
      </c>
      <c r="N365" s="27">
        <f>IF(StockData[[#This Row],[change%]] &gt; 0.02, 0.9, IF(StockData[[#This Row],[change%]] &lt; -0.02, -0.9, 0))</f>
        <v>0</v>
      </c>
      <c r="O365" s="27" t="str">
        <f>IF(StockData[[#This Row],[sentiment score]] &gt; 0.5, "Positive", IF(StockData[[#This Row],[sentiment score]] &lt; -0.5, "Negative", "Neutral"))</f>
        <v>Neutral</v>
      </c>
    </row>
    <row r="366" spans="1:15" x14ac:dyDescent="0.3">
      <c r="A366" s="1">
        <v>45301</v>
      </c>
      <c r="B366" s="2">
        <v>235.1</v>
      </c>
      <c r="C366" s="2">
        <v>235.5</v>
      </c>
      <c r="D366" s="2">
        <v>231.29</v>
      </c>
      <c r="E366" s="2">
        <v>233.94</v>
      </c>
      <c r="F366" s="2">
        <v>91628502</v>
      </c>
      <c r="G366" s="27" t="str">
        <f>TEXT(StockData[[#This Row],[Date]],"dddd")</f>
        <v>Wednesday</v>
      </c>
      <c r="H366" s="27" t="str">
        <f>TEXT(StockData[[#This Row],[Date]],"mmm yyyy")</f>
        <v>Jan 2024</v>
      </c>
      <c r="I366" s="2">
        <f>StockData[[#This Row],[high]] - StockData[[#This Row],[low]]</f>
        <v>4.210000000000008</v>
      </c>
      <c r="J366" s="27" t="str">
        <f>IF(StockData[[#This Row],[high]]=_xlfn.MAXIFS(StockData[high],StockData[Date],"&lt;="&amp;StockData[[#This Row],[Date]]),"New High","Repeat")</f>
        <v>Repeat</v>
      </c>
      <c r="K366" s="27" t="str">
        <f>IF(StockData[[#This Row],[Spread]]&lt;5,"Low",IF(StockData[[#This Row],[Spread]]&lt;=15,"Medium","High"))</f>
        <v>Low</v>
      </c>
      <c r="L366" s="27" t="str">
        <f>IF(StockData[[#This Row],[Spread]] &gt; AVERAGE(StockData[Spread]) * 1.2, "High", IF(StockData[[#This Row],[Spread]] &lt; AVERAGE(StockData[Spread]) * 0.8, "Low", "Medium"))</f>
        <v>Low</v>
      </c>
      <c r="M366" s="13">
        <f>(StockData[[#This Row],[close]] - StockData[[#This Row],[open]] )/ StockData[[#This Row],[open]]</f>
        <v>-4.9340706082517932E-3</v>
      </c>
      <c r="N366" s="27">
        <f>IF(StockData[[#This Row],[change%]] &gt; 0.02, 0.9, IF(StockData[[#This Row],[change%]] &lt; -0.02, -0.9, 0))</f>
        <v>0</v>
      </c>
      <c r="O366" s="27" t="str">
        <f>IF(StockData[[#This Row],[sentiment score]] &gt; 0.5, "Positive", IF(StockData[[#This Row],[sentiment score]] &lt; -0.5, "Negative", "Neutral"))</f>
        <v>Neutral</v>
      </c>
    </row>
    <row r="367" spans="1:15" x14ac:dyDescent="0.3">
      <c r="A367" s="1">
        <v>45300</v>
      </c>
      <c r="B367" s="2">
        <v>238.11</v>
      </c>
      <c r="C367" s="2">
        <v>238.96459999999999</v>
      </c>
      <c r="D367" s="2">
        <v>232.04</v>
      </c>
      <c r="E367" s="2">
        <v>234.96</v>
      </c>
      <c r="F367" s="2">
        <v>96705664</v>
      </c>
      <c r="G367" s="27" t="str">
        <f>TEXT(StockData[[#This Row],[Date]],"dddd")</f>
        <v>Tuesday</v>
      </c>
      <c r="H367" s="27" t="str">
        <f>TEXT(StockData[[#This Row],[Date]],"mmm yyyy")</f>
        <v>Jan 2024</v>
      </c>
      <c r="I367" s="2">
        <f>StockData[[#This Row],[high]] - StockData[[#This Row],[low]]</f>
        <v>6.9245999999999981</v>
      </c>
      <c r="J367" s="27" t="str">
        <f>IF(StockData[[#This Row],[high]]=_xlfn.MAXIFS(StockData[high],StockData[Date],"&lt;="&amp;StockData[[#This Row],[Date]]),"New High","Repeat")</f>
        <v>Repeat</v>
      </c>
      <c r="K367" s="27" t="str">
        <f>IF(StockData[[#This Row],[Spread]]&lt;5,"Low",IF(StockData[[#This Row],[Spread]]&lt;=15,"Medium","High"))</f>
        <v>Medium</v>
      </c>
      <c r="L367" s="27" t="str">
        <f>IF(StockData[[#This Row],[Spread]] &gt; AVERAGE(StockData[Spread]) * 1.2, "High", IF(StockData[[#This Row],[Spread]] &lt; AVERAGE(StockData[Spread]) * 0.8, "Low", "Medium"))</f>
        <v>Low</v>
      </c>
      <c r="M367" s="13">
        <f>(StockData[[#This Row],[close]] - StockData[[#This Row],[open]] )/ StockData[[#This Row],[open]]</f>
        <v>-1.322917979085299E-2</v>
      </c>
      <c r="N367" s="27">
        <f>IF(StockData[[#This Row],[change%]] &gt; 0.02, 0.9, IF(StockData[[#This Row],[change%]] &lt; -0.02, -0.9, 0))</f>
        <v>0</v>
      </c>
      <c r="O367" s="27" t="str">
        <f>IF(StockData[[#This Row],[sentiment score]] &gt; 0.5, "Positive", IF(StockData[[#This Row],[sentiment score]] &lt; -0.5, "Negative", "Neutral"))</f>
        <v>Neutral</v>
      </c>
    </row>
    <row r="368" spans="1:15" x14ac:dyDescent="0.3">
      <c r="A368" s="1">
        <v>45299</v>
      </c>
      <c r="B368" s="2">
        <v>236.14</v>
      </c>
      <c r="C368" s="2">
        <v>241.25</v>
      </c>
      <c r="D368" s="2">
        <v>235.3</v>
      </c>
      <c r="E368" s="2">
        <v>240.45</v>
      </c>
      <c r="F368" s="2">
        <v>85166580</v>
      </c>
      <c r="G368" s="27" t="str">
        <f>TEXT(StockData[[#This Row],[Date]],"dddd")</f>
        <v>Monday</v>
      </c>
      <c r="H368" s="27" t="str">
        <f>TEXT(StockData[[#This Row],[Date]],"mmm yyyy")</f>
        <v>Jan 2024</v>
      </c>
      <c r="I368" s="2">
        <f>StockData[[#This Row],[high]] - StockData[[#This Row],[low]]</f>
        <v>5.9499999999999886</v>
      </c>
      <c r="J368" s="27" t="str">
        <f>IF(StockData[[#This Row],[high]]=_xlfn.MAXIFS(StockData[high],StockData[Date],"&lt;="&amp;StockData[[#This Row],[Date]]),"New High","Repeat")</f>
        <v>Repeat</v>
      </c>
      <c r="K368" s="27" t="str">
        <f>IF(StockData[[#This Row],[Spread]]&lt;5,"Low",IF(StockData[[#This Row],[Spread]]&lt;=15,"Medium","High"))</f>
        <v>Medium</v>
      </c>
      <c r="L368" s="27" t="str">
        <f>IF(StockData[[#This Row],[Spread]] &gt; AVERAGE(StockData[Spread]) * 1.2, "High", IF(StockData[[#This Row],[Spread]] &lt; AVERAGE(StockData[Spread]) * 0.8, "Low", "Medium"))</f>
        <v>Low</v>
      </c>
      <c r="M368" s="13">
        <f>(StockData[[#This Row],[close]] - StockData[[#This Row],[open]] )/ StockData[[#This Row],[open]]</f>
        <v>1.8251884475311266E-2</v>
      </c>
      <c r="N368" s="27">
        <f>IF(StockData[[#This Row],[change%]] &gt; 0.02, 0.9, IF(StockData[[#This Row],[change%]] &lt; -0.02, -0.9, 0))</f>
        <v>0</v>
      </c>
      <c r="O368" s="27" t="str">
        <f>IF(StockData[[#This Row],[sentiment score]] &gt; 0.5, "Positive", IF(StockData[[#This Row],[sentiment score]] &lt; -0.5, "Negative", "Neutral"))</f>
        <v>Neutral</v>
      </c>
    </row>
    <row r="369" spans="1:15" x14ac:dyDescent="0.3">
      <c r="A369" s="1">
        <v>45296</v>
      </c>
      <c r="B369" s="2">
        <v>236.86</v>
      </c>
      <c r="C369" s="2">
        <v>240.11959999999999</v>
      </c>
      <c r="D369" s="2">
        <v>234.90010000000001</v>
      </c>
      <c r="E369" s="2">
        <v>237.49</v>
      </c>
      <c r="F369" s="2">
        <v>92240035</v>
      </c>
      <c r="G369" s="27" t="str">
        <f>TEXT(StockData[[#This Row],[Date]],"dddd")</f>
        <v>Friday</v>
      </c>
      <c r="H369" s="27" t="str">
        <f>TEXT(StockData[[#This Row],[Date]],"mmm yyyy")</f>
        <v>Jan 2024</v>
      </c>
      <c r="I369" s="2">
        <f>StockData[[#This Row],[high]] - StockData[[#This Row],[low]]</f>
        <v>5.2194999999999823</v>
      </c>
      <c r="J369" s="27" t="str">
        <f>IF(StockData[[#This Row],[high]]=_xlfn.MAXIFS(StockData[high],StockData[Date],"&lt;="&amp;StockData[[#This Row],[Date]]),"New High","Repeat")</f>
        <v>Repeat</v>
      </c>
      <c r="K369" s="27" t="str">
        <f>IF(StockData[[#This Row],[Spread]]&lt;5,"Low",IF(StockData[[#This Row],[Spread]]&lt;=15,"Medium","High"))</f>
        <v>Medium</v>
      </c>
      <c r="L369" s="27" t="str">
        <f>IF(StockData[[#This Row],[Spread]] &gt; AVERAGE(StockData[Spread]) * 1.2, "High", IF(StockData[[#This Row],[Spread]] &lt; AVERAGE(StockData[Spread]) * 0.8, "Low", "Medium"))</f>
        <v>Low</v>
      </c>
      <c r="M369" s="13">
        <f>(StockData[[#This Row],[close]] - StockData[[#This Row],[open]] )/ StockData[[#This Row],[open]]</f>
        <v>2.6597990374060431E-3</v>
      </c>
      <c r="N369" s="27">
        <f>IF(StockData[[#This Row],[change%]] &gt; 0.02, 0.9, IF(StockData[[#This Row],[change%]] &lt; -0.02, -0.9, 0))</f>
        <v>0</v>
      </c>
      <c r="O369" s="27" t="str">
        <f>IF(StockData[[#This Row],[sentiment score]] &gt; 0.5, "Positive", IF(StockData[[#This Row],[sentiment score]] &lt; -0.5, "Negative", "Neutral"))</f>
        <v>Neutral</v>
      </c>
    </row>
    <row r="370" spans="1:15" x14ac:dyDescent="0.3">
      <c r="A370" s="1">
        <v>45295</v>
      </c>
      <c r="B370" s="2">
        <v>239.25</v>
      </c>
      <c r="C370" s="2">
        <v>242.7</v>
      </c>
      <c r="D370" s="2">
        <v>237.73</v>
      </c>
      <c r="E370" s="2">
        <v>237.93</v>
      </c>
      <c r="F370" s="2">
        <v>102629283</v>
      </c>
      <c r="G370" s="27" t="str">
        <f>TEXT(StockData[[#This Row],[Date]],"dddd")</f>
        <v>Thursday</v>
      </c>
      <c r="H370" s="27" t="str">
        <f>TEXT(StockData[[#This Row],[Date]],"mmm yyyy")</f>
        <v>Jan 2024</v>
      </c>
      <c r="I370" s="2">
        <f>StockData[[#This Row],[high]] - StockData[[#This Row],[low]]</f>
        <v>4.9699999999999989</v>
      </c>
      <c r="J370" s="27" t="str">
        <f>IF(StockData[[#This Row],[high]]=_xlfn.MAXIFS(StockData[high],StockData[Date],"&lt;="&amp;StockData[[#This Row],[Date]]),"New High","Repeat")</f>
        <v>Repeat</v>
      </c>
      <c r="K370" s="27" t="str">
        <f>IF(StockData[[#This Row],[Spread]]&lt;5,"Low",IF(StockData[[#This Row],[Spread]]&lt;=15,"Medium","High"))</f>
        <v>Low</v>
      </c>
      <c r="L370" s="27" t="str">
        <f>IF(StockData[[#This Row],[Spread]] &gt; AVERAGE(StockData[Spread]) * 1.2, "High", IF(StockData[[#This Row],[Spread]] &lt; AVERAGE(StockData[Spread]) * 0.8, "Low", "Medium"))</f>
        <v>Low</v>
      </c>
      <c r="M370" s="13">
        <f>(StockData[[#This Row],[close]] - StockData[[#This Row],[open]] )/ StockData[[#This Row],[open]]</f>
        <v>-5.5172413793103166E-3</v>
      </c>
      <c r="N370" s="27">
        <f>IF(StockData[[#This Row],[change%]] &gt; 0.02, 0.9, IF(StockData[[#This Row],[change%]] &lt; -0.02, -0.9, 0))</f>
        <v>0</v>
      </c>
      <c r="O370" s="27" t="str">
        <f>IF(StockData[[#This Row],[sentiment score]] &gt; 0.5, "Positive", IF(StockData[[#This Row],[sentiment score]] &lt; -0.5, "Negative", "Neutral"))</f>
        <v>Neutral</v>
      </c>
    </row>
    <row r="371" spans="1:15" x14ac:dyDescent="0.3">
      <c r="A371" s="1">
        <v>45294</v>
      </c>
      <c r="B371" s="2">
        <v>244.98</v>
      </c>
      <c r="C371" s="2">
        <v>245.68</v>
      </c>
      <c r="D371" s="2">
        <v>236.32</v>
      </c>
      <c r="E371" s="2">
        <v>238.45</v>
      </c>
      <c r="F371" s="2">
        <v>121082599</v>
      </c>
      <c r="G371" s="27" t="str">
        <f>TEXT(StockData[[#This Row],[Date]],"dddd")</f>
        <v>Wednesday</v>
      </c>
      <c r="H371" s="27" t="str">
        <f>TEXT(StockData[[#This Row],[Date]],"mmm yyyy")</f>
        <v>Jan 2024</v>
      </c>
      <c r="I371" s="2">
        <f>StockData[[#This Row],[high]] - StockData[[#This Row],[low]]</f>
        <v>9.3600000000000136</v>
      </c>
      <c r="J371" s="27" t="str">
        <f>IF(StockData[[#This Row],[high]]=_xlfn.MAXIFS(StockData[high],StockData[Date],"&lt;="&amp;StockData[[#This Row],[Date]]),"New High","Repeat")</f>
        <v>Repeat</v>
      </c>
      <c r="K371" s="27" t="str">
        <f>IF(StockData[[#This Row],[Spread]]&lt;5,"Low",IF(StockData[[#This Row],[Spread]]&lt;=15,"Medium","High"))</f>
        <v>Medium</v>
      </c>
      <c r="L371" s="27" t="str">
        <f>IF(StockData[[#This Row],[Spread]] &gt; AVERAGE(StockData[Spread]) * 1.2, "High", IF(StockData[[#This Row],[Spread]] &lt; AVERAGE(StockData[Spread]) * 0.8, "Low", "Medium"))</f>
        <v>Low</v>
      </c>
      <c r="M371" s="13">
        <f>(StockData[[#This Row],[close]] - StockData[[#This Row],[open]] )/ StockData[[#This Row],[open]]</f>
        <v>-2.6655237162217328E-2</v>
      </c>
      <c r="N371" s="27">
        <f>IF(StockData[[#This Row],[change%]] &gt; 0.02, 0.9, IF(StockData[[#This Row],[change%]] &lt; -0.02, -0.9, 0))</f>
        <v>-0.9</v>
      </c>
      <c r="O371" s="27" t="str">
        <f>IF(StockData[[#This Row],[sentiment score]] &gt; 0.5, "Positive", IF(StockData[[#This Row],[sentiment score]] &lt; -0.5, "Negative", "Neutral"))</f>
        <v>Negative</v>
      </c>
    </row>
    <row r="372" spans="1:15" x14ac:dyDescent="0.3">
      <c r="A372" s="1">
        <v>45293</v>
      </c>
      <c r="B372" s="2">
        <v>250.08</v>
      </c>
      <c r="C372" s="2">
        <v>251.25</v>
      </c>
      <c r="D372" s="2">
        <v>244.41</v>
      </c>
      <c r="E372" s="2">
        <v>248.42</v>
      </c>
      <c r="F372" s="2">
        <v>104654163</v>
      </c>
      <c r="G372" s="27" t="str">
        <f>TEXT(StockData[[#This Row],[Date]],"dddd")</f>
        <v>Tuesday</v>
      </c>
      <c r="H372" s="27" t="str">
        <f>TEXT(StockData[[#This Row],[Date]],"mmm yyyy")</f>
        <v>Jan 2024</v>
      </c>
      <c r="I372" s="2">
        <f>StockData[[#This Row],[high]] - StockData[[#This Row],[low]]</f>
        <v>6.8400000000000034</v>
      </c>
      <c r="J372" s="27" t="str">
        <f>IF(StockData[[#This Row],[high]]=_xlfn.MAXIFS(StockData[high],StockData[Date],"&lt;="&amp;StockData[[#This Row],[Date]]),"New High","Repeat")</f>
        <v>Repeat</v>
      </c>
      <c r="K372" s="27" t="str">
        <f>IF(StockData[[#This Row],[Spread]]&lt;5,"Low",IF(StockData[[#This Row],[Spread]]&lt;=15,"Medium","High"))</f>
        <v>Medium</v>
      </c>
      <c r="L372" s="27" t="str">
        <f>IF(StockData[[#This Row],[Spread]] &gt; AVERAGE(StockData[Spread]) * 1.2, "High", IF(StockData[[#This Row],[Spread]] &lt; AVERAGE(StockData[Spread]) * 0.8, "Low", "Medium"))</f>
        <v>Low</v>
      </c>
      <c r="M372" s="13">
        <f>(StockData[[#This Row],[close]] - StockData[[#This Row],[open]] )/ StockData[[#This Row],[open]]</f>
        <v>-6.6378758797185902E-3</v>
      </c>
      <c r="N372" s="27">
        <f>IF(StockData[[#This Row],[change%]] &gt; 0.02, 0.9, IF(StockData[[#This Row],[change%]] &lt; -0.02, -0.9, 0))</f>
        <v>0</v>
      </c>
      <c r="O372" s="27" t="str">
        <f>IF(StockData[[#This Row],[sentiment score]] &gt; 0.5, "Positive", IF(StockData[[#This Row],[sentiment score]] &lt; -0.5, "Negative", "Neutral"))</f>
        <v>Neutral</v>
      </c>
    </row>
    <row r="373" spans="1:15" x14ac:dyDescent="0.3">
      <c r="A373" s="1">
        <v>45289</v>
      </c>
      <c r="B373" s="2">
        <v>255.1</v>
      </c>
      <c r="C373" s="2">
        <v>255.19</v>
      </c>
      <c r="D373" s="2">
        <v>247.43</v>
      </c>
      <c r="E373" s="2">
        <v>248.48</v>
      </c>
      <c r="F373" s="2">
        <v>100891578</v>
      </c>
      <c r="G373" s="27" t="str">
        <f>TEXT(StockData[[#This Row],[Date]],"dddd")</f>
        <v>Friday</v>
      </c>
      <c r="H373" s="27" t="str">
        <f>TEXT(StockData[[#This Row],[Date]],"mmm yyyy")</f>
        <v>Dec 2023</v>
      </c>
      <c r="I373" s="2">
        <f>StockData[[#This Row],[high]] - StockData[[#This Row],[low]]</f>
        <v>7.7599999999999909</v>
      </c>
      <c r="J373" s="27" t="str">
        <f>IF(StockData[[#This Row],[high]]=_xlfn.MAXIFS(StockData[high],StockData[Date],"&lt;="&amp;StockData[[#This Row],[Date]]),"New High","Repeat")</f>
        <v>Repeat</v>
      </c>
      <c r="K373" s="27" t="str">
        <f>IF(StockData[[#This Row],[Spread]]&lt;5,"Low",IF(StockData[[#This Row],[Spread]]&lt;=15,"Medium","High"))</f>
        <v>Medium</v>
      </c>
      <c r="L373" s="27" t="str">
        <f>IF(StockData[[#This Row],[Spread]] &gt; AVERAGE(StockData[Spread]) * 1.2, "High", IF(StockData[[#This Row],[Spread]] &lt; AVERAGE(StockData[Spread]) * 0.8, "Low", "Medium"))</f>
        <v>Low</v>
      </c>
      <c r="M373" s="13">
        <f>(StockData[[#This Row],[close]] - StockData[[#This Row],[open]] )/ StockData[[#This Row],[open]]</f>
        <v>-2.5950607604860856E-2</v>
      </c>
      <c r="N373" s="27">
        <f>IF(StockData[[#This Row],[change%]] &gt; 0.02, 0.9, IF(StockData[[#This Row],[change%]] &lt; -0.02, -0.9, 0))</f>
        <v>-0.9</v>
      </c>
      <c r="O373" s="27" t="str">
        <f>IF(StockData[[#This Row],[sentiment score]] &gt; 0.5, "Positive", IF(StockData[[#This Row],[sentiment score]] &lt; -0.5, "Negative", "Neutral"))</f>
        <v>Negative</v>
      </c>
    </row>
    <row r="374" spans="1:15" x14ac:dyDescent="0.3">
      <c r="A374" s="1">
        <v>45288</v>
      </c>
      <c r="B374" s="2">
        <v>263.66000000000003</v>
      </c>
      <c r="C374" s="2">
        <v>265.13</v>
      </c>
      <c r="D374" s="2">
        <v>252.71</v>
      </c>
      <c r="E374" s="2">
        <v>253.18</v>
      </c>
      <c r="F374" s="2">
        <v>113619943</v>
      </c>
      <c r="G374" s="27" t="str">
        <f>TEXT(StockData[[#This Row],[Date]],"dddd")</f>
        <v>Thursday</v>
      </c>
      <c r="H374" s="27" t="str">
        <f>TEXT(StockData[[#This Row],[Date]],"mmm yyyy")</f>
        <v>Dec 2023</v>
      </c>
      <c r="I374" s="2">
        <f>StockData[[#This Row],[high]] - StockData[[#This Row],[low]]</f>
        <v>12.419999999999987</v>
      </c>
      <c r="J374" s="27" t="str">
        <f>IF(StockData[[#This Row],[high]]=_xlfn.MAXIFS(StockData[high],StockData[Date],"&lt;="&amp;StockData[[#This Row],[Date]]),"New High","Repeat")</f>
        <v>Repeat</v>
      </c>
      <c r="K374" s="27" t="str">
        <f>IF(StockData[[#This Row],[Spread]]&lt;5,"Low",IF(StockData[[#This Row],[Spread]]&lt;=15,"Medium","High"))</f>
        <v>Medium</v>
      </c>
      <c r="L374" s="27" t="str">
        <f>IF(StockData[[#This Row],[Spread]] &gt; AVERAGE(StockData[Spread]) * 1.2, "High", IF(StockData[[#This Row],[Spread]] &lt; AVERAGE(StockData[Spread]) * 0.8, "Low", "Medium"))</f>
        <v>Medium</v>
      </c>
      <c r="M374" s="13">
        <f>(StockData[[#This Row],[close]] - StockData[[#This Row],[open]] )/ StockData[[#This Row],[open]]</f>
        <v>-3.9748160509747464E-2</v>
      </c>
      <c r="N374" s="27">
        <f>IF(StockData[[#This Row],[change%]] &gt; 0.02, 0.9, IF(StockData[[#This Row],[change%]] &lt; -0.02, -0.9, 0))</f>
        <v>-0.9</v>
      </c>
      <c r="O374" s="27" t="str">
        <f>IF(StockData[[#This Row],[sentiment score]] &gt; 0.5, "Positive", IF(StockData[[#This Row],[sentiment score]] &lt; -0.5, "Negative", "Neutral"))</f>
        <v>Negative</v>
      </c>
    </row>
    <row r="375" spans="1:15" x14ac:dyDescent="0.3">
      <c r="A375" s="1">
        <v>45287</v>
      </c>
      <c r="B375" s="2">
        <v>258.35000000000002</v>
      </c>
      <c r="C375" s="2">
        <v>263.33999999999997</v>
      </c>
      <c r="D375" s="2">
        <v>257.52</v>
      </c>
      <c r="E375" s="2">
        <v>261.44</v>
      </c>
      <c r="F375" s="2">
        <v>105853348</v>
      </c>
      <c r="G375" s="27" t="str">
        <f>TEXT(StockData[[#This Row],[Date]],"dddd")</f>
        <v>Wednesday</v>
      </c>
      <c r="H375" s="27" t="str">
        <f>TEXT(StockData[[#This Row],[Date]],"mmm yyyy")</f>
        <v>Dec 2023</v>
      </c>
      <c r="I375" s="2">
        <f>StockData[[#This Row],[high]] - StockData[[#This Row],[low]]</f>
        <v>5.8199999999999932</v>
      </c>
      <c r="J375" s="27" t="str">
        <f>IF(StockData[[#This Row],[high]]=_xlfn.MAXIFS(StockData[high],StockData[Date],"&lt;="&amp;StockData[[#This Row],[Date]]),"New High","Repeat")</f>
        <v>Repeat</v>
      </c>
      <c r="K375" s="27" t="str">
        <f>IF(StockData[[#This Row],[Spread]]&lt;5,"Low",IF(StockData[[#This Row],[Spread]]&lt;=15,"Medium","High"))</f>
        <v>Medium</v>
      </c>
      <c r="L375" s="27" t="str">
        <f>IF(StockData[[#This Row],[Spread]] &gt; AVERAGE(StockData[Spread]) * 1.2, "High", IF(StockData[[#This Row],[Spread]] &lt; AVERAGE(StockData[Spread]) * 0.8, "Low", "Medium"))</f>
        <v>Low</v>
      </c>
      <c r="M375" s="13">
        <f>(StockData[[#This Row],[close]] - StockData[[#This Row],[open]] )/ StockData[[#This Row],[open]]</f>
        <v>1.196051867621434E-2</v>
      </c>
      <c r="N375" s="27">
        <f>IF(StockData[[#This Row],[change%]] &gt; 0.02, 0.9, IF(StockData[[#This Row],[change%]] &lt; -0.02, -0.9, 0))</f>
        <v>0</v>
      </c>
      <c r="O375" s="27" t="str">
        <f>IF(StockData[[#This Row],[sentiment score]] &gt; 0.5, "Positive", IF(StockData[[#This Row],[sentiment score]] &lt; -0.5, "Negative", "Neutral"))</f>
        <v>Neutral</v>
      </c>
    </row>
    <row r="376" spans="1:15" x14ac:dyDescent="0.3">
      <c r="A376" s="1">
        <v>45286</v>
      </c>
      <c r="B376" s="2">
        <v>254.49</v>
      </c>
      <c r="C376" s="2">
        <v>257.97000000000003</v>
      </c>
      <c r="D376" s="2">
        <v>252.91</v>
      </c>
      <c r="E376" s="2">
        <v>256.61</v>
      </c>
      <c r="F376" s="2">
        <v>86892382</v>
      </c>
      <c r="G376" s="27" t="str">
        <f>TEXT(StockData[[#This Row],[Date]],"dddd")</f>
        <v>Tuesday</v>
      </c>
      <c r="H376" s="27" t="str">
        <f>TEXT(StockData[[#This Row],[Date]],"mmm yyyy")</f>
        <v>Dec 2023</v>
      </c>
      <c r="I376" s="2">
        <f>StockData[[#This Row],[high]] - StockData[[#This Row],[low]]</f>
        <v>5.0600000000000307</v>
      </c>
      <c r="J376" s="27" t="str">
        <f>IF(StockData[[#This Row],[high]]=_xlfn.MAXIFS(StockData[high],StockData[Date],"&lt;="&amp;StockData[[#This Row],[Date]]),"New High","Repeat")</f>
        <v>Repeat</v>
      </c>
      <c r="K376" s="27" t="str">
        <f>IF(StockData[[#This Row],[Spread]]&lt;5,"Low",IF(StockData[[#This Row],[Spread]]&lt;=15,"Medium","High"))</f>
        <v>Medium</v>
      </c>
      <c r="L376" s="27" t="str">
        <f>IF(StockData[[#This Row],[Spread]] &gt; AVERAGE(StockData[Spread]) * 1.2, "High", IF(StockData[[#This Row],[Spread]] &lt; AVERAGE(StockData[Spread]) * 0.8, "Low", "Medium"))</f>
        <v>Low</v>
      </c>
      <c r="M376" s="13">
        <f>(StockData[[#This Row],[close]] - StockData[[#This Row],[open]] )/ StockData[[#This Row],[open]]</f>
        <v>8.3303862627215394E-3</v>
      </c>
      <c r="N376" s="27">
        <f>IF(StockData[[#This Row],[change%]] &gt; 0.02, 0.9, IF(StockData[[#This Row],[change%]] &lt; -0.02, -0.9, 0))</f>
        <v>0</v>
      </c>
      <c r="O376" s="27" t="str">
        <f>IF(StockData[[#This Row],[sentiment score]] &gt; 0.5, "Positive", IF(StockData[[#This Row],[sentiment score]] &lt; -0.5, "Negative", "Neutral"))</f>
        <v>Neutral</v>
      </c>
    </row>
    <row r="377" spans="1:15" x14ac:dyDescent="0.3">
      <c r="A377" s="1">
        <v>45282</v>
      </c>
      <c r="B377" s="2">
        <v>256.76</v>
      </c>
      <c r="C377" s="2">
        <v>258.22000000000003</v>
      </c>
      <c r="D377" s="2">
        <v>251.37</v>
      </c>
      <c r="E377" s="2">
        <v>252.54</v>
      </c>
      <c r="F377" s="2">
        <v>93370094</v>
      </c>
      <c r="G377" s="27" t="str">
        <f>TEXT(StockData[[#This Row],[Date]],"dddd")</f>
        <v>Friday</v>
      </c>
      <c r="H377" s="27" t="str">
        <f>TEXT(StockData[[#This Row],[Date]],"mmm yyyy")</f>
        <v>Dec 2023</v>
      </c>
      <c r="I377" s="2">
        <f>StockData[[#This Row],[high]] - StockData[[#This Row],[low]]</f>
        <v>6.8500000000000227</v>
      </c>
      <c r="J377" s="27" t="str">
        <f>IF(StockData[[#This Row],[high]]=_xlfn.MAXIFS(StockData[high],StockData[Date],"&lt;="&amp;StockData[[#This Row],[Date]]),"New High","Repeat")</f>
        <v>Repeat</v>
      </c>
      <c r="K377" s="27" t="str">
        <f>IF(StockData[[#This Row],[Spread]]&lt;5,"Low",IF(StockData[[#This Row],[Spread]]&lt;=15,"Medium","High"))</f>
        <v>Medium</v>
      </c>
      <c r="L377" s="27" t="str">
        <f>IF(StockData[[#This Row],[Spread]] &gt; AVERAGE(StockData[Spread]) * 1.2, "High", IF(StockData[[#This Row],[Spread]] &lt; AVERAGE(StockData[Spread]) * 0.8, "Low", "Medium"))</f>
        <v>Low</v>
      </c>
      <c r="M377" s="13">
        <f>(StockData[[#This Row],[close]] - StockData[[#This Row],[open]] )/ StockData[[#This Row],[open]]</f>
        <v>-1.6435581866334315E-2</v>
      </c>
      <c r="N377" s="27">
        <f>IF(StockData[[#This Row],[change%]] &gt; 0.02, 0.9, IF(StockData[[#This Row],[change%]] &lt; -0.02, -0.9, 0))</f>
        <v>0</v>
      </c>
      <c r="O377" s="27" t="str">
        <f>IF(StockData[[#This Row],[sentiment score]] &gt; 0.5, "Positive", IF(StockData[[#This Row],[sentiment score]] &lt; -0.5, "Negative", "Neutral"))</f>
        <v>Neutral</v>
      </c>
    </row>
    <row r="378" spans="1:15" x14ac:dyDescent="0.3">
      <c r="A378" s="1">
        <v>45281</v>
      </c>
      <c r="B378" s="2">
        <v>251.9</v>
      </c>
      <c r="C378" s="2">
        <v>254.79990000000001</v>
      </c>
      <c r="D378" s="2">
        <v>248.55</v>
      </c>
      <c r="E378" s="2">
        <v>254.5</v>
      </c>
      <c r="F378" s="2">
        <v>109594227</v>
      </c>
      <c r="G378" s="27" t="str">
        <f>TEXT(StockData[[#This Row],[Date]],"dddd")</f>
        <v>Thursday</v>
      </c>
      <c r="H378" s="27" t="str">
        <f>TEXT(StockData[[#This Row],[Date]],"mmm yyyy")</f>
        <v>Dec 2023</v>
      </c>
      <c r="I378" s="2">
        <f>StockData[[#This Row],[high]] - StockData[[#This Row],[low]]</f>
        <v>6.2498999999999967</v>
      </c>
      <c r="J378" s="27" t="str">
        <f>IF(StockData[[#This Row],[high]]=_xlfn.MAXIFS(StockData[high],StockData[Date],"&lt;="&amp;StockData[[#This Row],[Date]]),"New High","Repeat")</f>
        <v>Repeat</v>
      </c>
      <c r="K378" s="27" t="str">
        <f>IF(StockData[[#This Row],[Spread]]&lt;5,"Low",IF(StockData[[#This Row],[Spread]]&lt;=15,"Medium","High"))</f>
        <v>Medium</v>
      </c>
      <c r="L378" s="27" t="str">
        <f>IF(StockData[[#This Row],[Spread]] &gt; AVERAGE(StockData[Spread]) * 1.2, "High", IF(StockData[[#This Row],[Spread]] &lt; AVERAGE(StockData[Spread]) * 0.8, "Low", "Medium"))</f>
        <v>Low</v>
      </c>
      <c r="M378" s="13">
        <f>(StockData[[#This Row],[close]] - StockData[[#This Row],[open]] )/ StockData[[#This Row],[open]]</f>
        <v>1.0321556173084535E-2</v>
      </c>
      <c r="N378" s="27">
        <f>IF(StockData[[#This Row],[change%]] &gt; 0.02, 0.9, IF(StockData[[#This Row],[change%]] &lt; -0.02, -0.9, 0))</f>
        <v>0</v>
      </c>
      <c r="O378" s="27" t="str">
        <f>IF(StockData[[#This Row],[sentiment score]] &gt; 0.5, "Positive", IF(StockData[[#This Row],[sentiment score]] &lt; -0.5, "Negative", "Neutral"))</f>
        <v>Neutral</v>
      </c>
    </row>
    <row r="379" spans="1:15" x14ac:dyDescent="0.3">
      <c r="A379" s="1">
        <v>45280</v>
      </c>
      <c r="B379" s="2">
        <v>256.41000000000003</v>
      </c>
      <c r="C379" s="2">
        <v>259.83999999999997</v>
      </c>
      <c r="D379" s="2">
        <v>247</v>
      </c>
      <c r="E379" s="2">
        <v>247.14</v>
      </c>
      <c r="F379" s="2">
        <v>125096987</v>
      </c>
      <c r="G379" s="27" t="str">
        <f>TEXT(StockData[[#This Row],[Date]],"dddd")</f>
        <v>Wednesday</v>
      </c>
      <c r="H379" s="27" t="str">
        <f>TEXT(StockData[[#This Row],[Date]],"mmm yyyy")</f>
        <v>Dec 2023</v>
      </c>
      <c r="I379" s="2">
        <f>StockData[[#This Row],[high]] - StockData[[#This Row],[low]]</f>
        <v>12.839999999999975</v>
      </c>
      <c r="J379" s="27" t="str">
        <f>IF(StockData[[#This Row],[high]]=_xlfn.MAXIFS(StockData[high],StockData[Date],"&lt;="&amp;StockData[[#This Row],[Date]]),"New High","Repeat")</f>
        <v>Repeat</v>
      </c>
      <c r="K379" s="27" t="str">
        <f>IF(StockData[[#This Row],[Spread]]&lt;5,"Low",IF(StockData[[#This Row],[Spread]]&lt;=15,"Medium","High"))</f>
        <v>Medium</v>
      </c>
      <c r="L379" s="27" t="str">
        <f>IF(StockData[[#This Row],[Spread]] &gt; AVERAGE(StockData[Spread]) * 1.2, "High", IF(StockData[[#This Row],[Spread]] &lt; AVERAGE(StockData[Spread]) * 0.8, "Low", "Medium"))</f>
        <v>Medium</v>
      </c>
      <c r="M379" s="13">
        <f>(StockData[[#This Row],[close]] - StockData[[#This Row],[open]] )/ StockData[[#This Row],[open]]</f>
        <v>-3.6153036153036298E-2</v>
      </c>
      <c r="N379" s="27">
        <f>IF(StockData[[#This Row],[change%]] &gt; 0.02, 0.9, IF(StockData[[#This Row],[change%]] &lt; -0.02, -0.9, 0))</f>
        <v>-0.9</v>
      </c>
      <c r="O379" s="27" t="str">
        <f>IF(StockData[[#This Row],[sentiment score]] &gt; 0.5, "Positive", IF(StockData[[#This Row],[sentiment score]] &lt; -0.5, "Negative", "Neutral"))</f>
        <v>Negative</v>
      </c>
    </row>
    <row r="380" spans="1:15" x14ac:dyDescent="0.3">
      <c r="A380" s="1">
        <v>45279</v>
      </c>
      <c r="B380" s="2">
        <v>253.48</v>
      </c>
      <c r="C380" s="2">
        <v>258.3399</v>
      </c>
      <c r="D380" s="2">
        <v>253.01</v>
      </c>
      <c r="E380" s="2">
        <v>257.22000000000003</v>
      </c>
      <c r="F380" s="2">
        <v>106287276</v>
      </c>
      <c r="G380" s="27" t="str">
        <f>TEXT(StockData[[#This Row],[Date]],"dddd")</f>
        <v>Tuesday</v>
      </c>
      <c r="H380" s="27" t="str">
        <f>TEXT(StockData[[#This Row],[Date]],"mmm yyyy")</f>
        <v>Dec 2023</v>
      </c>
      <c r="I380" s="2">
        <f>StockData[[#This Row],[high]] - StockData[[#This Row],[low]]</f>
        <v>5.3299000000000092</v>
      </c>
      <c r="J380" s="27" t="str">
        <f>IF(StockData[[#This Row],[high]]=_xlfn.MAXIFS(StockData[high],StockData[Date],"&lt;="&amp;StockData[[#This Row],[Date]]),"New High","Repeat")</f>
        <v>Repeat</v>
      </c>
      <c r="K380" s="27" t="str">
        <f>IF(StockData[[#This Row],[Spread]]&lt;5,"Low",IF(StockData[[#This Row],[Spread]]&lt;=15,"Medium","High"))</f>
        <v>Medium</v>
      </c>
      <c r="L380" s="27" t="str">
        <f>IF(StockData[[#This Row],[Spread]] &gt; AVERAGE(StockData[Spread]) * 1.2, "High", IF(StockData[[#This Row],[Spread]] &lt; AVERAGE(StockData[Spread]) * 0.8, "Low", "Medium"))</f>
        <v>Low</v>
      </c>
      <c r="M380" s="13">
        <f>(StockData[[#This Row],[close]] - StockData[[#This Row],[open]] )/ StockData[[#This Row],[open]]</f>
        <v>1.4754615748777173E-2</v>
      </c>
      <c r="N380" s="27">
        <f>IF(StockData[[#This Row],[change%]] &gt; 0.02, 0.9, IF(StockData[[#This Row],[change%]] &lt; -0.02, -0.9, 0))</f>
        <v>0</v>
      </c>
      <c r="O380" s="27" t="str">
        <f>IF(StockData[[#This Row],[sentiment score]] &gt; 0.5, "Positive", IF(StockData[[#This Row],[sentiment score]] &lt; -0.5, "Negative", "Neutral"))</f>
        <v>Neutral</v>
      </c>
    </row>
    <row r="381" spans="1:15" x14ac:dyDescent="0.3">
      <c r="A381" s="1">
        <v>45278</v>
      </c>
      <c r="B381" s="2">
        <v>253.78</v>
      </c>
      <c r="C381" s="2">
        <v>258.74</v>
      </c>
      <c r="D381" s="2">
        <v>251.36</v>
      </c>
      <c r="E381" s="2">
        <v>252.08</v>
      </c>
      <c r="F381" s="2">
        <v>116416490</v>
      </c>
      <c r="G381" s="27" t="str">
        <f>TEXT(StockData[[#This Row],[Date]],"dddd")</f>
        <v>Monday</v>
      </c>
      <c r="H381" s="27" t="str">
        <f>TEXT(StockData[[#This Row],[Date]],"mmm yyyy")</f>
        <v>Dec 2023</v>
      </c>
      <c r="I381" s="2">
        <f>StockData[[#This Row],[high]] - StockData[[#This Row],[low]]</f>
        <v>7.3799999999999955</v>
      </c>
      <c r="J381" s="27" t="str">
        <f>IF(StockData[[#This Row],[high]]=_xlfn.MAXIFS(StockData[high],StockData[Date],"&lt;="&amp;StockData[[#This Row],[Date]]),"New High","Repeat")</f>
        <v>Repeat</v>
      </c>
      <c r="K381" s="27" t="str">
        <f>IF(StockData[[#This Row],[Spread]]&lt;5,"Low",IF(StockData[[#This Row],[Spread]]&lt;=15,"Medium","High"))</f>
        <v>Medium</v>
      </c>
      <c r="L381" s="27" t="str">
        <f>IF(StockData[[#This Row],[Spread]] &gt; AVERAGE(StockData[Spread]) * 1.2, "High", IF(StockData[[#This Row],[Spread]] &lt; AVERAGE(StockData[Spread]) * 0.8, "Low", "Medium"))</f>
        <v>Low</v>
      </c>
      <c r="M381" s="13">
        <f>(StockData[[#This Row],[close]] - StockData[[#This Row],[open]] )/ StockData[[#This Row],[open]]</f>
        <v>-6.6987154228071106E-3</v>
      </c>
      <c r="N381" s="27">
        <f>IF(StockData[[#This Row],[change%]] &gt; 0.02, 0.9, IF(StockData[[#This Row],[change%]] &lt; -0.02, -0.9, 0))</f>
        <v>0</v>
      </c>
      <c r="O381" s="27" t="str">
        <f>IF(StockData[[#This Row],[sentiment score]] &gt; 0.5, "Positive", IF(StockData[[#This Row],[sentiment score]] &lt; -0.5, "Negative", "Neutral"))</f>
        <v>Neutral</v>
      </c>
    </row>
    <row r="382" spans="1:15" x14ac:dyDescent="0.3">
      <c r="A382" s="1">
        <v>45275</v>
      </c>
      <c r="B382" s="2">
        <v>251.21</v>
      </c>
      <c r="C382" s="2">
        <v>254.13</v>
      </c>
      <c r="D382" s="2">
        <v>248.3</v>
      </c>
      <c r="E382" s="2">
        <v>253.5</v>
      </c>
      <c r="F382" s="2">
        <v>135932762</v>
      </c>
      <c r="G382" s="27" t="str">
        <f>TEXT(StockData[[#This Row],[Date]],"dddd")</f>
        <v>Friday</v>
      </c>
      <c r="H382" s="27" t="str">
        <f>TEXT(StockData[[#This Row],[Date]],"mmm yyyy")</f>
        <v>Dec 2023</v>
      </c>
      <c r="I382" s="2">
        <f>StockData[[#This Row],[high]] - StockData[[#This Row],[low]]</f>
        <v>5.8299999999999841</v>
      </c>
      <c r="J382" s="27" t="str">
        <f>IF(StockData[[#This Row],[high]]=_xlfn.MAXIFS(StockData[high],StockData[Date],"&lt;="&amp;StockData[[#This Row],[Date]]),"New High","Repeat")</f>
        <v>Repeat</v>
      </c>
      <c r="K382" s="27" t="str">
        <f>IF(StockData[[#This Row],[Spread]]&lt;5,"Low",IF(StockData[[#This Row],[Spread]]&lt;=15,"Medium","High"))</f>
        <v>Medium</v>
      </c>
      <c r="L382" s="27" t="str">
        <f>IF(StockData[[#This Row],[Spread]] &gt; AVERAGE(StockData[Spread]) * 1.2, "High", IF(StockData[[#This Row],[Spread]] &lt; AVERAGE(StockData[Spread]) * 0.8, "Low", "Medium"))</f>
        <v>Low</v>
      </c>
      <c r="M382" s="13">
        <f>(StockData[[#This Row],[close]] - StockData[[#This Row],[open]] )/ StockData[[#This Row],[open]]</f>
        <v>9.1158791449384661E-3</v>
      </c>
      <c r="N382" s="27">
        <f>IF(StockData[[#This Row],[change%]] &gt; 0.02, 0.9, IF(StockData[[#This Row],[change%]] &lt; -0.02, -0.9, 0))</f>
        <v>0</v>
      </c>
      <c r="O382" s="27" t="str">
        <f>IF(StockData[[#This Row],[sentiment score]] &gt; 0.5, "Positive", IF(StockData[[#This Row],[sentiment score]] &lt; -0.5, "Negative", "Neutral"))</f>
        <v>Neutral</v>
      </c>
    </row>
    <row r="383" spans="1:15" x14ac:dyDescent="0.3">
      <c r="A383" s="1">
        <v>45274</v>
      </c>
      <c r="B383" s="2">
        <v>241.22</v>
      </c>
      <c r="C383" s="2">
        <v>253.88</v>
      </c>
      <c r="D383" s="2">
        <v>240.79</v>
      </c>
      <c r="E383" s="2">
        <v>251.05</v>
      </c>
      <c r="F383" s="2">
        <v>160829239</v>
      </c>
      <c r="G383" s="27" t="str">
        <f>TEXT(StockData[[#This Row],[Date]],"dddd")</f>
        <v>Thursday</v>
      </c>
      <c r="H383" s="27" t="str">
        <f>TEXT(StockData[[#This Row],[Date]],"mmm yyyy")</f>
        <v>Dec 2023</v>
      </c>
      <c r="I383" s="2">
        <f>StockData[[#This Row],[high]] - StockData[[#This Row],[low]]</f>
        <v>13.090000000000003</v>
      </c>
      <c r="J383" s="27" t="str">
        <f>IF(StockData[[#This Row],[high]]=_xlfn.MAXIFS(StockData[high],StockData[Date],"&lt;="&amp;StockData[[#This Row],[Date]]),"New High","Repeat")</f>
        <v>Repeat</v>
      </c>
      <c r="K383" s="27" t="str">
        <f>IF(StockData[[#This Row],[Spread]]&lt;5,"Low",IF(StockData[[#This Row],[Spread]]&lt;=15,"Medium","High"))</f>
        <v>Medium</v>
      </c>
      <c r="L383" s="27" t="str">
        <f>IF(StockData[[#This Row],[Spread]] &gt; AVERAGE(StockData[Spread]) * 1.2, "High", IF(StockData[[#This Row],[Spread]] &lt; AVERAGE(StockData[Spread]) * 0.8, "Low", "Medium"))</f>
        <v>Medium</v>
      </c>
      <c r="M383" s="13">
        <f>(StockData[[#This Row],[close]] - StockData[[#This Row],[open]] )/ StockData[[#This Row],[open]]</f>
        <v>4.075118149407185E-2</v>
      </c>
      <c r="N383" s="27">
        <f>IF(StockData[[#This Row],[change%]] &gt; 0.02, 0.9, IF(StockData[[#This Row],[change%]] &lt; -0.02, -0.9, 0))</f>
        <v>0.9</v>
      </c>
      <c r="O383" s="27" t="str">
        <f>IF(StockData[[#This Row],[sentiment score]] &gt; 0.5, "Positive", IF(StockData[[#This Row],[sentiment score]] &lt; -0.5, "Negative", "Neutral"))</f>
        <v>Positive</v>
      </c>
    </row>
    <row r="384" spans="1:15" x14ac:dyDescent="0.3">
      <c r="A384" s="1">
        <v>45273</v>
      </c>
      <c r="B384" s="2">
        <v>234.19</v>
      </c>
      <c r="C384" s="2">
        <v>240.3</v>
      </c>
      <c r="D384" s="2">
        <v>228.2</v>
      </c>
      <c r="E384" s="2">
        <v>239.29</v>
      </c>
      <c r="F384" s="2">
        <v>146286348</v>
      </c>
      <c r="G384" s="27" t="str">
        <f>TEXT(StockData[[#This Row],[Date]],"dddd")</f>
        <v>Wednesday</v>
      </c>
      <c r="H384" s="27" t="str">
        <f>TEXT(StockData[[#This Row],[Date]],"mmm yyyy")</f>
        <v>Dec 2023</v>
      </c>
      <c r="I384" s="2">
        <f>StockData[[#This Row],[high]] - StockData[[#This Row],[low]]</f>
        <v>12.100000000000023</v>
      </c>
      <c r="J384" s="27" t="str">
        <f>IF(StockData[[#This Row],[high]]=_xlfn.MAXIFS(StockData[high],StockData[Date],"&lt;="&amp;StockData[[#This Row],[Date]]),"New High","Repeat")</f>
        <v>Repeat</v>
      </c>
      <c r="K384" s="27" t="str">
        <f>IF(StockData[[#This Row],[Spread]]&lt;5,"Low",IF(StockData[[#This Row],[Spread]]&lt;=15,"Medium","High"))</f>
        <v>Medium</v>
      </c>
      <c r="L384" s="27" t="str">
        <f>IF(StockData[[#This Row],[Spread]] &gt; AVERAGE(StockData[Spread]) * 1.2, "High", IF(StockData[[#This Row],[Spread]] &lt; AVERAGE(StockData[Spread]) * 0.8, "Low", "Medium"))</f>
        <v>Medium</v>
      </c>
      <c r="M384" s="13">
        <f>(StockData[[#This Row],[close]] - StockData[[#This Row],[open]] )/ StockData[[#This Row],[open]]</f>
        <v>2.1777189461548292E-2</v>
      </c>
      <c r="N384" s="27">
        <f>IF(StockData[[#This Row],[change%]] &gt; 0.02, 0.9, IF(StockData[[#This Row],[change%]] &lt; -0.02, -0.9, 0))</f>
        <v>0.9</v>
      </c>
      <c r="O384" s="27" t="str">
        <f>IF(StockData[[#This Row],[sentiment score]] &gt; 0.5, "Positive", IF(StockData[[#This Row],[sentiment score]] &lt; -0.5, "Negative", "Neutral"))</f>
        <v>Positive</v>
      </c>
    </row>
    <row r="385" spans="1:15" x14ac:dyDescent="0.3">
      <c r="A385" s="1">
        <v>45272</v>
      </c>
      <c r="B385" s="2">
        <v>238.55</v>
      </c>
      <c r="C385" s="2">
        <v>238.99</v>
      </c>
      <c r="D385" s="2">
        <v>233.87</v>
      </c>
      <c r="E385" s="2">
        <v>237.01</v>
      </c>
      <c r="F385" s="2">
        <v>95328313</v>
      </c>
      <c r="G385" s="27" t="str">
        <f>TEXT(StockData[[#This Row],[Date]],"dddd")</f>
        <v>Tuesday</v>
      </c>
      <c r="H385" s="27" t="str">
        <f>TEXT(StockData[[#This Row],[Date]],"mmm yyyy")</f>
        <v>Dec 2023</v>
      </c>
      <c r="I385" s="2">
        <f>StockData[[#This Row],[high]] - StockData[[#This Row],[low]]</f>
        <v>5.1200000000000045</v>
      </c>
      <c r="J385" s="27" t="str">
        <f>IF(StockData[[#This Row],[high]]=_xlfn.MAXIFS(StockData[high],StockData[Date],"&lt;="&amp;StockData[[#This Row],[Date]]),"New High","Repeat")</f>
        <v>Repeat</v>
      </c>
      <c r="K385" s="27" t="str">
        <f>IF(StockData[[#This Row],[Spread]]&lt;5,"Low",IF(StockData[[#This Row],[Spread]]&lt;=15,"Medium","High"))</f>
        <v>Medium</v>
      </c>
      <c r="L385" s="27" t="str">
        <f>IF(StockData[[#This Row],[Spread]] &gt; AVERAGE(StockData[Spread]) * 1.2, "High", IF(StockData[[#This Row],[Spread]] &lt; AVERAGE(StockData[Spread]) * 0.8, "Low", "Medium"))</f>
        <v>Low</v>
      </c>
      <c r="M385" s="13">
        <f>(StockData[[#This Row],[close]] - StockData[[#This Row],[open]] )/ StockData[[#This Row],[open]]</f>
        <v>-6.455669670928612E-3</v>
      </c>
      <c r="N385" s="27">
        <f>IF(StockData[[#This Row],[change%]] &gt; 0.02, 0.9, IF(StockData[[#This Row],[change%]] &lt; -0.02, -0.9, 0))</f>
        <v>0</v>
      </c>
      <c r="O385" s="27" t="str">
        <f>IF(StockData[[#This Row],[sentiment score]] &gt; 0.5, "Positive", IF(StockData[[#This Row],[sentiment score]] &lt; -0.5, "Negative", "Neutral"))</f>
        <v>Neutral</v>
      </c>
    </row>
    <row r="386" spans="1:15" x14ac:dyDescent="0.3">
      <c r="A386" s="1">
        <v>45271</v>
      </c>
      <c r="B386" s="2">
        <v>242.74</v>
      </c>
      <c r="C386" s="2">
        <v>243.441</v>
      </c>
      <c r="D386" s="2">
        <v>237.45</v>
      </c>
      <c r="E386" s="2">
        <v>239.74</v>
      </c>
      <c r="F386" s="2">
        <v>97913888</v>
      </c>
      <c r="G386" s="27" t="str">
        <f>TEXT(StockData[[#This Row],[Date]],"dddd")</f>
        <v>Monday</v>
      </c>
      <c r="H386" s="27" t="str">
        <f>TEXT(StockData[[#This Row],[Date]],"mmm yyyy")</f>
        <v>Dec 2023</v>
      </c>
      <c r="I386" s="2">
        <f>StockData[[#This Row],[high]] - StockData[[#This Row],[low]]</f>
        <v>5.9910000000000139</v>
      </c>
      <c r="J386" s="27" t="str">
        <f>IF(StockData[[#This Row],[high]]=_xlfn.MAXIFS(StockData[high],StockData[Date],"&lt;="&amp;StockData[[#This Row],[Date]]),"New High","Repeat")</f>
        <v>Repeat</v>
      </c>
      <c r="K386" s="27" t="str">
        <f>IF(StockData[[#This Row],[Spread]]&lt;5,"Low",IF(StockData[[#This Row],[Spread]]&lt;=15,"Medium","High"))</f>
        <v>Medium</v>
      </c>
      <c r="L386" s="27" t="str">
        <f>IF(StockData[[#This Row],[Spread]] &gt; AVERAGE(StockData[Spread]) * 1.2, "High", IF(StockData[[#This Row],[Spread]] &lt; AVERAGE(StockData[Spread]) * 0.8, "Low", "Medium"))</f>
        <v>Low</v>
      </c>
      <c r="M386" s="13">
        <f>(StockData[[#This Row],[close]] - StockData[[#This Row],[open]] )/ StockData[[#This Row],[open]]</f>
        <v>-1.2358902529455384E-2</v>
      </c>
      <c r="N386" s="27">
        <f>IF(StockData[[#This Row],[change%]] &gt; 0.02, 0.9, IF(StockData[[#This Row],[change%]] &lt; -0.02, -0.9, 0))</f>
        <v>0</v>
      </c>
      <c r="O386" s="27" t="str">
        <f>IF(StockData[[#This Row],[sentiment score]] &gt; 0.5, "Positive", IF(StockData[[#This Row],[sentiment score]] &lt; -0.5, "Negative", "Neutral"))</f>
        <v>Neutral</v>
      </c>
    </row>
    <row r="387" spans="1:15" x14ac:dyDescent="0.3">
      <c r="A387" s="1">
        <v>45268</v>
      </c>
      <c r="B387" s="2">
        <v>240.27</v>
      </c>
      <c r="C387" s="2">
        <v>245.27</v>
      </c>
      <c r="D387" s="2">
        <v>239.27010000000001</v>
      </c>
      <c r="E387" s="2">
        <v>243.84</v>
      </c>
      <c r="F387" s="2">
        <v>103126829</v>
      </c>
      <c r="G387" s="27" t="str">
        <f>TEXT(StockData[[#This Row],[Date]],"dddd")</f>
        <v>Friday</v>
      </c>
      <c r="H387" s="27" t="str">
        <f>TEXT(StockData[[#This Row],[Date]],"mmm yyyy")</f>
        <v>Dec 2023</v>
      </c>
      <c r="I387" s="2">
        <f>StockData[[#This Row],[high]] - StockData[[#This Row],[low]]</f>
        <v>5.9998999999999967</v>
      </c>
      <c r="J387" s="27" t="str">
        <f>IF(StockData[[#This Row],[high]]=_xlfn.MAXIFS(StockData[high],StockData[Date],"&lt;="&amp;StockData[[#This Row],[Date]]),"New High","Repeat")</f>
        <v>Repeat</v>
      </c>
      <c r="K387" s="27" t="str">
        <f>IF(StockData[[#This Row],[Spread]]&lt;5,"Low",IF(StockData[[#This Row],[Spread]]&lt;=15,"Medium","High"))</f>
        <v>Medium</v>
      </c>
      <c r="L387" s="27" t="str">
        <f>IF(StockData[[#This Row],[Spread]] &gt; AVERAGE(StockData[Spread]) * 1.2, "High", IF(StockData[[#This Row],[Spread]] &lt; AVERAGE(StockData[Spread]) * 0.8, "Low", "Medium"))</f>
        <v>Low</v>
      </c>
      <c r="M387" s="13">
        <f>(StockData[[#This Row],[close]] - StockData[[#This Row],[open]] )/ StockData[[#This Row],[open]]</f>
        <v>1.4858284430016203E-2</v>
      </c>
      <c r="N387" s="27">
        <f>IF(StockData[[#This Row],[change%]] &gt; 0.02, 0.9, IF(StockData[[#This Row],[change%]] &lt; -0.02, -0.9, 0))</f>
        <v>0</v>
      </c>
      <c r="O387" s="27" t="str">
        <f>IF(StockData[[#This Row],[sentiment score]] &gt; 0.5, "Positive", IF(StockData[[#This Row],[sentiment score]] &lt; -0.5, "Negative", "Neutral"))</f>
        <v>Neutral</v>
      </c>
    </row>
    <row r="388" spans="1:15" x14ac:dyDescent="0.3">
      <c r="A388" s="1">
        <v>45267</v>
      </c>
      <c r="B388" s="2">
        <v>241.55</v>
      </c>
      <c r="C388" s="2">
        <v>244.08</v>
      </c>
      <c r="D388" s="2">
        <v>236.98</v>
      </c>
      <c r="E388" s="2">
        <v>242.64</v>
      </c>
      <c r="F388" s="2">
        <v>107142262</v>
      </c>
      <c r="G388" s="27" t="str">
        <f>TEXT(StockData[[#This Row],[Date]],"dddd")</f>
        <v>Thursday</v>
      </c>
      <c r="H388" s="27" t="str">
        <f>TEXT(StockData[[#This Row],[Date]],"mmm yyyy")</f>
        <v>Dec 2023</v>
      </c>
      <c r="I388" s="2">
        <f>StockData[[#This Row],[high]] - StockData[[#This Row],[low]]</f>
        <v>7.1000000000000227</v>
      </c>
      <c r="J388" s="27" t="str">
        <f>IF(StockData[[#This Row],[high]]=_xlfn.MAXIFS(StockData[high],StockData[Date],"&lt;="&amp;StockData[[#This Row],[Date]]),"New High","Repeat")</f>
        <v>Repeat</v>
      </c>
      <c r="K388" s="27" t="str">
        <f>IF(StockData[[#This Row],[Spread]]&lt;5,"Low",IF(StockData[[#This Row],[Spread]]&lt;=15,"Medium","High"))</f>
        <v>Medium</v>
      </c>
      <c r="L388" s="27" t="str">
        <f>IF(StockData[[#This Row],[Spread]] &gt; AVERAGE(StockData[Spread]) * 1.2, "High", IF(StockData[[#This Row],[Spread]] &lt; AVERAGE(StockData[Spread]) * 0.8, "Low", "Medium"))</f>
        <v>Low</v>
      </c>
      <c r="M388" s="13">
        <f>(StockData[[#This Row],[close]] - StockData[[#This Row],[open]] )/ StockData[[#This Row],[open]]</f>
        <v>4.5125232871040151E-3</v>
      </c>
      <c r="N388" s="27">
        <f>IF(StockData[[#This Row],[change%]] &gt; 0.02, 0.9, IF(StockData[[#This Row],[change%]] &lt; -0.02, -0.9, 0))</f>
        <v>0</v>
      </c>
      <c r="O388" s="27" t="str">
        <f>IF(StockData[[#This Row],[sentiment score]] &gt; 0.5, "Positive", IF(StockData[[#This Row],[sentiment score]] &lt; -0.5, "Negative", "Neutral"))</f>
        <v>Neutral</v>
      </c>
    </row>
    <row r="389" spans="1:15" x14ac:dyDescent="0.3">
      <c r="A389" s="1">
        <v>45266</v>
      </c>
      <c r="B389" s="2">
        <v>242.92</v>
      </c>
      <c r="C389" s="2">
        <v>246.57</v>
      </c>
      <c r="D389" s="2">
        <v>239.17089999999999</v>
      </c>
      <c r="E389" s="2">
        <v>239.37</v>
      </c>
      <c r="F389" s="2">
        <v>125905295</v>
      </c>
      <c r="G389" s="27" t="str">
        <f>TEXT(StockData[[#This Row],[Date]],"dddd")</f>
        <v>Wednesday</v>
      </c>
      <c r="H389" s="27" t="str">
        <f>TEXT(StockData[[#This Row],[Date]],"mmm yyyy")</f>
        <v>Dec 2023</v>
      </c>
      <c r="I389" s="2">
        <f>StockData[[#This Row],[high]] - StockData[[#This Row],[low]]</f>
        <v>7.3991000000000042</v>
      </c>
      <c r="J389" s="27" t="str">
        <f>IF(StockData[[#This Row],[high]]=_xlfn.MAXIFS(StockData[high],StockData[Date],"&lt;="&amp;StockData[[#This Row],[Date]]),"New High","Repeat")</f>
        <v>Repeat</v>
      </c>
      <c r="K389" s="27" t="str">
        <f>IF(StockData[[#This Row],[Spread]]&lt;5,"Low",IF(StockData[[#This Row],[Spread]]&lt;=15,"Medium","High"))</f>
        <v>Medium</v>
      </c>
      <c r="L389" s="27" t="str">
        <f>IF(StockData[[#This Row],[Spread]] &gt; AVERAGE(StockData[Spread]) * 1.2, "High", IF(StockData[[#This Row],[Spread]] &lt; AVERAGE(StockData[Spread]) * 0.8, "Low", "Medium"))</f>
        <v>Low</v>
      </c>
      <c r="M389" s="13">
        <f>(StockData[[#This Row],[close]] - StockData[[#This Row],[open]] )/ StockData[[#This Row],[open]]</f>
        <v>-1.4613864646797229E-2</v>
      </c>
      <c r="N389" s="27">
        <f>IF(StockData[[#This Row],[change%]] &gt; 0.02, 0.9, IF(StockData[[#This Row],[change%]] &lt; -0.02, -0.9, 0))</f>
        <v>0</v>
      </c>
      <c r="O389" s="27" t="str">
        <f>IF(StockData[[#This Row],[sentiment score]] &gt; 0.5, "Positive", IF(StockData[[#This Row],[sentiment score]] &lt; -0.5, "Negative", "Neutral"))</f>
        <v>Neutral</v>
      </c>
    </row>
    <row r="390" spans="1:15" x14ac:dyDescent="0.3">
      <c r="A390" s="1">
        <v>45265</v>
      </c>
      <c r="B390" s="2">
        <v>233.87</v>
      </c>
      <c r="C390" s="2">
        <v>246.66</v>
      </c>
      <c r="D390" s="2">
        <v>233.7</v>
      </c>
      <c r="E390" s="2">
        <v>238.72</v>
      </c>
      <c r="F390" s="2">
        <v>137971115</v>
      </c>
      <c r="G390" s="27" t="str">
        <f>TEXT(StockData[[#This Row],[Date]],"dddd")</f>
        <v>Tuesday</v>
      </c>
      <c r="H390" s="27" t="str">
        <f>TEXT(StockData[[#This Row],[Date]],"mmm yyyy")</f>
        <v>Dec 2023</v>
      </c>
      <c r="I390" s="2">
        <f>StockData[[#This Row],[high]] - StockData[[#This Row],[low]]</f>
        <v>12.960000000000008</v>
      </c>
      <c r="J390" s="27" t="str">
        <f>IF(StockData[[#This Row],[high]]=_xlfn.MAXIFS(StockData[high],StockData[Date],"&lt;="&amp;StockData[[#This Row],[Date]]),"New High","Repeat")</f>
        <v>Repeat</v>
      </c>
      <c r="K390" s="27" t="str">
        <f>IF(StockData[[#This Row],[Spread]]&lt;5,"Low",IF(StockData[[#This Row],[Spread]]&lt;=15,"Medium","High"))</f>
        <v>Medium</v>
      </c>
      <c r="L390" s="27" t="str">
        <f>IF(StockData[[#This Row],[Spread]] &gt; AVERAGE(StockData[Spread]) * 1.2, "High", IF(StockData[[#This Row],[Spread]] &lt; AVERAGE(StockData[Spread]) * 0.8, "Low", "Medium"))</f>
        <v>Medium</v>
      </c>
      <c r="M390" s="13">
        <f>(StockData[[#This Row],[close]] - StockData[[#This Row],[open]] )/ StockData[[#This Row],[open]]</f>
        <v>2.0738016846966238E-2</v>
      </c>
      <c r="N390" s="27">
        <f>IF(StockData[[#This Row],[change%]] &gt; 0.02, 0.9, IF(StockData[[#This Row],[change%]] &lt; -0.02, -0.9, 0))</f>
        <v>0.9</v>
      </c>
      <c r="O390" s="27" t="str">
        <f>IF(StockData[[#This Row],[sentiment score]] &gt; 0.5, "Positive", IF(StockData[[#This Row],[sentiment score]] &lt; -0.5, "Negative", "Neutral"))</f>
        <v>Positive</v>
      </c>
    </row>
    <row r="391" spans="1:15" x14ac:dyDescent="0.3">
      <c r="A391" s="1">
        <v>45264</v>
      </c>
      <c r="B391" s="2">
        <v>235.75</v>
      </c>
      <c r="C391" s="2">
        <v>239.3733</v>
      </c>
      <c r="D391" s="2">
        <v>233.2902</v>
      </c>
      <c r="E391" s="2">
        <v>235.58</v>
      </c>
      <c r="F391" s="2">
        <v>104099817</v>
      </c>
      <c r="G391" s="27" t="str">
        <f>TEXT(StockData[[#This Row],[Date]],"dddd")</f>
        <v>Monday</v>
      </c>
      <c r="H391" s="27" t="str">
        <f>TEXT(StockData[[#This Row],[Date]],"mmm yyyy")</f>
        <v>Dec 2023</v>
      </c>
      <c r="I391" s="2">
        <f>StockData[[#This Row],[high]] - StockData[[#This Row],[low]]</f>
        <v>6.0831000000000017</v>
      </c>
      <c r="J391" s="27" t="str">
        <f>IF(StockData[[#This Row],[high]]=_xlfn.MAXIFS(StockData[high],StockData[Date],"&lt;="&amp;StockData[[#This Row],[Date]]),"New High","Repeat")</f>
        <v>Repeat</v>
      </c>
      <c r="K391" s="27" t="str">
        <f>IF(StockData[[#This Row],[Spread]]&lt;5,"Low",IF(StockData[[#This Row],[Spread]]&lt;=15,"Medium","High"))</f>
        <v>Medium</v>
      </c>
      <c r="L391" s="27" t="str">
        <f>IF(StockData[[#This Row],[Spread]] &gt; AVERAGE(StockData[Spread]) * 1.2, "High", IF(StockData[[#This Row],[Spread]] &lt; AVERAGE(StockData[Spread]) * 0.8, "Low", "Medium"))</f>
        <v>Low</v>
      </c>
      <c r="M391" s="13">
        <f>(StockData[[#This Row],[close]] - StockData[[#This Row],[open]] )/ StockData[[#This Row],[open]]</f>
        <v>-7.2110286320249206E-4</v>
      </c>
      <c r="N391" s="27">
        <f>IF(StockData[[#This Row],[change%]] &gt; 0.02, 0.9, IF(StockData[[#This Row],[change%]] &lt; -0.02, -0.9, 0))</f>
        <v>0</v>
      </c>
      <c r="O391" s="27" t="str">
        <f>IF(StockData[[#This Row],[sentiment score]] &gt; 0.5, "Positive", IF(StockData[[#This Row],[sentiment score]] &lt; -0.5, "Negative", "Neutral"))</f>
        <v>Neutral</v>
      </c>
    </row>
    <row r="392" spans="1:15" x14ac:dyDescent="0.3">
      <c r="A392" s="1">
        <v>45261</v>
      </c>
      <c r="B392" s="2">
        <v>233.14</v>
      </c>
      <c r="C392" s="2">
        <v>240.19</v>
      </c>
      <c r="D392" s="2">
        <v>231.9</v>
      </c>
      <c r="E392" s="2">
        <v>238.83</v>
      </c>
      <c r="F392" s="2">
        <v>121331709</v>
      </c>
      <c r="G392" s="27" t="str">
        <f>TEXT(StockData[[#This Row],[Date]],"dddd")</f>
        <v>Friday</v>
      </c>
      <c r="H392" s="27" t="str">
        <f>TEXT(StockData[[#This Row],[Date]],"mmm yyyy")</f>
        <v>Dec 2023</v>
      </c>
      <c r="I392" s="2">
        <f>StockData[[#This Row],[high]] - StockData[[#This Row],[low]]</f>
        <v>8.289999999999992</v>
      </c>
      <c r="J392" s="27" t="str">
        <f>IF(StockData[[#This Row],[high]]=_xlfn.MAXIFS(StockData[high],StockData[Date],"&lt;="&amp;StockData[[#This Row],[Date]]),"New High","Repeat")</f>
        <v>Repeat</v>
      </c>
      <c r="K392" s="27" t="str">
        <f>IF(StockData[[#This Row],[Spread]]&lt;5,"Low",IF(StockData[[#This Row],[Spread]]&lt;=15,"Medium","High"))</f>
        <v>Medium</v>
      </c>
      <c r="L392" s="27" t="str">
        <f>IF(StockData[[#This Row],[Spread]] &gt; AVERAGE(StockData[Spread]) * 1.2, "High", IF(StockData[[#This Row],[Spread]] &lt; AVERAGE(StockData[Spread]) * 0.8, "Low", "Medium"))</f>
        <v>Low</v>
      </c>
      <c r="M392" s="13">
        <f>(StockData[[#This Row],[close]] - StockData[[#This Row],[open]] )/ StockData[[#This Row],[open]]</f>
        <v>2.440593634725927E-2</v>
      </c>
      <c r="N392" s="27">
        <f>IF(StockData[[#This Row],[change%]] &gt; 0.02, 0.9, IF(StockData[[#This Row],[change%]] &lt; -0.02, -0.9, 0))</f>
        <v>0.9</v>
      </c>
      <c r="O392" s="27" t="str">
        <f>IF(StockData[[#This Row],[sentiment score]] &gt; 0.5, "Positive", IF(StockData[[#This Row],[sentiment score]] &lt; -0.5, "Negative", "Neutral"))</f>
        <v>Positive</v>
      </c>
    </row>
    <row r="393" spans="1:15" x14ac:dyDescent="0.3">
      <c r="A393" s="1">
        <v>45260</v>
      </c>
      <c r="B393" s="2">
        <v>245.14</v>
      </c>
      <c r="C393" s="2">
        <v>245.22</v>
      </c>
      <c r="D393" s="2">
        <v>236.91</v>
      </c>
      <c r="E393" s="2">
        <v>240.08</v>
      </c>
      <c r="F393" s="2">
        <v>132353196</v>
      </c>
      <c r="G393" s="27" t="str">
        <f>TEXT(StockData[[#This Row],[Date]],"dddd")</f>
        <v>Thursday</v>
      </c>
      <c r="H393" s="27" t="str">
        <f>TEXT(StockData[[#This Row],[Date]],"mmm yyyy")</f>
        <v>Nov 2023</v>
      </c>
      <c r="I393" s="2">
        <f>StockData[[#This Row],[high]] - StockData[[#This Row],[low]]</f>
        <v>8.3100000000000023</v>
      </c>
      <c r="J393" s="27" t="str">
        <f>IF(StockData[[#This Row],[high]]=_xlfn.MAXIFS(StockData[high],StockData[Date],"&lt;="&amp;StockData[[#This Row],[Date]]),"New High","Repeat")</f>
        <v>Repeat</v>
      </c>
      <c r="K393" s="27" t="str">
        <f>IF(StockData[[#This Row],[Spread]]&lt;5,"Low",IF(StockData[[#This Row],[Spread]]&lt;=15,"Medium","High"))</f>
        <v>Medium</v>
      </c>
      <c r="L393" s="27" t="str">
        <f>IF(StockData[[#This Row],[Spread]] &gt; AVERAGE(StockData[Spread]) * 1.2, "High", IF(StockData[[#This Row],[Spread]] &lt; AVERAGE(StockData[Spread]) * 0.8, "Low", "Medium"))</f>
        <v>Low</v>
      </c>
      <c r="M393" s="13">
        <f>(StockData[[#This Row],[close]] - StockData[[#This Row],[open]] )/ StockData[[#This Row],[open]]</f>
        <v>-2.0641266215223848E-2</v>
      </c>
      <c r="N393" s="27">
        <f>IF(StockData[[#This Row],[change%]] &gt; 0.02, 0.9, IF(StockData[[#This Row],[change%]] &lt; -0.02, -0.9, 0))</f>
        <v>-0.9</v>
      </c>
      <c r="O393" s="27" t="str">
        <f>IF(StockData[[#This Row],[sentiment score]] &gt; 0.5, "Positive", IF(StockData[[#This Row],[sentiment score]] &lt; -0.5, "Negative", "Neutral"))</f>
        <v>Negative</v>
      </c>
    </row>
    <row r="394" spans="1:15" x14ac:dyDescent="0.3">
      <c r="A394" s="1">
        <v>45259</v>
      </c>
      <c r="B394" s="2">
        <v>249.21</v>
      </c>
      <c r="C394" s="2">
        <v>252.75</v>
      </c>
      <c r="D394" s="2">
        <v>242.76</v>
      </c>
      <c r="E394" s="2">
        <v>244.14</v>
      </c>
      <c r="F394" s="2">
        <v>135401335</v>
      </c>
      <c r="G394" s="27" t="str">
        <f>TEXT(StockData[[#This Row],[Date]],"dddd")</f>
        <v>Wednesday</v>
      </c>
      <c r="H394" s="27" t="str">
        <f>TEXT(StockData[[#This Row],[Date]],"mmm yyyy")</f>
        <v>Nov 2023</v>
      </c>
      <c r="I394" s="2">
        <f>StockData[[#This Row],[high]] - StockData[[#This Row],[low]]</f>
        <v>9.9900000000000091</v>
      </c>
      <c r="J394" s="27" t="str">
        <f>IF(StockData[[#This Row],[high]]=_xlfn.MAXIFS(StockData[high],StockData[Date],"&lt;="&amp;StockData[[#This Row],[Date]]),"New High","Repeat")</f>
        <v>Repeat</v>
      </c>
      <c r="K394" s="27" t="str">
        <f>IF(StockData[[#This Row],[Spread]]&lt;5,"Low",IF(StockData[[#This Row],[Spread]]&lt;=15,"Medium","High"))</f>
        <v>Medium</v>
      </c>
      <c r="L394" s="27" t="str">
        <f>IF(StockData[[#This Row],[Spread]] &gt; AVERAGE(StockData[Spread]) * 1.2, "High", IF(StockData[[#This Row],[Spread]] &lt; AVERAGE(StockData[Spread]) * 0.8, "Low", "Medium"))</f>
        <v>Low</v>
      </c>
      <c r="M394" s="13">
        <f>(StockData[[#This Row],[close]] - StockData[[#This Row],[open]] )/ StockData[[#This Row],[open]]</f>
        <v>-2.0344287949921838E-2</v>
      </c>
      <c r="N394" s="27">
        <f>IF(StockData[[#This Row],[change%]] &gt; 0.02, 0.9, IF(StockData[[#This Row],[change%]] &lt; -0.02, -0.9, 0))</f>
        <v>-0.9</v>
      </c>
      <c r="O394" s="27" t="str">
        <f>IF(StockData[[#This Row],[sentiment score]] &gt; 0.5, "Positive", IF(StockData[[#This Row],[sentiment score]] &lt; -0.5, "Negative", "Neutral"))</f>
        <v>Negative</v>
      </c>
    </row>
    <row r="395" spans="1:15" x14ac:dyDescent="0.3">
      <c r="A395" s="1">
        <v>45258</v>
      </c>
      <c r="B395" s="2">
        <v>236.68</v>
      </c>
      <c r="C395" s="2">
        <v>247</v>
      </c>
      <c r="D395" s="2">
        <v>234.01</v>
      </c>
      <c r="E395" s="2">
        <v>246.72</v>
      </c>
      <c r="F395" s="2">
        <v>148549913</v>
      </c>
      <c r="G395" s="27" t="str">
        <f>TEXT(StockData[[#This Row],[Date]],"dddd")</f>
        <v>Tuesday</v>
      </c>
      <c r="H395" s="27" t="str">
        <f>TEXT(StockData[[#This Row],[Date]],"mmm yyyy")</f>
        <v>Nov 2023</v>
      </c>
      <c r="I395" s="2">
        <f>StockData[[#This Row],[high]] - StockData[[#This Row],[low]]</f>
        <v>12.990000000000009</v>
      </c>
      <c r="J395" s="27" t="str">
        <f>IF(StockData[[#This Row],[high]]=_xlfn.MAXIFS(StockData[high],StockData[Date],"&lt;="&amp;StockData[[#This Row],[Date]]),"New High","Repeat")</f>
        <v>Repeat</v>
      </c>
      <c r="K395" s="27" t="str">
        <f>IF(StockData[[#This Row],[Spread]]&lt;5,"Low",IF(StockData[[#This Row],[Spread]]&lt;=15,"Medium","High"))</f>
        <v>Medium</v>
      </c>
      <c r="L395" s="27" t="str">
        <f>IF(StockData[[#This Row],[Spread]] &gt; AVERAGE(StockData[Spread]) * 1.2, "High", IF(StockData[[#This Row],[Spread]] &lt; AVERAGE(StockData[Spread]) * 0.8, "Low", "Medium"))</f>
        <v>Medium</v>
      </c>
      <c r="M395" s="13">
        <f>(StockData[[#This Row],[close]] - StockData[[#This Row],[open]] )/ StockData[[#This Row],[open]]</f>
        <v>4.242014534392425E-2</v>
      </c>
      <c r="N395" s="27">
        <f>IF(StockData[[#This Row],[change%]] &gt; 0.02, 0.9, IF(StockData[[#This Row],[change%]] &lt; -0.02, -0.9, 0))</f>
        <v>0.9</v>
      </c>
      <c r="O395" s="27" t="str">
        <f>IF(StockData[[#This Row],[sentiment score]] &gt; 0.5, "Positive", IF(StockData[[#This Row],[sentiment score]] &lt; -0.5, "Negative", "Neutral"))</f>
        <v>Positive</v>
      </c>
    </row>
    <row r="396" spans="1:15" x14ac:dyDescent="0.3">
      <c r="A396" s="1">
        <v>45257</v>
      </c>
      <c r="B396" s="2">
        <v>236.89</v>
      </c>
      <c r="C396" s="2">
        <v>238.33</v>
      </c>
      <c r="D396" s="2">
        <v>232.1</v>
      </c>
      <c r="E396" s="2">
        <v>236.08</v>
      </c>
      <c r="F396" s="2">
        <v>112031763</v>
      </c>
      <c r="G396" s="27" t="str">
        <f>TEXT(StockData[[#This Row],[Date]],"dddd")</f>
        <v>Monday</v>
      </c>
      <c r="H396" s="27" t="str">
        <f>TEXT(StockData[[#This Row],[Date]],"mmm yyyy")</f>
        <v>Nov 2023</v>
      </c>
      <c r="I396" s="2">
        <f>StockData[[#This Row],[high]] - StockData[[#This Row],[low]]</f>
        <v>6.2300000000000182</v>
      </c>
      <c r="J396" s="27" t="str">
        <f>IF(StockData[[#This Row],[high]]=_xlfn.MAXIFS(StockData[high],StockData[Date],"&lt;="&amp;StockData[[#This Row],[Date]]),"New High","Repeat")</f>
        <v>Repeat</v>
      </c>
      <c r="K396" s="27" t="str">
        <f>IF(StockData[[#This Row],[Spread]]&lt;5,"Low",IF(StockData[[#This Row],[Spread]]&lt;=15,"Medium","High"))</f>
        <v>Medium</v>
      </c>
      <c r="L396" s="27" t="str">
        <f>IF(StockData[[#This Row],[Spread]] &gt; AVERAGE(StockData[Spread]) * 1.2, "High", IF(StockData[[#This Row],[Spread]] &lt; AVERAGE(StockData[Spread]) * 0.8, "Low", "Medium"))</f>
        <v>Low</v>
      </c>
      <c r="M396" s="13">
        <f>(StockData[[#This Row],[close]] - StockData[[#This Row],[open]] )/ StockData[[#This Row],[open]]</f>
        <v>-3.4193085398285025E-3</v>
      </c>
      <c r="N396" s="27">
        <f>IF(StockData[[#This Row],[change%]] &gt; 0.02, 0.9, IF(StockData[[#This Row],[change%]] &lt; -0.02, -0.9, 0))</f>
        <v>0</v>
      </c>
      <c r="O396" s="27" t="str">
        <f>IF(StockData[[#This Row],[sentiment score]] &gt; 0.5, "Positive", IF(StockData[[#This Row],[sentiment score]] &lt; -0.5, "Negative", "Neutral"))</f>
        <v>Neutral</v>
      </c>
    </row>
    <row r="397" spans="1:15" x14ac:dyDescent="0.3">
      <c r="A397" s="1">
        <v>45254</v>
      </c>
      <c r="B397" s="2">
        <v>233.75</v>
      </c>
      <c r="C397" s="2">
        <v>238.75</v>
      </c>
      <c r="D397" s="2">
        <v>232.33</v>
      </c>
      <c r="E397" s="2">
        <v>235.45</v>
      </c>
      <c r="F397" s="2">
        <v>65125203</v>
      </c>
      <c r="G397" s="27" t="str">
        <f>TEXT(StockData[[#This Row],[Date]],"dddd")</f>
        <v>Friday</v>
      </c>
      <c r="H397" s="27" t="str">
        <f>TEXT(StockData[[#This Row],[Date]],"mmm yyyy")</f>
        <v>Nov 2023</v>
      </c>
      <c r="I397" s="2">
        <f>StockData[[#This Row],[high]] - StockData[[#This Row],[low]]</f>
        <v>6.4199999999999875</v>
      </c>
      <c r="J397" s="27" t="str">
        <f>IF(StockData[[#This Row],[high]]=_xlfn.MAXIFS(StockData[high],StockData[Date],"&lt;="&amp;StockData[[#This Row],[Date]]),"New High","Repeat")</f>
        <v>Repeat</v>
      </c>
      <c r="K397" s="27" t="str">
        <f>IF(StockData[[#This Row],[Spread]]&lt;5,"Low",IF(StockData[[#This Row],[Spread]]&lt;=15,"Medium","High"))</f>
        <v>Medium</v>
      </c>
      <c r="L397" s="27" t="str">
        <f>IF(StockData[[#This Row],[Spread]] &gt; AVERAGE(StockData[Spread]) * 1.2, "High", IF(StockData[[#This Row],[Spread]] &lt; AVERAGE(StockData[Spread]) * 0.8, "Low", "Medium"))</f>
        <v>Low</v>
      </c>
      <c r="M397" s="13">
        <f>(StockData[[#This Row],[close]] - StockData[[#This Row],[open]] )/ StockData[[#This Row],[open]]</f>
        <v>7.2727272727272241E-3</v>
      </c>
      <c r="N397" s="27">
        <f>IF(StockData[[#This Row],[change%]] &gt; 0.02, 0.9, IF(StockData[[#This Row],[change%]] &lt; -0.02, -0.9, 0))</f>
        <v>0</v>
      </c>
      <c r="O397" s="27" t="str">
        <f>IF(StockData[[#This Row],[sentiment score]] &gt; 0.5, "Positive", IF(StockData[[#This Row],[sentiment score]] &lt; -0.5, "Negative", "Neutral"))</f>
        <v>Neutral</v>
      </c>
    </row>
    <row r="398" spans="1:15" x14ac:dyDescent="0.3">
      <c r="A398" s="1">
        <v>45252</v>
      </c>
      <c r="B398" s="2">
        <v>242.04</v>
      </c>
      <c r="C398" s="2">
        <v>244.01</v>
      </c>
      <c r="D398" s="2">
        <v>231.4</v>
      </c>
      <c r="E398" s="2">
        <v>234.21</v>
      </c>
      <c r="F398" s="2">
        <v>118117078</v>
      </c>
      <c r="G398" s="27" t="str">
        <f>TEXT(StockData[[#This Row],[Date]],"dddd")</f>
        <v>Wednesday</v>
      </c>
      <c r="H398" s="27" t="str">
        <f>TEXT(StockData[[#This Row],[Date]],"mmm yyyy")</f>
        <v>Nov 2023</v>
      </c>
      <c r="I398" s="2">
        <f>StockData[[#This Row],[high]] - StockData[[#This Row],[low]]</f>
        <v>12.609999999999985</v>
      </c>
      <c r="J398" s="27" t="str">
        <f>IF(StockData[[#This Row],[high]]=_xlfn.MAXIFS(StockData[high],StockData[Date],"&lt;="&amp;StockData[[#This Row],[Date]]),"New High","Repeat")</f>
        <v>Repeat</v>
      </c>
      <c r="K398" s="27" t="str">
        <f>IF(StockData[[#This Row],[Spread]]&lt;5,"Low",IF(StockData[[#This Row],[Spread]]&lt;=15,"Medium","High"))</f>
        <v>Medium</v>
      </c>
      <c r="L398" s="27" t="str">
        <f>IF(StockData[[#This Row],[Spread]] &gt; AVERAGE(StockData[Spread]) * 1.2, "High", IF(StockData[[#This Row],[Spread]] &lt; AVERAGE(StockData[Spread]) * 0.8, "Low", "Medium"))</f>
        <v>Medium</v>
      </c>
      <c r="M398" s="13">
        <f>(StockData[[#This Row],[close]] - StockData[[#This Row],[open]] )/ StockData[[#This Row],[open]]</f>
        <v>-3.2350024789290964E-2</v>
      </c>
      <c r="N398" s="27">
        <f>IF(StockData[[#This Row],[change%]] &gt; 0.02, 0.9, IF(StockData[[#This Row],[change%]] &lt; -0.02, -0.9, 0))</f>
        <v>-0.9</v>
      </c>
      <c r="O398" s="27" t="str">
        <f>IF(StockData[[#This Row],[sentiment score]] &gt; 0.5, "Positive", IF(StockData[[#This Row],[sentiment score]] &lt; -0.5, "Negative", "Neutral"))</f>
        <v>Negative</v>
      </c>
    </row>
    <row r="399" spans="1:15" x14ac:dyDescent="0.3">
      <c r="A399" s="1">
        <v>45251</v>
      </c>
      <c r="B399" s="2">
        <v>235.04</v>
      </c>
      <c r="C399" s="2">
        <v>243.62</v>
      </c>
      <c r="D399" s="2">
        <v>233.34</v>
      </c>
      <c r="E399" s="2">
        <v>241.2</v>
      </c>
      <c r="F399" s="2">
        <v>122288000</v>
      </c>
      <c r="G399" s="27" t="str">
        <f>TEXT(StockData[[#This Row],[Date]],"dddd")</f>
        <v>Tuesday</v>
      </c>
      <c r="H399" s="27" t="str">
        <f>TEXT(StockData[[#This Row],[Date]],"mmm yyyy")</f>
        <v>Nov 2023</v>
      </c>
      <c r="I399" s="2">
        <f>StockData[[#This Row],[high]] - StockData[[#This Row],[low]]</f>
        <v>10.280000000000001</v>
      </c>
      <c r="J399" s="27" t="str">
        <f>IF(StockData[[#This Row],[high]]=_xlfn.MAXIFS(StockData[high],StockData[Date],"&lt;="&amp;StockData[[#This Row],[Date]]),"New High","Repeat")</f>
        <v>Repeat</v>
      </c>
      <c r="K399" s="27" t="str">
        <f>IF(StockData[[#This Row],[Spread]]&lt;5,"Low",IF(StockData[[#This Row],[Spread]]&lt;=15,"Medium","High"))</f>
        <v>Medium</v>
      </c>
      <c r="L399" s="27" t="str">
        <f>IF(StockData[[#This Row],[Spread]] &gt; AVERAGE(StockData[Spread]) * 1.2, "High", IF(StockData[[#This Row],[Spread]] &lt; AVERAGE(StockData[Spread]) * 0.8, "Low", "Medium"))</f>
        <v>Low</v>
      </c>
      <c r="M399" s="13">
        <f>(StockData[[#This Row],[close]] - StockData[[#This Row],[open]] )/ StockData[[#This Row],[open]]</f>
        <v>2.6208304969366901E-2</v>
      </c>
      <c r="N399" s="27">
        <f>IF(StockData[[#This Row],[change%]] &gt; 0.02, 0.9, IF(StockData[[#This Row],[change%]] &lt; -0.02, -0.9, 0))</f>
        <v>0.9</v>
      </c>
      <c r="O399" s="27" t="str">
        <f>IF(StockData[[#This Row],[sentiment score]] &gt; 0.5, "Positive", IF(StockData[[#This Row],[sentiment score]] &lt; -0.5, "Negative", "Neutral"))</f>
        <v>Positive</v>
      </c>
    </row>
    <row r="400" spans="1:15" x14ac:dyDescent="0.3">
      <c r="A400" s="1">
        <v>45250</v>
      </c>
      <c r="B400" s="2">
        <v>234.04</v>
      </c>
      <c r="C400" s="2">
        <v>237.1</v>
      </c>
      <c r="D400" s="2">
        <v>231.02</v>
      </c>
      <c r="E400" s="2">
        <v>235.6</v>
      </c>
      <c r="F400" s="2">
        <v>116562402</v>
      </c>
      <c r="G400" s="27" t="str">
        <f>TEXT(StockData[[#This Row],[Date]],"dddd")</f>
        <v>Monday</v>
      </c>
      <c r="H400" s="27" t="str">
        <f>TEXT(StockData[[#This Row],[Date]],"mmm yyyy")</f>
        <v>Nov 2023</v>
      </c>
      <c r="I400" s="2">
        <f>StockData[[#This Row],[high]] - StockData[[#This Row],[low]]</f>
        <v>6.0799999999999841</v>
      </c>
      <c r="J400" s="27" t="str">
        <f>IF(StockData[[#This Row],[high]]=_xlfn.MAXIFS(StockData[high],StockData[Date],"&lt;="&amp;StockData[[#This Row],[Date]]),"New High","Repeat")</f>
        <v>Repeat</v>
      </c>
      <c r="K400" s="27" t="str">
        <f>IF(StockData[[#This Row],[Spread]]&lt;5,"Low",IF(StockData[[#This Row],[Spread]]&lt;=15,"Medium","High"))</f>
        <v>Medium</v>
      </c>
      <c r="L400" s="27" t="str">
        <f>IF(StockData[[#This Row],[Spread]] &gt; AVERAGE(StockData[Spread]) * 1.2, "High", IF(StockData[[#This Row],[Spread]] &lt; AVERAGE(StockData[Spread]) * 0.8, "Low", "Medium"))</f>
        <v>Low</v>
      </c>
      <c r="M400" s="13">
        <f>(StockData[[#This Row],[close]] - StockData[[#This Row],[open]] )/ StockData[[#This Row],[open]]</f>
        <v>6.6655272602973948E-3</v>
      </c>
      <c r="N400" s="27">
        <f>IF(StockData[[#This Row],[change%]] &gt; 0.02, 0.9, IF(StockData[[#This Row],[change%]] &lt; -0.02, -0.9, 0))</f>
        <v>0</v>
      </c>
      <c r="O400" s="27" t="str">
        <f>IF(StockData[[#This Row],[sentiment score]] &gt; 0.5, "Positive", IF(StockData[[#This Row],[sentiment score]] &lt; -0.5, "Negative", "Neutral"))</f>
        <v>Neutral</v>
      </c>
    </row>
    <row r="401" spans="1:15" x14ac:dyDescent="0.3">
      <c r="A401" s="1">
        <v>45247</v>
      </c>
      <c r="B401" s="2">
        <v>232</v>
      </c>
      <c r="C401" s="2">
        <v>237.39</v>
      </c>
      <c r="D401" s="2">
        <v>226.54</v>
      </c>
      <c r="E401" s="2">
        <v>234.3</v>
      </c>
      <c r="F401" s="2">
        <v>142766234</v>
      </c>
      <c r="G401" s="27" t="str">
        <f>TEXT(StockData[[#This Row],[Date]],"dddd")</f>
        <v>Friday</v>
      </c>
      <c r="H401" s="27" t="str">
        <f>TEXT(StockData[[#This Row],[Date]],"mmm yyyy")</f>
        <v>Nov 2023</v>
      </c>
      <c r="I401" s="2">
        <f>StockData[[#This Row],[high]] - StockData[[#This Row],[low]]</f>
        <v>10.849999999999994</v>
      </c>
      <c r="J401" s="27" t="str">
        <f>IF(StockData[[#This Row],[high]]=_xlfn.MAXIFS(StockData[high],StockData[Date],"&lt;="&amp;StockData[[#This Row],[Date]]),"New High","Repeat")</f>
        <v>Repeat</v>
      </c>
      <c r="K401" s="27" t="str">
        <f>IF(StockData[[#This Row],[Spread]]&lt;5,"Low",IF(StockData[[#This Row],[Spread]]&lt;=15,"Medium","High"))</f>
        <v>Medium</v>
      </c>
      <c r="L401" s="27" t="str">
        <f>IF(StockData[[#This Row],[Spread]] &gt; AVERAGE(StockData[Spread]) * 1.2, "High", IF(StockData[[#This Row],[Spread]] &lt; AVERAGE(StockData[Spread]) * 0.8, "Low", "Medium"))</f>
        <v>Low</v>
      </c>
      <c r="M401" s="13">
        <f>(StockData[[#This Row],[close]] - StockData[[#This Row],[open]] )/ StockData[[#This Row],[open]]</f>
        <v>9.9137931034483252E-3</v>
      </c>
      <c r="N401" s="27">
        <f>IF(StockData[[#This Row],[change%]] &gt; 0.02, 0.9, IF(StockData[[#This Row],[change%]] &lt; -0.02, -0.9, 0))</f>
        <v>0</v>
      </c>
      <c r="O401" s="27" t="str">
        <f>IF(StockData[[#This Row],[sentiment score]] &gt; 0.5, "Positive", IF(StockData[[#This Row],[sentiment score]] &lt; -0.5, "Negative", "Neutral"))</f>
        <v>Neutral</v>
      </c>
    </row>
    <row r="402" spans="1:15" x14ac:dyDescent="0.3">
      <c r="A402" s="1">
        <v>45246</v>
      </c>
      <c r="B402" s="2">
        <v>239.49</v>
      </c>
      <c r="C402" s="2">
        <v>240.88</v>
      </c>
      <c r="D402" s="2">
        <v>230.96</v>
      </c>
      <c r="E402" s="2">
        <v>233.59</v>
      </c>
      <c r="F402" s="2">
        <v>136816819</v>
      </c>
      <c r="G402" s="27" t="str">
        <f>TEXT(StockData[[#This Row],[Date]],"dddd")</f>
        <v>Thursday</v>
      </c>
      <c r="H402" s="27" t="str">
        <f>TEXT(StockData[[#This Row],[Date]],"mmm yyyy")</f>
        <v>Nov 2023</v>
      </c>
      <c r="I402" s="2">
        <f>StockData[[#This Row],[high]] - StockData[[#This Row],[low]]</f>
        <v>9.9199999999999875</v>
      </c>
      <c r="J402" s="27" t="str">
        <f>IF(StockData[[#This Row],[high]]=_xlfn.MAXIFS(StockData[high],StockData[Date],"&lt;="&amp;StockData[[#This Row],[Date]]),"New High","Repeat")</f>
        <v>Repeat</v>
      </c>
      <c r="K402" s="27" t="str">
        <f>IF(StockData[[#This Row],[Spread]]&lt;5,"Low",IF(StockData[[#This Row],[Spread]]&lt;=15,"Medium","High"))</f>
        <v>Medium</v>
      </c>
      <c r="L402" s="27" t="str">
        <f>IF(StockData[[#This Row],[Spread]] &gt; AVERAGE(StockData[Spread]) * 1.2, "High", IF(StockData[[#This Row],[Spread]] &lt; AVERAGE(StockData[Spread]) * 0.8, "Low", "Medium"))</f>
        <v>Low</v>
      </c>
      <c r="M402" s="13">
        <f>(StockData[[#This Row],[close]] - StockData[[#This Row],[open]] )/ StockData[[#This Row],[open]]</f>
        <v>-2.4635684162177984E-2</v>
      </c>
      <c r="N402" s="27">
        <f>IF(StockData[[#This Row],[change%]] &gt; 0.02, 0.9, IF(StockData[[#This Row],[change%]] &lt; -0.02, -0.9, 0))</f>
        <v>-0.9</v>
      </c>
      <c r="O402" s="27" t="str">
        <f>IF(StockData[[#This Row],[sentiment score]] &gt; 0.5, "Positive", IF(StockData[[#This Row],[sentiment score]] &lt; -0.5, "Negative", "Neutral"))</f>
        <v>Negative</v>
      </c>
    </row>
    <row r="403" spans="1:15" x14ac:dyDescent="0.3">
      <c r="A403" s="1">
        <v>45245</v>
      </c>
      <c r="B403" s="2">
        <v>239.29</v>
      </c>
      <c r="C403" s="2">
        <v>246.7</v>
      </c>
      <c r="D403" s="2">
        <v>236.45</v>
      </c>
      <c r="E403" s="2">
        <v>242.84</v>
      </c>
      <c r="F403" s="2">
        <v>150353975</v>
      </c>
      <c r="G403" s="27" t="str">
        <f>TEXT(StockData[[#This Row],[Date]],"dddd")</f>
        <v>Wednesday</v>
      </c>
      <c r="H403" s="27" t="str">
        <f>TEXT(StockData[[#This Row],[Date]],"mmm yyyy")</f>
        <v>Nov 2023</v>
      </c>
      <c r="I403" s="2">
        <f>StockData[[#This Row],[high]] - StockData[[#This Row],[low]]</f>
        <v>10.25</v>
      </c>
      <c r="J403" s="27" t="str">
        <f>IF(StockData[[#This Row],[high]]=_xlfn.MAXIFS(StockData[high],StockData[Date],"&lt;="&amp;StockData[[#This Row],[Date]]),"New High","Repeat")</f>
        <v>Repeat</v>
      </c>
      <c r="K403" s="27" t="str">
        <f>IF(StockData[[#This Row],[Spread]]&lt;5,"Low",IF(StockData[[#This Row],[Spread]]&lt;=15,"Medium","High"))</f>
        <v>Medium</v>
      </c>
      <c r="L403" s="27" t="str">
        <f>IF(StockData[[#This Row],[Spread]] &gt; AVERAGE(StockData[Spread]) * 1.2, "High", IF(StockData[[#This Row],[Spread]] &lt; AVERAGE(StockData[Spread]) * 0.8, "Low", "Medium"))</f>
        <v>Low</v>
      </c>
      <c r="M403" s="13">
        <f>(StockData[[#This Row],[close]] - StockData[[#This Row],[open]] )/ StockData[[#This Row],[open]]</f>
        <v>1.4835555184086304E-2</v>
      </c>
      <c r="N403" s="27">
        <f>IF(StockData[[#This Row],[change%]] &gt; 0.02, 0.9, IF(StockData[[#This Row],[change%]] &lt; -0.02, -0.9, 0))</f>
        <v>0</v>
      </c>
      <c r="O403" s="27" t="str">
        <f>IF(StockData[[#This Row],[sentiment score]] &gt; 0.5, "Positive", IF(StockData[[#This Row],[sentiment score]] &lt; -0.5, "Negative", "Neutral"))</f>
        <v>Neutral</v>
      </c>
    </row>
    <row r="404" spans="1:15" x14ac:dyDescent="0.3">
      <c r="A404" s="1">
        <v>45244</v>
      </c>
      <c r="B404" s="2">
        <v>235.03</v>
      </c>
      <c r="C404" s="2">
        <v>238.13499999999999</v>
      </c>
      <c r="D404" s="2">
        <v>230.72</v>
      </c>
      <c r="E404" s="2">
        <v>237.41</v>
      </c>
      <c r="F404" s="2">
        <v>149771642</v>
      </c>
      <c r="G404" s="27" t="str">
        <f>TEXT(StockData[[#This Row],[Date]],"dddd")</f>
        <v>Tuesday</v>
      </c>
      <c r="H404" s="27" t="str">
        <f>TEXT(StockData[[#This Row],[Date]],"mmm yyyy")</f>
        <v>Nov 2023</v>
      </c>
      <c r="I404" s="2">
        <f>StockData[[#This Row],[high]] - StockData[[#This Row],[low]]</f>
        <v>7.414999999999992</v>
      </c>
      <c r="J404" s="27" t="str">
        <f>IF(StockData[[#This Row],[high]]=_xlfn.MAXIFS(StockData[high],StockData[Date],"&lt;="&amp;StockData[[#This Row],[Date]]),"New High","Repeat")</f>
        <v>Repeat</v>
      </c>
      <c r="K404" s="27" t="str">
        <f>IF(StockData[[#This Row],[Spread]]&lt;5,"Low",IF(StockData[[#This Row],[Spread]]&lt;=15,"Medium","High"))</f>
        <v>Medium</v>
      </c>
      <c r="L404" s="27" t="str">
        <f>IF(StockData[[#This Row],[Spread]] &gt; AVERAGE(StockData[Spread]) * 1.2, "High", IF(StockData[[#This Row],[Spread]] &lt; AVERAGE(StockData[Spread]) * 0.8, "Low", "Medium"))</f>
        <v>Low</v>
      </c>
      <c r="M404" s="13">
        <f>(StockData[[#This Row],[close]] - StockData[[#This Row],[open]] )/ StockData[[#This Row],[open]]</f>
        <v>1.0126366846785497E-2</v>
      </c>
      <c r="N404" s="27">
        <f>IF(StockData[[#This Row],[change%]] &gt; 0.02, 0.9, IF(StockData[[#This Row],[change%]] &lt; -0.02, -0.9, 0))</f>
        <v>0</v>
      </c>
      <c r="O404" s="27" t="str">
        <f>IF(StockData[[#This Row],[sentiment score]] &gt; 0.5, "Positive", IF(StockData[[#This Row],[sentiment score]] &lt; -0.5, "Negative", "Neutral"))</f>
        <v>Neutral</v>
      </c>
    </row>
    <row r="405" spans="1:15" x14ac:dyDescent="0.3">
      <c r="A405" s="1">
        <v>45243</v>
      </c>
      <c r="B405" s="2">
        <v>215.6</v>
      </c>
      <c r="C405" s="2">
        <v>225.4</v>
      </c>
      <c r="D405" s="2">
        <v>211.61009999999999</v>
      </c>
      <c r="E405" s="2">
        <v>223.71</v>
      </c>
      <c r="F405" s="2">
        <v>140447569</v>
      </c>
      <c r="G405" s="27" t="str">
        <f>TEXT(StockData[[#This Row],[Date]],"dddd")</f>
        <v>Monday</v>
      </c>
      <c r="H405" s="27" t="str">
        <f>TEXT(StockData[[#This Row],[Date]],"mmm yyyy")</f>
        <v>Nov 2023</v>
      </c>
      <c r="I405" s="2">
        <f>StockData[[#This Row],[high]] - StockData[[#This Row],[low]]</f>
        <v>13.789900000000017</v>
      </c>
      <c r="J405" s="27" t="str">
        <f>IF(StockData[[#This Row],[high]]=_xlfn.MAXIFS(StockData[high],StockData[Date],"&lt;="&amp;StockData[[#This Row],[Date]]),"New High","Repeat")</f>
        <v>Repeat</v>
      </c>
      <c r="K405" s="27" t="str">
        <f>IF(StockData[[#This Row],[Spread]]&lt;5,"Low",IF(StockData[[#This Row],[Spread]]&lt;=15,"Medium","High"))</f>
        <v>Medium</v>
      </c>
      <c r="L405" s="27" t="str">
        <f>IF(StockData[[#This Row],[Spread]] &gt; AVERAGE(StockData[Spread]) * 1.2, "High", IF(StockData[[#This Row],[Spread]] &lt; AVERAGE(StockData[Spread]) * 0.8, "Low", "Medium"))</f>
        <v>Medium</v>
      </c>
      <c r="M405" s="13">
        <f>(StockData[[#This Row],[close]] - StockData[[#This Row],[open]] )/ StockData[[#This Row],[open]]</f>
        <v>3.7615955473098393E-2</v>
      </c>
      <c r="N405" s="27">
        <f>IF(StockData[[#This Row],[change%]] &gt; 0.02, 0.9, IF(StockData[[#This Row],[change%]] &lt; -0.02, -0.9, 0))</f>
        <v>0.9</v>
      </c>
      <c r="O405" s="27" t="str">
        <f>IF(StockData[[#This Row],[sentiment score]] &gt; 0.5, "Positive", IF(StockData[[#This Row],[sentiment score]] &lt; -0.5, "Negative", "Neutral"))</f>
        <v>Positive</v>
      </c>
    </row>
    <row r="406" spans="1:15" x14ac:dyDescent="0.3">
      <c r="A406" s="1">
        <v>45240</v>
      </c>
      <c r="B406" s="2">
        <v>210.03</v>
      </c>
      <c r="C406" s="2">
        <v>215.38</v>
      </c>
      <c r="D406" s="2">
        <v>205.69</v>
      </c>
      <c r="E406" s="2">
        <v>214.65</v>
      </c>
      <c r="F406" s="2">
        <v>131310128</v>
      </c>
      <c r="G406" s="27" t="str">
        <f>TEXT(StockData[[#This Row],[Date]],"dddd")</f>
        <v>Friday</v>
      </c>
      <c r="H406" s="27" t="str">
        <f>TEXT(StockData[[#This Row],[Date]],"mmm yyyy")</f>
        <v>Nov 2023</v>
      </c>
      <c r="I406" s="2">
        <f>StockData[[#This Row],[high]] - StockData[[#This Row],[low]]</f>
        <v>9.6899999999999977</v>
      </c>
      <c r="J406" s="27" t="str">
        <f>IF(StockData[[#This Row],[high]]=_xlfn.MAXIFS(StockData[high],StockData[Date],"&lt;="&amp;StockData[[#This Row],[Date]]),"New High","Repeat")</f>
        <v>Repeat</v>
      </c>
      <c r="K406" s="27" t="str">
        <f>IF(StockData[[#This Row],[Spread]]&lt;5,"Low",IF(StockData[[#This Row],[Spread]]&lt;=15,"Medium","High"))</f>
        <v>Medium</v>
      </c>
      <c r="L406" s="27" t="str">
        <f>IF(StockData[[#This Row],[Spread]] &gt; AVERAGE(StockData[Spread]) * 1.2, "High", IF(StockData[[#This Row],[Spread]] &lt; AVERAGE(StockData[Spread]) * 0.8, "Low", "Medium"))</f>
        <v>Low</v>
      </c>
      <c r="M406" s="13">
        <f>(StockData[[#This Row],[close]] - StockData[[#This Row],[open]] )/ StockData[[#This Row],[open]]</f>
        <v>2.1996857591772626E-2</v>
      </c>
      <c r="N406" s="27">
        <f>IF(StockData[[#This Row],[change%]] &gt; 0.02, 0.9, IF(StockData[[#This Row],[change%]] &lt; -0.02, -0.9, 0))</f>
        <v>0.9</v>
      </c>
      <c r="O406" s="27" t="str">
        <f>IF(StockData[[#This Row],[sentiment score]] &gt; 0.5, "Positive", IF(StockData[[#This Row],[sentiment score]] &lt; -0.5, "Negative", "Neutral"))</f>
        <v>Positive</v>
      </c>
    </row>
    <row r="407" spans="1:15" x14ac:dyDescent="0.3">
      <c r="A407" s="1">
        <v>45239</v>
      </c>
      <c r="B407" s="2">
        <v>219.75</v>
      </c>
      <c r="C407" s="2">
        <v>220.8</v>
      </c>
      <c r="D407" s="2">
        <v>206.68</v>
      </c>
      <c r="E407" s="2">
        <v>209.98</v>
      </c>
      <c r="F407" s="2">
        <v>142110454</v>
      </c>
      <c r="G407" s="27" t="str">
        <f>TEXT(StockData[[#This Row],[Date]],"dddd")</f>
        <v>Thursday</v>
      </c>
      <c r="H407" s="27" t="str">
        <f>TEXT(StockData[[#This Row],[Date]],"mmm yyyy")</f>
        <v>Nov 2023</v>
      </c>
      <c r="I407" s="2">
        <f>StockData[[#This Row],[high]] - StockData[[#This Row],[low]]</f>
        <v>14.120000000000005</v>
      </c>
      <c r="J407" s="27" t="str">
        <f>IF(StockData[[#This Row],[high]]=_xlfn.MAXIFS(StockData[high],StockData[Date],"&lt;="&amp;StockData[[#This Row],[Date]]),"New High","Repeat")</f>
        <v>Repeat</v>
      </c>
      <c r="K407" s="27" t="str">
        <f>IF(StockData[[#This Row],[Spread]]&lt;5,"Low",IF(StockData[[#This Row],[Spread]]&lt;=15,"Medium","High"))</f>
        <v>Medium</v>
      </c>
      <c r="L407" s="27" t="str">
        <f>IF(StockData[[#This Row],[Spread]] &gt; AVERAGE(StockData[Spread]) * 1.2, "High", IF(StockData[[#This Row],[Spread]] &lt; AVERAGE(StockData[Spread]) * 0.8, "Low", "Medium"))</f>
        <v>Medium</v>
      </c>
      <c r="M407" s="13">
        <f>(StockData[[#This Row],[close]] - StockData[[#This Row],[open]] )/ StockData[[#This Row],[open]]</f>
        <v>-4.4459613196814608E-2</v>
      </c>
      <c r="N407" s="27">
        <f>IF(StockData[[#This Row],[change%]] &gt; 0.02, 0.9, IF(StockData[[#This Row],[change%]] &lt; -0.02, -0.9, 0))</f>
        <v>-0.9</v>
      </c>
      <c r="O407" s="27" t="str">
        <f>IF(StockData[[#This Row],[sentiment score]] &gt; 0.5, "Positive", IF(StockData[[#This Row],[sentiment score]] &lt; -0.5, "Negative", "Neutral"))</f>
        <v>Negative</v>
      </c>
    </row>
    <row r="408" spans="1:15" x14ac:dyDescent="0.3">
      <c r="A408" s="1">
        <v>45238</v>
      </c>
      <c r="B408" s="2">
        <v>223.15</v>
      </c>
      <c r="C408" s="2">
        <v>224.15</v>
      </c>
      <c r="D408" s="2">
        <v>217.64</v>
      </c>
      <c r="E408" s="2">
        <v>222.11</v>
      </c>
      <c r="F408" s="2">
        <v>106584841</v>
      </c>
      <c r="G408" s="27" t="str">
        <f>TEXT(StockData[[#This Row],[Date]],"dddd")</f>
        <v>Wednesday</v>
      </c>
      <c r="H408" s="27" t="str">
        <f>TEXT(StockData[[#This Row],[Date]],"mmm yyyy")</f>
        <v>Nov 2023</v>
      </c>
      <c r="I408" s="2">
        <f>StockData[[#This Row],[high]] - StockData[[#This Row],[low]]</f>
        <v>6.5100000000000193</v>
      </c>
      <c r="J408" s="27" t="str">
        <f>IF(StockData[[#This Row],[high]]=_xlfn.MAXIFS(StockData[high],StockData[Date],"&lt;="&amp;StockData[[#This Row],[Date]]),"New High","Repeat")</f>
        <v>Repeat</v>
      </c>
      <c r="K408" s="27" t="str">
        <f>IF(StockData[[#This Row],[Spread]]&lt;5,"Low",IF(StockData[[#This Row],[Spread]]&lt;=15,"Medium","High"))</f>
        <v>Medium</v>
      </c>
      <c r="L408" s="27" t="str">
        <f>IF(StockData[[#This Row],[Spread]] &gt; AVERAGE(StockData[Spread]) * 1.2, "High", IF(StockData[[#This Row],[Spread]] &lt; AVERAGE(StockData[Spread]) * 0.8, "Low", "Medium"))</f>
        <v>Low</v>
      </c>
      <c r="M408" s="13">
        <f>(StockData[[#This Row],[close]] - StockData[[#This Row],[open]] )/ StockData[[#This Row],[open]]</f>
        <v>-4.6605422361639792E-3</v>
      </c>
      <c r="N408" s="27">
        <f>IF(StockData[[#This Row],[change%]] &gt; 0.02, 0.9, IF(StockData[[#This Row],[change%]] &lt; -0.02, -0.9, 0))</f>
        <v>0</v>
      </c>
      <c r="O408" s="27" t="str">
        <f>IF(StockData[[#This Row],[sentiment score]] &gt; 0.5, "Positive", IF(StockData[[#This Row],[sentiment score]] &lt; -0.5, "Negative", "Neutral"))</f>
        <v>Neutral</v>
      </c>
    </row>
    <row r="409" spans="1:15" x14ac:dyDescent="0.3">
      <c r="A409" s="1">
        <v>45237</v>
      </c>
      <c r="B409" s="2">
        <v>219.98</v>
      </c>
      <c r="C409" s="2">
        <v>223.12</v>
      </c>
      <c r="D409" s="2">
        <v>215.72</v>
      </c>
      <c r="E409" s="2">
        <v>222.18</v>
      </c>
      <c r="F409" s="2">
        <v>116900130</v>
      </c>
      <c r="G409" s="27" t="str">
        <f>TEXT(StockData[[#This Row],[Date]],"dddd")</f>
        <v>Tuesday</v>
      </c>
      <c r="H409" s="27" t="str">
        <f>TEXT(StockData[[#This Row],[Date]],"mmm yyyy")</f>
        <v>Nov 2023</v>
      </c>
      <c r="I409" s="2">
        <f>StockData[[#This Row],[high]] - StockData[[#This Row],[low]]</f>
        <v>7.4000000000000057</v>
      </c>
      <c r="J409" s="27" t="str">
        <f>IF(StockData[[#This Row],[high]]=_xlfn.MAXIFS(StockData[high],StockData[Date],"&lt;="&amp;StockData[[#This Row],[Date]]),"New High","Repeat")</f>
        <v>Repeat</v>
      </c>
      <c r="K409" s="27" t="str">
        <f>IF(StockData[[#This Row],[Spread]]&lt;5,"Low",IF(StockData[[#This Row],[Spread]]&lt;=15,"Medium","High"))</f>
        <v>Medium</v>
      </c>
      <c r="L409" s="27" t="str">
        <f>IF(StockData[[#This Row],[Spread]] &gt; AVERAGE(StockData[Spread]) * 1.2, "High", IF(StockData[[#This Row],[Spread]] &lt; AVERAGE(StockData[Spread]) * 0.8, "Low", "Medium"))</f>
        <v>Low</v>
      </c>
      <c r="M409" s="13">
        <f>(StockData[[#This Row],[close]] - StockData[[#This Row],[open]] )/ StockData[[#This Row],[open]]</f>
        <v>1.0000909173561312E-2</v>
      </c>
      <c r="N409" s="27">
        <f>IF(StockData[[#This Row],[change%]] &gt; 0.02, 0.9, IF(StockData[[#This Row],[change%]] &lt; -0.02, -0.9, 0))</f>
        <v>0</v>
      </c>
      <c r="O409" s="27" t="str">
        <f>IF(StockData[[#This Row],[sentiment score]] &gt; 0.5, "Positive", IF(StockData[[#This Row],[sentiment score]] &lt; -0.5, "Negative", "Neutral"))</f>
        <v>Neutral</v>
      </c>
    </row>
    <row r="410" spans="1:15" x14ac:dyDescent="0.3">
      <c r="A410" s="1">
        <v>45236</v>
      </c>
      <c r="B410" s="2">
        <v>223.98</v>
      </c>
      <c r="C410" s="2">
        <v>226.32</v>
      </c>
      <c r="D410" s="2">
        <v>215</v>
      </c>
      <c r="E410" s="2">
        <v>219.27</v>
      </c>
      <c r="F410" s="2">
        <v>117335820</v>
      </c>
      <c r="G410" s="27" t="str">
        <f>TEXT(StockData[[#This Row],[Date]],"dddd")</f>
        <v>Monday</v>
      </c>
      <c r="H410" s="27" t="str">
        <f>TEXT(StockData[[#This Row],[Date]],"mmm yyyy")</f>
        <v>Nov 2023</v>
      </c>
      <c r="I410" s="2">
        <f>StockData[[#This Row],[high]] - StockData[[#This Row],[low]]</f>
        <v>11.319999999999993</v>
      </c>
      <c r="J410" s="27" t="str">
        <f>IF(StockData[[#This Row],[high]]=_xlfn.MAXIFS(StockData[high],StockData[Date],"&lt;="&amp;StockData[[#This Row],[Date]]),"New High","Repeat")</f>
        <v>Repeat</v>
      </c>
      <c r="K410" s="27" t="str">
        <f>IF(StockData[[#This Row],[Spread]]&lt;5,"Low",IF(StockData[[#This Row],[Spread]]&lt;=15,"Medium","High"))</f>
        <v>Medium</v>
      </c>
      <c r="L410" s="27" t="str">
        <f>IF(StockData[[#This Row],[Spread]] &gt; AVERAGE(StockData[Spread]) * 1.2, "High", IF(StockData[[#This Row],[Spread]] &lt; AVERAGE(StockData[Spread]) * 0.8, "Low", "Medium"))</f>
        <v>Medium</v>
      </c>
      <c r="M410" s="13">
        <f>(StockData[[#This Row],[close]] - StockData[[#This Row],[open]] )/ StockData[[#This Row],[open]]</f>
        <v>-2.1028663273506474E-2</v>
      </c>
      <c r="N410" s="27">
        <f>IF(StockData[[#This Row],[change%]] &gt; 0.02, 0.9, IF(StockData[[#This Row],[change%]] &lt; -0.02, -0.9, 0))</f>
        <v>-0.9</v>
      </c>
      <c r="O410" s="27" t="str">
        <f>IF(StockData[[#This Row],[sentiment score]] &gt; 0.5, "Positive", IF(StockData[[#This Row],[sentiment score]] &lt; -0.5, "Negative", "Neutral"))</f>
        <v>Negative</v>
      </c>
    </row>
    <row r="411" spans="1:15" x14ac:dyDescent="0.3">
      <c r="A411" s="1">
        <v>45233</v>
      </c>
      <c r="B411" s="2">
        <v>221.15</v>
      </c>
      <c r="C411" s="2">
        <v>226.37010000000001</v>
      </c>
      <c r="D411" s="2">
        <v>218.4</v>
      </c>
      <c r="E411" s="2">
        <v>219.96</v>
      </c>
      <c r="F411" s="2">
        <v>119534790</v>
      </c>
      <c r="G411" s="27" t="str">
        <f>TEXT(StockData[[#This Row],[Date]],"dddd")</f>
        <v>Friday</v>
      </c>
      <c r="H411" s="27" t="str">
        <f>TEXT(StockData[[#This Row],[Date]],"mmm yyyy")</f>
        <v>Nov 2023</v>
      </c>
      <c r="I411" s="2">
        <f>StockData[[#This Row],[high]] - StockData[[#This Row],[low]]</f>
        <v>7.9701000000000022</v>
      </c>
      <c r="J411" s="27" t="str">
        <f>IF(StockData[[#This Row],[high]]=_xlfn.MAXIFS(StockData[high],StockData[Date],"&lt;="&amp;StockData[[#This Row],[Date]]),"New High","Repeat")</f>
        <v>Repeat</v>
      </c>
      <c r="K411" s="27" t="str">
        <f>IF(StockData[[#This Row],[Spread]]&lt;5,"Low",IF(StockData[[#This Row],[Spread]]&lt;=15,"Medium","High"))</f>
        <v>Medium</v>
      </c>
      <c r="L411" s="27" t="str">
        <f>IF(StockData[[#This Row],[Spread]] &gt; AVERAGE(StockData[Spread]) * 1.2, "High", IF(StockData[[#This Row],[Spread]] &lt; AVERAGE(StockData[Spread]) * 0.8, "Low", "Medium"))</f>
        <v>Low</v>
      </c>
      <c r="M411" s="13">
        <f>(StockData[[#This Row],[close]] - StockData[[#This Row],[open]] )/ StockData[[#This Row],[open]]</f>
        <v>-5.3809631471851581E-3</v>
      </c>
      <c r="N411" s="27">
        <f>IF(StockData[[#This Row],[change%]] &gt; 0.02, 0.9, IF(StockData[[#This Row],[change%]] &lt; -0.02, -0.9, 0))</f>
        <v>0</v>
      </c>
      <c r="O411" s="27" t="str">
        <f>IF(StockData[[#This Row],[sentiment score]] &gt; 0.5, "Positive", IF(StockData[[#This Row],[sentiment score]] &lt; -0.5, "Negative", "Neutral"))</f>
        <v>Neutral</v>
      </c>
    </row>
    <row r="412" spans="1:15" x14ac:dyDescent="0.3">
      <c r="A412" s="1">
        <v>45232</v>
      </c>
      <c r="B412" s="2">
        <v>212.97</v>
      </c>
      <c r="C412" s="2">
        <v>219.2</v>
      </c>
      <c r="D412" s="2">
        <v>211.45</v>
      </c>
      <c r="E412" s="2">
        <v>218.51</v>
      </c>
      <c r="F412" s="2">
        <v>125987621</v>
      </c>
      <c r="G412" s="27" t="str">
        <f>TEXT(StockData[[#This Row],[Date]],"dddd")</f>
        <v>Thursday</v>
      </c>
      <c r="H412" s="27" t="str">
        <f>TEXT(StockData[[#This Row],[Date]],"mmm yyyy")</f>
        <v>Nov 2023</v>
      </c>
      <c r="I412" s="2">
        <f>StockData[[#This Row],[high]] - StockData[[#This Row],[low]]</f>
        <v>7.75</v>
      </c>
      <c r="J412" s="27" t="str">
        <f>IF(StockData[[#This Row],[high]]=_xlfn.MAXIFS(StockData[high],StockData[Date],"&lt;="&amp;StockData[[#This Row],[Date]]),"New High","Repeat")</f>
        <v>Repeat</v>
      </c>
      <c r="K412" s="27" t="str">
        <f>IF(StockData[[#This Row],[Spread]]&lt;5,"Low",IF(StockData[[#This Row],[Spread]]&lt;=15,"Medium","High"))</f>
        <v>Medium</v>
      </c>
      <c r="L412" s="27" t="str">
        <f>IF(StockData[[#This Row],[Spread]] &gt; AVERAGE(StockData[Spread]) * 1.2, "High", IF(StockData[[#This Row],[Spread]] &lt; AVERAGE(StockData[Spread]) * 0.8, "Low", "Medium"))</f>
        <v>Low</v>
      </c>
      <c r="M412" s="13">
        <f>(StockData[[#This Row],[close]] - StockData[[#This Row],[open]] )/ StockData[[#This Row],[open]]</f>
        <v>2.6013053481711002E-2</v>
      </c>
      <c r="N412" s="27">
        <f>IF(StockData[[#This Row],[change%]] &gt; 0.02, 0.9, IF(StockData[[#This Row],[change%]] &lt; -0.02, -0.9, 0))</f>
        <v>0.9</v>
      </c>
      <c r="O412" s="27" t="str">
        <f>IF(StockData[[#This Row],[sentiment score]] &gt; 0.5, "Positive", IF(StockData[[#This Row],[sentiment score]] &lt; -0.5, "Negative", "Neutral"))</f>
        <v>Positive</v>
      </c>
    </row>
    <row r="413" spans="1:15" x14ac:dyDescent="0.3">
      <c r="A413" s="1">
        <v>45231</v>
      </c>
      <c r="B413" s="2">
        <v>204.04</v>
      </c>
      <c r="C413" s="2">
        <v>205.99</v>
      </c>
      <c r="D413" s="2">
        <v>197.85</v>
      </c>
      <c r="E413" s="2">
        <v>205.66</v>
      </c>
      <c r="F413" s="2">
        <v>121661656</v>
      </c>
      <c r="G413" s="27" t="str">
        <f>TEXT(StockData[[#This Row],[Date]],"dddd")</f>
        <v>Wednesday</v>
      </c>
      <c r="H413" s="27" t="str">
        <f>TEXT(StockData[[#This Row],[Date]],"mmm yyyy")</f>
        <v>Nov 2023</v>
      </c>
      <c r="I413" s="2">
        <f>StockData[[#This Row],[high]] - StockData[[#This Row],[low]]</f>
        <v>8.1400000000000148</v>
      </c>
      <c r="J413" s="27" t="str">
        <f>IF(StockData[[#This Row],[high]]=_xlfn.MAXIFS(StockData[high],StockData[Date],"&lt;="&amp;StockData[[#This Row],[Date]]),"New High","Repeat")</f>
        <v>Repeat</v>
      </c>
      <c r="K413" s="27" t="str">
        <f>IF(StockData[[#This Row],[Spread]]&lt;5,"Low",IF(StockData[[#This Row],[Spread]]&lt;=15,"Medium","High"))</f>
        <v>Medium</v>
      </c>
      <c r="L413" s="27" t="str">
        <f>IF(StockData[[#This Row],[Spread]] &gt; AVERAGE(StockData[Spread]) * 1.2, "High", IF(StockData[[#This Row],[Spread]] &lt; AVERAGE(StockData[Spread]) * 0.8, "Low", "Medium"))</f>
        <v>Low</v>
      </c>
      <c r="M413" s="13">
        <f>(StockData[[#This Row],[close]] - StockData[[#This Row],[open]] )/ StockData[[#This Row],[open]]</f>
        <v>7.9396196824152356E-3</v>
      </c>
      <c r="N413" s="27">
        <f>IF(StockData[[#This Row],[change%]] &gt; 0.02, 0.9, IF(StockData[[#This Row],[change%]] &lt; -0.02, -0.9, 0))</f>
        <v>0</v>
      </c>
      <c r="O413" s="27" t="str">
        <f>IF(StockData[[#This Row],[sentiment score]] &gt; 0.5, "Positive", IF(StockData[[#This Row],[sentiment score]] &lt; -0.5, "Negative", "Neutral"))</f>
        <v>Neutral</v>
      </c>
    </row>
    <row r="414" spans="1:15" x14ac:dyDescent="0.3">
      <c r="A414" s="1">
        <v>45230</v>
      </c>
      <c r="B414" s="2">
        <v>196.12</v>
      </c>
      <c r="C414" s="2">
        <v>202.8</v>
      </c>
      <c r="D414" s="2">
        <v>194.07</v>
      </c>
      <c r="E414" s="2">
        <v>200.84</v>
      </c>
      <c r="F414" s="2">
        <v>118068273</v>
      </c>
      <c r="G414" s="27" t="str">
        <f>TEXT(StockData[[#This Row],[Date]],"dddd")</f>
        <v>Tuesday</v>
      </c>
      <c r="H414" s="27" t="str">
        <f>TEXT(StockData[[#This Row],[Date]],"mmm yyyy")</f>
        <v>Oct 2023</v>
      </c>
      <c r="I414" s="2">
        <f>StockData[[#This Row],[high]] - StockData[[#This Row],[low]]</f>
        <v>8.7300000000000182</v>
      </c>
      <c r="J414" s="27" t="str">
        <f>IF(StockData[[#This Row],[high]]=_xlfn.MAXIFS(StockData[high],StockData[Date],"&lt;="&amp;StockData[[#This Row],[Date]]),"New High","Repeat")</f>
        <v>Repeat</v>
      </c>
      <c r="K414" s="27" t="str">
        <f>IF(StockData[[#This Row],[Spread]]&lt;5,"Low",IF(StockData[[#This Row],[Spread]]&lt;=15,"Medium","High"))</f>
        <v>Medium</v>
      </c>
      <c r="L414" s="27" t="str">
        <f>IF(StockData[[#This Row],[Spread]] &gt; AVERAGE(StockData[Spread]) * 1.2, "High", IF(StockData[[#This Row],[Spread]] &lt; AVERAGE(StockData[Spread]) * 0.8, "Low", "Medium"))</f>
        <v>Low</v>
      </c>
      <c r="M414" s="13">
        <f>(StockData[[#This Row],[close]] - StockData[[#This Row],[open]] )/ StockData[[#This Row],[open]]</f>
        <v>2.406689781766265E-2</v>
      </c>
      <c r="N414" s="27">
        <f>IF(StockData[[#This Row],[change%]] &gt; 0.02, 0.9, IF(StockData[[#This Row],[change%]] &lt; -0.02, -0.9, 0))</f>
        <v>0.9</v>
      </c>
      <c r="O414" s="27" t="str">
        <f>IF(StockData[[#This Row],[sentiment score]] &gt; 0.5, "Positive", IF(StockData[[#This Row],[sentiment score]] &lt; -0.5, "Negative", "Neutral"))</f>
        <v>Positive</v>
      </c>
    </row>
    <row r="415" spans="1:15" x14ac:dyDescent="0.3">
      <c r="A415" s="1">
        <v>45229</v>
      </c>
      <c r="B415" s="2">
        <v>209.28</v>
      </c>
      <c r="C415" s="2">
        <v>210.88</v>
      </c>
      <c r="D415" s="2">
        <v>194.67</v>
      </c>
      <c r="E415" s="2">
        <v>197.36</v>
      </c>
      <c r="F415" s="2">
        <v>136448167</v>
      </c>
      <c r="G415" s="27" t="str">
        <f>TEXT(StockData[[#This Row],[Date]],"dddd")</f>
        <v>Monday</v>
      </c>
      <c r="H415" s="27" t="str">
        <f>TEXT(StockData[[#This Row],[Date]],"mmm yyyy")</f>
        <v>Oct 2023</v>
      </c>
      <c r="I415" s="2">
        <f>StockData[[#This Row],[high]] - StockData[[#This Row],[low]]</f>
        <v>16.210000000000008</v>
      </c>
      <c r="J415" s="27" t="str">
        <f>IF(StockData[[#This Row],[high]]=_xlfn.MAXIFS(StockData[high],StockData[Date],"&lt;="&amp;StockData[[#This Row],[Date]]),"New High","Repeat")</f>
        <v>Repeat</v>
      </c>
      <c r="K415" s="27" t="str">
        <f>IF(StockData[[#This Row],[Spread]]&lt;5,"Low",IF(StockData[[#This Row],[Spread]]&lt;=15,"Medium","High"))</f>
        <v>High</v>
      </c>
      <c r="L415" s="27" t="str">
        <f>IF(StockData[[#This Row],[Spread]] &gt; AVERAGE(StockData[Spread]) * 1.2, "High", IF(StockData[[#This Row],[Spread]] &lt; AVERAGE(StockData[Spread]) * 0.8, "Low", "Medium"))</f>
        <v>Medium</v>
      </c>
      <c r="M415" s="13">
        <f>(StockData[[#This Row],[close]] - StockData[[#This Row],[open]] )/ StockData[[#This Row],[open]]</f>
        <v>-5.6957186544342446E-2</v>
      </c>
      <c r="N415" s="27">
        <f>IF(StockData[[#This Row],[change%]] &gt; 0.02, 0.9, IF(StockData[[#This Row],[change%]] &lt; -0.02, -0.9, 0))</f>
        <v>-0.9</v>
      </c>
      <c r="O415" s="27" t="str">
        <f>IF(StockData[[#This Row],[sentiment score]] &gt; 0.5, "Positive", IF(StockData[[#This Row],[sentiment score]] &lt; -0.5, "Negative", "Neutral"))</f>
        <v>Negative</v>
      </c>
    </row>
    <row r="416" spans="1:15" x14ac:dyDescent="0.3">
      <c r="A416" s="1">
        <v>45226</v>
      </c>
      <c r="B416" s="2">
        <v>210.6</v>
      </c>
      <c r="C416" s="2">
        <v>212.41</v>
      </c>
      <c r="D416" s="2">
        <v>205.77</v>
      </c>
      <c r="E416" s="2">
        <v>207.3</v>
      </c>
      <c r="F416" s="2">
        <v>94881173</v>
      </c>
      <c r="G416" s="27" t="str">
        <f>TEXT(StockData[[#This Row],[Date]],"dddd")</f>
        <v>Friday</v>
      </c>
      <c r="H416" s="27" t="str">
        <f>TEXT(StockData[[#This Row],[Date]],"mmm yyyy")</f>
        <v>Oct 2023</v>
      </c>
      <c r="I416" s="2">
        <f>StockData[[#This Row],[high]] - StockData[[#This Row],[low]]</f>
        <v>6.6399999999999864</v>
      </c>
      <c r="J416" s="27" t="str">
        <f>IF(StockData[[#This Row],[high]]=_xlfn.MAXIFS(StockData[high],StockData[Date],"&lt;="&amp;StockData[[#This Row],[Date]]),"New High","Repeat")</f>
        <v>Repeat</v>
      </c>
      <c r="K416" s="27" t="str">
        <f>IF(StockData[[#This Row],[Spread]]&lt;5,"Low",IF(StockData[[#This Row],[Spread]]&lt;=15,"Medium","High"))</f>
        <v>Medium</v>
      </c>
      <c r="L416" s="27" t="str">
        <f>IF(StockData[[#This Row],[Spread]] &gt; AVERAGE(StockData[Spread]) * 1.2, "High", IF(StockData[[#This Row],[Spread]] &lt; AVERAGE(StockData[Spread]) * 0.8, "Low", "Medium"))</f>
        <v>Low</v>
      </c>
      <c r="M416" s="13">
        <f>(StockData[[#This Row],[close]] - StockData[[#This Row],[open]] )/ StockData[[#This Row],[open]]</f>
        <v>-1.5669515669515587E-2</v>
      </c>
      <c r="N416" s="27">
        <f>IF(StockData[[#This Row],[change%]] &gt; 0.02, 0.9, IF(StockData[[#This Row],[change%]] &lt; -0.02, -0.9, 0))</f>
        <v>0</v>
      </c>
      <c r="O416" s="27" t="str">
        <f>IF(StockData[[#This Row],[sentiment score]] &gt; 0.5, "Positive", IF(StockData[[#This Row],[sentiment score]] &lt; -0.5, "Negative", "Neutral"))</f>
        <v>Neutral</v>
      </c>
    </row>
    <row r="417" spans="1:15" x14ac:dyDescent="0.3">
      <c r="A417" s="1">
        <v>45225</v>
      </c>
      <c r="B417" s="2">
        <v>211.32</v>
      </c>
      <c r="C417" s="2">
        <v>214.8</v>
      </c>
      <c r="D417" s="2">
        <v>204.88</v>
      </c>
      <c r="E417" s="2">
        <v>205.76</v>
      </c>
      <c r="F417" s="2">
        <v>115112635</v>
      </c>
      <c r="G417" s="27" t="str">
        <f>TEXT(StockData[[#This Row],[Date]],"dddd")</f>
        <v>Thursday</v>
      </c>
      <c r="H417" s="27" t="str">
        <f>TEXT(StockData[[#This Row],[Date]],"mmm yyyy")</f>
        <v>Oct 2023</v>
      </c>
      <c r="I417" s="2">
        <f>StockData[[#This Row],[high]] - StockData[[#This Row],[low]]</f>
        <v>9.9200000000000159</v>
      </c>
      <c r="J417" s="27" t="str">
        <f>IF(StockData[[#This Row],[high]]=_xlfn.MAXIFS(StockData[high],StockData[Date],"&lt;="&amp;StockData[[#This Row],[Date]]),"New High","Repeat")</f>
        <v>Repeat</v>
      </c>
      <c r="K417" s="27" t="str">
        <f>IF(StockData[[#This Row],[Spread]]&lt;5,"Low",IF(StockData[[#This Row],[Spread]]&lt;=15,"Medium","High"))</f>
        <v>Medium</v>
      </c>
      <c r="L417" s="27" t="str">
        <f>IF(StockData[[#This Row],[Spread]] &gt; AVERAGE(StockData[Spread]) * 1.2, "High", IF(StockData[[#This Row],[Spread]] &lt; AVERAGE(StockData[Spread]) * 0.8, "Low", "Medium"))</f>
        <v>Low</v>
      </c>
      <c r="M417" s="13">
        <f>(StockData[[#This Row],[close]] - StockData[[#This Row],[open]] )/ StockData[[#This Row],[open]]</f>
        <v>-2.631080825288663E-2</v>
      </c>
      <c r="N417" s="27">
        <f>IF(StockData[[#This Row],[change%]] &gt; 0.02, 0.9, IF(StockData[[#This Row],[change%]] &lt; -0.02, -0.9, 0))</f>
        <v>-0.9</v>
      </c>
      <c r="O417" s="27" t="str">
        <f>IF(StockData[[#This Row],[sentiment score]] &gt; 0.5, "Positive", IF(StockData[[#This Row],[sentiment score]] &lt; -0.5, "Negative", "Neutral"))</f>
        <v>Negative</v>
      </c>
    </row>
    <row r="418" spans="1:15" x14ac:dyDescent="0.3">
      <c r="A418" s="1">
        <v>45224</v>
      </c>
      <c r="B418" s="2">
        <v>215.88</v>
      </c>
      <c r="C418" s="2">
        <v>220.1</v>
      </c>
      <c r="D418" s="2">
        <v>212.2</v>
      </c>
      <c r="E418" s="2">
        <v>212.42</v>
      </c>
      <c r="F418" s="2">
        <v>107065087</v>
      </c>
      <c r="G418" s="27" t="str">
        <f>TEXT(StockData[[#This Row],[Date]],"dddd")</f>
        <v>Wednesday</v>
      </c>
      <c r="H418" s="27" t="str">
        <f>TEXT(StockData[[#This Row],[Date]],"mmm yyyy")</f>
        <v>Oct 2023</v>
      </c>
      <c r="I418" s="2">
        <f>StockData[[#This Row],[high]] - StockData[[#This Row],[low]]</f>
        <v>7.9000000000000057</v>
      </c>
      <c r="J418" s="27" t="str">
        <f>IF(StockData[[#This Row],[high]]=_xlfn.MAXIFS(StockData[high],StockData[Date],"&lt;="&amp;StockData[[#This Row],[Date]]),"New High","Repeat")</f>
        <v>Repeat</v>
      </c>
      <c r="K418" s="27" t="str">
        <f>IF(StockData[[#This Row],[Spread]]&lt;5,"Low",IF(StockData[[#This Row],[Spread]]&lt;=15,"Medium","High"))</f>
        <v>Medium</v>
      </c>
      <c r="L418" s="27" t="str">
        <f>IF(StockData[[#This Row],[Spread]] &gt; AVERAGE(StockData[Spread]) * 1.2, "High", IF(StockData[[#This Row],[Spread]] &lt; AVERAGE(StockData[Spread]) * 0.8, "Low", "Medium"))</f>
        <v>Low</v>
      </c>
      <c r="M418" s="13">
        <f>(StockData[[#This Row],[close]] - StockData[[#This Row],[open]] )/ StockData[[#This Row],[open]]</f>
        <v>-1.6027422642208671E-2</v>
      </c>
      <c r="N418" s="27">
        <f>IF(StockData[[#This Row],[change%]] &gt; 0.02, 0.9, IF(StockData[[#This Row],[change%]] &lt; -0.02, -0.9, 0))</f>
        <v>0</v>
      </c>
      <c r="O418" s="27" t="str">
        <f>IF(StockData[[#This Row],[sentiment score]] &gt; 0.5, "Positive", IF(StockData[[#This Row],[sentiment score]] &lt; -0.5, "Negative", "Neutral"))</f>
        <v>Neutral</v>
      </c>
    </row>
    <row r="419" spans="1:15" x14ac:dyDescent="0.3">
      <c r="A419" s="1">
        <v>45223</v>
      </c>
      <c r="B419" s="2">
        <v>216.5</v>
      </c>
      <c r="C419" s="2">
        <v>222.05</v>
      </c>
      <c r="D419" s="2">
        <v>214.11</v>
      </c>
      <c r="E419" s="2">
        <v>216.52</v>
      </c>
      <c r="F419" s="2">
        <v>118231113</v>
      </c>
      <c r="G419" s="27" t="str">
        <f>TEXT(StockData[[#This Row],[Date]],"dddd")</f>
        <v>Tuesday</v>
      </c>
      <c r="H419" s="27" t="str">
        <f>TEXT(StockData[[#This Row],[Date]],"mmm yyyy")</f>
        <v>Oct 2023</v>
      </c>
      <c r="I419" s="2">
        <f>StockData[[#This Row],[high]] - StockData[[#This Row],[low]]</f>
        <v>7.9399999999999977</v>
      </c>
      <c r="J419" s="27" t="str">
        <f>IF(StockData[[#This Row],[high]]=_xlfn.MAXIFS(StockData[high],StockData[Date],"&lt;="&amp;StockData[[#This Row],[Date]]),"New High","Repeat")</f>
        <v>Repeat</v>
      </c>
      <c r="K419" s="27" t="str">
        <f>IF(StockData[[#This Row],[Spread]]&lt;5,"Low",IF(StockData[[#This Row],[Spread]]&lt;=15,"Medium","High"))</f>
        <v>Medium</v>
      </c>
      <c r="L419" s="27" t="str">
        <f>IF(StockData[[#This Row],[Spread]] &gt; AVERAGE(StockData[Spread]) * 1.2, "High", IF(StockData[[#This Row],[Spread]] &lt; AVERAGE(StockData[Spread]) * 0.8, "Low", "Medium"))</f>
        <v>Low</v>
      </c>
      <c r="M419" s="13">
        <f>(StockData[[#This Row],[close]] - StockData[[#This Row],[open]] )/ StockData[[#This Row],[open]]</f>
        <v>9.2378752886883292E-5</v>
      </c>
      <c r="N419" s="27">
        <f>IF(StockData[[#This Row],[change%]] &gt; 0.02, 0.9, IF(StockData[[#This Row],[change%]] &lt; -0.02, -0.9, 0))</f>
        <v>0</v>
      </c>
      <c r="O419" s="27" t="str">
        <f>IF(StockData[[#This Row],[sentiment score]] &gt; 0.5, "Positive", IF(StockData[[#This Row],[sentiment score]] &lt; -0.5, "Negative", "Neutral"))</f>
        <v>Neutral</v>
      </c>
    </row>
    <row r="420" spans="1:15" x14ac:dyDescent="0.3">
      <c r="A420" s="1">
        <v>45222</v>
      </c>
      <c r="B420" s="2">
        <v>210</v>
      </c>
      <c r="C420" s="2">
        <v>216.98</v>
      </c>
      <c r="D420" s="2">
        <v>202.51</v>
      </c>
      <c r="E420" s="2">
        <v>212.08</v>
      </c>
      <c r="F420" s="2">
        <v>150683368</v>
      </c>
      <c r="G420" s="27" t="str">
        <f>TEXT(StockData[[#This Row],[Date]],"dddd")</f>
        <v>Monday</v>
      </c>
      <c r="H420" s="27" t="str">
        <f>TEXT(StockData[[#This Row],[Date]],"mmm yyyy")</f>
        <v>Oct 2023</v>
      </c>
      <c r="I420" s="2">
        <f>StockData[[#This Row],[high]] - StockData[[#This Row],[low]]</f>
        <v>14.469999999999999</v>
      </c>
      <c r="J420" s="27" t="str">
        <f>IF(StockData[[#This Row],[high]]=_xlfn.MAXIFS(StockData[high],StockData[Date],"&lt;="&amp;StockData[[#This Row],[Date]]),"New High","Repeat")</f>
        <v>Repeat</v>
      </c>
      <c r="K420" s="27" t="str">
        <f>IF(StockData[[#This Row],[Spread]]&lt;5,"Low",IF(StockData[[#This Row],[Spread]]&lt;=15,"Medium","High"))</f>
        <v>Medium</v>
      </c>
      <c r="L420" s="27" t="str">
        <f>IF(StockData[[#This Row],[Spread]] &gt; AVERAGE(StockData[Spread]) * 1.2, "High", IF(StockData[[#This Row],[Spread]] &lt; AVERAGE(StockData[Spread]) * 0.8, "Low", "Medium"))</f>
        <v>Medium</v>
      </c>
      <c r="M420" s="13">
        <f>(StockData[[#This Row],[close]] - StockData[[#This Row],[open]] )/ StockData[[#This Row],[open]]</f>
        <v>9.9047619047619648E-3</v>
      </c>
      <c r="N420" s="27">
        <f>IF(StockData[[#This Row],[change%]] &gt; 0.02, 0.9, IF(StockData[[#This Row],[change%]] &lt; -0.02, -0.9, 0))</f>
        <v>0</v>
      </c>
      <c r="O420" s="27" t="str">
        <f>IF(StockData[[#This Row],[sentiment score]] &gt; 0.5, "Positive", IF(StockData[[#This Row],[sentiment score]] &lt; -0.5, "Negative", "Neutral"))</f>
        <v>Neutral</v>
      </c>
    </row>
    <row r="421" spans="1:15" x14ac:dyDescent="0.3">
      <c r="A421" s="1">
        <v>45219</v>
      </c>
      <c r="B421" s="2">
        <v>217.01</v>
      </c>
      <c r="C421" s="2">
        <v>218.86060000000001</v>
      </c>
      <c r="D421" s="2">
        <v>210.42</v>
      </c>
      <c r="E421" s="2">
        <v>211.99</v>
      </c>
      <c r="F421" s="2">
        <v>138010095</v>
      </c>
      <c r="G421" s="27" t="str">
        <f>TEXT(StockData[[#This Row],[Date]],"dddd")</f>
        <v>Friday</v>
      </c>
      <c r="H421" s="27" t="str">
        <f>TEXT(StockData[[#This Row],[Date]],"mmm yyyy")</f>
        <v>Oct 2023</v>
      </c>
      <c r="I421" s="2">
        <f>StockData[[#This Row],[high]] - StockData[[#This Row],[low]]</f>
        <v>8.4406000000000176</v>
      </c>
      <c r="J421" s="27" t="str">
        <f>IF(StockData[[#This Row],[high]]=_xlfn.MAXIFS(StockData[high],StockData[Date],"&lt;="&amp;StockData[[#This Row],[Date]]),"New High","Repeat")</f>
        <v>Repeat</v>
      </c>
      <c r="K421" s="27" t="str">
        <f>IF(StockData[[#This Row],[Spread]]&lt;5,"Low",IF(StockData[[#This Row],[Spread]]&lt;=15,"Medium","High"))</f>
        <v>Medium</v>
      </c>
      <c r="L421" s="27" t="str">
        <f>IF(StockData[[#This Row],[Spread]] &gt; AVERAGE(StockData[Spread]) * 1.2, "High", IF(StockData[[#This Row],[Spread]] &lt; AVERAGE(StockData[Spread]) * 0.8, "Low", "Medium"))</f>
        <v>Low</v>
      </c>
      <c r="M421" s="13">
        <f>(StockData[[#This Row],[close]] - StockData[[#This Row],[open]] )/ StockData[[#This Row],[open]]</f>
        <v>-2.3132574535735598E-2</v>
      </c>
      <c r="N421" s="27">
        <f>IF(StockData[[#This Row],[change%]] &gt; 0.02, 0.9, IF(StockData[[#This Row],[change%]] &lt; -0.02, -0.9, 0))</f>
        <v>-0.9</v>
      </c>
      <c r="O421" s="27" t="str">
        <f>IF(StockData[[#This Row],[sentiment score]] &gt; 0.5, "Positive", IF(StockData[[#This Row],[sentiment score]] &lt; -0.5, "Negative", "Neutral"))</f>
        <v>Negative</v>
      </c>
    </row>
    <row r="422" spans="1:15" x14ac:dyDescent="0.3">
      <c r="A422" s="1">
        <v>45218</v>
      </c>
      <c r="B422" s="2">
        <v>225.95</v>
      </c>
      <c r="C422" s="2">
        <v>230.61</v>
      </c>
      <c r="D422" s="2">
        <v>216.78</v>
      </c>
      <c r="E422" s="2">
        <v>220.11</v>
      </c>
      <c r="F422" s="2">
        <v>170772713</v>
      </c>
      <c r="G422" s="27" t="str">
        <f>TEXT(StockData[[#This Row],[Date]],"dddd")</f>
        <v>Thursday</v>
      </c>
      <c r="H422" s="27" t="str">
        <f>TEXT(StockData[[#This Row],[Date]],"mmm yyyy")</f>
        <v>Oct 2023</v>
      </c>
      <c r="I422" s="2">
        <f>StockData[[#This Row],[high]] - StockData[[#This Row],[low]]</f>
        <v>13.830000000000013</v>
      </c>
      <c r="J422" s="27" t="str">
        <f>IF(StockData[[#This Row],[high]]=_xlfn.MAXIFS(StockData[high],StockData[Date],"&lt;="&amp;StockData[[#This Row],[Date]]),"New High","Repeat")</f>
        <v>Repeat</v>
      </c>
      <c r="K422" s="27" t="str">
        <f>IF(StockData[[#This Row],[Spread]]&lt;5,"Low",IF(StockData[[#This Row],[Spread]]&lt;=15,"Medium","High"))</f>
        <v>Medium</v>
      </c>
      <c r="L422" s="27" t="str">
        <f>IF(StockData[[#This Row],[Spread]] &gt; AVERAGE(StockData[Spread]) * 1.2, "High", IF(StockData[[#This Row],[Spread]] &lt; AVERAGE(StockData[Spread]) * 0.8, "Low", "Medium"))</f>
        <v>Medium</v>
      </c>
      <c r="M422" s="13">
        <f>(StockData[[#This Row],[close]] - StockData[[#This Row],[open]] )/ StockData[[#This Row],[open]]</f>
        <v>-2.5846426200486723E-2</v>
      </c>
      <c r="N422" s="27">
        <f>IF(StockData[[#This Row],[change%]] &gt; 0.02, 0.9, IF(StockData[[#This Row],[change%]] &lt; -0.02, -0.9, 0))</f>
        <v>-0.9</v>
      </c>
      <c r="O422" s="27" t="str">
        <f>IF(StockData[[#This Row],[sentiment score]] &gt; 0.5, "Positive", IF(StockData[[#This Row],[sentiment score]] &lt; -0.5, "Negative", "Neutral"))</f>
        <v>Negative</v>
      </c>
    </row>
    <row r="423" spans="1:15" x14ac:dyDescent="0.3">
      <c r="A423" s="1">
        <v>45217</v>
      </c>
      <c r="B423" s="2">
        <v>252.7</v>
      </c>
      <c r="C423" s="2">
        <v>254.63</v>
      </c>
      <c r="D423" s="2">
        <v>242.08</v>
      </c>
      <c r="E423" s="2">
        <v>242.68</v>
      </c>
      <c r="F423" s="2">
        <v>125147846</v>
      </c>
      <c r="G423" s="27" t="str">
        <f>TEXT(StockData[[#This Row],[Date]],"dddd")</f>
        <v>Wednesday</v>
      </c>
      <c r="H423" s="27" t="str">
        <f>TEXT(StockData[[#This Row],[Date]],"mmm yyyy")</f>
        <v>Oct 2023</v>
      </c>
      <c r="I423" s="2">
        <f>StockData[[#This Row],[high]] - StockData[[#This Row],[low]]</f>
        <v>12.549999999999983</v>
      </c>
      <c r="J423" s="27" t="str">
        <f>IF(StockData[[#This Row],[high]]=_xlfn.MAXIFS(StockData[high],StockData[Date],"&lt;="&amp;StockData[[#This Row],[Date]]),"New High","Repeat")</f>
        <v>Repeat</v>
      </c>
      <c r="K423" s="27" t="str">
        <f>IF(StockData[[#This Row],[Spread]]&lt;5,"Low",IF(StockData[[#This Row],[Spread]]&lt;=15,"Medium","High"))</f>
        <v>Medium</v>
      </c>
      <c r="L423" s="27" t="str">
        <f>IF(StockData[[#This Row],[Spread]] &gt; AVERAGE(StockData[Spread]) * 1.2, "High", IF(StockData[[#This Row],[Spread]] &lt; AVERAGE(StockData[Spread]) * 0.8, "Low", "Medium"))</f>
        <v>Medium</v>
      </c>
      <c r="M423" s="13">
        <f>(StockData[[#This Row],[close]] - StockData[[#This Row],[open]] )/ StockData[[#This Row],[open]]</f>
        <v>-3.9651760981400802E-2</v>
      </c>
      <c r="N423" s="27">
        <f>IF(StockData[[#This Row],[change%]] &gt; 0.02, 0.9, IF(StockData[[#This Row],[change%]] &lt; -0.02, -0.9, 0))</f>
        <v>-0.9</v>
      </c>
      <c r="O423" s="27" t="str">
        <f>IF(StockData[[#This Row],[sentiment score]] &gt; 0.5, "Positive", IF(StockData[[#This Row],[sentiment score]] &lt; -0.5, "Negative", "Neutral"))</f>
        <v>Negative</v>
      </c>
    </row>
    <row r="424" spans="1:15" x14ac:dyDescent="0.3">
      <c r="A424" s="1">
        <v>45216</v>
      </c>
      <c r="B424" s="2">
        <v>250.1</v>
      </c>
      <c r="C424" s="2">
        <v>257.18299999999999</v>
      </c>
      <c r="D424" s="2">
        <v>247.08</v>
      </c>
      <c r="E424" s="2">
        <v>254.85</v>
      </c>
      <c r="F424" s="2">
        <v>93562909</v>
      </c>
      <c r="G424" s="27" t="str">
        <f>TEXT(StockData[[#This Row],[Date]],"dddd")</f>
        <v>Tuesday</v>
      </c>
      <c r="H424" s="27" t="str">
        <f>TEXT(StockData[[#This Row],[Date]],"mmm yyyy")</f>
        <v>Oct 2023</v>
      </c>
      <c r="I424" s="2">
        <f>StockData[[#This Row],[high]] - StockData[[#This Row],[low]]</f>
        <v>10.10299999999998</v>
      </c>
      <c r="J424" s="27" t="str">
        <f>IF(StockData[[#This Row],[high]]=_xlfn.MAXIFS(StockData[high],StockData[Date],"&lt;="&amp;StockData[[#This Row],[Date]]),"New High","Repeat")</f>
        <v>Repeat</v>
      </c>
      <c r="K424" s="27" t="str">
        <f>IF(StockData[[#This Row],[Spread]]&lt;5,"Low",IF(StockData[[#This Row],[Spread]]&lt;=15,"Medium","High"))</f>
        <v>Medium</v>
      </c>
      <c r="L424" s="27" t="str">
        <f>IF(StockData[[#This Row],[Spread]] &gt; AVERAGE(StockData[Spread]) * 1.2, "High", IF(StockData[[#This Row],[Spread]] &lt; AVERAGE(StockData[Spread]) * 0.8, "Low", "Medium"))</f>
        <v>Low</v>
      </c>
      <c r="M424" s="13">
        <f>(StockData[[#This Row],[close]] - StockData[[#This Row],[open]] )/ StockData[[#This Row],[open]]</f>
        <v>1.8992403038784487E-2</v>
      </c>
      <c r="N424" s="27">
        <f>IF(StockData[[#This Row],[change%]] &gt; 0.02, 0.9, IF(StockData[[#This Row],[change%]] &lt; -0.02, -0.9, 0))</f>
        <v>0</v>
      </c>
      <c r="O424" s="27" t="str">
        <f>IF(StockData[[#This Row],[sentiment score]] &gt; 0.5, "Positive", IF(StockData[[#This Row],[sentiment score]] &lt; -0.5, "Negative", "Neutral"))</f>
        <v>Neutral</v>
      </c>
    </row>
    <row r="425" spans="1:15" x14ac:dyDescent="0.3">
      <c r="A425" s="1">
        <v>45215</v>
      </c>
      <c r="B425" s="2">
        <v>250.05</v>
      </c>
      <c r="C425" s="2">
        <v>255.3999</v>
      </c>
      <c r="D425" s="2">
        <v>248.48</v>
      </c>
      <c r="E425" s="2">
        <v>253.92</v>
      </c>
      <c r="F425" s="2">
        <v>88917176</v>
      </c>
      <c r="G425" s="27" t="str">
        <f>TEXT(StockData[[#This Row],[Date]],"dddd")</f>
        <v>Monday</v>
      </c>
      <c r="H425" s="27" t="str">
        <f>TEXT(StockData[[#This Row],[Date]],"mmm yyyy")</f>
        <v>Oct 2023</v>
      </c>
      <c r="I425" s="2">
        <f>StockData[[#This Row],[high]] - StockData[[#This Row],[low]]</f>
        <v>6.9199000000000126</v>
      </c>
      <c r="J425" s="27" t="str">
        <f>IF(StockData[[#This Row],[high]]=_xlfn.MAXIFS(StockData[high],StockData[Date],"&lt;="&amp;StockData[[#This Row],[Date]]),"New High","Repeat")</f>
        <v>Repeat</v>
      </c>
      <c r="K425" s="27" t="str">
        <f>IF(StockData[[#This Row],[Spread]]&lt;5,"Low",IF(StockData[[#This Row],[Spread]]&lt;=15,"Medium","High"))</f>
        <v>Medium</v>
      </c>
      <c r="L425" s="27" t="str">
        <f>IF(StockData[[#This Row],[Spread]] &gt; AVERAGE(StockData[Spread]) * 1.2, "High", IF(StockData[[#This Row],[Spread]] &lt; AVERAGE(StockData[Spread]) * 0.8, "Low", "Medium"))</f>
        <v>Low</v>
      </c>
      <c r="M425" s="13">
        <f>(StockData[[#This Row],[close]] - StockData[[#This Row],[open]] )/ StockData[[#This Row],[open]]</f>
        <v>1.5476904619076089E-2</v>
      </c>
      <c r="N425" s="27">
        <f>IF(StockData[[#This Row],[change%]] &gt; 0.02, 0.9, IF(StockData[[#This Row],[change%]] &lt; -0.02, -0.9, 0))</f>
        <v>0</v>
      </c>
      <c r="O425" s="27" t="str">
        <f>IF(StockData[[#This Row],[sentiment score]] &gt; 0.5, "Positive", IF(StockData[[#This Row],[sentiment score]] &lt; -0.5, "Negative", "Neutral"))</f>
        <v>Neutral</v>
      </c>
    </row>
    <row r="426" spans="1:15" x14ac:dyDescent="0.3">
      <c r="A426" s="1">
        <v>45212</v>
      </c>
      <c r="B426" s="2">
        <v>258.89999999999998</v>
      </c>
      <c r="C426" s="2">
        <v>259.60000000000002</v>
      </c>
      <c r="D426" s="2">
        <v>250.22</v>
      </c>
      <c r="E426" s="2">
        <v>251.12</v>
      </c>
      <c r="F426" s="2">
        <v>102296786</v>
      </c>
      <c r="G426" s="27" t="str">
        <f>TEXT(StockData[[#This Row],[Date]],"dddd")</f>
        <v>Friday</v>
      </c>
      <c r="H426" s="27" t="str">
        <f>TEXT(StockData[[#This Row],[Date]],"mmm yyyy")</f>
        <v>Oct 2023</v>
      </c>
      <c r="I426" s="2">
        <f>StockData[[#This Row],[high]] - StockData[[#This Row],[low]]</f>
        <v>9.3800000000000239</v>
      </c>
      <c r="J426" s="27" t="str">
        <f>IF(StockData[[#This Row],[high]]=_xlfn.MAXIFS(StockData[high],StockData[Date],"&lt;="&amp;StockData[[#This Row],[Date]]),"New High","Repeat")</f>
        <v>Repeat</v>
      </c>
      <c r="K426" s="27" t="str">
        <f>IF(StockData[[#This Row],[Spread]]&lt;5,"Low",IF(StockData[[#This Row],[Spread]]&lt;=15,"Medium","High"))</f>
        <v>Medium</v>
      </c>
      <c r="L426" s="27" t="str">
        <f>IF(StockData[[#This Row],[Spread]] &gt; AVERAGE(StockData[Spread]) * 1.2, "High", IF(StockData[[#This Row],[Spread]] &lt; AVERAGE(StockData[Spread]) * 0.8, "Low", "Medium"))</f>
        <v>Low</v>
      </c>
      <c r="M426" s="13">
        <f>(StockData[[#This Row],[close]] - StockData[[#This Row],[open]] )/ StockData[[#This Row],[open]]</f>
        <v>-3.0050212437234349E-2</v>
      </c>
      <c r="N426" s="27">
        <f>IF(StockData[[#This Row],[change%]] &gt; 0.02, 0.9, IF(StockData[[#This Row],[change%]] &lt; -0.02, -0.9, 0))</f>
        <v>-0.9</v>
      </c>
      <c r="O426" s="27" t="str">
        <f>IF(StockData[[#This Row],[sentiment score]] &gt; 0.5, "Positive", IF(StockData[[#This Row],[sentiment score]] &lt; -0.5, "Negative", "Neutral"))</f>
        <v>Negative</v>
      </c>
    </row>
    <row r="427" spans="1:15" x14ac:dyDescent="0.3">
      <c r="A427" s="1">
        <v>45211</v>
      </c>
      <c r="B427" s="2">
        <v>262.92</v>
      </c>
      <c r="C427" s="2">
        <v>265.41000000000003</v>
      </c>
      <c r="D427" s="2">
        <v>256.63069999999999</v>
      </c>
      <c r="E427" s="2">
        <v>258.87</v>
      </c>
      <c r="F427" s="2">
        <v>111508114</v>
      </c>
      <c r="G427" s="27" t="str">
        <f>TEXT(StockData[[#This Row],[Date]],"dddd")</f>
        <v>Thursday</v>
      </c>
      <c r="H427" s="27" t="str">
        <f>TEXT(StockData[[#This Row],[Date]],"mmm yyyy")</f>
        <v>Oct 2023</v>
      </c>
      <c r="I427" s="2">
        <f>StockData[[#This Row],[high]] - StockData[[#This Row],[low]]</f>
        <v>8.7793000000000347</v>
      </c>
      <c r="J427" s="27" t="str">
        <f>IF(StockData[[#This Row],[high]]=_xlfn.MAXIFS(StockData[high],StockData[Date],"&lt;="&amp;StockData[[#This Row],[Date]]),"New High","Repeat")</f>
        <v>Repeat</v>
      </c>
      <c r="K427" s="27" t="str">
        <f>IF(StockData[[#This Row],[Spread]]&lt;5,"Low",IF(StockData[[#This Row],[Spread]]&lt;=15,"Medium","High"))</f>
        <v>Medium</v>
      </c>
      <c r="L427" s="27" t="str">
        <f>IF(StockData[[#This Row],[Spread]] &gt; AVERAGE(StockData[Spread]) * 1.2, "High", IF(StockData[[#This Row],[Spread]] &lt; AVERAGE(StockData[Spread]) * 0.8, "Low", "Medium"))</f>
        <v>Low</v>
      </c>
      <c r="M427" s="13">
        <f>(StockData[[#This Row],[close]] - StockData[[#This Row],[open]] )/ StockData[[#This Row],[open]]</f>
        <v>-1.5403925148334136E-2</v>
      </c>
      <c r="N427" s="27">
        <f>IF(StockData[[#This Row],[change%]] &gt; 0.02, 0.9, IF(StockData[[#This Row],[change%]] &lt; -0.02, -0.9, 0))</f>
        <v>0</v>
      </c>
      <c r="O427" s="27" t="str">
        <f>IF(StockData[[#This Row],[sentiment score]] &gt; 0.5, "Positive", IF(StockData[[#This Row],[sentiment score]] &lt; -0.5, "Negative", "Neutral"))</f>
        <v>Neutral</v>
      </c>
    </row>
    <row r="428" spans="1:15" x14ac:dyDescent="0.3">
      <c r="A428" s="1">
        <v>45210</v>
      </c>
      <c r="B428" s="2">
        <v>266.2</v>
      </c>
      <c r="C428" s="2">
        <v>268.60000000000002</v>
      </c>
      <c r="D428" s="2">
        <v>260.89999999999998</v>
      </c>
      <c r="E428" s="2">
        <v>262.99</v>
      </c>
      <c r="F428" s="2">
        <v>103706266</v>
      </c>
      <c r="G428" s="27" t="str">
        <f>TEXT(StockData[[#This Row],[Date]],"dddd")</f>
        <v>Wednesday</v>
      </c>
      <c r="H428" s="27" t="str">
        <f>TEXT(StockData[[#This Row],[Date]],"mmm yyyy")</f>
        <v>Oct 2023</v>
      </c>
      <c r="I428" s="2">
        <f>StockData[[#This Row],[high]] - StockData[[#This Row],[low]]</f>
        <v>7.7000000000000455</v>
      </c>
      <c r="J428" s="27" t="str">
        <f>IF(StockData[[#This Row],[high]]=_xlfn.MAXIFS(StockData[high],StockData[Date],"&lt;="&amp;StockData[[#This Row],[Date]]),"New High","Repeat")</f>
        <v>Repeat</v>
      </c>
      <c r="K428" s="27" t="str">
        <f>IF(StockData[[#This Row],[Spread]]&lt;5,"Low",IF(StockData[[#This Row],[Spread]]&lt;=15,"Medium","High"))</f>
        <v>Medium</v>
      </c>
      <c r="L428" s="27" t="str">
        <f>IF(StockData[[#This Row],[Spread]] &gt; AVERAGE(StockData[Spread]) * 1.2, "High", IF(StockData[[#This Row],[Spread]] &lt; AVERAGE(StockData[Spread]) * 0.8, "Low", "Medium"))</f>
        <v>Low</v>
      </c>
      <c r="M428" s="13">
        <f>(StockData[[#This Row],[close]] - StockData[[#This Row],[open]] )/ StockData[[#This Row],[open]]</f>
        <v>-1.2058602554470247E-2</v>
      </c>
      <c r="N428" s="27">
        <f>IF(StockData[[#This Row],[change%]] &gt; 0.02, 0.9, IF(StockData[[#This Row],[change%]] &lt; -0.02, -0.9, 0))</f>
        <v>0</v>
      </c>
      <c r="O428" s="27" t="str">
        <f>IF(StockData[[#This Row],[sentiment score]] &gt; 0.5, "Positive", IF(StockData[[#This Row],[sentiment score]] &lt; -0.5, "Negative", "Neutral"))</f>
        <v>Neutral</v>
      </c>
    </row>
    <row r="429" spans="1:15" x14ac:dyDescent="0.3">
      <c r="A429" s="1">
        <v>45209</v>
      </c>
      <c r="B429" s="2">
        <v>257.75</v>
      </c>
      <c r="C429" s="2">
        <v>268.94</v>
      </c>
      <c r="D429" s="2">
        <v>257.64999999999998</v>
      </c>
      <c r="E429" s="2">
        <v>263.62</v>
      </c>
      <c r="F429" s="2">
        <v>122656030</v>
      </c>
      <c r="G429" s="27" t="str">
        <f>TEXT(StockData[[#This Row],[Date]],"dddd")</f>
        <v>Tuesday</v>
      </c>
      <c r="H429" s="27" t="str">
        <f>TEXT(StockData[[#This Row],[Date]],"mmm yyyy")</f>
        <v>Oct 2023</v>
      </c>
      <c r="I429" s="2">
        <f>StockData[[#This Row],[high]] - StockData[[#This Row],[low]]</f>
        <v>11.29000000000002</v>
      </c>
      <c r="J429" s="27" t="str">
        <f>IF(StockData[[#This Row],[high]]=_xlfn.MAXIFS(StockData[high],StockData[Date],"&lt;="&amp;StockData[[#This Row],[Date]]),"New High","Repeat")</f>
        <v>Repeat</v>
      </c>
      <c r="K429" s="27" t="str">
        <f>IF(StockData[[#This Row],[Spread]]&lt;5,"Low",IF(StockData[[#This Row],[Spread]]&lt;=15,"Medium","High"))</f>
        <v>Medium</v>
      </c>
      <c r="L429" s="27" t="str">
        <f>IF(StockData[[#This Row],[Spread]] &gt; AVERAGE(StockData[Spread]) * 1.2, "High", IF(StockData[[#This Row],[Spread]] &lt; AVERAGE(StockData[Spread]) * 0.8, "Low", "Medium"))</f>
        <v>Medium</v>
      </c>
      <c r="M429" s="13">
        <f>(StockData[[#This Row],[close]] - StockData[[#This Row],[open]] )/ StockData[[#This Row],[open]]</f>
        <v>2.2774005819592647E-2</v>
      </c>
      <c r="N429" s="27">
        <f>IF(StockData[[#This Row],[change%]] &gt; 0.02, 0.9, IF(StockData[[#This Row],[change%]] &lt; -0.02, -0.9, 0))</f>
        <v>0.9</v>
      </c>
      <c r="O429" s="27" t="str">
        <f>IF(StockData[[#This Row],[sentiment score]] &gt; 0.5, "Positive", IF(StockData[[#This Row],[sentiment score]] &lt; -0.5, "Negative", "Neutral"))</f>
        <v>Positive</v>
      </c>
    </row>
    <row r="430" spans="1:15" x14ac:dyDescent="0.3">
      <c r="A430" s="1">
        <v>45208</v>
      </c>
      <c r="B430" s="2">
        <v>255.31</v>
      </c>
      <c r="C430" s="2">
        <v>261.36</v>
      </c>
      <c r="D430" s="2">
        <v>252.05</v>
      </c>
      <c r="E430" s="2">
        <v>259.67</v>
      </c>
      <c r="F430" s="2">
        <v>101377947</v>
      </c>
      <c r="G430" s="27" t="str">
        <f>TEXT(StockData[[#This Row],[Date]],"dddd")</f>
        <v>Monday</v>
      </c>
      <c r="H430" s="27" t="str">
        <f>TEXT(StockData[[#This Row],[Date]],"mmm yyyy")</f>
        <v>Oct 2023</v>
      </c>
      <c r="I430" s="2">
        <f>StockData[[#This Row],[high]] - StockData[[#This Row],[low]]</f>
        <v>9.3100000000000023</v>
      </c>
      <c r="J430" s="27" t="str">
        <f>IF(StockData[[#This Row],[high]]=_xlfn.MAXIFS(StockData[high],StockData[Date],"&lt;="&amp;StockData[[#This Row],[Date]]),"New High","Repeat")</f>
        <v>Repeat</v>
      </c>
      <c r="K430" s="27" t="str">
        <f>IF(StockData[[#This Row],[Spread]]&lt;5,"Low",IF(StockData[[#This Row],[Spread]]&lt;=15,"Medium","High"))</f>
        <v>Medium</v>
      </c>
      <c r="L430" s="27" t="str">
        <f>IF(StockData[[#This Row],[Spread]] &gt; AVERAGE(StockData[Spread]) * 1.2, "High", IF(StockData[[#This Row],[Spread]] &lt; AVERAGE(StockData[Spread]) * 0.8, "Low", "Medium"))</f>
        <v>Low</v>
      </c>
      <c r="M430" s="13">
        <f>(StockData[[#This Row],[close]] - StockData[[#This Row],[open]] )/ StockData[[#This Row],[open]]</f>
        <v>1.7077278602483308E-2</v>
      </c>
      <c r="N430" s="27">
        <f>IF(StockData[[#This Row],[change%]] &gt; 0.02, 0.9, IF(StockData[[#This Row],[change%]] &lt; -0.02, -0.9, 0))</f>
        <v>0</v>
      </c>
      <c r="O430" s="27" t="str">
        <f>IF(StockData[[#This Row],[sentiment score]] &gt; 0.5, "Positive", IF(StockData[[#This Row],[sentiment score]] &lt; -0.5, "Negative", "Neutral"))</f>
        <v>Neutral</v>
      </c>
    </row>
    <row r="431" spans="1:15" x14ac:dyDescent="0.3">
      <c r="A431" s="1">
        <v>45205</v>
      </c>
      <c r="B431" s="2">
        <v>253.98</v>
      </c>
      <c r="C431" s="2">
        <v>261.64999999999998</v>
      </c>
      <c r="D431" s="2">
        <v>250.65</v>
      </c>
      <c r="E431" s="2">
        <v>260.52999999999997</v>
      </c>
      <c r="F431" s="2">
        <v>118121812</v>
      </c>
      <c r="G431" s="27" t="str">
        <f>TEXT(StockData[[#This Row],[Date]],"dddd")</f>
        <v>Friday</v>
      </c>
      <c r="H431" s="27" t="str">
        <f>TEXT(StockData[[#This Row],[Date]],"mmm yyyy")</f>
        <v>Oct 2023</v>
      </c>
      <c r="I431" s="2">
        <f>StockData[[#This Row],[high]] - StockData[[#This Row],[low]]</f>
        <v>10.999999999999972</v>
      </c>
      <c r="J431" s="27" t="str">
        <f>IF(StockData[[#This Row],[high]]=_xlfn.MAXIFS(StockData[high],StockData[Date],"&lt;="&amp;StockData[[#This Row],[Date]]),"New High","Repeat")</f>
        <v>Repeat</v>
      </c>
      <c r="K431" s="27" t="str">
        <f>IF(StockData[[#This Row],[Spread]]&lt;5,"Low",IF(StockData[[#This Row],[Spread]]&lt;=15,"Medium","High"))</f>
        <v>Medium</v>
      </c>
      <c r="L431" s="27" t="str">
        <f>IF(StockData[[#This Row],[Spread]] &gt; AVERAGE(StockData[Spread]) * 1.2, "High", IF(StockData[[#This Row],[Spread]] &lt; AVERAGE(StockData[Spread]) * 0.8, "Low", "Medium"))</f>
        <v>Medium</v>
      </c>
      <c r="M431" s="13">
        <f>(StockData[[#This Row],[close]] - StockData[[#This Row],[open]] )/ StockData[[#This Row],[open]]</f>
        <v>2.5789432238758892E-2</v>
      </c>
      <c r="N431" s="27">
        <f>IF(StockData[[#This Row],[change%]] &gt; 0.02, 0.9, IF(StockData[[#This Row],[change%]] &lt; -0.02, -0.9, 0))</f>
        <v>0.9</v>
      </c>
      <c r="O431" s="27" t="str">
        <f>IF(StockData[[#This Row],[sentiment score]] &gt; 0.5, "Positive", IF(StockData[[#This Row],[sentiment score]] &lt; -0.5, "Negative", "Neutral"))</f>
        <v>Positive</v>
      </c>
    </row>
    <row r="432" spans="1:15" x14ac:dyDescent="0.3">
      <c r="A432" s="1">
        <v>45204</v>
      </c>
      <c r="B432" s="2">
        <v>260</v>
      </c>
      <c r="C432" s="2">
        <v>263.60000000000002</v>
      </c>
      <c r="D432" s="2">
        <v>256.25</v>
      </c>
      <c r="E432" s="2">
        <v>260.05</v>
      </c>
      <c r="F432" s="2">
        <v>119159214</v>
      </c>
      <c r="G432" s="27" t="str">
        <f>TEXT(StockData[[#This Row],[Date]],"dddd")</f>
        <v>Thursday</v>
      </c>
      <c r="H432" s="27" t="str">
        <f>TEXT(StockData[[#This Row],[Date]],"mmm yyyy")</f>
        <v>Oct 2023</v>
      </c>
      <c r="I432" s="2">
        <f>StockData[[#This Row],[high]] - StockData[[#This Row],[low]]</f>
        <v>7.3500000000000227</v>
      </c>
      <c r="J432" s="27" t="str">
        <f>IF(StockData[[#This Row],[high]]=_xlfn.MAXIFS(StockData[high],StockData[Date],"&lt;="&amp;StockData[[#This Row],[Date]]),"New High","Repeat")</f>
        <v>Repeat</v>
      </c>
      <c r="K432" s="27" t="str">
        <f>IF(StockData[[#This Row],[Spread]]&lt;5,"Low",IF(StockData[[#This Row],[Spread]]&lt;=15,"Medium","High"))</f>
        <v>Medium</v>
      </c>
      <c r="L432" s="27" t="str">
        <f>IF(StockData[[#This Row],[Spread]] &gt; AVERAGE(StockData[Spread]) * 1.2, "High", IF(StockData[[#This Row],[Spread]] &lt; AVERAGE(StockData[Spread]) * 0.8, "Low", "Medium"))</f>
        <v>Low</v>
      </c>
      <c r="M432" s="13">
        <f>(StockData[[#This Row],[close]] - StockData[[#This Row],[open]] )/ StockData[[#This Row],[open]]</f>
        <v>1.9230769230773603E-4</v>
      </c>
      <c r="N432" s="27">
        <f>IF(StockData[[#This Row],[change%]] &gt; 0.02, 0.9, IF(StockData[[#This Row],[change%]] &lt; -0.02, -0.9, 0))</f>
        <v>0</v>
      </c>
      <c r="O432" s="27" t="str">
        <f>IF(StockData[[#This Row],[sentiment score]] &gt; 0.5, "Positive", IF(StockData[[#This Row],[sentiment score]] &lt; -0.5, "Negative", "Neutral"))</f>
        <v>Neutral</v>
      </c>
    </row>
    <row r="433" spans="1:15" x14ac:dyDescent="0.3">
      <c r="A433" s="1">
        <v>45203</v>
      </c>
      <c r="B433" s="2">
        <v>248.14</v>
      </c>
      <c r="C433" s="2">
        <v>261.86</v>
      </c>
      <c r="D433" s="2">
        <v>247.6</v>
      </c>
      <c r="E433" s="2">
        <v>261.16000000000003</v>
      </c>
      <c r="F433" s="2">
        <v>129721567</v>
      </c>
      <c r="G433" s="27" t="str">
        <f>TEXT(StockData[[#This Row],[Date]],"dddd")</f>
        <v>Wednesday</v>
      </c>
      <c r="H433" s="27" t="str">
        <f>TEXT(StockData[[#This Row],[Date]],"mmm yyyy")</f>
        <v>Oct 2023</v>
      </c>
      <c r="I433" s="2">
        <f>StockData[[#This Row],[high]] - StockData[[#This Row],[low]]</f>
        <v>14.260000000000019</v>
      </c>
      <c r="J433" s="27" t="str">
        <f>IF(StockData[[#This Row],[high]]=_xlfn.MAXIFS(StockData[high],StockData[Date],"&lt;="&amp;StockData[[#This Row],[Date]]),"New High","Repeat")</f>
        <v>Repeat</v>
      </c>
      <c r="K433" s="27" t="str">
        <f>IF(StockData[[#This Row],[Spread]]&lt;5,"Low",IF(StockData[[#This Row],[Spread]]&lt;=15,"Medium","High"))</f>
        <v>Medium</v>
      </c>
      <c r="L433" s="27" t="str">
        <f>IF(StockData[[#This Row],[Spread]] &gt; AVERAGE(StockData[Spread]) * 1.2, "High", IF(StockData[[#This Row],[Spread]] &lt; AVERAGE(StockData[Spread]) * 0.8, "Low", "Medium"))</f>
        <v>Medium</v>
      </c>
      <c r="M433" s="13">
        <f>(StockData[[#This Row],[close]] - StockData[[#This Row],[open]] )/ StockData[[#This Row],[open]]</f>
        <v>5.2470379624405733E-2</v>
      </c>
      <c r="N433" s="27">
        <f>IF(StockData[[#This Row],[change%]] &gt; 0.02, 0.9, IF(StockData[[#This Row],[change%]] &lt; -0.02, -0.9, 0))</f>
        <v>0.9</v>
      </c>
      <c r="O433" s="27" t="str">
        <f>IF(StockData[[#This Row],[sentiment score]] &gt; 0.5, "Positive", IF(StockData[[#This Row],[sentiment score]] &lt; -0.5, "Negative", "Neutral"))</f>
        <v>Positive</v>
      </c>
    </row>
    <row r="434" spans="1:15" x14ac:dyDescent="0.3">
      <c r="A434" s="1">
        <v>45202</v>
      </c>
      <c r="B434" s="2">
        <v>248.61</v>
      </c>
      <c r="C434" s="2">
        <v>250.02</v>
      </c>
      <c r="D434" s="2">
        <v>244.45</v>
      </c>
      <c r="E434" s="2">
        <v>246.53</v>
      </c>
      <c r="F434" s="2">
        <v>101985305</v>
      </c>
      <c r="G434" s="27" t="str">
        <f>TEXT(StockData[[#This Row],[Date]],"dddd")</f>
        <v>Tuesday</v>
      </c>
      <c r="H434" s="27" t="str">
        <f>TEXT(StockData[[#This Row],[Date]],"mmm yyyy")</f>
        <v>Oct 2023</v>
      </c>
      <c r="I434" s="2">
        <f>StockData[[#This Row],[high]] - StockData[[#This Row],[low]]</f>
        <v>5.5700000000000216</v>
      </c>
      <c r="J434" s="27" t="str">
        <f>IF(StockData[[#This Row],[high]]=_xlfn.MAXIFS(StockData[high],StockData[Date],"&lt;="&amp;StockData[[#This Row],[Date]]),"New High","Repeat")</f>
        <v>Repeat</v>
      </c>
      <c r="K434" s="27" t="str">
        <f>IF(StockData[[#This Row],[Spread]]&lt;5,"Low",IF(StockData[[#This Row],[Spread]]&lt;=15,"Medium","High"))</f>
        <v>Medium</v>
      </c>
      <c r="L434" s="27" t="str">
        <f>IF(StockData[[#This Row],[Spread]] &gt; AVERAGE(StockData[Spread]) * 1.2, "High", IF(StockData[[#This Row],[Spread]] &lt; AVERAGE(StockData[Spread]) * 0.8, "Low", "Medium"))</f>
        <v>Low</v>
      </c>
      <c r="M434" s="13">
        <f>(StockData[[#This Row],[close]] - StockData[[#This Row],[open]] )/ StockData[[#This Row],[open]]</f>
        <v>-8.3665178391859225E-3</v>
      </c>
      <c r="N434" s="27">
        <f>IF(StockData[[#This Row],[change%]] &gt; 0.02, 0.9, IF(StockData[[#This Row],[change%]] &lt; -0.02, -0.9, 0))</f>
        <v>0</v>
      </c>
      <c r="O434" s="27" t="str">
        <f>IF(StockData[[#This Row],[sentiment score]] &gt; 0.5, "Positive", IF(StockData[[#This Row],[sentiment score]] &lt; -0.5, "Negative", "Neutral"))</f>
        <v>Neutral</v>
      </c>
    </row>
    <row r="435" spans="1:15" x14ac:dyDescent="0.3">
      <c r="A435" s="1">
        <v>45201</v>
      </c>
      <c r="B435" s="2">
        <v>244.81</v>
      </c>
      <c r="C435" s="2">
        <v>254.2799</v>
      </c>
      <c r="D435" s="2">
        <v>242.62</v>
      </c>
      <c r="E435" s="2">
        <v>251.6</v>
      </c>
      <c r="F435" s="2">
        <v>123810402</v>
      </c>
      <c r="G435" s="27" t="str">
        <f>TEXT(StockData[[#This Row],[Date]],"dddd")</f>
        <v>Monday</v>
      </c>
      <c r="H435" s="27" t="str">
        <f>TEXT(StockData[[#This Row],[Date]],"mmm yyyy")</f>
        <v>Oct 2023</v>
      </c>
      <c r="I435" s="2">
        <f>StockData[[#This Row],[high]] - StockData[[#This Row],[low]]</f>
        <v>11.659899999999993</v>
      </c>
      <c r="J435" s="27" t="str">
        <f>IF(StockData[[#This Row],[high]]=_xlfn.MAXIFS(StockData[high],StockData[Date],"&lt;="&amp;StockData[[#This Row],[Date]]),"New High","Repeat")</f>
        <v>Repeat</v>
      </c>
      <c r="K435" s="27" t="str">
        <f>IF(StockData[[#This Row],[Spread]]&lt;5,"Low",IF(StockData[[#This Row],[Spread]]&lt;=15,"Medium","High"))</f>
        <v>Medium</v>
      </c>
      <c r="L435" s="27" t="str">
        <f>IF(StockData[[#This Row],[Spread]] &gt; AVERAGE(StockData[Spread]) * 1.2, "High", IF(StockData[[#This Row],[Spread]] &lt; AVERAGE(StockData[Spread]) * 0.8, "Low", "Medium"))</f>
        <v>Medium</v>
      </c>
      <c r="M435" s="13">
        <f>(StockData[[#This Row],[close]] - StockData[[#This Row],[open]] )/ StockData[[#This Row],[open]]</f>
        <v>2.7735795106409018E-2</v>
      </c>
      <c r="N435" s="27">
        <f>IF(StockData[[#This Row],[change%]] &gt; 0.02, 0.9, IF(StockData[[#This Row],[change%]] &lt; -0.02, -0.9, 0))</f>
        <v>0.9</v>
      </c>
      <c r="O435" s="27" t="str">
        <f>IF(StockData[[#This Row],[sentiment score]] &gt; 0.5, "Positive", IF(StockData[[#This Row],[sentiment score]] &lt; -0.5, "Negative", "Neutral"))</f>
        <v>Positive</v>
      </c>
    </row>
    <row r="436" spans="1:15" x14ac:dyDescent="0.3">
      <c r="A436" s="1">
        <v>45198</v>
      </c>
      <c r="B436" s="2">
        <v>250</v>
      </c>
      <c r="C436" s="2">
        <v>254.77</v>
      </c>
      <c r="D436" s="2">
        <v>246.35</v>
      </c>
      <c r="E436" s="2">
        <v>250.22</v>
      </c>
      <c r="F436" s="2">
        <v>128522729</v>
      </c>
      <c r="G436" s="27" t="str">
        <f>TEXT(StockData[[#This Row],[Date]],"dddd")</f>
        <v>Friday</v>
      </c>
      <c r="H436" s="27" t="str">
        <f>TEXT(StockData[[#This Row],[Date]],"mmm yyyy")</f>
        <v>Sep 2023</v>
      </c>
      <c r="I436" s="2">
        <f>StockData[[#This Row],[high]] - StockData[[#This Row],[low]]</f>
        <v>8.4200000000000159</v>
      </c>
      <c r="J436" s="27" t="str">
        <f>IF(StockData[[#This Row],[high]]=_xlfn.MAXIFS(StockData[high],StockData[Date],"&lt;="&amp;StockData[[#This Row],[Date]]),"New High","Repeat")</f>
        <v>Repeat</v>
      </c>
      <c r="K436" s="27" t="str">
        <f>IF(StockData[[#This Row],[Spread]]&lt;5,"Low",IF(StockData[[#This Row],[Spread]]&lt;=15,"Medium","High"))</f>
        <v>Medium</v>
      </c>
      <c r="L436" s="27" t="str">
        <f>IF(StockData[[#This Row],[Spread]] &gt; AVERAGE(StockData[Spread]) * 1.2, "High", IF(StockData[[#This Row],[Spread]] &lt; AVERAGE(StockData[Spread]) * 0.8, "Low", "Medium"))</f>
        <v>Low</v>
      </c>
      <c r="M436" s="13">
        <f>(StockData[[#This Row],[close]] - StockData[[#This Row],[open]] )/ StockData[[#This Row],[open]]</f>
        <v>8.7999999999999548E-4</v>
      </c>
      <c r="N436" s="27">
        <f>IF(StockData[[#This Row],[change%]] &gt; 0.02, 0.9, IF(StockData[[#This Row],[change%]] &lt; -0.02, -0.9, 0))</f>
        <v>0</v>
      </c>
      <c r="O436" s="27" t="str">
        <f>IF(StockData[[#This Row],[sentiment score]] &gt; 0.5, "Positive", IF(StockData[[#This Row],[sentiment score]] &lt; -0.5, "Negative", "Neutral"))</f>
        <v>Neutral</v>
      </c>
    </row>
    <row r="437" spans="1:15" x14ac:dyDescent="0.3">
      <c r="A437" s="1">
        <v>45197</v>
      </c>
      <c r="B437" s="2">
        <v>240.02</v>
      </c>
      <c r="C437" s="2">
        <v>247.55</v>
      </c>
      <c r="D437" s="2">
        <v>238.65</v>
      </c>
      <c r="E437" s="2">
        <v>246.38</v>
      </c>
      <c r="F437" s="2">
        <v>117058870</v>
      </c>
      <c r="G437" s="27" t="str">
        <f>TEXT(StockData[[#This Row],[Date]],"dddd")</f>
        <v>Thursday</v>
      </c>
      <c r="H437" s="27" t="str">
        <f>TEXT(StockData[[#This Row],[Date]],"mmm yyyy")</f>
        <v>Sep 2023</v>
      </c>
      <c r="I437" s="2">
        <f>StockData[[#This Row],[high]] - StockData[[#This Row],[low]]</f>
        <v>8.9000000000000057</v>
      </c>
      <c r="J437" s="27" t="str">
        <f>IF(StockData[[#This Row],[high]]=_xlfn.MAXIFS(StockData[high],StockData[Date],"&lt;="&amp;StockData[[#This Row],[Date]]),"New High","Repeat")</f>
        <v>Repeat</v>
      </c>
      <c r="K437" s="27" t="str">
        <f>IF(StockData[[#This Row],[Spread]]&lt;5,"Low",IF(StockData[[#This Row],[Spread]]&lt;=15,"Medium","High"))</f>
        <v>Medium</v>
      </c>
      <c r="L437" s="27" t="str">
        <f>IF(StockData[[#This Row],[Spread]] &gt; AVERAGE(StockData[Spread]) * 1.2, "High", IF(StockData[[#This Row],[Spread]] &lt; AVERAGE(StockData[Spread]) * 0.8, "Low", "Medium"))</f>
        <v>Low</v>
      </c>
      <c r="M437" s="13">
        <f>(StockData[[#This Row],[close]] - StockData[[#This Row],[open]] )/ StockData[[#This Row],[open]]</f>
        <v>2.6497791850679048E-2</v>
      </c>
      <c r="N437" s="27">
        <f>IF(StockData[[#This Row],[change%]] &gt; 0.02, 0.9, IF(StockData[[#This Row],[change%]] &lt; -0.02, -0.9, 0))</f>
        <v>0.9</v>
      </c>
      <c r="O437" s="27" t="str">
        <f>IF(StockData[[#This Row],[sentiment score]] &gt; 0.5, "Positive", IF(StockData[[#This Row],[sentiment score]] &lt; -0.5, "Negative", "Neutral"))</f>
        <v>Positive</v>
      </c>
    </row>
    <row r="438" spans="1:15" x14ac:dyDescent="0.3">
      <c r="A438" s="1">
        <v>45196</v>
      </c>
      <c r="B438" s="2">
        <v>244.262</v>
      </c>
      <c r="C438" s="2">
        <v>245.33</v>
      </c>
      <c r="D438" s="2">
        <v>234.58</v>
      </c>
      <c r="E438" s="2">
        <v>240.5</v>
      </c>
      <c r="F438" s="2">
        <v>136597184</v>
      </c>
      <c r="G438" s="27" t="str">
        <f>TEXT(StockData[[#This Row],[Date]],"dddd")</f>
        <v>Wednesday</v>
      </c>
      <c r="H438" s="27" t="str">
        <f>TEXT(StockData[[#This Row],[Date]],"mmm yyyy")</f>
        <v>Sep 2023</v>
      </c>
      <c r="I438" s="2">
        <f>StockData[[#This Row],[high]] - StockData[[#This Row],[low]]</f>
        <v>10.75</v>
      </c>
      <c r="J438" s="27" t="str">
        <f>IF(StockData[[#This Row],[high]]=_xlfn.MAXIFS(StockData[high],StockData[Date],"&lt;="&amp;StockData[[#This Row],[Date]]),"New High","Repeat")</f>
        <v>Repeat</v>
      </c>
      <c r="K438" s="27" t="str">
        <f>IF(StockData[[#This Row],[Spread]]&lt;5,"Low",IF(StockData[[#This Row],[Spread]]&lt;=15,"Medium","High"))</f>
        <v>Medium</v>
      </c>
      <c r="L438" s="27" t="str">
        <f>IF(StockData[[#This Row],[Spread]] &gt; AVERAGE(StockData[Spread]) * 1.2, "High", IF(StockData[[#This Row],[Spread]] &lt; AVERAGE(StockData[Spread]) * 0.8, "Low", "Medium"))</f>
        <v>Low</v>
      </c>
      <c r="M438" s="13">
        <f>(StockData[[#This Row],[close]] - StockData[[#This Row],[open]] )/ StockData[[#This Row],[open]]</f>
        <v>-1.5401495115900141E-2</v>
      </c>
      <c r="N438" s="27">
        <f>IF(StockData[[#This Row],[change%]] &gt; 0.02, 0.9, IF(StockData[[#This Row],[change%]] &lt; -0.02, -0.9, 0))</f>
        <v>0</v>
      </c>
      <c r="O438" s="27" t="str">
        <f>IF(StockData[[#This Row],[sentiment score]] &gt; 0.5, "Positive", IF(StockData[[#This Row],[sentiment score]] &lt; -0.5, "Negative", "Neutral"))</f>
        <v>Neutral</v>
      </c>
    </row>
    <row r="439" spans="1:15" x14ac:dyDescent="0.3">
      <c r="A439" s="1">
        <v>45195</v>
      </c>
      <c r="B439" s="2">
        <v>242.98</v>
      </c>
      <c r="C439" s="2">
        <v>249.55</v>
      </c>
      <c r="D439" s="2">
        <v>241.6601</v>
      </c>
      <c r="E439" s="2">
        <v>244.12</v>
      </c>
      <c r="F439" s="2">
        <v>101993631</v>
      </c>
      <c r="G439" s="27" t="str">
        <f>TEXT(StockData[[#This Row],[Date]],"dddd")</f>
        <v>Tuesday</v>
      </c>
      <c r="H439" s="27" t="str">
        <f>TEXT(StockData[[#This Row],[Date]],"mmm yyyy")</f>
        <v>Sep 2023</v>
      </c>
      <c r="I439" s="2">
        <f>StockData[[#This Row],[high]] - StockData[[#This Row],[low]]</f>
        <v>7.8899000000000115</v>
      </c>
      <c r="J439" s="27" t="str">
        <f>IF(StockData[[#This Row],[high]]=_xlfn.MAXIFS(StockData[high],StockData[Date],"&lt;="&amp;StockData[[#This Row],[Date]]),"New High","Repeat")</f>
        <v>Repeat</v>
      </c>
      <c r="K439" s="27" t="str">
        <f>IF(StockData[[#This Row],[Spread]]&lt;5,"Low",IF(StockData[[#This Row],[Spread]]&lt;=15,"Medium","High"))</f>
        <v>Medium</v>
      </c>
      <c r="L439" s="27" t="str">
        <f>IF(StockData[[#This Row],[Spread]] &gt; AVERAGE(StockData[Spread]) * 1.2, "High", IF(StockData[[#This Row],[Spread]] &lt; AVERAGE(StockData[Spread]) * 0.8, "Low", "Medium"))</f>
        <v>Low</v>
      </c>
      <c r="M439" s="13">
        <f>(StockData[[#This Row],[close]] - StockData[[#This Row],[open]] )/ StockData[[#This Row],[open]]</f>
        <v>4.6917441764754908E-3</v>
      </c>
      <c r="N439" s="27">
        <f>IF(StockData[[#This Row],[change%]] &gt; 0.02, 0.9, IF(StockData[[#This Row],[change%]] &lt; -0.02, -0.9, 0))</f>
        <v>0</v>
      </c>
      <c r="O439" s="27" t="str">
        <f>IF(StockData[[#This Row],[sentiment score]] &gt; 0.5, "Positive", IF(StockData[[#This Row],[sentiment score]] &lt; -0.5, "Negative", "Neutral"))</f>
        <v>Neutral</v>
      </c>
    </row>
    <row r="440" spans="1:15" x14ac:dyDescent="0.3">
      <c r="A440" s="1">
        <v>45194</v>
      </c>
      <c r="B440" s="2">
        <v>243.38</v>
      </c>
      <c r="C440" s="2">
        <v>247.1</v>
      </c>
      <c r="D440" s="2">
        <v>238.31</v>
      </c>
      <c r="E440" s="2">
        <v>246.99</v>
      </c>
      <c r="F440" s="2">
        <v>104636557</v>
      </c>
      <c r="G440" s="27" t="str">
        <f>TEXT(StockData[[#This Row],[Date]],"dddd")</f>
        <v>Monday</v>
      </c>
      <c r="H440" s="27" t="str">
        <f>TEXT(StockData[[#This Row],[Date]],"mmm yyyy")</f>
        <v>Sep 2023</v>
      </c>
      <c r="I440" s="2">
        <f>StockData[[#This Row],[high]] - StockData[[#This Row],[low]]</f>
        <v>8.789999999999992</v>
      </c>
      <c r="J440" s="27" t="str">
        <f>IF(StockData[[#This Row],[high]]=_xlfn.MAXIFS(StockData[high],StockData[Date],"&lt;="&amp;StockData[[#This Row],[Date]]),"New High","Repeat")</f>
        <v>Repeat</v>
      </c>
      <c r="K440" s="27" t="str">
        <f>IF(StockData[[#This Row],[Spread]]&lt;5,"Low",IF(StockData[[#This Row],[Spread]]&lt;=15,"Medium","High"))</f>
        <v>Medium</v>
      </c>
      <c r="L440" s="27" t="str">
        <f>IF(StockData[[#This Row],[Spread]] &gt; AVERAGE(StockData[Spread]) * 1.2, "High", IF(StockData[[#This Row],[Spread]] &lt; AVERAGE(StockData[Spread]) * 0.8, "Low", "Medium"))</f>
        <v>Low</v>
      </c>
      <c r="M440" s="13">
        <f>(StockData[[#This Row],[close]] - StockData[[#This Row],[open]] )/ StockData[[#This Row],[open]]</f>
        <v>1.4832771797189637E-2</v>
      </c>
      <c r="N440" s="27">
        <f>IF(StockData[[#This Row],[change%]] &gt; 0.02, 0.9, IF(StockData[[#This Row],[change%]] &lt; -0.02, -0.9, 0))</f>
        <v>0</v>
      </c>
      <c r="O440" s="27" t="str">
        <f>IF(StockData[[#This Row],[sentiment score]] &gt; 0.5, "Positive", IF(StockData[[#This Row],[sentiment score]] &lt; -0.5, "Negative", "Neutral"))</f>
        <v>Neutral</v>
      </c>
    </row>
    <row r="441" spans="1:15" x14ac:dyDescent="0.3">
      <c r="A441" s="1">
        <v>45191</v>
      </c>
      <c r="B441" s="2">
        <v>257.39999999999998</v>
      </c>
      <c r="C441" s="2">
        <v>257.78879999999998</v>
      </c>
      <c r="D441" s="2">
        <v>244.48</v>
      </c>
      <c r="E441" s="2">
        <v>244.88</v>
      </c>
      <c r="F441" s="2">
        <v>127524083</v>
      </c>
      <c r="G441" s="27" t="str">
        <f>TEXT(StockData[[#This Row],[Date]],"dddd")</f>
        <v>Friday</v>
      </c>
      <c r="H441" s="27" t="str">
        <f>TEXT(StockData[[#This Row],[Date]],"mmm yyyy")</f>
        <v>Sep 2023</v>
      </c>
      <c r="I441" s="2">
        <f>StockData[[#This Row],[high]] - StockData[[#This Row],[low]]</f>
        <v>13.308799999999991</v>
      </c>
      <c r="J441" s="27" t="str">
        <f>IF(StockData[[#This Row],[high]]=_xlfn.MAXIFS(StockData[high],StockData[Date],"&lt;="&amp;StockData[[#This Row],[Date]]),"New High","Repeat")</f>
        <v>Repeat</v>
      </c>
      <c r="K441" s="27" t="str">
        <f>IF(StockData[[#This Row],[Spread]]&lt;5,"Low",IF(StockData[[#This Row],[Spread]]&lt;=15,"Medium","High"))</f>
        <v>Medium</v>
      </c>
      <c r="L441" s="27" t="str">
        <f>IF(StockData[[#This Row],[Spread]] &gt; AVERAGE(StockData[Spread]) * 1.2, "High", IF(StockData[[#This Row],[Spread]] &lt; AVERAGE(StockData[Spread]) * 0.8, "Low", "Medium"))</f>
        <v>Medium</v>
      </c>
      <c r="M441" s="13">
        <f>(StockData[[#This Row],[close]] - StockData[[#This Row],[open]] )/ StockData[[#This Row],[open]]</f>
        <v>-4.8640248640248573E-2</v>
      </c>
      <c r="N441" s="27">
        <f>IF(StockData[[#This Row],[change%]] &gt; 0.02, 0.9, IF(StockData[[#This Row],[change%]] &lt; -0.02, -0.9, 0))</f>
        <v>-0.9</v>
      </c>
      <c r="O441" s="27" t="str">
        <f>IF(StockData[[#This Row],[sentiment score]] &gt; 0.5, "Positive", IF(StockData[[#This Row],[sentiment score]] &lt; -0.5, "Negative", "Neutral"))</f>
        <v>Negative</v>
      </c>
    </row>
    <row r="442" spans="1:15" x14ac:dyDescent="0.3">
      <c r="A442" s="1">
        <v>45190</v>
      </c>
      <c r="B442" s="2">
        <v>257.85000000000002</v>
      </c>
      <c r="C442" s="2">
        <v>260.86</v>
      </c>
      <c r="D442" s="2">
        <v>254.21</v>
      </c>
      <c r="E442" s="2">
        <v>255.7</v>
      </c>
      <c r="F442" s="2">
        <v>119951516</v>
      </c>
      <c r="G442" s="27" t="str">
        <f>TEXT(StockData[[#This Row],[Date]],"dddd")</f>
        <v>Thursday</v>
      </c>
      <c r="H442" s="27" t="str">
        <f>TEXT(StockData[[#This Row],[Date]],"mmm yyyy")</f>
        <v>Sep 2023</v>
      </c>
      <c r="I442" s="2">
        <f>StockData[[#This Row],[high]] - StockData[[#This Row],[low]]</f>
        <v>6.6500000000000057</v>
      </c>
      <c r="J442" s="27" t="str">
        <f>IF(StockData[[#This Row],[high]]=_xlfn.MAXIFS(StockData[high],StockData[Date],"&lt;="&amp;StockData[[#This Row],[Date]]),"New High","Repeat")</f>
        <v>Repeat</v>
      </c>
      <c r="K442" s="27" t="str">
        <f>IF(StockData[[#This Row],[Spread]]&lt;5,"Low",IF(StockData[[#This Row],[Spread]]&lt;=15,"Medium","High"))</f>
        <v>Medium</v>
      </c>
      <c r="L442" s="27" t="str">
        <f>IF(StockData[[#This Row],[Spread]] &gt; AVERAGE(StockData[Spread]) * 1.2, "High", IF(StockData[[#This Row],[Spread]] &lt; AVERAGE(StockData[Spread]) * 0.8, "Low", "Medium"))</f>
        <v>Low</v>
      </c>
      <c r="M442" s="13">
        <f>(StockData[[#This Row],[close]] - StockData[[#This Row],[open]] )/ StockData[[#This Row],[open]]</f>
        <v>-8.3381811130503539E-3</v>
      </c>
      <c r="N442" s="27">
        <f>IF(StockData[[#This Row],[change%]] &gt; 0.02, 0.9, IF(StockData[[#This Row],[change%]] &lt; -0.02, -0.9, 0))</f>
        <v>0</v>
      </c>
      <c r="O442" s="27" t="str">
        <f>IF(StockData[[#This Row],[sentiment score]] &gt; 0.5, "Positive", IF(StockData[[#This Row],[sentiment score]] &lt; -0.5, "Negative", "Neutral"))</f>
        <v>Neutral</v>
      </c>
    </row>
    <row r="443" spans="1:15" x14ac:dyDescent="0.3">
      <c r="A443" s="1">
        <v>45189</v>
      </c>
      <c r="B443" s="2">
        <v>267.04000000000002</v>
      </c>
      <c r="C443" s="2">
        <v>273.93</v>
      </c>
      <c r="D443" s="2">
        <v>262.4606</v>
      </c>
      <c r="E443" s="2">
        <v>262.58999999999997</v>
      </c>
      <c r="F443" s="2">
        <v>122514643</v>
      </c>
      <c r="G443" s="27" t="str">
        <f>TEXT(StockData[[#This Row],[Date]],"dddd")</f>
        <v>Wednesday</v>
      </c>
      <c r="H443" s="27" t="str">
        <f>TEXT(StockData[[#This Row],[Date]],"mmm yyyy")</f>
        <v>Sep 2023</v>
      </c>
      <c r="I443" s="2">
        <f>StockData[[#This Row],[high]] - StockData[[#This Row],[low]]</f>
        <v>11.469400000000007</v>
      </c>
      <c r="J443" s="27" t="str">
        <f>IF(StockData[[#This Row],[high]]=_xlfn.MAXIFS(StockData[high],StockData[Date],"&lt;="&amp;StockData[[#This Row],[Date]]),"New High","Repeat")</f>
        <v>Repeat</v>
      </c>
      <c r="K443" s="27" t="str">
        <f>IF(StockData[[#This Row],[Spread]]&lt;5,"Low",IF(StockData[[#This Row],[Spread]]&lt;=15,"Medium","High"))</f>
        <v>Medium</v>
      </c>
      <c r="L443" s="27" t="str">
        <f>IF(StockData[[#This Row],[Spread]] &gt; AVERAGE(StockData[Spread]) * 1.2, "High", IF(StockData[[#This Row],[Spread]] &lt; AVERAGE(StockData[Spread]) * 0.8, "Low", "Medium"))</f>
        <v>Medium</v>
      </c>
      <c r="M443" s="13">
        <f>(StockData[[#This Row],[close]] - StockData[[#This Row],[open]] )/ StockData[[#This Row],[open]]</f>
        <v>-1.6664170161773687E-2</v>
      </c>
      <c r="N443" s="27">
        <f>IF(StockData[[#This Row],[change%]] &gt; 0.02, 0.9, IF(StockData[[#This Row],[change%]] &lt; -0.02, -0.9, 0))</f>
        <v>0</v>
      </c>
      <c r="O443" s="27" t="str">
        <f>IF(StockData[[#This Row],[sentiment score]] &gt; 0.5, "Positive", IF(StockData[[#This Row],[sentiment score]] &lt; -0.5, "Negative", "Neutral"))</f>
        <v>Neutral</v>
      </c>
    </row>
    <row r="444" spans="1:15" x14ac:dyDescent="0.3">
      <c r="A444" s="1">
        <v>45188</v>
      </c>
      <c r="B444" s="2">
        <v>264.35000000000002</v>
      </c>
      <c r="C444" s="2">
        <v>267.85000000000002</v>
      </c>
      <c r="D444" s="2">
        <v>261.2</v>
      </c>
      <c r="E444" s="2">
        <v>266.5</v>
      </c>
      <c r="F444" s="2">
        <v>103704040</v>
      </c>
      <c r="G444" s="27" t="str">
        <f>TEXT(StockData[[#This Row],[Date]],"dddd")</f>
        <v>Tuesday</v>
      </c>
      <c r="H444" s="27" t="str">
        <f>TEXT(StockData[[#This Row],[Date]],"mmm yyyy")</f>
        <v>Sep 2023</v>
      </c>
      <c r="I444" s="2">
        <f>StockData[[#This Row],[high]] - StockData[[#This Row],[low]]</f>
        <v>6.6500000000000341</v>
      </c>
      <c r="J444" s="27" t="str">
        <f>IF(StockData[[#This Row],[high]]=_xlfn.MAXIFS(StockData[high],StockData[Date],"&lt;="&amp;StockData[[#This Row],[Date]]),"New High","Repeat")</f>
        <v>Repeat</v>
      </c>
      <c r="K444" s="27" t="str">
        <f>IF(StockData[[#This Row],[Spread]]&lt;5,"Low",IF(StockData[[#This Row],[Spread]]&lt;=15,"Medium","High"))</f>
        <v>Medium</v>
      </c>
      <c r="L444" s="27" t="str">
        <f>IF(StockData[[#This Row],[Spread]] &gt; AVERAGE(StockData[Spread]) * 1.2, "High", IF(StockData[[#This Row],[Spread]] &lt; AVERAGE(StockData[Spread]) * 0.8, "Low", "Medium"))</f>
        <v>Low</v>
      </c>
      <c r="M444" s="13">
        <f>(StockData[[#This Row],[close]] - StockData[[#This Row],[open]] )/ StockData[[#This Row],[open]]</f>
        <v>8.1331567996972848E-3</v>
      </c>
      <c r="N444" s="27">
        <f>IF(StockData[[#This Row],[change%]] &gt; 0.02, 0.9, IF(StockData[[#This Row],[change%]] &lt; -0.02, -0.9, 0))</f>
        <v>0</v>
      </c>
      <c r="O444" s="27" t="str">
        <f>IF(StockData[[#This Row],[sentiment score]] &gt; 0.5, "Positive", IF(StockData[[#This Row],[sentiment score]] &lt; -0.5, "Negative", "Neutral"))</f>
        <v>Neutral</v>
      </c>
    </row>
    <row r="445" spans="1:15" x14ac:dyDescent="0.3">
      <c r="A445" s="1">
        <v>45187</v>
      </c>
      <c r="B445" s="2">
        <v>271.16000000000003</v>
      </c>
      <c r="C445" s="2">
        <v>271.44</v>
      </c>
      <c r="D445" s="2">
        <v>263.76010000000002</v>
      </c>
      <c r="E445" s="2">
        <v>265.27999999999997</v>
      </c>
      <c r="F445" s="2">
        <v>101543305</v>
      </c>
      <c r="G445" s="27" t="str">
        <f>TEXT(StockData[[#This Row],[Date]],"dddd")</f>
        <v>Monday</v>
      </c>
      <c r="H445" s="27" t="str">
        <f>TEXT(StockData[[#This Row],[Date]],"mmm yyyy")</f>
        <v>Sep 2023</v>
      </c>
      <c r="I445" s="2">
        <f>StockData[[#This Row],[high]] - StockData[[#This Row],[low]]</f>
        <v>7.6798999999999751</v>
      </c>
      <c r="J445" s="27" t="str">
        <f>IF(StockData[[#This Row],[high]]=_xlfn.MAXIFS(StockData[high],StockData[Date],"&lt;="&amp;StockData[[#This Row],[Date]]),"New High","Repeat")</f>
        <v>Repeat</v>
      </c>
      <c r="K445" s="27" t="str">
        <f>IF(StockData[[#This Row],[Spread]]&lt;5,"Low",IF(StockData[[#This Row],[Spread]]&lt;=15,"Medium","High"))</f>
        <v>Medium</v>
      </c>
      <c r="L445" s="27" t="str">
        <f>IF(StockData[[#This Row],[Spread]] &gt; AVERAGE(StockData[Spread]) * 1.2, "High", IF(StockData[[#This Row],[Spread]] &lt; AVERAGE(StockData[Spread]) * 0.8, "Low", "Medium"))</f>
        <v>Low</v>
      </c>
      <c r="M445" s="13">
        <f>(StockData[[#This Row],[close]] - StockData[[#This Row],[open]] )/ StockData[[#This Row],[open]]</f>
        <v>-2.1684614249889555E-2</v>
      </c>
      <c r="N445" s="27">
        <f>IF(StockData[[#This Row],[change%]] &gt; 0.02, 0.9, IF(StockData[[#This Row],[change%]] &lt; -0.02, -0.9, 0))</f>
        <v>-0.9</v>
      </c>
      <c r="O445" s="27" t="str">
        <f>IF(StockData[[#This Row],[sentiment score]] &gt; 0.5, "Positive", IF(StockData[[#This Row],[sentiment score]] &lt; -0.5, "Negative", "Neutral"))</f>
        <v>Negative</v>
      </c>
    </row>
    <row r="446" spans="1:15" x14ac:dyDescent="0.3">
      <c r="A446" s="1">
        <v>45184</v>
      </c>
      <c r="B446" s="2">
        <v>277.55</v>
      </c>
      <c r="C446" s="2">
        <v>278.98</v>
      </c>
      <c r="D446" s="2">
        <v>271</v>
      </c>
      <c r="E446" s="2">
        <v>274.39</v>
      </c>
      <c r="F446" s="2">
        <v>133692313</v>
      </c>
      <c r="G446" s="27" t="str">
        <f>TEXT(StockData[[#This Row],[Date]],"dddd")</f>
        <v>Friday</v>
      </c>
      <c r="H446" s="27" t="str">
        <f>TEXT(StockData[[#This Row],[Date]],"mmm yyyy")</f>
        <v>Sep 2023</v>
      </c>
      <c r="I446" s="2">
        <f>StockData[[#This Row],[high]] - StockData[[#This Row],[low]]</f>
        <v>7.9800000000000182</v>
      </c>
      <c r="J446" s="27" t="str">
        <f>IF(StockData[[#This Row],[high]]=_xlfn.MAXIFS(StockData[high],StockData[Date],"&lt;="&amp;StockData[[#This Row],[Date]]),"New High","Repeat")</f>
        <v>Repeat</v>
      </c>
      <c r="K446" s="27" t="str">
        <f>IF(StockData[[#This Row],[Spread]]&lt;5,"Low",IF(StockData[[#This Row],[Spread]]&lt;=15,"Medium","High"))</f>
        <v>Medium</v>
      </c>
      <c r="L446" s="27" t="str">
        <f>IF(StockData[[#This Row],[Spread]] &gt; AVERAGE(StockData[Spread]) * 1.2, "High", IF(StockData[[#This Row],[Spread]] &lt; AVERAGE(StockData[Spread]) * 0.8, "Low", "Medium"))</f>
        <v>Low</v>
      </c>
      <c r="M446" s="13">
        <f>(StockData[[#This Row],[close]] - StockData[[#This Row],[open]] )/ StockData[[#This Row],[open]]</f>
        <v>-1.13853359755E-2</v>
      </c>
      <c r="N446" s="27">
        <f>IF(StockData[[#This Row],[change%]] &gt; 0.02, 0.9, IF(StockData[[#This Row],[change%]] &lt; -0.02, -0.9, 0))</f>
        <v>0</v>
      </c>
      <c r="O446" s="27" t="str">
        <f>IF(StockData[[#This Row],[sentiment score]] &gt; 0.5, "Positive", IF(StockData[[#This Row],[sentiment score]] &lt; -0.5, "Negative", "Neutral"))</f>
        <v>Neutral</v>
      </c>
    </row>
    <row r="447" spans="1:15" x14ac:dyDescent="0.3">
      <c r="A447" s="1">
        <v>45183</v>
      </c>
      <c r="B447" s="2">
        <v>271.32</v>
      </c>
      <c r="C447" s="2">
        <v>276.70940000000002</v>
      </c>
      <c r="D447" s="2">
        <v>270.42</v>
      </c>
      <c r="E447" s="2">
        <v>276.04000000000002</v>
      </c>
      <c r="F447" s="2">
        <v>107709842</v>
      </c>
      <c r="G447" s="27" t="str">
        <f>TEXT(StockData[[#This Row],[Date]],"dddd")</f>
        <v>Thursday</v>
      </c>
      <c r="H447" s="27" t="str">
        <f>TEXT(StockData[[#This Row],[Date]],"mmm yyyy")</f>
        <v>Sep 2023</v>
      </c>
      <c r="I447" s="2">
        <f>StockData[[#This Row],[high]] - StockData[[#This Row],[low]]</f>
        <v>6.2894000000000005</v>
      </c>
      <c r="J447" s="27" t="str">
        <f>IF(StockData[[#This Row],[high]]=_xlfn.MAXIFS(StockData[high],StockData[Date],"&lt;="&amp;StockData[[#This Row],[Date]]),"New High","Repeat")</f>
        <v>Repeat</v>
      </c>
      <c r="K447" s="27" t="str">
        <f>IF(StockData[[#This Row],[Spread]]&lt;5,"Low",IF(StockData[[#This Row],[Spread]]&lt;=15,"Medium","High"))</f>
        <v>Medium</v>
      </c>
      <c r="L447" s="27" t="str">
        <f>IF(StockData[[#This Row],[Spread]] &gt; AVERAGE(StockData[Spread]) * 1.2, "High", IF(StockData[[#This Row],[Spread]] &lt; AVERAGE(StockData[Spread]) * 0.8, "Low", "Medium"))</f>
        <v>Low</v>
      </c>
      <c r="M447" s="13">
        <f>(StockData[[#This Row],[close]] - StockData[[#This Row],[open]] )/ StockData[[#This Row],[open]]</f>
        <v>1.7396432257113473E-2</v>
      </c>
      <c r="N447" s="27">
        <f>IF(StockData[[#This Row],[change%]] &gt; 0.02, 0.9, IF(StockData[[#This Row],[change%]] &lt; -0.02, -0.9, 0))</f>
        <v>0</v>
      </c>
      <c r="O447" s="27" t="str">
        <f>IF(StockData[[#This Row],[sentiment score]] &gt; 0.5, "Positive", IF(StockData[[#This Row],[sentiment score]] &lt; -0.5, "Negative", "Neutral"))</f>
        <v>Neutral</v>
      </c>
    </row>
    <row r="448" spans="1:15" x14ac:dyDescent="0.3">
      <c r="A448" s="1">
        <v>45182</v>
      </c>
      <c r="B448" s="2">
        <v>270.07</v>
      </c>
      <c r="C448" s="2">
        <v>274.98</v>
      </c>
      <c r="D448" s="2">
        <v>268.10000000000002</v>
      </c>
      <c r="E448" s="2">
        <v>271.3</v>
      </c>
      <c r="F448" s="2">
        <v>111673737</v>
      </c>
      <c r="G448" s="27" t="str">
        <f>TEXT(StockData[[#This Row],[Date]],"dddd")</f>
        <v>Wednesday</v>
      </c>
      <c r="H448" s="27" t="str">
        <f>TEXT(StockData[[#This Row],[Date]],"mmm yyyy")</f>
        <v>Sep 2023</v>
      </c>
      <c r="I448" s="2">
        <f>StockData[[#This Row],[high]] - StockData[[#This Row],[low]]</f>
        <v>6.8799999999999955</v>
      </c>
      <c r="J448" s="27" t="str">
        <f>IF(StockData[[#This Row],[high]]=_xlfn.MAXIFS(StockData[high],StockData[Date],"&lt;="&amp;StockData[[#This Row],[Date]]),"New High","Repeat")</f>
        <v>Repeat</v>
      </c>
      <c r="K448" s="27" t="str">
        <f>IF(StockData[[#This Row],[Spread]]&lt;5,"Low",IF(StockData[[#This Row],[Spread]]&lt;=15,"Medium","High"))</f>
        <v>Medium</v>
      </c>
      <c r="L448" s="27" t="str">
        <f>IF(StockData[[#This Row],[Spread]] &gt; AVERAGE(StockData[Spread]) * 1.2, "High", IF(StockData[[#This Row],[Spread]] &lt; AVERAGE(StockData[Spread]) * 0.8, "Low", "Medium"))</f>
        <v>Low</v>
      </c>
      <c r="M448" s="13">
        <f>(StockData[[#This Row],[close]] - StockData[[#This Row],[open]] )/ StockData[[#This Row],[open]]</f>
        <v>4.5543747917207323E-3</v>
      </c>
      <c r="N448" s="27">
        <f>IF(StockData[[#This Row],[change%]] &gt; 0.02, 0.9, IF(StockData[[#This Row],[change%]] &lt; -0.02, -0.9, 0))</f>
        <v>0</v>
      </c>
      <c r="O448" s="27" t="str">
        <f>IF(StockData[[#This Row],[sentiment score]] &gt; 0.5, "Positive", IF(StockData[[#This Row],[sentiment score]] &lt; -0.5, "Negative", "Neutral"))</f>
        <v>Neutral</v>
      </c>
    </row>
    <row r="449" spans="1:15" x14ac:dyDescent="0.3">
      <c r="A449" s="1">
        <v>45181</v>
      </c>
      <c r="B449" s="2">
        <v>270.76</v>
      </c>
      <c r="C449" s="2">
        <v>278.39</v>
      </c>
      <c r="D449" s="2">
        <v>266.60000000000002</v>
      </c>
      <c r="E449" s="2">
        <v>267.48</v>
      </c>
      <c r="F449" s="2">
        <v>135999866</v>
      </c>
      <c r="G449" s="27" t="str">
        <f>TEXT(StockData[[#This Row],[Date]],"dddd")</f>
        <v>Tuesday</v>
      </c>
      <c r="H449" s="27" t="str">
        <f>TEXT(StockData[[#This Row],[Date]],"mmm yyyy")</f>
        <v>Sep 2023</v>
      </c>
      <c r="I449" s="2">
        <f>StockData[[#This Row],[high]] - StockData[[#This Row],[low]]</f>
        <v>11.789999999999964</v>
      </c>
      <c r="J449" s="27" t="str">
        <f>IF(StockData[[#This Row],[high]]=_xlfn.MAXIFS(StockData[high],StockData[Date],"&lt;="&amp;StockData[[#This Row],[Date]]),"New High","Repeat")</f>
        <v>Repeat</v>
      </c>
      <c r="K449" s="27" t="str">
        <f>IF(StockData[[#This Row],[Spread]]&lt;5,"Low",IF(StockData[[#This Row],[Spread]]&lt;=15,"Medium","High"))</f>
        <v>Medium</v>
      </c>
      <c r="L449" s="27" t="str">
        <f>IF(StockData[[#This Row],[Spread]] &gt; AVERAGE(StockData[Spread]) * 1.2, "High", IF(StockData[[#This Row],[Spread]] &lt; AVERAGE(StockData[Spread]) * 0.8, "Low", "Medium"))</f>
        <v>Medium</v>
      </c>
      <c r="M449" s="13">
        <f>(StockData[[#This Row],[close]] - StockData[[#This Row],[open]] )/ StockData[[#This Row],[open]]</f>
        <v>-1.2114049342591124E-2</v>
      </c>
      <c r="N449" s="27">
        <f>IF(StockData[[#This Row],[change%]] &gt; 0.02, 0.9, IF(StockData[[#This Row],[change%]] &lt; -0.02, -0.9, 0))</f>
        <v>0</v>
      </c>
      <c r="O449" s="27" t="str">
        <f>IF(StockData[[#This Row],[sentiment score]] &gt; 0.5, "Positive", IF(StockData[[#This Row],[sentiment score]] &lt; -0.5, "Negative", "Neutral"))</f>
        <v>Neutral</v>
      </c>
    </row>
    <row r="450" spans="1:15" x14ac:dyDescent="0.3">
      <c r="A450" s="1">
        <v>45180</v>
      </c>
      <c r="B450" s="2">
        <v>264.27</v>
      </c>
      <c r="C450" s="2">
        <v>274.85000000000002</v>
      </c>
      <c r="D450" s="2">
        <v>260.61</v>
      </c>
      <c r="E450" s="2">
        <v>273.58</v>
      </c>
      <c r="F450" s="2">
        <v>174667852</v>
      </c>
      <c r="G450" s="27" t="str">
        <f>TEXT(StockData[[#This Row],[Date]],"dddd")</f>
        <v>Monday</v>
      </c>
      <c r="H450" s="27" t="str">
        <f>TEXT(StockData[[#This Row],[Date]],"mmm yyyy")</f>
        <v>Sep 2023</v>
      </c>
      <c r="I450" s="2">
        <f>StockData[[#This Row],[high]] - StockData[[#This Row],[low]]</f>
        <v>14.240000000000009</v>
      </c>
      <c r="J450" s="27" t="str">
        <f>IF(StockData[[#This Row],[high]]=_xlfn.MAXIFS(StockData[high],StockData[Date],"&lt;="&amp;StockData[[#This Row],[Date]]),"New High","Repeat")</f>
        <v>Repeat</v>
      </c>
      <c r="K450" s="27" t="str">
        <f>IF(StockData[[#This Row],[Spread]]&lt;5,"Low",IF(StockData[[#This Row],[Spread]]&lt;=15,"Medium","High"))</f>
        <v>Medium</v>
      </c>
      <c r="L450" s="27" t="str">
        <f>IF(StockData[[#This Row],[Spread]] &gt; AVERAGE(StockData[Spread]) * 1.2, "High", IF(StockData[[#This Row],[Spread]] &lt; AVERAGE(StockData[Spread]) * 0.8, "Low", "Medium"))</f>
        <v>Medium</v>
      </c>
      <c r="M450" s="13">
        <f>(StockData[[#This Row],[close]] - StockData[[#This Row],[open]] )/ StockData[[#This Row],[open]]</f>
        <v>3.5229121731562431E-2</v>
      </c>
      <c r="N450" s="27">
        <f>IF(StockData[[#This Row],[change%]] &gt; 0.02, 0.9, IF(StockData[[#This Row],[change%]] &lt; -0.02, -0.9, 0))</f>
        <v>0.9</v>
      </c>
      <c r="O450" s="27" t="str">
        <f>IF(StockData[[#This Row],[sentiment score]] &gt; 0.5, "Positive", IF(StockData[[#This Row],[sentiment score]] &lt; -0.5, "Negative", "Neutral"))</f>
        <v>Positive</v>
      </c>
    </row>
    <row r="451" spans="1:15" x14ac:dyDescent="0.3">
      <c r="A451" s="1">
        <v>45177</v>
      </c>
      <c r="B451" s="2">
        <v>251.22</v>
      </c>
      <c r="C451" s="2">
        <v>256.52</v>
      </c>
      <c r="D451" s="2">
        <v>246.67</v>
      </c>
      <c r="E451" s="2">
        <v>248.5</v>
      </c>
      <c r="F451" s="2">
        <v>118559635</v>
      </c>
      <c r="G451" s="27" t="str">
        <f>TEXT(StockData[[#This Row],[Date]],"dddd")</f>
        <v>Friday</v>
      </c>
      <c r="H451" s="27" t="str">
        <f>TEXT(StockData[[#This Row],[Date]],"mmm yyyy")</f>
        <v>Sep 2023</v>
      </c>
      <c r="I451" s="2">
        <f>StockData[[#This Row],[high]] - StockData[[#This Row],[low]]</f>
        <v>9.8499999999999943</v>
      </c>
      <c r="J451" s="27" t="str">
        <f>IF(StockData[[#This Row],[high]]=_xlfn.MAXIFS(StockData[high],StockData[Date],"&lt;="&amp;StockData[[#This Row],[Date]]),"New High","Repeat")</f>
        <v>Repeat</v>
      </c>
      <c r="K451" s="27" t="str">
        <f>IF(StockData[[#This Row],[Spread]]&lt;5,"Low",IF(StockData[[#This Row],[Spread]]&lt;=15,"Medium","High"))</f>
        <v>Medium</v>
      </c>
      <c r="L451" s="27" t="str">
        <f>IF(StockData[[#This Row],[Spread]] &gt; AVERAGE(StockData[Spread]) * 1.2, "High", IF(StockData[[#This Row],[Spread]] &lt; AVERAGE(StockData[Spread]) * 0.8, "Low", "Medium"))</f>
        <v>Low</v>
      </c>
      <c r="M451" s="13">
        <f>(StockData[[#This Row],[close]] - StockData[[#This Row],[open]] )/ StockData[[#This Row],[open]]</f>
        <v>-1.0827163442401078E-2</v>
      </c>
      <c r="N451" s="27">
        <f>IF(StockData[[#This Row],[change%]] &gt; 0.02, 0.9, IF(StockData[[#This Row],[change%]] &lt; -0.02, -0.9, 0))</f>
        <v>0</v>
      </c>
      <c r="O451" s="27" t="str">
        <f>IF(StockData[[#This Row],[sentiment score]] &gt; 0.5, "Positive", IF(StockData[[#This Row],[sentiment score]] &lt; -0.5, "Negative", "Neutral"))</f>
        <v>Neutral</v>
      </c>
    </row>
    <row r="452" spans="1:15" x14ac:dyDescent="0.3">
      <c r="A452" s="1">
        <v>45176</v>
      </c>
      <c r="B452" s="2">
        <v>245.07</v>
      </c>
      <c r="C452" s="2">
        <v>252.81</v>
      </c>
      <c r="D452" s="2">
        <v>243.26499999999999</v>
      </c>
      <c r="E452" s="2">
        <v>251.49</v>
      </c>
      <c r="F452" s="2">
        <v>115312886</v>
      </c>
      <c r="G452" s="27" t="str">
        <f>TEXT(StockData[[#This Row],[Date]],"dddd")</f>
        <v>Thursday</v>
      </c>
      <c r="H452" s="27" t="str">
        <f>TEXT(StockData[[#This Row],[Date]],"mmm yyyy")</f>
        <v>Sep 2023</v>
      </c>
      <c r="I452" s="2">
        <f>StockData[[#This Row],[high]] - StockData[[#This Row],[low]]</f>
        <v>9.5450000000000159</v>
      </c>
      <c r="J452" s="27" t="str">
        <f>IF(StockData[[#This Row],[high]]=_xlfn.MAXIFS(StockData[high],StockData[Date],"&lt;="&amp;StockData[[#This Row],[Date]]),"New High","Repeat")</f>
        <v>Repeat</v>
      </c>
      <c r="K452" s="27" t="str">
        <f>IF(StockData[[#This Row],[Spread]]&lt;5,"Low",IF(StockData[[#This Row],[Spread]]&lt;=15,"Medium","High"))</f>
        <v>Medium</v>
      </c>
      <c r="L452" s="27" t="str">
        <f>IF(StockData[[#This Row],[Spread]] &gt; AVERAGE(StockData[Spread]) * 1.2, "High", IF(StockData[[#This Row],[Spread]] &lt; AVERAGE(StockData[Spread]) * 0.8, "Low", "Medium"))</f>
        <v>Low</v>
      </c>
      <c r="M452" s="13">
        <f>(StockData[[#This Row],[close]] - StockData[[#This Row],[open]] )/ StockData[[#This Row],[open]]</f>
        <v>2.6196596890684359E-2</v>
      </c>
      <c r="N452" s="27">
        <f>IF(StockData[[#This Row],[change%]] &gt; 0.02, 0.9, IF(StockData[[#This Row],[change%]] &lt; -0.02, -0.9, 0))</f>
        <v>0.9</v>
      </c>
      <c r="O452" s="27" t="str">
        <f>IF(StockData[[#This Row],[sentiment score]] &gt; 0.5, "Positive", IF(StockData[[#This Row],[sentiment score]] &lt; -0.5, "Negative", "Neutral"))</f>
        <v>Positive</v>
      </c>
    </row>
    <row r="453" spans="1:15" x14ac:dyDescent="0.3">
      <c r="A453" s="1">
        <v>45175</v>
      </c>
      <c r="B453" s="2">
        <v>255.13499999999999</v>
      </c>
      <c r="C453" s="2">
        <v>255.39</v>
      </c>
      <c r="D453" s="2">
        <v>245.06</v>
      </c>
      <c r="E453" s="2">
        <v>251.92</v>
      </c>
      <c r="F453" s="2">
        <v>116959759</v>
      </c>
      <c r="G453" s="27" t="str">
        <f>TEXT(StockData[[#This Row],[Date]],"dddd")</f>
        <v>Wednesday</v>
      </c>
      <c r="H453" s="27" t="str">
        <f>TEXT(StockData[[#This Row],[Date]],"mmm yyyy")</f>
        <v>Sep 2023</v>
      </c>
      <c r="I453" s="2">
        <f>StockData[[#This Row],[high]] - StockData[[#This Row],[low]]</f>
        <v>10.329999999999984</v>
      </c>
      <c r="J453" s="27" t="str">
        <f>IF(StockData[[#This Row],[high]]=_xlfn.MAXIFS(StockData[high],StockData[Date],"&lt;="&amp;StockData[[#This Row],[Date]]),"New High","Repeat")</f>
        <v>Repeat</v>
      </c>
      <c r="K453" s="27" t="str">
        <f>IF(StockData[[#This Row],[Spread]]&lt;5,"Low",IF(StockData[[#This Row],[Spread]]&lt;=15,"Medium","High"))</f>
        <v>Medium</v>
      </c>
      <c r="L453" s="27" t="str">
        <f>IF(StockData[[#This Row],[Spread]] &gt; AVERAGE(StockData[Spread]) * 1.2, "High", IF(StockData[[#This Row],[Spread]] &lt; AVERAGE(StockData[Spread]) * 0.8, "Low", "Medium"))</f>
        <v>Low</v>
      </c>
      <c r="M453" s="13">
        <f>(StockData[[#This Row],[close]] - StockData[[#This Row],[open]] )/ StockData[[#This Row],[open]]</f>
        <v>-1.2601171928586841E-2</v>
      </c>
      <c r="N453" s="27">
        <f>IF(StockData[[#This Row],[change%]] &gt; 0.02, 0.9, IF(StockData[[#This Row],[change%]] &lt; -0.02, -0.9, 0))</f>
        <v>0</v>
      </c>
      <c r="O453" s="27" t="str">
        <f>IF(StockData[[#This Row],[sentiment score]] &gt; 0.5, "Positive", IF(StockData[[#This Row],[sentiment score]] &lt; -0.5, "Negative", "Neutral"))</f>
        <v>Neutral</v>
      </c>
    </row>
    <row r="454" spans="1:15" x14ac:dyDescent="0.3">
      <c r="A454" s="1">
        <v>45174</v>
      </c>
      <c r="B454" s="2">
        <v>245</v>
      </c>
      <c r="C454" s="2">
        <v>258</v>
      </c>
      <c r="D454" s="2">
        <v>244.86</v>
      </c>
      <c r="E454" s="2">
        <v>256.49</v>
      </c>
      <c r="F454" s="2">
        <v>129469565</v>
      </c>
      <c r="G454" s="27" t="str">
        <f>TEXT(StockData[[#This Row],[Date]],"dddd")</f>
        <v>Tuesday</v>
      </c>
      <c r="H454" s="27" t="str">
        <f>TEXT(StockData[[#This Row],[Date]],"mmm yyyy")</f>
        <v>Sep 2023</v>
      </c>
      <c r="I454" s="2">
        <f>StockData[[#This Row],[high]] - StockData[[#This Row],[low]]</f>
        <v>13.139999999999986</v>
      </c>
      <c r="J454" s="27" t="str">
        <f>IF(StockData[[#This Row],[high]]=_xlfn.MAXIFS(StockData[high],StockData[Date],"&lt;="&amp;StockData[[#This Row],[Date]]),"New High","Repeat")</f>
        <v>Repeat</v>
      </c>
      <c r="K454" s="27" t="str">
        <f>IF(StockData[[#This Row],[Spread]]&lt;5,"Low",IF(StockData[[#This Row],[Spread]]&lt;=15,"Medium","High"))</f>
        <v>Medium</v>
      </c>
      <c r="L454" s="27" t="str">
        <f>IF(StockData[[#This Row],[Spread]] &gt; AVERAGE(StockData[Spread]) * 1.2, "High", IF(StockData[[#This Row],[Spread]] &lt; AVERAGE(StockData[Spread]) * 0.8, "Low", "Medium"))</f>
        <v>Medium</v>
      </c>
      <c r="M454" s="13">
        <f>(StockData[[#This Row],[close]] - StockData[[#This Row],[open]] )/ StockData[[#This Row],[open]]</f>
        <v>4.689795918367351E-2</v>
      </c>
      <c r="N454" s="27">
        <f>IF(StockData[[#This Row],[change%]] &gt; 0.02, 0.9, IF(StockData[[#This Row],[change%]] &lt; -0.02, -0.9, 0))</f>
        <v>0.9</v>
      </c>
      <c r="O454" s="27" t="str">
        <f>IF(StockData[[#This Row],[sentiment score]] &gt; 0.5, "Positive", IF(StockData[[#This Row],[sentiment score]] &lt; -0.5, "Negative", "Neutral"))</f>
        <v>Positive</v>
      </c>
    </row>
    <row r="455" spans="1:15" x14ac:dyDescent="0.3">
      <c r="A455" s="1">
        <v>45170</v>
      </c>
      <c r="B455" s="2">
        <v>257.26</v>
      </c>
      <c r="C455" s="2">
        <v>259.07940000000002</v>
      </c>
      <c r="D455" s="2">
        <v>242.01</v>
      </c>
      <c r="E455" s="2">
        <v>245.01</v>
      </c>
      <c r="F455" s="2">
        <v>132541640</v>
      </c>
      <c r="G455" s="27" t="str">
        <f>TEXT(StockData[[#This Row],[Date]],"dddd")</f>
        <v>Friday</v>
      </c>
      <c r="H455" s="27" t="str">
        <f>TEXT(StockData[[#This Row],[Date]],"mmm yyyy")</f>
        <v>Sep 2023</v>
      </c>
      <c r="I455" s="2">
        <f>StockData[[#This Row],[high]] - StockData[[#This Row],[low]]</f>
        <v>17.06940000000003</v>
      </c>
      <c r="J455" s="27" t="str">
        <f>IF(StockData[[#This Row],[high]]=_xlfn.MAXIFS(StockData[high],StockData[Date],"&lt;="&amp;StockData[[#This Row],[Date]]),"New High","Repeat")</f>
        <v>Repeat</v>
      </c>
      <c r="K455" s="27" t="str">
        <f>IF(StockData[[#This Row],[Spread]]&lt;5,"Low",IF(StockData[[#This Row],[Spread]]&lt;=15,"Medium","High"))</f>
        <v>High</v>
      </c>
      <c r="L455" s="27" t="str">
        <f>IF(StockData[[#This Row],[Spread]] &gt; AVERAGE(StockData[Spread]) * 1.2, "High", IF(StockData[[#This Row],[Spread]] &lt; AVERAGE(StockData[Spread]) * 0.8, "Low", "Medium"))</f>
        <v>High</v>
      </c>
      <c r="M455" s="13">
        <f>(StockData[[#This Row],[close]] - StockData[[#This Row],[open]] )/ StockData[[#This Row],[open]]</f>
        <v>-4.7617196610433024E-2</v>
      </c>
      <c r="N455" s="27">
        <f>IF(StockData[[#This Row],[change%]] &gt; 0.02, 0.9, IF(StockData[[#This Row],[change%]] &lt; -0.02, -0.9, 0))</f>
        <v>-0.9</v>
      </c>
      <c r="O455" s="27" t="str">
        <f>IF(StockData[[#This Row],[sentiment score]] &gt; 0.5, "Positive", IF(StockData[[#This Row],[sentiment score]] &lt; -0.5, "Negative", "Neutral"))</f>
        <v>Negative</v>
      </c>
    </row>
    <row r="456" spans="1:15" x14ac:dyDescent="0.3">
      <c r="A456" s="1">
        <v>45169</v>
      </c>
      <c r="B456" s="2">
        <v>255.98</v>
      </c>
      <c r="C456" s="2">
        <v>261.18</v>
      </c>
      <c r="D456" s="2">
        <v>255.05</v>
      </c>
      <c r="E456" s="2">
        <v>258.08</v>
      </c>
      <c r="F456" s="2">
        <v>108861698</v>
      </c>
      <c r="G456" s="27" t="str">
        <f>TEXT(StockData[[#This Row],[Date]],"dddd")</f>
        <v>Thursday</v>
      </c>
      <c r="H456" s="27" t="str">
        <f>TEXT(StockData[[#This Row],[Date]],"mmm yyyy")</f>
        <v>Aug 2023</v>
      </c>
      <c r="I456" s="2">
        <f>StockData[[#This Row],[high]] - StockData[[#This Row],[low]]</f>
        <v>6.1299999999999955</v>
      </c>
      <c r="J456" s="27" t="str">
        <f>IF(StockData[[#This Row],[high]]=_xlfn.MAXIFS(StockData[high],StockData[Date],"&lt;="&amp;StockData[[#This Row],[Date]]),"New High","Repeat")</f>
        <v>Repeat</v>
      </c>
      <c r="K456" s="27" t="str">
        <f>IF(StockData[[#This Row],[Spread]]&lt;5,"Low",IF(StockData[[#This Row],[Spread]]&lt;=15,"Medium","High"))</f>
        <v>Medium</v>
      </c>
      <c r="L456" s="27" t="str">
        <f>IF(StockData[[#This Row],[Spread]] &gt; AVERAGE(StockData[Spread]) * 1.2, "High", IF(StockData[[#This Row],[Spread]] &lt; AVERAGE(StockData[Spread]) * 0.8, "Low", "Medium"))</f>
        <v>Low</v>
      </c>
      <c r="M456" s="13">
        <f>(StockData[[#This Row],[close]] - StockData[[#This Row],[open]] )/ StockData[[#This Row],[open]]</f>
        <v>8.2037659192124163E-3</v>
      </c>
      <c r="N456" s="27">
        <f>IF(StockData[[#This Row],[change%]] &gt; 0.02, 0.9, IF(StockData[[#This Row],[change%]] &lt; -0.02, -0.9, 0))</f>
        <v>0</v>
      </c>
      <c r="O456" s="27" t="str">
        <f>IF(StockData[[#This Row],[sentiment score]] &gt; 0.5, "Positive", IF(StockData[[#This Row],[sentiment score]] &lt; -0.5, "Negative", "Neutral"))</f>
        <v>Neutral</v>
      </c>
    </row>
    <row r="457" spans="1:15" x14ac:dyDescent="0.3">
      <c r="A457" s="1">
        <v>45168</v>
      </c>
      <c r="B457" s="2">
        <v>254.2</v>
      </c>
      <c r="C457" s="2">
        <v>260.51</v>
      </c>
      <c r="D457" s="2">
        <v>250.59</v>
      </c>
      <c r="E457" s="2">
        <v>256.89999999999998</v>
      </c>
      <c r="F457" s="2">
        <v>121988437</v>
      </c>
      <c r="G457" s="27" t="str">
        <f>TEXT(StockData[[#This Row],[Date]],"dddd")</f>
        <v>Wednesday</v>
      </c>
      <c r="H457" s="27" t="str">
        <f>TEXT(StockData[[#This Row],[Date]],"mmm yyyy")</f>
        <v>Aug 2023</v>
      </c>
      <c r="I457" s="2">
        <f>StockData[[#This Row],[high]] - StockData[[#This Row],[low]]</f>
        <v>9.9199999999999875</v>
      </c>
      <c r="J457" s="27" t="str">
        <f>IF(StockData[[#This Row],[high]]=_xlfn.MAXIFS(StockData[high],StockData[Date],"&lt;="&amp;StockData[[#This Row],[Date]]),"New High","Repeat")</f>
        <v>Repeat</v>
      </c>
      <c r="K457" s="27" t="str">
        <f>IF(StockData[[#This Row],[Spread]]&lt;5,"Low",IF(StockData[[#This Row],[Spread]]&lt;=15,"Medium","High"))</f>
        <v>Medium</v>
      </c>
      <c r="L457" s="27" t="str">
        <f>IF(StockData[[#This Row],[Spread]] &gt; AVERAGE(StockData[Spread]) * 1.2, "High", IF(StockData[[#This Row],[Spread]] &lt; AVERAGE(StockData[Spread]) * 0.8, "Low", "Medium"))</f>
        <v>Low</v>
      </c>
      <c r="M457" s="13">
        <f>(StockData[[#This Row],[close]] - StockData[[#This Row],[open]] )/ StockData[[#This Row],[open]]</f>
        <v>1.0621557828481466E-2</v>
      </c>
      <c r="N457" s="27">
        <f>IF(StockData[[#This Row],[change%]] &gt; 0.02, 0.9, IF(StockData[[#This Row],[change%]] &lt; -0.02, -0.9, 0))</f>
        <v>0</v>
      </c>
      <c r="O457" s="27" t="str">
        <f>IF(StockData[[#This Row],[sentiment score]] &gt; 0.5, "Positive", IF(StockData[[#This Row],[sentiment score]] &lt; -0.5, "Negative", "Neutral"))</f>
        <v>Neutral</v>
      </c>
    </row>
    <row r="458" spans="1:15" x14ac:dyDescent="0.3">
      <c r="A458" s="1">
        <v>45167</v>
      </c>
      <c r="B458" s="2">
        <v>238.58</v>
      </c>
      <c r="C458" s="2">
        <v>257.48</v>
      </c>
      <c r="D458" s="2">
        <v>237.77</v>
      </c>
      <c r="E458" s="2">
        <v>257.18</v>
      </c>
      <c r="F458" s="2">
        <v>134047603</v>
      </c>
      <c r="G458" s="27" t="str">
        <f>TEXT(StockData[[#This Row],[Date]],"dddd")</f>
        <v>Tuesday</v>
      </c>
      <c r="H458" s="27" t="str">
        <f>TEXT(StockData[[#This Row],[Date]],"mmm yyyy")</f>
        <v>Aug 2023</v>
      </c>
      <c r="I458" s="2">
        <f>StockData[[#This Row],[high]] - StockData[[#This Row],[low]]</f>
        <v>19.710000000000008</v>
      </c>
      <c r="J458" s="27" t="str">
        <f>IF(StockData[[#This Row],[high]]=_xlfn.MAXIFS(StockData[high],StockData[Date],"&lt;="&amp;StockData[[#This Row],[Date]]),"New High","Repeat")</f>
        <v>Repeat</v>
      </c>
      <c r="K458" s="27" t="str">
        <f>IF(StockData[[#This Row],[Spread]]&lt;5,"Low",IF(StockData[[#This Row],[Spread]]&lt;=15,"Medium","High"))</f>
        <v>High</v>
      </c>
      <c r="L458" s="27" t="str">
        <f>IF(StockData[[#This Row],[Spread]] &gt; AVERAGE(StockData[Spread]) * 1.2, "High", IF(StockData[[#This Row],[Spread]] &lt; AVERAGE(StockData[Spread]) * 0.8, "Low", "Medium"))</f>
        <v>High</v>
      </c>
      <c r="M458" s="13">
        <f>(StockData[[#This Row],[close]] - StockData[[#This Row],[open]] )/ StockData[[#This Row],[open]]</f>
        <v>7.7961270852544187E-2</v>
      </c>
      <c r="N458" s="27">
        <f>IF(StockData[[#This Row],[change%]] &gt; 0.02, 0.9, IF(StockData[[#This Row],[change%]] &lt; -0.02, -0.9, 0))</f>
        <v>0.9</v>
      </c>
      <c r="O458" s="27" t="str">
        <f>IF(StockData[[#This Row],[sentiment score]] &gt; 0.5, "Positive", IF(StockData[[#This Row],[sentiment score]] &lt; -0.5, "Negative", "Neutral"))</f>
        <v>Positive</v>
      </c>
    </row>
    <row r="459" spans="1:15" x14ac:dyDescent="0.3">
      <c r="A459" s="1">
        <v>45166</v>
      </c>
      <c r="B459" s="2">
        <v>242.58</v>
      </c>
      <c r="C459" s="2">
        <v>244.38</v>
      </c>
      <c r="D459" s="2">
        <v>235.35</v>
      </c>
      <c r="E459" s="2">
        <v>238.82</v>
      </c>
      <c r="F459" s="2">
        <v>107673727</v>
      </c>
      <c r="G459" s="27" t="str">
        <f>TEXT(StockData[[#This Row],[Date]],"dddd")</f>
        <v>Monday</v>
      </c>
      <c r="H459" s="27" t="str">
        <f>TEXT(StockData[[#This Row],[Date]],"mmm yyyy")</f>
        <v>Aug 2023</v>
      </c>
      <c r="I459" s="2">
        <f>StockData[[#This Row],[high]] - StockData[[#This Row],[low]]</f>
        <v>9.0300000000000011</v>
      </c>
      <c r="J459" s="27" t="str">
        <f>IF(StockData[[#This Row],[high]]=_xlfn.MAXIFS(StockData[high],StockData[Date],"&lt;="&amp;StockData[[#This Row],[Date]]),"New High","Repeat")</f>
        <v>Repeat</v>
      </c>
      <c r="K459" s="27" t="str">
        <f>IF(StockData[[#This Row],[Spread]]&lt;5,"Low",IF(StockData[[#This Row],[Spread]]&lt;=15,"Medium","High"))</f>
        <v>Medium</v>
      </c>
      <c r="L459" s="27" t="str">
        <f>IF(StockData[[#This Row],[Spread]] &gt; AVERAGE(StockData[Spread]) * 1.2, "High", IF(StockData[[#This Row],[Spread]] &lt; AVERAGE(StockData[Spread]) * 0.8, "Low", "Medium"))</f>
        <v>Low</v>
      </c>
      <c r="M459" s="13">
        <f>(StockData[[#This Row],[close]] - StockData[[#This Row],[open]] )/ StockData[[#This Row],[open]]</f>
        <v>-1.550004122351397E-2</v>
      </c>
      <c r="N459" s="27">
        <f>IF(StockData[[#This Row],[change%]] &gt; 0.02, 0.9, IF(StockData[[#This Row],[change%]] &lt; -0.02, -0.9, 0))</f>
        <v>0</v>
      </c>
      <c r="O459" s="27" t="str">
        <f>IF(StockData[[#This Row],[sentiment score]] &gt; 0.5, "Positive", IF(StockData[[#This Row],[sentiment score]] &lt; -0.5, "Negative", "Neutral"))</f>
        <v>Neutral</v>
      </c>
    </row>
    <row r="460" spans="1:15" x14ac:dyDescent="0.3">
      <c r="A460" s="1">
        <v>45163</v>
      </c>
      <c r="B460" s="2">
        <v>231.31</v>
      </c>
      <c r="C460" s="2">
        <v>239</v>
      </c>
      <c r="D460" s="2">
        <v>230.35</v>
      </c>
      <c r="E460" s="2">
        <v>238.59</v>
      </c>
      <c r="F460" s="2">
        <v>106612231</v>
      </c>
      <c r="G460" s="27" t="str">
        <f>TEXT(StockData[[#This Row],[Date]],"dddd")</f>
        <v>Friday</v>
      </c>
      <c r="H460" s="27" t="str">
        <f>TEXT(StockData[[#This Row],[Date]],"mmm yyyy")</f>
        <v>Aug 2023</v>
      </c>
      <c r="I460" s="2">
        <f>StockData[[#This Row],[high]] - StockData[[#This Row],[low]]</f>
        <v>8.6500000000000057</v>
      </c>
      <c r="J460" s="27" t="str">
        <f>IF(StockData[[#This Row],[high]]=_xlfn.MAXIFS(StockData[high],StockData[Date],"&lt;="&amp;StockData[[#This Row],[Date]]),"New High","Repeat")</f>
        <v>Repeat</v>
      </c>
      <c r="K460" s="27" t="str">
        <f>IF(StockData[[#This Row],[Spread]]&lt;5,"Low",IF(StockData[[#This Row],[Spread]]&lt;=15,"Medium","High"))</f>
        <v>Medium</v>
      </c>
      <c r="L460" s="27" t="str">
        <f>IF(StockData[[#This Row],[Spread]] &gt; AVERAGE(StockData[Spread]) * 1.2, "High", IF(StockData[[#This Row],[Spread]] &lt; AVERAGE(StockData[Spread]) * 0.8, "Low", "Medium"))</f>
        <v>Low</v>
      </c>
      <c r="M460" s="13">
        <f>(StockData[[#This Row],[close]] - StockData[[#This Row],[open]] )/ StockData[[#This Row],[open]]</f>
        <v>3.1472915135532409E-2</v>
      </c>
      <c r="N460" s="27">
        <f>IF(StockData[[#This Row],[change%]] &gt; 0.02, 0.9, IF(StockData[[#This Row],[change%]] &lt; -0.02, -0.9, 0))</f>
        <v>0.9</v>
      </c>
      <c r="O460" s="27" t="str">
        <f>IF(StockData[[#This Row],[sentiment score]] &gt; 0.5, "Positive", IF(StockData[[#This Row],[sentiment score]] &lt; -0.5, "Negative", "Neutral"))</f>
        <v>Positive</v>
      </c>
    </row>
    <row r="461" spans="1:15" x14ac:dyDescent="0.3">
      <c r="A461" s="1">
        <v>45162</v>
      </c>
      <c r="B461" s="2">
        <v>238.66</v>
      </c>
      <c r="C461" s="2">
        <v>238.92</v>
      </c>
      <c r="D461" s="2">
        <v>228.18010000000001</v>
      </c>
      <c r="E461" s="2">
        <v>230.04</v>
      </c>
      <c r="F461" s="2">
        <v>99777432</v>
      </c>
      <c r="G461" s="27" t="str">
        <f>TEXT(StockData[[#This Row],[Date]],"dddd")</f>
        <v>Thursday</v>
      </c>
      <c r="H461" s="27" t="str">
        <f>TEXT(StockData[[#This Row],[Date]],"mmm yyyy")</f>
        <v>Aug 2023</v>
      </c>
      <c r="I461" s="2">
        <f>StockData[[#This Row],[high]] - StockData[[#This Row],[low]]</f>
        <v>10.739899999999977</v>
      </c>
      <c r="J461" s="27" t="str">
        <f>IF(StockData[[#This Row],[high]]=_xlfn.MAXIFS(StockData[high],StockData[Date],"&lt;="&amp;StockData[[#This Row],[Date]]),"New High","Repeat")</f>
        <v>Repeat</v>
      </c>
      <c r="K461" s="27" t="str">
        <f>IF(StockData[[#This Row],[Spread]]&lt;5,"Low",IF(StockData[[#This Row],[Spread]]&lt;=15,"Medium","High"))</f>
        <v>Medium</v>
      </c>
      <c r="L461" s="27" t="str">
        <f>IF(StockData[[#This Row],[Spread]] &gt; AVERAGE(StockData[Spread]) * 1.2, "High", IF(StockData[[#This Row],[Spread]] &lt; AVERAGE(StockData[Spread]) * 0.8, "Low", "Medium"))</f>
        <v>Low</v>
      </c>
      <c r="M461" s="13">
        <f>(StockData[[#This Row],[close]] - StockData[[#This Row],[open]] )/ StockData[[#This Row],[open]]</f>
        <v>-3.6118327327579004E-2</v>
      </c>
      <c r="N461" s="27">
        <f>IF(StockData[[#This Row],[change%]] &gt; 0.02, 0.9, IF(StockData[[#This Row],[change%]] &lt; -0.02, -0.9, 0))</f>
        <v>-0.9</v>
      </c>
      <c r="O461" s="27" t="str">
        <f>IF(StockData[[#This Row],[sentiment score]] &gt; 0.5, "Positive", IF(StockData[[#This Row],[sentiment score]] &lt; -0.5, "Negative", "Neutral"))</f>
        <v>Negative</v>
      </c>
    </row>
    <row r="462" spans="1:15" x14ac:dyDescent="0.3">
      <c r="A462" s="1">
        <v>45161</v>
      </c>
      <c r="B462" s="2">
        <v>229.34</v>
      </c>
      <c r="C462" s="2">
        <v>238.98</v>
      </c>
      <c r="D462" s="2">
        <v>229.29</v>
      </c>
      <c r="E462" s="2">
        <v>236.86</v>
      </c>
      <c r="F462" s="2">
        <v>101077635</v>
      </c>
      <c r="G462" s="27" t="str">
        <f>TEXT(StockData[[#This Row],[Date]],"dddd")</f>
        <v>Wednesday</v>
      </c>
      <c r="H462" s="27" t="str">
        <f>TEXT(StockData[[#This Row],[Date]],"mmm yyyy")</f>
        <v>Aug 2023</v>
      </c>
      <c r="I462" s="2">
        <f>StockData[[#This Row],[high]] - StockData[[#This Row],[low]]</f>
        <v>9.6899999999999977</v>
      </c>
      <c r="J462" s="27" t="str">
        <f>IF(StockData[[#This Row],[high]]=_xlfn.MAXIFS(StockData[high],StockData[Date],"&lt;="&amp;StockData[[#This Row],[Date]]),"New High","Repeat")</f>
        <v>Repeat</v>
      </c>
      <c r="K462" s="27" t="str">
        <f>IF(StockData[[#This Row],[Spread]]&lt;5,"Low",IF(StockData[[#This Row],[Spread]]&lt;=15,"Medium","High"))</f>
        <v>Medium</v>
      </c>
      <c r="L462" s="27" t="str">
        <f>IF(StockData[[#This Row],[Spread]] &gt; AVERAGE(StockData[Spread]) * 1.2, "High", IF(StockData[[#This Row],[Spread]] &lt; AVERAGE(StockData[Spread]) * 0.8, "Low", "Medium"))</f>
        <v>Low</v>
      </c>
      <c r="M462" s="13">
        <f>(StockData[[#This Row],[close]] - StockData[[#This Row],[open]] )/ StockData[[#This Row],[open]]</f>
        <v>3.2789744484172018E-2</v>
      </c>
      <c r="N462" s="27">
        <f>IF(StockData[[#This Row],[change%]] &gt; 0.02, 0.9, IF(StockData[[#This Row],[change%]] &lt; -0.02, -0.9, 0))</f>
        <v>0.9</v>
      </c>
      <c r="O462" s="27" t="str">
        <f>IF(StockData[[#This Row],[sentiment score]] &gt; 0.5, "Positive", IF(StockData[[#This Row],[sentiment score]] &lt; -0.5, "Negative", "Neutral"))</f>
        <v>Positive</v>
      </c>
    </row>
    <row r="463" spans="1:15" x14ac:dyDescent="0.3">
      <c r="A463" s="1">
        <v>45160</v>
      </c>
      <c r="B463" s="2">
        <v>240.25</v>
      </c>
      <c r="C463" s="2">
        <v>240.82</v>
      </c>
      <c r="D463" s="2">
        <v>229.55</v>
      </c>
      <c r="E463" s="2">
        <v>233.19</v>
      </c>
      <c r="F463" s="2">
        <v>130597886</v>
      </c>
      <c r="G463" s="27" t="str">
        <f>TEXT(StockData[[#This Row],[Date]],"dddd")</f>
        <v>Tuesday</v>
      </c>
      <c r="H463" s="27" t="str">
        <f>TEXT(StockData[[#This Row],[Date]],"mmm yyyy")</f>
        <v>Aug 2023</v>
      </c>
      <c r="I463" s="2">
        <f>StockData[[#This Row],[high]] - StockData[[#This Row],[low]]</f>
        <v>11.269999999999982</v>
      </c>
      <c r="J463" s="27" t="str">
        <f>IF(StockData[[#This Row],[high]]=_xlfn.MAXIFS(StockData[high],StockData[Date],"&lt;="&amp;StockData[[#This Row],[Date]]),"New High","Repeat")</f>
        <v>Repeat</v>
      </c>
      <c r="K463" s="27" t="str">
        <f>IF(StockData[[#This Row],[Spread]]&lt;5,"Low",IF(StockData[[#This Row],[Spread]]&lt;=15,"Medium","High"))</f>
        <v>Medium</v>
      </c>
      <c r="L463" s="27" t="str">
        <f>IF(StockData[[#This Row],[Spread]] &gt; AVERAGE(StockData[Spread]) * 1.2, "High", IF(StockData[[#This Row],[Spread]] &lt; AVERAGE(StockData[Spread]) * 0.8, "Low", "Medium"))</f>
        <v>Medium</v>
      </c>
      <c r="M463" s="13">
        <f>(StockData[[#This Row],[close]] - StockData[[#This Row],[open]] )/ StockData[[#This Row],[open]]</f>
        <v>-2.9386056191467232E-2</v>
      </c>
      <c r="N463" s="27">
        <f>IF(StockData[[#This Row],[change%]] &gt; 0.02, 0.9, IF(StockData[[#This Row],[change%]] &lt; -0.02, -0.9, 0))</f>
        <v>-0.9</v>
      </c>
      <c r="O463" s="27" t="str">
        <f>IF(StockData[[#This Row],[sentiment score]] &gt; 0.5, "Positive", IF(StockData[[#This Row],[sentiment score]] &lt; -0.5, "Negative", "Neutral"))</f>
        <v>Negative</v>
      </c>
    </row>
    <row r="464" spans="1:15" x14ac:dyDescent="0.3">
      <c r="A464" s="1">
        <v>45159</v>
      </c>
      <c r="B464" s="2">
        <v>221.55119999999999</v>
      </c>
      <c r="C464" s="2">
        <v>232.1343</v>
      </c>
      <c r="D464" s="2">
        <v>220.58</v>
      </c>
      <c r="E464" s="2">
        <v>231.28</v>
      </c>
      <c r="F464" s="2">
        <v>135702671</v>
      </c>
      <c r="G464" s="27" t="str">
        <f>TEXT(StockData[[#This Row],[Date]],"dddd")</f>
        <v>Monday</v>
      </c>
      <c r="H464" s="27" t="str">
        <f>TEXT(StockData[[#This Row],[Date]],"mmm yyyy")</f>
        <v>Aug 2023</v>
      </c>
      <c r="I464" s="2">
        <f>StockData[[#This Row],[high]] - StockData[[#This Row],[low]]</f>
        <v>11.554299999999984</v>
      </c>
      <c r="J464" s="27" t="str">
        <f>IF(StockData[[#This Row],[high]]=_xlfn.MAXIFS(StockData[high],StockData[Date],"&lt;="&amp;StockData[[#This Row],[Date]]),"New High","Repeat")</f>
        <v>Repeat</v>
      </c>
      <c r="K464" s="27" t="str">
        <f>IF(StockData[[#This Row],[Spread]]&lt;5,"Low",IF(StockData[[#This Row],[Spread]]&lt;=15,"Medium","High"))</f>
        <v>Medium</v>
      </c>
      <c r="L464" s="27" t="str">
        <f>IF(StockData[[#This Row],[Spread]] &gt; AVERAGE(StockData[Spread]) * 1.2, "High", IF(StockData[[#This Row],[Spread]] &lt; AVERAGE(StockData[Spread]) * 0.8, "Low", "Medium"))</f>
        <v>Medium</v>
      </c>
      <c r="M464" s="13">
        <f>(StockData[[#This Row],[close]] - StockData[[#This Row],[open]] )/ StockData[[#This Row],[open]]</f>
        <v>4.391219727087918E-2</v>
      </c>
      <c r="N464" s="27">
        <f>IF(StockData[[#This Row],[change%]] &gt; 0.02, 0.9, IF(StockData[[#This Row],[change%]] &lt; -0.02, -0.9, 0))</f>
        <v>0.9</v>
      </c>
      <c r="O464" s="27" t="str">
        <f>IF(StockData[[#This Row],[sentiment score]] &gt; 0.5, "Positive", IF(StockData[[#This Row],[sentiment score]] &lt; -0.5, "Negative", "Neutral"))</f>
        <v>Positive</v>
      </c>
    </row>
    <row r="465" spans="1:15" x14ac:dyDescent="0.3">
      <c r="A465" s="1">
        <v>45156</v>
      </c>
      <c r="B465" s="2">
        <v>214.12</v>
      </c>
      <c r="C465" s="2">
        <v>217.58</v>
      </c>
      <c r="D465" s="2">
        <v>212.36</v>
      </c>
      <c r="E465" s="2">
        <v>215.49</v>
      </c>
      <c r="F465" s="2">
        <v>136276584</v>
      </c>
      <c r="G465" s="27" t="str">
        <f>TEXT(StockData[[#This Row],[Date]],"dddd")</f>
        <v>Friday</v>
      </c>
      <c r="H465" s="27" t="str">
        <f>TEXT(StockData[[#This Row],[Date]],"mmm yyyy")</f>
        <v>Aug 2023</v>
      </c>
      <c r="I465" s="2">
        <f>StockData[[#This Row],[high]] - StockData[[#This Row],[low]]</f>
        <v>5.2199999999999989</v>
      </c>
      <c r="J465" s="27" t="str">
        <f>IF(StockData[[#This Row],[high]]=_xlfn.MAXIFS(StockData[high],StockData[Date],"&lt;="&amp;StockData[[#This Row],[Date]]),"New High","Repeat")</f>
        <v>Repeat</v>
      </c>
      <c r="K465" s="27" t="str">
        <f>IF(StockData[[#This Row],[Spread]]&lt;5,"Low",IF(StockData[[#This Row],[Spread]]&lt;=15,"Medium","High"))</f>
        <v>Medium</v>
      </c>
      <c r="L465" s="27" t="str">
        <f>IF(StockData[[#This Row],[Spread]] &gt; AVERAGE(StockData[Spread]) * 1.2, "High", IF(StockData[[#This Row],[Spread]] &lt; AVERAGE(StockData[Spread]) * 0.8, "Low", "Medium"))</f>
        <v>Low</v>
      </c>
      <c r="M465" s="13">
        <f>(StockData[[#This Row],[close]] - StockData[[#This Row],[open]] )/ StockData[[#This Row],[open]]</f>
        <v>6.3982813375677398E-3</v>
      </c>
      <c r="N465" s="27">
        <f>IF(StockData[[#This Row],[change%]] &gt; 0.02, 0.9, IF(StockData[[#This Row],[change%]] &lt; -0.02, -0.9, 0))</f>
        <v>0</v>
      </c>
      <c r="O465" s="27" t="str">
        <f>IF(StockData[[#This Row],[sentiment score]] &gt; 0.5, "Positive", IF(StockData[[#This Row],[sentiment score]] &lt; -0.5, "Negative", "Neutral"))</f>
        <v>Neutral</v>
      </c>
    </row>
    <row r="466" spans="1:15" x14ac:dyDescent="0.3">
      <c r="A466" s="1">
        <v>45155</v>
      </c>
      <c r="B466" s="2">
        <v>226.06</v>
      </c>
      <c r="C466" s="2">
        <v>226.74</v>
      </c>
      <c r="D466" s="2">
        <v>218.83</v>
      </c>
      <c r="E466" s="2">
        <v>219.22</v>
      </c>
      <c r="F466" s="2">
        <v>120718417</v>
      </c>
      <c r="G466" s="27" t="str">
        <f>TEXT(StockData[[#This Row],[Date]],"dddd")</f>
        <v>Thursday</v>
      </c>
      <c r="H466" s="27" t="str">
        <f>TEXT(StockData[[#This Row],[Date]],"mmm yyyy")</f>
        <v>Aug 2023</v>
      </c>
      <c r="I466" s="2">
        <f>StockData[[#This Row],[high]] - StockData[[#This Row],[low]]</f>
        <v>7.9099999999999966</v>
      </c>
      <c r="J466" s="27" t="str">
        <f>IF(StockData[[#This Row],[high]]=_xlfn.MAXIFS(StockData[high],StockData[Date],"&lt;="&amp;StockData[[#This Row],[Date]]),"New High","Repeat")</f>
        <v>Repeat</v>
      </c>
      <c r="K466" s="27" t="str">
        <f>IF(StockData[[#This Row],[Spread]]&lt;5,"Low",IF(StockData[[#This Row],[Spread]]&lt;=15,"Medium","High"))</f>
        <v>Medium</v>
      </c>
      <c r="L466" s="27" t="str">
        <f>IF(StockData[[#This Row],[Spread]] &gt; AVERAGE(StockData[Spread]) * 1.2, "High", IF(StockData[[#This Row],[Spread]] &lt; AVERAGE(StockData[Spread]) * 0.8, "Low", "Medium"))</f>
        <v>Low</v>
      </c>
      <c r="M466" s="13">
        <f>(StockData[[#This Row],[close]] - StockData[[#This Row],[open]] )/ StockData[[#This Row],[open]]</f>
        <v>-3.0257453773334528E-2</v>
      </c>
      <c r="N466" s="27">
        <f>IF(StockData[[#This Row],[change%]] &gt; 0.02, 0.9, IF(StockData[[#This Row],[change%]] &lt; -0.02, -0.9, 0))</f>
        <v>-0.9</v>
      </c>
      <c r="O466" s="27" t="str">
        <f>IF(StockData[[#This Row],[sentiment score]] &gt; 0.5, "Positive", IF(StockData[[#This Row],[sentiment score]] &lt; -0.5, "Negative", "Neutral"))</f>
        <v>Negative</v>
      </c>
    </row>
    <row r="467" spans="1:15" x14ac:dyDescent="0.3">
      <c r="A467" s="1">
        <v>45154</v>
      </c>
      <c r="B467" s="2">
        <v>228.02</v>
      </c>
      <c r="C467" s="2">
        <v>233.97</v>
      </c>
      <c r="D467" s="2">
        <v>225.38</v>
      </c>
      <c r="E467" s="2">
        <v>225.6</v>
      </c>
      <c r="F467" s="2">
        <v>112484520</v>
      </c>
      <c r="G467" s="27" t="str">
        <f>TEXT(StockData[[#This Row],[Date]],"dddd")</f>
        <v>Wednesday</v>
      </c>
      <c r="H467" s="27" t="str">
        <f>TEXT(StockData[[#This Row],[Date]],"mmm yyyy")</f>
        <v>Aug 2023</v>
      </c>
      <c r="I467" s="2">
        <f>StockData[[#This Row],[high]] - StockData[[#This Row],[low]]</f>
        <v>8.5900000000000034</v>
      </c>
      <c r="J467" s="27" t="str">
        <f>IF(StockData[[#This Row],[high]]=_xlfn.MAXIFS(StockData[high],StockData[Date],"&lt;="&amp;StockData[[#This Row],[Date]]),"New High","Repeat")</f>
        <v>Repeat</v>
      </c>
      <c r="K467" s="27" t="str">
        <f>IF(StockData[[#This Row],[Spread]]&lt;5,"Low",IF(StockData[[#This Row],[Spread]]&lt;=15,"Medium","High"))</f>
        <v>Medium</v>
      </c>
      <c r="L467" s="27" t="str">
        <f>IF(StockData[[#This Row],[Spread]] &gt; AVERAGE(StockData[Spread]) * 1.2, "High", IF(StockData[[#This Row],[Spread]] &lt; AVERAGE(StockData[Spread]) * 0.8, "Low", "Medium"))</f>
        <v>Low</v>
      </c>
      <c r="M467" s="13">
        <f>(StockData[[#This Row],[close]] - StockData[[#This Row],[open]] )/ StockData[[#This Row],[open]]</f>
        <v>-1.0613104113674308E-2</v>
      </c>
      <c r="N467" s="27">
        <f>IF(StockData[[#This Row],[change%]] &gt; 0.02, 0.9, IF(StockData[[#This Row],[change%]] &lt; -0.02, -0.9, 0))</f>
        <v>0</v>
      </c>
      <c r="O467" s="27" t="str">
        <f>IF(StockData[[#This Row],[sentiment score]] &gt; 0.5, "Positive", IF(StockData[[#This Row],[sentiment score]] &lt; -0.5, "Negative", "Neutral"))</f>
        <v>Neutral</v>
      </c>
    </row>
    <row r="468" spans="1:15" x14ac:dyDescent="0.3">
      <c r="A468" s="1">
        <v>45153</v>
      </c>
      <c r="B468" s="2">
        <v>238.73</v>
      </c>
      <c r="C468" s="2">
        <v>240.5</v>
      </c>
      <c r="D468" s="2">
        <v>232.61</v>
      </c>
      <c r="E468" s="2">
        <v>232.96</v>
      </c>
      <c r="F468" s="2">
        <v>88197599</v>
      </c>
      <c r="G468" s="27" t="str">
        <f>TEXT(StockData[[#This Row],[Date]],"dddd")</f>
        <v>Tuesday</v>
      </c>
      <c r="H468" s="27" t="str">
        <f>TEXT(StockData[[#This Row],[Date]],"mmm yyyy")</f>
        <v>Aug 2023</v>
      </c>
      <c r="I468" s="2">
        <f>StockData[[#This Row],[high]] - StockData[[#This Row],[low]]</f>
        <v>7.8899999999999864</v>
      </c>
      <c r="J468" s="27" t="str">
        <f>IF(StockData[[#This Row],[high]]=_xlfn.MAXIFS(StockData[high],StockData[Date],"&lt;="&amp;StockData[[#This Row],[Date]]),"New High","Repeat")</f>
        <v>Repeat</v>
      </c>
      <c r="K468" s="27" t="str">
        <f>IF(StockData[[#This Row],[Spread]]&lt;5,"Low",IF(StockData[[#This Row],[Spread]]&lt;=15,"Medium","High"))</f>
        <v>Medium</v>
      </c>
      <c r="L468" s="27" t="str">
        <f>IF(StockData[[#This Row],[Spread]] &gt; AVERAGE(StockData[Spread]) * 1.2, "High", IF(StockData[[#This Row],[Spread]] &lt; AVERAGE(StockData[Spread]) * 0.8, "Low", "Medium"))</f>
        <v>Low</v>
      </c>
      <c r="M468" s="13">
        <f>(StockData[[#This Row],[close]] - StockData[[#This Row],[open]] )/ StockData[[#This Row],[open]]</f>
        <v>-2.4169563942529143E-2</v>
      </c>
      <c r="N468" s="27">
        <f>IF(StockData[[#This Row],[change%]] &gt; 0.02, 0.9, IF(StockData[[#This Row],[change%]] &lt; -0.02, -0.9, 0))</f>
        <v>-0.9</v>
      </c>
      <c r="O468" s="27" t="str">
        <f>IF(StockData[[#This Row],[sentiment score]] &gt; 0.5, "Positive", IF(StockData[[#This Row],[sentiment score]] &lt; -0.5, "Negative", "Neutral"))</f>
        <v>Negative</v>
      </c>
    </row>
    <row r="469" spans="1:15" x14ac:dyDescent="0.3">
      <c r="A469" s="1">
        <v>45152</v>
      </c>
      <c r="B469" s="2">
        <v>235.7</v>
      </c>
      <c r="C469" s="2">
        <v>240.66</v>
      </c>
      <c r="D469" s="2">
        <v>233.75</v>
      </c>
      <c r="E469" s="2">
        <v>239.76</v>
      </c>
      <c r="F469" s="2">
        <v>98595331</v>
      </c>
      <c r="G469" s="27" t="str">
        <f>TEXT(StockData[[#This Row],[Date]],"dddd")</f>
        <v>Monday</v>
      </c>
      <c r="H469" s="27" t="str">
        <f>TEXT(StockData[[#This Row],[Date]],"mmm yyyy")</f>
        <v>Aug 2023</v>
      </c>
      <c r="I469" s="2">
        <f>StockData[[#This Row],[high]] - StockData[[#This Row],[low]]</f>
        <v>6.9099999999999966</v>
      </c>
      <c r="J469" s="27" t="str">
        <f>IF(StockData[[#This Row],[high]]=_xlfn.MAXIFS(StockData[high],StockData[Date],"&lt;="&amp;StockData[[#This Row],[Date]]),"New High","Repeat")</f>
        <v>Repeat</v>
      </c>
      <c r="K469" s="27" t="str">
        <f>IF(StockData[[#This Row],[Spread]]&lt;5,"Low",IF(StockData[[#This Row],[Spread]]&lt;=15,"Medium","High"))</f>
        <v>Medium</v>
      </c>
      <c r="L469" s="27" t="str">
        <f>IF(StockData[[#This Row],[Spread]] &gt; AVERAGE(StockData[Spread]) * 1.2, "High", IF(StockData[[#This Row],[Spread]] &lt; AVERAGE(StockData[Spread]) * 0.8, "Low", "Medium"))</f>
        <v>Low</v>
      </c>
      <c r="M469" s="13">
        <f>(StockData[[#This Row],[close]] - StockData[[#This Row],[open]] )/ StockData[[#This Row],[open]]</f>
        <v>1.7225286380992799E-2</v>
      </c>
      <c r="N469" s="27">
        <f>IF(StockData[[#This Row],[change%]] &gt; 0.02, 0.9, IF(StockData[[#This Row],[change%]] &lt; -0.02, -0.9, 0))</f>
        <v>0</v>
      </c>
      <c r="O469" s="27" t="str">
        <f>IF(StockData[[#This Row],[sentiment score]] &gt; 0.5, "Positive", IF(StockData[[#This Row],[sentiment score]] &lt; -0.5, "Negative", "Neutral"))</f>
        <v>Neutral</v>
      </c>
    </row>
    <row r="470" spans="1:15" x14ac:dyDescent="0.3">
      <c r="A470" s="1">
        <v>45149</v>
      </c>
      <c r="B470" s="2">
        <v>241.77</v>
      </c>
      <c r="C470" s="2">
        <v>243.79</v>
      </c>
      <c r="D470" s="2">
        <v>238.02</v>
      </c>
      <c r="E470" s="2">
        <v>242.65</v>
      </c>
      <c r="F470" s="2">
        <v>99038642</v>
      </c>
      <c r="G470" s="27" t="str">
        <f>TEXT(StockData[[#This Row],[Date]],"dddd")</f>
        <v>Friday</v>
      </c>
      <c r="H470" s="27" t="str">
        <f>TEXT(StockData[[#This Row],[Date]],"mmm yyyy")</f>
        <v>Aug 2023</v>
      </c>
      <c r="I470" s="2">
        <f>StockData[[#This Row],[high]] - StockData[[#This Row],[low]]</f>
        <v>5.7699999999999818</v>
      </c>
      <c r="J470" s="27" t="str">
        <f>IF(StockData[[#This Row],[high]]=_xlfn.MAXIFS(StockData[high],StockData[Date],"&lt;="&amp;StockData[[#This Row],[Date]]),"New High","Repeat")</f>
        <v>Repeat</v>
      </c>
      <c r="K470" s="27" t="str">
        <f>IF(StockData[[#This Row],[Spread]]&lt;5,"Low",IF(StockData[[#This Row],[Spread]]&lt;=15,"Medium","High"))</f>
        <v>Medium</v>
      </c>
      <c r="L470" s="27" t="str">
        <f>IF(StockData[[#This Row],[Spread]] &gt; AVERAGE(StockData[Spread]) * 1.2, "High", IF(StockData[[#This Row],[Spread]] &lt; AVERAGE(StockData[Spread]) * 0.8, "Low", "Medium"))</f>
        <v>Low</v>
      </c>
      <c r="M470" s="13">
        <f>(StockData[[#This Row],[close]] - StockData[[#This Row],[open]] )/ StockData[[#This Row],[open]]</f>
        <v>3.6398229722463308E-3</v>
      </c>
      <c r="N470" s="27">
        <f>IF(StockData[[#This Row],[change%]] &gt; 0.02, 0.9, IF(StockData[[#This Row],[change%]] &lt; -0.02, -0.9, 0))</f>
        <v>0</v>
      </c>
      <c r="O470" s="27" t="str">
        <f>IF(StockData[[#This Row],[sentiment score]] &gt; 0.5, "Positive", IF(StockData[[#This Row],[sentiment score]] &lt; -0.5, "Negative", "Neutral"))</f>
        <v>Neutral</v>
      </c>
    </row>
    <row r="471" spans="1:15" x14ac:dyDescent="0.3">
      <c r="A471" s="1">
        <v>45148</v>
      </c>
      <c r="B471" s="2">
        <v>245.4</v>
      </c>
      <c r="C471" s="2">
        <v>251.8</v>
      </c>
      <c r="D471" s="2">
        <v>243</v>
      </c>
      <c r="E471" s="2">
        <v>245.34</v>
      </c>
      <c r="F471" s="2">
        <v>109498608</v>
      </c>
      <c r="G471" s="27" t="str">
        <f>TEXT(StockData[[#This Row],[Date]],"dddd")</f>
        <v>Thursday</v>
      </c>
      <c r="H471" s="27" t="str">
        <f>TEXT(StockData[[#This Row],[Date]],"mmm yyyy")</f>
        <v>Aug 2023</v>
      </c>
      <c r="I471" s="2">
        <f>StockData[[#This Row],[high]] - StockData[[#This Row],[low]]</f>
        <v>8.8000000000000114</v>
      </c>
      <c r="J471" s="27" t="str">
        <f>IF(StockData[[#This Row],[high]]=_xlfn.MAXIFS(StockData[high],StockData[Date],"&lt;="&amp;StockData[[#This Row],[Date]]),"New High","Repeat")</f>
        <v>Repeat</v>
      </c>
      <c r="K471" s="27" t="str">
        <f>IF(StockData[[#This Row],[Spread]]&lt;5,"Low",IF(StockData[[#This Row],[Spread]]&lt;=15,"Medium","High"))</f>
        <v>Medium</v>
      </c>
      <c r="L471" s="27" t="str">
        <f>IF(StockData[[#This Row],[Spread]] &gt; AVERAGE(StockData[Spread]) * 1.2, "High", IF(StockData[[#This Row],[Spread]] &lt; AVERAGE(StockData[Spread]) * 0.8, "Low", "Medium"))</f>
        <v>Low</v>
      </c>
      <c r="M471" s="13">
        <f>(StockData[[#This Row],[close]] - StockData[[#This Row],[open]] )/ StockData[[#This Row],[open]]</f>
        <v>-2.4449877750612172E-4</v>
      </c>
      <c r="N471" s="27">
        <f>IF(StockData[[#This Row],[change%]] &gt; 0.02, 0.9, IF(StockData[[#This Row],[change%]] &lt; -0.02, -0.9, 0))</f>
        <v>0</v>
      </c>
      <c r="O471" s="27" t="str">
        <f>IF(StockData[[#This Row],[sentiment score]] &gt; 0.5, "Positive", IF(StockData[[#This Row],[sentiment score]] &lt; -0.5, "Negative", "Neutral"))</f>
        <v>Neutral</v>
      </c>
    </row>
    <row r="472" spans="1:15" x14ac:dyDescent="0.3">
      <c r="A472" s="1">
        <v>45147</v>
      </c>
      <c r="B472" s="2">
        <v>250.87</v>
      </c>
      <c r="C472" s="2">
        <v>251.1</v>
      </c>
      <c r="D472" s="2">
        <v>241.9</v>
      </c>
      <c r="E472" s="2">
        <v>242.19</v>
      </c>
      <c r="F472" s="2">
        <v>101596324</v>
      </c>
      <c r="G472" s="27" t="str">
        <f>TEXT(StockData[[#This Row],[Date]],"dddd")</f>
        <v>Wednesday</v>
      </c>
      <c r="H472" s="27" t="str">
        <f>TEXT(StockData[[#This Row],[Date]],"mmm yyyy")</f>
        <v>Aug 2023</v>
      </c>
      <c r="I472" s="2">
        <f>StockData[[#This Row],[high]] - StockData[[#This Row],[low]]</f>
        <v>9.1999999999999886</v>
      </c>
      <c r="J472" s="27" t="str">
        <f>IF(StockData[[#This Row],[high]]=_xlfn.MAXIFS(StockData[high],StockData[Date],"&lt;="&amp;StockData[[#This Row],[Date]]),"New High","Repeat")</f>
        <v>Repeat</v>
      </c>
      <c r="K472" s="27" t="str">
        <f>IF(StockData[[#This Row],[Spread]]&lt;5,"Low",IF(StockData[[#This Row],[Spread]]&lt;=15,"Medium","High"))</f>
        <v>Medium</v>
      </c>
      <c r="L472" s="27" t="str">
        <f>IF(StockData[[#This Row],[Spread]] &gt; AVERAGE(StockData[Spread]) * 1.2, "High", IF(StockData[[#This Row],[Spread]] &lt; AVERAGE(StockData[Spread]) * 0.8, "Low", "Medium"))</f>
        <v>Low</v>
      </c>
      <c r="M472" s="13">
        <f>(StockData[[#This Row],[close]] - StockData[[#This Row],[open]] )/ StockData[[#This Row],[open]]</f>
        <v>-3.459959341491612E-2</v>
      </c>
      <c r="N472" s="27">
        <f>IF(StockData[[#This Row],[change%]] &gt; 0.02, 0.9, IF(StockData[[#This Row],[change%]] &lt; -0.02, -0.9, 0))</f>
        <v>-0.9</v>
      </c>
      <c r="O472" s="27" t="str">
        <f>IF(StockData[[#This Row],[sentiment score]] &gt; 0.5, "Positive", IF(StockData[[#This Row],[sentiment score]] &lt; -0.5, "Negative", "Neutral"))</f>
        <v>Negative</v>
      </c>
    </row>
    <row r="473" spans="1:15" x14ac:dyDescent="0.3">
      <c r="A473" s="1">
        <v>45146</v>
      </c>
      <c r="B473" s="2">
        <v>247.45</v>
      </c>
      <c r="C473" s="2">
        <v>250.92</v>
      </c>
      <c r="D473" s="2">
        <v>245.01</v>
      </c>
      <c r="E473" s="2">
        <v>249.7</v>
      </c>
      <c r="F473" s="2">
        <v>96642183</v>
      </c>
      <c r="G473" s="27" t="str">
        <f>TEXT(StockData[[#This Row],[Date]],"dddd")</f>
        <v>Tuesday</v>
      </c>
      <c r="H473" s="27" t="str">
        <f>TEXT(StockData[[#This Row],[Date]],"mmm yyyy")</f>
        <v>Aug 2023</v>
      </c>
      <c r="I473" s="2">
        <f>StockData[[#This Row],[high]] - StockData[[#This Row],[low]]</f>
        <v>5.9099999999999966</v>
      </c>
      <c r="J473" s="27" t="str">
        <f>IF(StockData[[#This Row],[high]]=_xlfn.MAXIFS(StockData[high],StockData[Date],"&lt;="&amp;StockData[[#This Row],[Date]]),"New High","Repeat")</f>
        <v>Repeat</v>
      </c>
      <c r="K473" s="27" t="str">
        <f>IF(StockData[[#This Row],[Spread]]&lt;5,"Low",IF(StockData[[#This Row],[Spread]]&lt;=15,"Medium","High"))</f>
        <v>Medium</v>
      </c>
      <c r="L473" s="27" t="str">
        <f>IF(StockData[[#This Row],[Spread]] &gt; AVERAGE(StockData[Spread]) * 1.2, "High", IF(StockData[[#This Row],[Spread]] &lt; AVERAGE(StockData[Spread]) * 0.8, "Low", "Medium"))</f>
        <v>Low</v>
      </c>
      <c r="M473" s="13">
        <f>(StockData[[#This Row],[close]] - StockData[[#This Row],[open]] )/ StockData[[#This Row],[open]]</f>
        <v>9.0927460092948068E-3</v>
      </c>
      <c r="N473" s="27">
        <f>IF(StockData[[#This Row],[change%]] &gt; 0.02, 0.9, IF(StockData[[#This Row],[change%]] &lt; -0.02, -0.9, 0))</f>
        <v>0</v>
      </c>
      <c r="O473" s="27" t="str">
        <f>IF(StockData[[#This Row],[sentiment score]] &gt; 0.5, "Positive", IF(StockData[[#This Row],[sentiment score]] &lt; -0.5, "Negative", "Neutral"))</f>
        <v>Neutral</v>
      </c>
    </row>
    <row r="474" spans="1:15" x14ac:dyDescent="0.3">
      <c r="A474" s="1">
        <v>45145</v>
      </c>
      <c r="B474" s="2">
        <v>251.45</v>
      </c>
      <c r="C474" s="2">
        <v>253.65110000000001</v>
      </c>
      <c r="D474" s="2">
        <v>242.76</v>
      </c>
      <c r="E474" s="2">
        <v>251.45</v>
      </c>
      <c r="F474" s="2">
        <v>111097943</v>
      </c>
      <c r="G474" s="27" t="str">
        <f>TEXT(StockData[[#This Row],[Date]],"dddd")</f>
        <v>Monday</v>
      </c>
      <c r="H474" s="27" t="str">
        <f>TEXT(StockData[[#This Row],[Date]],"mmm yyyy")</f>
        <v>Aug 2023</v>
      </c>
      <c r="I474" s="2">
        <f>StockData[[#This Row],[high]] - StockData[[#This Row],[low]]</f>
        <v>10.891100000000023</v>
      </c>
      <c r="J474" s="27" t="str">
        <f>IF(StockData[[#This Row],[high]]=_xlfn.MAXIFS(StockData[high],StockData[Date],"&lt;="&amp;StockData[[#This Row],[Date]]),"New High","Repeat")</f>
        <v>Repeat</v>
      </c>
      <c r="K474" s="27" t="str">
        <f>IF(StockData[[#This Row],[Spread]]&lt;5,"Low",IF(StockData[[#This Row],[Spread]]&lt;=15,"Medium","High"))</f>
        <v>Medium</v>
      </c>
      <c r="L474" s="27" t="str">
        <f>IF(StockData[[#This Row],[Spread]] &gt; AVERAGE(StockData[Spread]) * 1.2, "High", IF(StockData[[#This Row],[Spread]] &lt; AVERAGE(StockData[Spread]) * 0.8, "Low", "Medium"))</f>
        <v>Low</v>
      </c>
      <c r="M474" s="13">
        <f>(StockData[[#This Row],[close]] - StockData[[#This Row],[open]] )/ StockData[[#This Row],[open]]</f>
        <v>0</v>
      </c>
      <c r="N474" s="27">
        <f>IF(StockData[[#This Row],[change%]] &gt; 0.02, 0.9, IF(StockData[[#This Row],[change%]] &lt; -0.02, -0.9, 0))</f>
        <v>0</v>
      </c>
      <c r="O474" s="27" t="str">
        <f>IF(StockData[[#This Row],[sentiment score]] &gt; 0.5, "Positive", IF(StockData[[#This Row],[sentiment score]] &lt; -0.5, "Negative", "Neutral"))</f>
        <v>Neutral</v>
      </c>
    </row>
    <row r="475" spans="1:15" x14ac:dyDescent="0.3">
      <c r="A475" s="1">
        <v>45142</v>
      </c>
      <c r="B475" s="2">
        <v>260.97000000000003</v>
      </c>
      <c r="C475" s="2">
        <v>264.77</v>
      </c>
      <c r="D475" s="2">
        <v>253.11</v>
      </c>
      <c r="E475" s="2">
        <v>253.86</v>
      </c>
      <c r="F475" s="2">
        <v>99539907</v>
      </c>
      <c r="G475" s="27" t="str">
        <f>TEXT(StockData[[#This Row],[Date]],"dddd")</f>
        <v>Friday</v>
      </c>
      <c r="H475" s="27" t="str">
        <f>TEXT(StockData[[#This Row],[Date]],"mmm yyyy")</f>
        <v>Aug 2023</v>
      </c>
      <c r="I475" s="2">
        <f>StockData[[#This Row],[high]] - StockData[[#This Row],[low]]</f>
        <v>11.659999999999968</v>
      </c>
      <c r="J475" s="27" t="str">
        <f>IF(StockData[[#This Row],[high]]=_xlfn.MAXIFS(StockData[high],StockData[Date],"&lt;="&amp;StockData[[#This Row],[Date]]),"New High","Repeat")</f>
        <v>Repeat</v>
      </c>
      <c r="K475" s="27" t="str">
        <f>IF(StockData[[#This Row],[Spread]]&lt;5,"Low",IF(StockData[[#This Row],[Spread]]&lt;=15,"Medium","High"))</f>
        <v>Medium</v>
      </c>
      <c r="L475" s="27" t="str">
        <f>IF(StockData[[#This Row],[Spread]] &gt; AVERAGE(StockData[Spread]) * 1.2, "High", IF(StockData[[#This Row],[Spread]] &lt; AVERAGE(StockData[Spread]) * 0.8, "Low", "Medium"))</f>
        <v>Medium</v>
      </c>
      <c r="M475" s="13">
        <f>(StockData[[#This Row],[close]] - StockData[[#This Row],[open]] )/ StockData[[#This Row],[open]]</f>
        <v>-2.7244510863317674E-2</v>
      </c>
      <c r="N475" s="27">
        <f>IF(StockData[[#This Row],[change%]] &gt; 0.02, 0.9, IF(StockData[[#This Row],[change%]] &lt; -0.02, -0.9, 0))</f>
        <v>-0.9</v>
      </c>
      <c r="O475" s="27" t="str">
        <f>IF(StockData[[#This Row],[sentiment score]] &gt; 0.5, "Positive", IF(StockData[[#This Row],[sentiment score]] &lt; -0.5, "Negative", "Neutral"))</f>
        <v>Negative</v>
      </c>
    </row>
    <row r="476" spans="1:15" x14ac:dyDescent="0.3">
      <c r="A476" s="1">
        <v>45141</v>
      </c>
      <c r="B476" s="2">
        <v>252.04</v>
      </c>
      <c r="C476" s="2">
        <v>260.49</v>
      </c>
      <c r="D476" s="2">
        <v>252</v>
      </c>
      <c r="E476" s="2">
        <v>259.32</v>
      </c>
      <c r="F476" s="2">
        <v>97829545</v>
      </c>
      <c r="G476" s="27" t="str">
        <f>TEXT(StockData[[#This Row],[Date]],"dddd")</f>
        <v>Thursday</v>
      </c>
      <c r="H476" s="27" t="str">
        <f>TEXT(StockData[[#This Row],[Date]],"mmm yyyy")</f>
        <v>Aug 2023</v>
      </c>
      <c r="I476" s="2">
        <f>StockData[[#This Row],[high]] - StockData[[#This Row],[low]]</f>
        <v>8.4900000000000091</v>
      </c>
      <c r="J476" s="27" t="str">
        <f>IF(StockData[[#This Row],[high]]=_xlfn.MAXIFS(StockData[high],StockData[Date],"&lt;="&amp;StockData[[#This Row],[Date]]),"New High","Repeat")</f>
        <v>Repeat</v>
      </c>
      <c r="K476" s="27" t="str">
        <f>IF(StockData[[#This Row],[Spread]]&lt;5,"Low",IF(StockData[[#This Row],[Spread]]&lt;=15,"Medium","High"))</f>
        <v>Medium</v>
      </c>
      <c r="L476" s="27" t="str">
        <f>IF(StockData[[#This Row],[Spread]] &gt; AVERAGE(StockData[Spread]) * 1.2, "High", IF(StockData[[#This Row],[Spread]] &lt; AVERAGE(StockData[Spread]) * 0.8, "Low", "Medium"))</f>
        <v>Low</v>
      </c>
      <c r="M476" s="13">
        <f>(StockData[[#This Row],[close]] - StockData[[#This Row],[open]] )/ StockData[[#This Row],[open]]</f>
        <v>2.8884304078717671E-2</v>
      </c>
      <c r="N476" s="27">
        <f>IF(StockData[[#This Row],[change%]] &gt; 0.02, 0.9, IF(StockData[[#This Row],[change%]] &lt; -0.02, -0.9, 0))</f>
        <v>0.9</v>
      </c>
      <c r="O476" s="27" t="str">
        <f>IF(StockData[[#This Row],[sentiment score]] &gt; 0.5, "Positive", IF(StockData[[#This Row],[sentiment score]] &lt; -0.5, "Negative", "Neutral"))</f>
        <v>Positive</v>
      </c>
    </row>
    <row r="477" spans="1:15" x14ac:dyDescent="0.3">
      <c r="A477" s="1">
        <v>45140</v>
      </c>
      <c r="B477" s="2">
        <v>255.57</v>
      </c>
      <c r="C477" s="2">
        <v>259.52</v>
      </c>
      <c r="D477" s="2">
        <v>250.49</v>
      </c>
      <c r="E477" s="2">
        <v>254.11</v>
      </c>
      <c r="F477" s="2">
        <v>101752865</v>
      </c>
      <c r="G477" s="27" t="str">
        <f>TEXT(StockData[[#This Row],[Date]],"dddd")</f>
        <v>Wednesday</v>
      </c>
      <c r="H477" s="27" t="str">
        <f>TEXT(StockData[[#This Row],[Date]],"mmm yyyy")</f>
        <v>Aug 2023</v>
      </c>
      <c r="I477" s="2">
        <f>StockData[[#This Row],[high]] - StockData[[#This Row],[low]]</f>
        <v>9.0299999999999727</v>
      </c>
      <c r="J477" s="27" t="str">
        <f>IF(StockData[[#This Row],[high]]=_xlfn.MAXIFS(StockData[high],StockData[Date],"&lt;="&amp;StockData[[#This Row],[Date]]),"New High","Repeat")</f>
        <v>Repeat</v>
      </c>
      <c r="K477" s="27" t="str">
        <f>IF(StockData[[#This Row],[Spread]]&lt;5,"Low",IF(StockData[[#This Row],[Spread]]&lt;=15,"Medium","High"))</f>
        <v>Medium</v>
      </c>
      <c r="L477" s="27" t="str">
        <f>IF(StockData[[#This Row],[Spread]] &gt; AVERAGE(StockData[Spread]) * 1.2, "High", IF(StockData[[#This Row],[Spread]] &lt; AVERAGE(StockData[Spread]) * 0.8, "Low", "Medium"))</f>
        <v>Low</v>
      </c>
      <c r="M477" s="13">
        <f>(StockData[[#This Row],[close]] - StockData[[#This Row],[open]] )/ StockData[[#This Row],[open]]</f>
        <v>-5.7127205853581388E-3</v>
      </c>
      <c r="N477" s="27">
        <f>IF(StockData[[#This Row],[change%]] &gt; 0.02, 0.9, IF(StockData[[#This Row],[change%]] &lt; -0.02, -0.9, 0))</f>
        <v>0</v>
      </c>
      <c r="O477" s="27" t="str">
        <f>IF(StockData[[#This Row],[sentiment score]] &gt; 0.5, "Positive", IF(StockData[[#This Row],[sentiment score]] &lt; -0.5, "Negative", "Neutral"))</f>
        <v>Neutral</v>
      </c>
    </row>
    <row r="478" spans="1:15" x14ac:dyDescent="0.3">
      <c r="A478" s="1">
        <v>45139</v>
      </c>
      <c r="B478" s="2">
        <v>266.26</v>
      </c>
      <c r="C478" s="2">
        <v>266.47000000000003</v>
      </c>
      <c r="D478" s="2">
        <v>260.25</v>
      </c>
      <c r="E478" s="2">
        <v>261.07</v>
      </c>
      <c r="F478" s="2">
        <v>83645720</v>
      </c>
      <c r="G478" s="27" t="str">
        <f>TEXT(StockData[[#This Row],[Date]],"dddd")</f>
        <v>Tuesday</v>
      </c>
      <c r="H478" s="27" t="str">
        <f>TEXT(StockData[[#This Row],[Date]],"mmm yyyy")</f>
        <v>Aug 2023</v>
      </c>
      <c r="I478" s="2">
        <f>StockData[[#This Row],[high]] - StockData[[#This Row],[low]]</f>
        <v>6.2200000000000273</v>
      </c>
      <c r="J478" s="27" t="str">
        <f>IF(StockData[[#This Row],[high]]=_xlfn.MAXIFS(StockData[high],StockData[Date],"&lt;="&amp;StockData[[#This Row],[Date]]),"New High","Repeat")</f>
        <v>Repeat</v>
      </c>
      <c r="K478" s="27" t="str">
        <f>IF(StockData[[#This Row],[Spread]]&lt;5,"Low",IF(StockData[[#This Row],[Spread]]&lt;=15,"Medium","High"))</f>
        <v>Medium</v>
      </c>
      <c r="L478" s="27" t="str">
        <f>IF(StockData[[#This Row],[Spread]] &gt; AVERAGE(StockData[Spread]) * 1.2, "High", IF(StockData[[#This Row],[Spread]] &lt; AVERAGE(StockData[Spread]) * 0.8, "Low", "Medium"))</f>
        <v>Low</v>
      </c>
      <c r="M478" s="13">
        <f>(StockData[[#This Row],[close]] - StockData[[#This Row],[open]] )/ StockData[[#This Row],[open]]</f>
        <v>-1.9492225644107256E-2</v>
      </c>
      <c r="N478" s="27">
        <f>IF(StockData[[#This Row],[change%]] &gt; 0.02, 0.9, IF(StockData[[#This Row],[change%]] &lt; -0.02, -0.9, 0))</f>
        <v>0</v>
      </c>
      <c r="O478" s="27" t="str">
        <f>IF(StockData[[#This Row],[sentiment score]] &gt; 0.5, "Positive", IF(StockData[[#This Row],[sentiment score]] &lt; -0.5, "Negative", "Neutral"))</f>
        <v>Neutral</v>
      </c>
    </row>
    <row r="479" spans="1:15" x14ac:dyDescent="0.3">
      <c r="A479" s="1">
        <v>45138</v>
      </c>
      <c r="B479" s="2">
        <v>267.48</v>
      </c>
      <c r="C479" s="2">
        <v>269.08</v>
      </c>
      <c r="D479" s="2">
        <v>263.77999999999997</v>
      </c>
      <c r="E479" s="2">
        <v>267.43</v>
      </c>
      <c r="F479" s="2">
        <v>84582172</v>
      </c>
      <c r="G479" s="27" t="str">
        <f>TEXT(StockData[[#This Row],[Date]],"dddd")</f>
        <v>Monday</v>
      </c>
      <c r="H479" s="27" t="str">
        <f>TEXT(StockData[[#This Row],[Date]],"mmm yyyy")</f>
        <v>Jul 2023</v>
      </c>
      <c r="I479" s="2">
        <f>StockData[[#This Row],[high]] - StockData[[#This Row],[low]]</f>
        <v>5.3000000000000114</v>
      </c>
      <c r="J479" s="27" t="str">
        <f>IF(StockData[[#This Row],[high]]=_xlfn.MAXIFS(StockData[high],StockData[Date],"&lt;="&amp;StockData[[#This Row],[Date]]),"New High","Repeat")</f>
        <v>Repeat</v>
      </c>
      <c r="K479" s="27" t="str">
        <f>IF(StockData[[#This Row],[Spread]]&lt;5,"Low",IF(StockData[[#This Row],[Spread]]&lt;=15,"Medium","High"))</f>
        <v>Medium</v>
      </c>
      <c r="L479" s="27" t="str">
        <f>IF(StockData[[#This Row],[Spread]] &gt; AVERAGE(StockData[Spread]) * 1.2, "High", IF(StockData[[#This Row],[Spread]] &lt; AVERAGE(StockData[Spread]) * 0.8, "Low", "Medium"))</f>
        <v>Low</v>
      </c>
      <c r="M479" s="13">
        <f>(StockData[[#This Row],[close]] - StockData[[#This Row],[open]] )/ StockData[[#This Row],[open]]</f>
        <v>-1.8692986391510155E-4</v>
      </c>
      <c r="N479" s="27">
        <f>IF(StockData[[#This Row],[change%]] &gt; 0.02, 0.9, IF(StockData[[#This Row],[change%]] &lt; -0.02, -0.9, 0))</f>
        <v>0</v>
      </c>
      <c r="O479" s="27" t="str">
        <f>IF(StockData[[#This Row],[sentiment score]] &gt; 0.5, "Positive", IF(StockData[[#This Row],[sentiment score]] &lt; -0.5, "Negative", "Neutral"))</f>
        <v>Neutral</v>
      </c>
    </row>
    <row r="480" spans="1:15" x14ac:dyDescent="0.3">
      <c r="A480" s="1">
        <v>45135</v>
      </c>
      <c r="B480" s="2">
        <v>259.86</v>
      </c>
      <c r="C480" s="2">
        <v>267.25</v>
      </c>
      <c r="D480" s="2">
        <v>258.2312</v>
      </c>
      <c r="E480" s="2">
        <v>266.44</v>
      </c>
      <c r="F480" s="2">
        <v>111446026</v>
      </c>
      <c r="G480" s="27" t="str">
        <f>TEXT(StockData[[#This Row],[Date]],"dddd")</f>
        <v>Friday</v>
      </c>
      <c r="H480" s="27" t="str">
        <f>TEXT(StockData[[#This Row],[Date]],"mmm yyyy")</f>
        <v>Jul 2023</v>
      </c>
      <c r="I480" s="2">
        <f>StockData[[#This Row],[high]] - StockData[[#This Row],[low]]</f>
        <v>9.0187999999999988</v>
      </c>
      <c r="J480" s="27" t="str">
        <f>IF(StockData[[#This Row],[high]]=_xlfn.MAXIFS(StockData[high],StockData[Date],"&lt;="&amp;StockData[[#This Row],[Date]]),"New High","Repeat")</f>
        <v>Repeat</v>
      </c>
      <c r="K480" s="27" t="str">
        <f>IF(StockData[[#This Row],[Spread]]&lt;5,"Low",IF(StockData[[#This Row],[Spread]]&lt;=15,"Medium","High"))</f>
        <v>Medium</v>
      </c>
      <c r="L480" s="27" t="str">
        <f>IF(StockData[[#This Row],[Spread]] &gt; AVERAGE(StockData[Spread]) * 1.2, "High", IF(StockData[[#This Row],[Spread]] &lt; AVERAGE(StockData[Spread]) * 0.8, "Low", "Medium"))</f>
        <v>Low</v>
      </c>
      <c r="M480" s="13">
        <f>(StockData[[#This Row],[close]] - StockData[[#This Row],[open]] )/ StockData[[#This Row],[open]]</f>
        <v>2.5321326868313645E-2</v>
      </c>
      <c r="N480" s="27">
        <f>IF(StockData[[#This Row],[change%]] &gt; 0.02, 0.9, IF(StockData[[#This Row],[change%]] &lt; -0.02, -0.9, 0))</f>
        <v>0.9</v>
      </c>
      <c r="O480" s="27" t="str">
        <f>IF(StockData[[#This Row],[sentiment score]] &gt; 0.5, "Positive", IF(StockData[[#This Row],[sentiment score]] &lt; -0.5, "Negative", "Neutral"))</f>
        <v>Positive</v>
      </c>
    </row>
    <row r="481" spans="1:15" x14ac:dyDescent="0.3">
      <c r="A481" s="1">
        <v>45134</v>
      </c>
      <c r="B481" s="2">
        <v>268.31</v>
      </c>
      <c r="C481" s="2">
        <v>269.13</v>
      </c>
      <c r="D481" s="2">
        <v>255.3</v>
      </c>
      <c r="E481" s="2">
        <v>255.71</v>
      </c>
      <c r="F481" s="2">
        <v>103697263</v>
      </c>
      <c r="G481" s="27" t="str">
        <f>TEXT(StockData[[#This Row],[Date]],"dddd")</f>
        <v>Thursday</v>
      </c>
      <c r="H481" s="27" t="str">
        <f>TEXT(StockData[[#This Row],[Date]],"mmm yyyy")</f>
        <v>Jul 2023</v>
      </c>
      <c r="I481" s="2">
        <f>StockData[[#This Row],[high]] - StockData[[#This Row],[low]]</f>
        <v>13.829999999999984</v>
      </c>
      <c r="J481" s="27" t="str">
        <f>IF(StockData[[#This Row],[high]]=_xlfn.MAXIFS(StockData[high],StockData[Date],"&lt;="&amp;StockData[[#This Row],[Date]]),"New High","Repeat")</f>
        <v>Repeat</v>
      </c>
      <c r="K481" s="27" t="str">
        <f>IF(StockData[[#This Row],[Spread]]&lt;5,"Low",IF(StockData[[#This Row],[Spread]]&lt;=15,"Medium","High"))</f>
        <v>Medium</v>
      </c>
      <c r="L481" s="27" t="str">
        <f>IF(StockData[[#This Row],[Spread]] &gt; AVERAGE(StockData[Spread]) * 1.2, "High", IF(StockData[[#This Row],[Spread]] &lt; AVERAGE(StockData[Spread]) * 0.8, "Low", "Medium"))</f>
        <v>Medium</v>
      </c>
      <c r="M481" s="13">
        <f>(StockData[[#This Row],[close]] - StockData[[#This Row],[open]] )/ StockData[[#This Row],[open]]</f>
        <v>-4.6960605270023457E-2</v>
      </c>
      <c r="N481" s="27">
        <f>IF(StockData[[#This Row],[change%]] &gt; 0.02, 0.9, IF(StockData[[#This Row],[change%]] &lt; -0.02, -0.9, 0))</f>
        <v>-0.9</v>
      </c>
      <c r="O481" s="27" t="str">
        <f>IF(StockData[[#This Row],[sentiment score]] &gt; 0.5, "Positive", IF(StockData[[#This Row],[sentiment score]] &lt; -0.5, "Negative", "Neutral"))</f>
        <v>Negative</v>
      </c>
    </row>
    <row r="482" spans="1:15" x14ac:dyDescent="0.3">
      <c r="A482" s="1">
        <v>45133</v>
      </c>
      <c r="B482" s="2">
        <v>263.25</v>
      </c>
      <c r="C482" s="2">
        <v>268.04000000000002</v>
      </c>
      <c r="D482" s="2">
        <v>261.75</v>
      </c>
      <c r="E482" s="2">
        <v>264.35000000000002</v>
      </c>
      <c r="F482" s="2">
        <v>95856177</v>
      </c>
      <c r="G482" s="27" t="str">
        <f>TEXT(StockData[[#This Row],[Date]],"dddd")</f>
        <v>Wednesday</v>
      </c>
      <c r="H482" s="27" t="str">
        <f>TEXT(StockData[[#This Row],[Date]],"mmm yyyy")</f>
        <v>Jul 2023</v>
      </c>
      <c r="I482" s="2">
        <f>StockData[[#This Row],[high]] - StockData[[#This Row],[low]]</f>
        <v>6.2900000000000205</v>
      </c>
      <c r="J482" s="27" t="str">
        <f>IF(StockData[[#This Row],[high]]=_xlfn.MAXIFS(StockData[high],StockData[Date],"&lt;="&amp;StockData[[#This Row],[Date]]),"New High","Repeat")</f>
        <v>Repeat</v>
      </c>
      <c r="K482" s="27" t="str">
        <f>IF(StockData[[#This Row],[Spread]]&lt;5,"Low",IF(StockData[[#This Row],[Spread]]&lt;=15,"Medium","High"))</f>
        <v>Medium</v>
      </c>
      <c r="L482" s="27" t="str">
        <f>IF(StockData[[#This Row],[Spread]] &gt; AVERAGE(StockData[Spread]) * 1.2, "High", IF(StockData[[#This Row],[Spread]] &lt; AVERAGE(StockData[Spread]) * 0.8, "Low", "Medium"))</f>
        <v>Low</v>
      </c>
      <c r="M482" s="13">
        <f>(StockData[[#This Row],[close]] - StockData[[#This Row],[open]] )/ StockData[[#This Row],[open]]</f>
        <v>4.1785375118709315E-3</v>
      </c>
      <c r="N482" s="27">
        <f>IF(StockData[[#This Row],[change%]] &gt; 0.02, 0.9, IF(StockData[[#This Row],[change%]] &lt; -0.02, -0.9, 0))</f>
        <v>0</v>
      </c>
      <c r="O482" s="27" t="str">
        <f>IF(StockData[[#This Row],[sentiment score]] &gt; 0.5, "Positive", IF(StockData[[#This Row],[sentiment score]] &lt; -0.5, "Negative", "Neutral"))</f>
        <v>Neutral</v>
      </c>
    </row>
    <row r="483" spans="1:15" x14ac:dyDescent="0.3">
      <c r="A483" s="1">
        <v>45132</v>
      </c>
      <c r="B483" s="2">
        <v>272.38</v>
      </c>
      <c r="C483" s="2">
        <v>272.89999999999998</v>
      </c>
      <c r="D483" s="2">
        <v>265</v>
      </c>
      <c r="E483" s="2">
        <v>265.27999999999997</v>
      </c>
      <c r="F483" s="2">
        <v>112757327</v>
      </c>
      <c r="G483" s="27" t="str">
        <f>TEXT(StockData[[#This Row],[Date]],"dddd")</f>
        <v>Tuesday</v>
      </c>
      <c r="H483" s="27" t="str">
        <f>TEXT(StockData[[#This Row],[Date]],"mmm yyyy")</f>
        <v>Jul 2023</v>
      </c>
      <c r="I483" s="2">
        <f>StockData[[#This Row],[high]] - StockData[[#This Row],[low]]</f>
        <v>7.8999999999999773</v>
      </c>
      <c r="J483" s="27" t="str">
        <f>IF(StockData[[#This Row],[high]]=_xlfn.MAXIFS(StockData[high],StockData[Date],"&lt;="&amp;StockData[[#This Row],[Date]]),"New High","Repeat")</f>
        <v>Repeat</v>
      </c>
      <c r="K483" s="27" t="str">
        <f>IF(StockData[[#This Row],[Spread]]&lt;5,"Low",IF(StockData[[#This Row],[Spread]]&lt;=15,"Medium","High"))</f>
        <v>Medium</v>
      </c>
      <c r="L483" s="27" t="str">
        <f>IF(StockData[[#This Row],[Spread]] &gt; AVERAGE(StockData[Spread]) * 1.2, "High", IF(StockData[[#This Row],[Spread]] &lt; AVERAGE(StockData[Spread]) * 0.8, "Low", "Medium"))</f>
        <v>Low</v>
      </c>
      <c r="M483" s="13">
        <f>(StockData[[#This Row],[close]] - StockData[[#This Row],[open]] )/ StockData[[#This Row],[open]]</f>
        <v>-2.6066524708128435E-2</v>
      </c>
      <c r="N483" s="27">
        <f>IF(StockData[[#This Row],[change%]] &gt; 0.02, 0.9, IF(StockData[[#This Row],[change%]] &lt; -0.02, -0.9, 0))</f>
        <v>-0.9</v>
      </c>
      <c r="O483" s="27" t="str">
        <f>IF(StockData[[#This Row],[sentiment score]] &gt; 0.5, "Positive", IF(StockData[[#This Row],[sentiment score]] &lt; -0.5, "Negative", "Neutral"))</f>
        <v>Negative</v>
      </c>
    </row>
    <row r="484" spans="1:15" x14ac:dyDescent="0.3">
      <c r="A484" s="1">
        <v>45131</v>
      </c>
      <c r="B484" s="2">
        <v>255.85</v>
      </c>
      <c r="C484" s="2">
        <v>269.85000000000002</v>
      </c>
      <c r="D484" s="2">
        <v>254.12</v>
      </c>
      <c r="E484" s="2">
        <v>269.06</v>
      </c>
      <c r="F484" s="2">
        <v>137005037</v>
      </c>
      <c r="G484" s="27" t="str">
        <f>TEXT(StockData[[#This Row],[Date]],"dddd")</f>
        <v>Monday</v>
      </c>
      <c r="H484" s="27" t="str">
        <f>TEXT(StockData[[#This Row],[Date]],"mmm yyyy")</f>
        <v>Jul 2023</v>
      </c>
      <c r="I484" s="2">
        <f>StockData[[#This Row],[high]] - StockData[[#This Row],[low]]</f>
        <v>15.730000000000018</v>
      </c>
      <c r="J484" s="27" t="str">
        <f>IF(StockData[[#This Row],[high]]=_xlfn.MAXIFS(StockData[high],StockData[Date],"&lt;="&amp;StockData[[#This Row],[Date]]),"New High","Repeat")</f>
        <v>Repeat</v>
      </c>
      <c r="K484" s="27" t="str">
        <f>IF(StockData[[#This Row],[Spread]]&lt;5,"Low",IF(StockData[[#This Row],[Spread]]&lt;=15,"Medium","High"))</f>
        <v>High</v>
      </c>
      <c r="L484" s="27" t="str">
        <f>IF(StockData[[#This Row],[Spread]] &gt; AVERAGE(StockData[Spread]) * 1.2, "High", IF(StockData[[#This Row],[Spread]] &lt; AVERAGE(StockData[Spread]) * 0.8, "Low", "Medium"))</f>
        <v>Medium</v>
      </c>
      <c r="M484" s="13">
        <f>(StockData[[#This Row],[close]] - StockData[[#This Row],[open]] )/ StockData[[#This Row],[open]]</f>
        <v>5.1631815516904468E-2</v>
      </c>
      <c r="N484" s="27">
        <f>IF(StockData[[#This Row],[change%]] &gt; 0.02, 0.9, IF(StockData[[#This Row],[change%]] &lt; -0.02, -0.9, 0))</f>
        <v>0.9</v>
      </c>
      <c r="O484" s="27" t="str">
        <f>IF(StockData[[#This Row],[sentiment score]] &gt; 0.5, "Positive", IF(StockData[[#This Row],[sentiment score]] &lt; -0.5, "Negative", "Neutral"))</f>
        <v>Positive</v>
      </c>
    </row>
    <row r="485" spans="1:15" x14ac:dyDescent="0.3">
      <c r="A485" s="1">
        <v>45128</v>
      </c>
      <c r="B485" s="2">
        <v>268</v>
      </c>
      <c r="C485" s="2">
        <v>268</v>
      </c>
      <c r="D485" s="2">
        <v>255.8</v>
      </c>
      <c r="E485" s="2">
        <v>260.02</v>
      </c>
      <c r="F485" s="2">
        <v>161796073</v>
      </c>
      <c r="G485" s="27" t="str">
        <f>TEXT(StockData[[#This Row],[Date]],"dddd")</f>
        <v>Friday</v>
      </c>
      <c r="H485" s="27" t="str">
        <f>TEXT(StockData[[#This Row],[Date]],"mmm yyyy")</f>
        <v>Jul 2023</v>
      </c>
      <c r="I485" s="2">
        <f>StockData[[#This Row],[high]] - StockData[[#This Row],[low]]</f>
        <v>12.199999999999989</v>
      </c>
      <c r="J485" s="27" t="str">
        <f>IF(StockData[[#This Row],[high]]=_xlfn.MAXIFS(StockData[high],StockData[Date],"&lt;="&amp;StockData[[#This Row],[Date]]),"New High","Repeat")</f>
        <v>Repeat</v>
      </c>
      <c r="K485" s="27" t="str">
        <f>IF(StockData[[#This Row],[Spread]]&lt;5,"Low",IF(StockData[[#This Row],[Spread]]&lt;=15,"Medium","High"))</f>
        <v>Medium</v>
      </c>
      <c r="L485" s="27" t="str">
        <f>IF(StockData[[#This Row],[Spread]] &gt; AVERAGE(StockData[Spread]) * 1.2, "High", IF(StockData[[#This Row],[Spread]] &lt; AVERAGE(StockData[Spread]) * 0.8, "Low", "Medium"))</f>
        <v>Medium</v>
      </c>
      <c r="M485" s="13">
        <f>(StockData[[#This Row],[close]] - StockData[[#This Row],[open]] )/ StockData[[#This Row],[open]]</f>
        <v>-2.9776119402985142E-2</v>
      </c>
      <c r="N485" s="27">
        <f>IF(StockData[[#This Row],[change%]] &gt; 0.02, 0.9, IF(StockData[[#This Row],[change%]] &lt; -0.02, -0.9, 0))</f>
        <v>-0.9</v>
      </c>
      <c r="O485" s="27" t="str">
        <f>IF(StockData[[#This Row],[sentiment score]] &gt; 0.5, "Positive", IF(StockData[[#This Row],[sentiment score]] &lt; -0.5, "Negative", "Neutral"))</f>
        <v>Negative</v>
      </c>
    </row>
    <row r="486" spans="1:15" x14ac:dyDescent="0.3">
      <c r="A486" s="1">
        <v>45127</v>
      </c>
      <c r="B486" s="2">
        <v>279.56</v>
      </c>
      <c r="C486" s="2">
        <v>280.93</v>
      </c>
      <c r="D486" s="2">
        <v>261.2</v>
      </c>
      <c r="E486" s="2">
        <v>262.89999999999998</v>
      </c>
      <c r="F486" s="2">
        <v>175158273</v>
      </c>
      <c r="G486" s="27" t="str">
        <f>TEXT(StockData[[#This Row],[Date]],"dddd")</f>
        <v>Thursday</v>
      </c>
      <c r="H486" s="27" t="str">
        <f>TEXT(StockData[[#This Row],[Date]],"mmm yyyy")</f>
        <v>Jul 2023</v>
      </c>
      <c r="I486" s="2">
        <f>StockData[[#This Row],[high]] - StockData[[#This Row],[low]]</f>
        <v>19.730000000000018</v>
      </c>
      <c r="J486" s="27" t="str">
        <f>IF(StockData[[#This Row],[high]]=_xlfn.MAXIFS(StockData[high],StockData[Date],"&lt;="&amp;StockData[[#This Row],[Date]]),"New High","Repeat")</f>
        <v>Repeat</v>
      </c>
      <c r="K486" s="27" t="str">
        <f>IF(StockData[[#This Row],[Spread]]&lt;5,"Low",IF(StockData[[#This Row],[Spread]]&lt;=15,"Medium","High"))</f>
        <v>High</v>
      </c>
      <c r="L486" s="27" t="str">
        <f>IF(StockData[[#This Row],[Spread]] &gt; AVERAGE(StockData[Spread]) * 1.2, "High", IF(StockData[[#This Row],[Spread]] &lt; AVERAGE(StockData[Spread]) * 0.8, "Low", "Medium"))</f>
        <v>High</v>
      </c>
      <c r="M486" s="13">
        <f>(StockData[[#This Row],[close]] - StockData[[#This Row],[open]] )/ StockData[[#This Row],[open]]</f>
        <v>-5.9593647159822669E-2</v>
      </c>
      <c r="N486" s="27">
        <f>IF(StockData[[#This Row],[change%]] &gt; 0.02, 0.9, IF(StockData[[#This Row],[change%]] &lt; -0.02, -0.9, 0))</f>
        <v>-0.9</v>
      </c>
      <c r="O486" s="27" t="str">
        <f>IF(StockData[[#This Row],[sentiment score]] &gt; 0.5, "Positive", IF(StockData[[#This Row],[sentiment score]] &lt; -0.5, "Negative", "Neutral"))</f>
        <v>Negative</v>
      </c>
    </row>
    <row r="487" spans="1:15" x14ac:dyDescent="0.3">
      <c r="A487" s="1">
        <v>45126</v>
      </c>
      <c r="B487" s="2">
        <v>296.04000000000002</v>
      </c>
      <c r="C487" s="2">
        <v>299.29000000000002</v>
      </c>
      <c r="D487" s="2">
        <v>289.52010000000001</v>
      </c>
      <c r="E487" s="2">
        <v>291.26</v>
      </c>
      <c r="F487" s="2">
        <v>142355353</v>
      </c>
      <c r="G487" s="27" t="str">
        <f>TEXT(StockData[[#This Row],[Date]],"dddd")</f>
        <v>Wednesday</v>
      </c>
      <c r="H487" s="27" t="str">
        <f>TEXT(StockData[[#This Row],[Date]],"mmm yyyy")</f>
        <v>Jul 2023</v>
      </c>
      <c r="I487" s="2">
        <f>StockData[[#This Row],[high]] - StockData[[#This Row],[low]]</f>
        <v>9.7699000000000069</v>
      </c>
      <c r="J487" s="27" t="str">
        <f>IF(StockData[[#This Row],[high]]=_xlfn.MAXIFS(StockData[high],StockData[Date],"&lt;="&amp;StockData[[#This Row],[Date]]),"New High","Repeat")</f>
        <v>Repeat</v>
      </c>
      <c r="K487" s="27" t="str">
        <f>IF(StockData[[#This Row],[Spread]]&lt;5,"Low",IF(StockData[[#This Row],[Spread]]&lt;=15,"Medium","High"))</f>
        <v>Medium</v>
      </c>
      <c r="L487" s="27" t="str">
        <f>IF(StockData[[#This Row],[Spread]] &gt; AVERAGE(StockData[Spread]) * 1.2, "High", IF(StockData[[#This Row],[Spread]] &lt; AVERAGE(StockData[Spread]) * 0.8, "Low", "Medium"))</f>
        <v>Low</v>
      </c>
      <c r="M487" s="13">
        <f>(StockData[[#This Row],[close]] - StockData[[#This Row],[open]] )/ StockData[[#This Row],[open]]</f>
        <v>-1.6146466693690142E-2</v>
      </c>
      <c r="N487" s="27">
        <f>IF(StockData[[#This Row],[change%]] &gt; 0.02, 0.9, IF(StockData[[#This Row],[change%]] &lt; -0.02, -0.9, 0))</f>
        <v>0</v>
      </c>
      <c r="O487" s="27" t="str">
        <f>IF(StockData[[#This Row],[sentiment score]] &gt; 0.5, "Positive", IF(StockData[[#This Row],[sentiment score]] &lt; -0.5, "Negative", "Neutral"))</f>
        <v>Neutral</v>
      </c>
    </row>
    <row r="488" spans="1:15" x14ac:dyDescent="0.3">
      <c r="A488" s="1">
        <v>45125</v>
      </c>
      <c r="B488" s="2">
        <v>290.14999999999998</v>
      </c>
      <c r="C488" s="2">
        <v>295.26</v>
      </c>
      <c r="D488" s="2">
        <v>286.01</v>
      </c>
      <c r="E488" s="2">
        <v>293.33999999999997</v>
      </c>
      <c r="F488" s="2">
        <v>112434713</v>
      </c>
      <c r="G488" s="27" t="str">
        <f>TEXT(StockData[[#This Row],[Date]],"dddd")</f>
        <v>Tuesday</v>
      </c>
      <c r="H488" s="27" t="str">
        <f>TEXT(StockData[[#This Row],[Date]],"mmm yyyy")</f>
        <v>Jul 2023</v>
      </c>
      <c r="I488" s="2">
        <f>StockData[[#This Row],[high]] - StockData[[#This Row],[low]]</f>
        <v>9.25</v>
      </c>
      <c r="J488" s="27" t="str">
        <f>IF(StockData[[#This Row],[high]]=_xlfn.MAXIFS(StockData[high],StockData[Date],"&lt;="&amp;StockData[[#This Row],[Date]]),"New High","Repeat")</f>
        <v>Repeat</v>
      </c>
      <c r="K488" s="27" t="str">
        <f>IF(StockData[[#This Row],[Spread]]&lt;5,"Low",IF(StockData[[#This Row],[Spread]]&lt;=15,"Medium","High"))</f>
        <v>Medium</v>
      </c>
      <c r="L488" s="27" t="str">
        <f>IF(StockData[[#This Row],[Spread]] &gt; AVERAGE(StockData[Spread]) * 1.2, "High", IF(StockData[[#This Row],[Spread]] &lt; AVERAGE(StockData[Spread]) * 0.8, "Low", "Medium"))</f>
        <v>Low</v>
      </c>
      <c r="M488" s="13">
        <f>(StockData[[#This Row],[close]] - StockData[[#This Row],[open]] )/ StockData[[#This Row],[open]]</f>
        <v>1.0994313286231253E-2</v>
      </c>
      <c r="N488" s="27">
        <f>IF(StockData[[#This Row],[change%]] &gt; 0.02, 0.9, IF(StockData[[#This Row],[change%]] &lt; -0.02, -0.9, 0))</f>
        <v>0</v>
      </c>
      <c r="O488" s="27" t="str">
        <f>IF(StockData[[#This Row],[sentiment score]] &gt; 0.5, "Positive", IF(StockData[[#This Row],[sentiment score]] &lt; -0.5, "Negative", "Neutral"))</f>
        <v>Neutral</v>
      </c>
    </row>
    <row r="489" spans="1:15" x14ac:dyDescent="0.3">
      <c r="A489" s="1">
        <v>45124</v>
      </c>
      <c r="B489" s="2">
        <v>286.625</v>
      </c>
      <c r="C489" s="2">
        <v>292.23</v>
      </c>
      <c r="D489" s="2">
        <v>283.57</v>
      </c>
      <c r="E489" s="2">
        <v>290.38</v>
      </c>
      <c r="F489" s="2">
        <v>131569593</v>
      </c>
      <c r="G489" s="27" t="str">
        <f>TEXT(StockData[[#This Row],[Date]],"dddd")</f>
        <v>Monday</v>
      </c>
      <c r="H489" s="27" t="str">
        <f>TEXT(StockData[[#This Row],[Date]],"mmm yyyy")</f>
        <v>Jul 2023</v>
      </c>
      <c r="I489" s="2">
        <f>StockData[[#This Row],[high]] - StockData[[#This Row],[low]]</f>
        <v>8.660000000000025</v>
      </c>
      <c r="J489" s="27" t="str">
        <f>IF(StockData[[#This Row],[high]]=_xlfn.MAXIFS(StockData[high],StockData[Date],"&lt;="&amp;StockData[[#This Row],[Date]]),"New High","Repeat")</f>
        <v>Repeat</v>
      </c>
      <c r="K489" s="27" t="str">
        <f>IF(StockData[[#This Row],[Spread]]&lt;5,"Low",IF(StockData[[#This Row],[Spread]]&lt;=15,"Medium","High"))</f>
        <v>Medium</v>
      </c>
      <c r="L489" s="27" t="str">
        <f>IF(StockData[[#This Row],[Spread]] &gt; AVERAGE(StockData[Spread]) * 1.2, "High", IF(StockData[[#This Row],[Spread]] &lt; AVERAGE(StockData[Spread]) * 0.8, "Low", "Medium"))</f>
        <v>Low</v>
      </c>
      <c r="M489" s="13">
        <f>(StockData[[#This Row],[close]] - StockData[[#This Row],[open]] )/ StockData[[#This Row],[open]]</f>
        <v>1.3100741386829465E-2</v>
      </c>
      <c r="N489" s="27">
        <f>IF(StockData[[#This Row],[change%]] &gt; 0.02, 0.9, IF(StockData[[#This Row],[change%]] &lt; -0.02, -0.9, 0))</f>
        <v>0</v>
      </c>
      <c r="O489" s="27" t="str">
        <f>IF(StockData[[#This Row],[sentiment score]] &gt; 0.5, "Positive", IF(StockData[[#This Row],[sentiment score]] &lt; -0.5, "Negative", "Neutral"))</f>
        <v>Neutral</v>
      </c>
    </row>
    <row r="490" spans="1:15" x14ac:dyDescent="0.3">
      <c r="A490" s="1">
        <v>45121</v>
      </c>
      <c r="B490" s="2">
        <v>277.01</v>
      </c>
      <c r="C490" s="2">
        <v>285.3</v>
      </c>
      <c r="D490" s="2">
        <v>276.31</v>
      </c>
      <c r="E490" s="2">
        <v>281.38</v>
      </c>
      <c r="F490" s="2">
        <v>120062369</v>
      </c>
      <c r="G490" s="27" t="str">
        <f>TEXT(StockData[[#This Row],[Date]],"dddd")</f>
        <v>Friday</v>
      </c>
      <c r="H490" s="27" t="str">
        <f>TEXT(StockData[[#This Row],[Date]],"mmm yyyy")</f>
        <v>Jul 2023</v>
      </c>
      <c r="I490" s="2">
        <f>StockData[[#This Row],[high]] - StockData[[#This Row],[low]]</f>
        <v>8.9900000000000091</v>
      </c>
      <c r="J490" s="27" t="str">
        <f>IF(StockData[[#This Row],[high]]=_xlfn.MAXIFS(StockData[high],StockData[Date],"&lt;="&amp;StockData[[#This Row],[Date]]),"New High","Repeat")</f>
        <v>Repeat</v>
      </c>
      <c r="K490" s="27" t="str">
        <f>IF(StockData[[#This Row],[Spread]]&lt;5,"Low",IF(StockData[[#This Row],[Spread]]&lt;=15,"Medium","High"))</f>
        <v>Medium</v>
      </c>
      <c r="L490" s="27" t="str">
        <f>IF(StockData[[#This Row],[Spread]] &gt; AVERAGE(StockData[Spread]) * 1.2, "High", IF(StockData[[#This Row],[Spread]] &lt; AVERAGE(StockData[Spread]) * 0.8, "Low", "Medium"))</f>
        <v>Low</v>
      </c>
      <c r="M490" s="13">
        <f>(StockData[[#This Row],[close]] - StockData[[#This Row],[open]] )/ StockData[[#This Row],[open]]</f>
        <v>1.5775603768817027E-2</v>
      </c>
      <c r="N490" s="27">
        <f>IF(StockData[[#This Row],[change%]] &gt; 0.02, 0.9, IF(StockData[[#This Row],[change%]] &lt; -0.02, -0.9, 0))</f>
        <v>0</v>
      </c>
      <c r="O490" s="27" t="str">
        <f>IF(StockData[[#This Row],[sentiment score]] &gt; 0.5, "Positive", IF(StockData[[#This Row],[sentiment score]] &lt; -0.5, "Negative", "Neutral"))</f>
        <v>Neutral</v>
      </c>
    </row>
    <row r="491" spans="1:15" x14ac:dyDescent="0.3">
      <c r="A491" s="1">
        <v>45120</v>
      </c>
      <c r="B491" s="2">
        <v>274.58999999999997</v>
      </c>
      <c r="C491" s="2">
        <v>279.45</v>
      </c>
      <c r="D491" s="2">
        <v>270.60000000000002</v>
      </c>
      <c r="E491" s="2">
        <v>277.89999999999998</v>
      </c>
      <c r="F491" s="2">
        <v>112681458</v>
      </c>
      <c r="G491" s="27" t="str">
        <f>TEXT(StockData[[#This Row],[Date]],"dddd")</f>
        <v>Thursday</v>
      </c>
      <c r="H491" s="27" t="str">
        <f>TEXT(StockData[[#This Row],[Date]],"mmm yyyy")</f>
        <v>Jul 2023</v>
      </c>
      <c r="I491" s="2">
        <f>StockData[[#This Row],[high]] - StockData[[#This Row],[low]]</f>
        <v>8.8499999999999659</v>
      </c>
      <c r="J491" s="27" t="str">
        <f>IF(StockData[[#This Row],[high]]=_xlfn.MAXIFS(StockData[high],StockData[Date],"&lt;="&amp;StockData[[#This Row],[Date]]),"New High","Repeat")</f>
        <v>Repeat</v>
      </c>
      <c r="K491" s="27" t="str">
        <f>IF(StockData[[#This Row],[Spread]]&lt;5,"Low",IF(StockData[[#This Row],[Spread]]&lt;=15,"Medium","High"))</f>
        <v>Medium</v>
      </c>
      <c r="L491" s="27" t="str">
        <f>IF(StockData[[#This Row],[Spread]] &gt; AVERAGE(StockData[Spread]) * 1.2, "High", IF(StockData[[#This Row],[Spread]] &lt; AVERAGE(StockData[Spread]) * 0.8, "Low", "Medium"))</f>
        <v>Low</v>
      </c>
      <c r="M491" s="13">
        <f>(StockData[[#This Row],[close]] - StockData[[#This Row],[open]] )/ StockData[[#This Row],[open]]</f>
        <v>1.2054335554827206E-2</v>
      </c>
      <c r="N491" s="27">
        <f>IF(StockData[[#This Row],[change%]] &gt; 0.02, 0.9, IF(StockData[[#This Row],[change%]] &lt; -0.02, -0.9, 0))</f>
        <v>0</v>
      </c>
      <c r="O491" s="27" t="str">
        <f>IF(StockData[[#This Row],[sentiment score]] &gt; 0.5, "Positive", IF(StockData[[#This Row],[sentiment score]] &lt; -0.5, "Negative", "Neutral"))</f>
        <v>Neutral</v>
      </c>
    </row>
    <row r="492" spans="1:15" x14ac:dyDescent="0.3">
      <c r="A492" s="1">
        <v>45119</v>
      </c>
      <c r="B492" s="2">
        <v>276.32499999999999</v>
      </c>
      <c r="C492" s="2">
        <v>276.52</v>
      </c>
      <c r="D492" s="2">
        <v>271.45999999999998</v>
      </c>
      <c r="E492" s="2">
        <v>271.99</v>
      </c>
      <c r="F492" s="2">
        <v>95672139</v>
      </c>
      <c r="G492" s="27" t="str">
        <f>TEXT(StockData[[#This Row],[Date]],"dddd")</f>
        <v>Wednesday</v>
      </c>
      <c r="H492" s="27" t="str">
        <f>TEXT(StockData[[#This Row],[Date]],"mmm yyyy")</f>
        <v>Jul 2023</v>
      </c>
      <c r="I492" s="2">
        <f>StockData[[#This Row],[high]] - StockData[[#This Row],[low]]</f>
        <v>5.0600000000000023</v>
      </c>
      <c r="J492" s="27" t="str">
        <f>IF(StockData[[#This Row],[high]]=_xlfn.MAXIFS(StockData[high],StockData[Date],"&lt;="&amp;StockData[[#This Row],[Date]]),"New High","Repeat")</f>
        <v>Repeat</v>
      </c>
      <c r="K492" s="27" t="str">
        <f>IF(StockData[[#This Row],[Spread]]&lt;5,"Low",IF(StockData[[#This Row],[Spread]]&lt;=15,"Medium","High"))</f>
        <v>Medium</v>
      </c>
      <c r="L492" s="27" t="str">
        <f>IF(StockData[[#This Row],[Spread]] &gt; AVERAGE(StockData[Spread]) * 1.2, "High", IF(StockData[[#This Row],[Spread]] &lt; AVERAGE(StockData[Spread]) * 0.8, "Low", "Medium"))</f>
        <v>Low</v>
      </c>
      <c r="M492" s="13">
        <f>(StockData[[#This Row],[close]] - StockData[[#This Row],[open]] )/ StockData[[#This Row],[open]]</f>
        <v>-1.5688048493621567E-2</v>
      </c>
      <c r="N492" s="27">
        <f>IF(StockData[[#This Row],[change%]] &gt; 0.02, 0.9, IF(StockData[[#This Row],[change%]] &lt; -0.02, -0.9, 0))</f>
        <v>0</v>
      </c>
      <c r="O492" s="27" t="str">
        <f>IF(StockData[[#This Row],[sentiment score]] &gt; 0.5, "Positive", IF(StockData[[#This Row],[sentiment score]] &lt; -0.5, "Negative", "Neutral"))</f>
        <v>Neutral</v>
      </c>
    </row>
    <row r="493" spans="1:15" x14ac:dyDescent="0.3">
      <c r="A493" s="1">
        <v>45118</v>
      </c>
      <c r="B493" s="2">
        <v>268.64999999999998</v>
      </c>
      <c r="C493" s="2">
        <v>270.89999999999998</v>
      </c>
      <c r="D493" s="2">
        <v>266.37</v>
      </c>
      <c r="E493" s="2">
        <v>269.79000000000002</v>
      </c>
      <c r="F493" s="2">
        <v>91972358</v>
      </c>
      <c r="G493" s="27" t="str">
        <f>TEXT(StockData[[#This Row],[Date]],"dddd")</f>
        <v>Tuesday</v>
      </c>
      <c r="H493" s="27" t="str">
        <f>TEXT(StockData[[#This Row],[Date]],"mmm yyyy")</f>
        <v>Jul 2023</v>
      </c>
      <c r="I493" s="2">
        <f>StockData[[#This Row],[high]] - StockData[[#This Row],[low]]</f>
        <v>4.5299999999999727</v>
      </c>
      <c r="J493" s="27" t="str">
        <f>IF(StockData[[#This Row],[high]]=_xlfn.MAXIFS(StockData[high],StockData[Date],"&lt;="&amp;StockData[[#This Row],[Date]]),"New High","Repeat")</f>
        <v>Repeat</v>
      </c>
      <c r="K493" s="27" t="str">
        <f>IF(StockData[[#This Row],[Spread]]&lt;5,"Low",IF(StockData[[#This Row],[Spread]]&lt;=15,"Medium","High"))</f>
        <v>Low</v>
      </c>
      <c r="L493" s="27" t="str">
        <f>IF(StockData[[#This Row],[Spread]] &gt; AVERAGE(StockData[Spread]) * 1.2, "High", IF(StockData[[#This Row],[Spread]] &lt; AVERAGE(StockData[Spread]) * 0.8, "Low", "Medium"))</f>
        <v>Low</v>
      </c>
      <c r="M493" s="13">
        <f>(StockData[[#This Row],[close]] - StockData[[#This Row],[open]] )/ StockData[[#This Row],[open]]</f>
        <v>4.2434394193189779E-3</v>
      </c>
      <c r="N493" s="27">
        <f>IF(StockData[[#This Row],[change%]] &gt; 0.02, 0.9, IF(StockData[[#This Row],[change%]] &lt; -0.02, -0.9, 0))</f>
        <v>0</v>
      </c>
      <c r="O493" s="27" t="str">
        <f>IF(StockData[[#This Row],[sentiment score]] &gt; 0.5, "Positive", IF(StockData[[#This Row],[sentiment score]] &lt; -0.5, "Negative", "Neutral"))</f>
        <v>Neutral</v>
      </c>
    </row>
    <row r="494" spans="1:15" x14ac:dyDescent="0.3">
      <c r="A494" s="1">
        <v>45117</v>
      </c>
      <c r="B494" s="2">
        <v>276.47000000000003</v>
      </c>
      <c r="C494" s="2">
        <v>277.52</v>
      </c>
      <c r="D494" s="2">
        <v>265.10000000000002</v>
      </c>
      <c r="E494" s="2">
        <v>269.61</v>
      </c>
      <c r="F494" s="2">
        <v>119425405</v>
      </c>
      <c r="G494" s="27" t="str">
        <f>TEXT(StockData[[#This Row],[Date]],"dddd")</f>
        <v>Monday</v>
      </c>
      <c r="H494" s="27" t="str">
        <f>TEXT(StockData[[#This Row],[Date]],"mmm yyyy")</f>
        <v>Jul 2023</v>
      </c>
      <c r="I494" s="2">
        <f>StockData[[#This Row],[high]] - StockData[[#This Row],[low]]</f>
        <v>12.419999999999959</v>
      </c>
      <c r="J494" s="27" t="str">
        <f>IF(StockData[[#This Row],[high]]=_xlfn.MAXIFS(StockData[high],StockData[Date],"&lt;="&amp;StockData[[#This Row],[Date]]),"New High","Repeat")</f>
        <v>Repeat</v>
      </c>
      <c r="K494" s="27" t="str">
        <f>IF(StockData[[#This Row],[Spread]]&lt;5,"Low",IF(StockData[[#This Row],[Spread]]&lt;=15,"Medium","High"))</f>
        <v>Medium</v>
      </c>
      <c r="L494" s="27" t="str">
        <f>IF(StockData[[#This Row],[Spread]] &gt; AVERAGE(StockData[Spread]) * 1.2, "High", IF(StockData[[#This Row],[Spread]] &lt; AVERAGE(StockData[Spread]) * 0.8, "Low", "Medium"))</f>
        <v>Medium</v>
      </c>
      <c r="M494" s="13">
        <f>(StockData[[#This Row],[close]] - StockData[[#This Row],[open]] )/ StockData[[#This Row],[open]]</f>
        <v>-2.4812818750678239E-2</v>
      </c>
      <c r="N494" s="27">
        <f>IF(StockData[[#This Row],[change%]] &gt; 0.02, 0.9, IF(StockData[[#This Row],[change%]] &lt; -0.02, -0.9, 0))</f>
        <v>-0.9</v>
      </c>
      <c r="O494" s="27" t="str">
        <f>IF(StockData[[#This Row],[sentiment score]] &gt; 0.5, "Positive", IF(StockData[[#This Row],[sentiment score]] &lt; -0.5, "Negative", "Neutral"))</f>
        <v>Negative</v>
      </c>
    </row>
    <row r="495" spans="1:15" x14ac:dyDescent="0.3">
      <c r="A495" s="1">
        <v>45114</v>
      </c>
      <c r="B495" s="2">
        <v>278.43</v>
      </c>
      <c r="C495" s="2">
        <v>280.77999999999997</v>
      </c>
      <c r="D495" s="2">
        <v>273.77</v>
      </c>
      <c r="E495" s="2">
        <v>274.43</v>
      </c>
      <c r="F495" s="2">
        <v>113879174</v>
      </c>
      <c r="G495" s="27" t="str">
        <f>TEXT(StockData[[#This Row],[Date]],"dddd")</f>
        <v>Friday</v>
      </c>
      <c r="H495" s="27" t="str">
        <f>TEXT(StockData[[#This Row],[Date]],"mmm yyyy")</f>
        <v>Jul 2023</v>
      </c>
      <c r="I495" s="2">
        <f>StockData[[#This Row],[high]] - StockData[[#This Row],[low]]</f>
        <v>7.0099999999999909</v>
      </c>
      <c r="J495" s="27" t="str">
        <f>IF(StockData[[#This Row],[high]]=_xlfn.MAXIFS(StockData[high],StockData[Date],"&lt;="&amp;StockData[[#This Row],[Date]]),"New High","Repeat")</f>
        <v>Repeat</v>
      </c>
      <c r="K495" s="27" t="str">
        <f>IF(StockData[[#This Row],[Spread]]&lt;5,"Low",IF(StockData[[#This Row],[Spread]]&lt;=15,"Medium","High"))</f>
        <v>Medium</v>
      </c>
      <c r="L495" s="27" t="str">
        <f>IF(StockData[[#This Row],[Spread]] &gt; AVERAGE(StockData[Spread]) * 1.2, "High", IF(StockData[[#This Row],[Spread]] &lt; AVERAGE(StockData[Spread]) * 0.8, "Low", "Medium"))</f>
        <v>Low</v>
      </c>
      <c r="M495" s="13">
        <f>(StockData[[#This Row],[close]] - StockData[[#This Row],[open]] )/ StockData[[#This Row],[open]]</f>
        <v>-1.4366268002729591E-2</v>
      </c>
      <c r="N495" s="27">
        <f>IF(StockData[[#This Row],[change%]] &gt; 0.02, 0.9, IF(StockData[[#This Row],[change%]] &lt; -0.02, -0.9, 0))</f>
        <v>0</v>
      </c>
      <c r="O495" s="27" t="str">
        <f>IF(StockData[[#This Row],[sentiment score]] &gt; 0.5, "Positive", IF(StockData[[#This Row],[sentiment score]] &lt; -0.5, "Negative", "Neutral"))</f>
        <v>Neutral</v>
      </c>
    </row>
    <row r="496" spans="1:15" x14ac:dyDescent="0.3">
      <c r="A496" s="1">
        <v>45113</v>
      </c>
      <c r="B496" s="2">
        <v>278.08999999999997</v>
      </c>
      <c r="C496" s="2">
        <v>279.97000000000003</v>
      </c>
      <c r="D496" s="2">
        <v>272.88</v>
      </c>
      <c r="E496" s="2">
        <v>276.54000000000002</v>
      </c>
      <c r="F496" s="2">
        <v>120707419</v>
      </c>
      <c r="G496" s="27" t="str">
        <f>TEXT(StockData[[#This Row],[Date]],"dddd")</f>
        <v>Thursday</v>
      </c>
      <c r="H496" s="27" t="str">
        <f>TEXT(StockData[[#This Row],[Date]],"mmm yyyy")</f>
        <v>Jul 2023</v>
      </c>
      <c r="I496" s="2">
        <f>StockData[[#This Row],[high]] - StockData[[#This Row],[low]]</f>
        <v>7.0900000000000318</v>
      </c>
      <c r="J496" s="27" t="str">
        <f>IF(StockData[[#This Row],[high]]=_xlfn.MAXIFS(StockData[high],StockData[Date],"&lt;="&amp;StockData[[#This Row],[Date]]),"New High","Repeat")</f>
        <v>Repeat</v>
      </c>
      <c r="K496" s="27" t="str">
        <f>IF(StockData[[#This Row],[Spread]]&lt;5,"Low",IF(StockData[[#This Row],[Spread]]&lt;=15,"Medium","High"))</f>
        <v>Medium</v>
      </c>
      <c r="L496" s="27" t="str">
        <f>IF(StockData[[#This Row],[Spread]] &gt; AVERAGE(StockData[Spread]) * 1.2, "High", IF(StockData[[#This Row],[Spread]] &lt; AVERAGE(StockData[Spread]) * 0.8, "Low", "Medium"))</f>
        <v>Low</v>
      </c>
      <c r="M496" s="13">
        <f>(StockData[[#This Row],[close]] - StockData[[#This Row],[open]] )/ StockData[[#This Row],[open]]</f>
        <v>-5.5737351217230204E-3</v>
      </c>
      <c r="N496" s="27">
        <f>IF(StockData[[#This Row],[change%]] &gt; 0.02, 0.9, IF(StockData[[#This Row],[change%]] &lt; -0.02, -0.9, 0))</f>
        <v>0</v>
      </c>
      <c r="O496" s="27" t="str">
        <f>IF(StockData[[#This Row],[sentiment score]] &gt; 0.5, "Positive", IF(StockData[[#This Row],[sentiment score]] &lt; -0.5, "Negative", "Neutral"))</f>
        <v>Neutral</v>
      </c>
    </row>
    <row r="497" spans="1:15" x14ac:dyDescent="0.3">
      <c r="A497" s="1">
        <v>45112</v>
      </c>
      <c r="B497" s="2">
        <v>278.82</v>
      </c>
      <c r="C497" s="2">
        <v>283.85000000000002</v>
      </c>
      <c r="D497" s="2">
        <v>277.60000000000002</v>
      </c>
      <c r="E497" s="2">
        <v>282.48</v>
      </c>
      <c r="F497" s="2">
        <v>131530862</v>
      </c>
      <c r="G497" s="27" t="str">
        <f>TEXT(StockData[[#This Row],[Date]],"dddd")</f>
        <v>Wednesday</v>
      </c>
      <c r="H497" s="27" t="str">
        <f>TEXT(StockData[[#This Row],[Date]],"mmm yyyy")</f>
        <v>Jul 2023</v>
      </c>
      <c r="I497" s="2">
        <f>StockData[[#This Row],[high]] - StockData[[#This Row],[low]]</f>
        <v>6.25</v>
      </c>
      <c r="J497" s="27" t="str">
        <f>IF(StockData[[#This Row],[high]]=_xlfn.MAXIFS(StockData[high],StockData[Date],"&lt;="&amp;StockData[[#This Row],[Date]]),"New High","Repeat")</f>
        <v>Repeat</v>
      </c>
      <c r="K497" s="27" t="str">
        <f>IF(StockData[[#This Row],[Spread]]&lt;5,"Low",IF(StockData[[#This Row],[Spread]]&lt;=15,"Medium","High"))</f>
        <v>Medium</v>
      </c>
      <c r="L497" s="27" t="str">
        <f>IF(StockData[[#This Row],[Spread]] &gt; AVERAGE(StockData[Spread]) * 1.2, "High", IF(StockData[[#This Row],[Spread]] &lt; AVERAGE(StockData[Spread]) * 0.8, "Low", "Medium"))</f>
        <v>Low</v>
      </c>
      <c r="M497" s="13">
        <f>(StockData[[#This Row],[close]] - StockData[[#This Row],[open]] )/ StockData[[#This Row],[open]]</f>
        <v>1.312674843985376E-2</v>
      </c>
      <c r="N497" s="27">
        <f>IF(StockData[[#This Row],[change%]] &gt; 0.02, 0.9, IF(StockData[[#This Row],[change%]] &lt; -0.02, -0.9, 0))</f>
        <v>0</v>
      </c>
      <c r="O497" s="27" t="str">
        <f>IF(StockData[[#This Row],[sentiment score]] &gt; 0.5, "Positive", IF(StockData[[#This Row],[sentiment score]] &lt; -0.5, "Negative", "Neutral"))</f>
        <v>Neutral</v>
      </c>
    </row>
    <row r="498" spans="1:15" x14ac:dyDescent="0.3">
      <c r="A498" s="1">
        <v>45110</v>
      </c>
      <c r="B498" s="2">
        <v>276.49</v>
      </c>
      <c r="C498" s="2">
        <v>284.25</v>
      </c>
      <c r="D498" s="2">
        <v>275.11</v>
      </c>
      <c r="E498" s="2">
        <v>279.82</v>
      </c>
      <c r="F498" s="2">
        <v>119685891</v>
      </c>
      <c r="G498" s="27" t="str">
        <f>TEXT(StockData[[#This Row],[Date]],"dddd")</f>
        <v>Monday</v>
      </c>
      <c r="H498" s="27" t="str">
        <f>TEXT(StockData[[#This Row],[Date]],"mmm yyyy")</f>
        <v>Jul 2023</v>
      </c>
      <c r="I498" s="2">
        <f>StockData[[#This Row],[high]] - StockData[[#This Row],[low]]</f>
        <v>9.1399999999999864</v>
      </c>
      <c r="J498" s="27" t="str">
        <f>IF(StockData[[#This Row],[high]]=_xlfn.MAXIFS(StockData[high],StockData[Date],"&lt;="&amp;StockData[[#This Row],[Date]]),"New High","Repeat")</f>
        <v>Repeat</v>
      </c>
      <c r="K498" s="27" t="str">
        <f>IF(StockData[[#This Row],[Spread]]&lt;5,"Low",IF(StockData[[#This Row],[Spread]]&lt;=15,"Medium","High"))</f>
        <v>Medium</v>
      </c>
      <c r="L498" s="27" t="str">
        <f>IF(StockData[[#This Row],[Spread]] &gt; AVERAGE(StockData[Spread]) * 1.2, "High", IF(StockData[[#This Row],[Spread]] &lt; AVERAGE(StockData[Spread]) * 0.8, "Low", "Medium"))</f>
        <v>Low</v>
      </c>
      <c r="M498" s="13">
        <f>(StockData[[#This Row],[close]] - StockData[[#This Row],[open]] )/ StockData[[#This Row],[open]]</f>
        <v>1.2043835220080235E-2</v>
      </c>
      <c r="N498" s="27">
        <f>IF(StockData[[#This Row],[change%]] &gt; 0.02, 0.9, IF(StockData[[#This Row],[change%]] &lt; -0.02, -0.9, 0))</f>
        <v>0</v>
      </c>
      <c r="O498" s="27" t="str">
        <f>IF(StockData[[#This Row],[sentiment score]] &gt; 0.5, "Positive", IF(StockData[[#This Row],[sentiment score]] &lt; -0.5, "Negative", "Neutral"))</f>
        <v>Neutral</v>
      </c>
    </row>
    <row r="499" spans="1:15" x14ac:dyDescent="0.3">
      <c r="A499" s="1">
        <v>45107</v>
      </c>
      <c r="B499" s="2">
        <v>260.60000000000002</v>
      </c>
      <c r="C499" s="2">
        <v>264.45</v>
      </c>
      <c r="D499" s="2">
        <v>259.89</v>
      </c>
      <c r="E499" s="2">
        <v>261.77</v>
      </c>
      <c r="F499" s="2">
        <v>112620784</v>
      </c>
      <c r="G499" s="27" t="str">
        <f>TEXT(StockData[[#This Row],[Date]],"dddd")</f>
        <v>Friday</v>
      </c>
      <c r="H499" s="27" t="str">
        <f>TEXT(StockData[[#This Row],[Date]],"mmm yyyy")</f>
        <v>Jun 2023</v>
      </c>
      <c r="I499" s="2">
        <f>StockData[[#This Row],[high]] - StockData[[#This Row],[low]]</f>
        <v>4.5600000000000023</v>
      </c>
      <c r="J499" s="27" t="str">
        <f>IF(StockData[[#This Row],[high]]=_xlfn.MAXIFS(StockData[high],StockData[Date],"&lt;="&amp;StockData[[#This Row],[Date]]),"New High","Repeat")</f>
        <v>Repeat</v>
      </c>
      <c r="K499" s="27" t="str">
        <f>IF(StockData[[#This Row],[Spread]]&lt;5,"Low",IF(StockData[[#This Row],[Spread]]&lt;=15,"Medium","High"))</f>
        <v>Low</v>
      </c>
      <c r="L499" s="27" t="str">
        <f>IF(StockData[[#This Row],[Spread]] &gt; AVERAGE(StockData[Spread]) * 1.2, "High", IF(StockData[[#This Row],[Spread]] &lt; AVERAGE(StockData[Spread]) * 0.8, "Low", "Medium"))</f>
        <v>Low</v>
      </c>
      <c r="M499" s="13">
        <f>(StockData[[#This Row],[close]] - StockData[[#This Row],[open]] )/ StockData[[#This Row],[open]]</f>
        <v>4.4896392939369105E-3</v>
      </c>
      <c r="N499" s="27">
        <f>IF(StockData[[#This Row],[change%]] &gt; 0.02, 0.9, IF(StockData[[#This Row],[change%]] &lt; -0.02, -0.9, 0))</f>
        <v>0</v>
      </c>
      <c r="O499" s="27" t="str">
        <f>IF(StockData[[#This Row],[sentiment score]] &gt; 0.5, "Positive", IF(StockData[[#This Row],[sentiment score]] &lt; -0.5, "Negative", "Neutral"))</f>
        <v>Neutral</v>
      </c>
    </row>
    <row r="500" spans="1:15" x14ac:dyDescent="0.3">
      <c r="A500" s="1">
        <v>45106</v>
      </c>
      <c r="B500" s="2">
        <v>258.02999999999997</v>
      </c>
      <c r="C500" s="2">
        <v>260.74</v>
      </c>
      <c r="D500" s="2">
        <v>253.61</v>
      </c>
      <c r="E500" s="2">
        <v>257.5</v>
      </c>
      <c r="F500" s="2">
        <v>131283360</v>
      </c>
      <c r="G500" s="27" t="str">
        <f>TEXT(StockData[[#This Row],[Date]],"dddd")</f>
        <v>Thursday</v>
      </c>
      <c r="H500" s="27" t="str">
        <f>TEXT(StockData[[#This Row],[Date]],"mmm yyyy")</f>
        <v>Jun 2023</v>
      </c>
      <c r="I500" s="2">
        <f>StockData[[#This Row],[high]] - StockData[[#This Row],[low]]</f>
        <v>7.1299999999999955</v>
      </c>
      <c r="J500" s="27" t="str">
        <f>IF(StockData[[#This Row],[high]]=_xlfn.MAXIFS(StockData[high],StockData[Date],"&lt;="&amp;StockData[[#This Row],[Date]]),"New High","Repeat")</f>
        <v>Repeat</v>
      </c>
      <c r="K500" s="27" t="str">
        <f>IF(StockData[[#This Row],[Spread]]&lt;5,"Low",IF(StockData[[#This Row],[Spread]]&lt;=15,"Medium","High"))</f>
        <v>Medium</v>
      </c>
      <c r="L500" s="27" t="str">
        <f>IF(StockData[[#This Row],[Spread]] &gt; AVERAGE(StockData[Spread]) * 1.2, "High", IF(StockData[[#This Row],[Spread]] &lt; AVERAGE(StockData[Spread]) * 0.8, "Low", "Medium"))</f>
        <v>Low</v>
      </c>
      <c r="M500" s="13">
        <f>(StockData[[#This Row],[close]] - StockData[[#This Row],[open]] )/ StockData[[#This Row],[open]]</f>
        <v>-2.0540247258069712E-3</v>
      </c>
      <c r="N500" s="27">
        <f>IF(StockData[[#This Row],[change%]] &gt; 0.02, 0.9, IF(StockData[[#This Row],[change%]] &lt; -0.02, -0.9, 0))</f>
        <v>0</v>
      </c>
      <c r="O500" s="27" t="str">
        <f>IF(StockData[[#This Row],[sentiment score]] &gt; 0.5, "Positive", IF(StockData[[#This Row],[sentiment score]] &lt; -0.5, "Negative", "Neutral"))</f>
        <v>Neutral</v>
      </c>
    </row>
    <row r="501" spans="1:15" x14ac:dyDescent="0.3">
      <c r="A501" s="1">
        <v>45105</v>
      </c>
      <c r="B501" s="2">
        <v>249.7</v>
      </c>
      <c r="C501" s="2">
        <v>259.88</v>
      </c>
      <c r="D501" s="2">
        <v>248.89</v>
      </c>
      <c r="E501" s="2">
        <v>256.24</v>
      </c>
      <c r="F501" s="2">
        <v>159770797</v>
      </c>
      <c r="G501" s="27" t="str">
        <f>TEXT(StockData[[#This Row],[Date]],"dddd")</f>
        <v>Wednesday</v>
      </c>
      <c r="H501" s="27" t="str">
        <f>TEXT(StockData[[#This Row],[Date]],"mmm yyyy")</f>
        <v>Jun 2023</v>
      </c>
      <c r="I501" s="2">
        <f>StockData[[#This Row],[high]] - StockData[[#This Row],[low]]</f>
        <v>10.990000000000009</v>
      </c>
      <c r="J501" s="27" t="str">
        <f>IF(StockData[[#This Row],[high]]=_xlfn.MAXIFS(StockData[high],StockData[Date],"&lt;="&amp;StockData[[#This Row],[Date]]),"New High","Repeat")</f>
        <v>Repeat</v>
      </c>
      <c r="K501" s="27" t="str">
        <f>IF(StockData[[#This Row],[Spread]]&lt;5,"Low",IF(StockData[[#This Row],[Spread]]&lt;=15,"Medium","High"))</f>
        <v>Medium</v>
      </c>
      <c r="L501" s="27" t="str">
        <f>IF(StockData[[#This Row],[Spread]] &gt; AVERAGE(StockData[Spread]) * 1.2, "High", IF(StockData[[#This Row],[Spread]] &lt; AVERAGE(StockData[Spread]) * 0.8, "Low", "Medium"))</f>
        <v>Medium</v>
      </c>
      <c r="M501" s="13">
        <f>(StockData[[#This Row],[close]] - StockData[[#This Row],[open]] )/ StockData[[#This Row],[open]]</f>
        <v>2.6191429715658875E-2</v>
      </c>
      <c r="N501" s="27">
        <f>IF(StockData[[#This Row],[change%]] &gt; 0.02, 0.9, IF(StockData[[#This Row],[change%]] &lt; -0.02, -0.9, 0))</f>
        <v>0.9</v>
      </c>
      <c r="O501" s="27" t="str">
        <f>IF(StockData[[#This Row],[sentiment score]] &gt; 0.5, "Positive", IF(StockData[[#This Row],[sentiment score]] &lt; -0.5, "Negative", "Neutral"))</f>
        <v>Positive</v>
      </c>
    </row>
    <row r="502" spans="1:15" x14ac:dyDescent="0.3">
      <c r="A502" s="1">
        <v>45104</v>
      </c>
      <c r="B502" s="2">
        <v>243.24</v>
      </c>
      <c r="C502" s="2">
        <v>250.38990000000001</v>
      </c>
      <c r="D502" s="2">
        <v>240.85</v>
      </c>
      <c r="E502" s="2">
        <v>250.21</v>
      </c>
      <c r="F502" s="2">
        <v>164968214</v>
      </c>
      <c r="G502" s="27" t="str">
        <f>TEXT(StockData[[#This Row],[Date]],"dddd")</f>
        <v>Tuesday</v>
      </c>
      <c r="H502" s="27" t="str">
        <f>TEXT(StockData[[#This Row],[Date]],"mmm yyyy")</f>
        <v>Jun 2023</v>
      </c>
      <c r="I502" s="2">
        <f>StockData[[#This Row],[high]] - StockData[[#This Row],[low]]</f>
        <v>9.5399000000000171</v>
      </c>
      <c r="J502" s="27" t="str">
        <f>IF(StockData[[#This Row],[high]]=_xlfn.MAXIFS(StockData[high],StockData[Date],"&lt;="&amp;StockData[[#This Row],[Date]]),"New High","Repeat")</f>
        <v>Repeat</v>
      </c>
      <c r="K502" s="27" t="str">
        <f>IF(StockData[[#This Row],[Spread]]&lt;5,"Low",IF(StockData[[#This Row],[Spread]]&lt;=15,"Medium","High"))</f>
        <v>Medium</v>
      </c>
      <c r="L502" s="27" t="str">
        <f>IF(StockData[[#This Row],[Spread]] &gt; AVERAGE(StockData[Spread]) * 1.2, "High", IF(StockData[[#This Row],[Spread]] &lt; AVERAGE(StockData[Spread]) * 0.8, "Low", "Medium"))</f>
        <v>Low</v>
      </c>
      <c r="M502" s="13">
        <f>(StockData[[#This Row],[close]] - StockData[[#This Row],[open]] )/ StockData[[#This Row],[open]]</f>
        <v>2.8654826508797891E-2</v>
      </c>
      <c r="N502" s="27">
        <f>IF(StockData[[#This Row],[change%]] &gt; 0.02, 0.9, IF(StockData[[#This Row],[change%]] &lt; -0.02, -0.9, 0))</f>
        <v>0.9</v>
      </c>
      <c r="O502" s="27" t="str">
        <f>IF(StockData[[#This Row],[sentiment score]] &gt; 0.5, "Positive", IF(StockData[[#This Row],[sentiment score]] &lt; -0.5, "Negative", "Neutral"))</f>
        <v>Positive</v>
      </c>
    </row>
    <row r="503" spans="1:15" x14ac:dyDescent="0.3">
      <c r="A503" s="1">
        <v>45103</v>
      </c>
      <c r="B503" s="2">
        <v>250.065</v>
      </c>
      <c r="C503" s="2">
        <v>258.37</v>
      </c>
      <c r="D503" s="2">
        <v>240.7</v>
      </c>
      <c r="E503" s="2">
        <v>241.05</v>
      </c>
      <c r="F503" s="2">
        <v>179990552</v>
      </c>
      <c r="G503" s="27" t="str">
        <f>TEXT(StockData[[#This Row],[Date]],"dddd")</f>
        <v>Monday</v>
      </c>
      <c r="H503" s="27" t="str">
        <f>TEXT(StockData[[#This Row],[Date]],"mmm yyyy")</f>
        <v>Jun 2023</v>
      </c>
      <c r="I503" s="2">
        <f>StockData[[#This Row],[high]] - StockData[[#This Row],[low]]</f>
        <v>17.670000000000016</v>
      </c>
      <c r="J503" s="27" t="str">
        <f>IF(StockData[[#This Row],[high]]=_xlfn.MAXIFS(StockData[high],StockData[Date],"&lt;="&amp;StockData[[#This Row],[Date]]),"New High","Repeat")</f>
        <v>Repeat</v>
      </c>
      <c r="K503" s="27" t="str">
        <f>IF(StockData[[#This Row],[Spread]]&lt;5,"Low",IF(StockData[[#This Row],[Spread]]&lt;=15,"Medium","High"))</f>
        <v>High</v>
      </c>
      <c r="L503" s="27" t="str">
        <f>IF(StockData[[#This Row],[Spread]] &gt; AVERAGE(StockData[Spread]) * 1.2, "High", IF(StockData[[#This Row],[Spread]] &lt; AVERAGE(StockData[Spread]) * 0.8, "Low", "Medium"))</f>
        <v>High</v>
      </c>
      <c r="M503" s="13">
        <f>(StockData[[#This Row],[close]] - StockData[[#This Row],[open]] )/ StockData[[#This Row],[open]]</f>
        <v>-3.6050626837022322E-2</v>
      </c>
      <c r="N503" s="27">
        <f>IF(StockData[[#This Row],[change%]] &gt; 0.02, 0.9, IF(StockData[[#This Row],[change%]] &lt; -0.02, -0.9, 0))</f>
        <v>-0.9</v>
      </c>
      <c r="O503" s="27" t="str">
        <f>IF(StockData[[#This Row],[sentiment score]] &gt; 0.5, "Positive", IF(StockData[[#This Row],[sentiment score]] &lt; -0.5, "Negative", "Neutral"))</f>
        <v>Negative</v>
      </c>
    </row>
    <row r="504" spans="1:15" x14ac:dyDescent="0.3">
      <c r="A504" s="1">
        <v>45100</v>
      </c>
      <c r="B504" s="2">
        <v>259.29000000000002</v>
      </c>
      <c r="C504" s="2">
        <v>262.45</v>
      </c>
      <c r="D504" s="2">
        <v>252.8</v>
      </c>
      <c r="E504" s="2">
        <v>256.60000000000002</v>
      </c>
      <c r="F504" s="2">
        <v>177460803</v>
      </c>
      <c r="G504" s="27" t="str">
        <f>TEXT(StockData[[#This Row],[Date]],"dddd")</f>
        <v>Friday</v>
      </c>
      <c r="H504" s="27" t="str">
        <f>TEXT(StockData[[#This Row],[Date]],"mmm yyyy")</f>
        <v>Jun 2023</v>
      </c>
      <c r="I504" s="2">
        <f>StockData[[#This Row],[high]] - StockData[[#This Row],[low]]</f>
        <v>9.6499999999999773</v>
      </c>
      <c r="J504" s="27" t="str">
        <f>IF(StockData[[#This Row],[high]]=_xlfn.MAXIFS(StockData[high],StockData[Date],"&lt;="&amp;StockData[[#This Row],[Date]]),"New High","Repeat")</f>
        <v>Repeat</v>
      </c>
      <c r="K504" s="27" t="str">
        <f>IF(StockData[[#This Row],[Spread]]&lt;5,"Low",IF(StockData[[#This Row],[Spread]]&lt;=15,"Medium","High"))</f>
        <v>Medium</v>
      </c>
      <c r="L504" s="27" t="str">
        <f>IF(StockData[[#This Row],[Spread]] &gt; AVERAGE(StockData[Spread]) * 1.2, "High", IF(StockData[[#This Row],[Spread]] &lt; AVERAGE(StockData[Spread]) * 0.8, "Low", "Medium"))</f>
        <v>Low</v>
      </c>
      <c r="M504" s="13">
        <f>(StockData[[#This Row],[close]] - StockData[[#This Row],[open]] )/ StockData[[#This Row],[open]]</f>
        <v>-1.0374484168305748E-2</v>
      </c>
      <c r="N504" s="27">
        <f>IF(StockData[[#This Row],[change%]] &gt; 0.02, 0.9, IF(StockData[[#This Row],[change%]] &lt; -0.02, -0.9, 0))</f>
        <v>0</v>
      </c>
      <c r="O504" s="27" t="str">
        <f>IF(StockData[[#This Row],[sentiment score]] &gt; 0.5, "Positive", IF(StockData[[#This Row],[sentiment score]] &lt; -0.5, "Negative", "Neutral"))</f>
        <v>Neutral</v>
      </c>
    </row>
    <row r="505" spans="1:15" x14ac:dyDescent="0.3">
      <c r="A505" s="1">
        <v>45099</v>
      </c>
      <c r="B505" s="2">
        <v>250.77</v>
      </c>
      <c r="C505" s="2">
        <v>265</v>
      </c>
      <c r="D505" s="2">
        <v>248.25</v>
      </c>
      <c r="E505" s="2">
        <v>264.61</v>
      </c>
      <c r="F505" s="2">
        <v>166875944</v>
      </c>
      <c r="G505" s="27" t="str">
        <f>TEXT(StockData[[#This Row],[Date]],"dddd")</f>
        <v>Thursday</v>
      </c>
      <c r="H505" s="27" t="str">
        <f>TEXT(StockData[[#This Row],[Date]],"mmm yyyy")</f>
        <v>Jun 2023</v>
      </c>
      <c r="I505" s="2">
        <f>StockData[[#This Row],[high]] - StockData[[#This Row],[low]]</f>
        <v>16.75</v>
      </c>
      <c r="J505" s="27" t="str">
        <f>IF(StockData[[#This Row],[high]]=_xlfn.MAXIFS(StockData[high],StockData[Date],"&lt;="&amp;StockData[[#This Row],[Date]]),"New High","Repeat")</f>
        <v>Repeat</v>
      </c>
      <c r="K505" s="27" t="str">
        <f>IF(StockData[[#This Row],[Spread]]&lt;5,"Low",IF(StockData[[#This Row],[Spread]]&lt;=15,"Medium","High"))</f>
        <v>High</v>
      </c>
      <c r="L505" s="27" t="str">
        <f>IF(StockData[[#This Row],[Spread]] &gt; AVERAGE(StockData[Spread]) * 1.2, "High", IF(StockData[[#This Row],[Spread]] &lt; AVERAGE(StockData[Spread]) * 0.8, "Low", "Medium"))</f>
        <v>High</v>
      </c>
      <c r="M505" s="13">
        <f>(StockData[[#This Row],[close]] - StockData[[#This Row],[open]] )/ StockData[[#This Row],[open]]</f>
        <v>5.5190014754555976E-2</v>
      </c>
      <c r="N505" s="27">
        <f>IF(StockData[[#This Row],[change%]] &gt; 0.02, 0.9, IF(StockData[[#This Row],[change%]] &lt; -0.02, -0.9, 0))</f>
        <v>0.9</v>
      </c>
      <c r="O505" s="27" t="str">
        <f>IF(StockData[[#This Row],[sentiment score]] &gt; 0.5, "Positive", IF(StockData[[#This Row],[sentiment score]] &lt; -0.5, "Negative", "Neutral"))</f>
        <v>Positive</v>
      </c>
    </row>
    <row r="506" spans="1:15" x14ac:dyDescent="0.3">
      <c r="A506" s="1">
        <v>45098</v>
      </c>
      <c r="B506" s="2">
        <v>275.13</v>
      </c>
      <c r="C506" s="2">
        <v>276.99</v>
      </c>
      <c r="D506" s="2">
        <v>257.77999999999997</v>
      </c>
      <c r="E506" s="2">
        <v>259.45999999999998</v>
      </c>
      <c r="F506" s="2">
        <v>211797109</v>
      </c>
      <c r="G506" s="27" t="str">
        <f>TEXT(StockData[[#This Row],[Date]],"dddd")</f>
        <v>Wednesday</v>
      </c>
      <c r="H506" s="27" t="str">
        <f>TEXT(StockData[[#This Row],[Date]],"mmm yyyy")</f>
        <v>Jun 2023</v>
      </c>
      <c r="I506" s="2">
        <f>StockData[[#This Row],[high]] - StockData[[#This Row],[low]]</f>
        <v>19.210000000000036</v>
      </c>
      <c r="J506" s="27" t="str">
        <f>IF(StockData[[#This Row],[high]]=_xlfn.MAXIFS(StockData[high],StockData[Date],"&lt;="&amp;StockData[[#This Row],[Date]]),"New High","Repeat")</f>
        <v>Repeat</v>
      </c>
      <c r="K506" s="27" t="str">
        <f>IF(StockData[[#This Row],[Spread]]&lt;5,"Low",IF(StockData[[#This Row],[Spread]]&lt;=15,"Medium","High"))</f>
        <v>High</v>
      </c>
      <c r="L506" s="27" t="str">
        <f>IF(StockData[[#This Row],[Spread]] &gt; AVERAGE(StockData[Spread]) * 1.2, "High", IF(StockData[[#This Row],[Spread]] &lt; AVERAGE(StockData[Spread]) * 0.8, "Low", "Medium"))</f>
        <v>High</v>
      </c>
      <c r="M506" s="13">
        <f>(StockData[[#This Row],[close]] - StockData[[#This Row],[open]] )/ StockData[[#This Row],[open]]</f>
        <v>-5.6954894050085476E-2</v>
      </c>
      <c r="N506" s="27">
        <f>IF(StockData[[#This Row],[change%]] &gt; 0.02, 0.9, IF(StockData[[#This Row],[change%]] &lt; -0.02, -0.9, 0))</f>
        <v>-0.9</v>
      </c>
      <c r="O506" s="27" t="str">
        <f>IF(StockData[[#This Row],[sentiment score]] &gt; 0.5, "Positive", IF(StockData[[#This Row],[sentiment score]] &lt; -0.5, "Negative", "Neutral"))</f>
        <v>Negative</v>
      </c>
    </row>
    <row r="507" spans="1:15" x14ac:dyDescent="0.3">
      <c r="A507" s="1">
        <v>45097</v>
      </c>
      <c r="B507" s="2">
        <v>261.5</v>
      </c>
      <c r="C507" s="2">
        <v>274.75</v>
      </c>
      <c r="D507" s="2">
        <v>261.12</v>
      </c>
      <c r="E507" s="2">
        <v>274.45</v>
      </c>
      <c r="F507" s="2">
        <v>165611217</v>
      </c>
      <c r="G507" s="27" t="str">
        <f>TEXT(StockData[[#This Row],[Date]],"dddd")</f>
        <v>Tuesday</v>
      </c>
      <c r="H507" s="27" t="str">
        <f>TEXT(StockData[[#This Row],[Date]],"mmm yyyy")</f>
        <v>Jun 2023</v>
      </c>
      <c r="I507" s="2">
        <f>StockData[[#This Row],[high]] - StockData[[#This Row],[low]]</f>
        <v>13.629999999999995</v>
      </c>
      <c r="J507" s="27" t="str">
        <f>IF(StockData[[#This Row],[high]]=_xlfn.MAXIFS(StockData[high],StockData[Date],"&lt;="&amp;StockData[[#This Row],[Date]]),"New High","Repeat")</f>
        <v>Repeat</v>
      </c>
      <c r="K507" s="27" t="str">
        <f>IF(StockData[[#This Row],[Spread]]&lt;5,"Low",IF(StockData[[#This Row],[Spread]]&lt;=15,"Medium","High"))</f>
        <v>Medium</v>
      </c>
      <c r="L507" s="27" t="str">
        <f>IF(StockData[[#This Row],[Spread]] &gt; AVERAGE(StockData[Spread]) * 1.2, "High", IF(StockData[[#This Row],[Spread]] &lt; AVERAGE(StockData[Spread]) * 0.8, "Low", "Medium"))</f>
        <v>Medium</v>
      </c>
      <c r="M507" s="13">
        <f>(StockData[[#This Row],[close]] - StockData[[#This Row],[open]] )/ StockData[[#This Row],[open]]</f>
        <v>4.9521988527724624E-2</v>
      </c>
      <c r="N507" s="27">
        <f>IF(StockData[[#This Row],[change%]] &gt; 0.02, 0.9, IF(StockData[[#This Row],[change%]] &lt; -0.02, -0.9, 0))</f>
        <v>0.9</v>
      </c>
      <c r="O507" s="27" t="str">
        <f>IF(StockData[[#This Row],[sentiment score]] &gt; 0.5, "Positive", IF(StockData[[#This Row],[sentiment score]] &lt; -0.5, "Negative", "Neutral"))</f>
        <v>Positive</v>
      </c>
    </row>
    <row r="508" spans="1:15" x14ac:dyDescent="0.3">
      <c r="A508" s="1">
        <v>45093</v>
      </c>
      <c r="B508" s="2">
        <v>258.92</v>
      </c>
      <c r="C508" s="2">
        <v>263.60000000000002</v>
      </c>
      <c r="D508" s="2">
        <v>257.20909999999998</v>
      </c>
      <c r="E508" s="2">
        <v>260.54000000000002</v>
      </c>
      <c r="F508" s="2">
        <v>167915649</v>
      </c>
      <c r="G508" s="27" t="str">
        <f>TEXT(StockData[[#This Row],[Date]],"dddd")</f>
        <v>Friday</v>
      </c>
      <c r="H508" s="27" t="str">
        <f>TEXT(StockData[[#This Row],[Date]],"mmm yyyy")</f>
        <v>Jun 2023</v>
      </c>
      <c r="I508" s="2">
        <f>StockData[[#This Row],[high]] - StockData[[#This Row],[low]]</f>
        <v>6.3909000000000447</v>
      </c>
      <c r="J508" s="27" t="str">
        <f>IF(StockData[[#This Row],[high]]=_xlfn.MAXIFS(StockData[high],StockData[Date],"&lt;="&amp;StockData[[#This Row],[Date]]),"New High","Repeat")</f>
        <v>Repeat</v>
      </c>
      <c r="K508" s="27" t="str">
        <f>IF(StockData[[#This Row],[Spread]]&lt;5,"Low",IF(StockData[[#This Row],[Spread]]&lt;=15,"Medium","High"))</f>
        <v>Medium</v>
      </c>
      <c r="L508" s="27" t="str">
        <f>IF(StockData[[#This Row],[Spread]] &gt; AVERAGE(StockData[Spread]) * 1.2, "High", IF(StockData[[#This Row],[Spread]] &lt; AVERAGE(StockData[Spread]) * 0.8, "Low", "Medium"))</f>
        <v>Low</v>
      </c>
      <c r="M508" s="13">
        <f>(StockData[[#This Row],[close]] - StockData[[#This Row],[open]] )/ StockData[[#This Row],[open]]</f>
        <v>6.2567588444307296E-3</v>
      </c>
      <c r="N508" s="27">
        <f>IF(StockData[[#This Row],[change%]] &gt; 0.02, 0.9, IF(StockData[[#This Row],[change%]] &lt; -0.02, -0.9, 0))</f>
        <v>0</v>
      </c>
      <c r="O508" s="27" t="str">
        <f>IF(StockData[[#This Row],[sentiment score]] &gt; 0.5, "Positive", IF(StockData[[#This Row],[sentiment score]] &lt; -0.5, "Negative", "Neutral"))</f>
        <v>Neutral</v>
      </c>
    </row>
    <row r="509" spans="1:15" x14ac:dyDescent="0.3">
      <c r="A509" s="1">
        <v>45092</v>
      </c>
      <c r="B509" s="2">
        <v>248.4</v>
      </c>
      <c r="C509" s="2">
        <v>258.95</v>
      </c>
      <c r="D509" s="2">
        <v>247.29</v>
      </c>
      <c r="E509" s="2">
        <v>255.9</v>
      </c>
      <c r="F509" s="2">
        <v>160171238</v>
      </c>
      <c r="G509" s="27" t="str">
        <f>TEXT(StockData[[#This Row],[Date]],"dddd")</f>
        <v>Thursday</v>
      </c>
      <c r="H509" s="27" t="str">
        <f>TEXT(StockData[[#This Row],[Date]],"mmm yyyy")</f>
        <v>Jun 2023</v>
      </c>
      <c r="I509" s="2">
        <f>StockData[[#This Row],[high]] - StockData[[#This Row],[low]]</f>
        <v>11.659999999999997</v>
      </c>
      <c r="J509" s="27" t="str">
        <f>IF(StockData[[#This Row],[high]]=_xlfn.MAXIFS(StockData[high],StockData[Date],"&lt;="&amp;StockData[[#This Row],[Date]]),"New High","Repeat")</f>
        <v>Repeat</v>
      </c>
      <c r="K509" s="27" t="str">
        <f>IF(StockData[[#This Row],[Spread]]&lt;5,"Low",IF(StockData[[#This Row],[Spread]]&lt;=15,"Medium","High"))</f>
        <v>Medium</v>
      </c>
      <c r="L509" s="27" t="str">
        <f>IF(StockData[[#This Row],[Spread]] &gt; AVERAGE(StockData[Spread]) * 1.2, "High", IF(StockData[[#This Row],[Spread]] &lt; AVERAGE(StockData[Spread]) * 0.8, "Low", "Medium"))</f>
        <v>Medium</v>
      </c>
      <c r="M509" s="13">
        <f>(StockData[[#This Row],[close]] - StockData[[#This Row],[open]] )/ StockData[[#This Row],[open]]</f>
        <v>3.0193236714975844E-2</v>
      </c>
      <c r="N509" s="27">
        <f>IF(StockData[[#This Row],[change%]] &gt; 0.02, 0.9, IF(StockData[[#This Row],[change%]] &lt; -0.02, -0.9, 0))</f>
        <v>0.9</v>
      </c>
      <c r="O509" s="27" t="str">
        <f>IF(StockData[[#This Row],[sentiment score]] &gt; 0.5, "Positive", IF(StockData[[#This Row],[sentiment score]] &lt; -0.5, "Negative", "Neutral"))</f>
        <v>Positive</v>
      </c>
    </row>
    <row r="510" spans="1:15" x14ac:dyDescent="0.3">
      <c r="A510" s="1">
        <v>45091</v>
      </c>
      <c r="B510" s="2">
        <v>260.17</v>
      </c>
      <c r="C510" s="2">
        <v>261.57</v>
      </c>
      <c r="D510" s="2">
        <v>250.5</v>
      </c>
      <c r="E510" s="2">
        <v>256.79000000000002</v>
      </c>
      <c r="F510" s="2">
        <v>170575536</v>
      </c>
      <c r="G510" s="27" t="str">
        <f>TEXT(StockData[[#This Row],[Date]],"dddd")</f>
        <v>Wednesday</v>
      </c>
      <c r="H510" s="27" t="str">
        <f>TEXT(StockData[[#This Row],[Date]],"mmm yyyy")</f>
        <v>Jun 2023</v>
      </c>
      <c r="I510" s="2">
        <f>StockData[[#This Row],[high]] - StockData[[#This Row],[low]]</f>
        <v>11.069999999999993</v>
      </c>
      <c r="J510" s="27" t="str">
        <f>IF(StockData[[#This Row],[high]]=_xlfn.MAXIFS(StockData[high],StockData[Date],"&lt;="&amp;StockData[[#This Row],[Date]]),"New High","Repeat")</f>
        <v>Repeat</v>
      </c>
      <c r="K510" s="27" t="str">
        <f>IF(StockData[[#This Row],[Spread]]&lt;5,"Low",IF(StockData[[#This Row],[Spread]]&lt;=15,"Medium","High"))</f>
        <v>Medium</v>
      </c>
      <c r="L510" s="27" t="str">
        <f>IF(StockData[[#This Row],[Spread]] &gt; AVERAGE(StockData[Spread]) * 1.2, "High", IF(StockData[[#This Row],[Spread]] &lt; AVERAGE(StockData[Spread]) * 0.8, "Low", "Medium"))</f>
        <v>Medium</v>
      </c>
      <c r="M510" s="13">
        <f>(StockData[[#This Row],[close]] - StockData[[#This Row],[open]] )/ StockData[[#This Row],[open]]</f>
        <v>-1.2991505554060789E-2</v>
      </c>
      <c r="N510" s="27">
        <f>IF(StockData[[#This Row],[change%]] &gt; 0.02, 0.9, IF(StockData[[#This Row],[change%]] &lt; -0.02, -0.9, 0))</f>
        <v>0</v>
      </c>
      <c r="O510" s="27" t="str">
        <f>IF(StockData[[#This Row],[sentiment score]] &gt; 0.5, "Positive", IF(StockData[[#This Row],[sentiment score]] &lt; -0.5, "Negative", "Neutral"))</f>
        <v>Neutral</v>
      </c>
    </row>
    <row r="511" spans="1:15" x14ac:dyDescent="0.3">
      <c r="A511" s="1">
        <v>45090</v>
      </c>
      <c r="B511" s="2">
        <v>253.51</v>
      </c>
      <c r="C511" s="2">
        <v>259.68</v>
      </c>
      <c r="D511" s="2">
        <v>251.34</v>
      </c>
      <c r="E511" s="2">
        <v>258.70999999999998</v>
      </c>
      <c r="F511" s="2">
        <v>162384343</v>
      </c>
      <c r="G511" s="27" t="str">
        <f>TEXT(StockData[[#This Row],[Date]],"dddd")</f>
        <v>Tuesday</v>
      </c>
      <c r="H511" s="27" t="str">
        <f>TEXT(StockData[[#This Row],[Date]],"mmm yyyy")</f>
        <v>Jun 2023</v>
      </c>
      <c r="I511" s="2">
        <f>StockData[[#This Row],[high]] - StockData[[#This Row],[low]]</f>
        <v>8.3400000000000034</v>
      </c>
      <c r="J511" s="27" t="str">
        <f>IF(StockData[[#This Row],[high]]=_xlfn.MAXIFS(StockData[high],StockData[Date],"&lt;="&amp;StockData[[#This Row],[Date]]),"New High","Repeat")</f>
        <v>Repeat</v>
      </c>
      <c r="K511" s="27" t="str">
        <f>IF(StockData[[#This Row],[Spread]]&lt;5,"Low",IF(StockData[[#This Row],[Spread]]&lt;=15,"Medium","High"))</f>
        <v>Medium</v>
      </c>
      <c r="L511" s="27" t="str">
        <f>IF(StockData[[#This Row],[Spread]] &gt; AVERAGE(StockData[Spread]) * 1.2, "High", IF(StockData[[#This Row],[Spread]] &lt; AVERAGE(StockData[Spread]) * 0.8, "Low", "Medium"))</f>
        <v>Low</v>
      </c>
      <c r="M511" s="13">
        <f>(StockData[[#This Row],[close]] - StockData[[#This Row],[open]] )/ StockData[[#This Row],[open]]</f>
        <v>2.0512011360498555E-2</v>
      </c>
      <c r="N511" s="27">
        <f>IF(StockData[[#This Row],[change%]] &gt; 0.02, 0.9, IF(StockData[[#This Row],[change%]] &lt; -0.02, -0.9, 0))</f>
        <v>0.9</v>
      </c>
      <c r="O511" s="27" t="str">
        <f>IF(StockData[[#This Row],[sentiment score]] &gt; 0.5, "Positive", IF(StockData[[#This Row],[sentiment score]] &lt; -0.5, "Negative", "Neutral"))</f>
        <v>Positive</v>
      </c>
    </row>
    <row r="512" spans="1:15" x14ac:dyDescent="0.3">
      <c r="A512" s="1">
        <v>45089</v>
      </c>
      <c r="B512" s="2">
        <v>247.94</v>
      </c>
      <c r="C512" s="2">
        <v>250.97</v>
      </c>
      <c r="D512" s="2">
        <v>244.59</v>
      </c>
      <c r="E512" s="2">
        <v>249.83</v>
      </c>
      <c r="F512" s="2">
        <v>150740523</v>
      </c>
      <c r="G512" s="27" t="str">
        <f>TEXT(StockData[[#This Row],[Date]],"dddd")</f>
        <v>Monday</v>
      </c>
      <c r="H512" s="27" t="str">
        <f>TEXT(StockData[[#This Row],[Date]],"mmm yyyy")</f>
        <v>Jun 2023</v>
      </c>
      <c r="I512" s="2">
        <f>StockData[[#This Row],[high]] - StockData[[#This Row],[low]]</f>
        <v>6.3799999999999955</v>
      </c>
      <c r="J512" s="27" t="str">
        <f>IF(StockData[[#This Row],[high]]=_xlfn.MAXIFS(StockData[high],StockData[Date],"&lt;="&amp;StockData[[#This Row],[Date]]),"New High","Repeat")</f>
        <v>Repeat</v>
      </c>
      <c r="K512" s="27" t="str">
        <f>IF(StockData[[#This Row],[Spread]]&lt;5,"Low",IF(StockData[[#This Row],[Spread]]&lt;=15,"Medium","High"))</f>
        <v>Medium</v>
      </c>
      <c r="L512" s="27" t="str">
        <f>IF(StockData[[#This Row],[Spread]] &gt; AVERAGE(StockData[Spread]) * 1.2, "High", IF(StockData[[#This Row],[Spread]] &lt; AVERAGE(StockData[Spread]) * 0.8, "Low", "Medium"))</f>
        <v>Low</v>
      </c>
      <c r="M512" s="13">
        <f>(StockData[[#This Row],[close]] - StockData[[#This Row],[open]] )/ StockData[[#This Row],[open]]</f>
        <v>7.6228119706381169E-3</v>
      </c>
      <c r="N512" s="27">
        <f>IF(StockData[[#This Row],[change%]] &gt; 0.02, 0.9, IF(StockData[[#This Row],[change%]] &lt; -0.02, -0.9, 0))</f>
        <v>0</v>
      </c>
      <c r="O512" s="27" t="str">
        <f>IF(StockData[[#This Row],[sentiment score]] &gt; 0.5, "Positive", IF(StockData[[#This Row],[sentiment score]] &lt; -0.5, "Negative", "Neutral"))</f>
        <v>Neutral</v>
      </c>
    </row>
    <row r="513" spans="1:15" x14ac:dyDescent="0.3">
      <c r="A513" s="1">
        <v>45086</v>
      </c>
      <c r="B513" s="2">
        <v>249.07</v>
      </c>
      <c r="C513" s="2">
        <v>252.42</v>
      </c>
      <c r="D513" s="2">
        <v>242.02</v>
      </c>
      <c r="E513" s="2">
        <v>244.4</v>
      </c>
      <c r="F513" s="2">
        <v>200242371</v>
      </c>
      <c r="G513" s="27" t="str">
        <f>TEXT(StockData[[#This Row],[Date]],"dddd")</f>
        <v>Friday</v>
      </c>
      <c r="H513" s="27" t="str">
        <f>TEXT(StockData[[#This Row],[Date]],"mmm yyyy")</f>
        <v>Jun 2023</v>
      </c>
      <c r="I513" s="2">
        <f>StockData[[#This Row],[high]] - StockData[[#This Row],[low]]</f>
        <v>10.399999999999977</v>
      </c>
      <c r="J513" s="27" t="str">
        <f>IF(StockData[[#This Row],[high]]=_xlfn.MAXIFS(StockData[high],StockData[Date],"&lt;="&amp;StockData[[#This Row],[Date]]),"New High","Repeat")</f>
        <v>Repeat</v>
      </c>
      <c r="K513" s="27" t="str">
        <f>IF(StockData[[#This Row],[Spread]]&lt;5,"Low",IF(StockData[[#This Row],[Spread]]&lt;=15,"Medium","High"))</f>
        <v>Medium</v>
      </c>
      <c r="L513" s="27" t="str">
        <f>IF(StockData[[#This Row],[Spread]] &gt; AVERAGE(StockData[Spread]) * 1.2, "High", IF(StockData[[#This Row],[Spread]] &lt; AVERAGE(StockData[Spread]) * 0.8, "Low", "Medium"))</f>
        <v>Low</v>
      </c>
      <c r="M513" s="13">
        <f>(StockData[[#This Row],[close]] - StockData[[#This Row],[open]] )/ StockData[[#This Row],[open]]</f>
        <v>-1.8749749066527432E-2</v>
      </c>
      <c r="N513" s="27">
        <f>IF(StockData[[#This Row],[change%]] &gt; 0.02, 0.9, IF(StockData[[#This Row],[change%]] &lt; -0.02, -0.9, 0))</f>
        <v>0</v>
      </c>
      <c r="O513" s="27" t="str">
        <f>IF(StockData[[#This Row],[sentiment score]] &gt; 0.5, "Positive", IF(StockData[[#This Row],[sentiment score]] &lt; -0.5, "Negative", "Neutral"))</f>
        <v>Neutral</v>
      </c>
    </row>
    <row r="514" spans="1:15" x14ac:dyDescent="0.3">
      <c r="A514" s="1">
        <v>45085</v>
      </c>
      <c r="B514" s="2">
        <v>224.22</v>
      </c>
      <c r="C514" s="2">
        <v>235.23</v>
      </c>
      <c r="D514" s="2">
        <v>223.01</v>
      </c>
      <c r="E514" s="2">
        <v>234.86</v>
      </c>
      <c r="F514" s="2">
        <v>164489739</v>
      </c>
      <c r="G514" s="27" t="str">
        <f>TEXT(StockData[[#This Row],[Date]],"dddd")</f>
        <v>Thursday</v>
      </c>
      <c r="H514" s="27" t="str">
        <f>TEXT(StockData[[#This Row],[Date]],"mmm yyyy")</f>
        <v>Jun 2023</v>
      </c>
      <c r="I514" s="2">
        <f>StockData[[#This Row],[high]] - StockData[[#This Row],[low]]</f>
        <v>12.219999999999999</v>
      </c>
      <c r="J514" s="27" t="str">
        <f>IF(StockData[[#This Row],[high]]=_xlfn.MAXIFS(StockData[high],StockData[Date],"&lt;="&amp;StockData[[#This Row],[Date]]),"New High","Repeat")</f>
        <v>Repeat</v>
      </c>
      <c r="K514" s="27" t="str">
        <f>IF(StockData[[#This Row],[Spread]]&lt;5,"Low",IF(StockData[[#This Row],[Spread]]&lt;=15,"Medium","High"))</f>
        <v>Medium</v>
      </c>
      <c r="L514" s="27" t="str">
        <f>IF(StockData[[#This Row],[Spread]] &gt; AVERAGE(StockData[Spread]) * 1.2, "High", IF(StockData[[#This Row],[Spread]] &lt; AVERAGE(StockData[Spread]) * 0.8, "Low", "Medium"))</f>
        <v>Medium</v>
      </c>
      <c r="M514" s="13">
        <f>(StockData[[#This Row],[close]] - StockData[[#This Row],[open]] )/ StockData[[#This Row],[open]]</f>
        <v>4.7453393988047522E-2</v>
      </c>
      <c r="N514" s="27">
        <f>IF(StockData[[#This Row],[change%]] &gt; 0.02, 0.9, IF(StockData[[#This Row],[change%]] &lt; -0.02, -0.9, 0))</f>
        <v>0.9</v>
      </c>
      <c r="O514" s="27" t="str">
        <f>IF(StockData[[#This Row],[sentiment score]] &gt; 0.5, "Positive", IF(StockData[[#This Row],[sentiment score]] &lt; -0.5, "Negative", "Neutral"))</f>
        <v>Positive</v>
      </c>
    </row>
    <row r="515" spans="1:15" x14ac:dyDescent="0.3">
      <c r="A515" s="1">
        <v>45084</v>
      </c>
      <c r="B515" s="2">
        <v>228</v>
      </c>
      <c r="C515" s="2">
        <v>230.8296</v>
      </c>
      <c r="D515" s="2">
        <v>223.2</v>
      </c>
      <c r="E515" s="2">
        <v>224.57</v>
      </c>
      <c r="F515" s="2">
        <v>185710777</v>
      </c>
      <c r="G515" s="27" t="str">
        <f>TEXT(StockData[[#This Row],[Date]],"dddd")</f>
        <v>Wednesday</v>
      </c>
      <c r="H515" s="27" t="str">
        <f>TEXT(StockData[[#This Row],[Date]],"mmm yyyy")</f>
        <v>Jun 2023</v>
      </c>
      <c r="I515" s="2">
        <f>StockData[[#This Row],[high]] - StockData[[#This Row],[low]]</f>
        <v>7.6296000000000106</v>
      </c>
      <c r="J515" s="27" t="str">
        <f>IF(StockData[[#This Row],[high]]=_xlfn.MAXIFS(StockData[high],StockData[Date],"&lt;="&amp;StockData[[#This Row],[Date]]),"New High","Repeat")</f>
        <v>Repeat</v>
      </c>
      <c r="K515" s="27" t="str">
        <f>IF(StockData[[#This Row],[Spread]]&lt;5,"Low",IF(StockData[[#This Row],[Spread]]&lt;=15,"Medium","High"))</f>
        <v>Medium</v>
      </c>
      <c r="L515" s="27" t="str">
        <f>IF(StockData[[#This Row],[Spread]] &gt; AVERAGE(StockData[Spread]) * 1.2, "High", IF(StockData[[#This Row],[Spread]] &lt; AVERAGE(StockData[Spread]) * 0.8, "Low", "Medium"))</f>
        <v>Low</v>
      </c>
      <c r="M515" s="13">
        <f>(StockData[[#This Row],[close]] - StockData[[#This Row],[open]] )/ StockData[[#This Row],[open]]</f>
        <v>-1.5043859649122837E-2</v>
      </c>
      <c r="N515" s="27">
        <f>IF(StockData[[#This Row],[change%]] &gt; 0.02, 0.9, IF(StockData[[#This Row],[change%]] &lt; -0.02, -0.9, 0))</f>
        <v>0</v>
      </c>
      <c r="O515" s="27" t="str">
        <f>IF(StockData[[#This Row],[sentiment score]] &gt; 0.5, "Positive", IF(StockData[[#This Row],[sentiment score]] &lt; -0.5, "Negative", "Neutral"))</f>
        <v>Neutral</v>
      </c>
    </row>
    <row r="516" spans="1:15" x14ac:dyDescent="0.3">
      <c r="A516" s="1">
        <v>45083</v>
      </c>
      <c r="B516" s="2">
        <v>216.14</v>
      </c>
      <c r="C516" s="2">
        <v>221.91</v>
      </c>
      <c r="D516" s="2">
        <v>212.53</v>
      </c>
      <c r="E516" s="2">
        <v>221.31</v>
      </c>
      <c r="F516" s="2">
        <v>146911576</v>
      </c>
      <c r="G516" s="27" t="str">
        <f>TEXT(StockData[[#This Row],[Date]],"dddd")</f>
        <v>Tuesday</v>
      </c>
      <c r="H516" s="27" t="str">
        <f>TEXT(StockData[[#This Row],[Date]],"mmm yyyy")</f>
        <v>Jun 2023</v>
      </c>
      <c r="I516" s="2">
        <f>StockData[[#This Row],[high]] - StockData[[#This Row],[low]]</f>
        <v>9.3799999999999955</v>
      </c>
      <c r="J516" s="27" t="str">
        <f>IF(StockData[[#This Row],[high]]=_xlfn.MAXIFS(StockData[high],StockData[Date],"&lt;="&amp;StockData[[#This Row],[Date]]),"New High","Repeat")</f>
        <v>Repeat</v>
      </c>
      <c r="K516" s="27" t="str">
        <f>IF(StockData[[#This Row],[Spread]]&lt;5,"Low",IF(StockData[[#This Row],[Spread]]&lt;=15,"Medium","High"))</f>
        <v>Medium</v>
      </c>
      <c r="L516" s="27" t="str">
        <f>IF(StockData[[#This Row],[Spread]] &gt; AVERAGE(StockData[Spread]) * 1.2, "High", IF(StockData[[#This Row],[Spread]] &lt; AVERAGE(StockData[Spread]) * 0.8, "Low", "Medium"))</f>
        <v>Low</v>
      </c>
      <c r="M516" s="13">
        <f>(StockData[[#This Row],[close]] - StockData[[#This Row],[open]] )/ StockData[[#This Row],[open]]</f>
        <v>2.3919681687795024E-2</v>
      </c>
      <c r="N516" s="27">
        <f>IF(StockData[[#This Row],[change%]] &gt; 0.02, 0.9, IF(StockData[[#This Row],[change%]] &lt; -0.02, -0.9, 0))</f>
        <v>0.9</v>
      </c>
      <c r="O516" s="27" t="str">
        <f>IF(StockData[[#This Row],[sentiment score]] &gt; 0.5, "Positive", IF(StockData[[#This Row],[sentiment score]] &lt; -0.5, "Negative", "Neutral"))</f>
        <v>Positive</v>
      </c>
    </row>
    <row r="517" spans="1:15" x14ac:dyDescent="0.3">
      <c r="A517" s="1">
        <v>45082</v>
      </c>
      <c r="B517" s="2">
        <v>217.8</v>
      </c>
      <c r="C517" s="2">
        <v>221.29</v>
      </c>
      <c r="D517" s="2">
        <v>214.52</v>
      </c>
      <c r="E517" s="2">
        <v>217.61</v>
      </c>
      <c r="F517" s="2">
        <v>151143052</v>
      </c>
      <c r="G517" s="27" t="str">
        <f>TEXT(StockData[[#This Row],[Date]],"dddd")</f>
        <v>Monday</v>
      </c>
      <c r="H517" s="27" t="str">
        <f>TEXT(StockData[[#This Row],[Date]],"mmm yyyy")</f>
        <v>Jun 2023</v>
      </c>
      <c r="I517" s="2">
        <f>StockData[[#This Row],[high]] - StockData[[#This Row],[low]]</f>
        <v>6.7699999999999818</v>
      </c>
      <c r="J517" s="27" t="str">
        <f>IF(StockData[[#This Row],[high]]=_xlfn.MAXIFS(StockData[high],StockData[Date],"&lt;="&amp;StockData[[#This Row],[Date]]),"New High","Repeat")</f>
        <v>Repeat</v>
      </c>
      <c r="K517" s="27" t="str">
        <f>IF(StockData[[#This Row],[Spread]]&lt;5,"Low",IF(StockData[[#This Row],[Spread]]&lt;=15,"Medium","High"))</f>
        <v>Medium</v>
      </c>
      <c r="L517" s="27" t="str">
        <f>IF(StockData[[#This Row],[Spread]] &gt; AVERAGE(StockData[Spread]) * 1.2, "High", IF(StockData[[#This Row],[Spread]] &lt; AVERAGE(StockData[Spread]) * 0.8, "Low", "Medium"))</f>
        <v>Low</v>
      </c>
      <c r="M517" s="13">
        <f>(StockData[[#This Row],[close]] - StockData[[#This Row],[open]] )/ StockData[[#This Row],[open]]</f>
        <v>-8.723599632690437E-4</v>
      </c>
      <c r="N517" s="27">
        <f>IF(StockData[[#This Row],[change%]] &gt; 0.02, 0.9, IF(StockData[[#This Row],[change%]] &lt; -0.02, -0.9, 0))</f>
        <v>0</v>
      </c>
      <c r="O517" s="27" t="str">
        <f>IF(StockData[[#This Row],[sentiment score]] &gt; 0.5, "Positive", IF(StockData[[#This Row],[sentiment score]] &lt; -0.5, "Negative", "Neutral"))</f>
        <v>Neutral</v>
      </c>
    </row>
    <row r="518" spans="1:15" x14ac:dyDescent="0.3">
      <c r="A518" s="1">
        <v>45079</v>
      </c>
      <c r="B518" s="2">
        <v>210.15</v>
      </c>
      <c r="C518" s="2">
        <v>217.25</v>
      </c>
      <c r="D518" s="2">
        <v>209.75200000000001</v>
      </c>
      <c r="E518" s="2">
        <v>213.97</v>
      </c>
      <c r="F518" s="2">
        <v>164398372</v>
      </c>
      <c r="G518" s="27" t="str">
        <f>TEXT(StockData[[#This Row],[Date]],"dddd")</f>
        <v>Friday</v>
      </c>
      <c r="H518" s="27" t="str">
        <f>TEXT(StockData[[#This Row],[Date]],"mmm yyyy")</f>
        <v>Jun 2023</v>
      </c>
      <c r="I518" s="2">
        <f>StockData[[#This Row],[high]] - StockData[[#This Row],[low]]</f>
        <v>7.4979999999999905</v>
      </c>
      <c r="J518" s="27" t="str">
        <f>IF(StockData[[#This Row],[high]]=_xlfn.MAXIFS(StockData[high],StockData[Date],"&lt;="&amp;StockData[[#This Row],[Date]]),"New High","Repeat")</f>
        <v>Repeat</v>
      </c>
      <c r="K518" s="27" t="str">
        <f>IF(StockData[[#This Row],[Spread]]&lt;5,"Low",IF(StockData[[#This Row],[Spread]]&lt;=15,"Medium","High"))</f>
        <v>Medium</v>
      </c>
      <c r="L518" s="27" t="str">
        <f>IF(StockData[[#This Row],[Spread]] &gt; AVERAGE(StockData[Spread]) * 1.2, "High", IF(StockData[[#This Row],[Spread]] &lt; AVERAGE(StockData[Spread]) * 0.8, "Low", "Medium"))</f>
        <v>Low</v>
      </c>
      <c r="M518" s="13">
        <f>(StockData[[#This Row],[close]] - StockData[[#This Row],[open]] )/ StockData[[#This Row],[open]]</f>
        <v>1.8177492267427996E-2</v>
      </c>
      <c r="N518" s="27">
        <f>IF(StockData[[#This Row],[change%]] &gt; 0.02, 0.9, IF(StockData[[#This Row],[change%]] &lt; -0.02, -0.9, 0))</f>
        <v>0</v>
      </c>
      <c r="O518" s="27" t="str">
        <f>IF(StockData[[#This Row],[sentiment score]] &gt; 0.5, "Positive", IF(StockData[[#This Row],[sentiment score]] &lt; -0.5, "Negative", "Neutral"))</f>
        <v>Neutral</v>
      </c>
    </row>
    <row r="519" spans="1:15" x14ac:dyDescent="0.3">
      <c r="A519" s="1">
        <v>45078</v>
      </c>
      <c r="B519" s="2">
        <v>202.59</v>
      </c>
      <c r="C519" s="2">
        <v>209.8</v>
      </c>
      <c r="D519" s="2">
        <v>199.37</v>
      </c>
      <c r="E519" s="2">
        <v>207.52</v>
      </c>
      <c r="F519" s="2">
        <v>148029931</v>
      </c>
      <c r="G519" s="27" t="str">
        <f>TEXT(StockData[[#This Row],[Date]],"dddd")</f>
        <v>Thursday</v>
      </c>
      <c r="H519" s="27" t="str">
        <f>TEXT(StockData[[#This Row],[Date]],"mmm yyyy")</f>
        <v>Jun 2023</v>
      </c>
      <c r="I519" s="2">
        <f>StockData[[#This Row],[high]] - StockData[[#This Row],[low]]</f>
        <v>10.430000000000007</v>
      </c>
      <c r="J519" s="27" t="str">
        <f>IF(StockData[[#This Row],[high]]=_xlfn.MAXIFS(StockData[high],StockData[Date],"&lt;="&amp;StockData[[#This Row],[Date]]),"New High","Repeat")</f>
        <v>Repeat</v>
      </c>
      <c r="K519" s="27" t="str">
        <f>IF(StockData[[#This Row],[Spread]]&lt;5,"Low",IF(StockData[[#This Row],[Spread]]&lt;=15,"Medium","High"))</f>
        <v>Medium</v>
      </c>
      <c r="L519" s="27" t="str">
        <f>IF(StockData[[#This Row],[Spread]] &gt; AVERAGE(StockData[Spread]) * 1.2, "High", IF(StockData[[#This Row],[Spread]] &lt; AVERAGE(StockData[Spread]) * 0.8, "Low", "Medium"))</f>
        <v>Low</v>
      </c>
      <c r="M519" s="13">
        <f>(StockData[[#This Row],[close]] - StockData[[#This Row],[open]] )/ StockData[[#This Row],[open]]</f>
        <v>2.4334863517449068E-2</v>
      </c>
      <c r="N519" s="27">
        <f>IF(StockData[[#This Row],[change%]] &gt; 0.02, 0.9, IF(StockData[[#This Row],[change%]] &lt; -0.02, -0.9, 0))</f>
        <v>0.9</v>
      </c>
      <c r="O519" s="27" t="str">
        <f>IF(StockData[[#This Row],[sentiment score]] &gt; 0.5, "Positive", IF(StockData[[#This Row],[sentiment score]] &lt; -0.5, "Negative", "Neutral"))</f>
        <v>Positive</v>
      </c>
    </row>
    <row r="520" spans="1:15" x14ac:dyDescent="0.3">
      <c r="A520" s="1">
        <v>45077</v>
      </c>
      <c r="B520" s="2">
        <v>199.78</v>
      </c>
      <c r="C520" s="2">
        <v>203.95</v>
      </c>
      <c r="D520" s="2">
        <v>195.12</v>
      </c>
      <c r="E520" s="2">
        <v>203.93</v>
      </c>
      <c r="F520" s="2">
        <v>149356274</v>
      </c>
      <c r="G520" s="27" t="str">
        <f>TEXT(StockData[[#This Row],[Date]],"dddd")</f>
        <v>Wednesday</v>
      </c>
      <c r="H520" s="27" t="str">
        <f>TEXT(StockData[[#This Row],[Date]],"mmm yyyy")</f>
        <v>May 2023</v>
      </c>
      <c r="I520" s="2">
        <f>StockData[[#This Row],[high]] - StockData[[#This Row],[low]]</f>
        <v>8.8299999999999841</v>
      </c>
      <c r="J520" s="27" t="str">
        <f>IF(StockData[[#This Row],[high]]=_xlfn.MAXIFS(StockData[high],StockData[Date],"&lt;="&amp;StockData[[#This Row],[Date]]),"New High","Repeat")</f>
        <v>Repeat</v>
      </c>
      <c r="K520" s="27" t="str">
        <f>IF(StockData[[#This Row],[Spread]]&lt;5,"Low",IF(StockData[[#This Row],[Spread]]&lt;=15,"Medium","High"))</f>
        <v>Medium</v>
      </c>
      <c r="L520" s="27" t="str">
        <f>IF(StockData[[#This Row],[Spread]] &gt; AVERAGE(StockData[Spread]) * 1.2, "High", IF(StockData[[#This Row],[Spread]] &lt; AVERAGE(StockData[Spread]) * 0.8, "Low", "Medium"))</f>
        <v>Low</v>
      </c>
      <c r="M520" s="13">
        <f>(StockData[[#This Row],[close]] - StockData[[#This Row],[open]] )/ StockData[[#This Row],[open]]</f>
        <v>2.0772850135148693E-2</v>
      </c>
      <c r="N520" s="27">
        <f>IF(StockData[[#This Row],[change%]] &gt; 0.02, 0.9, IF(StockData[[#This Row],[change%]] &lt; -0.02, -0.9, 0))</f>
        <v>0.9</v>
      </c>
      <c r="O520" s="27" t="str">
        <f>IF(StockData[[#This Row],[sentiment score]] &gt; 0.5, "Positive", IF(StockData[[#This Row],[sentiment score]] &lt; -0.5, "Negative", "Neutral"))</f>
        <v>Positive</v>
      </c>
    </row>
    <row r="521" spans="1:15" x14ac:dyDescent="0.3">
      <c r="A521" s="1">
        <v>45076</v>
      </c>
      <c r="B521" s="2">
        <v>200.1</v>
      </c>
      <c r="C521" s="2">
        <v>204.48</v>
      </c>
      <c r="D521" s="2">
        <v>197.53</v>
      </c>
      <c r="E521" s="2">
        <v>201.16</v>
      </c>
      <c r="F521" s="2">
        <v>128818746</v>
      </c>
      <c r="G521" s="27" t="str">
        <f>TEXT(StockData[[#This Row],[Date]],"dddd")</f>
        <v>Tuesday</v>
      </c>
      <c r="H521" s="27" t="str">
        <f>TEXT(StockData[[#This Row],[Date]],"mmm yyyy")</f>
        <v>May 2023</v>
      </c>
      <c r="I521" s="2">
        <f>StockData[[#This Row],[high]] - StockData[[#This Row],[low]]</f>
        <v>6.9499999999999886</v>
      </c>
      <c r="J521" s="27" t="str">
        <f>IF(StockData[[#This Row],[high]]=_xlfn.MAXIFS(StockData[high],StockData[Date],"&lt;="&amp;StockData[[#This Row],[Date]]),"New High","Repeat")</f>
        <v>Repeat</v>
      </c>
      <c r="K521" s="27" t="str">
        <f>IF(StockData[[#This Row],[Spread]]&lt;5,"Low",IF(StockData[[#This Row],[Spread]]&lt;=15,"Medium","High"))</f>
        <v>Medium</v>
      </c>
      <c r="L521" s="27" t="str">
        <f>IF(StockData[[#This Row],[Spread]] &gt; AVERAGE(StockData[Spread]) * 1.2, "High", IF(StockData[[#This Row],[Spread]] &lt; AVERAGE(StockData[Spread]) * 0.8, "Low", "Medium"))</f>
        <v>Low</v>
      </c>
      <c r="M521" s="13">
        <f>(StockData[[#This Row],[close]] - StockData[[#This Row],[open]] )/ StockData[[#This Row],[open]]</f>
        <v>5.2973513243378427E-3</v>
      </c>
      <c r="N521" s="27">
        <f>IF(StockData[[#This Row],[change%]] &gt; 0.02, 0.9, IF(StockData[[#This Row],[change%]] &lt; -0.02, -0.9, 0))</f>
        <v>0</v>
      </c>
      <c r="O521" s="27" t="str">
        <f>IF(StockData[[#This Row],[sentiment score]] &gt; 0.5, "Positive", IF(StockData[[#This Row],[sentiment score]] &lt; -0.5, "Negative", "Neutral"))</f>
        <v>Neutral</v>
      </c>
    </row>
    <row r="522" spans="1:15" x14ac:dyDescent="0.3">
      <c r="A522" s="1">
        <v>45072</v>
      </c>
      <c r="B522" s="2">
        <v>184.62</v>
      </c>
      <c r="C522" s="2">
        <v>198.6</v>
      </c>
      <c r="D522" s="2">
        <v>184.53</v>
      </c>
      <c r="E522" s="2">
        <v>193.17</v>
      </c>
      <c r="F522" s="2">
        <v>162061496</v>
      </c>
      <c r="G522" s="27" t="str">
        <f>TEXT(StockData[[#This Row],[Date]],"dddd")</f>
        <v>Friday</v>
      </c>
      <c r="H522" s="27" t="str">
        <f>TEXT(StockData[[#This Row],[Date]],"mmm yyyy")</f>
        <v>May 2023</v>
      </c>
      <c r="I522" s="2">
        <f>StockData[[#This Row],[high]] - StockData[[#This Row],[low]]</f>
        <v>14.069999999999993</v>
      </c>
      <c r="J522" s="27" t="str">
        <f>IF(StockData[[#This Row],[high]]=_xlfn.MAXIFS(StockData[high],StockData[Date],"&lt;="&amp;StockData[[#This Row],[Date]]),"New High","Repeat")</f>
        <v>Repeat</v>
      </c>
      <c r="K522" s="27" t="str">
        <f>IF(StockData[[#This Row],[Spread]]&lt;5,"Low",IF(StockData[[#This Row],[Spread]]&lt;=15,"Medium","High"))</f>
        <v>Medium</v>
      </c>
      <c r="L522" s="27" t="str">
        <f>IF(StockData[[#This Row],[Spread]] &gt; AVERAGE(StockData[Spread]) * 1.2, "High", IF(StockData[[#This Row],[Spread]] &lt; AVERAGE(StockData[Spread]) * 0.8, "Low", "Medium"))</f>
        <v>Medium</v>
      </c>
      <c r="M522" s="13">
        <f>(StockData[[#This Row],[close]] - StockData[[#This Row],[open]] )/ StockData[[#This Row],[open]]</f>
        <v>4.6311342216444493E-2</v>
      </c>
      <c r="N522" s="27">
        <f>IF(StockData[[#This Row],[change%]] &gt; 0.02, 0.9, IF(StockData[[#This Row],[change%]] &lt; -0.02, -0.9, 0))</f>
        <v>0.9</v>
      </c>
      <c r="O522" s="27" t="str">
        <f>IF(StockData[[#This Row],[sentiment score]] &gt; 0.5, "Positive", IF(StockData[[#This Row],[sentiment score]] &lt; -0.5, "Negative", "Neutral"))</f>
        <v>Positive</v>
      </c>
    </row>
    <row r="523" spans="1:15" x14ac:dyDescent="0.3">
      <c r="A523" s="1">
        <v>45071</v>
      </c>
      <c r="B523" s="2">
        <v>186.54</v>
      </c>
      <c r="C523" s="2">
        <v>186.78</v>
      </c>
      <c r="D523" s="2">
        <v>180.58</v>
      </c>
      <c r="E523" s="2">
        <v>184.47</v>
      </c>
      <c r="F523" s="2">
        <v>96870719</v>
      </c>
      <c r="G523" s="27" t="str">
        <f>TEXT(StockData[[#This Row],[Date]],"dddd")</f>
        <v>Thursday</v>
      </c>
      <c r="H523" s="27" t="str">
        <f>TEXT(StockData[[#This Row],[Date]],"mmm yyyy")</f>
        <v>May 2023</v>
      </c>
      <c r="I523" s="2">
        <f>StockData[[#This Row],[high]] - StockData[[#This Row],[low]]</f>
        <v>6.1999999999999886</v>
      </c>
      <c r="J523" s="27" t="str">
        <f>IF(StockData[[#This Row],[high]]=_xlfn.MAXIFS(StockData[high],StockData[Date],"&lt;="&amp;StockData[[#This Row],[Date]]),"New High","Repeat")</f>
        <v>Repeat</v>
      </c>
      <c r="K523" s="27" t="str">
        <f>IF(StockData[[#This Row],[Spread]]&lt;5,"Low",IF(StockData[[#This Row],[Spread]]&lt;=15,"Medium","High"))</f>
        <v>Medium</v>
      </c>
      <c r="L523" s="27" t="str">
        <f>IF(StockData[[#This Row],[Spread]] &gt; AVERAGE(StockData[Spread]) * 1.2, "High", IF(StockData[[#This Row],[Spread]] &lt; AVERAGE(StockData[Spread]) * 0.8, "Low", "Medium"))</f>
        <v>Low</v>
      </c>
      <c r="M523" s="13">
        <f>(StockData[[#This Row],[close]] - StockData[[#This Row],[open]] )/ StockData[[#This Row],[open]]</f>
        <v>-1.1096815696365355E-2</v>
      </c>
      <c r="N523" s="27">
        <f>IF(StockData[[#This Row],[change%]] &gt; 0.02, 0.9, IF(StockData[[#This Row],[change%]] &lt; -0.02, -0.9, 0))</f>
        <v>0</v>
      </c>
      <c r="O523" s="27" t="str">
        <f>IF(StockData[[#This Row],[sentiment score]] &gt; 0.5, "Positive", IF(StockData[[#This Row],[sentiment score]] &lt; -0.5, "Negative", "Neutral"))</f>
        <v>Neutral</v>
      </c>
    </row>
    <row r="524" spans="1:15" x14ac:dyDescent="0.3">
      <c r="A524" s="1">
        <v>45070</v>
      </c>
      <c r="B524" s="2">
        <v>182.23</v>
      </c>
      <c r="C524" s="2">
        <v>184.22</v>
      </c>
      <c r="D524" s="2">
        <v>178.22</v>
      </c>
      <c r="E524" s="2">
        <v>182.9</v>
      </c>
      <c r="F524" s="2">
        <v>137605054</v>
      </c>
      <c r="G524" s="27" t="str">
        <f>TEXT(StockData[[#This Row],[Date]],"dddd")</f>
        <v>Wednesday</v>
      </c>
      <c r="H524" s="27" t="str">
        <f>TEXT(StockData[[#This Row],[Date]],"mmm yyyy")</f>
        <v>May 2023</v>
      </c>
      <c r="I524" s="2">
        <f>StockData[[#This Row],[high]] - StockData[[#This Row],[low]]</f>
        <v>6</v>
      </c>
      <c r="J524" s="27" t="str">
        <f>IF(StockData[[#This Row],[high]]=_xlfn.MAXIFS(StockData[high],StockData[Date],"&lt;="&amp;StockData[[#This Row],[Date]]),"New High","Repeat")</f>
        <v>Repeat</v>
      </c>
      <c r="K524" s="27" t="str">
        <f>IF(StockData[[#This Row],[Spread]]&lt;5,"Low",IF(StockData[[#This Row],[Spread]]&lt;=15,"Medium","High"))</f>
        <v>Medium</v>
      </c>
      <c r="L524" s="27" t="str">
        <f>IF(StockData[[#This Row],[Spread]] &gt; AVERAGE(StockData[Spread]) * 1.2, "High", IF(StockData[[#This Row],[Spread]] &lt; AVERAGE(StockData[Spread]) * 0.8, "Low", "Medium"))</f>
        <v>Low</v>
      </c>
      <c r="M524" s="13">
        <f>(StockData[[#This Row],[close]] - StockData[[#This Row],[open]] )/ StockData[[#This Row],[open]]</f>
        <v>3.6766723371564284E-3</v>
      </c>
      <c r="N524" s="27">
        <f>IF(StockData[[#This Row],[change%]] &gt; 0.02, 0.9, IF(StockData[[#This Row],[change%]] &lt; -0.02, -0.9, 0))</f>
        <v>0</v>
      </c>
      <c r="O524" s="27" t="str">
        <f>IF(StockData[[#This Row],[sentiment score]] &gt; 0.5, "Positive", IF(StockData[[#This Row],[sentiment score]] &lt; -0.5, "Negative", "Neutral"))</f>
        <v>Neutral</v>
      </c>
    </row>
    <row r="525" spans="1:15" x14ac:dyDescent="0.3">
      <c r="A525" s="1">
        <v>45069</v>
      </c>
      <c r="B525" s="2">
        <v>186.2</v>
      </c>
      <c r="C525" s="2">
        <v>192.96</v>
      </c>
      <c r="D525" s="2">
        <v>185.26</v>
      </c>
      <c r="E525" s="2">
        <v>185.77</v>
      </c>
      <c r="F525" s="2">
        <v>156952130</v>
      </c>
      <c r="G525" s="27" t="str">
        <f>TEXT(StockData[[#This Row],[Date]],"dddd")</f>
        <v>Tuesday</v>
      </c>
      <c r="H525" s="27" t="str">
        <f>TEXT(StockData[[#This Row],[Date]],"mmm yyyy")</f>
        <v>May 2023</v>
      </c>
      <c r="I525" s="2">
        <f>StockData[[#This Row],[high]] - StockData[[#This Row],[low]]</f>
        <v>7.7000000000000171</v>
      </c>
      <c r="J525" s="27" t="str">
        <f>IF(StockData[[#This Row],[high]]=_xlfn.MAXIFS(StockData[high],StockData[Date],"&lt;="&amp;StockData[[#This Row],[Date]]),"New High","Repeat")</f>
        <v>Repeat</v>
      </c>
      <c r="K525" s="27" t="str">
        <f>IF(StockData[[#This Row],[Spread]]&lt;5,"Low",IF(StockData[[#This Row],[Spread]]&lt;=15,"Medium","High"))</f>
        <v>Medium</v>
      </c>
      <c r="L525" s="27" t="str">
        <f>IF(StockData[[#This Row],[Spread]] &gt; AVERAGE(StockData[Spread]) * 1.2, "High", IF(StockData[[#This Row],[Spread]] &lt; AVERAGE(StockData[Spread]) * 0.8, "Low", "Medium"))</f>
        <v>Low</v>
      </c>
      <c r="M525" s="13">
        <f>(StockData[[#This Row],[close]] - StockData[[#This Row],[open]] )/ StockData[[#This Row],[open]]</f>
        <v>-2.3093447905476821E-3</v>
      </c>
      <c r="N525" s="27">
        <f>IF(StockData[[#This Row],[change%]] &gt; 0.02, 0.9, IF(StockData[[#This Row],[change%]] &lt; -0.02, -0.9, 0))</f>
        <v>0</v>
      </c>
      <c r="O525" s="27" t="str">
        <f>IF(StockData[[#This Row],[sentiment score]] &gt; 0.5, "Positive", IF(StockData[[#This Row],[sentiment score]] &lt; -0.5, "Negative", "Neutral"))</f>
        <v>Neutral</v>
      </c>
    </row>
    <row r="526" spans="1:15" x14ac:dyDescent="0.3">
      <c r="A526" s="1">
        <v>45068</v>
      </c>
      <c r="B526" s="2">
        <v>180.7</v>
      </c>
      <c r="C526" s="2">
        <v>189.32</v>
      </c>
      <c r="D526" s="2">
        <v>180.11</v>
      </c>
      <c r="E526" s="2">
        <v>188.87</v>
      </c>
      <c r="F526" s="2">
        <v>132001430</v>
      </c>
      <c r="G526" s="27" t="str">
        <f>TEXT(StockData[[#This Row],[Date]],"dddd")</f>
        <v>Monday</v>
      </c>
      <c r="H526" s="27" t="str">
        <f>TEXT(StockData[[#This Row],[Date]],"mmm yyyy")</f>
        <v>May 2023</v>
      </c>
      <c r="I526" s="2">
        <f>StockData[[#This Row],[high]] - StockData[[#This Row],[low]]</f>
        <v>9.2099999999999795</v>
      </c>
      <c r="J526" s="27" t="str">
        <f>IF(StockData[[#This Row],[high]]=_xlfn.MAXIFS(StockData[high],StockData[Date],"&lt;="&amp;StockData[[#This Row],[Date]]),"New High","Repeat")</f>
        <v>Repeat</v>
      </c>
      <c r="K526" s="27" t="str">
        <f>IF(StockData[[#This Row],[Spread]]&lt;5,"Low",IF(StockData[[#This Row],[Spread]]&lt;=15,"Medium","High"))</f>
        <v>Medium</v>
      </c>
      <c r="L526" s="27" t="str">
        <f>IF(StockData[[#This Row],[Spread]] &gt; AVERAGE(StockData[Spread]) * 1.2, "High", IF(StockData[[#This Row],[Spread]] &lt; AVERAGE(StockData[Spread]) * 0.8, "Low", "Medium"))</f>
        <v>Low</v>
      </c>
      <c r="M526" s="13">
        <f>(StockData[[#This Row],[close]] - StockData[[#This Row],[open]] )/ StockData[[#This Row],[open]]</f>
        <v>4.521306032097408E-2</v>
      </c>
      <c r="N526" s="27">
        <f>IF(StockData[[#This Row],[change%]] &gt; 0.02, 0.9, IF(StockData[[#This Row],[change%]] &lt; -0.02, -0.9, 0))</f>
        <v>0.9</v>
      </c>
      <c r="O526" s="27" t="str">
        <f>IF(StockData[[#This Row],[sentiment score]] &gt; 0.5, "Positive", IF(StockData[[#This Row],[sentiment score]] &lt; -0.5, "Negative", "Neutral"))</f>
        <v>Positive</v>
      </c>
    </row>
    <row r="527" spans="1:15" x14ac:dyDescent="0.3">
      <c r="A527" s="1">
        <v>45065</v>
      </c>
      <c r="B527" s="2">
        <v>177.17</v>
      </c>
      <c r="C527" s="2">
        <v>181.95</v>
      </c>
      <c r="D527" s="2">
        <v>176.31</v>
      </c>
      <c r="E527" s="2">
        <v>180.14</v>
      </c>
      <c r="F527" s="2">
        <v>136196668</v>
      </c>
      <c r="G527" s="27" t="str">
        <f>TEXT(StockData[[#This Row],[Date]],"dddd")</f>
        <v>Friday</v>
      </c>
      <c r="H527" s="27" t="str">
        <f>TEXT(StockData[[#This Row],[Date]],"mmm yyyy")</f>
        <v>May 2023</v>
      </c>
      <c r="I527" s="2">
        <f>StockData[[#This Row],[high]] - StockData[[#This Row],[low]]</f>
        <v>5.6399999999999864</v>
      </c>
      <c r="J527" s="27" t="str">
        <f>IF(StockData[[#This Row],[high]]=_xlfn.MAXIFS(StockData[high],StockData[Date],"&lt;="&amp;StockData[[#This Row],[Date]]),"New High","Repeat")</f>
        <v>Repeat</v>
      </c>
      <c r="K527" s="27" t="str">
        <f>IF(StockData[[#This Row],[Spread]]&lt;5,"Low",IF(StockData[[#This Row],[Spread]]&lt;=15,"Medium","High"))</f>
        <v>Medium</v>
      </c>
      <c r="L527" s="27" t="str">
        <f>IF(StockData[[#This Row],[Spread]] &gt; AVERAGE(StockData[Spread]) * 1.2, "High", IF(StockData[[#This Row],[Spread]] &lt; AVERAGE(StockData[Spread]) * 0.8, "Low", "Medium"))</f>
        <v>Low</v>
      </c>
      <c r="M527" s="13">
        <f>(StockData[[#This Row],[close]] - StockData[[#This Row],[open]] )/ StockData[[#This Row],[open]]</f>
        <v>1.6763560422193367E-2</v>
      </c>
      <c r="N527" s="27">
        <f>IF(StockData[[#This Row],[change%]] &gt; 0.02, 0.9, IF(StockData[[#This Row],[change%]] &lt; -0.02, -0.9, 0))</f>
        <v>0</v>
      </c>
      <c r="O527" s="27" t="str">
        <f>IF(StockData[[#This Row],[sentiment score]] &gt; 0.5, "Positive", IF(StockData[[#This Row],[sentiment score]] &lt; -0.5, "Negative", "Neutral"))</f>
        <v>Neutral</v>
      </c>
    </row>
    <row r="528" spans="1:15" x14ac:dyDescent="0.3">
      <c r="A528" s="1">
        <v>45064</v>
      </c>
      <c r="B528" s="2">
        <v>174.22</v>
      </c>
      <c r="C528" s="2">
        <v>177.06</v>
      </c>
      <c r="D528" s="2">
        <v>172.45</v>
      </c>
      <c r="E528" s="2">
        <v>176.89</v>
      </c>
      <c r="F528" s="2">
        <v>109520332</v>
      </c>
      <c r="G528" s="27" t="str">
        <f>TEXT(StockData[[#This Row],[Date]],"dddd")</f>
        <v>Thursday</v>
      </c>
      <c r="H528" s="27" t="str">
        <f>TEXT(StockData[[#This Row],[Date]],"mmm yyyy")</f>
        <v>May 2023</v>
      </c>
      <c r="I528" s="2">
        <f>StockData[[#This Row],[high]] - StockData[[#This Row],[low]]</f>
        <v>4.6100000000000136</v>
      </c>
      <c r="J528" s="27" t="str">
        <f>IF(StockData[[#This Row],[high]]=_xlfn.MAXIFS(StockData[high],StockData[Date],"&lt;="&amp;StockData[[#This Row],[Date]]),"New High","Repeat")</f>
        <v>Repeat</v>
      </c>
      <c r="K528" s="27" t="str">
        <f>IF(StockData[[#This Row],[Spread]]&lt;5,"Low",IF(StockData[[#This Row],[Spread]]&lt;=15,"Medium","High"))</f>
        <v>Low</v>
      </c>
      <c r="L528" s="27" t="str">
        <f>IF(StockData[[#This Row],[Spread]] &gt; AVERAGE(StockData[Spread]) * 1.2, "High", IF(StockData[[#This Row],[Spread]] &lt; AVERAGE(StockData[Spread]) * 0.8, "Low", "Medium"))</f>
        <v>Low</v>
      </c>
      <c r="M528" s="13">
        <f>(StockData[[#This Row],[close]] - StockData[[#This Row],[open]] )/ StockData[[#This Row],[open]]</f>
        <v>1.532545057972671E-2</v>
      </c>
      <c r="N528" s="27">
        <f>IF(StockData[[#This Row],[change%]] &gt; 0.02, 0.9, IF(StockData[[#This Row],[change%]] &lt; -0.02, -0.9, 0))</f>
        <v>0</v>
      </c>
      <c r="O528" s="27" t="str">
        <f>IF(StockData[[#This Row],[sentiment score]] &gt; 0.5, "Positive", IF(StockData[[#This Row],[sentiment score]] &lt; -0.5, "Negative", "Neutral"))</f>
        <v>Neutral</v>
      </c>
    </row>
    <row r="529" spans="1:15" x14ac:dyDescent="0.3">
      <c r="A529" s="1">
        <v>45063</v>
      </c>
      <c r="B529" s="2">
        <v>168.41</v>
      </c>
      <c r="C529" s="2">
        <v>174.5</v>
      </c>
      <c r="D529" s="2">
        <v>167.185</v>
      </c>
      <c r="E529" s="2">
        <v>173.86</v>
      </c>
      <c r="F529" s="2">
        <v>125473558</v>
      </c>
      <c r="G529" s="27" t="str">
        <f>TEXT(StockData[[#This Row],[Date]],"dddd")</f>
        <v>Wednesday</v>
      </c>
      <c r="H529" s="27" t="str">
        <f>TEXT(StockData[[#This Row],[Date]],"mmm yyyy")</f>
        <v>May 2023</v>
      </c>
      <c r="I529" s="2">
        <f>StockData[[#This Row],[high]] - StockData[[#This Row],[low]]</f>
        <v>7.3149999999999977</v>
      </c>
      <c r="J529" s="27" t="str">
        <f>IF(StockData[[#This Row],[high]]=_xlfn.MAXIFS(StockData[high],StockData[Date],"&lt;="&amp;StockData[[#This Row],[Date]]),"New High","Repeat")</f>
        <v>Repeat</v>
      </c>
      <c r="K529" s="27" t="str">
        <f>IF(StockData[[#This Row],[Spread]]&lt;5,"Low",IF(StockData[[#This Row],[Spread]]&lt;=15,"Medium","High"))</f>
        <v>Medium</v>
      </c>
      <c r="L529" s="27" t="str">
        <f>IF(StockData[[#This Row],[Spread]] &gt; AVERAGE(StockData[Spread]) * 1.2, "High", IF(StockData[[#This Row],[Spread]] &lt; AVERAGE(StockData[Spread]) * 0.8, "Low", "Medium"))</f>
        <v>Low</v>
      </c>
      <c r="M529" s="13">
        <f>(StockData[[#This Row],[close]] - StockData[[#This Row],[open]] )/ StockData[[#This Row],[open]]</f>
        <v>3.2361498723353824E-2</v>
      </c>
      <c r="N529" s="27">
        <f>IF(StockData[[#This Row],[change%]] &gt; 0.02, 0.9, IF(StockData[[#This Row],[change%]] &lt; -0.02, -0.9, 0))</f>
        <v>0.9</v>
      </c>
      <c r="O529" s="27" t="str">
        <f>IF(StockData[[#This Row],[sentiment score]] &gt; 0.5, "Positive", IF(StockData[[#This Row],[sentiment score]] &lt; -0.5, "Negative", "Neutral"))</f>
        <v>Positive</v>
      </c>
    </row>
    <row r="530" spans="1:15" x14ac:dyDescent="0.3">
      <c r="A530" s="1">
        <v>45062</v>
      </c>
      <c r="B530" s="2">
        <v>165.65</v>
      </c>
      <c r="C530" s="2">
        <v>169.51840000000001</v>
      </c>
      <c r="D530" s="2">
        <v>164.35</v>
      </c>
      <c r="E530" s="2">
        <v>166.52</v>
      </c>
      <c r="F530" s="2">
        <v>98288792</v>
      </c>
      <c r="G530" s="27" t="str">
        <f>TEXT(StockData[[#This Row],[Date]],"dddd")</f>
        <v>Tuesday</v>
      </c>
      <c r="H530" s="27" t="str">
        <f>TEXT(StockData[[#This Row],[Date]],"mmm yyyy")</f>
        <v>May 2023</v>
      </c>
      <c r="I530" s="2">
        <f>StockData[[#This Row],[high]] - StockData[[#This Row],[low]]</f>
        <v>5.1684000000000196</v>
      </c>
      <c r="J530" s="27" t="str">
        <f>IF(StockData[[#This Row],[high]]=_xlfn.MAXIFS(StockData[high],StockData[Date],"&lt;="&amp;StockData[[#This Row],[Date]]),"New High","Repeat")</f>
        <v>Repeat</v>
      </c>
      <c r="K530" s="27" t="str">
        <f>IF(StockData[[#This Row],[Spread]]&lt;5,"Low",IF(StockData[[#This Row],[Spread]]&lt;=15,"Medium","High"))</f>
        <v>Medium</v>
      </c>
      <c r="L530" s="27" t="str">
        <f>IF(StockData[[#This Row],[Spread]] &gt; AVERAGE(StockData[Spread]) * 1.2, "High", IF(StockData[[#This Row],[Spread]] &lt; AVERAGE(StockData[Spread]) * 0.8, "Low", "Medium"))</f>
        <v>Low</v>
      </c>
      <c r="M530" s="13">
        <f>(StockData[[#This Row],[close]] - StockData[[#This Row],[open]] )/ StockData[[#This Row],[open]]</f>
        <v>5.2520374283127344E-3</v>
      </c>
      <c r="N530" s="27">
        <f>IF(StockData[[#This Row],[change%]] &gt; 0.02, 0.9, IF(StockData[[#This Row],[change%]] &lt; -0.02, -0.9, 0))</f>
        <v>0</v>
      </c>
      <c r="O530" s="27" t="str">
        <f>IF(StockData[[#This Row],[sentiment score]] &gt; 0.5, "Positive", IF(StockData[[#This Row],[sentiment score]] &lt; -0.5, "Negative", "Neutral"))</f>
        <v>Neutral</v>
      </c>
    </row>
    <row r="531" spans="1:15" x14ac:dyDescent="0.3">
      <c r="A531" s="1">
        <v>45061</v>
      </c>
      <c r="B531" s="2">
        <v>167.655</v>
      </c>
      <c r="C531" s="2">
        <v>169.76</v>
      </c>
      <c r="D531" s="2">
        <v>164.54990000000001</v>
      </c>
      <c r="E531" s="2">
        <v>166.35</v>
      </c>
      <c r="F531" s="2">
        <v>105592510</v>
      </c>
      <c r="G531" s="27" t="str">
        <f>TEXT(StockData[[#This Row],[Date]],"dddd")</f>
        <v>Monday</v>
      </c>
      <c r="H531" s="27" t="str">
        <f>TEXT(StockData[[#This Row],[Date]],"mmm yyyy")</f>
        <v>May 2023</v>
      </c>
      <c r="I531" s="2">
        <f>StockData[[#This Row],[high]] - StockData[[#This Row],[low]]</f>
        <v>5.2100999999999829</v>
      </c>
      <c r="J531" s="27" t="str">
        <f>IF(StockData[[#This Row],[high]]=_xlfn.MAXIFS(StockData[high],StockData[Date],"&lt;="&amp;StockData[[#This Row],[Date]]),"New High","Repeat")</f>
        <v>Repeat</v>
      </c>
      <c r="K531" s="27" t="str">
        <f>IF(StockData[[#This Row],[Spread]]&lt;5,"Low",IF(StockData[[#This Row],[Spread]]&lt;=15,"Medium","High"))</f>
        <v>Medium</v>
      </c>
      <c r="L531" s="27" t="str">
        <f>IF(StockData[[#This Row],[Spread]] &gt; AVERAGE(StockData[Spread]) * 1.2, "High", IF(StockData[[#This Row],[Spread]] &lt; AVERAGE(StockData[Spread]) * 0.8, "Low", "Medium"))</f>
        <v>Low</v>
      </c>
      <c r="M531" s="13">
        <f>(StockData[[#This Row],[close]] - StockData[[#This Row],[open]] )/ StockData[[#This Row],[open]]</f>
        <v>-7.7838418180191868E-3</v>
      </c>
      <c r="N531" s="27">
        <f>IF(StockData[[#This Row],[change%]] &gt; 0.02, 0.9, IF(StockData[[#This Row],[change%]] &lt; -0.02, -0.9, 0))</f>
        <v>0</v>
      </c>
      <c r="O531" s="27" t="str">
        <f>IF(StockData[[#This Row],[sentiment score]] &gt; 0.5, "Positive", IF(StockData[[#This Row],[sentiment score]] &lt; -0.5, "Negative", "Neutral"))</f>
        <v>Neutral</v>
      </c>
    </row>
    <row r="532" spans="1:15" x14ac:dyDescent="0.3">
      <c r="A532" s="1">
        <v>45058</v>
      </c>
      <c r="B532" s="2">
        <v>176.07</v>
      </c>
      <c r="C532" s="2">
        <v>177.38</v>
      </c>
      <c r="D532" s="2">
        <v>167.23</v>
      </c>
      <c r="E532" s="2">
        <v>167.98</v>
      </c>
      <c r="F532" s="2">
        <v>157849625</v>
      </c>
      <c r="G532" s="27" t="str">
        <f>TEXT(StockData[[#This Row],[Date]],"dddd")</f>
        <v>Friday</v>
      </c>
      <c r="H532" s="27" t="str">
        <f>TEXT(StockData[[#This Row],[Date]],"mmm yyyy")</f>
        <v>May 2023</v>
      </c>
      <c r="I532" s="2">
        <f>StockData[[#This Row],[high]] - StockData[[#This Row],[low]]</f>
        <v>10.150000000000006</v>
      </c>
      <c r="J532" s="27" t="str">
        <f>IF(StockData[[#This Row],[high]]=_xlfn.MAXIFS(StockData[high],StockData[Date],"&lt;="&amp;StockData[[#This Row],[Date]]),"New High","Repeat")</f>
        <v>Repeat</v>
      </c>
      <c r="K532" s="27" t="str">
        <f>IF(StockData[[#This Row],[Spread]]&lt;5,"Low",IF(StockData[[#This Row],[Spread]]&lt;=15,"Medium","High"))</f>
        <v>Medium</v>
      </c>
      <c r="L532" s="27" t="str">
        <f>IF(StockData[[#This Row],[Spread]] &gt; AVERAGE(StockData[Spread]) * 1.2, "High", IF(StockData[[#This Row],[Spread]] &lt; AVERAGE(StockData[Spread]) * 0.8, "Low", "Medium"))</f>
        <v>Low</v>
      </c>
      <c r="M532" s="13">
        <f>(StockData[[#This Row],[close]] - StockData[[#This Row],[open]] )/ StockData[[#This Row],[open]]</f>
        <v>-4.5947634463565645E-2</v>
      </c>
      <c r="N532" s="27">
        <f>IF(StockData[[#This Row],[change%]] &gt; 0.02, 0.9, IF(StockData[[#This Row],[change%]] &lt; -0.02, -0.9, 0))</f>
        <v>-0.9</v>
      </c>
      <c r="O532" s="27" t="str">
        <f>IF(StockData[[#This Row],[sentiment score]] &gt; 0.5, "Positive", IF(StockData[[#This Row],[sentiment score]] &lt; -0.5, "Negative", "Neutral"))</f>
        <v>Negative</v>
      </c>
    </row>
    <row r="533" spans="1:15" x14ac:dyDescent="0.3">
      <c r="A533" s="1">
        <v>45057</v>
      </c>
      <c r="B533" s="2">
        <v>168.7</v>
      </c>
      <c r="C533" s="2">
        <v>173.57</v>
      </c>
      <c r="D533" s="2">
        <v>166.79</v>
      </c>
      <c r="E533" s="2">
        <v>172.08</v>
      </c>
      <c r="F533" s="2">
        <v>103889930</v>
      </c>
      <c r="G533" s="27" t="str">
        <f>TEXT(StockData[[#This Row],[Date]],"dddd")</f>
        <v>Thursday</v>
      </c>
      <c r="H533" s="27" t="str">
        <f>TEXT(StockData[[#This Row],[Date]],"mmm yyyy")</f>
        <v>May 2023</v>
      </c>
      <c r="I533" s="2">
        <f>StockData[[#This Row],[high]] - StockData[[#This Row],[low]]</f>
        <v>6.7800000000000011</v>
      </c>
      <c r="J533" s="27" t="str">
        <f>IF(StockData[[#This Row],[high]]=_xlfn.MAXIFS(StockData[high],StockData[Date],"&lt;="&amp;StockData[[#This Row],[Date]]),"New High","Repeat")</f>
        <v>Repeat</v>
      </c>
      <c r="K533" s="27" t="str">
        <f>IF(StockData[[#This Row],[Spread]]&lt;5,"Low",IF(StockData[[#This Row],[Spread]]&lt;=15,"Medium","High"))</f>
        <v>Medium</v>
      </c>
      <c r="L533" s="27" t="str">
        <f>IF(StockData[[#This Row],[Spread]] &gt; AVERAGE(StockData[Spread]) * 1.2, "High", IF(StockData[[#This Row],[Spread]] &lt; AVERAGE(StockData[Spread]) * 0.8, "Low", "Medium"))</f>
        <v>Low</v>
      </c>
      <c r="M533" s="13">
        <f>(StockData[[#This Row],[close]] - StockData[[#This Row],[open]] )/ StockData[[#This Row],[open]]</f>
        <v>2.0035566093657524E-2</v>
      </c>
      <c r="N533" s="27">
        <f>IF(StockData[[#This Row],[change%]] &gt; 0.02, 0.9, IF(StockData[[#This Row],[change%]] &lt; -0.02, -0.9, 0))</f>
        <v>0.9</v>
      </c>
      <c r="O533" s="27" t="str">
        <f>IF(StockData[[#This Row],[sentiment score]] &gt; 0.5, "Positive", IF(StockData[[#This Row],[sentiment score]] &lt; -0.5, "Negative", "Neutral"))</f>
        <v>Positive</v>
      </c>
    </row>
    <row r="534" spans="1:15" x14ac:dyDescent="0.3">
      <c r="A534" s="1">
        <v>45056</v>
      </c>
      <c r="B534" s="2">
        <v>172.55</v>
      </c>
      <c r="C534" s="2">
        <v>174.43</v>
      </c>
      <c r="D534" s="2">
        <v>166.68</v>
      </c>
      <c r="E534" s="2">
        <v>168.54</v>
      </c>
      <c r="F534" s="2">
        <v>119840693</v>
      </c>
      <c r="G534" s="27" t="str">
        <f>TEXT(StockData[[#This Row],[Date]],"dddd")</f>
        <v>Wednesday</v>
      </c>
      <c r="H534" s="27" t="str">
        <f>TEXT(StockData[[#This Row],[Date]],"mmm yyyy")</f>
        <v>May 2023</v>
      </c>
      <c r="I534" s="2">
        <f>StockData[[#This Row],[high]] - StockData[[#This Row],[low]]</f>
        <v>7.75</v>
      </c>
      <c r="J534" s="27" t="str">
        <f>IF(StockData[[#This Row],[high]]=_xlfn.MAXIFS(StockData[high],StockData[Date],"&lt;="&amp;StockData[[#This Row],[Date]]),"New High","Repeat")</f>
        <v>Repeat</v>
      </c>
      <c r="K534" s="27" t="str">
        <f>IF(StockData[[#This Row],[Spread]]&lt;5,"Low",IF(StockData[[#This Row],[Spread]]&lt;=15,"Medium","High"))</f>
        <v>Medium</v>
      </c>
      <c r="L534" s="27" t="str">
        <f>IF(StockData[[#This Row],[Spread]] &gt; AVERAGE(StockData[Spread]) * 1.2, "High", IF(StockData[[#This Row],[Spread]] &lt; AVERAGE(StockData[Spread]) * 0.8, "Low", "Medium"))</f>
        <v>Low</v>
      </c>
      <c r="M534" s="13">
        <f>(StockData[[#This Row],[close]] - StockData[[#This Row],[open]] )/ StockData[[#This Row],[open]]</f>
        <v>-2.323964068385986E-2</v>
      </c>
      <c r="N534" s="27">
        <f>IF(StockData[[#This Row],[change%]] &gt; 0.02, 0.9, IF(StockData[[#This Row],[change%]] &lt; -0.02, -0.9, 0))</f>
        <v>-0.9</v>
      </c>
      <c r="O534" s="27" t="str">
        <f>IF(StockData[[#This Row],[sentiment score]] &gt; 0.5, "Positive", IF(StockData[[#This Row],[sentiment score]] &lt; -0.5, "Negative", "Neutral"))</f>
        <v>Negative</v>
      </c>
    </row>
    <row r="535" spans="1:15" x14ac:dyDescent="0.3">
      <c r="A535" s="1">
        <v>45055</v>
      </c>
      <c r="B535" s="2">
        <v>168.95</v>
      </c>
      <c r="C535" s="2">
        <v>169.82</v>
      </c>
      <c r="D535" s="2">
        <v>166.56</v>
      </c>
      <c r="E535" s="2">
        <v>169.15</v>
      </c>
      <c r="F535" s="2">
        <v>88965043</v>
      </c>
      <c r="G535" s="27" t="str">
        <f>TEXT(StockData[[#This Row],[Date]],"dddd")</f>
        <v>Tuesday</v>
      </c>
      <c r="H535" s="27" t="str">
        <f>TEXT(StockData[[#This Row],[Date]],"mmm yyyy")</f>
        <v>May 2023</v>
      </c>
      <c r="I535" s="2">
        <f>StockData[[#This Row],[high]] - StockData[[#This Row],[low]]</f>
        <v>3.2599999999999909</v>
      </c>
      <c r="J535" s="27" t="str">
        <f>IF(StockData[[#This Row],[high]]=_xlfn.MAXIFS(StockData[high],StockData[Date],"&lt;="&amp;StockData[[#This Row],[Date]]),"New High","Repeat")</f>
        <v>Repeat</v>
      </c>
      <c r="K535" s="27" t="str">
        <f>IF(StockData[[#This Row],[Spread]]&lt;5,"Low",IF(StockData[[#This Row],[Spread]]&lt;=15,"Medium","High"))</f>
        <v>Low</v>
      </c>
      <c r="L535" s="27" t="str">
        <f>IF(StockData[[#This Row],[Spread]] &gt; AVERAGE(StockData[Spread]) * 1.2, "High", IF(StockData[[#This Row],[Spread]] &lt; AVERAGE(StockData[Spread]) * 0.8, "Low", "Medium"))</f>
        <v>Low</v>
      </c>
      <c r="M535" s="13">
        <f>(StockData[[#This Row],[close]] - StockData[[#This Row],[open]] )/ StockData[[#This Row],[open]]</f>
        <v>1.1837821840782307E-3</v>
      </c>
      <c r="N535" s="27">
        <f>IF(StockData[[#This Row],[change%]] &gt; 0.02, 0.9, IF(StockData[[#This Row],[change%]] &lt; -0.02, -0.9, 0))</f>
        <v>0</v>
      </c>
      <c r="O535" s="27" t="str">
        <f>IF(StockData[[#This Row],[sentiment score]] &gt; 0.5, "Positive", IF(StockData[[#This Row],[sentiment score]] &lt; -0.5, "Negative", "Neutral"))</f>
        <v>Neutral</v>
      </c>
    </row>
    <row r="536" spans="1:15" x14ac:dyDescent="0.3">
      <c r="A536" s="1">
        <v>45054</v>
      </c>
      <c r="B536" s="2">
        <v>173.72</v>
      </c>
      <c r="C536" s="2">
        <v>173.8</v>
      </c>
      <c r="D536" s="2">
        <v>169.19</v>
      </c>
      <c r="E536" s="2">
        <v>171.79</v>
      </c>
      <c r="F536" s="2">
        <v>112249449</v>
      </c>
      <c r="G536" s="27" t="str">
        <f>TEXT(StockData[[#This Row],[Date]],"dddd")</f>
        <v>Monday</v>
      </c>
      <c r="H536" s="27" t="str">
        <f>TEXT(StockData[[#This Row],[Date]],"mmm yyyy")</f>
        <v>May 2023</v>
      </c>
      <c r="I536" s="2">
        <f>StockData[[#This Row],[high]] - StockData[[#This Row],[low]]</f>
        <v>4.6100000000000136</v>
      </c>
      <c r="J536" s="27" t="str">
        <f>IF(StockData[[#This Row],[high]]=_xlfn.MAXIFS(StockData[high],StockData[Date],"&lt;="&amp;StockData[[#This Row],[Date]]),"New High","Repeat")</f>
        <v>Repeat</v>
      </c>
      <c r="K536" s="27" t="str">
        <f>IF(StockData[[#This Row],[Spread]]&lt;5,"Low",IF(StockData[[#This Row],[Spread]]&lt;=15,"Medium","High"))</f>
        <v>Low</v>
      </c>
      <c r="L536" s="27" t="str">
        <f>IF(StockData[[#This Row],[Spread]] &gt; AVERAGE(StockData[Spread]) * 1.2, "High", IF(StockData[[#This Row],[Spread]] &lt; AVERAGE(StockData[Spread]) * 0.8, "Low", "Medium"))</f>
        <v>Low</v>
      </c>
      <c r="M536" s="13">
        <f>(StockData[[#This Row],[close]] - StockData[[#This Row],[open]] )/ StockData[[#This Row],[open]]</f>
        <v>-1.1109831913423939E-2</v>
      </c>
      <c r="N536" s="27">
        <f>IF(StockData[[#This Row],[change%]] &gt; 0.02, 0.9, IF(StockData[[#This Row],[change%]] &lt; -0.02, -0.9, 0))</f>
        <v>0</v>
      </c>
      <c r="O536" s="27" t="str">
        <f>IF(StockData[[#This Row],[sentiment score]] &gt; 0.5, "Positive", IF(StockData[[#This Row],[sentiment score]] &lt; -0.5, "Negative", "Neutral"))</f>
        <v>Neutral</v>
      </c>
    </row>
    <row r="537" spans="1:15" x14ac:dyDescent="0.3">
      <c r="A537" s="1">
        <v>45051</v>
      </c>
      <c r="B537" s="2">
        <v>163.97</v>
      </c>
      <c r="C537" s="2">
        <v>170.78989999999999</v>
      </c>
      <c r="D537" s="2">
        <v>163.51</v>
      </c>
      <c r="E537" s="2">
        <v>170.06</v>
      </c>
      <c r="F537" s="2">
        <v>107607259</v>
      </c>
      <c r="G537" s="27" t="str">
        <f>TEXT(StockData[[#This Row],[Date]],"dddd")</f>
        <v>Friday</v>
      </c>
      <c r="H537" s="27" t="str">
        <f>TEXT(StockData[[#This Row],[Date]],"mmm yyyy")</f>
        <v>May 2023</v>
      </c>
      <c r="I537" s="2">
        <f>StockData[[#This Row],[high]] - StockData[[#This Row],[low]]</f>
        <v>7.2798999999999978</v>
      </c>
      <c r="J537" s="27" t="str">
        <f>IF(StockData[[#This Row],[high]]=_xlfn.MAXIFS(StockData[high],StockData[Date],"&lt;="&amp;StockData[[#This Row],[Date]]),"New High","Repeat")</f>
        <v>Repeat</v>
      </c>
      <c r="K537" s="27" t="str">
        <f>IF(StockData[[#This Row],[Spread]]&lt;5,"Low",IF(StockData[[#This Row],[Spread]]&lt;=15,"Medium","High"))</f>
        <v>Medium</v>
      </c>
      <c r="L537" s="27" t="str">
        <f>IF(StockData[[#This Row],[Spread]] &gt; AVERAGE(StockData[Spread]) * 1.2, "High", IF(StockData[[#This Row],[Spread]] &lt; AVERAGE(StockData[Spread]) * 0.8, "Low", "Medium"))</f>
        <v>Low</v>
      </c>
      <c r="M537" s="13">
        <f>(StockData[[#This Row],[close]] - StockData[[#This Row],[open]] )/ StockData[[#This Row],[open]]</f>
        <v>3.7140940415929767E-2</v>
      </c>
      <c r="N537" s="27">
        <f>IF(StockData[[#This Row],[change%]] &gt; 0.02, 0.9, IF(StockData[[#This Row],[change%]] &lt; -0.02, -0.9, 0))</f>
        <v>0.9</v>
      </c>
      <c r="O537" s="27" t="str">
        <f>IF(StockData[[#This Row],[sentiment score]] &gt; 0.5, "Positive", IF(StockData[[#This Row],[sentiment score]] &lt; -0.5, "Negative", "Neutral"))</f>
        <v>Positive</v>
      </c>
    </row>
    <row r="538" spans="1:15" x14ac:dyDescent="0.3">
      <c r="A538" s="1">
        <v>45050</v>
      </c>
      <c r="B538" s="2">
        <v>162.71</v>
      </c>
      <c r="C538" s="2">
        <v>162.94999999999999</v>
      </c>
      <c r="D538" s="2">
        <v>159.65</v>
      </c>
      <c r="E538" s="2">
        <v>161.19999999999999</v>
      </c>
      <c r="F538" s="2">
        <v>95108492</v>
      </c>
      <c r="G538" s="27" t="str">
        <f>TEXT(StockData[[#This Row],[Date]],"dddd")</f>
        <v>Thursday</v>
      </c>
      <c r="H538" s="27" t="str">
        <f>TEXT(StockData[[#This Row],[Date]],"mmm yyyy")</f>
        <v>May 2023</v>
      </c>
      <c r="I538" s="2">
        <f>StockData[[#This Row],[high]] - StockData[[#This Row],[low]]</f>
        <v>3.2999999999999829</v>
      </c>
      <c r="J538" s="27" t="str">
        <f>IF(StockData[[#This Row],[high]]=_xlfn.MAXIFS(StockData[high],StockData[Date],"&lt;="&amp;StockData[[#This Row],[Date]]),"New High","Repeat")</f>
        <v>Repeat</v>
      </c>
      <c r="K538" s="27" t="str">
        <f>IF(StockData[[#This Row],[Spread]]&lt;5,"Low",IF(StockData[[#This Row],[Spread]]&lt;=15,"Medium","High"))</f>
        <v>Low</v>
      </c>
      <c r="L538" s="27" t="str">
        <f>IF(StockData[[#This Row],[Spread]] &gt; AVERAGE(StockData[Spread]) * 1.2, "High", IF(StockData[[#This Row],[Spread]] &lt; AVERAGE(StockData[Spread]) * 0.8, "Low", "Medium"))</f>
        <v>Low</v>
      </c>
      <c r="M538" s="13">
        <f>(StockData[[#This Row],[close]] - StockData[[#This Row],[open]] )/ StockData[[#This Row],[open]]</f>
        <v>-9.2803146702723823E-3</v>
      </c>
      <c r="N538" s="27">
        <f>IF(StockData[[#This Row],[change%]] &gt; 0.02, 0.9, IF(StockData[[#This Row],[change%]] &lt; -0.02, -0.9, 0))</f>
        <v>0</v>
      </c>
      <c r="O538" s="27" t="str">
        <f>IF(StockData[[#This Row],[sentiment score]] &gt; 0.5, "Positive", IF(StockData[[#This Row],[sentiment score]] &lt; -0.5, "Negative", "Neutral"))</f>
        <v>Neutral</v>
      </c>
    </row>
    <row r="539" spans="1:15" x14ac:dyDescent="0.3">
      <c r="A539" s="1">
        <v>45049</v>
      </c>
      <c r="B539" s="2">
        <v>160.01</v>
      </c>
      <c r="C539" s="2">
        <v>165</v>
      </c>
      <c r="D539" s="2">
        <v>159.91</v>
      </c>
      <c r="E539" s="2">
        <v>160.61000000000001</v>
      </c>
      <c r="F539" s="2">
        <v>119727972</v>
      </c>
      <c r="G539" s="27" t="str">
        <f>TEXT(StockData[[#This Row],[Date]],"dddd")</f>
        <v>Wednesday</v>
      </c>
      <c r="H539" s="27" t="str">
        <f>TEXT(StockData[[#This Row],[Date]],"mmm yyyy")</f>
        <v>May 2023</v>
      </c>
      <c r="I539" s="2">
        <f>StockData[[#This Row],[high]] - StockData[[#This Row],[low]]</f>
        <v>5.0900000000000034</v>
      </c>
      <c r="J539" s="27" t="str">
        <f>IF(StockData[[#This Row],[high]]=_xlfn.MAXIFS(StockData[high],StockData[Date],"&lt;="&amp;StockData[[#This Row],[Date]]),"New High","Repeat")</f>
        <v>Repeat</v>
      </c>
      <c r="K539" s="27" t="str">
        <f>IF(StockData[[#This Row],[Spread]]&lt;5,"Low",IF(StockData[[#This Row],[Spread]]&lt;=15,"Medium","High"))</f>
        <v>Medium</v>
      </c>
      <c r="L539" s="27" t="str">
        <f>IF(StockData[[#This Row],[Spread]] &gt; AVERAGE(StockData[Spread]) * 1.2, "High", IF(StockData[[#This Row],[Spread]] &lt; AVERAGE(StockData[Spread]) * 0.8, "Low", "Medium"))</f>
        <v>Low</v>
      </c>
      <c r="M539" s="13">
        <f>(StockData[[#This Row],[close]] - StockData[[#This Row],[open]] )/ StockData[[#This Row],[open]]</f>
        <v>3.7497656396476642E-3</v>
      </c>
      <c r="N539" s="27">
        <f>IF(StockData[[#This Row],[change%]] &gt; 0.02, 0.9, IF(StockData[[#This Row],[change%]] &lt; -0.02, -0.9, 0))</f>
        <v>0</v>
      </c>
      <c r="O539" s="27" t="str">
        <f>IF(StockData[[#This Row],[sentiment score]] &gt; 0.5, "Positive", IF(StockData[[#This Row],[sentiment score]] &lt; -0.5, "Negative", "Neutral"))</f>
        <v>Neutral</v>
      </c>
    </row>
    <row r="540" spans="1:15" x14ac:dyDescent="0.3">
      <c r="A540" s="1">
        <v>45048</v>
      </c>
      <c r="B540" s="2">
        <v>161.88</v>
      </c>
      <c r="C540" s="2">
        <v>165.49</v>
      </c>
      <c r="D540" s="2">
        <v>158.93</v>
      </c>
      <c r="E540" s="2">
        <v>160.31</v>
      </c>
      <c r="F540" s="2">
        <v>128259744</v>
      </c>
      <c r="G540" s="27" t="str">
        <f>TEXT(StockData[[#This Row],[Date]],"dddd")</f>
        <v>Tuesday</v>
      </c>
      <c r="H540" s="27" t="str">
        <f>TEXT(StockData[[#This Row],[Date]],"mmm yyyy")</f>
        <v>May 2023</v>
      </c>
      <c r="I540" s="2">
        <f>StockData[[#This Row],[high]] - StockData[[#This Row],[low]]</f>
        <v>6.5600000000000023</v>
      </c>
      <c r="J540" s="27" t="str">
        <f>IF(StockData[[#This Row],[high]]=_xlfn.MAXIFS(StockData[high],StockData[Date],"&lt;="&amp;StockData[[#This Row],[Date]]),"New High","Repeat")</f>
        <v>Repeat</v>
      </c>
      <c r="K540" s="27" t="str">
        <f>IF(StockData[[#This Row],[Spread]]&lt;5,"Low",IF(StockData[[#This Row],[Spread]]&lt;=15,"Medium","High"))</f>
        <v>Medium</v>
      </c>
      <c r="L540" s="27" t="str">
        <f>IF(StockData[[#This Row],[Spread]] &gt; AVERAGE(StockData[Spread]) * 1.2, "High", IF(StockData[[#This Row],[Spread]] &lt; AVERAGE(StockData[Spread]) * 0.8, "Low", "Medium"))</f>
        <v>Low</v>
      </c>
      <c r="M540" s="13">
        <f>(StockData[[#This Row],[close]] - StockData[[#This Row],[open]] )/ StockData[[#This Row],[open]]</f>
        <v>-9.6985421299727783E-3</v>
      </c>
      <c r="N540" s="27">
        <f>IF(StockData[[#This Row],[change%]] &gt; 0.02, 0.9, IF(StockData[[#This Row],[change%]] &lt; -0.02, -0.9, 0))</f>
        <v>0</v>
      </c>
      <c r="O540" s="27" t="str">
        <f>IF(StockData[[#This Row],[sentiment score]] &gt; 0.5, "Positive", IF(StockData[[#This Row],[sentiment score]] &lt; -0.5, "Negative", "Neutral"))</f>
        <v>Neutral</v>
      </c>
    </row>
    <row r="541" spans="1:15" x14ac:dyDescent="0.3">
      <c r="A541" s="1">
        <v>45047</v>
      </c>
      <c r="B541" s="2">
        <v>163.16999999999999</v>
      </c>
      <c r="C541" s="2">
        <v>163.28</v>
      </c>
      <c r="D541" s="2">
        <v>158.83000000000001</v>
      </c>
      <c r="E541" s="2">
        <v>161.83000000000001</v>
      </c>
      <c r="F541" s="2">
        <v>109015048</v>
      </c>
      <c r="G541" s="27" t="str">
        <f>TEXT(StockData[[#This Row],[Date]],"dddd")</f>
        <v>Monday</v>
      </c>
      <c r="H541" s="27" t="str">
        <f>TEXT(StockData[[#This Row],[Date]],"mmm yyyy")</f>
        <v>May 2023</v>
      </c>
      <c r="I541" s="2">
        <f>StockData[[#This Row],[high]] - StockData[[#This Row],[low]]</f>
        <v>4.4499999999999886</v>
      </c>
      <c r="J541" s="27" t="str">
        <f>IF(StockData[[#This Row],[high]]=_xlfn.MAXIFS(StockData[high],StockData[Date],"&lt;="&amp;StockData[[#This Row],[Date]]),"New High","Repeat")</f>
        <v>Repeat</v>
      </c>
      <c r="K541" s="27" t="str">
        <f>IF(StockData[[#This Row],[Spread]]&lt;5,"Low",IF(StockData[[#This Row],[Spread]]&lt;=15,"Medium","High"))</f>
        <v>Low</v>
      </c>
      <c r="L541" s="27" t="str">
        <f>IF(StockData[[#This Row],[Spread]] &gt; AVERAGE(StockData[Spread]) * 1.2, "High", IF(StockData[[#This Row],[Spread]] &lt; AVERAGE(StockData[Spread]) * 0.8, "Low", "Medium"))</f>
        <v>Low</v>
      </c>
      <c r="M541" s="13">
        <f>(StockData[[#This Row],[close]] - StockData[[#This Row],[open]] )/ StockData[[#This Row],[open]]</f>
        <v>-8.2122939265794875E-3</v>
      </c>
      <c r="N541" s="27">
        <f>IF(StockData[[#This Row],[change%]] &gt; 0.02, 0.9, IF(StockData[[#This Row],[change%]] &lt; -0.02, -0.9, 0))</f>
        <v>0</v>
      </c>
      <c r="O541" s="27" t="str">
        <f>IF(StockData[[#This Row],[sentiment score]] &gt; 0.5, "Positive", IF(StockData[[#This Row],[sentiment score]] &lt; -0.5, "Negative", "Neutral"))</f>
        <v>Neutral</v>
      </c>
    </row>
    <row r="542" spans="1:15" x14ac:dyDescent="0.3">
      <c r="A542" s="1">
        <v>45044</v>
      </c>
      <c r="B542" s="2">
        <v>160.9</v>
      </c>
      <c r="C542" s="2">
        <v>165</v>
      </c>
      <c r="D542" s="2">
        <v>157.32</v>
      </c>
      <c r="E542" s="2">
        <v>164.31</v>
      </c>
      <c r="F542" s="2">
        <v>122515812</v>
      </c>
      <c r="G542" s="27" t="str">
        <f>TEXT(StockData[[#This Row],[Date]],"dddd")</f>
        <v>Friday</v>
      </c>
      <c r="H542" s="27" t="str">
        <f>TEXT(StockData[[#This Row],[Date]],"mmm yyyy")</f>
        <v>Apr 2023</v>
      </c>
      <c r="I542" s="2">
        <f>StockData[[#This Row],[high]] - StockData[[#This Row],[low]]</f>
        <v>7.6800000000000068</v>
      </c>
      <c r="J542" s="27" t="str">
        <f>IF(StockData[[#This Row],[high]]=_xlfn.MAXIFS(StockData[high],StockData[Date],"&lt;="&amp;StockData[[#This Row],[Date]]),"New High","Repeat")</f>
        <v>Repeat</v>
      </c>
      <c r="K542" s="27" t="str">
        <f>IF(StockData[[#This Row],[Spread]]&lt;5,"Low",IF(StockData[[#This Row],[Spread]]&lt;=15,"Medium","High"))</f>
        <v>Medium</v>
      </c>
      <c r="L542" s="27" t="str">
        <f>IF(StockData[[#This Row],[Spread]] &gt; AVERAGE(StockData[Spread]) * 1.2, "High", IF(StockData[[#This Row],[Spread]] &lt; AVERAGE(StockData[Spread]) * 0.8, "Low", "Medium"))</f>
        <v>Low</v>
      </c>
      <c r="M542" s="13">
        <f>(StockData[[#This Row],[close]] - StockData[[#This Row],[open]] )/ StockData[[#This Row],[open]]</f>
        <v>2.1193287756370395E-2</v>
      </c>
      <c r="N542" s="27">
        <f>IF(StockData[[#This Row],[change%]] &gt; 0.02, 0.9, IF(StockData[[#This Row],[change%]] &lt; -0.02, -0.9, 0))</f>
        <v>0.9</v>
      </c>
      <c r="O542" s="27" t="str">
        <f>IF(StockData[[#This Row],[sentiment score]] &gt; 0.5, "Positive", IF(StockData[[#This Row],[sentiment score]] &lt; -0.5, "Negative", "Neutral"))</f>
        <v>Positive</v>
      </c>
    </row>
    <row r="543" spans="1:15" x14ac:dyDescent="0.3">
      <c r="A543" s="1">
        <v>45043</v>
      </c>
      <c r="B543" s="2">
        <v>152.63999999999999</v>
      </c>
      <c r="C543" s="2">
        <v>160.47999999999999</v>
      </c>
      <c r="D543" s="2">
        <v>152.37</v>
      </c>
      <c r="E543" s="2">
        <v>160.19</v>
      </c>
      <c r="F543" s="2">
        <v>127015177</v>
      </c>
      <c r="G543" s="27" t="str">
        <f>TEXT(StockData[[#This Row],[Date]],"dddd")</f>
        <v>Thursday</v>
      </c>
      <c r="H543" s="27" t="str">
        <f>TEXT(StockData[[#This Row],[Date]],"mmm yyyy")</f>
        <v>Apr 2023</v>
      </c>
      <c r="I543" s="2">
        <f>StockData[[#This Row],[high]] - StockData[[#This Row],[low]]</f>
        <v>8.1099999999999852</v>
      </c>
      <c r="J543" s="27" t="str">
        <f>IF(StockData[[#This Row],[high]]=_xlfn.MAXIFS(StockData[high],StockData[Date],"&lt;="&amp;StockData[[#This Row],[Date]]),"New High","Repeat")</f>
        <v>Repeat</v>
      </c>
      <c r="K543" s="27" t="str">
        <f>IF(StockData[[#This Row],[Spread]]&lt;5,"Low",IF(StockData[[#This Row],[Spread]]&lt;=15,"Medium","High"))</f>
        <v>Medium</v>
      </c>
      <c r="L543" s="27" t="str">
        <f>IF(StockData[[#This Row],[Spread]] &gt; AVERAGE(StockData[Spread]) * 1.2, "High", IF(StockData[[#This Row],[Spread]] &lt; AVERAGE(StockData[Spread]) * 0.8, "Low", "Medium"))</f>
        <v>Low</v>
      </c>
      <c r="M543" s="13">
        <f>(StockData[[#This Row],[close]] - StockData[[#This Row],[open]] )/ StockData[[#This Row],[open]]</f>
        <v>4.9462788259958153E-2</v>
      </c>
      <c r="N543" s="27">
        <f>IF(StockData[[#This Row],[change%]] &gt; 0.02, 0.9, IF(StockData[[#This Row],[change%]] &lt; -0.02, -0.9, 0))</f>
        <v>0.9</v>
      </c>
      <c r="O543" s="27" t="str">
        <f>IF(StockData[[#This Row],[sentiment score]] &gt; 0.5, "Positive", IF(StockData[[#This Row],[sentiment score]] &lt; -0.5, "Negative", "Neutral"))</f>
        <v>Positive</v>
      </c>
    </row>
    <row r="544" spans="1:15" x14ac:dyDescent="0.3">
      <c r="A544" s="1">
        <v>45042</v>
      </c>
      <c r="B544" s="2">
        <v>160.29</v>
      </c>
      <c r="C544" s="2">
        <v>160.66999999999999</v>
      </c>
      <c r="D544" s="2">
        <v>153.13999999999999</v>
      </c>
      <c r="E544" s="2">
        <v>153.75</v>
      </c>
      <c r="F544" s="2">
        <v>152247096</v>
      </c>
      <c r="G544" s="27" t="str">
        <f>TEXT(StockData[[#This Row],[Date]],"dddd")</f>
        <v>Wednesday</v>
      </c>
      <c r="H544" s="27" t="str">
        <f>TEXT(StockData[[#This Row],[Date]],"mmm yyyy")</f>
        <v>Apr 2023</v>
      </c>
      <c r="I544" s="2">
        <f>StockData[[#This Row],[high]] - StockData[[#This Row],[low]]</f>
        <v>7.5300000000000011</v>
      </c>
      <c r="J544" s="27" t="str">
        <f>IF(StockData[[#This Row],[high]]=_xlfn.MAXIFS(StockData[high],StockData[Date],"&lt;="&amp;StockData[[#This Row],[Date]]),"New High","Repeat")</f>
        <v>Repeat</v>
      </c>
      <c r="K544" s="27" t="str">
        <f>IF(StockData[[#This Row],[Spread]]&lt;5,"Low",IF(StockData[[#This Row],[Spread]]&lt;=15,"Medium","High"))</f>
        <v>Medium</v>
      </c>
      <c r="L544" s="27" t="str">
        <f>IF(StockData[[#This Row],[Spread]] &gt; AVERAGE(StockData[Spread]) * 1.2, "High", IF(StockData[[#This Row],[Spread]] &lt; AVERAGE(StockData[Spread]) * 0.8, "Low", "Medium"))</f>
        <v>Low</v>
      </c>
      <c r="M544" s="13">
        <f>(StockData[[#This Row],[close]] - StockData[[#This Row],[open]] )/ StockData[[#This Row],[open]]</f>
        <v>-4.0801048100318128E-2</v>
      </c>
      <c r="N544" s="27">
        <f>IF(StockData[[#This Row],[change%]] &gt; 0.02, 0.9, IF(StockData[[#This Row],[change%]] &lt; -0.02, -0.9, 0))</f>
        <v>-0.9</v>
      </c>
      <c r="O544" s="27" t="str">
        <f>IF(StockData[[#This Row],[sentiment score]] &gt; 0.5, "Positive", IF(StockData[[#This Row],[sentiment score]] &lt; -0.5, "Negative", "Neutral"))</f>
        <v>Negative</v>
      </c>
    </row>
    <row r="545" spans="1:15" x14ac:dyDescent="0.3">
      <c r="A545" s="1">
        <v>45041</v>
      </c>
      <c r="B545" s="2">
        <v>159.82</v>
      </c>
      <c r="C545" s="2">
        <v>163.47</v>
      </c>
      <c r="D545" s="2">
        <v>158.75</v>
      </c>
      <c r="E545" s="2">
        <v>160.66999999999999</v>
      </c>
      <c r="F545" s="2">
        <v>121999312</v>
      </c>
      <c r="G545" s="27" t="str">
        <f>TEXT(StockData[[#This Row],[Date]],"dddd")</f>
        <v>Tuesday</v>
      </c>
      <c r="H545" s="27" t="str">
        <f>TEXT(StockData[[#This Row],[Date]],"mmm yyyy")</f>
        <v>Apr 2023</v>
      </c>
      <c r="I545" s="2">
        <f>StockData[[#This Row],[high]] - StockData[[#This Row],[low]]</f>
        <v>4.7199999999999989</v>
      </c>
      <c r="J545" s="27" t="str">
        <f>IF(StockData[[#This Row],[high]]=_xlfn.MAXIFS(StockData[high],StockData[Date],"&lt;="&amp;StockData[[#This Row],[Date]]),"New High","Repeat")</f>
        <v>Repeat</v>
      </c>
      <c r="K545" s="27" t="str">
        <f>IF(StockData[[#This Row],[Spread]]&lt;5,"Low",IF(StockData[[#This Row],[Spread]]&lt;=15,"Medium","High"))</f>
        <v>Low</v>
      </c>
      <c r="L545" s="27" t="str">
        <f>IF(StockData[[#This Row],[Spread]] &gt; AVERAGE(StockData[Spread]) * 1.2, "High", IF(StockData[[#This Row],[Spread]] &lt; AVERAGE(StockData[Spread]) * 0.8, "Low", "Medium"))</f>
        <v>Low</v>
      </c>
      <c r="M545" s="13">
        <f>(StockData[[#This Row],[close]] - StockData[[#This Row],[open]] )/ StockData[[#This Row],[open]]</f>
        <v>5.3184832937053835E-3</v>
      </c>
      <c r="N545" s="27">
        <f>IF(StockData[[#This Row],[change%]] &gt; 0.02, 0.9, IF(StockData[[#This Row],[change%]] &lt; -0.02, -0.9, 0))</f>
        <v>0</v>
      </c>
      <c r="O545" s="27" t="str">
        <f>IF(StockData[[#This Row],[sentiment score]] &gt; 0.5, "Positive", IF(StockData[[#This Row],[sentiment score]] &lt; -0.5, "Negative", "Neutral"))</f>
        <v>Neutral</v>
      </c>
    </row>
    <row r="546" spans="1:15" x14ac:dyDescent="0.3">
      <c r="A546" s="1">
        <v>45040</v>
      </c>
      <c r="B546" s="2">
        <v>164.65</v>
      </c>
      <c r="C546" s="2">
        <v>165.65</v>
      </c>
      <c r="D546" s="2">
        <v>158.61000000000001</v>
      </c>
      <c r="E546" s="2">
        <v>162.55000000000001</v>
      </c>
      <c r="F546" s="2">
        <v>140006559</v>
      </c>
      <c r="G546" s="27" t="str">
        <f>TEXT(StockData[[#This Row],[Date]],"dddd")</f>
        <v>Monday</v>
      </c>
      <c r="H546" s="27" t="str">
        <f>TEXT(StockData[[#This Row],[Date]],"mmm yyyy")</f>
        <v>Apr 2023</v>
      </c>
      <c r="I546" s="2">
        <f>StockData[[#This Row],[high]] - StockData[[#This Row],[low]]</f>
        <v>7.039999999999992</v>
      </c>
      <c r="J546" s="27" t="str">
        <f>IF(StockData[[#This Row],[high]]=_xlfn.MAXIFS(StockData[high],StockData[Date],"&lt;="&amp;StockData[[#This Row],[Date]]),"New High","Repeat")</f>
        <v>Repeat</v>
      </c>
      <c r="K546" s="27" t="str">
        <f>IF(StockData[[#This Row],[Spread]]&lt;5,"Low",IF(StockData[[#This Row],[Spread]]&lt;=15,"Medium","High"))</f>
        <v>Medium</v>
      </c>
      <c r="L546" s="27" t="str">
        <f>IF(StockData[[#This Row],[Spread]] &gt; AVERAGE(StockData[Spread]) * 1.2, "High", IF(StockData[[#This Row],[Spread]] &lt; AVERAGE(StockData[Spread]) * 0.8, "Low", "Medium"))</f>
        <v>Low</v>
      </c>
      <c r="M546" s="13">
        <f>(StockData[[#This Row],[close]] - StockData[[#This Row],[open]] )/ StockData[[#This Row],[open]]</f>
        <v>-1.27543273610689E-2</v>
      </c>
      <c r="N546" s="27">
        <f>IF(StockData[[#This Row],[change%]] &gt; 0.02, 0.9, IF(StockData[[#This Row],[change%]] &lt; -0.02, -0.9, 0))</f>
        <v>0</v>
      </c>
      <c r="O546" s="27" t="str">
        <f>IF(StockData[[#This Row],[sentiment score]] &gt; 0.5, "Positive", IF(StockData[[#This Row],[sentiment score]] &lt; -0.5, "Negative", "Neutral"))</f>
        <v>Neutral</v>
      </c>
    </row>
    <row r="547" spans="1:15" x14ac:dyDescent="0.3">
      <c r="A547" s="1">
        <v>45037</v>
      </c>
      <c r="B547" s="2">
        <v>164.8</v>
      </c>
      <c r="C547" s="2">
        <v>166</v>
      </c>
      <c r="D547" s="2">
        <v>161.32079999999999</v>
      </c>
      <c r="E547" s="2">
        <v>165.08</v>
      </c>
      <c r="F547" s="2">
        <v>123538954</v>
      </c>
      <c r="G547" s="27" t="str">
        <f>TEXT(StockData[[#This Row],[Date]],"dddd")</f>
        <v>Friday</v>
      </c>
      <c r="H547" s="27" t="str">
        <f>TEXT(StockData[[#This Row],[Date]],"mmm yyyy")</f>
        <v>Apr 2023</v>
      </c>
      <c r="I547" s="2">
        <f>StockData[[#This Row],[high]] - StockData[[#This Row],[low]]</f>
        <v>4.6792000000000087</v>
      </c>
      <c r="J547" s="27" t="str">
        <f>IF(StockData[[#This Row],[high]]=_xlfn.MAXIFS(StockData[high],StockData[Date],"&lt;="&amp;StockData[[#This Row],[Date]]),"New High","Repeat")</f>
        <v>Repeat</v>
      </c>
      <c r="K547" s="27" t="str">
        <f>IF(StockData[[#This Row],[Spread]]&lt;5,"Low",IF(StockData[[#This Row],[Spread]]&lt;=15,"Medium","High"))</f>
        <v>Low</v>
      </c>
      <c r="L547" s="27" t="str">
        <f>IF(StockData[[#This Row],[Spread]] &gt; AVERAGE(StockData[Spread]) * 1.2, "High", IF(StockData[[#This Row],[Spread]] &lt; AVERAGE(StockData[Spread]) * 0.8, "Low", "Medium"))</f>
        <v>Low</v>
      </c>
      <c r="M547" s="13">
        <f>(StockData[[#This Row],[close]] - StockData[[#This Row],[open]] )/ StockData[[#This Row],[open]]</f>
        <v>1.6990291262135989E-3</v>
      </c>
      <c r="N547" s="27">
        <f>IF(StockData[[#This Row],[change%]] &gt; 0.02, 0.9, IF(StockData[[#This Row],[change%]] &lt; -0.02, -0.9, 0))</f>
        <v>0</v>
      </c>
      <c r="O547" s="27" t="str">
        <f>IF(StockData[[#This Row],[sentiment score]] &gt; 0.5, "Positive", IF(StockData[[#This Row],[sentiment score]] &lt; -0.5, "Negative", "Neutral"))</f>
        <v>Neutral</v>
      </c>
    </row>
    <row r="548" spans="1:15" x14ac:dyDescent="0.3">
      <c r="A548" s="1">
        <v>45036</v>
      </c>
      <c r="B548" s="2">
        <v>166.16499999999999</v>
      </c>
      <c r="C548" s="2">
        <v>169.7</v>
      </c>
      <c r="D548" s="2">
        <v>160.56</v>
      </c>
      <c r="E548" s="2">
        <v>162.99</v>
      </c>
      <c r="F548" s="2">
        <v>210970819</v>
      </c>
      <c r="G548" s="27" t="str">
        <f>TEXT(StockData[[#This Row],[Date]],"dddd")</f>
        <v>Thursday</v>
      </c>
      <c r="H548" s="27" t="str">
        <f>TEXT(StockData[[#This Row],[Date]],"mmm yyyy")</f>
        <v>Apr 2023</v>
      </c>
      <c r="I548" s="2">
        <f>StockData[[#This Row],[high]] - StockData[[#This Row],[low]]</f>
        <v>9.1399999999999864</v>
      </c>
      <c r="J548" s="27" t="str">
        <f>IF(StockData[[#This Row],[high]]=_xlfn.MAXIFS(StockData[high],StockData[Date],"&lt;="&amp;StockData[[#This Row],[Date]]),"New High","Repeat")</f>
        <v>Repeat</v>
      </c>
      <c r="K548" s="27" t="str">
        <f>IF(StockData[[#This Row],[Spread]]&lt;5,"Low",IF(StockData[[#This Row],[Spread]]&lt;=15,"Medium","High"))</f>
        <v>Medium</v>
      </c>
      <c r="L548" s="27" t="str">
        <f>IF(StockData[[#This Row],[Spread]] &gt; AVERAGE(StockData[Spread]) * 1.2, "High", IF(StockData[[#This Row],[Spread]] &lt; AVERAGE(StockData[Spread]) * 0.8, "Low", "Medium"))</f>
        <v>Low</v>
      </c>
      <c r="M548" s="13">
        <f>(StockData[[#This Row],[close]] - StockData[[#This Row],[open]] )/ StockData[[#This Row],[open]]</f>
        <v>-1.910751361598401E-2</v>
      </c>
      <c r="N548" s="27">
        <f>IF(StockData[[#This Row],[change%]] &gt; 0.02, 0.9, IF(StockData[[#This Row],[change%]] &lt; -0.02, -0.9, 0))</f>
        <v>0</v>
      </c>
      <c r="O548" s="27" t="str">
        <f>IF(StockData[[#This Row],[sentiment score]] &gt; 0.5, "Positive", IF(StockData[[#This Row],[sentiment score]] &lt; -0.5, "Negative", "Neutral"))</f>
        <v>Neutral</v>
      </c>
    </row>
    <row r="549" spans="1:15" x14ac:dyDescent="0.3">
      <c r="A549" s="1">
        <v>45035</v>
      </c>
      <c r="B549" s="2">
        <v>179.1</v>
      </c>
      <c r="C549" s="2">
        <v>183.5</v>
      </c>
      <c r="D549" s="2">
        <v>177.65</v>
      </c>
      <c r="E549" s="2">
        <v>180.59</v>
      </c>
      <c r="F549" s="2">
        <v>125732687</v>
      </c>
      <c r="G549" s="27" t="str">
        <f>TEXT(StockData[[#This Row],[Date]],"dddd")</f>
        <v>Wednesday</v>
      </c>
      <c r="H549" s="27" t="str">
        <f>TEXT(StockData[[#This Row],[Date]],"mmm yyyy")</f>
        <v>Apr 2023</v>
      </c>
      <c r="I549" s="2">
        <f>StockData[[#This Row],[high]] - StockData[[#This Row],[low]]</f>
        <v>5.8499999999999943</v>
      </c>
      <c r="J549" s="27" t="str">
        <f>IF(StockData[[#This Row],[high]]=_xlfn.MAXIFS(StockData[high],StockData[Date],"&lt;="&amp;StockData[[#This Row],[Date]]),"New High","Repeat")</f>
        <v>Repeat</v>
      </c>
      <c r="K549" s="27" t="str">
        <f>IF(StockData[[#This Row],[Spread]]&lt;5,"Low",IF(StockData[[#This Row],[Spread]]&lt;=15,"Medium","High"))</f>
        <v>Medium</v>
      </c>
      <c r="L549" s="27" t="str">
        <f>IF(StockData[[#This Row],[Spread]] &gt; AVERAGE(StockData[Spread]) * 1.2, "High", IF(StockData[[#This Row],[Spread]] &lt; AVERAGE(StockData[Spread]) * 0.8, "Low", "Medium"))</f>
        <v>Low</v>
      </c>
      <c r="M549" s="13">
        <f>(StockData[[#This Row],[close]] - StockData[[#This Row],[open]] )/ StockData[[#This Row],[open]]</f>
        <v>8.319374651032994E-3</v>
      </c>
      <c r="N549" s="27">
        <f>IF(StockData[[#This Row],[change%]] &gt; 0.02, 0.9, IF(StockData[[#This Row],[change%]] &lt; -0.02, -0.9, 0))</f>
        <v>0</v>
      </c>
      <c r="O549" s="27" t="str">
        <f>IF(StockData[[#This Row],[sentiment score]] &gt; 0.5, "Positive", IF(StockData[[#This Row],[sentiment score]] &lt; -0.5, "Negative", "Neutral"))</f>
        <v>Neutral</v>
      </c>
    </row>
    <row r="550" spans="1:15" x14ac:dyDescent="0.3">
      <c r="A550" s="1">
        <v>45034</v>
      </c>
      <c r="B550" s="2">
        <v>187.15</v>
      </c>
      <c r="C550" s="2">
        <v>187.69</v>
      </c>
      <c r="D550" s="2">
        <v>183.57749999999999</v>
      </c>
      <c r="E550" s="2">
        <v>184.31</v>
      </c>
      <c r="F550" s="2">
        <v>92067016</v>
      </c>
      <c r="G550" s="27" t="str">
        <f>TEXT(StockData[[#This Row],[Date]],"dddd")</f>
        <v>Tuesday</v>
      </c>
      <c r="H550" s="27" t="str">
        <f>TEXT(StockData[[#This Row],[Date]],"mmm yyyy")</f>
        <v>Apr 2023</v>
      </c>
      <c r="I550" s="2">
        <f>StockData[[#This Row],[high]] - StockData[[#This Row],[low]]</f>
        <v>4.1125000000000114</v>
      </c>
      <c r="J550" s="27" t="str">
        <f>IF(StockData[[#This Row],[high]]=_xlfn.MAXIFS(StockData[high],StockData[Date],"&lt;="&amp;StockData[[#This Row],[Date]]),"New High","Repeat")</f>
        <v>Repeat</v>
      </c>
      <c r="K550" s="27" t="str">
        <f>IF(StockData[[#This Row],[Spread]]&lt;5,"Low",IF(StockData[[#This Row],[Spread]]&lt;=15,"Medium","High"))</f>
        <v>Low</v>
      </c>
      <c r="L550" s="27" t="str">
        <f>IF(StockData[[#This Row],[Spread]] &gt; AVERAGE(StockData[Spread]) * 1.2, "High", IF(StockData[[#This Row],[Spread]] &lt; AVERAGE(StockData[Spread]) * 0.8, "Low", "Medium"))</f>
        <v>Low</v>
      </c>
      <c r="M550" s="13">
        <f>(StockData[[#This Row],[close]] - StockData[[#This Row],[open]] )/ StockData[[#This Row],[open]]</f>
        <v>-1.5174993320865634E-2</v>
      </c>
      <c r="N550" s="27">
        <f>IF(StockData[[#This Row],[change%]] &gt; 0.02, 0.9, IF(StockData[[#This Row],[change%]] &lt; -0.02, -0.9, 0))</f>
        <v>0</v>
      </c>
      <c r="O550" s="27" t="str">
        <f>IF(StockData[[#This Row],[sentiment score]] &gt; 0.5, "Positive", IF(StockData[[#This Row],[sentiment score]] &lt; -0.5, "Negative", "Neutral"))</f>
        <v>Neutral</v>
      </c>
    </row>
    <row r="551" spans="1:15" x14ac:dyDescent="0.3">
      <c r="A551" s="1">
        <v>45033</v>
      </c>
      <c r="B551" s="2">
        <v>186.32</v>
      </c>
      <c r="C551" s="2">
        <v>189.69</v>
      </c>
      <c r="D551" s="2">
        <v>182.69</v>
      </c>
      <c r="E551" s="2">
        <v>187.04</v>
      </c>
      <c r="F551" s="2">
        <v>116177121</v>
      </c>
      <c r="G551" s="27" t="str">
        <f>TEXT(StockData[[#This Row],[Date]],"dddd")</f>
        <v>Monday</v>
      </c>
      <c r="H551" s="27" t="str">
        <f>TEXT(StockData[[#This Row],[Date]],"mmm yyyy")</f>
        <v>Apr 2023</v>
      </c>
      <c r="I551" s="2">
        <f>StockData[[#This Row],[high]] - StockData[[#This Row],[low]]</f>
        <v>7</v>
      </c>
      <c r="J551" s="27" t="str">
        <f>IF(StockData[[#This Row],[high]]=_xlfn.MAXIFS(StockData[high],StockData[Date],"&lt;="&amp;StockData[[#This Row],[Date]]),"New High","Repeat")</f>
        <v>Repeat</v>
      </c>
      <c r="K551" s="27" t="str">
        <f>IF(StockData[[#This Row],[Spread]]&lt;5,"Low",IF(StockData[[#This Row],[Spread]]&lt;=15,"Medium","High"))</f>
        <v>Medium</v>
      </c>
      <c r="L551" s="27" t="str">
        <f>IF(StockData[[#This Row],[Spread]] &gt; AVERAGE(StockData[Spread]) * 1.2, "High", IF(StockData[[#This Row],[Spread]] &lt; AVERAGE(StockData[Spread]) * 0.8, "Low", "Medium"))</f>
        <v>Low</v>
      </c>
      <c r="M551" s="13">
        <f>(StockData[[#This Row],[close]] - StockData[[#This Row],[open]] )/ StockData[[#This Row],[open]]</f>
        <v>3.8643194504078943E-3</v>
      </c>
      <c r="N551" s="27">
        <f>IF(StockData[[#This Row],[change%]] &gt; 0.02, 0.9, IF(StockData[[#This Row],[change%]] &lt; -0.02, -0.9, 0))</f>
        <v>0</v>
      </c>
      <c r="O551" s="27" t="str">
        <f>IF(StockData[[#This Row],[sentiment score]] &gt; 0.5, "Positive", IF(StockData[[#This Row],[sentiment score]] &lt; -0.5, "Negative", "Neutral"))</f>
        <v>Neutral</v>
      </c>
    </row>
    <row r="552" spans="1:15" x14ac:dyDescent="0.3">
      <c r="A552" s="1">
        <v>45030</v>
      </c>
      <c r="B552" s="2">
        <v>183.95</v>
      </c>
      <c r="C552" s="2">
        <v>186.28</v>
      </c>
      <c r="D552" s="2">
        <v>182.01</v>
      </c>
      <c r="E552" s="2">
        <v>185</v>
      </c>
      <c r="F552" s="2">
        <v>96438664</v>
      </c>
      <c r="G552" s="27" t="str">
        <f>TEXT(StockData[[#This Row],[Date]],"dddd")</f>
        <v>Friday</v>
      </c>
      <c r="H552" s="27" t="str">
        <f>TEXT(StockData[[#This Row],[Date]],"mmm yyyy")</f>
        <v>Apr 2023</v>
      </c>
      <c r="I552" s="2">
        <f>StockData[[#This Row],[high]] - StockData[[#This Row],[low]]</f>
        <v>4.2700000000000102</v>
      </c>
      <c r="J552" s="27" t="str">
        <f>IF(StockData[[#This Row],[high]]=_xlfn.MAXIFS(StockData[high],StockData[Date],"&lt;="&amp;StockData[[#This Row],[Date]]),"New High","Repeat")</f>
        <v>Repeat</v>
      </c>
      <c r="K552" s="27" t="str">
        <f>IF(StockData[[#This Row],[Spread]]&lt;5,"Low",IF(StockData[[#This Row],[Spread]]&lt;=15,"Medium","High"))</f>
        <v>Low</v>
      </c>
      <c r="L552" s="27" t="str">
        <f>IF(StockData[[#This Row],[Spread]] &gt; AVERAGE(StockData[Spread]) * 1.2, "High", IF(StockData[[#This Row],[Spread]] &lt; AVERAGE(StockData[Spread]) * 0.8, "Low", "Medium"))</f>
        <v>Low</v>
      </c>
      <c r="M552" s="13">
        <f>(StockData[[#This Row],[close]] - StockData[[#This Row],[open]] )/ StockData[[#This Row],[open]]</f>
        <v>5.7080728458820951E-3</v>
      </c>
      <c r="N552" s="27">
        <f>IF(StockData[[#This Row],[change%]] &gt; 0.02, 0.9, IF(StockData[[#This Row],[change%]] &lt; -0.02, -0.9, 0))</f>
        <v>0</v>
      </c>
      <c r="O552" s="27" t="str">
        <f>IF(StockData[[#This Row],[sentiment score]] &gt; 0.5, "Positive", IF(StockData[[#This Row],[sentiment score]] &lt; -0.5, "Negative", "Neutral"))</f>
        <v>Neutral</v>
      </c>
    </row>
    <row r="553" spans="1:15" x14ac:dyDescent="0.3">
      <c r="A553" s="1">
        <v>45029</v>
      </c>
      <c r="B553" s="2">
        <v>182.95500000000001</v>
      </c>
      <c r="C553" s="2">
        <v>186.5</v>
      </c>
      <c r="D553" s="2">
        <v>180.94</v>
      </c>
      <c r="E553" s="2">
        <v>185.9</v>
      </c>
      <c r="F553" s="2">
        <v>112932985</v>
      </c>
      <c r="G553" s="27" t="str">
        <f>TEXT(StockData[[#This Row],[Date]],"dddd")</f>
        <v>Thursday</v>
      </c>
      <c r="H553" s="27" t="str">
        <f>TEXT(StockData[[#This Row],[Date]],"mmm yyyy")</f>
        <v>Apr 2023</v>
      </c>
      <c r="I553" s="2">
        <f>StockData[[#This Row],[high]] - StockData[[#This Row],[low]]</f>
        <v>5.5600000000000023</v>
      </c>
      <c r="J553" s="27" t="str">
        <f>IF(StockData[[#This Row],[high]]=_xlfn.MAXIFS(StockData[high],StockData[Date],"&lt;="&amp;StockData[[#This Row],[Date]]),"New High","Repeat")</f>
        <v>Repeat</v>
      </c>
      <c r="K553" s="27" t="str">
        <f>IF(StockData[[#This Row],[Spread]]&lt;5,"Low",IF(StockData[[#This Row],[Spread]]&lt;=15,"Medium","High"))</f>
        <v>Medium</v>
      </c>
      <c r="L553" s="27" t="str">
        <f>IF(StockData[[#This Row],[Spread]] &gt; AVERAGE(StockData[Spread]) * 1.2, "High", IF(StockData[[#This Row],[Spread]] &lt; AVERAGE(StockData[Spread]) * 0.8, "Low", "Medium"))</f>
        <v>Low</v>
      </c>
      <c r="M553" s="13">
        <f>(StockData[[#This Row],[close]] - StockData[[#This Row],[open]] )/ StockData[[#This Row],[open]]</f>
        <v>1.6096854417752961E-2</v>
      </c>
      <c r="N553" s="27">
        <f>IF(StockData[[#This Row],[change%]] &gt; 0.02, 0.9, IF(StockData[[#This Row],[change%]] &lt; -0.02, -0.9, 0))</f>
        <v>0</v>
      </c>
      <c r="O553" s="27" t="str">
        <f>IF(StockData[[#This Row],[sentiment score]] &gt; 0.5, "Positive", IF(StockData[[#This Row],[sentiment score]] &lt; -0.5, "Negative", "Neutral"))</f>
        <v>Neutral</v>
      </c>
    </row>
    <row r="554" spans="1:15" x14ac:dyDescent="0.3">
      <c r="A554" s="1">
        <v>45028</v>
      </c>
      <c r="B554" s="2">
        <v>190.74</v>
      </c>
      <c r="C554" s="2">
        <v>191.58459999999999</v>
      </c>
      <c r="D554" s="2">
        <v>180.31</v>
      </c>
      <c r="E554" s="2">
        <v>180.54</v>
      </c>
      <c r="F554" s="2">
        <v>150256278</v>
      </c>
      <c r="G554" s="27" t="str">
        <f>TEXT(StockData[[#This Row],[Date]],"dddd")</f>
        <v>Wednesday</v>
      </c>
      <c r="H554" s="27" t="str">
        <f>TEXT(StockData[[#This Row],[Date]],"mmm yyyy")</f>
        <v>Apr 2023</v>
      </c>
      <c r="I554" s="2">
        <f>StockData[[#This Row],[high]] - StockData[[#This Row],[low]]</f>
        <v>11.274599999999992</v>
      </c>
      <c r="J554" s="27" t="str">
        <f>IF(StockData[[#This Row],[high]]=_xlfn.MAXIFS(StockData[high],StockData[Date],"&lt;="&amp;StockData[[#This Row],[Date]]),"New High","Repeat")</f>
        <v>Repeat</v>
      </c>
      <c r="K554" s="27" t="str">
        <f>IF(StockData[[#This Row],[Spread]]&lt;5,"Low",IF(StockData[[#This Row],[Spread]]&lt;=15,"Medium","High"))</f>
        <v>Medium</v>
      </c>
      <c r="L554" s="27" t="str">
        <f>IF(StockData[[#This Row],[Spread]] &gt; AVERAGE(StockData[Spread]) * 1.2, "High", IF(StockData[[#This Row],[Spread]] &lt; AVERAGE(StockData[Spread]) * 0.8, "Low", "Medium"))</f>
        <v>Medium</v>
      </c>
      <c r="M554" s="13">
        <f>(StockData[[#This Row],[close]] - StockData[[#This Row],[open]] )/ StockData[[#This Row],[open]]</f>
        <v>-5.3475935828877094E-2</v>
      </c>
      <c r="N554" s="27">
        <f>IF(StockData[[#This Row],[change%]] &gt; 0.02, 0.9, IF(StockData[[#This Row],[change%]] &lt; -0.02, -0.9, 0))</f>
        <v>-0.9</v>
      </c>
      <c r="O554" s="27" t="str">
        <f>IF(StockData[[#This Row],[sentiment score]] &gt; 0.5, "Positive", IF(StockData[[#This Row],[sentiment score]] &lt; -0.5, "Negative", "Neutral"))</f>
        <v>Negative</v>
      </c>
    </row>
    <row r="555" spans="1:15" x14ac:dyDescent="0.3">
      <c r="A555" s="1">
        <v>45027</v>
      </c>
      <c r="B555" s="2">
        <v>186.69</v>
      </c>
      <c r="C555" s="2">
        <v>189.19</v>
      </c>
      <c r="D555" s="2">
        <v>185.64750000000001</v>
      </c>
      <c r="E555" s="2">
        <v>186.79</v>
      </c>
      <c r="F555" s="2">
        <v>115770892</v>
      </c>
      <c r="G555" s="27" t="str">
        <f>TEXT(StockData[[#This Row],[Date]],"dddd")</f>
        <v>Tuesday</v>
      </c>
      <c r="H555" s="27" t="str">
        <f>TEXT(StockData[[#This Row],[Date]],"mmm yyyy")</f>
        <v>Apr 2023</v>
      </c>
      <c r="I555" s="2">
        <f>StockData[[#This Row],[high]] - StockData[[#This Row],[low]]</f>
        <v>3.5424999999999898</v>
      </c>
      <c r="J555" s="27" t="str">
        <f>IF(StockData[[#This Row],[high]]=_xlfn.MAXIFS(StockData[high],StockData[Date],"&lt;="&amp;StockData[[#This Row],[Date]]),"New High","Repeat")</f>
        <v>Repeat</v>
      </c>
      <c r="K555" s="27" t="str">
        <f>IF(StockData[[#This Row],[Spread]]&lt;5,"Low",IF(StockData[[#This Row],[Spread]]&lt;=15,"Medium","High"))</f>
        <v>Low</v>
      </c>
      <c r="L555" s="27" t="str">
        <f>IF(StockData[[#This Row],[Spread]] &gt; AVERAGE(StockData[Spread]) * 1.2, "High", IF(StockData[[#This Row],[Spread]] &lt; AVERAGE(StockData[Spread]) * 0.8, "Low", "Medium"))</f>
        <v>Low</v>
      </c>
      <c r="M555" s="13">
        <f>(StockData[[#This Row],[close]] - StockData[[#This Row],[open]] )/ StockData[[#This Row],[open]]</f>
        <v>5.3564732979803056E-4</v>
      </c>
      <c r="N555" s="27">
        <f>IF(StockData[[#This Row],[change%]] &gt; 0.02, 0.9, IF(StockData[[#This Row],[change%]] &lt; -0.02, -0.9, 0))</f>
        <v>0</v>
      </c>
      <c r="O555" s="27" t="str">
        <f>IF(StockData[[#This Row],[sentiment score]] &gt; 0.5, "Positive", IF(StockData[[#This Row],[sentiment score]] &lt; -0.5, "Negative", "Neutral"))</f>
        <v>Neutral</v>
      </c>
    </row>
    <row r="556" spans="1:15" x14ac:dyDescent="0.3">
      <c r="A556" s="1">
        <v>45026</v>
      </c>
      <c r="B556" s="2">
        <v>179.94</v>
      </c>
      <c r="C556" s="2">
        <v>185.1</v>
      </c>
      <c r="D556" s="2">
        <v>176.11</v>
      </c>
      <c r="E556" s="2">
        <v>184.51</v>
      </c>
      <c r="F556" s="2">
        <v>142154637</v>
      </c>
      <c r="G556" s="27" t="str">
        <f>TEXT(StockData[[#This Row],[Date]],"dddd")</f>
        <v>Monday</v>
      </c>
      <c r="H556" s="27" t="str">
        <f>TEXT(StockData[[#This Row],[Date]],"mmm yyyy")</f>
        <v>Apr 2023</v>
      </c>
      <c r="I556" s="2">
        <f>StockData[[#This Row],[high]] - StockData[[#This Row],[low]]</f>
        <v>8.9899999999999807</v>
      </c>
      <c r="J556" s="27" t="str">
        <f>IF(StockData[[#This Row],[high]]=_xlfn.MAXIFS(StockData[high],StockData[Date],"&lt;="&amp;StockData[[#This Row],[Date]]),"New High","Repeat")</f>
        <v>Repeat</v>
      </c>
      <c r="K556" s="27" t="str">
        <f>IF(StockData[[#This Row],[Spread]]&lt;5,"Low",IF(StockData[[#This Row],[Spread]]&lt;=15,"Medium","High"))</f>
        <v>Medium</v>
      </c>
      <c r="L556" s="27" t="str">
        <f>IF(StockData[[#This Row],[Spread]] &gt; AVERAGE(StockData[Spread]) * 1.2, "High", IF(StockData[[#This Row],[Spread]] &lt; AVERAGE(StockData[Spread]) * 0.8, "Low", "Medium"))</f>
        <v>Low</v>
      </c>
      <c r="M556" s="13">
        <f>(StockData[[#This Row],[close]] - StockData[[#This Row],[open]] )/ StockData[[#This Row],[open]]</f>
        <v>2.5397354673780112E-2</v>
      </c>
      <c r="N556" s="27">
        <f>IF(StockData[[#This Row],[change%]] &gt; 0.02, 0.9, IF(StockData[[#This Row],[change%]] &lt; -0.02, -0.9, 0))</f>
        <v>0.9</v>
      </c>
      <c r="O556" s="27" t="str">
        <f>IF(StockData[[#This Row],[sentiment score]] &gt; 0.5, "Positive", IF(StockData[[#This Row],[sentiment score]] &lt; -0.5, "Negative", "Neutral"))</f>
        <v>Positive</v>
      </c>
    </row>
    <row r="557" spans="1:15" x14ac:dyDescent="0.3">
      <c r="A557" s="1">
        <v>45022</v>
      </c>
      <c r="B557" s="2">
        <v>183.08</v>
      </c>
      <c r="C557" s="2">
        <v>186.39</v>
      </c>
      <c r="D557" s="2">
        <v>179.74</v>
      </c>
      <c r="E557" s="2">
        <v>185.06</v>
      </c>
      <c r="F557" s="2">
        <v>123857932</v>
      </c>
      <c r="G557" s="27" t="str">
        <f>TEXT(StockData[[#This Row],[Date]],"dddd")</f>
        <v>Thursday</v>
      </c>
      <c r="H557" s="27" t="str">
        <f>TEXT(StockData[[#This Row],[Date]],"mmm yyyy")</f>
        <v>Apr 2023</v>
      </c>
      <c r="I557" s="2">
        <f>StockData[[#This Row],[high]] - StockData[[#This Row],[low]]</f>
        <v>6.6499999999999773</v>
      </c>
      <c r="J557" s="27" t="str">
        <f>IF(StockData[[#This Row],[high]]=_xlfn.MAXIFS(StockData[high],StockData[Date],"&lt;="&amp;StockData[[#This Row],[Date]]),"New High","Repeat")</f>
        <v>Repeat</v>
      </c>
      <c r="K557" s="27" t="str">
        <f>IF(StockData[[#This Row],[Spread]]&lt;5,"Low",IF(StockData[[#This Row],[Spread]]&lt;=15,"Medium","High"))</f>
        <v>Medium</v>
      </c>
      <c r="L557" s="27" t="str">
        <f>IF(StockData[[#This Row],[Spread]] &gt; AVERAGE(StockData[Spread]) * 1.2, "High", IF(StockData[[#This Row],[Spread]] &lt; AVERAGE(StockData[Spread]) * 0.8, "Low", "Medium"))</f>
        <v>Low</v>
      </c>
      <c r="M557" s="13">
        <f>(StockData[[#This Row],[close]] - StockData[[#This Row],[open]] )/ StockData[[#This Row],[open]]</f>
        <v>1.0814944286650589E-2</v>
      </c>
      <c r="N557" s="27">
        <f>IF(StockData[[#This Row],[change%]] &gt; 0.02, 0.9, IF(StockData[[#This Row],[change%]] &lt; -0.02, -0.9, 0))</f>
        <v>0</v>
      </c>
      <c r="O557" s="27" t="str">
        <f>IF(StockData[[#This Row],[sentiment score]] &gt; 0.5, "Positive", IF(StockData[[#This Row],[sentiment score]] &lt; -0.5, "Negative", "Neutral"))</f>
        <v>Neutral</v>
      </c>
    </row>
    <row r="558" spans="1:15" x14ac:dyDescent="0.3">
      <c r="A558" s="1">
        <v>45021</v>
      </c>
      <c r="B558" s="2">
        <v>190.51499999999999</v>
      </c>
      <c r="C558" s="2">
        <v>190.68</v>
      </c>
      <c r="D558" s="2">
        <v>183.76</v>
      </c>
      <c r="E558" s="2">
        <v>185.52</v>
      </c>
      <c r="F558" s="2">
        <v>133882493</v>
      </c>
      <c r="G558" s="27" t="str">
        <f>TEXT(StockData[[#This Row],[Date]],"dddd")</f>
        <v>Wednesday</v>
      </c>
      <c r="H558" s="27" t="str">
        <f>TEXT(StockData[[#This Row],[Date]],"mmm yyyy")</f>
        <v>Apr 2023</v>
      </c>
      <c r="I558" s="2">
        <f>StockData[[#This Row],[high]] - StockData[[#This Row],[low]]</f>
        <v>6.9200000000000159</v>
      </c>
      <c r="J558" s="27" t="str">
        <f>IF(StockData[[#This Row],[high]]=_xlfn.MAXIFS(StockData[high],StockData[Date],"&lt;="&amp;StockData[[#This Row],[Date]]),"New High","Repeat")</f>
        <v>Repeat</v>
      </c>
      <c r="K558" s="27" t="str">
        <f>IF(StockData[[#This Row],[Spread]]&lt;5,"Low",IF(StockData[[#This Row],[Spread]]&lt;=15,"Medium","High"))</f>
        <v>Medium</v>
      </c>
      <c r="L558" s="27" t="str">
        <f>IF(StockData[[#This Row],[Spread]] &gt; AVERAGE(StockData[Spread]) * 1.2, "High", IF(StockData[[#This Row],[Spread]] &lt; AVERAGE(StockData[Spread]) * 0.8, "Low", "Medium"))</f>
        <v>Low</v>
      </c>
      <c r="M558" s="13">
        <f>(StockData[[#This Row],[close]] - StockData[[#This Row],[open]] )/ StockData[[#This Row],[open]]</f>
        <v>-2.6218407999370006E-2</v>
      </c>
      <c r="N558" s="27">
        <f>IF(StockData[[#This Row],[change%]] &gt; 0.02, 0.9, IF(StockData[[#This Row],[change%]] &lt; -0.02, -0.9, 0))</f>
        <v>-0.9</v>
      </c>
      <c r="O558" s="27" t="str">
        <f>IF(StockData[[#This Row],[sentiment score]] &gt; 0.5, "Positive", IF(StockData[[#This Row],[sentiment score]] &lt; -0.5, "Negative", "Neutral"))</f>
        <v>Negative</v>
      </c>
    </row>
    <row r="559" spans="1:15" x14ac:dyDescent="0.3">
      <c r="A559" s="1">
        <v>45020</v>
      </c>
      <c r="B559" s="2">
        <v>197.32</v>
      </c>
      <c r="C559" s="2">
        <v>198.74459999999999</v>
      </c>
      <c r="D559" s="2">
        <v>190.32</v>
      </c>
      <c r="E559" s="2">
        <v>192.58</v>
      </c>
      <c r="F559" s="2">
        <v>126463845</v>
      </c>
      <c r="G559" s="27" t="str">
        <f>TEXT(StockData[[#This Row],[Date]],"dddd")</f>
        <v>Tuesday</v>
      </c>
      <c r="H559" s="27" t="str">
        <f>TEXT(StockData[[#This Row],[Date]],"mmm yyyy")</f>
        <v>Apr 2023</v>
      </c>
      <c r="I559" s="2">
        <f>StockData[[#This Row],[high]] - StockData[[#This Row],[low]]</f>
        <v>8.4245999999999981</v>
      </c>
      <c r="J559" s="27" t="str">
        <f>IF(StockData[[#This Row],[high]]=_xlfn.MAXIFS(StockData[high],StockData[Date],"&lt;="&amp;StockData[[#This Row],[Date]]),"New High","Repeat")</f>
        <v>Repeat</v>
      </c>
      <c r="K559" s="27" t="str">
        <f>IF(StockData[[#This Row],[Spread]]&lt;5,"Low",IF(StockData[[#This Row],[Spread]]&lt;=15,"Medium","High"))</f>
        <v>Medium</v>
      </c>
      <c r="L559" s="27" t="str">
        <f>IF(StockData[[#This Row],[Spread]] &gt; AVERAGE(StockData[Spread]) * 1.2, "High", IF(StockData[[#This Row],[Spread]] &lt; AVERAGE(StockData[Spread]) * 0.8, "Low", "Medium"))</f>
        <v>Low</v>
      </c>
      <c r="M559" s="13">
        <f>(StockData[[#This Row],[close]] - StockData[[#This Row],[open]] )/ StockData[[#This Row],[open]]</f>
        <v>-2.4021893371173633E-2</v>
      </c>
      <c r="N559" s="27">
        <f>IF(StockData[[#This Row],[change%]] &gt; 0.02, 0.9, IF(StockData[[#This Row],[change%]] &lt; -0.02, -0.9, 0))</f>
        <v>-0.9</v>
      </c>
      <c r="O559" s="27" t="str">
        <f>IF(StockData[[#This Row],[sentiment score]] &gt; 0.5, "Positive", IF(StockData[[#This Row],[sentiment score]] &lt; -0.5, "Negative", "Neutral"))</f>
        <v>Negative</v>
      </c>
    </row>
    <row r="560" spans="1:15" x14ac:dyDescent="0.3">
      <c r="A560" s="1">
        <v>45019</v>
      </c>
      <c r="B560" s="2">
        <v>199.91</v>
      </c>
      <c r="C560" s="2">
        <v>202.68969999999999</v>
      </c>
      <c r="D560" s="2">
        <v>192.2</v>
      </c>
      <c r="E560" s="2">
        <v>194.77</v>
      </c>
      <c r="F560" s="2">
        <v>169545900</v>
      </c>
      <c r="G560" s="27" t="str">
        <f>TEXT(StockData[[#This Row],[Date]],"dddd")</f>
        <v>Monday</v>
      </c>
      <c r="H560" s="27" t="str">
        <f>TEXT(StockData[[#This Row],[Date]],"mmm yyyy")</f>
        <v>Apr 2023</v>
      </c>
      <c r="I560" s="2">
        <f>StockData[[#This Row],[high]] - StockData[[#This Row],[low]]</f>
        <v>10.489699999999999</v>
      </c>
      <c r="J560" s="27" t="str">
        <f>IF(StockData[[#This Row],[high]]=_xlfn.MAXIFS(StockData[high],StockData[Date],"&lt;="&amp;StockData[[#This Row],[Date]]),"New High","Repeat")</f>
        <v>Repeat</v>
      </c>
      <c r="K560" s="27" t="str">
        <f>IF(StockData[[#This Row],[Spread]]&lt;5,"Low",IF(StockData[[#This Row],[Spread]]&lt;=15,"Medium","High"))</f>
        <v>Medium</v>
      </c>
      <c r="L560" s="27" t="str">
        <f>IF(StockData[[#This Row],[Spread]] &gt; AVERAGE(StockData[Spread]) * 1.2, "High", IF(StockData[[#This Row],[Spread]] &lt; AVERAGE(StockData[Spread]) * 0.8, "Low", "Medium"))</f>
        <v>Low</v>
      </c>
      <c r="M560" s="13">
        <f>(StockData[[#This Row],[close]] - StockData[[#This Row],[open]] )/ StockData[[#This Row],[open]]</f>
        <v>-2.5711570206592899E-2</v>
      </c>
      <c r="N560" s="27">
        <f>IF(StockData[[#This Row],[change%]] &gt; 0.02, 0.9, IF(StockData[[#This Row],[change%]] &lt; -0.02, -0.9, 0))</f>
        <v>-0.9</v>
      </c>
      <c r="O560" s="27" t="str">
        <f>IF(StockData[[#This Row],[sentiment score]] &gt; 0.5, "Positive", IF(StockData[[#This Row],[sentiment score]] &lt; -0.5, "Negative", "Neutral"))</f>
        <v>Negative</v>
      </c>
    </row>
    <row r="561" spans="1:15" x14ac:dyDescent="0.3">
      <c r="A561" s="1">
        <v>45016</v>
      </c>
      <c r="B561" s="2">
        <v>197.53</v>
      </c>
      <c r="C561" s="2">
        <v>207.79</v>
      </c>
      <c r="D561" s="2">
        <v>197.2</v>
      </c>
      <c r="E561" s="2">
        <v>207.46</v>
      </c>
      <c r="F561" s="2">
        <v>170222118</v>
      </c>
      <c r="G561" s="27" t="str">
        <f>TEXT(StockData[[#This Row],[Date]],"dddd")</f>
        <v>Friday</v>
      </c>
      <c r="H561" s="27" t="str">
        <f>TEXT(StockData[[#This Row],[Date]],"mmm yyyy")</f>
        <v>Mar 2023</v>
      </c>
      <c r="I561" s="2">
        <f>StockData[[#This Row],[high]] - StockData[[#This Row],[low]]</f>
        <v>10.590000000000003</v>
      </c>
      <c r="J561" s="27" t="str">
        <f>IF(StockData[[#This Row],[high]]=_xlfn.MAXIFS(StockData[high],StockData[Date],"&lt;="&amp;StockData[[#This Row],[Date]]),"New High","Repeat")</f>
        <v>Repeat</v>
      </c>
      <c r="K561" s="27" t="str">
        <f>IF(StockData[[#This Row],[Spread]]&lt;5,"Low",IF(StockData[[#This Row],[Spread]]&lt;=15,"Medium","High"))</f>
        <v>Medium</v>
      </c>
      <c r="L561" s="27" t="str">
        <f>IF(StockData[[#This Row],[Spread]] &gt; AVERAGE(StockData[Spread]) * 1.2, "High", IF(StockData[[#This Row],[Spread]] &lt; AVERAGE(StockData[Spread]) * 0.8, "Low", "Medium"))</f>
        <v>Low</v>
      </c>
      <c r="M561" s="13">
        <f>(StockData[[#This Row],[close]] - StockData[[#This Row],[open]] )/ StockData[[#This Row],[open]]</f>
        <v>5.0270844934946622E-2</v>
      </c>
      <c r="N561" s="27">
        <f>IF(StockData[[#This Row],[change%]] &gt; 0.02, 0.9, IF(StockData[[#This Row],[change%]] &lt; -0.02, -0.9, 0))</f>
        <v>0.9</v>
      </c>
      <c r="O561" s="27" t="str">
        <f>IF(StockData[[#This Row],[sentiment score]] &gt; 0.5, "Positive", IF(StockData[[#This Row],[sentiment score]] &lt; -0.5, "Negative", "Neutral"))</f>
        <v>Positive</v>
      </c>
    </row>
    <row r="562" spans="1:15" x14ac:dyDescent="0.3">
      <c r="A562" s="1">
        <v>45015</v>
      </c>
      <c r="B562" s="2">
        <v>195.58</v>
      </c>
      <c r="C562" s="2">
        <v>197.33</v>
      </c>
      <c r="D562" s="2">
        <v>194.42</v>
      </c>
      <c r="E562" s="2">
        <v>195.28</v>
      </c>
      <c r="F562" s="2">
        <v>110252238</v>
      </c>
      <c r="G562" s="27" t="str">
        <f>TEXT(StockData[[#This Row],[Date]],"dddd")</f>
        <v>Thursday</v>
      </c>
      <c r="H562" s="27" t="str">
        <f>TEXT(StockData[[#This Row],[Date]],"mmm yyyy")</f>
        <v>Mar 2023</v>
      </c>
      <c r="I562" s="2">
        <f>StockData[[#This Row],[high]] - StockData[[#This Row],[low]]</f>
        <v>2.910000000000025</v>
      </c>
      <c r="J562" s="27" t="str">
        <f>IF(StockData[[#This Row],[high]]=_xlfn.MAXIFS(StockData[high],StockData[Date],"&lt;="&amp;StockData[[#This Row],[Date]]),"New High","Repeat")</f>
        <v>Repeat</v>
      </c>
      <c r="K562" s="27" t="str">
        <f>IF(StockData[[#This Row],[Spread]]&lt;5,"Low",IF(StockData[[#This Row],[Spread]]&lt;=15,"Medium","High"))</f>
        <v>Low</v>
      </c>
      <c r="L562" s="27" t="str">
        <f>IF(StockData[[#This Row],[Spread]] &gt; AVERAGE(StockData[Spread]) * 1.2, "High", IF(StockData[[#This Row],[Spread]] &lt; AVERAGE(StockData[Spread]) * 0.8, "Low", "Medium"))</f>
        <v>Low</v>
      </c>
      <c r="M562" s="13">
        <f>(StockData[[#This Row],[close]] - StockData[[#This Row],[open]] )/ StockData[[#This Row],[open]]</f>
        <v>-1.5338991716945052E-3</v>
      </c>
      <c r="N562" s="27">
        <f>IF(StockData[[#This Row],[change%]] &gt; 0.02, 0.9, IF(StockData[[#This Row],[change%]] &lt; -0.02, -0.9, 0))</f>
        <v>0</v>
      </c>
      <c r="O562" s="27" t="str">
        <f>IF(StockData[[#This Row],[sentiment score]] &gt; 0.5, "Positive", IF(StockData[[#This Row],[sentiment score]] &lt; -0.5, "Negative", "Neutral"))</f>
        <v>Neutral</v>
      </c>
    </row>
    <row r="563" spans="1:15" x14ac:dyDescent="0.3">
      <c r="A563" s="1">
        <v>45014</v>
      </c>
      <c r="B563" s="2">
        <v>193.13</v>
      </c>
      <c r="C563" s="2">
        <v>195.29</v>
      </c>
      <c r="D563" s="2">
        <v>189.44</v>
      </c>
      <c r="E563" s="2">
        <v>193.88</v>
      </c>
      <c r="F563" s="2">
        <v>123660026</v>
      </c>
      <c r="G563" s="27" t="str">
        <f>TEXT(StockData[[#This Row],[Date]],"dddd")</f>
        <v>Wednesday</v>
      </c>
      <c r="H563" s="27" t="str">
        <f>TEXT(StockData[[#This Row],[Date]],"mmm yyyy")</f>
        <v>Mar 2023</v>
      </c>
      <c r="I563" s="2">
        <f>StockData[[#This Row],[high]] - StockData[[#This Row],[low]]</f>
        <v>5.8499999999999943</v>
      </c>
      <c r="J563" s="27" t="str">
        <f>IF(StockData[[#This Row],[high]]=_xlfn.MAXIFS(StockData[high],StockData[Date],"&lt;="&amp;StockData[[#This Row],[Date]]),"New High","Repeat")</f>
        <v>Repeat</v>
      </c>
      <c r="K563" s="27" t="str">
        <f>IF(StockData[[#This Row],[Spread]]&lt;5,"Low",IF(StockData[[#This Row],[Spread]]&lt;=15,"Medium","High"))</f>
        <v>Medium</v>
      </c>
      <c r="L563" s="27" t="str">
        <f>IF(StockData[[#This Row],[Spread]] &gt; AVERAGE(StockData[Spread]) * 1.2, "High", IF(StockData[[#This Row],[Spread]] &lt; AVERAGE(StockData[Spread]) * 0.8, "Low", "Medium"))</f>
        <v>Low</v>
      </c>
      <c r="M563" s="13">
        <f>(StockData[[#This Row],[close]] - StockData[[#This Row],[open]] )/ StockData[[#This Row],[open]]</f>
        <v>3.8833946046704293E-3</v>
      </c>
      <c r="N563" s="27">
        <f>IF(StockData[[#This Row],[change%]] &gt; 0.02, 0.9, IF(StockData[[#This Row],[change%]] &lt; -0.02, -0.9, 0))</f>
        <v>0</v>
      </c>
      <c r="O563" s="27" t="str">
        <f>IF(StockData[[#This Row],[sentiment score]] &gt; 0.5, "Positive", IF(StockData[[#This Row],[sentiment score]] &lt; -0.5, "Negative", "Neutral"))</f>
        <v>Neutral</v>
      </c>
    </row>
    <row r="564" spans="1:15" x14ac:dyDescent="0.3">
      <c r="A564" s="1">
        <v>45013</v>
      </c>
      <c r="B564" s="2">
        <v>192</v>
      </c>
      <c r="C564" s="2">
        <v>192.35</v>
      </c>
      <c r="D564" s="2">
        <v>185.43</v>
      </c>
      <c r="E564" s="2">
        <v>189.19</v>
      </c>
      <c r="F564" s="2">
        <v>98654635</v>
      </c>
      <c r="G564" s="27" t="str">
        <f>TEXT(StockData[[#This Row],[Date]],"dddd")</f>
        <v>Tuesday</v>
      </c>
      <c r="H564" s="27" t="str">
        <f>TEXT(StockData[[#This Row],[Date]],"mmm yyyy")</f>
        <v>Mar 2023</v>
      </c>
      <c r="I564" s="2">
        <f>StockData[[#This Row],[high]] - StockData[[#This Row],[low]]</f>
        <v>6.9199999999999875</v>
      </c>
      <c r="J564" s="27" t="str">
        <f>IF(StockData[[#This Row],[high]]=_xlfn.MAXIFS(StockData[high],StockData[Date],"&lt;="&amp;StockData[[#This Row],[Date]]),"New High","Repeat")</f>
        <v>Repeat</v>
      </c>
      <c r="K564" s="27" t="str">
        <f>IF(StockData[[#This Row],[Spread]]&lt;5,"Low",IF(StockData[[#This Row],[Spread]]&lt;=15,"Medium","High"))</f>
        <v>Medium</v>
      </c>
      <c r="L564" s="27" t="str">
        <f>IF(StockData[[#This Row],[Spread]] &gt; AVERAGE(StockData[Spread]) * 1.2, "High", IF(StockData[[#This Row],[Spread]] &lt; AVERAGE(StockData[Spread]) * 0.8, "Low", "Medium"))</f>
        <v>Low</v>
      </c>
      <c r="M564" s="13">
        <f>(StockData[[#This Row],[close]] - StockData[[#This Row],[open]] )/ StockData[[#This Row],[open]]</f>
        <v>-1.4635416666666679E-2</v>
      </c>
      <c r="N564" s="27">
        <f>IF(StockData[[#This Row],[change%]] &gt; 0.02, 0.9, IF(StockData[[#This Row],[change%]] &lt; -0.02, -0.9, 0))</f>
        <v>0</v>
      </c>
      <c r="O564" s="27" t="str">
        <f>IF(StockData[[#This Row],[sentiment score]] &gt; 0.5, "Positive", IF(StockData[[#This Row],[sentiment score]] &lt; -0.5, "Negative", "Neutral"))</f>
        <v>Neutral</v>
      </c>
    </row>
    <row r="565" spans="1:15" x14ac:dyDescent="0.3">
      <c r="A565" s="1">
        <v>45012</v>
      </c>
      <c r="B565" s="2">
        <v>194.41499999999999</v>
      </c>
      <c r="C565" s="2">
        <v>197.39</v>
      </c>
      <c r="D565" s="2">
        <v>189.94</v>
      </c>
      <c r="E565" s="2">
        <v>191.81</v>
      </c>
      <c r="F565" s="2">
        <v>120851587</v>
      </c>
      <c r="G565" s="27" t="str">
        <f>TEXT(StockData[[#This Row],[Date]],"dddd")</f>
        <v>Monday</v>
      </c>
      <c r="H565" s="27" t="str">
        <f>TEXT(StockData[[#This Row],[Date]],"mmm yyyy")</f>
        <v>Mar 2023</v>
      </c>
      <c r="I565" s="2">
        <f>StockData[[#This Row],[high]] - StockData[[#This Row],[low]]</f>
        <v>7.4499999999999886</v>
      </c>
      <c r="J565" s="27" t="str">
        <f>IF(StockData[[#This Row],[high]]=_xlfn.MAXIFS(StockData[high],StockData[Date],"&lt;="&amp;StockData[[#This Row],[Date]]),"New High","Repeat")</f>
        <v>Repeat</v>
      </c>
      <c r="K565" s="27" t="str">
        <f>IF(StockData[[#This Row],[Spread]]&lt;5,"Low",IF(StockData[[#This Row],[Spread]]&lt;=15,"Medium","High"))</f>
        <v>Medium</v>
      </c>
      <c r="L565" s="27" t="str">
        <f>IF(StockData[[#This Row],[Spread]] &gt; AVERAGE(StockData[Spread]) * 1.2, "High", IF(StockData[[#This Row],[Spread]] &lt; AVERAGE(StockData[Spread]) * 0.8, "Low", "Medium"))</f>
        <v>Low</v>
      </c>
      <c r="M565" s="13">
        <f>(StockData[[#This Row],[close]] - StockData[[#This Row],[open]] )/ StockData[[#This Row],[open]]</f>
        <v>-1.3399171874598102E-2</v>
      </c>
      <c r="N565" s="27">
        <f>IF(StockData[[#This Row],[change%]] &gt; 0.02, 0.9, IF(StockData[[#This Row],[change%]] &lt; -0.02, -0.9, 0))</f>
        <v>0</v>
      </c>
      <c r="O565" s="27" t="str">
        <f>IF(StockData[[#This Row],[sentiment score]] &gt; 0.5, "Positive", IF(StockData[[#This Row],[sentiment score]] &lt; -0.5, "Negative", "Neutral"))</f>
        <v>Neutral</v>
      </c>
    </row>
    <row r="566" spans="1:15" x14ac:dyDescent="0.3">
      <c r="A566" s="1">
        <v>45009</v>
      </c>
      <c r="B566" s="2">
        <v>191.65</v>
      </c>
      <c r="C566" s="2">
        <v>192.36</v>
      </c>
      <c r="D566" s="2">
        <v>187.15</v>
      </c>
      <c r="E566" s="2">
        <v>190.41</v>
      </c>
      <c r="F566" s="2">
        <v>116531584</v>
      </c>
      <c r="G566" s="27" t="str">
        <f>TEXT(StockData[[#This Row],[Date]],"dddd")</f>
        <v>Friday</v>
      </c>
      <c r="H566" s="27" t="str">
        <f>TEXT(StockData[[#This Row],[Date]],"mmm yyyy")</f>
        <v>Mar 2023</v>
      </c>
      <c r="I566" s="2">
        <f>StockData[[#This Row],[high]] - StockData[[#This Row],[low]]</f>
        <v>5.210000000000008</v>
      </c>
      <c r="J566" s="27" t="str">
        <f>IF(StockData[[#This Row],[high]]=_xlfn.MAXIFS(StockData[high],StockData[Date],"&lt;="&amp;StockData[[#This Row],[Date]]),"New High","Repeat")</f>
        <v>Repeat</v>
      </c>
      <c r="K566" s="27" t="str">
        <f>IF(StockData[[#This Row],[Spread]]&lt;5,"Low",IF(StockData[[#This Row],[Spread]]&lt;=15,"Medium","High"))</f>
        <v>Medium</v>
      </c>
      <c r="L566" s="27" t="str">
        <f>IF(StockData[[#This Row],[Spread]] &gt; AVERAGE(StockData[Spread]) * 1.2, "High", IF(StockData[[#This Row],[Spread]] &lt; AVERAGE(StockData[Spread]) * 0.8, "Low", "Medium"))</f>
        <v>Low</v>
      </c>
      <c r="M566" s="13">
        <f>(StockData[[#This Row],[close]] - StockData[[#This Row],[open]] )/ StockData[[#This Row],[open]]</f>
        <v>-6.4701278372032824E-3</v>
      </c>
      <c r="N566" s="27">
        <f>IF(StockData[[#This Row],[change%]] &gt; 0.02, 0.9, IF(StockData[[#This Row],[change%]] &lt; -0.02, -0.9, 0))</f>
        <v>0</v>
      </c>
      <c r="O566" s="27" t="str">
        <f>IF(StockData[[#This Row],[sentiment score]] &gt; 0.5, "Positive", IF(StockData[[#This Row],[sentiment score]] &lt; -0.5, "Negative", "Neutral"))</f>
        <v>Neutral</v>
      </c>
    </row>
    <row r="567" spans="1:15" x14ac:dyDescent="0.3">
      <c r="A567" s="1">
        <v>45008</v>
      </c>
      <c r="B567" s="2">
        <v>195.26</v>
      </c>
      <c r="C567" s="2">
        <v>199.31</v>
      </c>
      <c r="D567" s="2">
        <v>188.65</v>
      </c>
      <c r="E567" s="2">
        <v>192.22</v>
      </c>
      <c r="F567" s="2">
        <v>144193876</v>
      </c>
      <c r="G567" s="27" t="str">
        <f>TEXT(StockData[[#This Row],[Date]],"dddd")</f>
        <v>Thursday</v>
      </c>
      <c r="H567" s="27" t="str">
        <f>TEXT(StockData[[#This Row],[Date]],"mmm yyyy")</f>
        <v>Mar 2023</v>
      </c>
      <c r="I567" s="2">
        <f>StockData[[#This Row],[high]] - StockData[[#This Row],[low]]</f>
        <v>10.659999999999997</v>
      </c>
      <c r="J567" s="27" t="str">
        <f>IF(StockData[[#This Row],[high]]=_xlfn.MAXIFS(StockData[high],StockData[Date],"&lt;="&amp;StockData[[#This Row],[Date]]),"New High","Repeat")</f>
        <v>Repeat</v>
      </c>
      <c r="K567" s="27" t="str">
        <f>IF(StockData[[#This Row],[Spread]]&lt;5,"Low",IF(StockData[[#This Row],[Spread]]&lt;=15,"Medium","High"))</f>
        <v>Medium</v>
      </c>
      <c r="L567" s="27" t="str">
        <f>IF(StockData[[#This Row],[Spread]] &gt; AVERAGE(StockData[Spread]) * 1.2, "High", IF(StockData[[#This Row],[Spread]] &lt; AVERAGE(StockData[Spread]) * 0.8, "Low", "Medium"))</f>
        <v>Low</v>
      </c>
      <c r="M567" s="13">
        <f>(StockData[[#This Row],[close]] - StockData[[#This Row],[open]] )/ StockData[[#This Row],[open]]</f>
        <v>-1.556898494315268E-2</v>
      </c>
      <c r="N567" s="27">
        <f>IF(StockData[[#This Row],[change%]] &gt; 0.02, 0.9, IF(StockData[[#This Row],[change%]] &lt; -0.02, -0.9, 0))</f>
        <v>0</v>
      </c>
      <c r="O567" s="27" t="str">
        <f>IF(StockData[[#This Row],[sentiment score]] &gt; 0.5, "Positive", IF(StockData[[#This Row],[sentiment score]] &lt; -0.5, "Negative", "Neutral"))</f>
        <v>Neutral</v>
      </c>
    </row>
    <row r="568" spans="1:15" x14ac:dyDescent="0.3">
      <c r="A568" s="1">
        <v>45007</v>
      </c>
      <c r="B568" s="2">
        <v>199.3</v>
      </c>
      <c r="C568" s="2">
        <v>200.66</v>
      </c>
      <c r="D568" s="2">
        <v>190.95</v>
      </c>
      <c r="E568" s="2">
        <v>191.15</v>
      </c>
      <c r="F568" s="2">
        <v>150376373</v>
      </c>
      <c r="G568" s="27" t="str">
        <f>TEXT(StockData[[#This Row],[Date]],"dddd")</f>
        <v>Wednesday</v>
      </c>
      <c r="H568" s="27" t="str">
        <f>TEXT(StockData[[#This Row],[Date]],"mmm yyyy")</f>
        <v>Mar 2023</v>
      </c>
      <c r="I568" s="2">
        <f>StockData[[#This Row],[high]] - StockData[[#This Row],[low]]</f>
        <v>9.710000000000008</v>
      </c>
      <c r="J568" s="27" t="str">
        <f>IF(StockData[[#This Row],[high]]=_xlfn.MAXIFS(StockData[high],StockData[Date],"&lt;="&amp;StockData[[#This Row],[Date]]),"New High","Repeat")</f>
        <v>Repeat</v>
      </c>
      <c r="K568" s="27" t="str">
        <f>IF(StockData[[#This Row],[Spread]]&lt;5,"Low",IF(StockData[[#This Row],[Spread]]&lt;=15,"Medium","High"))</f>
        <v>Medium</v>
      </c>
      <c r="L568" s="27" t="str">
        <f>IF(StockData[[#This Row],[Spread]] &gt; AVERAGE(StockData[Spread]) * 1.2, "High", IF(StockData[[#This Row],[Spread]] &lt; AVERAGE(StockData[Spread]) * 0.8, "Low", "Medium"))</f>
        <v>Low</v>
      </c>
      <c r="M568" s="13">
        <f>(StockData[[#This Row],[close]] - StockData[[#This Row],[open]] )/ StockData[[#This Row],[open]]</f>
        <v>-4.08931259407928E-2</v>
      </c>
      <c r="N568" s="27">
        <f>IF(StockData[[#This Row],[change%]] &gt; 0.02, 0.9, IF(StockData[[#This Row],[change%]] &lt; -0.02, -0.9, 0))</f>
        <v>-0.9</v>
      </c>
      <c r="O568" s="27" t="str">
        <f>IF(StockData[[#This Row],[sentiment score]] &gt; 0.5, "Positive", IF(StockData[[#This Row],[sentiment score]] &lt; -0.5, "Negative", "Neutral"))</f>
        <v>Negative</v>
      </c>
    </row>
    <row r="569" spans="1:15" x14ac:dyDescent="0.3">
      <c r="A569" s="1">
        <v>45006</v>
      </c>
      <c r="B569" s="2">
        <v>188.28</v>
      </c>
      <c r="C569" s="2">
        <v>198</v>
      </c>
      <c r="D569" s="2">
        <v>188.04</v>
      </c>
      <c r="E569" s="2">
        <v>197.58</v>
      </c>
      <c r="F569" s="2">
        <v>153391444</v>
      </c>
      <c r="G569" s="27" t="str">
        <f>TEXT(StockData[[#This Row],[Date]],"dddd")</f>
        <v>Tuesday</v>
      </c>
      <c r="H569" s="27" t="str">
        <f>TEXT(StockData[[#This Row],[Date]],"mmm yyyy")</f>
        <v>Mar 2023</v>
      </c>
      <c r="I569" s="2">
        <f>StockData[[#This Row],[high]] - StockData[[#This Row],[low]]</f>
        <v>9.960000000000008</v>
      </c>
      <c r="J569" s="27" t="str">
        <f>IF(StockData[[#This Row],[high]]=_xlfn.MAXIFS(StockData[high],StockData[Date],"&lt;="&amp;StockData[[#This Row],[Date]]),"New High","Repeat")</f>
        <v>Repeat</v>
      </c>
      <c r="K569" s="27" t="str">
        <f>IF(StockData[[#This Row],[Spread]]&lt;5,"Low",IF(StockData[[#This Row],[Spread]]&lt;=15,"Medium","High"))</f>
        <v>Medium</v>
      </c>
      <c r="L569" s="27" t="str">
        <f>IF(StockData[[#This Row],[Spread]] &gt; AVERAGE(StockData[Spread]) * 1.2, "High", IF(StockData[[#This Row],[Spread]] &lt; AVERAGE(StockData[Spread]) * 0.8, "Low", "Medium"))</f>
        <v>Low</v>
      </c>
      <c r="M569" s="13">
        <f>(StockData[[#This Row],[close]] - StockData[[#This Row],[open]] )/ StockData[[#This Row],[open]]</f>
        <v>4.9394518801784637E-2</v>
      </c>
      <c r="N569" s="27">
        <f>IF(StockData[[#This Row],[change%]] &gt; 0.02, 0.9, IF(StockData[[#This Row],[change%]] &lt; -0.02, -0.9, 0))</f>
        <v>0.9</v>
      </c>
      <c r="O569" s="27" t="str">
        <f>IF(StockData[[#This Row],[sentiment score]] &gt; 0.5, "Positive", IF(StockData[[#This Row],[sentiment score]] &lt; -0.5, "Negative", "Neutral"))</f>
        <v>Positive</v>
      </c>
    </row>
    <row r="570" spans="1:15" x14ac:dyDescent="0.3">
      <c r="A570" s="1">
        <v>45005</v>
      </c>
      <c r="B570" s="2">
        <v>178.08</v>
      </c>
      <c r="C570" s="2">
        <v>186.44</v>
      </c>
      <c r="D570" s="2">
        <v>176.35</v>
      </c>
      <c r="E570" s="2">
        <v>183.25</v>
      </c>
      <c r="F570" s="2">
        <v>129684359</v>
      </c>
      <c r="G570" s="27" t="str">
        <f>TEXT(StockData[[#This Row],[Date]],"dddd")</f>
        <v>Monday</v>
      </c>
      <c r="H570" s="27" t="str">
        <f>TEXT(StockData[[#This Row],[Date]],"mmm yyyy")</f>
        <v>Mar 2023</v>
      </c>
      <c r="I570" s="2">
        <f>StockData[[#This Row],[high]] - StockData[[#This Row],[low]]</f>
        <v>10.090000000000003</v>
      </c>
      <c r="J570" s="27" t="str">
        <f>IF(StockData[[#This Row],[high]]=_xlfn.MAXIFS(StockData[high],StockData[Date],"&lt;="&amp;StockData[[#This Row],[Date]]),"New High","Repeat")</f>
        <v>Repeat</v>
      </c>
      <c r="K570" s="27" t="str">
        <f>IF(StockData[[#This Row],[Spread]]&lt;5,"Low",IF(StockData[[#This Row],[Spread]]&lt;=15,"Medium","High"))</f>
        <v>Medium</v>
      </c>
      <c r="L570" s="27" t="str">
        <f>IF(StockData[[#This Row],[Spread]] &gt; AVERAGE(StockData[Spread]) * 1.2, "High", IF(StockData[[#This Row],[Spread]] &lt; AVERAGE(StockData[Spread]) * 0.8, "Low", "Medium"))</f>
        <v>Low</v>
      </c>
      <c r="M570" s="13">
        <f>(StockData[[#This Row],[close]] - StockData[[#This Row],[open]] )/ StockData[[#This Row],[open]]</f>
        <v>2.9031895777178723E-2</v>
      </c>
      <c r="N570" s="27">
        <f>IF(StockData[[#This Row],[change%]] &gt; 0.02, 0.9, IF(StockData[[#This Row],[change%]] &lt; -0.02, -0.9, 0))</f>
        <v>0.9</v>
      </c>
      <c r="O570" s="27" t="str">
        <f>IF(StockData[[#This Row],[sentiment score]] &gt; 0.5, "Positive", IF(StockData[[#This Row],[sentiment score]] &lt; -0.5, "Negative", "Neutral"))</f>
        <v>Positive</v>
      </c>
    </row>
    <row r="571" spans="1:15" x14ac:dyDescent="0.3">
      <c r="A571" s="1">
        <v>45002</v>
      </c>
      <c r="B571" s="2">
        <v>184.51499999999999</v>
      </c>
      <c r="C571" s="2">
        <v>186.2199</v>
      </c>
      <c r="D571" s="2">
        <v>177.33</v>
      </c>
      <c r="E571" s="2">
        <v>180.13</v>
      </c>
      <c r="F571" s="2">
        <v>133197140</v>
      </c>
      <c r="G571" s="27" t="str">
        <f>TEXT(StockData[[#This Row],[Date]],"dddd")</f>
        <v>Friday</v>
      </c>
      <c r="H571" s="27" t="str">
        <f>TEXT(StockData[[#This Row],[Date]],"mmm yyyy")</f>
        <v>Mar 2023</v>
      </c>
      <c r="I571" s="2">
        <f>StockData[[#This Row],[high]] - StockData[[#This Row],[low]]</f>
        <v>8.889899999999983</v>
      </c>
      <c r="J571" s="27" t="str">
        <f>IF(StockData[[#This Row],[high]]=_xlfn.MAXIFS(StockData[high],StockData[Date],"&lt;="&amp;StockData[[#This Row],[Date]]),"New High","Repeat")</f>
        <v>Repeat</v>
      </c>
      <c r="K571" s="27" t="str">
        <f>IF(StockData[[#This Row],[Spread]]&lt;5,"Low",IF(StockData[[#This Row],[Spread]]&lt;=15,"Medium","High"))</f>
        <v>Medium</v>
      </c>
      <c r="L571" s="27" t="str">
        <f>IF(StockData[[#This Row],[Spread]] &gt; AVERAGE(StockData[Spread]) * 1.2, "High", IF(StockData[[#This Row],[Spread]] &lt; AVERAGE(StockData[Spread]) * 0.8, "Low", "Medium"))</f>
        <v>Low</v>
      </c>
      <c r="M571" s="13">
        <f>(StockData[[#This Row],[close]] - StockData[[#This Row],[open]] )/ StockData[[#This Row],[open]]</f>
        <v>-2.3765005555103875E-2</v>
      </c>
      <c r="N571" s="27">
        <f>IF(StockData[[#This Row],[change%]] &gt; 0.02, 0.9, IF(StockData[[#This Row],[change%]] &lt; -0.02, -0.9, 0))</f>
        <v>-0.9</v>
      </c>
      <c r="O571" s="27" t="str">
        <f>IF(StockData[[#This Row],[sentiment score]] &gt; 0.5, "Positive", IF(StockData[[#This Row],[sentiment score]] &lt; -0.5, "Negative", "Neutral"))</f>
        <v>Negative</v>
      </c>
    </row>
    <row r="572" spans="1:15" x14ac:dyDescent="0.3">
      <c r="A572" s="1">
        <v>45001</v>
      </c>
      <c r="B572" s="2">
        <v>180.36500000000001</v>
      </c>
      <c r="C572" s="2">
        <v>185.81</v>
      </c>
      <c r="D572" s="2">
        <v>178.84</v>
      </c>
      <c r="E572" s="2">
        <v>184.13</v>
      </c>
      <c r="F572" s="2">
        <v>121374453</v>
      </c>
      <c r="G572" s="27" t="str">
        <f>TEXT(StockData[[#This Row],[Date]],"dddd")</f>
        <v>Thursday</v>
      </c>
      <c r="H572" s="27" t="str">
        <f>TEXT(StockData[[#This Row],[Date]],"mmm yyyy")</f>
        <v>Mar 2023</v>
      </c>
      <c r="I572" s="2">
        <f>StockData[[#This Row],[high]] - StockData[[#This Row],[low]]</f>
        <v>6.9699999999999989</v>
      </c>
      <c r="J572" s="27" t="str">
        <f>IF(StockData[[#This Row],[high]]=_xlfn.MAXIFS(StockData[high],StockData[Date],"&lt;="&amp;StockData[[#This Row],[Date]]),"New High","Repeat")</f>
        <v>Repeat</v>
      </c>
      <c r="K572" s="27" t="str">
        <f>IF(StockData[[#This Row],[Spread]]&lt;5,"Low",IF(StockData[[#This Row],[Spread]]&lt;=15,"Medium","High"))</f>
        <v>Medium</v>
      </c>
      <c r="L572" s="27" t="str">
        <f>IF(StockData[[#This Row],[Spread]] &gt; AVERAGE(StockData[Spread]) * 1.2, "High", IF(StockData[[#This Row],[Spread]] &lt; AVERAGE(StockData[Spread]) * 0.8, "Low", "Medium"))</f>
        <v>Low</v>
      </c>
      <c r="M572" s="13">
        <f>(StockData[[#This Row],[close]] - StockData[[#This Row],[open]] )/ StockData[[#This Row],[open]]</f>
        <v>2.0874338147644975E-2</v>
      </c>
      <c r="N572" s="27">
        <f>IF(StockData[[#This Row],[change%]] &gt; 0.02, 0.9, IF(StockData[[#This Row],[change%]] &lt; -0.02, -0.9, 0))</f>
        <v>0.9</v>
      </c>
      <c r="O572" s="27" t="str">
        <f>IF(StockData[[#This Row],[sentiment score]] &gt; 0.5, "Positive", IF(StockData[[#This Row],[sentiment score]] &lt; -0.5, "Negative", "Neutral"))</f>
        <v>Positive</v>
      </c>
    </row>
    <row r="573" spans="1:15" x14ac:dyDescent="0.3">
      <c r="A573" s="1">
        <v>45000</v>
      </c>
      <c r="B573" s="2">
        <v>180.8</v>
      </c>
      <c r="C573" s="2">
        <v>182.34</v>
      </c>
      <c r="D573" s="2">
        <v>176.03</v>
      </c>
      <c r="E573" s="2">
        <v>180.45</v>
      </c>
      <c r="F573" s="2">
        <v>145995583</v>
      </c>
      <c r="G573" s="27" t="str">
        <f>TEXT(StockData[[#This Row],[Date]],"dddd")</f>
        <v>Wednesday</v>
      </c>
      <c r="H573" s="27" t="str">
        <f>TEXT(StockData[[#This Row],[Date]],"mmm yyyy")</f>
        <v>Mar 2023</v>
      </c>
      <c r="I573" s="2">
        <f>StockData[[#This Row],[high]] - StockData[[#This Row],[low]]</f>
        <v>6.3100000000000023</v>
      </c>
      <c r="J573" s="27" t="str">
        <f>IF(StockData[[#This Row],[high]]=_xlfn.MAXIFS(StockData[high],StockData[Date],"&lt;="&amp;StockData[[#This Row],[Date]]),"New High","Repeat")</f>
        <v>Repeat</v>
      </c>
      <c r="K573" s="27" t="str">
        <f>IF(StockData[[#This Row],[Spread]]&lt;5,"Low",IF(StockData[[#This Row],[Spread]]&lt;=15,"Medium","High"))</f>
        <v>Medium</v>
      </c>
      <c r="L573" s="27" t="str">
        <f>IF(StockData[[#This Row],[Spread]] &gt; AVERAGE(StockData[Spread]) * 1.2, "High", IF(StockData[[#This Row],[Spread]] &lt; AVERAGE(StockData[Spread]) * 0.8, "Low", "Medium"))</f>
        <v>Low</v>
      </c>
      <c r="M573" s="13">
        <f>(StockData[[#This Row],[close]] - StockData[[#This Row],[open]] )/ StockData[[#This Row],[open]]</f>
        <v>-1.9358407079647275E-3</v>
      </c>
      <c r="N573" s="27">
        <f>IF(StockData[[#This Row],[change%]] &gt; 0.02, 0.9, IF(StockData[[#This Row],[change%]] &lt; -0.02, -0.9, 0))</f>
        <v>0</v>
      </c>
      <c r="O573" s="27" t="str">
        <f>IF(StockData[[#This Row],[sentiment score]] &gt; 0.5, "Positive", IF(StockData[[#This Row],[sentiment score]] &lt; -0.5, "Negative", "Neutral"))</f>
        <v>Neutral</v>
      </c>
    </row>
    <row r="574" spans="1:15" x14ac:dyDescent="0.3">
      <c r="A574" s="1">
        <v>44999</v>
      </c>
      <c r="B574" s="2">
        <v>177.31</v>
      </c>
      <c r="C574" s="2">
        <v>183.8</v>
      </c>
      <c r="D574" s="2">
        <v>177.14009999999999</v>
      </c>
      <c r="E574" s="2">
        <v>183.26</v>
      </c>
      <c r="F574" s="2">
        <v>143717897</v>
      </c>
      <c r="G574" s="27" t="str">
        <f>TEXT(StockData[[#This Row],[Date]],"dddd")</f>
        <v>Tuesday</v>
      </c>
      <c r="H574" s="27" t="str">
        <f>TEXT(StockData[[#This Row],[Date]],"mmm yyyy")</f>
        <v>Mar 2023</v>
      </c>
      <c r="I574" s="2">
        <f>StockData[[#This Row],[high]] - StockData[[#This Row],[low]]</f>
        <v>6.6599000000000217</v>
      </c>
      <c r="J574" s="27" t="str">
        <f>IF(StockData[[#This Row],[high]]=_xlfn.MAXIFS(StockData[high],StockData[Date],"&lt;="&amp;StockData[[#This Row],[Date]]),"New High","Repeat")</f>
        <v>Repeat</v>
      </c>
      <c r="K574" s="27" t="str">
        <f>IF(StockData[[#This Row],[Spread]]&lt;5,"Low",IF(StockData[[#This Row],[Spread]]&lt;=15,"Medium","High"))</f>
        <v>Medium</v>
      </c>
      <c r="L574" s="27" t="str">
        <f>IF(StockData[[#This Row],[Spread]] &gt; AVERAGE(StockData[Spread]) * 1.2, "High", IF(StockData[[#This Row],[Spread]] &lt; AVERAGE(StockData[Spread]) * 0.8, "Low", "Medium"))</f>
        <v>Low</v>
      </c>
      <c r="M574" s="13">
        <f>(StockData[[#This Row],[close]] - StockData[[#This Row],[open]] )/ StockData[[#This Row],[open]]</f>
        <v>3.355704697986571E-2</v>
      </c>
      <c r="N574" s="27">
        <f>IF(StockData[[#This Row],[change%]] &gt; 0.02, 0.9, IF(StockData[[#This Row],[change%]] &lt; -0.02, -0.9, 0))</f>
        <v>0.9</v>
      </c>
      <c r="O574" s="27" t="str">
        <f>IF(StockData[[#This Row],[sentiment score]] &gt; 0.5, "Positive", IF(StockData[[#This Row],[sentiment score]] &lt; -0.5, "Negative", "Neutral"))</f>
        <v>Positive</v>
      </c>
    </row>
    <row r="575" spans="1:15" x14ac:dyDescent="0.3">
      <c r="A575" s="1">
        <v>44998</v>
      </c>
      <c r="B575" s="2">
        <v>167.45500000000001</v>
      </c>
      <c r="C575" s="2">
        <v>177.35</v>
      </c>
      <c r="D575" s="2">
        <v>163.91</v>
      </c>
      <c r="E575" s="2">
        <v>174.48</v>
      </c>
      <c r="F575" s="2">
        <v>167790256</v>
      </c>
      <c r="G575" s="27" t="str">
        <f>TEXT(StockData[[#This Row],[Date]],"dddd")</f>
        <v>Monday</v>
      </c>
      <c r="H575" s="27" t="str">
        <f>TEXT(StockData[[#This Row],[Date]],"mmm yyyy")</f>
        <v>Mar 2023</v>
      </c>
      <c r="I575" s="2">
        <f>StockData[[#This Row],[high]] - StockData[[#This Row],[low]]</f>
        <v>13.439999999999998</v>
      </c>
      <c r="J575" s="27" t="str">
        <f>IF(StockData[[#This Row],[high]]=_xlfn.MAXIFS(StockData[high],StockData[Date],"&lt;="&amp;StockData[[#This Row],[Date]]),"New High","Repeat")</f>
        <v>Repeat</v>
      </c>
      <c r="K575" s="27" t="str">
        <f>IF(StockData[[#This Row],[Spread]]&lt;5,"Low",IF(StockData[[#This Row],[Spread]]&lt;=15,"Medium","High"))</f>
        <v>Medium</v>
      </c>
      <c r="L575" s="27" t="str">
        <f>IF(StockData[[#This Row],[Spread]] &gt; AVERAGE(StockData[Spread]) * 1.2, "High", IF(StockData[[#This Row],[Spread]] &lt; AVERAGE(StockData[Spread]) * 0.8, "Low", "Medium"))</f>
        <v>Medium</v>
      </c>
      <c r="M575" s="13">
        <f>(StockData[[#This Row],[close]] - StockData[[#This Row],[open]] )/ StockData[[#This Row],[open]]</f>
        <v>4.1951569078259691E-2</v>
      </c>
      <c r="N575" s="27">
        <f>IF(StockData[[#This Row],[change%]] &gt; 0.02, 0.9, IF(StockData[[#This Row],[change%]] &lt; -0.02, -0.9, 0))</f>
        <v>0.9</v>
      </c>
      <c r="O575" s="27" t="str">
        <f>IF(StockData[[#This Row],[sentiment score]] &gt; 0.5, "Positive", IF(StockData[[#This Row],[sentiment score]] &lt; -0.5, "Negative", "Neutral"))</f>
        <v>Positive</v>
      </c>
    </row>
    <row r="576" spans="1:15" x14ac:dyDescent="0.3">
      <c r="A576" s="1">
        <v>44995</v>
      </c>
      <c r="B576" s="2">
        <v>175.13</v>
      </c>
      <c r="C576" s="2">
        <v>178.29</v>
      </c>
      <c r="D576" s="2">
        <v>168.44</v>
      </c>
      <c r="E576" s="2">
        <v>173.44</v>
      </c>
      <c r="F576" s="2">
        <v>191488872</v>
      </c>
      <c r="G576" s="27" t="str">
        <f>TEXT(StockData[[#This Row],[Date]],"dddd")</f>
        <v>Friday</v>
      </c>
      <c r="H576" s="27" t="str">
        <f>TEXT(StockData[[#This Row],[Date]],"mmm yyyy")</f>
        <v>Mar 2023</v>
      </c>
      <c r="I576" s="2">
        <f>StockData[[#This Row],[high]] - StockData[[#This Row],[low]]</f>
        <v>9.8499999999999943</v>
      </c>
      <c r="J576" s="27" t="str">
        <f>IF(StockData[[#This Row],[high]]=_xlfn.MAXIFS(StockData[high],StockData[Date],"&lt;="&amp;StockData[[#This Row],[Date]]),"New High","Repeat")</f>
        <v>Repeat</v>
      </c>
      <c r="K576" s="27" t="str">
        <f>IF(StockData[[#This Row],[Spread]]&lt;5,"Low",IF(StockData[[#This Row],[Spread]]&lt;=15,"Medium","High"))</f>
        <v>Medium</v>
      </c>
      <c r="L576" s="27" t="str">
        <f>IF(StockData[[#This Row],[Spread]] &gt; AVERAGE(StockData[Spread]) * 1.2, "High", IF(StockData[[#This Row],[Spread]] &lt; AVERAGE(StockData[Spread]) * 0.8, "Low", "Medium"))</f>
        <v>Low</v>
      </c>
      <c r="M576" s="13">
        <f>(StockData[[#This Row],[close]] - StockData[[#This Row],[open]] )/ StockData[[#This Row],[open]]</f>
        <v>-9.6499743048021336E-3</v>
      </c>
      <c r="N576" s="27">
        <f>IF(StockData[[#This Row],[change%]] &gt; 0.02, 0.9, IF(StockData[[#This Row],[change%]] &lt; -0.02, -0.9, 0))</f>
        <v>0</v>
      </c>
      <c r="O576" s="27" t="str">
        <f>IF(StockData[[#This Row],[sentiment score]] &gt; 0.5, "Positive", IF(StockData[[#This Row],[sentiment score]] &lt; -0.5, "Negative", "Neutral"))</f>
        <v>Neutral</v>
      </c>
    </row>
    <row r="577" spans="1:15" x14ac:dyDescent="0.3">
      <c r="A577" s="1">
        <v>44994</v>
      </c>
      <c r="B577" s="2">
        <v>180.25</v>
      </c>
      <c r="C577" s="2">
        <v>185.18</v>
      </c>
      <c r="D577" s="2">
        <v>172.51240000000001</v>
      </c>
      <c r="E577" s="2">
        <v>172.92</v>
      </c>
      <c r="F577" s="2">
        <v>170023794</v>
      </c>
      <c r="G577" s="27" t="str">
        <f>TEXT(StockData[[#This Row],[Date]],"dddd")</f>
        <v>Thursday</v>
      </c>
      <c r="H577" s="27" t="str">
        <f>TEXT(StockData[[#This Row],[Date]],"mmm yyyy")</f>
        <v>Mar 2023</v>
      </c>
      <c r="I577" s="2">
        <f>StockData[[#This Row],[high]] - StockData[[#This Row],[low]]</f>
        <v>12.667599999999993</v>
      </c>
      <c r="J577" s="27" t="str">
        <f>IF(StockData[[#This Row],[high]]=_xlfn.MAXIFS(StockData[high],StockData[Date],"&lt;="&amp;StockData[[#This Row],[Date]]),"New High","Repeat")</f>
        <v>Repeat</v>
      </c>
      <c r="K577" s="27" t="str">
        <f>IF(StockData[[#This Row],[Spread]]&lt;5,"Low",IF(StockData[[#This Row],[Spread]]&lt;=15,"Medium","High"))</f>
        <v>Medium</v>
      </c>
      <c r="L577" s="27" t="str">
        <f>IF(StockData[[#This Row],[Spread]] &gt; AVERAGE(StockData[Spread]) * 1.2, "High", IF(StockData[[#This Row],[Spread]] &lt; AVERAGE(StockData[Spread]) * 0.8, "Low", "Medium"))</f>
        <v>Medium</v>
      </c>
      <c r="M577" s="13">
        <f>(StockData[[#This Row],[close]] - StockData[[#This Row],[open]] )/ StockData[[#This Row],[open]]</f>
        <v>-4.0665742024965396E-2</v>
      </c>
      <c r="N577" s="27">
        <f>IF(StockData[[#This Row],[change%]] &gt; 0.02, 0.9, IF(StockData[[#This Row],[change%]] &lt; -0.02, -0.9, 0))</f>
        <v>-0.9</v>
      </c>
      <c r="O577" s="27" t="str">
        <f>IF(StockData[[#This Row],[sentiment score]] &gt; 0.5, "Positive", IF(StockData[[#This Row],[sentiment score]] &lt; -0.5, "Negative", "Neutral"))</f>
        <v>Negative</v>
      </c>
    </row>
    <row r="578" spans="1:15" x14ac:dyDescent="0.3">
      <c r="A578" s="1">
        <v>44993</v>
      </c>
      <c r="B578" s="2">
        <v>185.04</v>
      </c>
      <c r="C578" s="2">
        <v>186.5</v>
      </c>
      <c r="D578" s="2">
        <v>180</v>
      </c>
      <c r="E578" s="2">
        <v>182</v>
      </c>
      <c r="F578" s="2">
        <v>151897763</v>
      </c>
      <c r="G578" s="27" t="str">
        <f>TEXT(StockData[[#This Row],[Date]],"dddd")</f>
        <v>Wednesday</v>
      </c>
      <c r="H578" s="27" t="str">
        <f>TEXT(StockData[[#This Row],[Date]],"mmm yyyy")</f>
        <v>Mar 2023</v>
      </c>
      <c r="I578" s="2">
        <f>StockData[[#This Row],[high]] - StockData[[#This Row],[low]]</f>
        <v>6.5</v>
      </c>
      <c r="J578" s="27" t="str">
        <f>IF(StockData[[#This Row],[high]]=_xlfn.MAXIFS(StockData[high],StockData[Date],"&lt;="&amp;StockData[[#This Row],[Date]]),"New High","Repeat")</f>
        <v>Repeat</v>
      </c>
      <c r="K578" s="27" t="str">
        <f>IF(StockData[[#This Row],[Spread]]&lt;5,"Low",IF(StockData[[#This Row],[Spread]]&lt;=15,"Medium","High"))</f>
        <v>Medium</v>
      </c>
      <c r="L578" s="27" t="str">
        <f>IF(StockData[[#This Row],[Spread]] &gt; AVERAGE(StockData[Spread]) * 1.2, "High", IF(StockData[[#This Row],[Spread]] &lt; AVERAGE(StockData[Spread]) * 0.8, "Low", "Medium"))</f>
        <v>Low</v>
      </c>
      <c r="M578" s="13">
        <f>(StockData[[#This Row],[close]] - StockData[[#This Row],[open]] )/ StockData[[#This Row],[open]]</f>
        <v>-1.6428880242109773E-2</v>
      </c>
      <c r="N578" s="27">
        <f>IF(StockData[[#This Row],[change%]] &gt; 0.02, 0.9, IF(StockData[[#This Row],[change%]] &lt; -0.02, -0.9, 0))</f>
        <v>0</v>
      </c>
      <c r="O578" s="27" t="str">
        <f>IF(StockData[[#This Row],[sentiment score]] &gt; 0.5, "Positive", IF(StockData[[#This Row],[sentiment score]] &lt; -0.5, "Negative", "Neutral"))</f>
        <v>Neutral</v>
      </c>
    </row>
    <row r="579" spans="1:15" x14ac:dyDescent="0.3">
      <c r="A579" s="1">
        <v>44992</v>
      </c>
      <c r="B579" s="2">
        <v>191.38</v>
      </c>
      <c r="C579" s="2">
        <v>194.2</v>
      </c>
      <c r="D579" s="2">
        <v>186.1</v>
      </c>
      <c r="E579" s="2">
        <v>187.71</v>
      </c>
      <c r="F579" s="2">
        <v>148125790</v>
      </c>
      <c r="G579" s="27" t="str">
        <f>TEXT(StockData[[#This Row],[Date]],"dddd")</f>
        <v>Tuesday</v>
      </c>
      <c r="H579" s="27" t="str">
        <f>TEXT(StockData[[#This Row],[Date]],"mmm yyyy")</f>
        <v>Mar 2023</v>
      </c>
      <c r="I579" s="2">
        <f>StockData[[#This Row],[high]] - StockData[[#This Row],[low]]</f>
        <v>8.0999999999999943</v>
      </c>
      <c r="J579" s="27" t="str">
        <f>IF(StockData[[#This Row],[high]]=_xlfn.MAXIFS(StockData[high],StockData[Date],"&lt;="&amp;StockData[[#This Row],[Date]]),"New High","Repeat")</f>
        <v>Repeat</v>
      </c>
      <c r="K579" s="27" t="str">
        <f>IF(StockData[[#This Row],[Spread]]&lt;5,"Low",IF(StockData[[#This Row],[Spread]]&lt;=15,"Medium","High"))</f>
        <v>Medium</v>
      </c>
      <c r="L579" s="27" t="str">
        <f>IF(StockData[[#This Row],[Spread]] &gt; AVERAGE(StockData[Spread]) * 1.2, "High", IF(StockData[[#This Row],[Spread]] &lt; AVERAGE(StockData[Spread]) * 0.8, "Low", "Medium"))</f>
        <v>Low</v>
      </c>
      <c r="M579" s="13">
        <f>(StockData[[#This Row],[close]] - StockData[[#This Row],[open]] )/ StockData[[#This Row],[open]]</f>
        <v>-1.9176507472045082E-2</v>
      </c>
      <c r="N579" s="27">
        <f>IF(StockData[[#This Row],[change%]] &gt; 0.02, 0.9, IF(StockData[[#This Row],[change%]] &lt; -0.02, -0.9, 0))</f>
        <v>0</v>
      </c>
      <c r="O579" s="27" t="str">
        <f>IF(StockData[[#This Row],[sentiment score]] &gt; 0.5, "Positive", IF(StockData[[#This Row],[sentiment score]] &lt; -0.5, "Negative", "Neutral"))</f>
        <v>Neutral</v>
      </c>
    </row>
    <row r="580" spans="1:15" x14ac:dyDescent="0.3">
      <c r="A580" s="1">
        <v>44991</v>
      </c>
      <c r="B580" s="2">
        <v>198.54</v>
      </c>
      <c r="C580" s="2">
        <v>198.6</v>
      </c>
      <c r="D580" s="2">
        <v>192.3</v>
      </c>
      <c r="E580" s="2">
        <v>193.81</v>
      </c>
      <c r="F580" s="2">
        <v>128100106</v>
      </c>
      <c r="G580" s="27" t="str">
        <f>TEXT(StockData[[#This Row],[Date]],"dddd")</f>
        <v>Monday</v>
      </c>
      <c r="H580" s="27" t="str">
        <f>TEXT(StockData[[#This Row],[Date]],"mmm yyyy")</f>
        <v>Mar 2023</v>
      </c>
      <c r="I580" s="2">
        <f>StockData[[#This Row],[high]] - StockData[[#This Row],[low]]</f>
        <v>6.2999999999999829</v>
      </c>
      <c r="J580" s="27" t="str">
        <f>IF(StockData[[#This Row],[high]]=_xlfn.MAXIFS(StockData[high],StockData[Date],"&lt;="&amp;StockData[[#This Row],[Date]]),"New High","Repeat")</f>
        <v>Repeat</v>
      </c>
      <c r="K580" s="27" t="str">
        <f>IF(StockData[[#This Row],[Spread]]&lt;5,"Low",IF(StockData[[#This Row],[Spread]]&lt;=15,"Medium","High"))</f>
        <v>Medium</v>
      </c>
      <c r="L580" s="27" t="str">
        <f>IF(StockData[[#This Row],[Spread]] &gt; AVERAGE(StockData[Spread]) * 1.2, "High", IF(StockData[[#This Row],[Spread]] &lt; AVERAGE(StockData[Spread]) * 0.8, "Low", "Medium"))</f>
        <v>Low</v>
      </c>
      <c r="M580" s="13">
        <f>(StockData[[#This Row],[close]] - StockData[[#This Row],[open]] )/ StockData[[#This Row],[open]]</f>
        <v>-2.3823914576407725E-2</v>
      </c>
      <c r="N580" s="27">
        <f>IF(StockData[[#This Row],[change%]] &gt; 0.02, 0.9, IF(StockData[[#This Row],[change%]] &lt; -0.02, -0.9, 0))</f>
        <v>-0.9</v>
      </c>
      <c r="O580" s="27" t="str">
        <f>IF(StockData[[#This Row],[sentiment score]] &gt; 0.5, "Positive", IF(StockData[[#This Row],[sentiment score]] &lt; -0.5, "Negative", "Neutral"))</f>
        <v>Negative</v>
      </c>
    </row>
    <row r="581" spans="1:15" x14ac:dyDescent="0.3">
      <c r="A581" s="1">
        <v>44988</v>
      </c>
      <c r="B581" s="2">
        <v>194.79499999999999</v>
      </c>
      <c r="C581" s="2">
        <v>200.48</v>
      </c>
      <c r="D581" s="2">
        <v>192.88</v>
      </c>
      <c r="E581" s="2">
        <v>197.79</v>
      </c>
      <c r="F581" s="2">
        <v>154193277</v>
      </c>
      <c r="G581" s="27" t="str">
        <f>TEXT(StockData[[#This Row],[Date]],"dddd")</f>
        <v>Friday</v>
      </c>
      <c r="H581" s="27" t="str">
        <f>TEXT(StockData[[#This Row],[Date]],"mmm yyyy")</f>
        <v>Mar 2023</v>
      </c>
      <c r="I581" s="2">
        <f>StockData[[#This Row],[high]] - StockData[[#This Row],[low]]</f>
        <v>7.5999999999999943</v>
      </c>
      <c r="J581" s="27" t="str">
        <f>IF(StockData[[#This Row],[high]]=_xlfn.MAXIFS(StockData[high],StockData[Date],"&lt;="&amp;StockData[[#This Row],[Date]]),"New High","Repeat")</f>
        <v>Repeat</v>
      </c>
      <c r="K581" s="27" t="str">
        <f>IF(StockData[[#This Row],[Spread]]&lt;5,"Low",IF(StockData[[#This Row],[Spread]]&lt;=15,"Medium","High"))</f>
        <v>Medium</v>
      </c>
      <c r="L581" s="27" t="str">
        <f>IF(StockData[[#This Row],[Spread]] &gt; AVERAGE(StockData[Spread]) * 1.2, "High", IF(StockData[[#This Row],[Spread]] &lt; AVERAGE(StockData[Spread]) * 0.8, "Low", "Medium"))</f>
        <v>Low</v>
      </c>
      <c r="M581" s="13">
        <f>(StockData[[#This Row],[close]] - StockData[[#This Row],[open]] )/ StockData[[#This Row],[open]]</f>
        <v>1.5375137965553554E-2</v>
      </c>
      <c r="N581" s="27">
        <f>IF(StockData[[#This Row],[change%]] &gt; 0.02, 0.9, IF(StockData[[#This Row],[change%]] &lt; -0.02, -0.9, 0))</f>
        <v>0</v>
      </c>
      <c r="O581" s="27" t="str">
        <f>IF(StockData[[#This Row],[sentiment score]] &gt; 0.5, "Positive", IF(StockData[[#This Row],[sentiment score]] &lt; -0.5, "Negative", "Neutral"))</f>
        <v>Neutral</v>
      </c>
    </row>
    <row r="582" spans="1:15" x14ac:dyDescent="0.3">
      <c r="A582" s="1">
        <v>44987</v>
      </c>
      <c r="B582" s="2">
        <v>186.74</v>
      </c>
      <c r="C582" s="2">
        <v>193.7499</v>
      </c>
      <c r="D582" s="2">
        <v>186.01</v>
      </c>
      <c r="E582" s="2">
        <v>190.9</v>
      </c>
      <c r="F582" s="2">
        <v>181979154</v>
      </c>
      <c r="G582" s="27" t="str">
        <f>TEXT(StockData[[#This Row],[Date]],"dddd")</f>
        <v>Thursday</v>
      </c>
      <c r="H582" s="27" t="str">
        <f>TEXT(StockData[[#This Row],[Date]],"mmm yyyy")</f>
        <v>Mar 2023</v>
      </c>
      <c r="I582" s="2">
        <f>StockData[[#This Row],[high]] - StockData[[#This Row],[low]]</f>
        <v>7.7399000000000058</v>
      </c>
      <c r="J582" s="27" t="str">
        <f>IF(StockData[[#This Row],[high]]=_xlfn.MAXIFS(StockData[high],StockData[Date],"&lt;="&amp;StockData[[#This Row],[Date]]),"New High","Repeat")</f>
        <v>Repeat</v>
      </c>
      <c r="K582" s="27" t="str">
        <f>IF(StockData[[#This Row],[Spread]]&lt;5,"Low",IF(StockData[[#This Row],[Spread]]&lt;=15,"Medium","High"))</f>
        <v>Medium</v>
      </c>
      <c r="L582" s="27" t="str">
        <f>IF(StockData[[#This Row],[Spread]] &gt; AVERAGE(StockData[Spread]) * 1.2, "High", IF(StockData[[#This Row],[Spread]] &lt; AVERAGE(StockData[Spread]) * 0.8, "Low", "Medium"))</f>
        <v>Low</v>
      </c>
      <c r="M582" s="13">
        <f>(StockData[[#This Row],[close]] - StockData[[#This Row],[open]] )/ StockData[[#This Row],[open]]</f>
        <v>2.2276962621827118E-2</v>
      </c>
      <c r="N582" s="27">
        <f>IF(StockData[[#This Row],[change%]] &gt; 0.02, 0.9, IF(StockData[[#This Row],[change%]] &lt; -0.02, -0.9, 0))</f>
        <v>0.9</v>
      </c>
      <c r="O582" s="27" t="str">
        <f>IF(StockData[[#This Row],[sentiment score]] &gt; 0.5, "Positive", IF(StockData[[#This Row],[sentiment score]] &lt; -0.5, "Negative", "Neutral"))</f>
        <v>Positive</v>
      </c>
    </row>
    <row r="583" spans="1:15" x14ac:dyDescent="0.3">
      <c r="A583" s="1">
        <v>44986</v>
      </c>
      <c r="B583" s="2">
        <v>206.21</v>
      </c>
      <c r="C583" s="2">
        <v>207.2</v>
      </c>
      <c r="D583" s="2">
        <v>198.52</v>
      </c>
      <c r="E583" s="2">
        <v>202.77</v>
      </c>
      <c r="F583" s="2">
        <v>156852790</v>
      </c>
      <c r="G583" s="27" t="str">
        <f>TEXT(StockData[[#This Row],[Date]],"dddd")</f>
        <v>Wednesday</v>
      </c>
      <c r="H583" s="27" t="str">
        <f>TEXT(StockData[[#This Row],[Date]],"mmm yyyy")</f>
        <v>Mar 2023</v>
      </c>
      <c r="I583" s="2">
        <f>StockData[[#This Row],[high]] - StockData[[#This Row],[low]]</f>
        <v>8.6799999999999784</v>
      </c>
      <c r="J583" s="27" t="str">
        <f>IF(StockData[[#This Row],[high]]=_xlfn.MAXIFS(StockData[high],StockData[Date],"&lt;="&amp;StockData[[#This Row],[Date]]),"New High","Repeat")</f>
        <v>Repeat</v>
      </c>
      <c r="K583" s="27" t="str">
        <f>IF(StockData[[#This Row],[Spread]]&lt;5,"Low",IF(StockData[[#This Row],[Spread]]&lt;=15,"Medium","High"))</f>
        <v>Medium</v>
      </c>
      <c r="L583" s="27" t="str">
        <f>IF(StockData[[#This Row],[Spread]] &gt; AVERAGE(StockData[Spread]) * 1.2, "High", IF(StockData[[#This Row],[Spread]] &lt; AVERAGE(StockData[Spread]) * 0.8, "Low", "Medium"))</f>
        <v>Low</v>
      </c>
      <c r="M583" s="13">
        <f>(StockData[[#This Row],[close]] - StockData[[#This Row],[open]] )/ StockData[[#This Row],[open]]</f>
        <v>-1.6682023180253129E-2</v>
      </c>
      <c r="N583" s="27">
        <f>IF(StockData[[#This Row],[change%]] &gt; 0.02, 0.9, IF(StockData[[#This Row],[change%]] &lt; -0.02, -0.9, 0))</f>
        <v>0</v>
      </c>
      <c r="O583" s="27" t="str">
        <f>IF(StockData[[#This Row],[sentiment score]] &gt; 0.5, "Positive", IF(StockData[[#This Row],[sentiment score]] &lt; -0.5, "Negative", "Neutral"))</f>
        <v>Neutral</v>
      </c>
    </row>
    <row r="584" spans="1:15" x14ac:dyDescent="0.3">
      <c r="A584" s="1">
        <v>44985</v>
      </c>
      <c r="B584" s="2">
        <v>210.59</v>
      </c>
      <c r="C584" s="2">
        <v>211.23</v>
      </c>
      <c r="D584" s="2">
        <v>203.75</v>
      </c>
      <c r="E584" s="2">
        <v>205.71</v>
      </c>
      <c r="F584" s="2">
        <v>153144912</v>
      </c>
      <c r="G584" s="27" t="str">
        <f>TEXT(StockData[[#This Row],[Date]],"dddd")</f>
        <v>Tuesday</v>
      </c>
      <c r="H584" s="27" t="str">
        <f>TEXT(StockData[[#This Row],[Date]],"mmm yyyy")</f>
        <v>Feb 2023</v>
      </c>
      <c r="I584" s="2">
        <f>StockData[[#This Row],[high]] - StockData[[#This Row],[low]]</f>
        <v>7.4799999999999898</v>
      </c>
      <c r="J584" s="27" t="str">
        <f>IF(StockData[[#This Row],[high]]=_xlfn.MAXIFS(StockData[high],StockData[Date],"&lt;="&amp;StockData[[#This Row],[Date]]),"New High","Repeat")</f>
        <v>Repeat</v>
      </c>
      <c r="K584" s="27" t="str">
        <f>IF(StockData[[#This Row],[Spread]]&lt;5,"Low",IF(StockData[[#This Row],[Spread]]&lt;=15,"Medium","High"))</f>
        <v>Medium</v>
      </c>
      <c r="L584" s="27" t="str">
        <f>IF(StockData[[#This Row],[Spread]] &gt; AVERAGE(StockData[Spread]) * 1.2, "High", IF(StockData[[#This Row],[Spread]] &lt; AVERAGE(StockData[Spread]) * 0.8, "Low", "Medium"))</f>
        <v>Low</v>
      </c>
      <c r="M584" s="13">
        <f>(StockData[[#This Row],[close]] - StockData[[#This Row],[open]] )/ StockData[[#This Row],[open]]</f>
        <v>-2.3172990170473411E-2</v>
      </c>
      <c r="N584" s="27">
        <f>IF(StockData[[#This Row],[change%]] &gt; 0.02, 0.9, IF(StockData[[#This Row],[change%]] &lt; -0.02, -0.9, 0))</f>
        <v>-0.9</v>
      </c>
      <c r="O584" s="27" t="str">
        <f>IF(StockData[[#This Row],[sentiment score]] &gt; 0.5, "Positive", IF(StockData[[#This Row],[sentiment score]] &lt; -0.5, "Negative", "Neutral"))</f>
        <v>Negative</v>
      </c>
    </row>
    <row r="585" spans="1:15" x14ac:dyDescent="0.3">
      <c r="A585" s="1">
        <v>44984</v>
      </c>
      <c r="B585" s="2">
        <v>202.03</v>
      </c>
      <c r="C585" s="2">
        <v>209.42</v>
      </c>
      <c r="D585" s="2">
        <v>201.26</v>
      </c>
      <c r="E585" s="2">
        <v>207.63</v>
      </c>
      <c r="F585" s="2">
        <v>161028315</v>
      </c>
      <c r="G585" s="27" t="str">
        <f>TEXT(StockData[[#This Row],[Date]],"dddd")</f>
        <v>Monday</v>
      </c>
      <c r="H585" s="27" t="str">
        <f>TEXT(StockData[[#This Row],[Date]],"mmm yyyy")</f>
        <v>Feb 2023</v>
      </c>
      <c r="I585" s="2">
        <f>StockData[[#This Row],[high]] - StockData[[#This Row],[low]]</f>
        <v>8.1599999999999966</v>
      </c>
      <c r="J585" s="27" t="str">
        <f>IF(StockData[[#This Row],[high]]=_xlfn.MAXIFS(StockData[high],StockData[Date],"&lt;="&amp;StockData[[#This Row],[Date]]),"New High","Repeat")</f>
        <v>Repeat</v>
      </c>
      <c r="K585" s="27" t="str">
        <f>IF(StockData[[#This Row],[Spread]]&lt;5,"Low",IF(StockData[[#This Row],[Spread]]&lt;=15,"Medium","High"))</f>
        <v>Medium</v>
      </c>
      <c r="L585" s="27" t="str">
        <f>IF(StockData[[#This Row],[Spread]] &gt; AVERAGE(StockData[Spread]) * 1.2, "High", IF(StockData[[#This Row],[Spread]] &lt; AVERAGE(StockData[Spread]) * 0.8, "Low", "Medium"))</f>
        <v>Low</v>
      </c>
      <c r="M585" s="13">
        <f>(StockData[[#This Row],[close]] - StockData[[#This Row],[open]] )/ StockData[[#This Row],[open]]</f>
        <v>2.7718655645201179E-2</v>
      </c>
      <c r="N585" s="27">
        <f>IF(StockData[[#This Row],[change%]] &gt; 0.02, 0.9, IF(StockData[[#This Row],[change%]] &lt; -0.02, -0.9, 0))</f>
        <v>0.9</v>
      </c>
      <c r="O585" s="27" t="str">
        <f>IF(StockData[[#This Row],[sentiment score]] &gt; 0.5, "Positive", IF(StockData[[#This Row],[sentiment score]] &lt; -0.5, "Negative", "Neutral"))</f>
        <v>Positive</v>
      </c>
    </row>
    <row r="586" spans="1:15" x14ac:dyDescent="0.3">
      <c r="A586" s="1">
        <v>44981</v>
      </c>
      <c r="B586" s="2">
        <v>196.32499999999999</v>
      </c>
      <c r="C586" s="2">
        <v>197.6695</v>
      </c>
      <c r="D586" s="2">
        <v>192.8</v>
      </c>
      <c r="E586" s="2">
        <v>196.88</v>
      </c>
      <c r="F586" s="2">
        <v>142228105</v>
      </c>
      <c r="G586" s="27" t="str">
        <f>TEXT(StockData[[#This Row],[Date]],"dddd")</f>
        <v>Friday</v>
      </c>
      <c r="H586" s="27" t="str">
        <f>TEXT(StockData[[#This Row],[Date]],"mmm yyyy")</f>
        <v>Feb 2023</v>
      </c>
      <c r="I586" s="2">
        <f>StockData[[#This Row],[high]] - StockData[[#This Row],[low]]</f>
        <v>4.8694999999999879</v>
      </c>
      <c r="J586" s="27" t="str">
        <f>IF(StockData[[#This Row],[high]]=_xlfn.MAXIFS(StockData[high],StockData[Date],"&lt;="&amp;StockData[[#This Row],[Date]]),"New High","Repeat")</f>
        <v>Repeat</v>
      </c>
      <c r="K586" s="27" t="str">
        <f>IF(StockData[[#This Row],[Spread]]&lt;5,"Low",IF(StockData[[#This Row],[Spread]]&lt;=15,"Medium","High"))</f>
        <v>Low</v>
      </c>
      <c r="L586" s="27" t="str">
        <f>IF(StockData[[#This Row],[Spread]] &gt; AVERAGE(StockData[Spread]) * 1.2, "High", IF(StockData[[#This Row],[Spread]] &lt; AVERAGE(StockData[Spread]) * 0.8, "Low", "Medium"))</f>
        <v>Low</v>
      </c>
      <c r="M586" s="13">
        <f>(StockData[[#This Row],[close]] - StockData[[#This Row],[open]] )/ StockData[[#This Row],[open]]</f>
        <v>2.826945116516016E-3</v>
      </c>
      <c r="N586" s="27">
        <f>IF(StockData[[#This Row],[change%]] &gt; 0.02, 0.9, IF(StockData[[#This Row],[change%]] &lt; -0.02, -0.9, 0))</f>
        <v>0</v>
      </c>
      <c r="O586" s="27" t="str">
        <f>IF(StockData[[#This Row],[sentiment score]] &gt; 0.5, "Positive", IF(StockData[[#This Row],[sentiment score]] &lt; -0.5, "Negative", "Neutral"))</f>
        <v>Neutral</v>
      </c>
    </row>
    <row r="587" spans="1:15" x14ac:dyDescent="0.3">
      <c r="A587" s="1">
        <v>44980</v>
      </c>
      <c r="B587" s="2">
        <v>203.91</v>
      </c>
      <c r="C587" s="2">
        <v>205.14</v>
      </c>
      <c r="D587" s="2">
        <v>196.33</v>
      </c>
      <c r="E587" s="2">
        <v>202.07</v>
      </c>
      <c r="F587" s="2">
        <v>146359950</v>
      </c>
      <c r="G587" s="27" t="str">
        <f>TEXT(StockData[[#This Row],[Date]],"dddd")</f>
        <v>Thursday</v>
      </c>
      <c r="H587" s="27" t="str">
        <f>TEXT(StockData[[#This Row],[Date]],"mmm yyyy")</f>
        <v>Feb 2023</v>
      </c>
      <c r="I587" s="2">
        <f>StockData[[#This Row],[high]] - StockData[[#This Row],[low]]</f>
        <v>8.8099999999999739</v>
      </c>
      <c r="J587" s="27" t="str">
        <f>IF(StockData[[#This Row],[high]]=_xlfn.MAXIFS(StockData[high],StockData[Date],"&lt;="&amp;StockData[[#This Row],[Date]]),"New High","Repeat")</f>
        <v>Repeat</v>
      </c>
      <c r="K587" s="27" t="str">
        <f>IF(StockData[[#This Row],[Spread]]&lt;5,"Low",IF(StockData[[#This Row],[Spread]]&lt;=15,"Medium","High"))</f>
        <v>Medium</v>
      </c>
      <c r="L587" s="27" t="str">
        <f>IF(StockData[[#This Row],[Spread]] &gt; AVERAGE(StockData[Spread]) * 1.2, "High", IF(StockData[[#This Row],[Spread]] &lt; AVERAGE(StockData[Spread]) * 0.8, "Low", "Medium"))</f>
        <v>Low</v>
      </c>
      <c r="M587" s="13">
        <f>(StockData[[#This Row],[close]] - StockData[[#This Row],[open]] )/ StockData[[#This Row],[open]]</f>
        <v>-9.0235888382129547E-3</v>
      </c>
      <c r="N587" s="27">
        <f>IF(StockData[[#This Row],[change%]] &gt; 0.02, 0.9, IF(StockData[[#This Row],[change%]] &lt; -0.02, -0.9, 0))</f>
        <v>0</v>
      </c>
      <c r="O587" s="27" t="str">
        <f>IF(StockData[[#This Row],[sentiment score]] &gt; 0.5, "Positive", IF(StockData[[#This Row],[sentiment score]] &lt; -0.5, "Negative", "Neutral"))</f>
        <v>Neutral</v>
      </c>
    </row>
    <row r="588" spans="1:15" x14ac:dyDescent="0.3">
      <c r="A588" s="1">
        <v>44979</v>
      </c>
      <c r="B588" s="2">
        <v>197.93</v>
      </c>
      <c r="C588" s="2">
        <v>201.99</v>
      </c>
      <c r="D588" s="2">
        <v>191.78</v>
      </c>
      <c r="E588" s="2">
        <v>200.86</v>
      </c>
      <c r="F588" s="2">
        <v>191828457</v>
      </c>
      <c r="G588" s="27" t="str">
        <f>TEXT(StockData[[#This Row],[Date]],"dddd")</f>
        <v>Wednesday</v>
      </c>
      <c r="H588" s="27" t="str">
        <f>TEXT(StockData[[#This Row],[Date]],"mmm yyyy")</f>
        <v>Feb 2023</v>
      </c>
      <c r="I588" s="2">
        <f>StockData[[#This Row],[high]] - StockData[[#This Row],[low]]</f>
        <v>10.210000000000008</v>
      </c>
      <c r="J588" s="27" t="str">
        <f>IF(StockData[[#This Row],[high]]=_xlfn.MAXIFS(StockData[high],StockData[Date],"&lt;="&amp;StockData[[#This Row],[Date]]),"New High","Repeat")</f>
        <v>Repeat</v>
      </c>
      <c r="K588" s="27" t="str">
        <f>IF(StockData[[#This Row],[Spread]]&lt;5,"Low",IF(StockData[[#This Row],[Spread]]&lt;=15,"Medium","High"))</f>
        <v>Medium</v>
      </c>
      <c r="L588" s="27" t="str">
        <f>IF(StockData[[#This Row],[Spread]] &gt; AVERAGE(StockData[Spread]) * 1.2, "High", IF(StockData[[#This Row],[Spread]] &lt; AVERAGE(StockData[Spread]) * 0.8, "Low", "Medium"))</f>
        <v>Low</v>
      </c>
      <c r="M588" s="13">
        <f>(StockData[[#This Row],[close]] - StockData[[#This Row],[open]] )/ StockData[[#This Row],[open]]</f>
        <v>1.4803213257212179E-2</v>
      </c>
      <c r="N588" s="27">
        <f>IF(StockData[[#This Row],[change%]] &gt; 0.02, 0.9, IF(StockData[[#This Row],[change%]] &lt; -0.02, -0.9, 0))</f>
        <v>0</v>
      </c>
      <c r="O588" s="27" t="str">
        <f>IF(StockData[[#This Row],[sentiment score]] &gt; 0.5, "Positive", IF(StockData[[#This Row],[sentiment score]] &lt; -0.5, "Negative", "Neutral"))</f>
        <v>Neutral</v>
      </c>
    </row>
    <row r="589" spans="1:15" x14ac:dyDescent="0.3">
      <c r="A589" s="1">
        <v>44978</v>
      </c>
      <c r="B589" s="2">
        <v>204.99</v>
      </c>
      <c r="C589" s="2">
        <v>209.71</v>
      </c>
      <c r="D589" s="2">
        <v>197.22</v>
      </c>
      <c r="E589" s="2">
        <v>197.37</v>
      </c>
      <c r="F589" s="2">
        <v>180018588</v>
      </c>
      <c r="G589" s="27" t="str">
        <f>TEXT(StockData[[#This Row],[Date]],"dddd")</f>
        <v>Tuesday</v>
      </c>
      <c r="H589" s="27" t="str">
        <f>TEXT(StockData[[#This Row],[Date]],"mmm yyyy")</f>
        <v>Feb 2023</v>
      </c>
      <c r="I589" s="2">
        <f>StockData[[#This Row],[high]] - StockData[[#This Row],[low]]</f>
        <v>12.490000000000009</v>
      </c>
      <c r="J589" s="27" t="str">
        <f>IF(StockData[[#This Row],[high]]=_xlfn.MAXIFS(StockData[high],StockData[Date],"&lt;="&amp;StockData[[#This Row],[Date]]),"New High","Repeat")</f>
        <v>Repeat</v>
      </c>
      <c r="K589" s="27" t="str">
        <f>IF(StockData[[#This Row],[Spread]]&lt;5,"Low",IF(StockData[[#This Row],[Spread]]&lt;=15,"Medium","High"))</f>
        <v>Medium</v>
      </c>
      <c r="L589" s="27" t="str">
        <f>IF(StockData[[#This Row],[Spread]] &gt; AVERAGE(StockData[Spread]) * 1.2, "High", IF(StockData[[#This Row],[Spread]] &lt; AVERAGE(StockData[Spread]) * 0.8, "Low", "Medium"))</f>
        <v>Medium</v>
      </c>
      <c r="M589" s="13">
        <f>(StockData[[#This Row],[close]] - StockData[[#This Row],[open]] )/ StockData[[#This Row],[open]]</f>
        <v>-3.7172545002195252E-2</v>
      </c>
      <c r="N589" s="27">
        <f>IF(StockData[[#This Row],[change%]] &gt; 0.02, 0.9, IF(StockData[[#This Row],[change%]] &lt; -0.02, -0.9, 0))</f>
        <v>-0.9</v>
      </c>
      <c r="O589" s="27" t="str">
        <f>IF(StockData[[#This Row],[sentiment score]] &gt; 0.5, "Positive", IF(StockData[[#This Row],[sentiment score]] &lt; -0.5, "Negative", "Neutral"))</f>
        <v>Negative</v>
      </c>
    </row>
    <row r="590" spans="1:15" x14ac:dyDescent="0.3">
      <c r="A590" s="1">
        <v>44974</v>
      </c>
      <c r="B590" s="2">
        <v>199.98500000000001</v>
      </c>
      <c r="C590" s="2">
        <v>208.44</v>
      </c>
      <c r="D590" s="2">
        <v>197.5</v>
      </c>
      <c r="E590" s="2">
        <v>208.31</v>
      </c>
      <c r="F590" s="2">
        <v>213738549</v>
      </c>
      <c r="G590" s="27" t="str">
        <f>TEXT(StockData[[#This Row],[Date]],"dddd")</f>
        <v>Friday</v>
      </c>
      <c r="H590" s="27" t="str">
        <f>TEXT(StockData[[#This Row],[Date]],"mmm yyyy")</f>
        <v>Feb 2023</v>
      </c>
      <c r="I590" s="2">
        <f>StockData[[#This Row],[high]] - StockData[[#This Row],[low]]</f>
        <v>10.939999999999998</v>
      </c>
      <c r="J590" s="27" t="str">
        <f>IF(StockData[[#This Row],[high]]=_xlfn.MAXIFS(StockData[high],StockData[Date],"&lt;="&amp;StockData[[#This Row],[Date]]),"New High","Repeat")</f>
        <v>Repeat</v>
      </c>
      <c r="K590" s="27" t="str">
        <f>IF(StockData[[#This Row],[Spread]]&lt;5,"Low",IF(StockData[[#This Row],[Spread]]&lt;=15,"Medium","High"))</f>
        <v>Medium</v>
      </c>
      <c r="L590" s="27" t="str">
        <f>IF(StockData[[#This Row],[Spread]] &gt; AVERAGE(StockData[Spread]) * 1.2, "High", IF(StockData[[#This Row],[Spread]] &lt; AVERAGE(StockData[Spread]) * 0.8, "Low", "Medium"))</f>
        <v>Medium</v>
      </c>
      <c r="M590" s="13">
        <f>(StockData[[#This Row],[close]] - StockData[[#This Row],[open]] )/ StockData[[#This Row],[open]]</f>
        <v>4.162812210915813E-2</v>
      </c>
      <c r="N590" s="27">
        <f>IF(StockData[[#This Row],[change%]] &gt; 0.02, 0.9, IF(StockData[[#This Row],[change%]] &lt; -0.02, -0.9, 0))</f>
        <v>0.9</v>
      </c>
      <c r="O590" s="27" t="str">
        <f>IF(StockData[[#This Row],[sentiment score]] &gt; 0.5, "Positive", IF(StockData[[#This Row],[sentiment score]] &lt; -0.5, "Negative", "Neutral"))</f>
        <v>Positive</v>
      </c>
    </row>
    <row r="591" spans="1:15" x14ac:dyDescent="0.3">
      <c r="A591" s="1">
        <v>44973</v>
      </c>
      <c r="B591" s="2">
        <v>210.78</v>
      </c>
      <c r="C591" s="2">
        <v>217.65</v>
      </c>
      <c r="D591" s="2">
        <v>201.84</v>
      </c>
      <c r="E591" s="2">
        <v>202.04</v>
      </c>
      <c r="F591" s="2">
        <v>229586538</v>
      </c>
      <c r="G591" s="27" t="str">
        <f>TEXT(StockData[[#This Row],[Date]],"dddd")</f>
        <v>Thursday</v>
      </c>
      <c r="H591" s="27" t="str">
        <f>TEXT(StockData[[#This Row],[Date]],"mmm yyyy")</f>
        <v>Feb 2023</v>
      </c>
      <c r="I591" s="2">
        <f>StockData[[#This Row],[high]] - StockData[[#This Row],[low]]</f>
        <v>15.810000000000002</v>
      </c>
      <c r="J591" s="27" t="str">
        <f>IF(StockData[[#This Row],[high]]=_xlfn.MAXIFS(StockData[high],StockData[Date],"&lt;="&amp;StockData[[#This Row],[Date]]),"New High","Repeat")</f>
        <v>Repeat</v>
      </c>
      <c r="K591" s="27" t="str">
        <f>IF(StockData[[#This Row],[Spread]]&lt;5,"Low",IF(StockData[[#This Row],[Spread]]&lt;=15,"Medium","High"))</f>
        <v>High</v>
      </c>
      <c r="L591" s="27" t="str">
        <f>IF(StockData[[#This Row],[Spread]] &gt; AVERAGE(StockData[Spread]) * 1.2, "High", IF(StockData[[#This Row],[Spread]] &lt; AVERAGE(StockData[Spread]) * 0.8, "Low", "Medium"))</f>
        <v>Medium</v>
      </c>
      <c r="M591" s="13">
        <f>(StockData[[#This Row],[close]] - StockData[[#This Row],[open]] )/ StockData[[#This Row],[open]]</f>
        <v>-4.1465034633266958E-2</v>
      </c>
      <c r="N591" s="27">
        <f>IF(StockData[[#This Row],[change%]] &gt; 0.02, 0.9, IF(StockData[[#This Row],[change%]] &lt; -0.02, -0.9, 0))</f>
        <v>-0.9</v>
      </c>
      <c r="O591" s="27" t="str">
        <f>IF(StockData[[#This Row],[sentiment score]] &gt; 0.5, "Positive", IF(StockData[[#This Row],[sentiment score]] &lt; -0.5, "Negative", "Neutral"))</f>
        <v>Negative</v>
      </c>
    </row>
    <row r="592" spans="1:15" x14ac:dyDescent="0.3">
      <c r="A592" s="1">
        <v>44972</v>
      </c>
      <c r="B592" s="2">
        <v>211.755</v>
      </c>
      <c r="C592" s="2">
        <v>214.66</v>
      </c>
      <c r="D592" s="2">
        <v>206.11</v>
      </c>
      <c r="E592" s="2">
        <v>214.24</v>
      </c>
      <c r="F592" s="2">
        <v>182108581</v>
      </c>
      <c r="G592" s="27" t="str">
        <f>TEXT(StockData[[#This Row],[Date]],"dddd")</f>
        <v>Wednesday</v>
      </c>
      <c r="H592" s="27" t="str">
        <f>TEXT(StockData[[#This Row],[Date]],"mmm yyyy")</f>
        <v>Feb 2023</v>
      </c>
      <c r="I592" s="2">
        <f>StockData[[#This Row],[high]] - StockData[[#This Row],[low]]</f>
        <v>8.5499999999999829</v>
      </c>
      <c r="J592" s="27" t="str">
        <f>IF(StockData[[#This Row],[high]]=_xlfn.MAXIFS(StockData[high],StockData[Date],"&lt;="&amp;StockData[[#This Row],[Date]]),"New High","Repeat")</f>
        <v>Repeat</v>
      </c>
      <c r="K592" s="27" t="str">
        <f>IF(StockData[[#This Row],[Spread]]&lt;5,"Low",IF(StockData[[#This Row],[Spread]]&lt;=15,"Medium","High"))</f>
        <v>Medium</v>
      </c>
      <c r="L592" s="27" t="str">
        <f>IF(StockData[[#This Row],[Spread]] &gt; AVERAGE(StockData[Spread]) * 1.2, "High", IF(StockData[[#This Row],[Spread]] &lt; AVERAGE(StockData[Spread]) * 0.8, "Low", "Medium"))</f>
        <v>Low</v>
      </c>
      <c r="M592" s="13">
        <f>(StockData[[#This Row],[close]] - StockData[[#This Row],[open]] )/ StockData[[#This Row],[open]]</f>
        <v>1.1735260088309668E-2</v>
      </c>
      <c r="N592" s="27">
        <f>IF(StockData[[#This Row],[change%]] &gt; 0.02, 0.9, IF(StockData[[#This Row],[change%]] &lt; -0.02, -0.9, 0))</f>
        <v>0</v>
      </c>
      <c r="O592" s="27" t="str">
        <f>IF(StockData[[#This Row],[sentiment score]] &gt; 0.5, "Positive", IF(StockData[[#This Row],[sentiment score]] &lt; -0.5, "Negative", "Neutral"))</f>
        <v>Neutral</v>
      </c>
    </row>
    <row r="593" spans="1:15" x14ac:dyDescent="0.3">
      <c r="A593" s="1">
        <v>44971</v>
      </c>
      <c r="B593" s="2">
        <v>191.94</v>
      </c>
      <c r="C593" s="2">
        <v>209.82</v>
      </c>
      <c r="D593" s="2">
        <v>189.44</v>
      </c>
      <c r="E593" s="2">
        <v>209.25</v>
      </c>
      <c r="F593" s="2">
        <v>216455708</v>
      </c>
      <c r="G593" s="27" t="str">
        <f>TEXT(StockData[[#This Row],[Date]],"dddd")</f>
        <v>Tuesday</v>
      </c>
      <c r="H593" s="27" t="str">
        <f>TEXT(StockData[[#This Row],[Date]],"mmm yyyy")</f>
        <v>Feb 2023</v>
      </c>
      <c r="I593" s="2">
        <f>StockData[[#This Row],[high]] - StockData[[#This Row],[low]]</f>
        <v>20.379999999999995</v>
      </c>
      <c r="J593" s="27" t="str">
        <f>IF(StockData[[#This Row],[high]]=_xlfn.MAXIFS(StockData[high],StockData[Date],"&lt;="&amp;StockData[[#This Row],[Date]]),"New High","Repeat")</f>
        <v>Repeat</v>
      </c>
      <c r="K593" s="27" t="str">
        <f>IF(StockData[[#This Row],[Spread]]&lt;5,"Low",IF(StockData[[#This Row],[Spread]]&lt;=15,"Medium","High"))</f>
        <v>High</v>
      </c>
      <c r="L593" s="27" t="str">
        <f>IF(StockData[[#This Row],[Spread]] &gt; AVERAGE(StockData[Spread]) * 1.2, "High", IF(StockData[[#This Row],[Spread]] &lt; AVERAGE(StockData[Spread]) * 0.8, "Low", "Medium"))</f>
        <v>High</v>
      </c>
      <c r="M593" s="13">
        <f>(StockData[[#This Row],[close]] - StockData[[#This Row],[open]] )/ StockData[[#This Row],[open]]</f>
        <v>9.0184432635198514E-2</v>
      </c>
      <c r="N593" s="27">
        <f>IF(StockData[[#This Row],[change%]] &gt; 0.02, 0.9, IF(StockData[[#This Row],[change%]] &lt; -0.02, -0.9, 0))</f>
        <v>0.9</v>
      </c>
      <c r="O593" s="27" t="str">
        <f>IF(StockData[[#This Row],[sentiment score]] &gt; 0.5, "Positive", IF(StockData[[#This Row],[sentiment score]] &lt; -0.5, "Negative", "Neutral"))</f>
        <v>Positive</v>
      </c>
    </row>
    <row r="594" spans="1:15" x14ac:dyDescent="0.3">
      <c r="A594" s="1">
        <v>44970</v>
      </c>
      <c r="B594" s="2">
        <v>194.41499999999999</v>
      </c>
      <c r="C594" s="2">
        <v>196.3</v>
      </c>
      <c r="D594" s="2">
        <v>187.61</v>
      </c>
      <c r="E594" s="2">
        <v>194.64</v>
      </c>
      <c r="F594" s="2">
        <v>172475452</v>
      </c>
      <c r="G594" s="27" t="str">
        <f>TEXT(StockData[[#This Row],[Date]],"dddd")</f>
        <v>Monday</v>
      </c>
      <c r="H594" s="27" t="str">
        <f>TEXT(StockData[[#This Row],[Date]],"mmm yyyy")</f>
        <v>Feb 2023</v>
      </c>
      <c r="I594" s="2">
        <f>StockData[[#This Row],[high]] - StockData[[#This Row],[low]]</f>
        <v>8.6899999999999977</v>
      </c>
      <c r="J594" s="27" t="str">
        <f>IF(StockData[[#This Row],[high]]=_xlfn.MAXIFS(StockData[high],StockData[Date],"&lt;="&amp;StockData[[#This Row],[Date]]),"New High","Repeat")</f>
        <v>Repeat</v>
      </c>
      <c r="K594" s="27" t="str">
        <f>IF(StockData[[#This Row],[Spread]]&lt;5,"Low",IF(StockData[[#This Row],[Spread]]&lt;=15,"Medium","High"))</f>
        <v>Medium</v>
      </c>
      <c r="L594" s="27" t="str">
        <f>IF(StockData[[#This Row],[Spread]] &gt; AVERAGE(StockData[Spread]) * 1.2, "High", IF(StockData[[#This Row],[Spread]] &lt; AVERAGE(StockData[Spread]) * 0.8, "Low", "Medium"))</f>
        <v>Low</v>
      </c>
      <c r="M594" s="13">
        <f>(StockData[[#This Row],[close]] - StockData[[#This Row],[open]] )/ StockData[[#This Row],[open]]</f>
        <v>1.1573181081706366E-3</v>
      </c>
      <c r="N594" s="27">
        <f>IF(StockData[[#This Row],[change%]] &gt; 0.02, 0.9, IF(StockData[[#This Row],[change%]] &lt; -0.02, -0.9, 0))</f>
        <v>0</v>
      </c>
      <c r="O594" s="27" t="str">
        <f>IF(StockData[[#This Row],[sentiment score]] &gt; 0.5, "Positive", IF(StockData[[#This Row],[sentiment score]] &lt; -0.5, "Negative", "Neutral"))</f>
        <v>Neutral</v>
      </c>
    </row>
    <row r="595" spans="1:15" x14ac:dyDescent="0.3">
      <c r="A595" s="1">
        <v>44967</v>
      </c>
      <c r="B595" s="2">
        <v>202.22499999999999</v>
      </c>
      <c r="C595" s="2">
        <v>206.2</v>
      </c>
      <c r="D595" s="2">
        <v>192.89</v>
      </c>
      <c r="E595" s="2">
        <v>196.89</v>
      </c>
      <c r="F595" s="2">
        <v>204754129</v>
      </c>
      <c r="G595" s="27" t="str">
        <f>TEXT(StockData[[#This Row],[Date]],"dddd")</f>
        <v>Friday</v>
      </c>
      <c r="H595" s="27" t="str">
        <f>TEXT(StockData[[#This Row],[Date]],"mmm yyyy")</f>
        <v>Feb 2023</v>
      </c>
      <c r="I595" s="2">
        <f>StockData[[#This Row],[high]] - StockData[[#This Row],[low]]</f>
        <v>13.310000000000002</v>
      </c>
      <c r="J595" s="27" t="str">
        <f>IF(StockData[[#This Row],[high]]=_xlfn.MAXIFS(StockData[high],StockData[Date],"&lt;="&amp;StockData[[#This Row],[Date]]),"New High","Repeat")</f>
        <v>Repeat</v>
      </c>
      <c r="K595" s="27" t="str">
        <f>IF(StockData[[#This Row],[Spread]]&lt;5,"Low",IF(StockData[[#This Row],[Spread]]&lt;=15,"Medium","High"))</f>
        <v>Medium</v>
      </c>
      <c r="L595" s="27" t="str">
        <f>IF(StockData[[#This Row],[Spread]] &gt; AVERAGE(StockData[Spread]) * 1.2, "High", IF(StockData[[#This Row],[Spread]] &lt; AVERAGE(StockData[Spread]) * 0.8, "Low", "Medium"))</f>
        <v>Medium</v>
      </c>
      <c r="M595" s="13">
        <f>(StockData[[#This Row],[close]] - StockData[[#This Row],[open]] )/ StockData[[#This Row],[open]]</f>
        <v>-2.6381505748547449E-2</v>
      </c>
      <c r="N595" s="27">
        <f>IF(StockData[[#This Row],[change%]] &gt; 0.02, 0.9, IF(StockData[[#This Row],[change%]] &lt; -0.02, -0.9, 0))</f>
        <v>-0.9</v>
      </c>
      <c r="O595" s="27" t="str">
        <f>IF(StockData[[#This Row],[sentiment score]] &gt; 0.5, "Positive", IF(StockData[[#This Row],[sentiment score]] &lt; -0.5, "Negative", "Neutral"))</f>
        <v>Negative</v>
      </c>
    </row>
    <row r="596" spans="1:15" x14ac:dyDescent="0.3">
      <c r="A596" s="1">
        <v>44966</v>
      </c>
      <c r="B596" s="2">
        <v>207.77500000000001</v>
      </c>
      <c r="C596" s="2">
        <v>214</v>
      </c>
      <c r="D596" s="2">
        <v>204.77</v>
      </c>
      <c r="E596" s="2">
        <v>207.32</v>
      </c>
      <c r="F596" s="2">
        <v>215431442</v>
      </c>
      <c r="G596" s="27" t="str">
        <f>TEXT(StockData[[#This Row],[Date]],"dddd")</f>
        <v>Thursday</v>
      </c>
      <c r="H596" s="27" t="str">
        <f>TEXT(StockData[[#This Row],[Date]],"mmm yyyy")</f>
        <v>Feb 2023</v>
      </c>
      <c r="I596" s="2">
        <f>StockData[[#This Row],[high]] - StockData[[#This Row],[low]]</f>
        <v>9.2299999999999898</v>
      </c>
      <c r="J596" s="27" t="str">
        <f>IF(StockData[[#This Row],[high]]=_xlfn.MAXIFS(StockData[high],StockData[Date],"&lt;="&amp;StockData[[#This Row],[Date]]),"New High","Repeat")</f>
        <v>Repeat</v>
      </c>
      <c r="K596" s="27" t="str">
        <f>IF(StockData[[#This Row],[Spread]]&lt;5,"Low",IF(StockData[[#This Row],[Spread]]&lt;=15,"Medium","High"))</f>
        <v>Medium</v>
      </c>
      <c r="L596" s="27" t="str">
        <f>IF(StockData[[#This Row],[Spread]] &gt; AVERAGE(StockData[Spread]) * 1.2, "High", IF(StockData[[#This Row],[Spread]] &lt; AVERAGE(StockData[Spread]) * 0.8, "Low", "Medium"))</f>
        <v>Low</v>
      </c>
      <c r="M596" s="13">
        <f>(StockData[[#This Row],[close]] - StockData[[#This Row],[open]] )/ StockData[[#This Row],[open]]</f>
        <v>-2.1898688485140778E-3</v>
      </c>
      <c r="N596" s="27">
        <f>IF(StockData[[#This Row],[change%]] &gt; 0.02, 0.9, IF(StockData[[#This Row],[change%]] &lt; -0.02, -0.9, 0))</f>
        <v>0</v>
      </c>
      <c r="O596" s="27" t="str">
        <f>IF(StockData[[#This Row],[sentiment score]] &gt; 0.5, "Positive", IF(StockData[[#This Row],[sentiment score]] &lt; -0.5, "Negative", "Neutral"))</f>
        <v>Neutral</v>
      </c>
    </row>
    <row r="597" spans="1:15" x14ac:dyDescent="0.3">
      <c r="A597" s="1">
        <v>44965</v>
      </c>
      <c r="B597" s="2">
        <v>196.1</v>
      </c>
      <c r="C597" s="2">
        <v>203</v>
      </c>
      <c r="D597" s="2">
        <v>194.31</v>
      </c>
      <c r="E597" s="2">
        <v>201.29</v>
      </c>
      <c r="F597" s="2">
        <v>180673644</v>
      </c>
      <c r="G597" s="27" t="str">
        <f>TEXT(StockData[[#This Row],[Date]],"dddd")</f>
        <v>Wednesday</v>
      </c>
      <c r="H597" s="27" t="str">
        <f>TEXT(StockData[[#This Row],[Date]],"mmm yyyy")</f>
        <v>Feb 2023</v>
      </c>
      <c r="I597" s="2">
        <f>StockData[[#This Row],[high]] - StockData[[#This Row],[low]]</f>
        <v>8.6899999999999977</v>
      </c>
      <c r="J597" s="27" t="str">
        <f>IF(StockData[[#This Row],[high]]=_xlfn.MAXIFS(StockData[high],StockData[Date],"&lt;="&amp;StockData[[#This Row],[Date]]),"New High","Repeat")</f>
        <v>Repeat</v>
      </c>
      <c r="K597" s="27" t="str">
        <f>IF(StockData[[#This Row],[Spread]]&lt;5,"Low",IF(StockData[[#This Row],[Spread]]&lt;=15,"Medium","High"))</f>
        <v>Medium</v>
      </c>
      <c r="L597" s="27" t="str">
        <f>IF(StockData[[#This Row],[Spread]] &gt; AVERAGE(StockData[Spread]) * 1.2, "High", IF(StockData[[#This Row],[Spread]] &lt; AVERAGE(StockData[Spread]) * 0.8, "Low", "Medium"))</f>
        <v>Low</v>
      </c>
      <c r="M597" s="13">
        <f>(StockData[[#This Row],[close]] - StockData[[#This Row],[open]] )/ StockData[[#This Row],[open]]</f>
        <v>2.6466088730239663E-2</v>
      </c>
      <c r="N597" s="27">
        <f>IF(StockData[[#This Row],[change%]] &gt; 0.02, 0.9, IF(StockData[[#This Row],[change%]] &lt; -0.02, -0.9, 0))</f>
        <v>0.9</v>
      </c>
      <c r="O597" s="27" t="str">
        <f>IF(StockData[[#This Row],[sentiment score]] &gt; 0.5, "Positive", IF(StockData[[#This Row],[sentiment score]] &lt; -0.5, "Negative", "Neutral"))</f>
        <v>Positive</v>
      </c>
    </row>
    <row r="598" spans="1:15" x14ac:dyDescent="0.3">
      <c r="A598" s="1">
        <v>44964</v>
      </c>
      <c r="B598" s="2">
        <v>196.43</v>
      </c>
      <c r="C598" s="2">
        <v>197.5</v>
      </c>
      <c r="D598" s="2">
        <v>189.55</v>
      </c>
      <c r="E598" s="2">
        <v>196.81</v>
      </c>
      <c r="F598" s="2">
        <v>186010325</v>
      </c>
      <c r="G598" s="27" t="str">
        <f>TEXT(StockData[[#This Row],[Date]],"dddd")</f>
        <v>Tuesday</v>
      </c>
      <c r="H598" s="27" t="str">
        <f>TEXT(StockData[[#This Row],[Date]],"mmm yyyy")</f>
        <v>Feb 2023</v>
      </c>
      <c r="I598" s="2">
        <f>StockData[[#This Row],[high]] - StockData[[#This Row],[low]]</f>
        <v>7.9499999999999886</v>
      </c>
      <c r="J598" s="27" t="str">
        <f>IF(StockData[[#This Row],[high]]=_xlfn.MAXIFS(StockData[high],StockData[Date],"&lt;="&amp;StockData[[#This Row],[Date]]),"New High","Repeat")</f>
        <v>Repeat</v>
      </c>
      <c r="K598" s="27" t="str">
        <f>IF(StockData[[#This Row],[Spread]]&lt;5,"Low",IF(StockData[[#This Row],[Spread]]&lt;=15,"Medium","High"))</f>
        <v>Medium</v>
      </c>
      <c r="L598" s="27" t="str">
        <f>IF(StockData[[#This Row],[Spread]] &gt; AVERAGE(StockData[Spread]) * 1.2, "High", IF(StockData[[#This Row],[Spread]] &lt; AVERAGE(StockData[Spread]) * 0.8, "Low", "Medium"))</f>
        <v>Low</v>
      </c>
      <c r="M598" s="13">
        <f>(StockData[[#This Row],[close]] - StockData[[#This Row],[open]] )/ StockData[[#This Row],[open]]</f>
        <v>1.934531385226266E-3</v>
      </c>
      <c r="N598" s="27">
        <f>IF(StockData[[#This Row],[change%]] &gt; 0.02, 0.9, IF(StockData[[#This Row],[change%]] &lt; -0.02, -0.9, 0))</f>
        <v>0</v>
      </c>
      <c r="O598" s="27" t="str">
        <f>IF(StockData[[#This Row],[sentiment score]] &gt; 0.5, "Positive", IF(StockData[[#This Row],[sentiment score]] &lt; -0.5, "Negative", "Neutral"))</f>
        <v>Neutral</v>
      </c>
    </row>
    <row r="599" spans="1:15" x14ac:dyDescent="0.3">
      <c r="A599" s="1">
        <v>44963</v>
      </c>
      <c r="B599" s="2">
        <v>193.01</v>
      </c>
      <c r="C599" s="2">
        <v>198.17</v>
      </c>
      <c r="D599" s="2">
        <v>189.92</v>
      </c>
      <c r="E599" s="2">
        <v>194.76</v>
      </c>
      <c r="F599" s="2">
        <v>186188131</v>
      </c>
      <c r="G599" s="27" t="str">
        <f>TEXT(StockData[[#This Row],[Date]],"dddd")</f>
        <v>Monday</v>
      </c>
      <c r="H599" s="27" t="str">
        <f>TEXT(StockData[[#This Row],[Date]],"mmm yyyy")</f>
        <v>Feb 2023</v>
      </c>
      <c r="I599" s="2">
        <f>StockData[[#This Row],[high]] - StockData[[#This Row],[low]]</f>
        <v>8.25</v>
      </c>
      <c r="J599" s="27" t="str">
        <f>IF(StockData[[#This Row],[high]]=_xlfn.MAXIFS(StockData[high],StockData[Date],"&lt;="&amp;StockData[[#This Row],[Date]]),"New High","Repeat")</f>
        <v>Repeat</v>
      </c>
      <c r="K599" s="27" t="str">
        <f>IF(StockData[[#This Row],[Spread]]&lt;5,"Low",IF(StockData[[#This Row],[Spread]]&lt;=15,"Medium","High"))</f>
        <v>Medium</v>
      </c>
      <c r="L599" s="27" t="str">
        <f>IF(StockData[[#This Row],[Spread]] &gt; AVERAGE(StockData[Spread]) * 1.2, "High", IF(StockData[[#This Row],[Spread]] &lt; AVERAGE(StockData[Spread]) * 0.8, "Low", "Medium"))</f>
        <v>Low</v>
      </c>
      <c r="M599" s="13">
        <f>(StockData[[#This Row],[close]] - StockData[[#This Row],[open]] )/ StockData[[#This Row],[open]]</f>
        <v>9.0668877260245591E-3</v>
      </c>
      <c r="N599" s="27">
        <f>IF(StockData[[#This Row],[change%]] &gt; 0.02, 0.9, IF(StockData[[#This Row],[change%]] &lt; -0.02, -0.9, 0))</f>
        <v>0</v>
      </c>
      <c r="O599" s="27" t="str">
        <f>IF(StockData[[#This Row],[sentiment score]] &gt; 0.5, "Positive", IF(StockData[[#This Row],[sentiment score]] &lt; -0.5, "Negative", "Neutral"))</f>
        <v>Neutral</v>
      </c>
    </row>
    <row r="600" spans="1:15" x14ac:dyDescent="0.3">
      <c r="A600" s="1">
        <v>44960</v>
      </c>
      <c r="B600" s="2">
        <v>183.95</v>
      </c>
      <c r="C600" s="2">
        <v>199</v>
      </c>
      <c r="D600" s="2">
        <v>183.69</v>
      </c>
      <c r="E600" s="2">
        <v>189.98</v>
      </c>
      <c r="F600" s="2">
        <v>232662023</v>
      </c>
      <c r="G600" s="27" t="str">
        <f>TEXT(StockData[[#This Row],[Date]],"dddd")</f>
        <v>Friday</v>
      </c>
      <c r="H600" s="27" t="str">
        <f>TEXT(StockData[[#This Row],[Date]],"mmm yyyy")</f>
        <v>Feb 2023</v>
      </c>
      <c r="I600" s="2">
        <f>StockData[[#This Row],[high]] - StockData[[#This Row],[low]]</f>
        <v>15.310000000000002</v>
      </c>
      <c r="J600" s="27" t="str">
        <f>IF(StockData[[#This Row],[high]]=_xlfn.MAXIFS(StockData[high],StockData[Date],"&lt;="&amp;StockData[[#This Row],[Date]]),"New High","Repeat")</f>
        <v>Repeat</v>
      </c>
      <c r="K600" s="27" t="str">
        <f>IF(StockData[[#This Row],[Spread]]&lt;5,"Low",IF(StockData[[#This Row],[Spread]]&lt;=15,"Medium","High"))</f>
        <v>High</v>
      </c>
      <c r="L600" s="27" t="str">
        <f>IF(StockData[[#This Row],[Spread]] &gt; AVERAGE(StockData[Spread]) * 1.2, "High", IF(StockData[[#This Row],[Spread]] &lt; AVERAGE(StockData[Spread]) * 0.8, "Low", "Medium"))</f>
        <v>Medium</v>
      </c>
      <c r="M600" s="13">
        <f>(StockData[[#This Row],[close]] - StockData[[#This Row],[open]] )/ StockData[[#This Row],[open]]</f>
        <v>3.2780646914922544E-2</v>
      </c>
      <c r="N600" s="27">
        <f>IF(StockData[[#This Row],[change%]] &gt; 0.02, 0.9, IF(StockData[[#This Row],[change%]] &lt; -0.02, -0.9, 0))</f>
        <v>0.9</v>
      </c>
      <c r="O600" s="27" t="str">
        <f>IF(StockData[[#This Row],[sentiment score]] &gt; 0.5, "Positive", IF(StockData[[#This Row],[sentiment score]] &lt; -0.5, "Negative", "Neutral"))</f>
        <v>Positive</v>
      </c>
    </row>
    <row r="601" spans="1:15" x14ac:dyDescent="0.3">
      <c r="A601" s="1">
        <v>44959</v>
      </c>
      <c r="B601" s="2">
        <v>187.32499999999999</v>
      </c>
      <c r="C601" s="2">
        <v>196.7501</v>
      </c>
      <c r="D601" s="2">
        <v>182.61</v>
      </c>
      <c r="E601" s="2">
        <v>188.27</v>
      </c>
      <c r="F601" s="2">
        <v>217448287</v>
      </c>
      <c r="G601" s="27" t="str">
        <f>TEXT(StockData[[#This Row],[Date]],"dddd")</f>
        <v>Thursday</v>
      </c>
      <c r="H601" s="27" t="str">
        <f>TEXT(StockData[[#This Row],[Date]],"mmm yyyy")</f>
        <v>Feb 2023</v>
      </c>
      <c r="I601" s="2">
        <f>StockData[[#This Row],[high]] - StockData[[#This Row],[low]]</f>
        <v>14.14009999999999</v>
      </c>
      <c r="J601" s="27" t="str">
        <f>IF(StockData[[#This Row],[high]]=_xlfn.MAXIFS(StockData[high],StockData[Date],"&lt;="&amp;StockData[[#This Row],[Date]]),"New High","Repeat")</f>
        <v>Repeat</v>
      </c>
      <c r="K601" s="27" t="str">
        <f>IF(StockData[[#This Row],[Spread]]&lt;5,"Low",IF(StockData[[#This Row],[Spread]]&lt;=15,"Medium","High"))</f>
        <v>Medium</v>
      </c>
      <c r="L601" s="27" t="str">
        <f>IF(StockData[[#This Row],[Spread]] &gt; AVERAGE(StockData[Spread]) * 1.2, "High", IF(StockData[[#This Row],[Spread]] &lt; AVERAGE(StockData[Spread]) * 0.8, "Low", "Medium"))</f>
        <v>Medium</v>
      </c>
      <c r="M601" s="13">
        <f>(StockData[[#This Row],[close]] - StockData[[#This Row],[open]] )/ StockData[[#This Row],[open]]</f>
        <v>5.0447083945016503E-3</v>
      </c>
      <c r="N601" s="27">
        <f>IF(StockData[[#This Row],[change%]] &gt; 0.02, 0.9, IF(StockData[[#This Row],[change%]] &lt; -0.02, -0.9, 0))</f>
        <v>0</v>
      </c>
      <c r="O601" s="27" t="str">
        <f>IF(StockData[[#This Row],[sentiment score]] &gt; 0.5, "Positive", IF(StockData[[#This Row],[sentiment score]] &lt; -0.5, "Negative", "Neutral"))</f>
        <v>Neutral</v>
      </c>
    </row>
    <row r="602" spans="1:15" x14ac:dyDescent="0.3">
      <c r="A602" s="1">
        <v>44958</v>
      </c>
      <c r="B602" s="2">
        <v>173.89</v>
      </c>
      <c r="C602" s="2">
        <v>183.80500000000001</v>
      </c>
      <c r="D602" s="2">
        <v>169.93</v>
      </c>
      <c r="E602" s="2">
        <v>181.41</v>
      </c>
      <c r="F602" s="2">
        <v>213806323</v>
      </c>
      <c r="G602" s="27" t="str">
        <f>TEXT(StockData[[#This Row],[Date]],"dddd")</f>
        <v>Wednesday</v>
      </c>
      <c r="H602" s="27" t="str">
        <f>TEXT(StockData[[#This Row],[Date]],"mmm yyyy")</f>
        <v>Feb 2023</v>
      </c>
      <c r="I602" s="2">
        <f>StockData[[#This Row],[high]] - StockData[[#This Row],[low]]</f>
        <v>13.875</v>
      </c>
      <c r="J602" s="27" t="str">
        <f>IF(StockData[[#This Row],[high]]=_xlfn.MAXIFS(StockData[high],StockData[Date],"&lt;="&amp;StockData[[#This Row],[Date]]),"New High","Repeat")</f>
        <v>Repeat</v>
      </c>
      <c r="K602" s="27" t="str">
        <f>IF(StockData[[#This Row],[Spread]]&lt;5,"Low",IF(StockData[[#This Row],[Spread]]&lt;=15,"Medium","High"))</f>
        <v>Medium</v>
      </c>
      <c r="L602" s="27" t="str">
        <f>IF(StockData[[#This Row],[Spread]] &gt; AVERAGE(StockData[Spread]) * 1.2, "High", IF(StockData[[#This Row],[Spread]] &lt; AVERAGE(StockData[Spread]) * 0.8, "Low", "Medium"))</f>
        <v>Medium</v>
      </c>
      <c r="M602" s="13">
        <f>(StockData[[#This Row],[close]] - StockData[[#This Row],[open]] )/ StockData[[#This Row],[open]]</f>
        <v>4.3245730059232913E-2</v>
      </c>
      <c r="N602" s="27">
        <f>IF(StockData[[#This Row],[change%]] &gt; 0.02, 0.9, IF(StockData[[#This Row],[change%]] &lt; -0.02, -0.9, 0))</f>
        <v>0.9</v>
      </c>
      <c r="O602" s="27" t="str">
        <f>IF(StockData[[#This Row],[sentiment score]] &gt; 0.5, "Positive", IF(StockData[[#This Row],[sentiment score]] &lt; -0.5, "Negative", "Neutral"))</f>
        <v>Positive</v>
      </c>
    </row>
    <row r="603" spans="1:15" x14ac:dyDescent="0.3">
      <c r="A603" s="1">
        <v>44957</v>
      </c>
      <c r="B603" s="2">
        <v>164.57</v>
      </c>
      <c r="C603" s="2">
        <v>174.3</v>
      </c>
      <c r="D603" s="2">
        <v>162.78</v>
      </c>
      <c r="E603" s="2">
        <v>173.22</v>
      </c>
      <c r="F603" s="2">
        <v>196813541</v>
      </c>
      <c r="G603" s="27" t="str">
        <f>TEXT(StockData[[#This Row],[Date]],"dddd")</f>
        <v>Tuesday</v>
      </c>
      <c r="H603" s="27" t="str">
        <f>TEXT(StockData[[#This Row],[Date]],"mmm yyyy")</f>
        <v>Jan 2023</v>
      </c>
      <c r="I603" s="2">
        <f>StockData[[#This Row],[high]] - StockData[[#This Row],[low]]</f>
        <v>11.52000000000001</v>
      </c>
      <c r="J603" s="27" t="str">
        <f>IF(StockData[[#This Row],[high]]=_xlfn.MAXIFS(StockData[high],StockData[Date],"&lt;="&amp;StockData[[#This Row],[Date]]),"New High","Repeat")</f>
        <v>Repeat</v>
      </c>
      <c r="K603" s="27" t="str">
        <f>IF(StockData[[#This Row],[Spread]]&lt;5,"Low",IF(StockData[[#This Row],[Spread]]&lt;=15,"Medium","High"))</f>
        <v>Medium</v>
      </c>
      <c r="L603" s="27" t="str">
        <f>IF(StockData[[#This Row],[Spread]] &gt; AVERAGE(StockData[Spread]) * 1.2, "High", IF(StockData[[#This Row],[Spread]] &lt; AVERAGE(StockData[Spread]) * 0.8, "Low", "Medium"))</f>
        <v>Medium</v>
      </c>
      <c r="M603" s="13">
        <f>(StockData[[#This Row],[close]] - StockData[[#This Row],[open]] )/ StockData[[#This Row],[open]]</f>
        <v>5.2561220149480503E-2</v>
      </c>
      <c r="N603" s="27">
        <f>IF(StockData[[#This Row],[change%]] &gt; 0.02, 0.9, IF(StockData[[#This Row],[change%]] &lt; -0.02, -0.9, 0))</f>
        <v>0.9</v>
      </c>
      <c r="O603" s="27" t="str">
        <f>IF(StockData[[#This Row],[sentiment score]] &gt; 0.5, "Positive", IF(StockData[[#This Row],[sentiment score]] &lt; -0.5, "Negative", "Neutral"))</f>
        <v>Positive</v>
      </c>
    </row>
    <row r="604" spans="1:15" x14ac:dyDescent="0.3">
      <c r="A604" s="1">
        <v>44956</v>
      </c>
      <c r="B604" s="2">
        <v>178.05</v>
      </c>
      <c r="C604" s="2">
        <v>179.77</v>
      </c>
      <c r="D604" s="2">
        <v>166.5</v>
      </c>
      <c r="E604" s="2">
        <v>166.66</v>
      </c>
      <c r="F604" s="2">
        <v>230878807</v>
      </c>
      <c r="G604" s="27" t="str">
        <f>TEXT(StockData[[#This Row],[Date]],"dddd")</f>
        <v>Monday</v>
      </c>
      <c r="H604" s="27" t="str">
        <f>TEXT(StockData[[#This Row],[Date]],"mmm yyyy")</f>
        <v>Jan 2023</v>
      </c>
      <c r="I604" s="2">
        <f>StockData[[#This Row],[high]] - StockData[[#This Row],[low]]</f>
        <v>13.27000000000001</v>
      </c>
      <c r="J604" s="27" t="str">
        <f>IF(StockData[[#This Row],[high]]=_xlfn.MAXIFS(StockData[high],StockData[Date],"&lt;="&amp;StockData[[#This Row],[Date]]),"New High","Repeat")</f>
        <v>Repeat</v>
      </c>
      <c r="K604" s="27" t="str">
        <f>IF(StockData[[#This Row],[Spread]]&lt;5,"Low",IF(StockData[[#This Row],[Spread]]&lt;=15,"Medium","High"))</f>
        <v>Medium</v>
      </c>
      <c r="L604" s="27" t="str">
        <f>IF(StockData[[#This Row],[Spread]] &gt; AVERAGE(StockData[Spread]) * 1.2, "High", IF(StockData[[#This Row],[Spread]] &lt; AVERAGE(StockData[Spread]) * 0.8, "Low", "Medium"))</f>
        <v>Medium</v>
      </c>
      <c r="M604" s="13">
        <f>(StockData[[#This Row],[close]] - StockData[[#This Row],[open]] )/ StockData[[#This Row],[open]]</f>
        <v>-6.3970794720584187E-2</v>
      </c>
      <c r="N604" s="27">
        <f>IF(StockData[[#This Row],[change%]] &gt; 0.02, 0.9, IF(StockData[[#This Row],[change%]] &lt; -0.02, -0.9, 0))</f>
        <v>-0.9</v>
      </c>
      <c r="O604" s="27" t="str">
        <f>IF(StockData[[#This Row],[sentiment score]] &gt; 0.5, "Positive", IF(StockData[[#This Row],[sentiment score]] &lt; -0.5, "Negative", "Neutral"))</f>
        <v>Negative</v>
      </c>
    </row>
    <row r="605" spans="1:15" x14ac:dyDescent="0.3">
      <c r="A605" s="1">
        <v>44953</v>
      </c>
      <c r="B605" s="2">
        <v>162.43</v>
      </c>
      <c r="C605" s="2">
        <v>180.68</v>
      </c>
      <c r="D605" s="2">
        <v>161.16999999999999</v>
      </c>
      <c r="E605" s="2">
        <v>177.9</v>
      </c>
      <c r="F605" s="2">
        <v>306590613</v>
      </c>
      <c r="G605" s="27" t="str">
        <f>TEXT(StockData[[#This Row],[Date]],"dddd")</f>
        <v>Friday</v>
      </c>
      <c r="H605" s="27" t="str">
        <f>TEXT(StockData[[#This Row],[Date]],"mmm yyyy")</f>
        <v>Jan 2023</v>
      </c>
      <c r="I605" s="2">
        <f>StockData[[#This Row],[high]] - StockData[[#This Row],[low]]</f>
        <v>19.510000000000019</v>
      </c>
      <c r="J605" s="27" t="str">
        <f>IF(StockData[[#This Row],[high]]=_xlfn.MAXIFS(StockData[high],StockData[Date],"&lt;="&amp;StockData[[#This Row],[Date]]),"New High","Repeat")</f>
        <v>Repeat</v>
      </c>
      <c r="K605" s="27" t="str">
        <f>IF(StockData[[#This Row],[Spread]]&lt;5,"Low",IF(StockData[[#This Row],[Spread]]&lt;=15,"Medium","High"))</f>
        <v>High</v>
      </c>
      <c r="L605" s="27" t="str">
        <f>IF(StockData[[#This Row],[Spread]] &gt; AVERAGE(StockData[Spread]) * 1.2, "High", IF(StockData[[#This Row],[Spread]] &lt; AVERAGE(StockData[Spread]) * 0.8, "Low", "Medium"))</f>
        <v>High</v>
      </c>
      <c r="M605" s="13">
        <f>(StockData[[#This Row],[close]] - StockData[[#This Row],[open]] )/ StockData[[#This Row],[open]]</f>
        <v>9.5241026903897047E-2</v>
      </c>
      <c r="N605" s="27">
        <f>IF(StockData[[#This Row],[change%]] &gt; 0.02, 0.9, IF(StockData[[#This Row],[change%]] &lt; -0.02, -0.9, 0))</f>
        <v>0.9</v>
      </c>
      <c r="O605" s="27" t="str">
        <f>IF(StockData[[#This Row],[sentiment score]] &gt; 0.5, "Positive", IF(StockData[[#This Row],[sentiment score]] &lt; -0.5, "Negative", "Neutral"))</f>
        <v>Positive</v>
      </c>
    </row>
    <row r="606" spans="1:15" x14ac:dyDescent="0.3">
      <c r="A606" s="1">
        <v>44952</v>
      </c>
      <c r="B606" s="2">
        <v>159.965</v>
      </c>
      <c r="C606" s="2">
        <v>161.41999999999999</v>
      </c>
      <c r="D606" s="2">
        <v>154.76</v>
      </c>
      <c r="E606" s="2">
        <v>160.27000000000001</v>
      </c>
      <c r="F606" s="2">
        <v>234815090</v>
      </c>
      <c r="G606" s="27" t="str">
        <f>TEXT(StockData[[#This Row],[Date]],"dddd")</f>
        <v>Thursday</v>
      </c>
      <c r="H606" s="27" t="str">
        <f>TEXT(StockData[[#This Row],[Date]],"mmm yyyy")</f>
        <v>Jan 2023</v>
      </c>
      <c r="I606" s="2">
        <f>StockData[[#This Row],[high]] - StockData[[#This Row],[low]]</f>
        <v>6.6599999999999966</v>
      </c>
      <c r="J606" s="27" t="str">
        <f>IF(StockData[[#This Row],[high]]=_xlfn.MAXIFS(StockData[high],StockData[Date],"&lt;="&amp;StockData[[#This Row],[Date]]),"New High","Repeat")</f>
        <v>Repeat</v>
      </c>
      <c r="K606" s="27" t="str">
        <f>IF(StockData[[#This Row],[Spread]]&lt;5,"Low",IF(StockData[[#This Row],[Spread]]&lt;=15,"Medium","High"))</f>
        <v>Medium</v>
      </c>
      <c r="L606" s="27" t="str">
        <f>IF(StockData[[#This Row],[Spread]] &gt; AVERAGE(StockData[Spread]) * 1.2, "High", IF(StockData[[#This Row],[Spread]] &lt; AVERAGE(StockData[Spread]) * 0.8, "Low", "Medium"))</f>
        <v>Low</v>
      </c>
      <c r="M606" s="13">
        <f>(StockData[[#This Row],[close]] - StockData[[#This Row],[open]] )/ StockData[[#This Row],[open]]</f>
        <v>1.9066670834245417E-3</v>
      </c>
      <c r="N606" s="27">
        <f>IF(StockData[[#This Row],[change%]] &gt; 0.02, 0.9, IF(StockData[[#This Row],[change%]] &lt; -0.02, -0.9, 0))</f>
        <v>0</v>
      </c>
      <c r="O606" s="27" t="str">
        <f>IF(StockData[[#This Row],[sentiment score]] &gt; 0.5, "Positive", IF(StockData[[#This Row],[sentiment score]] &lt; -0.5, "Negative", "Neutral"))</f>
        <v>Neutral</v>
      </c>
    </row>
    <row r="607" spans="1:15" x14ac:dyDescent="0.3">
      <c r="A607" s="1">
        <v>44951</v>
      </c>
      <c r="B607" s="2">
        <v>141.905</v>
      </c>
      <c r="C607" s="2">
        <v>146.41</v>
      </c>
      <c r="D607" s="2">
        <v>138.07</v>
      </c>
      <c r="E607" s="2">
        <v>144.43</v>
      </c>
      <c r="F607" s="2">
        <v>192734347</v>
      </c>
      <c r="G607" s="27" t="str">
        <f>TEXT(StockData[[#This Row],[Date]],"dddd")</f>
        <v>Wednesday</v>
      </c>
      <c r="H607" s="27" t="str">
        <f>TEXT(StockData[[#This Row],[Date]],"mmm yyyy")</f>
        <v>Jan 2023</v>
      </c>
      <c r="I607" s="2">
        <f>StockData[[#This Row],[high]] - StockData[[#This Row],[low]]</f>
        <v>8.3400000000000034</v>
      </c>
      <c r="J607" s="27" t="str">
        <f>IF(StockData[[#This Row],[high]]=_xlfn.MAXIFS(StockData[high],StockData[Date],"&lt;="&amp;StockData[[#This Row],[Date]]),"New High","Repeat")</f>
        <v>Repeat</v>
      </c>
      <c r="K607" s="27" t="str">
        <f>IF(StockData[[#This Row],[Spread]]&lt;5,"Low",IF(StockData[[#This Row],[Spread]]&lt;=15,"Medium","High"))</f>
        <v>Medium</v>
      </c>
      <c r="L607" s="27" t="str">
        <f>IF(StockData[[#This Row],[Spread]] &gt; AVERAGE(StockData[Spread]) * 1.2, "High", IF(StockData[[#This Row],[Spread]] &lt; AVERAGE(StockData[Spread]) * 0.8, "Low", "Medium"))</f>
        <v>Low</v>
      </c>
      <c r="M607" s="13">
        <f>(StockData[[#This Row],[close]] - StockData[[#This Row],[open]] )/ StockData[[#This Row],[open]]</f>
        <v>1.7793594306049862E-2</v>
      </c>
      <c r="N607" s="27">
        <f>IF(StockData[[#This Row],[change%]] &gt; 0.02, 0.9, IF(StockData[[#This Row],[change%]] &lt; -0.02, -0.9, 0))</f>
        <v>0</v>
      </c>
      <c r="O607" s="27" t="str">
        <f>IF(StockData[[#This Row],[sentiment score]] &gt; 0.5, "Positive", IF(StockData[[#This Row],[sentiment score]] &lt; -0.5, "Negative", "Neutral"))</f>
        <v>Neutral</v>
      </c>
    </row>
    <row r="608" spans="1:15" x14ac:dyDescent="0.3">
      <c r="A608" s="1">
        <v>44950</v>
      </c>
      <c r="B608" s="2">
        <v>143</v>
      </c>
      <c r="C608" s="2">
        <v>146.5</v>
      </c>
      <c r="D608" s="2">
        <v>141.1</v>
      </c>
      <c r="E608" s="2">
        <v>143.88999999999999</v>
      </c>
      <c r="F608" s="2">
        <v>158699056</v>
      </c>
      <c r="G608" s="27" t="str">
        <f>TEXT(StockData[[#This Row],[Date]],"dddd")</f>
        <v>Tuesday</v>
      </c>
      <c r="H608" s="27" t="str">
        <f>TEXT(StockData[[#This Row],[Date]],"mmm yyyy")</f>
        <v>Jan 2023</v>
      </c>
      <c r="I608" s="2">
        <f>StockData[[#This Row],[high]] - StockData[[#This Row],[low]]</f>
        <v>5.4000000000000057</v>
      </c>
      <c r="J608" s="27" t="str">
        <f>IF(StockData[[#This Row],[high]]=_xlfn.MAXIFS(StockData[high],StockData[Date],"&lt;="&amp;StockData[[#This Row],[Date]]),"New High","Repeat")</f>
        <v>Repeat</v>
      </c>
      <c r="K608" s="27" t="str">
        <f>IF(StockData[[#This Row],[Spread]]&lt;5,"Low",IF(StockData[[#This Row],[Spread]]&lt;=15,"Medium","High"))</f>
        <v>Medium</v>
      </c>
      <c r="L608" s="27" t="str">
        <f>IF(StockData[[#This Row],[Spread]] &gt; AVERAGE(StockData[Spread]) * 1.2, "High", IF(StockData[[#This Row],[Spread]] &lt; AVERAGE(StockData[Spread]) * 0.8, "Low", "Medium"))</f>
        <v>Low</v>
      </c>
      <c r="M608" s="13">
        <f>(StockData[[#This Row],[close]] - StockData[[#This Row],[open]] )/ StockData[[#This Row],[open]]</f>
        <v>6.2237762237761281E-3</v>
      </c>
      <c r="N608" s="27">
        <f>IF(StockData[[#This Row],[change%]] &gt; 0.02, 0.9, IF(StockData[[#This Row],[change%]] &lt; -0.02, -0.9, 0))</f>
        <v>0</v>
      </c>
      <c r="O608" s="27" t="str">
        <f>IF(StockData[[#This Row],[sentiment score]] &gt; 0.5, "Positive", IF(StockData[[#This Row],[sentiment score]] &lt; -0.5, "Negative", "Neutral"))</f>
        <v>Neutral</v>
      </c>
    </row>
    <row r="609" spans="1:15" x14ac:dyDescent="0.3">
      <c r="A609" s="1">
        <v>44949</v>
      </c>
      <c r="B609" s="2">
        <v>135.87</v>
      </c>
      <c r="C609" s="2">
        <v>145.3793</v>
      </c>
      <c r="D609" s="2">
        <v>134.27000000000001</v>
      </c>
      <c r="E609" s="2">
        <v>143.75</v>
      </c>
      <c r="F609" s="2">
        <v>203119211</v>
      </c>
      <c r="G609" s="27" t="str">
        <f>TEXT(StockData[[#This Row],[Date]],"dddd")</f>
        <v>Monday</v>
      </c>
      <c r="H609" s="27" t="str">
        <f>TEXT(StockData[[#This Row],[Date]],"mmm yyyy")</f>
        <v>Jan 2023</v>
      </c>
      <c r="I609" s="2">
        <f>StockData[[#This Row],[high]] - StockData[[#This Row],[low]]</f>
        <v>11.10929999999999</v>
      </c>
      <c r="J609" s="27" t="str">
        <f>IF(StockData[[#This Row],[high]]=_xlfn.MAXIFS(StockData[high],StockData[Date],"&lt;="&amp;StockData[[#This Row],[Date]]),"New High","Repeat")</f>
        <v>Repeat</v>
      </c>
      <c r="K609" s="27" t="str">
        <f>IF(StockData[[#This Row],[Spread]]&lt;5,"Low",IF(StockData[[#This Row],[Spread]]&lt;=15,"Medium","High"))</f>
        <v>Medium</v>
      </c>
      <c r="L609" s="27" t="str">
        <f>IF(StockData[[#This Row],[Spread]] &gt; AVERAGE(StockData[Spread]) * 1.2, "High", IF(StockData[[#This Row],[Spread]] &lt; AVERAGE(StockData[Spread]) * 0.8, "Low", "Medium"))</f>
        <v>Medium</v>
      </c>
      <c r="M609" s="13">
        <f>(StockData[[#This Row],[close]] - StockData[[#This Row],[open]] )/ StockData[[#This Row],[open]]</f>
        <v>5.7996614410833848E-2</v>
      </c>
      <c r="N609" s="27">
        <f>IF(StockData[[#This Row],[change%]] &gt; 0.02, 0.9, IF(StockData[[#This Row],[change%]] &lt; -0.02, -0.9, 0))</f>
        <v>0.9</v>
      </c>
      <c r="O609" s="27" t="str">
        <f>IF(StockData[[#This Row],[sentiment score]] &gt; 0.5, "Positive", IF(StockData[[#This Row],[sentiment score]] &lt; -0.5, "Negative", "Neutral"))</f>
        <v>Positive</v>
      </c>
    </row>
    <row r="610" spans="1:15" x14ac:dyDescent="0.3">
      <c r="A610" s="1">
        <v>44946</v>
      </c>
      <c r="B610" s="2">
        <v>128.68</v>
      </c>
      <c r="C610" s="2">
        <v>133.51</v>
      </c>
      <c r="D610" s="2">
        <v>127.3466</v>
      </c>
      <c r="E610" s="2">
        <v>133.41999999999999</v>
      </c>
      <c r="F610" s="2">
        <v>138858136</v>
      </c>
      <c r="G610" s="27" t="str">
        <f>TEXT(StockData[[#This Row],[Date]],"dddd")</f>
        <v>Friday</v>
      </c>
      <c r="H610" s="27" t="str">
        <f>TEXT(StockData[[#This Row],[Date]],"mmm yyyy")</f>
        <v>Jan 2023</v>
      </c>
      <c r="I610" s="2">
        <f>StockData[[#This Row],[high]] - StockData[[#This Row],[low]]</f>
        <v>6.1633999999999958</v>
      </c>
      <c r="J610" s="27" t="str">
        <f>IF(StockData[[#This Row],[high]]=_xlfn.MAXIFS(StockData[high],StockData[Date],"&lt;="&amp;StockData[[#This Row],[Date]]),"New High","Repeat")</f>
        <v>Repeat</v>
      </c>
      <c r="K610" s="27" t="str">
        <f>IF(StockData[[#This Row],[Spread]]&lt;5,"Low",IF(StockData[[#This Row],[Spread]]&lt;=15,"Medium","High"))</f>
        <v>Medium</v>
      </c>
      <c r="L610" s="27" t="str">
        <f>IF(StockData[[#This Row],[Spread]] &gt; AVERAGE(StockData[Spread]) * 1.2, "High", IF(StockData[[#This Row],[Spread]] &lt; AVERAGE(StockData[Spread]) * 0.8, "Low", "Medium"))</f>
        <v>Low</v>
      </c>
      <c r="M610" s="13">
        <f>(StockData[[#This Row],[close]] - StockData[[#This Row],[open]] )/ StockData[[#This Row],[open]]</f>
        <v>3.6835561081753031E-2</v>
      </c>
      <c r="N610" s="27">
        <f>IF(StockData[[#This Row],[change%]] &gt; 0.02, 0.9, IF(StockData[[#This Row],[change%]] &lt; -0.02, -0.9, 0))</f>
        <v>0.9</v>
      </c>
      <c r="O610" s="27" t="str">
        <f>IF(StockData[[#This Row],[sentiment score]] &gt; 0.5, "Positive", IF(StockData[[#This Row],[sentiment score]] &lt; -0.5, "Negative", "Neutral"))</f>
        <v>Positive</v>
      </c>
    </row>
    <row r="611" spans="1:15" x14ac:dyDescent="0.3">
      <c r="A611" s="1">
        <v>44945</v>
      </c>
      <c r="B611" s="2">
        <v>127.26</v>
      </c>
      <c r="C611" s="2">
        <v>129.99</v>
      </c>
      <c r="D611" s="2">
        <v>124.3082</v>
      </c>
      <c r="E611" s="2">
        <v>127.17</v>
      </c>
      <c r="F611" s="2">
        <v>170291880</v>
      </c>
      <c r="G611" s="27" t="str">
        <f>TEXT(StockData[[#This Row],[Date]],"dddd")</f>
        <v>Thursday</v>
      </c>
      <c r="H611" s="27" t="str">
        <f>TEXT(StockData[[#This Row],[Date]],"mmm yyyy")</f>
        <v>Jan 2023</v>
      </c>
      <c r="I611" s="2">
        <f>StockData[[#This Row],[high]] - StockData[[#This Row],[low]]</f>
        <v>5.6818000000000097</v>
      </c>
      <c r="J611" s="27" t="str">
        <f>IF(StockData[[#This Row],[high]]=_xlfn.MAXIFS(StockData[high],StockData[Date],"&lt;="&amp;StockData[[#This Row],[Date]]),"New High","Repeat")</f>
        <v>Repeat</v>
      </c>
      <c r="K611" s="27" t="str">
        <f>IF(StockData[[#This Row],[Spread]]&lt;5,"Low",IF(StockData[[#This Row],[Spread]]&lt;=15,"Medium","High"))</f>
        <v>Medium</v>
      </c>
      <c r="L611" s="27" t="str">
        <f>IF(StockData[[#This Row],[Spread]] &gt; AVERAGE(StockData[Spread]) * 1.2, "High", IF(StockData[[#This Row],[Spread]] &lt; AVERAGE(StockData[Spread]) * 0.8, "Low", "Medium"))</f>
        <v>Low</v>
      </c>
      <c r="M611" s="13">
        <f>(StockData[[#This Row],[close]] - StockData[[#This Row],[open]] )/ StockData[[#This Row],[open]]</f>
        <v>-7.0721357850073402E-4</v>
      </c>
      <c r="N611" s="27">
        <f>IF(StockData[[#This Row],[change%]] &gt; 0.02, 0.9, IF(StockData[[#This Row],[change%]] &lt; -0.02, -0.9, 0))</f>
        <v>0</v>
      </c>
      <c r="O611" s="27" t="str">
        <f>IF(StockData[[#This Row],[sentiment score]] &gt; 0.5, "Positive", IF(StockData[[#This Row],[sentiment score]] &lt; -0.5, "Negative", "Neutral"))</f>
        <v>Neutral</v>
      </c>
    </row>
    <row r="612" spans="1:15" x14ac:dyDescent="0.3">
      <c r="A612" s="1">
        <v>44944</v>
      </c>
      <c r="B612" s="2">
        <v>136.55500000000001</v>
      </c>
      <c r="C612" s="2">
        <v>136.68</v>
      </c>
      <c r="D612" s="2">
        <v>127.01</v>
      </c>
      <c r="E612" s="2">
        <v>128.78</v>
      </c>
      <c r="F612" s="2">
        <v>195680318</v>
      </c>
      <c r="G612" s="27" t="str">
        <f>TEXT(StockData[[#This Row],[Date]],"dddd")</f>
        <v>Wednesday</v>
      </c>
      <c r="H612" s="27" t="str">
        <f>TEXT(StockData[[#This Row],[Date]],"mmm yyyy")</f>
        <v>Jan 2023</v>
      </c>
      <c r="I612" s="2">
        <f>StockData[[#This Row],[high]] - StockData[[#This Row],[low]]</f>
        <v>9.6700000000000017</v>
      </c>
      <c r="J612" s="27" t="str">
        <f>IF(StockData[[#This Row],[high]]=_xlfn.MAXIFS(StockData[high],StockData[Date],"&lt;="&amp;StockData[[#This Row],[Date]]),"New High","Repeat")</f>
        <v>Repeat</v>
      </c>
      <c r="K612" s="27" t="str">
        <f>IF(StockData[[#This Row],[Spread]]&lt;5,"Low",IF(StockData[[#This Row],[Spread]]&lt;=15,"Medium","High"))</f>
        <v>Medium</v>
      </c>
      <c r="L612" s="27" t="str">
        <f>IF(StockData[[#This Row],[Spread]] &gt; AVERAGE(StockData[Spread]) * 1.2, "High", IF(StockData[[#This Row],[Spread]] &lt; AVERAGE(StockData[Spread]) * 0.8, "Low", "Medium"))</f>
        <v>Low</v>
      </c>
      <c r="M612" s="13">
        <f>(StockData[[#This Row],[close]] - StockData[[#This Row],[open]] )/ StockData[[#This Row],[open]]</f>
        <v>-5.6936765405880455E-2</v>
      </c>
      <c r="N612" s="27">
        <f>IF(StockData[[#This Row],[change%]] &gt; 0.02, 0.9, IF(StockData[[#This Row],[change%]] &lt; -0.02, -0.9, 0))</f>
        <v>-0.9</v>
      </c>
      <c r="O612" s="27" t="str">
        <f>IF(StockData[[#This Row],[sentiment score]] &gt; 0.5, "Positive", IF(StockData[[#This Row],[sentiment score]] &lt; -0.5, "Negative", "Neutral"))</f>
        <v>Negative</v>
      </c>
    </row>
    <row r="613" spans="1:15" x14ac:dyDescent="0.3">
      <c r="A613" s="1">
        <v>44943</v>
      </c>
      <c r="B613" s="2">
        <v>125.69499999999999</v>
      </c>
      <c r="C613" s="2">
        <v>131.69999999999999</v>
      </c>
      <c r="D613" s="2">
        <v>125.02</v>
      </c>
      <c r="E613" s="2">
        <v>131.49</v>
      </c>
      <c r="F613" s="2">
        <v>186476985</v>
      </c>
      <c r="G613" s="27" t="str">
        <f>TEXT(StockData[[#This Row],[Date]],"dddd")</f>
        <v>Tuesday</v>
      </c>
      <c r="H613" s="27" t="str">
        <f>TEXT(StockData[[#This Row],[Date]],"mmm yyyy")</f>
        <v>Jan 2023</v>
      </c>
      <c r="I613" s="2">
        <f>StockData[[#This Row],[high]] - StockData[[#This Row],[low]]</f>
        <v>6.6799999999999926</v>
      </c>
      <c r="J613" s="27" t="str">
        <f>IF(StockData[[#This Row],[high]]=_xlfn.MAXIFS(StockData[high],StockData[Date],"&lt;="&amp;StockData[[#This Row],[Date]]),"New High","Repeat")</f>
        <v>Repeat</v>
      </c>
      <c r="K613" s="27" t="str">
        <f>IF(StockData[[#This Row],[Spread]]&lt;5,"Low",IF(StockData[[#This Row],[Spread]]&lt;=15,"Medium","High"))</f>
        <v>Medium</v>
      </c>
      <c r="L613" s="27" t="str">
        <f>IF(StockData[[#This Row],[Spread]] &gt; AVERAGE(StockData[Spread]) * 1.2, "High", IF(StockData[[#This Row],[Spread]] &lt; AVERAGE(StockData[Spread]) * 0.8, "Low", "Medium"))</f>
        <v>Low</v>
      </c>
      <c r="M613" s="13">
        <f>(StockData[[#This Row],[close]] - StockData[[#This Row],[open]] )/ StockData[[#This Row],[open]]</f>
        <v>4.6103663630216125E-2</v>
      </c>
      <c r="N613" s="27">
        <f>IF(StockData[[#This Row],[change%]] &gt; 0.02, 0.9, IF(StockData[[#This Row],[change%]] &lt; -0.02, -0.9, 0))</f>
        <v>0.9</v>
      </c>
      <c r="O613" s="27" t="str">
        <f>IF(StockData[[#This Row],[sentiment score]] &gt; 0.5, "Positive", IF(StockData[[#This Row],[sentiment score]] &lt; -0.5, "Negative", "Neutral"))</f>
        <v>Positive</v>
      </c>
    </row>
    <row r="614" spans="1:15" x14ac:dyDescent="0.3">
      <c r="A614" s="1">
        <v>44939</v>
      </c>
      <c r="B614" s="2">
        <v>116.55</v>
      </c>
      <c r="C614" s="2">
        <v>122.63</v>
      </c>
      <c r="D614" s="2">
        <v>115.6</v>
      </c>
      <c r="E614" s="2">
        <v>122.4</v>
      </c>
      <c r="F614" s="2">
        <v>180714119</v>
      </c>
      <c r="G614" s="27" t="str">
        <f>TEXT(StockData[[#This Row],[Date]],"dddd")</f>
        <v>Friday</v>
      </c>
      <c r="H614" s="27" t="str">
        <f>TEXT(StockData[[#This Row],[Date]],"mmm yyyy")</f>
        <v>Jan 2023</v>
      </c>
      <c r="I614" s="2">
        <f>StockData[[#This Row],[high]] - StockData[[#This Row],[low]]</f>
        <v>7.0300000000000011</v>
      </c>
      <c r="J614" s="27" t="str">
        <f>IF(StockData[[#This Row],[high]]=_xlfn.MAXIFS(StockData[high],StockData[Date],"&lt;="&amp;StockData[[#This Row],[Date]]),"New High","Repeat")</f>
        <v>Repeat</v>
      </c>
      <c r="K614" s="27" t="str">
        <f>IF(StockData[[#This Row],[Spread]]&lt;5,"Low",IF(StockData[[#This Row],[Spread]]&lt;=15,"Medium","High"))</f>
        <v>Medium</v>
      </c>
      <c r="L614" s="27" t="str">
        <f>IF(StockData[[#This Row],[Spread]] &gt; AVERAGE(StockData[Spread]) * 1.2, "High", IF(StockData[[#This Row],[Spread]] &lt; AVERAGE(StockData[Spread]) * 0.8, "Low", "Medium"))</f>
        <v>Low</v>
      </c>
      <c r="M614" s="13">
        <f>(StockData[[#This Row],[close]] - StockData[[#This Row],[open]] )/ StockData[[#This Row],[open]]</f>
        <v>5.0193050193050266E-2</v>
      </c>
      <c r="N614" s="27">
        <f>IF(StockData[[#This Row],[change%]] &gt; 0.02, 0.9, IF(StockData[[#This Row],[change%]] &lt; -0.02, -0.9, 0))</f>
        <v>0.9</v>
      </c>
      <c r="O614" s="27" t="str">
        <f>IF(StockData[[#This Row],[sentiment score]] &gt; 0.5, "Positive", IF(StockData[[#This Row],[sentiment score]] &lt; -0.5, "Negative", "Neutral"))</f>
        <v>Positive</v>
      </c>
    </row>
    <row r="615" spans="1:15" x14ac:dyDescent="0.3">
      <c r="A615" s="1">
        <v>44938</v>
      </c>
      <c r="B615" s="2">
        <v>122.56</v>
      </c>
      <c r="C615" s="2">
        <v>124.1311</v>
      </c>
      <c r="D615" s="2">
        <v>117</v>
      </c>
      <c r="E615" s="2">
        <v>123.56</v>
      </c>
      <c r="F615" s="2">
        <v>169400913</v>
      </c>
      <c r="G615" s="27" t="str">
        <f>TEXT(StockData[[#This Row],[Date]],"dddd")</f>
        <v>Thursday</v>
      </c>
      <c r="H615" s="27" t="str">
        <f>TEXT(StockData[[#This Row],[Date]],"mmm yyyy")</f>
        <v>Jan 2023</v>
      </c>
      <c r="I615" s="2">
        <f>StockData[[#This Row],[high]] - StockData[[#This Row],[low]]</f>
        <v>7.1311000000000035</v>
      </c>
      <c r="J615" s="27" t="str">
        <f>IF(StockData[[#This Row],[high]]=_xlfn.MAXIFS(StockData[high],StockData[Date],"&lt;="&amp;StockData[[#This Row],[Date]]),"New High","Repeat")</f>
        <v>Repeat</v>
      </c>
      <c r="K615" s="27" t="str">
        <f>IF(StockData[[#This Row],[Spread]]&lt;5,"Low",IF(StockData[[#This Row],[Spread]]&lt;=15,"Medium","High"))</f>
        <v>Medium</v>
      </c>
      <c r="L615" s="27" t="str">
        <f>IF(StockData[[#This Row],[Spread]] &gt; AVERAGE(StockData[Spread]) * 1.2, "High", IF(StockData[[#This Row],[Spread]] &lt; AVERAGE(StockData[Spread]) * 0.8, "Low", "Medium"))</f>
        <v>Low</v>
      </c>
      <c r="M615" s="13">
        <f>(StockData[[#This Row],[close]] - StockData[[#This Row],[open]] )/ StockData[[#This Row],[open]]</f>
        <v>8.1592689295039156E-3</v>
      </c>
      <c r="N615" s="27">
        <f>IF(StockData[[#This Row],[change%]] &gt; 0.02, 0.9, IF(StockData[[#This Row],[change%]] &lt; -0.02, -0.9, 0))</f>
        <v>0</v>
      </c>
      <c r="O615" s="27" t="str">
        <f>IF(StockData[[#This Row],[sentiment score]] &gt; 0.5, "Positive", IF(StockData[[#This Row],[sentiment score]] &lt; -0.5, "Negative", "Neutral"))</f>
        <v>Neutral</v>
      </c>
    </row>
    <row r="616" spans="1:15" x14ac:dyDescent="0.3">
      <c r="A616" s="1">
        <v>44937</v>
      </c>
      <c r="B616" s="2">
        <v>122.09</v>
      </c>
      <c r="C616" s="2">
        <v>125.95</v>
      </c>
      <c r="D616" s="2">
        <v>120.51</v>
      </c>
      <c r="E616" s="2">
        <v>123.22</v>
      </c>
      <c r="F616" s="2">
        <v>183810771</v>
      </c>
      <c r="G616" s="27" t="str">
        <f>TEXT(StockData[[#This Row],[Date]],"dddd")</f>
        <v>Wednesday</v>
      </c>
      <c r="H616" s="27" t="str">
        <f>TEXT(StockData[[#This Row],[Date]],"mmm yyyy")</f>
        <v>Jan 2023</v>
      </c>
      <c r="I616" s="2">
        <f>StockData[[#This Row],[high]] - StockData[[#This Row],[low]]</f>
        <v>5.4399999999999977</v>
      </c>
      <c r="J616" s="27" t="str">
        <f>IF(StockData[[#This Row],[high]]=_xlfn.MAXIFS(StockData[high],StockData[Date],"&lt;="&amp;StockData[[#This Row],[Date]]),"New High","Repeat")</f>
        <v>Repeat</v>
      </c>
      <c r="K616" s="27" t="str">
        <f>IF(StockData[[#This Row],[Spread]]&lt;5,"Low",IF(StockData[[#This Row],[Spread]]&lt;=15,"Medium","High"))</f>
        <v>Medium</v>
      </c>
      <c r="L616" s="27" t="str">
        <f>IF(StockData[[#This Row],[Spread]] &gt; AVERAGE(StockData[Spread]) * 1.2, "High", IF(StockData[[#This Row],[Spread]] &lt; AVERAGE(StockData[Spread]) * 0.8, "Low", "Medium"))</f>
        <v>Low</v>
      </c>
      <c r="M616" s="13">
        <f>(StockData[[#This Row],[close]] - StockData[[#This Row],[open]] )/ StockData[[#This Row],[open]]</f>
        <v>9.2554672782373289E-3</v>
      </c>
      <c r="N616" s="27">
        <f>IF(StockData[[#This Row],[change%]] &gt; 0.02, 0.9, IF(StockData[[#This Row],[change%]] &lt; -0.02, -0.9, 0))</f>
        <v>0</v>
      </c>
      <c r="O616" s="27" t="str">
        <f>IF(StockData[[#This Row],[sentiment score]] &gt; 0.5, "Positive", IF(StockData[[#This Row],[sentiment score]] &lt; -0.5, "Negative", "Neutral"))</f>
        <v>Neutral</v>
      </c>
    </row>
    <row r="617" spans="1:15" x14ac:dyDescent="0.3">
      <c r="A617" s="1">
        <v>44936</v>
      </c>
      <c r="B617" s="2">
        <v>121.07</v>
      </c>
      <c r="C617" s="2">
        <v>122.76</v>
      </c>
      <c r="D617" s="2">
        <v>114.92</v>
      </c>
      <c r="E617" s="2">
        <v>118.85</v>
      </c>
      <c r="F617" s="2">
        <v>167642485</v>
      </c>
      <c r="G617" s="27" t="str">
        <f>TEXT(StockData[[#This Row],[Date]],"dddd")</f>
        <v>Tuesday</v>
      </c>
      <c r="H617" s="27" t="str">
        <f>TEXT(StockData[[#This Row],[Date]],"mmm yyyy")</f>
        <v>Jan 2023</v>
      </c>
      <c r="I617" s="2">
        <f>StockData[[#This Row],[high]] - StockData[[#This Row],[low]]</f>
        <v>7.8400000000000034</v>
      </c>
      <c r="J617" s="27" t="str">
        <f>IF(StockData[[#This Row],[high]]=_xlfn.MAXIFS(StockData[high],StockData[Date],"&lt;="&amp;StockData[[#This Row],[Date]]),"New High","Repeat")</f>
        <v>Repeat</v>
      </c>
      <c r="K617" s="27" t="str">
        <f>IF(StockData[[#This Row],[Spread]]&lt;5,"Low",IF(StockData[[#This Row],[Spread]]&lt;=15,"Medium","High"))</f>
        <v>Medium</v>
      </c>
      <c r="L617" s="27" t="str">
        <f>IF(StockData[[#This Row],[Spread]] &gt; AVERAGE(StockData[Spread]) * 1.2, "High", IF(StockData[[#This Row],[Spread]] &lt; AVERAGE(StockData[Spread]) * 0.8, "Low", "Medium"))</f>
        <v>Low</v>
      </c>
      <c r="M617" s="13">
        <f>(StockData[[#This Row],[close]] - StockData[[#This Row],[open]] )/ StockData[[#This Row],[open]]</f>
        <v>-1.8336499545717345E-2</v>
      </c>
      <c r="N617" s="27">
        <f>IF(StockData[[#This Row],[change%]] &gt; 0.02, 0.9, IF(StockData[[#This Row],[change%]] &lt; -0.02, -0.9, 0))</f>
        <v>0</v>
      </c>
      <c r="O617" s="27" t="str">
        <f>IF(StockData[[#This Row],[sentiment score]] &gt; 0.5, "Positive", IF(StockData[[#This Row],[sentiment score]] &lt; -0.5, "Negative", "Neutral"))</f>
        <v>Neutral</v>
      </c>
    </row>
    <row r="618" spans="1:15" x14ac:dyDescent="0.3">
      <c r="A618" s="1">
        <v>44935</v>
      </c>
      <c r="B618" s="2">
        <v>118.96</v>
      </c>
      <c r="C618" s="2">
        <v>123.52</v>
      </c>
      <c r="D618" s="2">
        <v>117.11</v>
      </c>
      <c r="E618" s="2">
        <v>119.77</v>
      </c>
      <c r="F618" s="2">
        <v>190283951</v>
      </c>
      <c r="G618" s="27" t="str">
        <f>TEXT(StockData[[#This Row],[Date]],"dddd")</f>
        <v>Monday</v>
      </c>
      <c r="H618" s="27" t="str">
        <f>TEXT(StockData[[#This Row],[Date]],"mmm yyyy")</f>
        <v>Jan 2023</v>
      </c>
      <c r="I618" s="2">
        <f>StockData[[#This Row],[high]] - StockData[[#This Row],[low]]</f>
        <v>6.4099999999999966</v>
      </c>
      <c r="J618" s="27" t="str">
        <f>IF(StockData[[#This Row],[high]]=_xlfn.MAXIFS(StockData[high],StockData[Date],"&lt;="&amp;StockData[[#This Row],[Date]]),"New High","Repeat")</f>
        <v>Repeat</v>
      </c>
      <c r="K618" s="27" t="str">
        <f>IF(StockData[[#This Row],[Spread]]&lt;5,"Low",IF(StockData[[#This Row],[Spread]]&lt;=15,"Medium","High"))</f>
        <v>Medium</v>
      </c>
      <c r="L618" s="27" t="str">
        <f>IF(StockData[[#This Row],[Spread]] &gt; AVERAGE(StockData[Spread]) * 1.2, "High", IF(StockData[[#This Row],[Spread]] &lt; AVERAGE(StockData[Spread]) * 0.8, "Low", "Medium"))</f>
        <v>Low</v>
      </c>
      <c r="M618" s="13">
        <f>(StockData[[#This Row],[close]] - StockData[[#This Row],[open]] )/ StockData[[#This Row],[open]]</f>
        <v>6.8090114324142765E-3</v>
      </c>
      <c r="N618" s="27">
        <f>IF(StockData[[#This Row],[change%]] &gt; 0.02, 0.9, IF(StockData[[#This Row],[change%]] &lt; -0.02, -0.9, 0))</f>
        <v>0</v>
      </c>
      <c r="O618" s="27" t="str">
        <f>IF(StockData[[#This Row],[sentiment score]] &gt; 0.5, "Positive", IF(StockData[[#This Row],[sentiment score]] &lt; -0.5, "Negative", "Neutral"))</f>
        <v>Neutral</v>
      </c>
    </row>
    <row r="619" spans="1:15" x14ac:dyDescent="0.3">
      <c r="A619" s="1">
        <v>44932</v>
      </c>
      <c r="B619" s="2">
        <v>103</v>
      </c>
      <c r="C619" s="2">
        <v>114.39</v>
      </c>
      <c r="D619" s="2">
        <v>101.81</v>
      </c>
      <c r="E619" s="2">
        <v>113.06</v>
      </c>
      <c r="F619" s="2">
        <v>220911051</v>
      </c>
      <c r="G619" s="27" t="str">
        <f>TEXT(StockData[[#This Row],[Date]],"dddd")</f>
        <v>Friday</v>
      </c>
      <c r="H619" s="27" t="str">
        <f>TEXT(StockData[[#This Row],[Date]],"mmm yyyy")</f>
        <v>Jan 2023</v>
      </c>
      <c r="I619" s="2">
        <f>StockData[[#This Row],[high]] - StockData[[#This Row],[low]]</f>
        <v>12.579999999999998</v>
      </c>
      <c r="J619" s="27" t="str">
        <f>IF(StockData[[#This Row],[high]]=_xlfn.MAXIFS(StockData[high],StockData[Date],"&lt;="&amp;StockData[[#This Row],[Date]]),"New High","Repeat")</f>
        <v>Repeat</v>
      </c>
      <c r="K619" s="27" t="str">
        <f>IF(StockData[[#This Row],[Spread]]&lt;5,"Low",IF(StockData[[#This Row],[Spread]]&lt;=15,"Medium","High"))</f>
        <v>Medium</v>
      </c>
      <c r="L619" s="27" t="str">
        <f>IF(StockData[[#This Row],[Spread]] &gt; AVERAGE(StockData[Spread]) * 1.2, "High", IF(StockData[[#This Row],[Spread]] &lt; AVERAGE(StockData[Spread]) * 0.8, "Low", "Medium"))</f>
        <v>Medium</v>
      </c>
      <c r="M619" s="13">
        <f>(StockData[[#This Row],[close]] - StockData[[#This Row],[open]] )/ StockData[[#This Row],[open]]</f>
        <v>9.7669902912621384E-2</v>
      </c>
      <c r="N619" s="27">
        <f>IF(StockData[[#This Row],[change%]] &gt; 0.02, 0.9, IF(StockData[[#This Row],[change%]] &lt; -0.02, -0.9, 0))</f>
        <v>0.9</v>
      </c>
      <c r="O619" s="27" t="str">
        <f>IF(StockData[[#This Row],[sentiment score]] &gt; 0.5, "Positive", IF(StockData[[#This Row],[sentiment score]] &lt; -0.5, "Negative", "Neutral"))</f>
        <v>Positive</v>
      </c>
    </row>
    <row r="620" spans="1:15" x14ac:dyDescent="0.3">
      <c r="A620" s="1">
        <v>44931</v>
      </c>
      <c r="B620" s="2">
        <v>110.51</v>
      </c>
      <c r="C620" s="2">
        <v>111.75</v>
      </c>
      <c r="D620" s="2">
        <v>107.1601</v>
      </c>
      <c r="E620" s="2">
        <v>110.34</v>
      </c>
      <c r="F620" s="2">
        <v>157986324</v>
      </c>
      <c r="G620" s="27" t="str">
        <f>TEXT(StockData[[#This Row],[Date]],"dddd")</f>
        <v>Thursday</v>
      </c>
      <c r="H620" s="27" t="str">
        <f>TEXT(StockData[[#This Row],[Date]],"mmm yyyy")</f>
        <v>Jan 2023</v>
      </c>
      <c r="I620" s="2">
        <f>StockData[[#This Row],[high]] - StockData[[#This Row],[low]]</f>
        <v>4.5899000000000001</v>
      </c>
      <c r="J620" s="27" t="str">
        <f>IF(StockData[[#This Row],[high]]=_xlfn.MAXIFS(StockData[high],StockData[Date],"&lt;="&amp;StockData[[#This Row],[Date]]),"New High","Repeat")</f>
        <v>Repeat</v>
      </c>
      <c r="K620" s="27" t="str">
        <f>IF(StockData[[#This Row],[Spread]]&lt;5,"Low",IF(StockData[[#This Row],[Spread]]&lt;=15,"Medium","High"))</f>
        <v>Low</v>
      </c>
      <c r="L620" s="27" t="str">
        <f>IF(StockData[[#This Row],[Spread]] &gt; AVERAGE(StockData[Spread]) * 1.2, "High", IF(StockData[[#This Row],[Spread]] &lt; AVERAGE(StockData[Spread]) * 0.8, "Low", "Medium"))</f>
        <v>Low</v>
      </c>
      <c r="M620" s="13">
        <f>(StockData[[#This Row],[close]] - StockData[[#This Row],[open]] )/ StockData[[#This Row],[open]]</f>
        <v>-1.5383223237716197E-3</v>
      </c>
      <c r="N620" s="27">
        <f>IF(StockData[[#This Row],[change%]] &gt; 0.02, 0.9, IF(StockData[[#This Row],[change%]] &lt; -0.02, -0.9, 0))</f>
        <v>0</v>
      </c>
      <c r="O620" s="27" t="str">
        <f>IF(StockData[[#This Row],[sentiment score]] &gt; 0.5, "Positive", IF(StockData[[#This Row],[sentiment score]] &lt; -0.5, "Negative", "Neutral"))</f>
        <v>Neutral</v>
      </c>
    </row>
    <row r="621" spans="1:15" x14ac:dyDescent="0.3">
      <c r="A621" s="1">
        <v>44930</v>
      </c>
      <c r="B621" s="2">
        <v>109.11</v>
      </c>
      <c r="C621" s="2">
        <v>114.59</v>
      </c>
      <c r="D621" s="2">
        <v>107.52</v>
      </c>
      <c r="E621" s="2">
        <v>113.64</v>
      </c>
      <c r="F621" s="2">
        <v>180388976</v>
      </c>
      <c r="G621" s="27" t="str">
        <f>TEXT(StockData[[#This Row],[Date]],"dddd")</f>
        <v>Wednesday</v>
      </c>
      <c r="H621" s="27" t="str">
        <f>TEXT(StockData[[#This Row],[Date]],"mmm yyyy")</f>
        <v>Jan 2023</v>
      </c>
      <c r="I621" s="2">
        <f>StockData[[#This Row],[high]] - StockData[[#This Row],[low]]</f>
        <v>7.0700000000000074</v>
      </c>
      <c r="J621" s="27" t="str">
        <f>IF(StockData[[#This Row],[high]]=_xlfn.MAXIFS(StockData[high],StockData[Date],"&lt;="&amp;StockData[[#This Row],[Date]]),"New High","Repeat")</f>
        <v>Repeat</v>
      </c>
      <c r="K621" s="27" t="str">
        <f>IF(StockData[[#This Row],[Spread]]&lt;5,"Low",IF(StockData[[#This Row],[Spread]]&lt;=15,"Medium","High"))</f>
        <v>Medium</v>
      </c>
      <c r="L621" s="27" t="str">
        <f>IF(StockData[[#This Row],[Spread]] &gt; AVERAGE(StockData[Spread]) * 1.2, "High", IF(StockData[[#This Row],[Spread]] &lt; AVERAGE(StockData[Spread]) * 0.8, "Low", "Medium"))</f>
        <v>Low</v>
      </c>
      <c r="M621" s="13">
        <f>(StockData[[#This Row],[close]] - StockData[[#This Row],[open]] )/ StockData[[#This Row],[open]]</f>
        <v>4.1517734396480627E-2</v>
      </c>
      <c r="N621" s="27">
        <f>IF(StockData[[#This Row],[change%]] &gt; 0.02, 0.9, IF(StockData[[#This Row],[change%]] &lt; -0.02, -0.9, 0))</f>
        <v>0.9</v>
      </c>
      <c r="O621" s="27" t="str">
        <f>IF(StockData[[#This Row],[sentiment score]] &gt; 0.5, "Positive", IF(StockData[[#This Row],[sentiment score]] &lt; -0.5, "Negative", "Neutral"))</f>
        <v>Positive</v>
      </c>
    </row>
    <row r="622" spans="1:15" x14ac:dyDescent="0.3">
      <c r="A622" s="1">
        <v>44929</v>
      </c>
      <c r="B622" s="2">
        <v>118.47</v>
      </c>
      <c r="C622" s="2">
        <v>118.8</v>
      </c>
      <c r="D622" s="2">
        <v>104.64</v>
      </c>
      <c r="E622" s="2">
        <v>108.1</v>
      </c>
      <c r="F622" s="2">
        <v>231402818</v>
      </c>
      <c r="G622" s="27" t="str">
        <f>TEXT(StockData[[#This Row],[Date]],"dddd")</f>
        <v>Tuesday</v>
      </c>
      <c r="H622" s="27" t="str">
        <f>TEXT(StockData[[#This Row],[Date]],"mmm yyyy")</f>
        <v>Jan 2023</v>
      </c>
      <c r="I622" s="2">
        <f>StockData[[#This Row],[high]] - StockData[[#This Row],[low]]</f>
        <v>14.159999999999997</v>
      </c>
      <c r="J622" s="27" t="str">
        <f>IF(StockData[[#This Row],[high]]=_xlfn.MAXIFS(StockData[high],StockData[Date],"&lt;="&amp;StockData[[#This Row],[Date]]),"New High","Repeat")</f>
        <v>Repeat</v>
      </c>
      <c r="K622" s="27" t="str">
        <f>IF(StockData[[#This Row],[Spread]]&lt;5,"Low",IF(StockData[[#This Row],[Spread]]&lt;=15,"Medium","High"))</f>
        <v>Medium</v>
      </c>
      <c r="L622" s="27" t="str">
        <f>IF(StockData[[#This Row],[Spread]] &gt; AVERAGE(StockData[Spread]) * 1.2, "High", IF(StockData[[#This Row],[Spread]] &lt; AVERAGE(StockData[Spread]) * 0.8, "Low", "Medium"))</f>
        <v>Medium</v>
      </c>
      <c r="M622" s="13">
        <f>(StockData[[#This Row],[close]] - StockData[[#This Row],[open]] )/ StockData[[#This Row],[open]]</f>
        <v>-8.7532708702625181E-2</v>
      </c>
      <c r="N622" s="27">
        <f>IF(StockData[[#This Row],[change%]] &gt; 0.02, 0.9, IF(StockData[[#This Row],[change%]] &lt; -0.02, -0.9, 0))</f>
        <v>-0.9</v>
      </c>
      <c r="O622" s="27" t="str">
        <f>IF(StockData[[#This Row],[sentiment score]] &gt; 0.5, "Positive", IF(StockData[[#This Row],[sentiment score]] &lt; -0.5, "Negative", "Neutral"))</f>
        <v>Negative</v>
      </c>
    </row>
    <row r="623" spans="1:15" x14ac:dyDescent="0.3">
      <c r="A623" s="1">
        <v>44925</v>
      </c>
      <c r="B623" s="2">
        <v>119.95</v>
      </c>
      <c r="C623" s="2">
        <v>124.48</v>
      </c>
      <c r="D623" s="2">
        <v>119.75</v>
      </c>
      <c r="E623" s="2">
        <v>123.18</v>
      </c>
      <c r="F623" s="2">
        <v>157777339</v>
      </c>
      <c r="G623" s="27" t="str">
        <f>TEXT(StockData[[#This Row],[Date]],"dddd")</f>
        <v>Friday</v>
      </c>
      <c r="H623" s="27" t="str">
        <f>TEXT(StockData[[#This Row],[Date]],"mmm yyyy")</f>
        <v>Dec 2022</v>
      </c>
      <c r="I623" s="2">
        <f>StockData[[#This Row],[high]] - StockData[[#This Row],[low]]</f>
        <v>4.730000000000004</v>
      </c>
      <c r="J623" s="27" t="str">
        <f>IF(StockData[[#This Row],[high]]=_xlfn.MAXIFS(StockData[high],StockData[Date],"&lt;="&amp;StockData[[#This Row],[Date]]),"New High","Repeat")</f>
        <v>Repeat</v>
      </c>
      <c r="K623" s="27" t="str">
        <f>IF(StockData[[#This Row],[Spread]]&lt;5,"Low",IF(StockData[[#This Row],[Spread]]&lt;=15,"Medium","High"))</f>
        <v>Low</v>
      </c>
      <c r="L623" s="27" t="str">
        <f>IF(StockData[[#This Row],[Spread]] &gt; AVERAGE(StockData[Spread]) * 1.2, "High", IF(StockData[[#This Row],[Spread]] &lt; AVERAGE(StockData[Spread]) * 0.8, "Low", "Medium"))</f>
        <v>Low</v>
      </c>
      <c r="M623" s="13">
        <f>(StockData[[#This Row],[close]] - StockData[[#This Row],[open]] )/ StockData[[#This Row],[open]]</f>
        <v>2.6927886619424794E-2</v>
      </c>
      <c r="N623" s="27">
        <f>IF(StockData[[#This Row],[change%]] &gt; 0.02, 0.9, IF(StockData[[#This Row],[change%]] &lt; -0.02, -0.9, 0))</f>
        <v>0.9</v>
      </c>
      <c r="O623" s="27" t="str">
        <f>IF(StockData[[#This Row],[sentiment score]] &gt; 0.5, "Positive", IF(StockData[[#This Row],[sentiment score]] &lt; -0.5, "Negative", "Neutral"))</f>
        <v>Positive</v>
      </c>
    </row>
    <row r="624" spans="1:15" x14ac:dyDescent="0.3">
      <c r="A624" s="1">
        <v>44924</v>
      </c>
      <c r="B624" s="2">
        <v>120.38500000000001</v>
      </c>
      <c r="C624" s="2">
        <v>123.57</v>
      </c>
      <c r="D624" s="2">
        <v>117.495</v>
      </c>
      <c r="E624" s="2">
        <v>121.82</v>
      </c>
      <c r="F624" s="2">
        <v>221923313</v>
      </c>
      <c r="G624" s="27" t="str">
        <f>TEXT(StockData[[#This Row],[Date]],"dddd")</f>
        <v>Thursday</v>
      </c>
      <c r="H624" s="27" t="str">
        <f>TEXT(StockData[[#This Row],[Date]],"mmm yyyy")</f>
        <v>Dec 2022</v>
      </c>
      <c r="I624" s="2">
        <f>StockData[[#This Row],[high]] - StockData[[#This Row],[low]]</f>
        <v>6.0749999999999886</v>
      </c>
      <c r="J624" s="27" t="str">
        <f>IF(StockData[[#This Row],[high]]=_xlfn.MAXIFS(StockData[high],StockData[Date],"&lt;="&amp;StockData[[#This Row],[Date]]),"New High","Repeat")</f>
        <v>Repeat</v>
      </c>
      <c r="K624" s="27" t="str">
        <f>IF(StockData[[#This Row],[Spread]]&lt;5,"Low",IF(StockData[[#This Row],[Spread]]&lt;=15,"Medium","High"))</f>
        <v>Medium</v>
      </c>
      <c r="L624" s="27" t="str">
        <f>IF(StockData[[#This Row],[Spread]] &gt; AVERAGE(StockData[Spread]) * 1.2, "High", IF(StockData[[#This Row],[Spread]] &lt; AVERAGE(StockData[Spread]) * 0.8, "Low", "Medium"))</f>
        <v>Low</v>
      </c>
      <c r="M624" s="13">
        <f>(StockData[[#This Row],[close]] - StockData[[#This Row],[open]] )/ StockData[[#This Row],[open]]</f>
        <v>1.1920089712173345E-2</v>
      </c>
      <c r="N624" s="27">
        <f>IF(StockData[[#This Row],[change%]] &gt; 0.02, 0.9, IF(StockData[[#This Row],[change%]] &lt; -0.02, -0.9, 0))</f>
        <v>0</v>
      </c>
      <c r="O624" s="27" t="str">
        <f>IF(StockData[[#This Row],[sentiment score]] &gt; 0.5, "Positive", IF(StockData[[#This Row],[sentiment score]] &lt; -0.5, "Negative", "Neutral"))</f>
        <v>Neutral</v>
      </c>
    </row>
    <row r="625" spans="1:15" x14ac:dyDescent="0.3">
      <c r="A625" s="1">
        <v>44923</v>
      </c>
      <c r="B625" s="2">
        <v>110.35</v>
      </c>
      <c r="C625" s="2">
        <v>116.27</v>
      </c>
      <c r="D625" s="2">
        <v>108.24</v>
      </c>
      <c r="E625" s="2">
        <v>112.71</v>
      </c>
      <c r="F625" s="2">
        <v>221070537</v>
      </c>
      <c r="G625" s="27" t="str">
        <f>TEXT(StockData[[#This Row],[Date]],"dddd")</f>
        <v>Wednesday</v>
      </c>
      <c r="H625" s="27" t="str">
        <f>TEXT(StockData[[#This Row],[Date]],"mmm yyyy")</f>
        <v>Dec 2022</v>
      </c>
      <c r="I625" s="2">
        <f>StockData[[#This Row],[high]] - StockData[[#This Row],[low]]</f>
        <v>8.0300000000000011</v>
      </c>
      <c r="J625" s="27" t="str">
        <f>IF(StockData[[#This Row],[high]]=_xlfn.MAXIFS(StockData[high],StockData[Date],"&lt;="&amp;StockData[[#This Row],[Date]]),"New High","Repeat")</f>
        <v>Repeat</v>
      </c>
      <c r="K625" s="27" t="str">
        <f>IF(StockData[[#This Row],[Spread]]&lt;5,"Low",IF(StockData[[#This Row],[Spread]]&lt;=15,"Medium","High"))</f>
        <v>Medium</v>
      </c>
      <c r="L625" s="27" t="str">
        <f>IF(StockData[[#This Row],[Spread]] &gt; AVERAGE(StockData[Spread]) * 1.2, "High", IF(StockData[[#This Row],[Spread]] &lt; AVERAGE(StockData[Spread]) * 0.8, "Low", "Medium"))</f>
        <v>Low</v>
      </c>
      <c r="M625" s="13">
        <f>(StockData[[#This Row],[close]] - StockData[[#This Row],[open]] )/ StockData[[#This Row],[open]]</f>
        <v>2.1386497507929311E-2</v>
      </c>
      <c r="N625" s="27">
        <f>IF(StockData[[#This Row],[change%]] &gt; 0.02, 0.9, IF(StockData[[#This Row],[change%]] &lt; -0.02, -0.9, 0))</f>
        <v>0.9</v>
      </c>
      <c r="O625" s="27" t="str">
        <f>IF(StockData[[#This Row],[sentiment score]] &gt; 0.5, "Positive", IF(StockData[[#This Row],[sentiment score]] &lt; -0.5, "Negative", "Neutral"))</f>
        <v>Positive</v>
      </c>
    </row>
    <row r="626" spans="1:15" x14ac:dyDescent="0.3">
      <c r="A626" s="1">
        <v>44922</v>
      </c>
      <c r="B626" s="2">
        <v>117.495</v>
      </c>
      <c r="C626" s="2">
        <v>119.67</v>
      </c>
      <c r="D626" s="2">
        <v>108.76</v>
      </c>
      <c r="E626" s="2">
        <v>109.1</v>
      </c>
      <c r="F626" s="2">
        <v>208643444</v>
      </c>
      <c r="G626" s="27" t="str">
        <f>TEXT(StockData[[#This Row],[Date]],"dddd")</f>
        <v>Tuesday</v>
      </c>
      <c r="H626" s="27" t="str">
        <f>TEXT(StockData[[#This Row],[Date]],"mmm yyyy")</f>
        <v>Dec 2022</v>
      </c>
      <c r="I626" s="2">
        <f>StockData[[#This Row],[high]] - StockData[[#This Row],[low]]</f>
        <v>10.909999999999997</v>
      </c>
      <c r="J626" s="27" t="str">
        <f>IF(StockData[[#This Row],[high]]=_xlfn.MAXIFS(StockData[high],StockData[Date],"&lt;="&amp;StockData[[#This Row],[Date]]),"New High","Repeat")</f>
        <v>Repeat</v>
      </c>
      <c r="K626" s="27" t="str">
        <f>IF(StockData[[#This Row],[Spread]]&lt;5,"Low",IF(StockData[[#This Row],[Spread]]&lt;=15,"Medium","High"))</f>
        <v>Medium</v>
      </c>
      <c r="L626" s="27" t="str">
        <f>IF(StockData[[#This Row],[Spread]] &gt; AVERAGE(StockData[Spread]) * 1.2, "High", IF(StockData[[#This Row],[Spread]] &lt; AVERAGE(StockData[Spread]) * 0.8, "Low", "Medium"))</f>
        <v>Medium</v>
      </c>
      <c r="M626" s="13">
        <f>(StockData[[#This Row],[close]] - StockData[[#This Row],[open]] )/ StockData[[#This Row],[open]]</f>
        <v>-7.144984892974178E-2</v>
      </c>
      <c r="N626" s="27">
        <f>IF(StockData[[#This Row],[change%]] &gt; 0.02, 0.9, IF(StockData[[#This Row],[change%]] &lt; -0.02, -0.9, 0))</f>
        <v>-0.9</v>
      </c>
      <c r="O626" s="27" t="str">
        <f>IF(StockData[[#This Row],[sentiment score]] &gt; 0.5, "Positive", IF(StockData[[#This Row],[sentiment score]] &lt; -0.5, "Negative", "Neutral"))</f>
        <v>Negative</v>
      </c>
    </row>
    <row r="627" spans="1:15" x14ac:dyDescent="0.3">
      <c r="A627" s="1">
        <v>44918</v>
      </c>
      <c r="B627" s="2">
        <v>126.37</v>
      </c>
      <c r="C627" s="2">
        <v>128.6173</v>
      </c>
      <c r="D627" s="2">
        <v>121.02</v>
      </c>
      <c r="E627" s="2">
        <v>123.15</v>
      </c>
      <c r="F627" s="2">
        <v>166989688</v>
      </c>
      <c r="G627" s="27" t="str">
        <f>TEXT(StockData[[#This Row],[Date]],"dddd")</f>
        <v>Friday</v>
      </c>
      <c r="H627" s="27" t="str">
        <f>TEXT(StockData[[#This Row],[Date]],"mmm yyyy")</f>
        <v>Dec 2022</v>
      </c>
      <c r="I627" s="2">
        <f>StockData[[#This Row],[high]] - StockData[[#This Row],[low]]</f>
        <v>7.5973000000000042</v>
      </c>
      <c r="J627" s="27" t="str">
        <f>IF(StockData[[#This Row],[high]]=_xlfn.MAXIFS(StockData[high],StockData[Date],"&lt;="&amp;StockData[[#This Row],[Date]]),"New High","Repeat")</f>
        <v>Repeat</v>
      </c>
      <c r="K627" s="27" t="str">
        <f>IF(StockData[[#This Row],[Spread]]&lt;5,"Low",IF(StockData[[#This Row],[Spread]]&lt;=15,"Medium","High"))</f>
        <v>Medium</v>
      </c>
      <c r="L627" s="27" t="str">
        <f>IF(StockData[[#This Row],[Spread]] &gt; AVERAGE(StockData[Spread]) * 1.2, "High", IF(StockData[[#This Row],[Spread]] &lt; AVERAGE(StockData[Spread]) * 0.8, "Low", "Medium"))</f>
        <v>Low</v>
      </c>
      <c r="M627" s="13">
        <f>(StockData[[#This Row],[close]] - StockData[[#This Row],[open]] )/ StockData[[#This Row],[open]]</f>
        <v>-2.5480731186199247E-2</v>
      </c>
      <c r="N627" s="27">
        <f>IF(StockData[[#This Row],[change%]] &gt; 0.02, 0.9, IF(StockData[[#This Row],[change%]] &lt; -0.02, -0.9, 0))</f>
        <v>-0.9</v>
      </c>
      <c r="O627" s="27" t="str">
        <f>IF(StockData[[#This Row],[sentiment score]] &gt; 0.5, "Positive", IF(StockData[[#This Row],[sentiment score]] &lt; -0.5, "Negative", "Neutral"))</f>
        <v>Negative</v>
      </c>
    </row>
    <row r="628" spans="1:15" x14ac:dyDescent="0.3">
      <c r="A628" s="1">
        <v>44917</v>
      </c>
      <c r="B628" s="2">
        <v>136</v>
      </c>
      <c r="C628" s="2">
        <v>136.63</v>
      </c>
      <c r="D628" s="2">
        <v>122.26</v>
      </c>
      <c r="E628" s="2">
        <v>125.35</v>
      </c>
      <c r="F628" s="2">
        <v>210090250</v>
      </c>
      <c r="G628" s="27" t="str">
        <f>TEXT(StockData[[#This Row],[Date]],"dddd")</f>
        <v>Thursday</v>
      </c>
      <c r="H628" s="27" t="str">
        <f>TEXT(StockData[[#This Row],[Date]],"mmm yyyy")</f>
        <v>Dec 2022</v>
      </c>
      <c r="I628" s="2">
        <f>StockData[[#This Row],[high]] - StockData[[#This Row],[low]]</f>
        <v>14.36999999999999</v>
      </c>
      <c r="J628" s="27" t="str">
        <f>IF(StockData[[#This Row],[high]]=_xlfn.MAXIFS(StockData[high],StockData[Date],"&lt;="&amp;StockData[[#This Row],[Date]]),"New High","Repeat")</f>
        <v>Repeat</v>
      </c>
      <c r="K628" s="27" t="str">
        <f>IF(StockData[[#This Row],[Spread]]&lt;5,"Low",IF(StockData[[#This Row],[Spread]]&lt;=15,"Medium","High"))</f>
        <v>Medium</v>
      </c>
      <c r="L628" s="27" t="str">
        <f>IF(StockData[[#This Row],[Spread]] &gt; AVERAGE(StockData[Spread]) * 1.2, "High", IF(StockData[[#This Row],[Spread]] &lt; AVERAGE(StockData[Spread]) * 0.8, "Low", "Medium"))</f>
        <v>Medium</v>
      </c>
      <c r="M628" s="13">
        <f>(StockData[[#This Row],[close]] - StockData[[#This Row],[open]] )/ StockData[[#This Row],[open]]</f>
        <v>-7.8308823529411806E-2</v>
      </c>
      <c r="N628" s="27">
        <f>IF(StockData[[#This Row],[change%]] &gt; 0.02, 0.9, IF(StockData[[#This Row],[change%]] &lt; -0.02, -0.9, 0))</f>
        <v>-0.9</v>
      </c>
      <c r="O628" s="27" t="str">
        <f>IF(StockData[[#This Row],[sentiment score]] &gt; 0.5, "Positive", IF(StockData[[#This Row],[sentiment score]] &lt; -0.5, "Negative", "Neutral"))</f>
        <v>Negative</v>
      </c>
    </row>
    <row r="629" spans="1:15" x14ac:dyDescent="0.3">
      <c r="A629" s="1">
        <v>44916</v>
      </c>
      <c r="B629" s="2">
        <v>139.33500000000001</v>
      </c>
      <c r="C629" s="2">
        <v>141.26</v>
      </c>
      <c r="D629" s="2">
        <v>135.88999999999999</v>
      </c>
      <c r="E629" s="2">
        <v>137.57</v>
      </c>
      <c r="F629" s="2">
        <v>145417412</v>
      </c>
      <c r="G629" s="27" t="str">
        <f>TEXT(StockData[[#This Row],[Date]],"dddd")</f>
        <v>Wednesday</v>
      </c>
      <c r="H629" s="27" t="str">
        <f>TEXT(StockData[[#This Row],[Date]],"mmm yyyy")</f>
        <v>Dec 2022</v>
      </c>
      <c r="I629" s="2">
        <f>StockData[[#This Row],[high]] - StockData[[#This Row],[low]]</f>
        <v>5.3700000000000045</v>
      </c>
      <c r="J629" s="27" t="str">
        <f>IF(StockData[[#This Row],[high]]=_xlfn.MAXIFS(StockData[high],StockData[Date],"&lt;="&amp;StockData[[#This Row],[Date]]),"New High","Repeat")</f>
        <v>Repeat</v>
      </c>
      <c r="K629" s="27" t="str">
        <f>IF(StockData[[#This Row],[Spread]]&lt;5,"Low",IF(StockData[[#This Row],[Spread]]&lt;=15,"Medium","High"))</f>
        <v>Medium</v>
      </c>
      <c r="L629" s="27" t="str">
        <f>IF(StockData[[#This Row],[Spread]] &gt; AVERAGE(StockData[Spread]) * 1.2, "High", IF(StockData[[#This Row],[Spread]] &lt; AVERAGE(StockData[Spread]) * 0.8, "Low", "Medium"))</f>
        <v>Low</v>
      </c>
      <c r="M629" s="13">
        <f>(StockData[[#This Row],[close]] - StockData[[#This Row],[open]] )/ StockData[[#This Row],[open]]</f>
        <v>-1.2667312591954747E-2</v>
      </c>
      <c r="N629" s="27">
        <f>IF(StockData[[#This Row],[change%]] &gt; 0.02, 0.9, IF(StockData[[#This Row],[change%]] &lt; -0.02, -0.9, 0))</f>
        <v>0</v>
      </c>
      <c r="O629" s="27" t="str">
        <f>IF(StockData[[#This Row],[sentiment score]] &gt; 0.5, "Positive", IF(StockData[[#This Row],[sentiment score]] &lt; -0.5, "Negative", "Neutral"))</f>
        <v>Neutral</v>
      </c>
    </row>
    <row r="630" spans="1:15" x14ac:dyDescent="0.3">
      <c r="A630" s="1">
        <v>44915</v>
      </c>
      <c r="B630" s="2">
        <v>146.05000000000001</v>
      </c>
      <c r="C630" s="2">
        <v>148.47</v>
      </c>
      <c r="D630" s="2">
        <v>137.66</v>
      </c>
      <c r="E630" s="2">
        <v>137.80000000000001</v>
      </c>
      <c r="F630" s="2">
        <v>159563267</v>
      </c>
      <c r="G630" s="27" t="str">
        <f>TEXT(StockData[[#This Row],[Date]],"dddd")</f>
        <v>Tuesday</v>
      </c>
      <c r="H630" s="27" t="str">
        <f>TEXT(StockData[[#This Row],[Date]],"mmm yyyy")</f>
        <v>Dec 2022</v>
      </c>
      <c r="I630" s="2">
        <f>StockData[[#This Row],[high]] - StockData[[#This Row],[low]]</f>
        <v>10.810000000000002</v>
      </c>
      <c r="J630" s="27" t="str">
        <f>IF(StockData[[#This Row],[high]]=_xlfn.MAXIFS(StockData[high],StockData[Date],"&lt;="&amp;StockData[[#This Row],[Date]]),"New High","Repeat")</f>
        <v>Repeat</v>
      </c>
      <c r="K630" s="27" t="str">
        <f>IF(StockData[[#This Row],[Spread]]&lt;5,"Low",IF(StockData[[#This Row],[Spread]]&lt;=15,"Medium","High"))</f>
        <v>Medium</v>
      </c>
      <c r="L630" s="27" t="str">
        <f>IF(StockData[[#This Row],[Spread]] &gt; AVERAGE(StockData[Spread]) * 1.2, "High", IF(StockData[[#This Row],[Spread]] &lt; AVERAGE(StockData[Spread]) * 0.8, "Low", "Medium"))</f>
        <v>Low</v>
      </c>
      <c r="M630" s="13">
        <f>(StockData[[#This Row],[close]] - StockData[[#This Row],[open]] )/ StockData[[#This Row],[open]]</f>
        <v>-5.6487504279356379E-2</v>
      </c>
      <c r="N630" s="27">
        <f>IF(StockData[[#This Row],[change%]] &gt; 0.02, 0.9, IF(StockData[[#This Row],[change%]] &lt; -0.02, -0.9, 0))</f>
        <v>-0.9</v>
      </c>
      <c r="O630" s="27" t="str">
        <f>IF(StockData[[#This Row],[sentiment score]] &gt; 0.5, "Positive", IF(StockData[[#This Row],[sentiment score]] &lt; -0.5, "Negative", "Neutral"))</f>
        <v>Negative</v>
      </c>
    </row>
    <row r="631" spans="1:15" x14ac:dyDescent="0.3">
      <c r="A631" s="1">
        <v>44914</v>
      </c>
      <c r="B631" s="2">
        <v>154</v>
      </c>
      <c r="C631" s="2">
        <v>155.25</v>
      </c>
      <c r="D631" s="2">
        <v>145.82</v>
      </c>
      <c r="E631" s="2">
        <v>149.87</v>
      </c>
      <c r="F631" s="2">
        <v>139390634</v>
      </c>
      <c r="G631" s="27" t="str">
        <f>TEXT(StockData[[#This Row],[Date]],"dddd")</f>
        <v>Monday</v>
      </c>
      <c r="H631" s="27" t="str">
        <f>TEXT(StockData[[#This Row],[Date]],"mmm yyyy")</f>
        <v>Dec 2022</v>
      </c>
      <c r="I631" s="2">
        <f>StockData[[#This Row],[high]] - StockData[[#This Row],[low]]</f>
        <v>9.4300000000000068</v>
      </c>
      <c r="J631" s="27" t="str">
        <f>IF(StockData[[#This Row],[high]]=_xlfn.MAXIFS(StockData[high],StockData[Date],"&lt;="&amp;StockData[[#This Row],[Date]]),"New High","Repeat")</f>
        <v>Repeat</v>
      </c>
      <c r="K631" s="27" t="str">
        <f>IF(StockData[[#This Row],[Spread]]&lt;5,"Low",IF(StockData[[#This Row],[Spread]]&lt;=15,"Medium","High"))</f>
        <v>Medium</v>
      </c>
      <c r="L631" s="27" t="str">
        <f>IF(StockData[[#This Row],[Spread]] &gt; AVERAGE(StockData[Spread]) * 1.2, "High", IF(StockData[[#This Row],[Spread]] &lt; AVERAGE(StockData[Spread]) * 0.8, "Low", "Medium"))</f>
        <v>Low</v>
      </c>
      <c r="M631" s="13">
        <f>(StockData[[#This Row],[close]] - StockData[[#This Row],[open]] )/ StockData[[#This Row],[open]]</f>
        <v>-2.681818181818179E-2</v>
      </c>
      <c r="N631" s="27">
        <f>IF(StockData[[#This Row],[change%]] &gt; 0.02, 0.9, IF(StockData[[#This Row],[change%]] &lt; -0.02, -0.9, 0))</f>
        <v>-0.9</v>
      </c>
      <c r="O631" s="27" t="str">
        <f>IF(StockData[[#This Row],[sentiment score]] &gt; 0.5, "Positive", IF(StockData[[#This Row],[sentiment score]] &lt; -0.5, "Negative", "Neutral"))</f>
        <v>Negative</v>
      </c>
    </row>
    <row r="632" spans="1:15" x14ac:dyDescent="0.3">
      <c r="A632" s="1">
        <v>44911</v>
      </c>
      <c r="B632" s="2">
        <v>159.63499999999999</v>
      </c>
      <c r="C632" s="2">
        <v>160.99</v>
      </c>
      <c r="D632" s="2">
        <v>150.04</v>
      </c>
      <c r="E632" s="2">
        <v>150.22999999999999</v>
      </c>
      <c r="F632" s="2">
        <v>139032175</v>
      </c>
      <c r="G632" s="27" t="str">
        <f>TEXT(StockData[[#This Row],[Date]],"dddd")</f>
        <v>Friday</v>
      </c>
      <c r="H632" s="27" t="str">
        <f>TEXT(StockData[[#This Row],[Date]],"mmm yyyy")</f>
        <v>Dec 2022</v>
      </c>
      <c r="I632" s="2">
        <f>StockData[[#This Row],[high]] - StockData[[#This Row],[low]]</f>
        <v>10.950000000000017</v>
      </c>
      <c r="J632" s="27" t="str">
        <f>IF(StockData[[#This Row],[high]]=_xlfn.MAXIFS(StockData[high],StockData[Date],"&lt;="&amp;StockData[[#This Row],[Date]]),"New High","Repeat")</f>
        <v>Repeat</v>
      </c>
      <c r="K632" s="27" t="str">
        <f>IF(StockData[[#This Row],[Spread]]&lt;5,"Low",IF(StockData[[#This Row],[Spread]]&lt;=15,"Medium","High"))</f>
        <v>Medium</v>
      </c>
      <c r="L632" s="27" t="str">
        <f>IF(StockData[[#This Row],[Spread]] &gt; AVERAGE(StockData[Spread]) * 1.2, "High", IF(StockData[[#This Row],[Spread]] &lt; AVERAGE(StockData[Spread]) * 0.8, "Low", "Medium"))</f>
        <v>Medium</v>
      </c>
      <c r="M632" s="13">
        <f>(StockData[[#This Row],[close]] - StockData[[#This Row],[open]] )/ StockData[[#This Row],[open]]</f>
        <v>-5.8915651329595649E-2</v>
      </c>
      <c r="N632" s="27">
        <f>IF(StockData[[#This Row],[change%]] &gt; 0.02, 0.9, IF(StockData[[#This Row],[change%]] &lt; -0.02, -0.9, 0))</f>
        <v>-0.9</v>
      </c>
      <c r="O632" s="27" t="str">
        <f>IF(StockData[[#This Row],[sentiment score]] &gt; 0.5, "Positive", IF(StockData[[#This Row],[sentiment score]] &lt; -0.5, "Negative", "Neutral"))</f>
        <v>Negative</v>
      </c>
    </row>
    <row r="633" spans="1:15" x14ac:dyDescent="0.3">
      <c r="A633" s="1">
        <v>44910</v>
      </c>
      <c r="B633" s="2">
        <v>153.44</v>
      </c>
      <c r="C633" s="2">
        <v>160.9299</v>
      </c>
      <c r="D633" s="2">
        <v>153.28</v>
      </c>
      <c r="E633" s="2">
        <v>157.66999999999999</v>
      </c>
      <c r="F633" s="2">
        <v>122334459</v>
      </c>
      <c r="G633" s="27" t="str">
        <f>TEXT(StockData[[#This Row],[Date]],"dddd")</f>
        <v>Thursday</v>
      </c>
      <c r="H633" s="27" t="str">
        <f>TEXT(StockData[[#This Row],[Date]],"mmm yyyy")</f>
        <v>Dec 2022</v>
      </c>
      <c r="I633" s="2">
        <f>StockData[[#This Row],[high]] - StockData[[#This Row],[low]]</f>
        <v>7.6499000000000024</v>
      </c>
      <c r="J633" s="27" t="str">
        <f>IF(StockData[[#This Row],[high]]=_xlfn.MAXIFS(StockData[high],StockData[Date],"&lt;="&amp;StockData[[#This Row],[Date]]),"New High","Repeat")</f>
        <v>Repeat</v>
      </c>
      <c r="K633" s="27" t="str">
        <f>IF(StockData[[#This Row],[Spread]]&lt;5,"Low",IF(StockData[[#This Row],[Spread]]&lt;=15,"Medium","High"))</f>
        <v>Medium</v>
      </c>
      <c r="L633" s="27" t="str">
        <f>IF(StockData[[#This Row],[Spread]] &gt; AVERAGE(StockData[Spread]) * 1.2, "High", IF(StockData[[#This Row],[Spread]] &lt; AVERAGE(StockData[Spread]) * 0.8, "Low", "Medium"))</f>
        <v>Low</v>
      </c>
      <c r="M633" s="13">
        <f>(StockData[[#This Row],[close]] - StockData[[#This Row],[open]] )/ StockData[[#This Row],[open]]</f>
        <v>2.756777893639201E-2</v>
      </c>
      <c r="N633" s="27">
        <f>IF(StockData[[#This Row],[change%]] &gt; 0.02, 0.9, IF(StockData[[#This Row],[change%]] &lt; -0.02, -0.9, 0))</f>
        <v>0.9</v>
      </c>
      <c r="O633" s="27" t="str">
        <f>IF(StockData[[#This Row],[sentiment score]] &gt; 0.5, "Positive", IF(StockData[[#This Row],[sentiment score]] &lt; -0.5, "Negative", "Neutral"))</f>
        <v>Positive</v>
      </c>
    </row>
    <row r="634" spans="1:15" x14ac:dyDescent="0.3">
      <c r="A634" s="1">
        <v>44909</v>
      </c>
      <c r="B634" s="2">
        <v>159.25</v>
      </c>
      <c r="C634" s="2">
        <v>161.62</v>
      </c>
      <c r="D634" s="2">
        <v>155.31</v>
      </c>
      <c r="E634" s="2">
        <v>156.80000000000001</v>
      </c>
      <c r="F634" s="2">
        <v>140682338</v>
      </c>
      <c r="G634" s="27" t="str">
        <f>TEXT(StockData[[#This Row],[Date]],"dddd")</f>
        <v>Wednesday</v>
      </c>
      <c r="H634" s="27" t="str">
        <f>TEXT(StockData[[#This Row],[Date]],"mmm yyyy")</f>
        <v>Dec 2022</v>
      </c>
      <c r="I634" s="2">
        <f>StockData[[#This Row],[high]] - StockData[[#This Row],[low]]</f>
        <v>6.3100000000000023</v>
      </c>
      <c r="J634" s="27" t="str">
        <f>IF(StockData[[#This Row],[high]]=_xlfn.MAXIFS(StockData[high],StockData[Date],"&lt;="&amp;StockData[[#This Row],[Date]]),"New High","Repeat")</f>
        <v>Repeat</v>
      </c>
      <c r="K634" s="27" t="str">
        <f>IF(StockData[[#This Row],[Spread]]&lt;5,"Low",IF(StockData[[#This Row],[Spread]]&lt;=15,"Medium","High"))</f>
        <v>Medium</v>
      </c>
      <c r="L634" s="27" t="str">
        <f>IF(StockData[[#This Row],[Spread]] &gt; AVERAGE(StockData[Spread]) * 1.2, "High", IF(StockData[[#This Row],[Spread]] &lt; AVERAGE(StockData[Spread]) * 0.8, "Low", "Medium"))</f>
        <v>Low</v>
      </c>
      <c r="M634" s="13">
        <f>(StockData[[#This Row],[close]] - StockData[[#This Row],[open]] )/ StockData[[#This Row],[open]]</f>
        <v>-1.5384615384615313E-2</v>
      </c>
      <c r="N634" s="27">
        <f>IF(StockData[[#This Row],[change%]] &gt; 0.02, 0.9, IF(StockData[[#This Row],[change%]] &lt; -0.02, -0.9, 0))</f>
        <v>0</v>
      </c>
      <c r="O634" s="27" t="str">
        <f>IF(StockData[[#This Row],[sentiment score]] &gt; 0.5, "Positive", IF(StockData[[#This Row],[sentiment score]] &lt; -0.5, "Negative", "Neutral"))</f>
        <v>Neutral</v>
      </c>
    </row>
    <row r="635" spans="1:15" x14ac:dyDescent="0.3">
      <c r="A635" s="1">
        <v>44908</v>
      </c>
      <c r="B635" s="2">
        <v>174.87</v>
      </c>
      <c r="C635" s="2">
        <v>175.05</v>
      </c>
      <c r="D635" s="2">
        <v>156.91</v>
      </c>
      <c r="E635" s="2">
        <v>160.94999999999999</v>
      </c>
      <c r="F635" s="2">
        <v>175862722</v>
      </c>
      <c r="G635" s="27" t="str">
        <f>TEXT(StockData[[#This Row],[Date]],"dddd")</f>
        <v>Tuesday</v>
      </c>
      <c r="H635" s="27" t="str">
        <f>TEXT(StockData[[#This Row],[Date]],"mmm yyyy")</f>
        <v>Dec 2022</v>
      </c>
      <c r="I635" s="2">
        <f>StockData[[#This Row],[high]] - StockData[[#This Row],[low]]</f>
        <v>18.140000000000015</v>
      </c>
      <c r="J635" s="27" t="str">
        <f>IF(StockData[[#This Row],[high]]=_xlfn.MAXIFS(StockData[high],StockData[Date],"&lt;="&amp;StockData[[#This Row],[Date]]),"New High","Repeat")</f>
        <v>Repeat</v>
      </c>
      <c r="K635" s="27" t="str">
        <f>IF(StockData[[#This Row],[Spread]]&lt;5,"Low",IF(StockData[[#This Row],[Spread]]&lt;=15,"Medium","High"))</f>
        <v>High</v>
      </c>
      <c r="L635" s="27" t="str">
        <f>IF(StockData[[#This Row],[Spread]] &gt; AVERAGE(StockData[Spread]) * 1.2, "High", IF(StockData[[#This Row],[Spread]] &lt; AVERAGE(StockData[Spread]) * 0.8, "Low", "Medium"))</f>
        <v>High</v>
      </c>
      <c r="M635" s="13">
        <f>(StockData[[#This Row],[close]] - StockData[[#This Row],[open]] )/ StockData[[#This Row],[open]]</f>
        <v>-7.9601990049751339E-2</v>
      </c>
      <c r="N635" s="27">
        <f>IF(StockData[[#This Row],[change%]] &gt; 0.02, 0.9, IF(StockData[[#This Row],[change%]] &lt; -0.02, -0.9, 0))</f>
        <v>-0.9</v>
      </c>
      <c r="O635" s="27" t="str">
        <f>IF(StockData[[#This Row],[sentiment score]] &gt; 0.5, "Positive", IF(StockData[[#This Row],[sentiment score]] &lt; -0.5, "Negative", "Neutral"))</f>
        <v>Negative</v>
      </c>
    </row>
    <row r="636" spans="1:15" x14ac:dyDescent="0.3">
      <c r="A636" s="1">
        <v>44907</v>
      </c>
      <c r="B636" s="2">
        <v>176.1</v>
      </c>
      <c r="C636" s="2">
        <v>177.37</v>
      </c>
      <c r="D636" s="2">
        <v>167.52</v>
      </c>
      <c r="E636" s="2">
        <v>167.82</v>
      </c>
      <c r="F636" s="2">
        <v>109794471</v>
      </c>
      <c r="G636" s="27" t="str">
        <f>TEXT(StockData[[#This Row],[Date]],"dddd")</f>
        <v>Monday</v>
      </c>
      <c r="H636" s="27" t="str">
        <f>TEXT(StockData[[#This Row],[Date]],"mmm yyyy")</f>
        <v>Dec 2022</v>
      </c>
      <c r="I636" s="2">
        <f>StockData[[#This Row],[high]] - StockData[[#This Row],[low]]</f>
        <v>9.8499999999999943</v>
      </c>
      <c r="J636" s="27" t="str">
        <f>IF(StockData[[#This Row],[high]]=_xlfn.MAXIFS(StockData[high],StockData[Date],"&lt;="&amp;StockData[[#This Row],[Date]]),"New High","Repeat")</f>
        <v>Repeat</v>
      </c>
      <c r="K636" s="27" t="str">
        <f>IF(StockData[[#This Row],[Spread]]&lt;5,"Low",IF(StockData[[#This Row],[Spread]]&lt;=15,"Medium","High"))</f>
        <v>Medium</v>
      </c>
      <c r="L636" s="27" t="str">
        <f>IF(StockData[[#This Row],[Spread]] &gt; AVERAGE(StockData[Spread]) * 1.2, "High", IF(StockData[[#This Row],[Spread]] &lt; AVERAGE(StockData[Spread]) * 0.8, "Low", "Medium"))</f>
        <v>Low</v>
      </c>
      <c r="M636" s="13">
        <f>(StockData[[#This Row],[close]] - StockData[[#This Row],[open]] )/ StockData[[#This Row],[open]]</f>
        <v>-4.7018739352640553E-2</v>
      </c>
      <c r="N636" s="27">
        <f>IF(StockData[[#This Row],[change%]] &gt; 0.02, 0.9, IF(StockData[[#This Row],[change%]] &lt; -0.02, -0.9, 0))</f>
        <v>-0.9</v>
      </c>
      <c r="O636" s="27" t="str">
        <f>IF(StockData[[#This Row],[sentiment score]] &gt; 0.5, "Positive", IF(StockData[[#This Row],[sentiment score]] &lt; -0.5, "Negative", "Neutral"))</f>
        <v>Negative</v>
      </c>
    </row>
    <row r="637" spans="1:15" x14ac:dyDescent="0.3">
      <c r="A637" s="1">
        <v>44904</v>
      </c>
      <c r="B637" s="2">
        <v>173.84</v>
      </c>
      <c r="C637" s="2">
        <v>182.5</v>
      </c>
      <c r="D637" s="2">
        <v>173.36</v>
      </c>
      <c r="E637" s="2">
        <v>179.05</v>
      </c>
      <c r="F637" s="2">
        <v>104872336</v>
      </c>
      <c r="G637" s="27" t="str">
        <f>TEXT(StockData[[#This Row],[Date]],"dddd")</f>
        <v>Friday</v>
      </c>
      <c r="H637" s="27" t="str">
        <f>TEXT(StockData[[#This Row],[Date]],"mmm yyyy")</f>
        <v>Dec 2022</v>
      </c>
      <c r="I637" s="2">
        <f>StockData[[#This Row],[high]] - StockData[[#This Row],[low]]</f>
        <v>9.1399999999999864</v>
      </c>
      <c r="J637" s="27" t="str">
        <f>IF(StockData[[#This Row],[high]]=_xlfn.MAXIFS(StockData[high],StockData[Date],"&lt;="&amp;StockData[[#This Row],[Date]]),"New High","Repeat")</f>
        <v>Repeat</v>
      </c>
      <c r="K637" s="27" t="str">
        <f>IF(StockData[[#This Row],[Spread]]&lt;5,"Low",IF(StockData[[#This Row],[Spread]]&lt;=15,"Medium","High"))</f>
        <v>Medium</v>
      </c>
      <c r="L637" s="27" t="str">
        <f>IF(StockData[[#This Row],[Spread]] &gt; AVERAGE(StockData[Spread]) * 1.2, "High", IF(StockData[[#This Row],[Spread]] &lt; AVERAGE(StockData[Spread]) * 0.8, "Low", "Medium"))</f>
        <v>Low</v>
      </c>
      <c r="M637" s="13">
        <f>(StockData[[#This Row],[close]] - StockData[[#This Row],[open]] )/ StockData[[#This Row],[open]]</f>
        <v>2.9970087436723469E-2</v>
      </c>
      <c r="N637" s="27">
        <f>IF(StockData[[#This Row],[change%]] &gt; 0.02, 0.9, IF(StockData[[#This Row],[change%]] &lt; -0.02, -0.9, 0))</f>
        <v>0.9</v>
      </c>
      <c r="O637" s="27" t="str">
        <f>IF(StockData[[#This Row],[sentiment score]] &gt; 0.5, "Positive", IF(StockData[[#This Row],[sentiment score]] &lt; -0.5, "Negative", "Neutral"))</f>
        <v>Positive</v>
      </c>
    </row>
    <row r="638" spans="1:15" x14ac:dyDescent="0.3">
      <c r="A638" s="1">
        <v>44903</v>
      </c>
      <c r="B638" s="2">
        <v>172.2</v>
      </c>
      <c r="C638" s="2">
        <v>175.2</v>
      </c>
      <c r="D638" s="2">
        <v>169.06</v>
      </c>
      <c r="E638" s="2">
        <v>173.44</v>
      </c>
      <c r="F638" s="2">
        <v>97624491</v>
      </c>
      <c r="G638" s="27" t="str">
        <f>TEXT(StockData[[#This Row],[Date]],"dddd")</f>
        <v>Thursday</v>
      </c>
      <c r="H638" s="27" t="str">
        <f>TEXT(StockData[[#This Row],[Date]],"mmm yyyy")</f>
        <v>Dec 2022</v>
      </c>
      <c r="I638" s="2">
        <f>StockData[[#This Row],[high]] - StockData[[#This Row],[low]]</f>
        <v>6.1399999999999864</v>
      </c>
      <c r="J638" s="27" t="str">
        <f>IF(StockData[[#This Row],[high]]=_xlfn.MAXIFS(StockData[high],StockData[Date],"&lt;="&amp;StockData[[#This Row],[Date]]),"New High","Repeat")</f>
        <v>Repeat</v>
      </c>
      <c r="K638" s="27" t="str">
        <f>IF(StockData[[#This Row],[Spread]]&lt;5,"Low",IF(StockData[[#This Row],[Spread]]&lt;=15,"Medium","High"))</f>
        <v>Medium</v>
      </c>
      <c r="L638" s="27" t="str">
        <f>IF(StockData[[#This Row],[Spread]] &gt; AVERAGE(StockData[Spread]) * 1.2, "High", IF(StockData[[#This Row],[Spread]] &lt; AVERAGE(StockData[Spread]) * 0.8, "Low", "Medium"))</f>
        <v>Low</v>
      </c>
      <c r="M638" s="13">
        <f>(StockData[[#This Row],[close]] - StockData[[#This Row],[open]] )/ StockData[[#This Row],[open]]</f>
        <v>7.2009291521487172E-3</v>
      </c>
      <c r="N638" s="27">
        <f>IF(StockData[[#This Row],[change%]] &gt; 0.02, 0.9, IF(StockData[[#This Row],[change%]] &lt; -0.02, -0.9, 0))</f>
        <v>0</v>
      </c>
      <c r="O638" s="27" t="str">
        <f>IF(StockData[[#This Row],[sentiment score]] &gt; 0.5, "Positive", IF(StockData[[#This Row],[sentiment score]] &lt; -0.5, "Negative", "Neutral"))</f>
        <v>Neutral</v>
      </c>
    </row>
    <row r="639" spans="1:15" x14ac:dyDescent="0.3">
      <c r="A639" s="1">
        <v>44902</v>
      </c>
      <c r="B639" s="2">
        <v>175.03</v>
      </c>
      <c r="C639" s="2">
        <v>179.38</v>
      </c>
      <c r="D639" s="2">
        <v>172.21799999999999</v>
      </c>
      <c r="E639" s="2">
        <v>174.04</v>
      </c>
      <c r="F639" s="2">
        <v>84213284</v>
      </c>
      <c r="G639" s="27" t="str">
        <f>TEXT(StockData[[#This Row],[Date]],"dddd")</f>
        <v>Wednesday</v>
      </c>
      <c r="H639" s="27" t="str">
        <f>TEXT(StockData[[#This Row],[Date]],"mmm yyyy")</f>
        <v>Dec 2022</v>
      </c>
      <c r="I639" s="2">
        <f>StockData[[#This Row],[high]] - StockData[[#This Row],[low]]</f>
        <v>7.1620000000000061</v>
      </c>
      <c r="J639" s="27" t="str">
        <f>IF(StockData[[#This Row],[high]]=_xlfn.MAXIFS(StockData[high],StockData[Date],"&lt;="&amp;StockData[[#This Row],[Date]]),"New High","Repeat")</f>
        <v>Repeat</v>
      </c>
      <c r="K639" s="27" t="str">
        <f>IF(StockData[[#This Row],[Spread]]&lt;5,"Low",IF(StockData[[#This Row],[Spread]]&lt;=15,"Medium","High"))</f>
        <v>Medium</v>
      </c>
      <c r="L639" s="27" t="str">
        <f>IF(StockData[[#This Row],[Spread]] &gt; AVERAGE(StockData[Spread]) * 1.2, "High", IF(StockData[[#This Row],[Spread]] &lt; AVERAGE(StockData[Spread]) * 0.8, "Low", "Medium"))</f>
        <v>Low</v>
      </c>
      <c r="M639" s="13">
        <f>(StockData[[#This Row],[close]] - StockData[[#This Row],[open]] )/ StockData[[#This Row],[open]]</f>
        <v>-5.6561732274467754E-3</v>
      </c>
      <c r="N639" s="27">
        <f>IF(StockData[[#This Row],[change%]] &gt; 0.02, 0.9, IF(StockData[[#This Row],[change%]] &lt; -0.02, -0.9, 0))</f>
        <v>0</v>
      </c>
      <c r="O639" s="27" t="str">
        <f>IF(StockData[[#This Row],[sentiment score]] &gt; 0.5, "Positive", IF(StockData[[#This Row],[sentiment score]] &lt; -0.5, "Negative", "Neutral"))</f>
        <v>Neutral</v>
      </c>
    </row>
    <row r="640" spans="1:15" x14ac:dyDescent="0.3">
      <c r="A640" s="1">
        <v>44901</v>
      </c>
      <c r="B640" s="2">
        <v>181.215</v>
      </c>
      <c r="C640" s="2">
        <v>183.65</v>
      </c>
      <c r="D640" s="2">
        <v>175.33</v>
      </c>
      <c r="E640" s="2">
        <v>179.82</v>
      </c>
      <c r="F640" s="2">
        <v>92150823</v>
      </c>
      <c r="G640" s="27" t="str">
        <f>TEXT(StockData[[#This Row],[Date]],"dddd")</f>
        <v>Tuesday</v>
      </c>
      <c r="H640" s="27" t="str">
        <f>TEXT(StockData[[#This Row],[Date]],"mmm yyyy")</f>
        <v>Dec 2022</v>
      </c>
      <c r="I640" s="2">
        <f>StockData[[#This Row],[high]] - StockData[[#This Row],[low]]</f>
        <v>8.3199999999999932</v>
      </c>
      <c r="J640" s="27" t="str">
        <f>IF(StockData[[#This Row],[high]]=_xlfn.MAXIFS(StockData[high],StockData[Date],"&lt;="&amp;StockData[[#This Row],[Date]]),"New High","Repeat")</f>
        <v>Repeat</v>
      </c>
      <c r="K640" s="27" t="str">
        <f>IF(StockData[[#This Row],[Spread]]&lt;5,"Low",IF(StockData[[#This Row],[Spread]]&lt;=15,"Medium","High"))</f>
        <v>Medium</v>
      </c>
      <c r="L640" s="27" t="str">
        <f>IF(StockData[[#This Row],[Spread]] &gt; AVERAGE(StockData[Spread]) * 1.2, "High", IF(StockData[[#This Row],[Spread]] &lt; AVERAGE(StockData[Spread]) * 0.8, "Low", "Medium"))</f>
        <v>Low</v>
      </c>
      <c r="M640" s="13">
        <f>(StockData[[#This Row],[close]] - StockData[[#This Row],[open]] )/ StockData[[#This Row],[open]]</f>
        <v>-7.6980382418674513E-3</v>
      </c>
      <c r="N640" s="27">
        <f>IF(StockData[[#This Row],[change%]] &gt; 0.02, 0.9, IF(StockData[[#This Row],[change%]] &lt; -0.02, -0.9, 0))</f>
        <v>0</v>
      </c>
      <c r="O640" s="27" t="str">
        <f>IF(StockData[[#This Row],[sentiment score]] &gt; 0.5, "Positive", IF(StockData[[#This Row],[sentiment score]] &lt; -0.5, "Negative", "Neutral"))</f>
        <v>Neutral</v>
      </c>
    </row>
    <row r="641" spans="1:15" x14ac:dyDescent="0.3">
      <c r="A641" s="1">
        <v>44900</v>
      </c>
      <c r="B641" s="2">
        <v>189.44</v>
      </c>
      <c r="C641" s="2">
        <v>191.27</v>
      </c>
      <c r="D641" s="2">
        <v>180.55</v>
      </c>
      <c r="E641" s="2">
        <v>182.45</v>
      </c>
      <c r="F641" s="2">
        <v>93122667</v>
      </c>
      <c r="G641" s="27" t="str">
        <f>TEXT(StockData[[#This Row],[Date]],"dddd")</f>
        <v>Monday</v>
      </c>
      <c r="H641" s="27" t="str">
        <f>TEXT(StockData[[#This Row],[Date]],"mmm yyyy")</f>
        <v>Dec 2022</v>
      </c>
      <c r="I641" s="2">
        <f>StockData[[#This Row],[high]] - StockData[[#This Row],[low]]</f>
        <v>10.719999999999999</v>
      </c>
      <c r="J641" s="27" t="str">
        <f>IF(StockData[[#This Row],[high]]=_xlfn.MAXIFS(StockData[high],StockData[Date],"&lt;="&amp;StockData[[#This Row],[Date]]),"New High","Repeat")</f>
        <v>Repeat</v>
      </c>
      <c r="K641" s="27" t="str">
        <f>IF(StockData[[#This Row],[Spread]]&lt;5,"Low",IF(StockData[[#This Row],[Spread]]&lt;=15,"Medium","High"))</f>
        <v>Medium</v>
      </c>
      <c r="L641" s="27" t="str">
        <f>IF(StockData[[#This Row],[Spread]] &gt; AVERAGE(StockData[Spread]) * 1.2, "High", IF(StockData[[#This Row],[Spread]] &lt; AVERAGE(StockData[Spread]) * 0.8, "Low", "Medium"))</f>
        <v>Low</v>
      </c>
      <c r="M641" s="13">
        <f>(StockData[[#This Row],[close]] - StockData[[#This Row],[open]] )/ StockData[[#This Row],[open]]</f>
        <v>-3.6898226351351399E-2</v>
      </c>
      <c r="N641" s="27">
        <f>IF(StockData[[#This Row],[change%]] &gt; 0.02, 0.9, IF(StockData[[#This Row],[change%]] &lt; -0.02, -0.9, 0))</f>
        <v>-0.9</v>
      </c>
      <c r="O641" s="27" t="str">
        <f>IF(StockData[[#This Row],[sentiment score]] &gt; 0.5, "Positive", IF(StockData[[#This Row],[sentiment score]] &lt; -0.5, "Negative", "Neutral"))</f>
        <v>Negative</v>
      </c>
    </row>
    <row r="642" spans="1:15" x14ac:dyDescent="0.3">
      <c r="A642" s="1">
        <v>44897</v>
      </c>
      <c r="B642" s="2">
        <v>191.78</v>
      </c>
      <c r="C642" s="2">
        <v>196.25</v>
      </c>
      <c r="D642" s="2">
        <v>191.11</v>
      </c>
      <c r="E642" s="2">
        <v>194.86</v>
      </c>
      <c r="F642" s="2">
        <v>73645922</v>
      </c>
      <c r="G642" s="27" t="str">
        <f>TEXT(StockData[[#This Row],[Date]],"dddd")</f>
        <v>Friday</v>
      </c>
      <c r="H642" s="27" t="str">
        <f>TEXT(StockData[[#This Row],[Date]],"mmm yyyy")</f>
        <v>Dec 2022</v>
      </c>
      <c r="I642" s="2">
        <f>StockData[[#This Row],[high]] - StockData[[#This Row],[low]]</f>
        <v>5.1399999999999864</v>
      </c>
      <c r="J642" s="27" t="str">
        <f>IF(StockData[[#This Row],[high]]=_xlfn.MAXIFS(StockData[high],StockData[Date],"&lt;="&amp;StockData[[#This Row],[Date]]),"New High","Repeat")</f>
        <v>Repeat</v>
      </c>
      <c r="K642" s="27" t="str">
        <f>IF(StockData[[#This Row],[Spread]]&lt;5,"Low",IF(StockData[[#This Row],[Spread]]&lt;=15,"Medium","High"))</f>
        <v>Medium</v>
      </c>
      <c r="L642" s="27" t="str">
        <f>IF(StockData[[#This Row],[Spread]] &gt; AVERAGE(StockData[Spread]) * 1.2, "High", IF(StockData[[#This Row],[Spread]] &lt; AVERAGE(StockData[Spread]) * 0.8, "Low", "Medium"))</f>
        <v>Low</v>
      </c>
      <c r="M642" s="13">
        <f>(StockData[[#This Row],[close]] - StockData[[#This Row],[open]] )/ StockData[[#This Row],[open]]</f>
        <v>1.6060068828866476E-2</v>
      </c>
      <c r="N642" s="27">
        <f>IF(StockData[[#This Row],[change%]] &gt; 0.02, 0.9, IF(StockData[[#This Row],[change%]] &lt; -0.02, -0.9, 0))</f>
        <v>0</v>
      </c>
      <c r="O642" s="27" t="str">
        <f>IF(StockData[[#This Row],[sentiment score]] &gt; 0.5, "Positive", IF(StockData[[#This Row],[sentiment score]] &lt; -0.5, "Negative", "Neutral"))</f>
        <v>Neutral</v>
      </c>
    </row>
    <row r="643" spans="1:15" x14ac:dyDescent="0.3">
      <c r="A643" s="1">
        <v>44896</v>
      </c>
      <c r="B643" s="2">
        <v>197.08</v>
      </c>
      <c r="C643" s="2">
        <v>198.92</v>
      </c>
      <c r="D643" s="2">
        <v>191.8</v>
      </c>
      <c r="E643" s="2">
        <v>194.7</v>
      </c>
      <c r="F643" s="2">
        <v>80046213</v>
      </c>
      <c r="G643" s="27" t="str">
        <f>TEXT(StockData[[#This Row],[Date]],"dddd")</f>
        <v>Thursday</v>
      </c>
      <c r="H643" s="27" t="str">
        <f>TEXT(StockData[[#This Row],[Date]],"mmm yyyy")</f>
        <v>Dec 2022</v>
      </c>
      <c r="I643" s="2">
        <f>StockData[[#This Row],[high]] - StockData[[#This Row],[low]]</f>
        <v>7.1199999999999761</v>
      </c>
      <c r="J643" s="27" t="str">
        <f>IF(StockData[[#This Row],[high]]=_xlfn.MAXIFS(StockData[high],StockData[Date],"&lt;="&amp;StockData[[#This Row],[Date]]),"New High","Repeat")</f>
        <v>Repeat</v>
      </c>
      <c r="K643" s="27" t="str">
        <f>IF(StockData[[#This Row],[Spread]]&lt;5,"Low",IF(StockData[[#This Row],[Spread]]&lt;=15,"Medium","High"))</f>
        <v>Medium</v>
      </c>
      <c r="L643" s="27" t="str">
        <f>IF(StockData[[#This Row],[Spread]] &gt; AVERAGE(StockData[Spread]) * 1.2, "High", IF(StockData[[#This Row],[Spread]] &lt; AVERAGE(StockData[Spread]) * 0.8, "Low", "Medium"))</f>
        <v>Low</v>
      </c>
      <c r="M643" s="13">
        <f>(StockData[[#This Row],[close]] - StockData[[#This Row],[open]] )/ StockData[[#This Row],[open]]</f>
        <v>-1.207631418713225E-2</v>
      </c>
      <c r="N643" s="27">
        <f>IF(StockData[[#This Row],[change%]] &gt; 0.02, 0.9, IF(StockData[[#This Row],[change%]] &lt; -0.02, -0.9, 0))</f>
        <v>0</v>
      </c>
      <c r="O643" s="27" t="str">
        <f>IF(StockData[[#This Row],[sentiment score]] &gt; 0.5, "Positive", IF(StockData[[#This Row],[sentiment score]] &lt; -0.5, "Negative", "Neutral"))</f>
        <v>Neutral</v>
      </c>
    </row>
    <row r="644" spans="1:15" x14ac:dyDescent="0.3">
      <c r="A644" s="1">
        <v>44895</v>
      </c>
      <c r="B644" s="2">
        <v>182.43</v>
      </c>
      <c r="C644" s="2">
        <v>194.76</v>
      </c>
      <c r="D644" s="2">
        <v>180.6301</v>
      </c>
      <c r="E644" s="2">
        <v>194.7</v>
      </c>
      <c r="F644" s="2">
        <v>109186404</v>
      </c>
      <c r="G644" s="27" t="str">
        <f>TEXT(StockData[[#This Row],[Date]],"dddd")</f>
        <v>Wednesday</v>
      </c>
      <c r="H644" s="27" t="str">
        <f>TEXT(StockData[[#This Row],[Date]],"mmm yyyy")</f>
        <v>Nov 2022</v>
      </c>
      <c r="I644" s="2">
        <f>StockData[[#This Row],[high]] - StockData[[#This Row],[low]]</f>
        <v>14.129899999999992</v>
      </c>
      <c r="J644" s="27" t="str">
        <f>IF(StockData[[#This Row],[high]]=_xlfn.MAXIFS(StockData[high],StockData[Date],"&lt;="&amp;StockData[[#This Row],[Date]]),"New High","Repeat")</f>
        <v>Repeat</v>
      </c>
      <c r="K644" s="27" t="str">
        <f>IF(StockData[[#This Row],[Spread]]&lt;5,"Low",IF(StockData[[#This Row],[Spread]]&lt;=15,"Medium","High"))</f>
        <v>Medium</v>
      </c>
      <c r="L644" s="27" t="str">
        <f>IF(StockData[[#This Row],[Spread]] &gt; AVERAGE(StockData[Spread]) * 1.2, "High", IF(StockData[[#This Row],[Spread]] &lt; AVERAGE(StockData[Spread]) * 0.8, "Low", "Medium"))</f>
        <v>Medium</v>
      </c>
      <c r="M644" s="13">
        <f>(StockData[[#This Row],[close]] - StockData[[#This Row],[open]] )/ StockData[[#This Row],[open]]</f>
        <v>6.7258674560105147E-2</v>
      </c>
      <c r="N644" s="27">
        <f>IF(StockData[[#This Row],[change%]] &gt; 0.02, 0.9, IF(StockData[[#This Row],[change%]] &lt; -0.02, -0.9, 0))</f>
        <v>0.9</v>
      </c>
      <c r="O644" s="27" t="str">
        <f>IF(StockData[[#This Row],[sentiment score]] &gt; 0.5, "Positive", IF(StockData[[#This Row],[sentiment score]] &lt; -0.5, "Negative", "Neutral"))</f>
        <v>Positive</v>
      </c>
    </row>
    <row r="645" spans="1:15" x14ac:dyDescent="0.3">
      <c r="A645" s="1">
        <v>44894</v>
      </c>
      <c r="B645" s="2">
        <v>184.99</v>
      </c>
      <c r="C645" s="2">
        <v>186.38</v>
      </c>
      <c r="D645" s="2">
        <v>178.75</v>
      </c>
      <c r="E645" s="2">
        <v>180.83</v>
      </c>
      <c r="F645" s="2">
        <v>83357111</v>
      </c>
      <c r="G645" s="27" t="str">
        <f>TEXT(StockData[[#This Row],[Date]],"dddd")</f>
        <v>Tuesday</v>
      </c>
      <c r="H645" s="27" t="str">
        <f>TEXT(StockData[[#This Row],[Date]],"mmm yyyy")</f>
        <v>Nov 2022</v>
      </c>
      <c r="I645" s="2">
        <f>StockData[[#This Row],[high]] - StockData[[#This Row],[low]]</f>
        <v>7.6299999999999955</v>
      </c>
      <c r="J645" s="27" t="str">
        <f>IF(StockData[[#This Row],[high]]=_xlfn.MAXIFS(StockData[high],StockData[Date],"&lt;="&amp;StockData[[#This Row],[Date]]),"New High","Repeat")</f>
        <v>Repeat</v>
      </c>
      <c r="K645" s="27" t="str">
        <f>IF(StockData[[#This Row],[Spread]]&lt;5,"Low",IF(StockData[[#This Row],[Spread]]&lt;=15,"Medium","High"))</f>
        <v>Medium</v>
      </c>
      <c r="L645" s="27" t="str">
        <f>IF(StockData[[#This Row],[Spread]] &gt; AVERAGE(StockData[Spread]) * 1.2, "High", IF(StockData[[#This Row],[Spread]] &lt; AVERAGE(StockData[Spread]) * 0.8, "Low", "Medium"))</f>
        <v>Low</v>
      </c>
      <c r="M645" s="13">
        <f>(StockData[[#This Row],[close]] - StockData[[#This Row],[open]] )/ StockData[[#This Row],[open]]</f>
        <v>-2.2487702037947976E-2</v>
      </c>
      <c r="N645" s="27">
        <f>IF(StockData[[#This Row],[change%]] &gt; 0.02, 0.9, IF(StockData[[#This Row],[change%]] &lt; -0.02, -0.9, 0))</f>
        <v>-0.9</v>
      </c>
      <c r="O645" s="27" t="str">
        <f>IF(StockData[[#This Row],[sentiment score]] &gt; 0.5, "Positive", IF(StockData[[#This Row],[sentiment score]] &lt; -0.5, "Negative", "Neutral"))</f>
        <v>Negative</v>
      </c>
    </row>
    <row r="646" spans="1:15" x14ac:dyDescent="0.3">
      <c r="A646" s="1">
        <v>44893</v>
      </c>
      <c r="B646" s="2">
        <v>179.96</v>
      </c>
      <c r="C646" s="2">
        <v>188.5</v>
      </c>
      <c r="D646" s="2">
        <v>179</v>
      </c>
      <c r="E646" s="2">
        <v>182.92</v>
      </c>
      <c r="F646" s="2">
        <v>93038148</v>
      </c>
      <c r="G646" s="27" t="str">
        <f>TEXT(StockData[[#This Row],[Date]],"dddd")</f>
        <v>Monday</v>
      </c>
      <c r="H646" s="27" t="str">
        <f>TEXT(StockData[[#This Row],[Date]],"mmm yyyy")</f>
        <v>Nov 2022</v>
      </c>
      <c r="I646" s="2">
        <f>StockData[[#This Row],[high]] - StockData[[#This Row],[low]]</f>
        <v>9.5</v>
      </c>
      <c r="J646" s="27" t="str">
        <f>IF(StockData[[#This Row],[high]]=_xlfn.MAXIFS(StockData[high],StockData[Date],"&lt;="&amp;StockData[[#This Row],[Date]]),"New High","Repeat")</f>
        <v>Repeat</v>
      </c>
      <c r="K646" s="27" t="str">
        <f>IF(StockData[[#This Row],[Spread]]&lt;5,"Low",IF(StockData[[#This Row],[Spread]]&lt;=15,"Medium","High"))</f>
        <v>Medium</v>
      </c>
      <c r="L646" s="27" t="str">
        <f>IF(StockData[[#This Row],[Spread]] &gt; AVERAGE(StockData[Spread]) * 1.2, "High", IF(StockData[[#This Row],[Spread]] &lt; AVERAGE(StockData[Spread]) * 0.8, "Low", "Medium"))</f>
        <v>Low</v>
      </c>
      <c r="M646" s="13">
        <f>(StockData[[#This Row],[close]] - StockData[[#This Row],[open]] )/ StockData[[#This Row],[open]]</f>
        <v>1.6448099577683815E-2</v>
      </c>
      <c r="N646" s="27">
        <f>IF(StockData[[#This Row],[change%]] &gt; 0.02, 0.9, IF(StockData[[#This Row],[change%]] &lt; -0.02, -0.9, 0))</f>
        <v>0</v>
      </c>
      <c r="O646" s="27" t="str">
        <f>IF(StockData[[#This Row],[sentiment score]] &gt; 0.5, "Positive", IF(StockData[[#This Row],[sentiment score]] &lt; -0.5, "Negative", "Neutral"))</f>
        <v>Neutral</v>
      </c>
    </row>
    <row r="647" spans="1:15" x14ac:dyDescent="0.3">
      <c r="A647" s="1">
        <v>44890</v>
      </c>
      <c r="B647" s="2">
        <v>185.06</v>
      </c>
      <c r="C647" s="2">
        <v>185.2</v>
      </c>
      <c r="D647" s="2">
        <v>180.63</v>
      </c>
      <c r="E647" s="2">
        <v>182.86</v>
      </c>
      <c r="F647" s="2">
        <v>50672739</v>
      </c>
      <c r="G647" s="27" t="str">
        <f>TEXT(StockData[[#This Row],[Date]],"dddd")</f>
        <v>Friday</v>
      </c>
      <c r="H647" s="27" t="str">
        <f>TEXT(StockData[[#This Row],[Date]],"mmm yyyy")</f>
        <v>Nov 2022</v>
      </c>
      <c r="I647" s="2">
        <f>StockData[[#This Row],[high]] - StockData[[#This Row],[low]]</f>
        <v>4.5699999999999932</v>
      </c>
      <c r="J647" s="27" t="str">
        <f>IF(StockData[[#This Row],[high]]=_xlfn.MAXIFS(StockData[high],StockData[Date],"&lt;="&amp;StockData[[#This Row],[Date]]),"New High","Repeat")</f>
        <v>Repeat</v>
      </c>
      <c r="K647" s="27" t="str">
        <f>IF(StockData[[#This Row],[Spread]]&lt;5,"Low",IF(StockData[[#This Row],[Spread]]&lt;=15,"Medium","High"))</f>
        <v>Low</v>
      </c>
      <c r="L647" s="27" t="str">
        <f>IF(StockData[[#This Row],[Spread]] &gt; AVERAGE(StockData[Spread]) * 1.2, "High", IF(StockData[[#This Row],[Spread]] &lt; AVERAGE(StockData[Spread]) * 0.8, "Low", "Medium"))</f>
        <v>Low</v>
      </c>
      <c r="M647" s="13">
        <f>(StockData[[#This Row],[close]] - StockData[[#This Row],[open]] )/ StockData[[#This Row],[open]]</f>
        <v>-1.188803631254722E-2</v>
      </c>
      <c r="N647" s="27">
        <f>IF(StockData[[#This Row],[change%]] &gt; 0.02, 0.9, IF(StockData[[#This Row],[change%]] &lt; -0.02, -0.9, 0))</f>
        <v>0</v>
      </c>
      <c r="O647" s="27" t="str">
        <f>IF(StockData[[#This Row],[sentiment score]] &gt; 0.5, "Positive", IF(StockData[[#This Row],[sentiment score]] &lt; -0.5, "Negative", "Neutral"))</f>
        <v>Neutral</v>
      </c>
    </row>
    <row r="648" spans="1:15" x14ac:dyDescent="0.3">
      <c r="A648" s="1">
        <v>44888</v>
      </c>
      <c r="B648" s="2">
        <v>173.57</v>
      </c>
      <c r="C648" s="2">
        <v>183.62</v>
      </c>
      <c r="D648" s="2">
        <v>172.5</v>
      </c>
      <c r="E648" s="2">
        <v>183.2</v>
      </c>
      <c r="F648" s="2">
        <v>109536709</v>
      </c>
      <c r="G648" s="27" t="str">
        <f>TEXT(StockData[[#This Row],[Date]],"dddd")</f>
        <v>Wednesday</v>
      </c>
      <c r="H648" s="27" t="str">
        <f>TEXT(StockData[[#This Row],[Date]],"mmm yyyy")</f>
        <v>Nov 2022</v>
      </c>
      <c r="I648" s="2">
        <f>StockData[[#This Row],[high]] - StockData[[#This Row],[low]]</f>
        <v>11.120000000000005</v>
      </c>
      <c r="J648" s="27" t="str">
        <f>IF(StockData[[#This Row],[high]]=_xlfn.MAXIFS(StockData[high],StockData[Date],"&lt;="&amp;StockData[[#This Row],[Date]]),"New High","Repeat")</f>
        <v>Repeat</v>
      </c>
      <c r="K648" s="27" t="str">
        <f>IF(StockData[[#This Row],[Spread]]&lt;5,"Low",IF(StockData[[#This Row],[Spread]]&lt;=15,"Medium","High"))</f>
        <v>Medium</v>
      </c>
      <c r="L648" s="27" t="str">
        <f>IF(StockData[[#This Row],[Spread]] &gt; AVERAGE(StockData[Spread]) * 1.2, "High", IF(StockData[[#This Row],[Spread]] &lt; AVERAGE(StockData[Spread]) * 0.8, "Low", "Medium"))</f>
        <v>Medium</v>
      </c>
      <c r="M648" s="13">
        <f>(StockData[[#This Row],[close]] - StockData[[#This Row],[open]] )/ StockData[[#This Row],[open]]</f>
        <v>5.5481938122947487E-2</v>
      </c>
      <c r="N648" s="27">
        <f>IF(StockData[[#This Row],[change%]] &gt; 0.02, 0.9, IF(StockData[[#This Row],[change%]] &lt; -0.02, -0.9, 0))</f>
        <v>0.9</v>
      </c>
      <c r="O648" s="27" t="str">
        <f>IF(StockData[[#This Row],[sentiment score]] &gt; 0.5, "Positive", IF(StockData[[#This Row],[sentiment score]] &lt; -0.5, "Negative", "Neutral"))</f>
        <v>Positive</v>
      </c>
    </row>
    <row r="649" spans="1:15" x14ac:dyDescent="0.3">
      <c r="A649" s="1">
        <v>44887</v>
      </c>
      <c r="B649" s="2">
        <v>168.63</v>
      </c>
      <c r="C649" s="2">
        <v>170.92</v>
      </c>
      <c r="D649" s="2">
        <v>166.185</v>
      </c>
      <c r="E649" s="2">
        <v>169.91</v>
      </c>
      <c r="F649" s="2">
        <v>78452327</v>
      </c>
      <c r="G649" s="27" t="str">
        <f>TEXT(StockData[[#This Row],[Date]],"dddd")</f>
        <v>Tuesday</v>
      </c>
      <c r="H649" s="27" t="str">
        <f>TEXT(StockData[[#This Row],[Date]],"mmm yyyy")</f>
        <v>Nov 2022</v>
      </c>
      <c r="I649" s="2">
        <f>StockData[[#This Row],[high]] - StockData[[#This Row],[low]]</f>
        <v>4.7349999999999852</v>
      </c>
      <c r="J649" s="27" t="str">
        <f>IF(StockData[[#This Row],[high]]=_xlfn.MAXIFS(StockData[high],StockData[Date],"&lt;="&amp;StockData[[#This Row],[Date]]),"New High","Repeat")</f>
        <v>Repeat</v>
      </c>
      <c r="K649" s="27" t="str">
        <f>IF(StockData[[#This Row],[Spread]]&lt;5,"Low",IF(StockData[[#This Row],[Spread]]&lt;=15,"Medium","High"))</f>
        <v>Low</v>
      </c>
      <c r="L649" s="27" t="str">
        <f>IF(StockData[[#This Row],[Spread]] &gt; AVERAGE(StockData[Spread]) * 1.2, "High", IF(StockData[[#This Row],[Spread]] &lt; AVERAGE(StockData[Spread]) * 0.8, "Low", "Medium"))</f>
        <v>Low</v>
      </c>
      <c r="M649" s="13">
        <f>(StockData[[#This Row],[close]] - StockData[[#This Row],[open]] )/ StockData[[#This Row],[open]]</f>
        <v>7.5905829330486932E-3</v>
      </c>
      <c r="N649" s="27">
        <f>IF(StockData[[#This Row],[change%]] &gt; 0.02, 0.9, IF(StockData[[#This Row],[change%]] &lt; -0.02, -0.9, 0))</f>
        <v>0</v>
      </c>
      <c r="O649" s="27" t="str">
        <f>IF(StockData[[#This Row],[sentiment score]] &gt; 0.5, "Positive", IF(StockData[[#This Row],[sentiment score]] &lt; -0.5, "Negative", "Neutral"))</f>
        <v>Neutral</v>
      </c>
    </row>
    <row r="650" spans="1:15" x14ac:dyDescent="0.3">
      <c r="A650" s="1">
        <v>44886</v>
      </c>
      <c r="B650" s="2">
        <v>175.85</v>
      </c>
      <c r="C650" s="2">
        <v>176.77</v>
      </c>
      <c r="D650" s="2">
        <v>167.54</v>
      </c>
      <c r="E650" s="2">
        <v>167.87</v>
      </c>
      <c r="F650" s="2">
        <v>92882712</v>
      </c>
      <c r="G650" s="27" t="str">
        <f>TEXT(StockData[[#This Row],[Date]],"dddd")</f>
        <v>Monday</v>
      </c>
      <c r="H650" s="27" t="str">
        <f>TEXT(StockData[[#This Row],[Date]],"mmm yyyy")</f>
        <v>Nov 2022</v>
      </c>
      <c r="I650" s="2">
        <f>StockData[[#This Row],[high]] - StockData[[#This Row],[low]]</f>
        <v>9.2300000000000182</v>
      </c>
      <c r="J650" s="27" t="str">
        <f>IF(StockData[[#This Row],[high]]=_xlfn.MAXIFS(StockData[high],StockData[Date],"&lt;="&amp;StockData[[#This Row],[Date]]),"New High","Repeat")</f>
        <v>Repeat</v>
      </c>
      <c r="K650" s="27" t="str">
        <f>IF(StockData[[#This Row],[Spread]]&lt;5,"Low",IF(StockData[[#This Row],[Spread]]&lt;=15,"Medium","High"))</f>
        <v>Medium</v>
      </c>
      <c r="L650" s="27" t="str">
        <f>IF(StockData[[#This Row],[Spread]] &gt; AVERAGE(StockData[Spread]) * 1.2, "High", IF(StockData[[#This Row],[Spread]] &lt; AVERAGE(StockData[Spread]) * 0.8, "Low", "Medium"))</f>
        <v>Low</v>
      </c>
      <c r="M650" s="13">
        <f>(StockData[[#This Row],[close]] - StockData[[#This Row],[open]] )/ StockData[[#This Row],[open]]</f>
        <v>-4.537958487347165E-2</v>
      </c>
      <c r="N650" s="27">
        <f>IF(StockData[[#This Row],[change%]] &gt; 0.02, 0.9, IF(StockData[[#This Row],[change%]] &lt; -0.02, -0.9, 0))</f>
        <v>-0.9</v>
      </c>
      <c r="O650" s="27" t="str">
        <f>IF(StockData[[#This Row],[sentiment score]] &gt; 0.5, "Positive", IF(StockData[[#This Row],[sentiment score]] &lt; -0.5, "Negative", "Neutral"))</f>
        <v>Negative</v>
      </c>
    </row>
    <row r="651" spans="1:15" x14ac:dyDescent="0.3">
      <c r="A651" s="1">
        <v>44883</v>
      </c>
      <c r="B651" s="2">
        <v>185.05</v>
      </c>
      <c r="C651" s="2">
        <v>185.19</v>
      </c>
      <c r="D651" s="2">
        <v>176.55</v>
      </c>
      <c r="E651" s="2">
        <v>180.19</v>
      </c>
      <c r="F651" s="2">
        <v>76048866</v>
      </c>
      <c r="G651" s="27" t="str">
        <f>TEXT(StockData[[#This Row],[Date]],"dddd")</f>
        <v>Friday</v>
      </c>
      <c r="H651" s="27" t="str">
        <f>TEXT(StockData[[#This Row],[Date]],"mmm yyyy")</f>
        <v>Nov 2022</v>
      </c>
      <c r="I651" s="2">
        <f>StockData[[#This Row],[high]] - StockData[[#This Row],[low]]</f>
        <v>8.6399999999999864</v>
      </c>
      <c r="J651" s="27" t="str">
        <f>IF(StockData[[#This Row],[high]]=_xlfn.MAXIFS(StockData[high],StockData[Date],"&lt;="&amp;StockData[[#This Row],[Date]]),"New High","Repeat")</f>
        <v>Repeat</v>
      </c>
      <c r="K651" s="27" t="str">
        <f>IF(StockData[[#This Row],[Spread]]&lt;5,"Low",IF(StockData[[#This Row],[Spread]]&lt;=15,"Medium","High"))</f>
        <v>Medium</v>
      </c>
      <c r="L651" s="27" t="str">
        <f>IF(StockData[[#This Row],[Spread]] &gt; AVERAGE(StockData[Spread]) * 1.2, "High", IF(StockData[[#This Row],[Spread]] &lt; AVERAGE(StockData[Spread]) * 0.8, "Low", "Medium"))</f>
        <v>Low</v>
      </c>
      <c r="M651" s="13">
        <f>(StockData[[#This Row],[close]] - StockData[[#This Row],[open]] )/ StockData[[#This Row],[open]]</f>
        <v>-2.6263172115644492E-2</v>
      </c>
      <c r="N651" s="27">
        <f>IF(StockData[[#This Row],[change%]] &gt; 0.02, 0.9, IF(StockData[[#This Row],[change%]] &lt; -0.02, -0.9, 0))</f>
        <v>-0.9</v>
      </c>
      <c r="O651" s="27" t="str">
        <f>IF(StockData[[#This Row],[sentiment score]] &gt; 0.5, "Positive", IF(StockData[[#This Row],[sentiment score]] &lt; -0.5, "Negative", "Neutral"))</f>
        <v>Negative</v>
      </c>
    </row>
    <row r="652" spans="1:15" x14ac:dyDescent="0.3">
      <c r="A652" s="1">
        <v>44882</v>
      </c>
      <c r="B652" s="2">
        <v>183.96</v>
      </c>
      <c r="C652" s="2">
        <v>186.16</v>
      </c>
      <c r="D652" s="2">
        <v>180.9</v>
      </c>
      <c r="E652" s="2">
        <v>183.17</v>
      </c>
      <c r="F652" s="2">
        <v>64335970</v>
      </c>
      <c r="G652" s="27" t="str">
        <f>TEXT(StockData[[#This Row],[Date]],"dddd")</f>
        <v>Thursday</v>
      </c>
      <c r="H652" s="27" t="str">
        <f>TEXT(StockData[[#This Row],[Date]],"mmm yyyy")</f>
        <v>Nov 2022</v>
      </c>
      <c r="I652" s="2">
        <f>StockData[[#This Row],[high]] - StockData[[#This Row],[low]]</f>
        <v>5.2599999999999909</v>
      </c>
      <c r="J652" s="27" t="str">
        <f>IF(StockData[[#This Row],[high]]=_xlfn.MAXIFS(StockData[high],StockData[Date],"&lt;="&amp;StockData[[#This Row],[Date]]),"New High","Repeat")</f>
        <v>Repeat</v>
      </c>
      <c r="K652" s="27" t="str">
        <f>IF(StockData[[#This Row],[Spread]]&lt;5,"Low",IF(StockData[[#This Row],[Spread]]&lt;=15,"Medium","High"))</f>
        <v>Medium</v>
      </c>
      <c r="L652" s="27" t="str">
        <f>IF(StockData[[#This Row],[Spread]] &gt; AVERAGE(StockData[Spread]) * 1.2, "High", IF(StockData[[#This Row],[Spread]] &lt; AVERAGE(StockData[Spread]) * 0.8, "Low", "Medium"))</f>
        <v>Low</v>
      </c>
      <c r="M652" s="13">
        <f>(StockData[[#This Row],[close]] - StockData[[#This Row],[open]] )/ StockData[[#This Row],[open]]</f>
        <v>-4.2944118286585148E-3</v>
      </c>
      <c r="N652" s="27">
        <f>IF(StockData[[#This Row],[change%]] &gt; 0.02, 0.9, IF(StockData[[#This Row],[change%]] &lt; -0.02, -0.9, 0))</f>
        <v>0</v>
      </c>
      <c r="O652" s="27" t="str">
        <f>IF(StockData[[#This Row],[sentiment score]] &gt; 0.5, "Positive", IF(StockData[[#This Row],[sentiment score]] &lt; -0.5, "Negative", "Neutral"))</f>
        <v>Neutral</v>
      </c>
    </row>
    <row r="653" spans="1:15" x14ac:dyDescent="0.3">
      <c r="A653" s="1">
        <v>44881</v>
      </c>
      <c r="B653" s="2">
        <v>191.51</v>
      </c>
      <c r="C653" s="2">
        <v>192.57</v>
      </c>
      <c r="D653" s="2">
        <v>185.66</v>
      </c>
      <c r="E653" s="2">
        <v>186.92</v>
      </c>
      <c r="F653" s="2">
        <v>66567599</v>
      </c>
      <c r="G653" s="27" t="str">
        <f>TEXT(StockData[[#This Row],[Date]],"dddd")</f>
        <v>Wednesday</v>
      </c>
      <c r="H653" s="27" t="str">
        <f>TEXT(StockData[[#This Row],[Date]],"mmm yyyy")</f>
        <v>Nov 2022</v>
      </c>
      <c r="I653" s="2">
        <f>StockData[[#This Row],[high]] - StockData[[#This Row],[low]]</f>
        <v>6.9099999999999966</v>
      </c>
      <c r="J653" s="27" t="str">
        <f>IF(StockData[[#This Row],[high]]=_xlfn.MAXIFS(StockData[high],StockData[Date],"&lt;="&amp;StockData[[#This Row],[Date]]),"New High","Repeat")</f>
        <v>Repeat</v>
      </c>
      <c r="K653" s="27" t="str">
        <f>IF(StockData[[#This Row],[Spread]]&lt;5,"Low",IF(StockData[[#This Row],[Spread]]&lt;=15,"Medium","High"))</f>
        <v>Medium</v>
      </c>
      <c r="L653" s="27" t="str">
        <f>IF(StockData[[#This Row],[Spread]] &gt; AVERAGE(StockData[Spread]) * 1.2, "High", IF(StockData[[#This Row],[Spread]] &lt; AVERAGE(StockData[Spread]) * 0.8, "Low", "Medium"))</f>
        <v>Low</v>
      </c>
      <c r="M653" s="13">
        <f>(StockData[[#This Row],[close]] - StockData[[#This Row],[open]] )/ StockData[[#This Row],[open]]</f>
        <v>-2.3967416845073385E-2</v>
      </c>
      <c r="N653" s="27">
        <f>IF(StockData[[#This Row],[change%]] &gt; 0.02, 0.9, IF(StockData[[#This Row],[change%]] &lt; -0.02, -0.9, 0))</f>
        <v>-0.9</v>
      </c>
      <c r="O653" s="27" t="str">
        <f>IF(StockData[[#This Row],[sentiment score]] &gt; 0.5, "Positive", IF(StockData[[#This Row],[sentiment score]] &lt; -0.5, "Negative", "Neutral"))</f>
        <v>Negative</v>
      </c>
    </row>
    <row r="654" spans="1:15" x14ac:dyDescent="0.3">
      <c r="A654" s="1">
        <v>44880</v>
      </c>
      <c r="B654" s="2">
        <v>195.88</v>
      </c>
      <c r="C654" s="2">
        <v>200.8237</v>
      </c>
      <c r="D654" s="2">
        <v>192.06</v>
      </c>
      <c r="E654" s="2">
        <v>194.42</v>
      </c>
      <c r="F654" s="2">
        <v>91293785</v>
      </c>
      <c r="G654" s="27" t="str">
        <f>TEXT(StockData[[#This Row],[Date]],"dddd")</f>
        <v>Tuesday</v>
      </c>
      <c r="H654" s="27" t="str">
        <f>TEXT(StockData[[#This Row],[Date]],"mmm yyyy")</f>
        <v>Nov 2022</v>
      </c>
      <c r="I654" s="2">
        <f>StockData[[#This Row],[high]] - StockData[[#This Row],[low]]</f>
        <v>8.7637</v>
      </c>
      <c r="J654" s="27" t="str">
        <f>IF(StockData[[#This Row],[high]]=_xlfn.MAXIFS(StockData[high],StockData[Date],"&lt;="&amp;StockData[[#This Row],[Date]]),"New High","Repeat")</f>
        <v>Repeat</v>
      </c>
      <c r="K654" s="27" t="str">
        <f>IF(StockData[[#This Row],[Spread]]&lt;5,"Low",IF(StockData[[#This Row],[Spread]]&lt;=15,"Medium","High"))</f>
        <v>Medium</v>
      </c>
      <c r="L654" s="27" t="str">
        <f>IF(StockData[[#This Row],[Spread]] &gt; AVERAGE(StockData[Spread]) * 1.2, "High", IF(StockData[[#This Row],[Spread]] &lt; AVERAGE(StockData[Spread]) * 0.8, "Low", "Medium"))</f>
        <v>Low</v>
      </c>
      <c r="M654" s="13">
        <f>(StockData[[#This Row],[close]] - StockData[[#This Row],[open]] )/ StockData[[#This Row],[open]]</f>
        <v>-7.4535429855013685E-3</v>
      </c>
      <c r="N654" s="27">
        <f>IF(StockData[[#This Row],[change%]] &gt; 0.02, 0.9, IF(StockData[[#This Row],[change%]] &lt; -0.02, -0.9, 0))</f>
        <v>0</v>
      </c>
      <c r="O654" s="27" t="str">
        <f>IF(StockData[[#This Row],[sentiment score]] &gt; 0.5, "Positive", IF(StockData[[#This Row],[sentiment score]] &lt; -0.5, "Negative", "Neutral"))</f>
        <v>Neutral</v>
      </c>
    </row>
    <row r="655" spans="1:15" x14ac:dyDescent="0.3">
      <c r="A655" s="1">
        <v>44879</v>
      </c>
      <c r="B655" s="2">
        <v>192.77</v>
      </c>
      <c r="C655" s="2">
        <v>195.73</v>
      </c>
      <c r="D655" s="2">
        <v>186.34</v>
      </c>
      <c r="E655" s="2">
        <v>190.95</v>
      </c>
      <c r="F655" s="2">
        <v>92226649</v>
      </c>
      <c r="G655" s="27" t="str">
        <f>TEXT(StockData[[#This Row],[Date]],"dddd")</f>
        <v>Monday</v>
      </c>
      <c r="H655" s="27" t="str">
        <f>TEXT(StockData[[#This Row],[Date]],"mmm yyyy")</f>
        <v>Nov 2022</v>
      </c>
      <c r="I655" s="2">
        <f>StockData[[#This Row],[high]] - StockData[[#This Row],[low]]</f>
        <v>9.3899999999999864</v>
      </c>
      <c r="J655" s="27" t="str">
        <f>IF(StockData[[#This Row],[high]]=_xlfn.MAXIFS(StockData[high],StockData[Date],"&lt;="&amp;StockData[[#This Row],[Date]]),"New High","Repeat")</f>
        <v>Repeat</v>
      </c>
      <c r="K655" s="27" t="str">
        <f>IF(StockData[[#This Row],[Spread]]&lt;5,"Low",IF(StockData[[#This Row],[Spread]]&lt;=15,"Medium","High"))</f>
        <v>Medium</v>
      </c>
      <c r="L655" s="27" t="str">
        <f>IF(StockData[[#This Row],[Spread]] &gt; AVERAGE(StockData[Spread]) * 1.2, "High", IF(StockData[[#This Row],[Spread]] &lt; AVERAGE(StockData[Spread]) * 0.8, "Low", "Medium"))</f>
        <v>Low</v>
      </c>
      <c r="M655" s="13">
        <f>(StockData[[#This Row],[close]] - StockData[[#This Row],[open]] )/ StockData[[#This Row],[open]]</f>
        <v>-9.4413031073300908E-3</v>
      </c>
      <c r="N655" s="27">
        <f>IF(StockData[[#This Row],[change%]] &gt; 0.02, 0.9, IF(StockData[[#This Row],[change%]] &lt; -0.02, -0.9, 0))</f>
        <v>0</v>
      </c>
      <c r="O655" s="27" t="str">
        <f>IF(StockData[[#This Row],[sentiment score]] &gt; 0.5, "Positive", IF(StockData[[#This Row],[sentiment score]] &lt; -0.5, "Negative", "Neutral"))</f>
        <v>Neutral</v>
      </c>
    </row>
    <row r="656" spans="1:15" x14ac:dyDescent="0.3">
      <c r="A656" s="1">
        <v>44876</v>
      </c>
      <c r="B656" s="2">
        <v>186</v>
      </c>
      <c r="C656" s="2">
        <v>196.52</v>
      </c>
      <c r="D656" s="2">
        <v>182.59</v>
      </c>
      <c r="E656" s="2">
        <v>195.97</v>
      </c>
      <c r="F656" s="2">
        <v>114403575</v>
      </c>
      <c r="G656" s="27" t="str">
        <f>TEXT(StockData[[#This Row],[Date]],"dddd")</f>
        <v>Friday</v>
      </c>
      <c r="H656" s="27" t="str">
        <f>TEXT(StockData[[#This Row],[Date]],"mmm yyyy")</f>
        <v>Nov 2022</v>
      </c>
      <c r="I656" s="2">
        <f>StockData[[#This Row],[high]] - StockData[[#This Row],[low]]</f>
        <v>13.930000000000007</v>
      </c>
      <c r="J656" s="27" t="str">
        <f>IF(StockData[[#This Row],[high]]=_xlfn.MAXIFS(StockData[high],StockData[Date],"&lt;="&amp;StockData[[#This Row],[Date]]),"New High","Repeat")</f>
        <v>Repeat</v>
      </c>
      <c r="K656" s="27" t="str">
        <f>IF(StockData[[#This Row],[Spread]]&lt;5,"Low",IF(StockData[[#This Row],[Spread]]&lt;=15,"Medium","High"))</f>
        <v>Medium</v>
      </c>
      <c r="L656" s="27" t="str">
        <f>IF(StockData[[#This Row],[Spread]] &gt; AVERAGE(StockData[Spread]) * 1.2, "High", IF(StockData[[#This Row],[Spread]] &lt; AVERAGE(StockData[Spread]) * 0.8, "Low", "Medium"))</f>
        <v>Medium</v>
      </c>
      <c r="M656" s="13">
        <f>(StockData[[#This Row],[close]] - StockData[[#This Row],[open]] )/ StockData[[#This Row],[open]]</f>
        <v>5.3602150537634403E-2</v>
      </c>
      <c r="N656" s="27">
        <f>IF(StockData[[#This Row],[change%]] &gt; 0.02, 0.9, IF(StockData[[#This Row],[change%]] &lt; -0.02, -0.9, 0))</f>
        <v>0.9</v>
      </c>
      <c r="O656" s="27" t="str">
        <f>IF(StockData[[#This Row],[sentiment score]] &gt; 0.5, "Positive", IF(StockData[[#This Row],[sentiment score]] &lt; -0.5, "Negative", "Neutral"))</f>
        <v>Positive</v>
      </c>
    </row>
    <row r="657" spans="1:15" x14ac:dyDescent="0.3">
      <c r="A657" s="1">
        <v>44875</v>
      </c>
      <c r="B657" s="2">
        <v>189.9</v>
      </c>
      <c r="C657" s="2">
        <v>191</v>
      </c>
      <c r="D657" s="2">
        <v>180.03</v>
      </c>
      <c r="E657" s="2">
        <v>190.72</v>
      </c>
      <c r="F657" s="2">
        <v>132703015</v>
      </c>
      <c r="G657" s="27" t="str">
        <f>TEXT(StockData[[#This Row],[Date]],"dddd")</f>
        <v>Thursday</v>
      </c>
      <c r="H657" s="27" t="str">
        <f>TEXT(StockData[[#This Row],[Date]],"mmm yyyy")</f>
        <v>Nov 2022</v>
      </c>
      <c r="I657" s="2">
        <f>StockData[[#This Row],[high]] - StockData[[#This Row],[low]]</f>
        <v>10.969999999999999</v>
      </c>
      <c r="J657" s="27" t="str">
        <f>IF(StockData[[#This Row],[high]]=_xlfn.MAXIFS(StockData[high],StockData[Date],"&lt;="&amp;StockData[[#This Row],[Date]]),"New High","Repeat")</f>
        <v>Repeat</v>
      </c>
      <c r="K657" s="27" t="str">
        <f>IF(StockData[[#This Row],[Spread]]&lt;5,"Low",IF(StockData[[#This Row],[Spread]]&lt;=15,"Medium","High"))</f>
        <v>Medium</v>
      </c>
      <c r="L657" s="27" t="str">
        <f>IF(StockData[[#This Row],[Spread]] &gt; AVERAGE(StockData[Spread]) * 1.2, "High", IF(StockData[[#This Row],[Spread]] &lt; AVERAGE(StockData[Spread]) * 0.8, "Low", "Medium"))</f>
        <v>Medium</v>
      </c>
      <c r="M657" s="13">
        <f>(StockData[[#This Row],[close]] - StockData[[#This Row],[open]] )/ StockData[[#This Row],[open]]</f>
        <v>4.3180621379673148E-3</v>
      </c>
      <c r="N657" s="27">
        <f>IF(StockData[[#This Row],[change%]] &gt; 0.02, 0.9, IF(StockData[[#This Row],[change%]] &lt; -0.02, -0.9, 0))</f>
        <v>0</v>
      </c>
      <c r="O657" s="27" t="str">
        <f>IF(StockData[[#This Row],[sentiment score]] &gt; 0.5, "Positive", IF(StockData[[#This Row],[sentiment score]] &lt; -0.5, "Negative", "Neutral"))</f>
        <v>Neutral</v>
      </c>
    </row>
    <row r="658" spans="1:15" x14ac:dyDescent="0.3">
      <c r="A658" s="1">
        <v>44874</v>
      </c>
      <c r="B658" s="2">
        <v>190.77500000000001</v>
      </c>
      <c r="C658" s="2">
        <v>195.89</v>
      </c>
      <c r="D658" s="2">
        <v>177.12</v>
      </c>
      <c r="E658" s="2">
        <v>177.59</v>
      </c>
      <c r="F658" s="2">
        <v>127062659</v>
      </c>
      <c r="G658" s="27" t="str">
        <f>TEXT(StockData[[#This Row],[Date]],"dddd")</f>
        <v>Wednesday</v>
      </c>
      <c r="H658" s="27" t="str">
        <f>TEXT(StockData[[#This Row],[Date]],"mmm yyyy")</f>
        <v>Nov 2022</v>
      </c>
      <c r="I658" s="2">
        <f>StockData[[#This Row],[high]] - StockData[[#This Row],[low]]</f>
        <v>18.769999999999982</v>
      </c>
      <c r="J658" s="27" t="str">
        <f>IF(StockData[[#This Row],[high]]=_xlfn.MAXIFS(StockData[high],StockData[Date],"&lt;="&amp;StockData[[#This Row],[Date]]),"New High","Repeat")</f>
        <v>Repeat</v>
      </c>
      <c r="K658" s="27" t="str">
        <f>IF(StockData[[#This Row],[Spread]]&lt;5,"Low",IF(StockData[[#This Row],[Spread]]&lt;=15,"Medium","High"))</f>
        <v>High</v>
      </c>
      <c r="L658" s="27" t="str">
        <f>IF(StockData[[#This Row],[Spread]] &gt; AVERAGE(StockData[Spread]) * 1.2, "High", IF(StockData[[#This Row],[Spread]] &lt; AVERAGE(StockData[Spread]) * 0.8, "Low", "Medium"))</f>
        <v>High</v>
      </c>
      <c r="M658" s="13">
        <f>(StockData[[#This Row],[close]] - StockData[[#This Row],[open]] )/ StockData[[#This Row],[open]]</f>
        <v>-6.9112829249115465E-2</v>
      </c>
      <c r="N658" s="27">
        <f>IF(StockData[[#This Row],[change%]] &gt; 0.02, 0.9, IF(StockData[[#This Row],[change%]] &lt; -0.02, -0.9, 0))</f>
        <v>-0.9</v>
      </c>
      <c r="O658" s="27" t="str">
        <f>IF(StockData[[#This Row],[sentiment score]] &gt; 0.5, "Positive", IF(StockData[[#This Row],[sentiment score]] &lt; -0.5, "Negative", "Neutral"))</f>
        <v>Negative</v>
      </c>
    </row>
    <row r="659" spans="1:15" x14ac:dyDescent="0.3">
      <c r="A659" s="1">
        <v>44873</v>
      </c>
      <c r="B659" s="2">
        <v>194.02</v>
      </c>
      <c r="C659" s="2">
        <v>195.2</v>
      </c>
      <c r="D659" s="2">
        <v>186.75</v>
      </c>
      <c r="E659" s="2">
        <v>191.3</v>
      </c>
      <c r="F659" s="2">
        <v>128803404</v>
      </c>
      <c r="G659" s="27" t="str">
        <f>TEXT(StockData[[#This Row],[Date]],"dddd")</f>
        <v>Tuesday</v>
      </c>
      <c r="H659" s="27" t="str">
        <f>TEXT(StockData[[#This Row],[Date]],"mmm yyyy")</f>
        <v>Nov 2022</v>
      </c>
      <c r="I659" s="2">
        <f>StockData[[#This Row],[high]] - StockData[[#This Row],[low]]</f>
        <v>8.4499999999999886</v>
      </c>
      <c r="J659" s="27" t="str">
        <f>IF(StockData[[#This Row],[high]]=_xlfn.MAXIFS(StockData[high],StockData[Date],"&lt;="&amp;StockData[[#This Row],[Date]]),"New High","Repeat")</f>
        <v>Repeat</v>
      </c>
      <c r="K659" s="27" t="str">
        <f>IF(StockData[[#This Row],[Spread]]&lt;5,"Low",IF(StockData[[#This Row],[Spread]]&lt;=15,"Medium","High"))</f>
        <v>Medium</v>
      </c>
      <c r="L659" s="27" t="str">
        <f>IF(StockData[[#This Row],[Spread]] &gt; AVERAGE(StockData[Spread]) * 1.2, "High", IF(StockData[[#This Row],[Spread]] &lt; AVERAGE(StockData[Spread]) * 0.8, "Low", "Medium"))</f>
        <v>Low</v>
      </c>
      <c r="M659" s="13">
        <f>(StockData[[#This Row],[close]] - StockData[[#This Row],[open]] )/ StockData[[#This Row],[open]]</f>
        <v>-1.4019173281105034E-2</v>
      </c>
      <c r="N659" s="27">
        <f>IF(StockData[[#This Row],[change%]] &gt; 0.02, 0.9, IF(StockData[[#This Row],[change%]] &lt; -0.02, -0.9, 0))</f>
        <v>0</v>
      </c>
      <c r="O659" s="27" t="str">
        <f>IF(StockData[[#This Row],[sentiment score]] &gt; 0.5, "Positive", IF(StockData[[#This Row],[sentiment score]] &lt; -0.5, "Negative", "Neutral"))</f>
        <v>Neutral</v>
      </c>
    </row>
    <row r="660" spans="1:15" x14ac:dyDescent="0.3">
      <c r="A660" s="1">
        <v>44872</v>
      </c>
      <c r="B660" s="2">
        <v>208.65</v>
      </c>
      <c r="C660" s="2">
        <v>208.9</v>
      </c>
      <c r="D660" s="2">
        <v>196.66</v>
      </c>
      <c r="E660" s="2">
        <v>197.08</v>
      </c>
      <c r="F660" s="2">
        <v>93916520</v>
      </c>
      <c r="G660" s="27" t="str">
        <f>TEXT(StockData[[#This Row],[Date]],"dddd")</f>
        <v>Monday</v>
      </c>
      <c r="H660" s="27" t="str">
        <f>TEXT(StockData[[#This Row],[Date]],"mmm yyyy")</f>
        <v>Nov 2022</v>
      </c>
      <c r="I660" s="2">
        <f>StockData[[#This Row],[high]] - StockData[[#This Row],[low]]</f>
        <v>12.240000000000009</v>
      </c>
      <c r="J660" s="27" t="str">
        <f>IF(StockData[[#This Row],[high]]=_xlfn.MAXIFS(StockData[high],StockData[Date],"&lt;="&amp;StockData[[#This Row],[Date]]),"New High","Repeat")</f>
        <v>Repeat</v>
      </c>
      <c r="K660" s="27" t="str">
        <f>IF(StockData[[#This Row],[Spread]]&lt;5,"Low",IF(StockData[[#This Row],[Spread]]&lt;=15,"Medium","High"))</f>
        <v>Medium</v>
      </c>
      <c r="L660" s="27" t="str">
        <f>IF(StockData[[#This Row],[Spread]] &gt; AVERAGE(StockData[Spread]) * 1.2, "High", IF(StockData[[#This Row],[Spread]] &lt; AVERAGE(StockData[Spread]) * 0.8, "Low", "Medium"))</f>
        <v>Medium</v>
      </c>
      <c r="M660" s="13">
        <f>(StockData[[#This Row],[close]] - StockData[[#This Row],[open]] )/ StockData[[#This Row],[open]]</f>
        <v>-5.5451713395638598E-2</v>
      </c>
      <c r="N660" s="27">
        <f>IF(StockData[[#This Row],[change%]] &gt; 0.02, 0.9, IF(StockData[[#This Row],[change%]] &lt; -0.02, -0.9, 0))</f>
        <v>-0.9</v>
      </c>
      <c r="O660" s="27" t="str">
        <f>IF(StockData[[#This Row],[sentiment score]] &gt; 0.5, "Positive", IF(StockData[[#This Row],[sentiment score]] &lt; -0.5, "Negative", "Neutral"))</f>
        <v>Negative</v>
      </c>
    </row>
    <row r="661" spans="1:15" x14ac:dyDescent="0.3">
      <c r="A661" s="1">
        <v>44869</v>
      </c>
      <c r="B661" s="2">
        <v>222.6</v>
      </c>
      <c r="C661" s="2">
        <v>223.8</v>
      </c>
      <c r="D661" s="2">
        <v>203.08</v>
      </c>
      <c r="E661" s="2">
        <v>207.47</v>
      </c>
      <c r="F661" s="2">
        <v>98622212</v>
      </c>
      <c r="G661" s="27" t="str">
        <f>TEXT(StockData[[#This Row],[Date]],"dddd")</f>
        <v>Friday</v>
      </c>
      <c r="H661" s="27" t="str">
        <f>TEXT(StockData[[#This Row],[Date]],"mmm yyyy")</f>
        <v>Nov 2022</v>
      </c>
      <c r="I661" s="2">
        <f>StockData[[#This Row],[high]] - StockData[[#This Row],[low]]</f>
        <v>20.72</v>
      </c>
      <c r="J661" s="27" t="str">
        <f>IF(StockData[[#This Row],[high]]=_xlfn.MAXIFS(StockData[high],StockData[Date],"&lt;="&amp;StockData[[#This Row],[Date]]),"New High","Repeat")</f>
        <v>Repeat</v>
      </c>
      <c r="K661" s="27" t="str">
        <f>IF(StockData[[#This Row],[Spread]]&lt;5,"Low",IF(StockData[[#This Row],[Spread]]&lt;=15,"Medium","High"))</f>
        <v>High</v>
      </c>
      <c r="L661" s="27" t="str">
        <f>IF(StockData[[#This Row],[Spread]] &gt; AVERAGE(StockData[Spread]) * 1.2, "High", IF(StockData[[#This Row],[Spread]] &lt; AVERAGE(StockData[Spread]) * 0.8, "Low", "Medium"))</f>
        <v>High</v>
      </c>
      <c r="M661" s="13">
        <f>(StockData[[#This Row],[close]] - StockData[[#This Row],[open]] )/ StockData[[#This Row],[open]]</f>
        <v>-6.7969451931716066E-2</v>
      </c>
      <c r="N661" s="27">
        <f>IF(StockData[[#This Row],[change%]] &gt; 0.02, 0.9, IF(StockData[[#This Row],[change%]] &lt; -0.02, -0.9, 0))</f>
        <v>-0.9</v>
      </c>
      <c r="O661" s="27" t="str">
        <f>IF(StockData[[#This Row],[sentiment score]] &gt; 0.5, "Positive", IF(StockData[[#This Row],[sentiment score]] &lt; -0.5, "Negative", "Neutral"))</f>
        <v>Negative</v>
      </c>
    </row>
    <row r="662" spans="1:15" x14ac:dyDescent="0.3">
      <c r="A662" s="1">
        <v>44868</v>
      </c>
      <c r="B662" s="2">
        <v>211.36</v>
      </c>
      <c r="C662" s="2">
        <v>221.2</v>
      </c>
      <c r="D662" s="2">
        <v>210.14</v>
      </c>
      <c r="E662" s="2">
        <v>215.31</v>
      </c>
      <c r="F662" s="2">
        <v>56538848</v>
      </c>
      <c r="G662" s="27" t="str">
        <f>TEXT(StockData[[#This Row],[Date]],"dddd")</f>
        <v>Thursday</v>
      </c>
      <c r="H662" s="27" t="str">
        <f>TEXT(StockData[[#This Row],[Date]],"mmm yyyy")</f>
        <v>Nov 2022</v>
      </c>
      <c r="I662" s="2">
        <f>StockData[[#This Row],[high]] - StockData[[#This Row],[low]]</f>
        <v>11.060000000000002</v>
      </c>
      <c r="J662" s="27" t="str">
        <f>IF(StockData[[#This Row],[high]]=_xlfn.MAXIFS(StockData[high],StockData[Date],"&lt;="&amp;StockData[[#This Row],[Date]]),"New High","Repeat")</f>
        <v>Repeat</v>
      </c>
      <c r="K662" s="27" t="str">
        <f>IF(StockData[[#This Row],[Spread]]&lt;5,"Low",IF(StockData[[#This Row],[Spread]]&lt;=15,"Medium","High"))</f>
        <v>Medium</v>
      </c>
      <c r="L662" s="27" t="str">
        <f>IF(StockData[[#This Row],[Spread]] &gt; AVERAGE(StockData[Spread]) * 1.2, "High", IF(StockData[[#This Row],[Spread]] &lt; AVERAGE(StockData[Spread]) * 0.8, "Low", "Medium"))</f>
        <v>Medium</v>
      </c>
      <c r="M662" s="13">
        <f>(StockData[[#This Row],[close]] - StockData[[#This Row],[open]] )/ StockData[[#This Row],[open]]</f>
        <v>1.8688493565480642E-2</v>
      </c>
      <c r="N662" s="27">
        <f>IF(StockData[[#This Row],[change%]] &gt; 0.02, 0.9, IF(StockData[[#This Row],[change%]] &lt; -0.02, -0.9, 0))</f>
        <v>0</v>
      </c>
      <c r="O662" s="27" t="str">
        <f>IF(StockData[[#This Row],[sentiment score]] &gt; 0.5, "Positive", IF(StockData[[#This Row],[sentiment score]] &lt; -0.5, "Negative", "Neutral"))</f>
        <v>Neutral</v>
      </c>
    </row>
    <row r="663" spans="1:15" x14ac:dyDescent="0.3">
      <c r="A663" s="1">
        <v>44867</v>
      </c>
      <c r="B663" s="2">
        <v>226.04</v>
      </c>
      <c r="C663" s="2">
        <v>227.8699</v>
      </c>
      <c r="D663" s="2">
        <v>214.82</v>
      </c>
      <c r="E663" s="2">
        <v>214.98</v>
      </c>
      <c r="F663" s="2">
        <v>63070293</v>
      </c>
      <c r="G663" s="27" t="str">
        <f>TEXT(StockData[[#This Row],[Date]],"dddd")</f>
        <v>Wednesday</v>
      </c>
      <c r="H663" s="27" t="str">
        <f>TEXT(StockData[[#This Row],[Date]],"mmm yyyy")</f>
        <v>Nov 2022</v>
      </c>
      <c r="I663" s="2">
        <f>StockData[[#This Row],[high]] - StockData[[#This Row],[low]]</f>
        <v>13.049900000000008</v>
      </c>
      <c r="J663" s="27" t="str">
        <f>IF(StockData[[#This Row],[high]]=_xlfn.MAXIFS(StockData[high],StockData[Date],"&lt;="&amp;StockData[[#This Row],[Date]]),"New High","Repeat")</f>
        <v>Repeat</v>
      </c>
      <c r="K663" s="27" t="str">
        <f>IF(StockData[[#This Row],[Spread]]&lt;5,"Low",IF(StockData[[#This Row],[Spread]]&lt;=15,"Medium","High"))</f>
        <v>Medium</v>
      </c>
      <c r="L663" s="27" t="str">
        <f>IF(StockData[[#This Row],[Spread]] &gt; AVERAGE(StockData[Spread]) * 1.2, "High", IF(StockData[[#This Row],[Spread]] &lt; AVERAGE(StockData[Spread]) * 0.8, "Low", "Medium"))</f>
        <v>Medium</v>
      </c>
      <c r="M663" s="13">
        <f>(StockData[[#This Row],[close]] - StockData[[#This Row],[open]] )/ StockData[[#This Row],[open]]</f>
        <v>-4.8929393027782708E-2</v>
      </c>
      <c r="N663" s="27">
        <f>IF(StockData[[#This Row],[change%]] &gt; 0.02, 0.9, IF(StockData[[#This Row],[change%]] &lt; -0.02, -0.9, 0))</f>
        <v>-0.9</v>
      </c>
      <c r="O663" s="27" t="str">
        <f>IF(StockData[[#This Row],[sentiment score]] &gt; 0.5, "Positive", IF(StockData[[#This Row],[sentiment score]] &lt; -0.5, "Negative", "Neutral"))</f>
        <v>Negative</v>
      </c>
    </row>
    <row r="664" spans="1:15" x14ac:dyDescent="0.3">
      <c r="A664" s="1">
        <v>44866</v>
      </c>
      <c r="B664" s="2">
        <v>234.05</v>
      </c>
      <c r="C664" s="2">
        <v>237.39510000000001</v>
      </c>
      <c r="D664" s="2">
        <v>227.28</v>
      </c>
      <c r="E664" s="2">
        <v>227.82</v>
      </c>
      <c r="F664" s="2">
        <v>62688822</v>
      </c>
      <c r="G664" s="27" t="str">
        <f>TEXT(StockData[[#This Row],[Date]],"dddd")</f>
        <v>Tuesday</v>
      </c>
      <c r="H664" s="27" t="str">
        <f>TEXT(StockData[[#This Row],[Date]],"mmm yyyy")</f>
        <v>Nov 2022</v>
      </c>
      <c r="I664" s="2">
        <f>StockData[[#This Row],[high]] - StockData[[#This Row],[low]]</f>
        <v>10.115100000000012</v>
      </c>
      <c r="J664" s="27" t="str">
        <f>IF(StockData[[#This Row],[high]]=_xlfn.MAXIFS(StockData[high],StockData[Date],"&lt;="&amp;StockData[[#This Row],[Date]]),"New High","Repeat")</f>
        <v>Repeat</v>
      </c>
      <c r="K664" s="27" t="str">
        <f>IF(StockData[[#This Row],[Spread]]&lt;5,"Low",IF(StockData[[#This Row],[Spread]]&lt;=15,"Medium","High"))</f>
        <v>Medium</v>
      </c>
      <c r="L664" s="27" t="str">
        <f>IF(StockData[[#This Row],[Spread]] &gt; AVERAGE(StockData[Spread]) * 1.2, "High", IF(StockData[[#This Row],[Spread]] &lt; AVERAGE(StockData[Spread]) * 0.8, "Low", "Medium"))</f>
        <v>Low</v>
      </c>
      <c r="M664" s="13">
        <f>(StockData[[#This Row],[close]] - StockData[[#This Row],[open]] )/ StockData[[#This Row],[open]]</f>
        <v>-2.6618243964964827E-2</v>
      </c>
      <c r="N664" s="27">
        <f>IF(StockData[[#This Row],[change%]] &gt; 0.02, 0.9, IF(StockData[[#This Row],[change%]] &lt; -0.02, -0.9, 0))</f>
        <v>-0.9</v>
      </c>
      <c r="O664" s="27" t="str">
        <f>IF(StockData[[#This Row],[sentiment score]] &gt; 0.5, "Positive", IF(StockData[[#This Row],[sentiment score]] &lt; -0.5, "Negative", "Neutral"))</f>
        <v>Negative</v>
      </c>
    </row>
    <row r="665" spans="1:15" x14ac:dyDescent="0.3">
      <c r="A665" s="1">
        <v>44865</v>
      </c>
      <c r="B665" s="2">
        <v>226.19</v>
      </c>
      <c r="C665" s="2">
        <v>229.85</v>
      </c>
      <c r="D665" s="2">
        <v>221.94</v>
      </c>
      <c r="E665" s="2">
        <v>227.54</v>
      </c>
      <c r="F665" s="2">
        <v>61554341</v>
      </c>
      <c r="G665" s="27" t="str">
        <f>TEXT(StockData[[#This Row],[Date]],"dddd")</f>
        <v>Monday</v>
      </c>
      <c r="H665" s="27" t="str">
        <f>TEXT(StockData[[#This Row],[Date]],"mmm yyyy")</f>
        <v>Oct 2022</v>
      </c>
      <c r="I665" s="2">
        <f>StockData[[#This Row],[high]] - StockData[[#This Row],[low]]</f>
        <v>7.9099999999999966</v>
      </c>
      <c r="J665" s="27" t="str">
        <f>IF(StockData[[#This Row],[high]]=_xlfn.MAXIFS(StockData[high],StockData[Date],"&lt;="&amp;StockData[[#This Row],[Date]]),"New High","Repeat")</f>
        <v>Repeat</v>
      </c>
      <c r="K665" s="27" t="str">
        <f>IF(StockData[[#This Row],[Spread]]&lt;5,"Low",IF(StockData[[#This Row],[Spread]]&lt;=15,"Medium","High"))</f>
        <v>Medium</v>
      </c>
      <c r="L665" s="27" t="str">
        <f>IF(StockData[[#This Row],[Spread]] &gt; AVERAGE(StockData[Spread]) * 1.2, "High", IF(StockData[[#This Row],[Spread]] &lt; AVERAGE(StockData[Spread]) * 0.8, "Low", "Medium"))</f>
        <v>Low</v>
      </c>
      <c r="M665" s="13">
        <f>(StockData[[#This Row],[close]] - StockData[[#This Row],[open]] )/ StockData[[#This Row],[open]]</f>
        <v>5.9684336177549596E-3</v>
      </c>
      <c r="N665" s="27">
        <f>IF(StockData[[#This Row],[change%]] &gt; 0.02, 0.9, IF(StockData[[#This Row],[change%]] &lt; -0.02, -0.9, 0))</f>
        <v>0</v>
      </c>
      <c r="O665" s="27" t="str">
        <f>IF(StockData[[#This Row],[sentiment score]] &gt; 0.5, "Positive", IF(StockData[[#This Row],[sentiment score]] &lt; -0.5, "Negative", "Neutral"))</f>
        <v>Neutral</v>
      </c>
    </row>
    <row r="666" spans="1:15" x14ac:dyDescent="0.3">
      <c r="A666" s="1">
        <v>44862</v>
      </c>
      <c r="B666" s="2">
        <v>225.4</v>
      </c>
      <c r="C666" s="2">
        <v>228.86</v>
      </c>
      <c r="D666" s="2">
        <v>216.35</v>
      </c>
      <c r="E666" s="2">
        <v>228.52</v>
      </c>
      <c r="F666" s="2">
        <v>69152386</v>
      </c>
      <c r="G666" s="27" t="str">
        <f>TEXT(StockData[[#This Row],[Date]],"dddd")</f>
        <v>Friday</v>
      </c>
      <c r="H666" s="27" t="str">
        <f>TEXT(StockData[[#This Row],[Date]],"mmm yyyy")</f>
        <v>Oct 2022</v>
      </c>
      <c r="I666" s="2">
        <f>StockData[[#This Row],[high]] - StockData[[#This Row],[low]]</f>
        <v>12.510000000000019</v>
      </c>
      <c r="J666" s="27" t="str">
        <f>IF(StockData[[#This Row],[high]]=_xlfn.MAXIFS(StockData[high],StockData[Date],"&lt;="&amp;StockData[[#This Row],[Date]]),"New High","Repeat")</f>
        <v>Repeat</v>
      </c>
      <c r="K666" s="27" t="str">
        <f>IF(StockData[[#This Row],[Spread]]&lt;5,"Low",IF(StockData[[#This Row],[Spread]]&lt;=15,"Medium","High"))</f>
        <v>Medium</v>
      </c>
      <c r="L666" s="27" t="str">
        <f>IF(StockData[[#This Row],[Spread]] &gt; AVERAGE(StockData[Spread]) * 1.2, "High", IF(StockData[[#This Row],[Spread]] &lt; AVERAGE(StockData[Spread]) * 0.8, "Low", "Medium"))</f>
        <v>Medium</v>
      </c>
      <c r="M666" s="13">
        <f>(StockData[[#This Row],[close]] - StockData[[#This Row],[open]] )/ StockData[[#This Row],[open]]</f>
        <v>1.3842058562555477E-2</v>
      </c>
      <c r="N666" s="27">
        <f>IF(StockData[[#This Row],[change%]] &gt; 0.02, 0.9, IF(StockData[[#This Row],[change%]] &lt; -0.02, -0.9, 0))</f>
        <v>0</v>
      </c>
      <c r="O666" s="27" t="str">
        <f>IF(StockData[[#This Row],[sentiment score]] &gt; 0.5, "Positive", IF(StockData[[#This Row],[sentiment score]] &lt; -0.5, "Negative", "Neutral"))</f>
        <v>Neutral</v>
      </c>
    </row>
    <row r="667" spans="1:15" x14ac:dyDescent="0.3">
      <c r="A667" s="1">
        <v>44861</v>
      </c>
      <c r="B667" s="2">
        <v>229.77</v>
      </c>
      <c r="C667" s="2">
        <v>233.81</v>
      </c>
      <c r="D667" s="2">
        <v>222.85</v>
      </c>
      <c r="E667" s="2">
        <v>225.09</v>
      </c>
      <c r="F667" s="2">
        <v>61638824</v>
      </c>
      <c r="G667" s="27" t="str">
        <f>TEXT(StockData[[#This Row],[Date]],"dddd")</f>
        <v>Thursday</v>
      </c>
      <c r="H667" s="27" t="str">
        <f>TEXT(StockData[[#This Row],[Date]],"mmm yyyy")</f>
        <v>Oct 2022</v>
      </c>
      <c r="I667" s="2">
        <f>StockData[[#This Row],[high]] - StockData[[#This Row],[low]]</f>
        <v>10.960000000000008</v>
      </c>
      <c r="J667" s="27" t="str">
        <f>IF(StockData[[#This Row],[high]]=_xlfn.MAXIFS(StockData[high],StockData[Date],"&lt;="&amp;StockData[[#This Row],[Date]]),"New High","Repeat")</f>
        <v>Repeat</v>
      </c>
      <c r="K667" s="27" t="str">
        <f>IF(StockData[[#This Row],[Spread]]&lt;5,"Low",IF(StockData[[#This Row],[Spread]]&lt;=15,"Medium","High"))</f>
        <v>Medium</v>
      </c>
      <c r="L667" s="27" t="str">
        <f>IF(StockData[[#This Row],[Spread]] &gt; AVERAGE(StockData[Spread]) * 1.2, "High", IF(StockData[[#This Row],[Spread]] &lt; AVERAGE(StockData[Spread]) * 0.8, "Low", "Medium"))</f>
        <v>Medium</v>
      </c>
      <c r="M667" s="13">
        <f>(StockData[[#This Row],[close]] - StockData[[#This Row],[open]] )/ StockData[[#This Row],[open]]</f>
        <v>-2.0368194281237789E-2</v>
      </c>
      <c r="N667" s="27">
        <f>IF(StockData[[#This Row],[change%]] &gt; 0.02, 0.9, IF(StockData[[#This Row],[change%]] &lt; -0.02, -0.9, 0))</f>
        <v>-0.9</v>
      </c>
      <c r="O667" s="27" t="str">
        <f>IF(StockData[[#This Row],[sentiment score]] &gt; 0.5, "Positive", IF(StockData[[#This Row],[sentiment score]] &lt; -0.5, "Negative", "Neutral"))</f>
        <v>Negative</v>
      </c>
    </row>
    <row r="668" spans="1:15" x14ac:dyDescent="0.3">
      <c r="A668" s="1">
        <v>44860</v>
      </c>
      <c r="B668" s="2">
        <v>219.4</v>
      </c>
      <c r="C668" s="2">
        <v>230.6</v>
      </c>
      <c r="D668" s="2">
        <v>218.2</v>
      </c>
      <c r="E668" s="2">
        <v>224.64</v>
      </c>
      <c r="F668" s="2">
        <v>85327078</v>
      </c>
      <c r="G668" s="27" t="str">
        <f>TEXT(StockData[[#This Row],[Date]],"dddd")</f>
        <v>Wednesday</v>
      </c>
      <c r="H668" s="27" t="str">
        <f>TEXT(StockData[[#This Row],[Date]],"mmm yyyy")</f>
        <v>Oct 2022</v>
      </c>
      <c r="I668" s="2">
        <f>StockData[[#This Row],[high]] - StockData[[#This Row],[low]]</f>
        <v>12.400000000000006</v>
      </c>
      <c r="J668" s="27" t="str">
        <f>IF(StockData[[#This Row],[high]]=_xlfn.MAXIFS(StockData[high],StockData[Date],"&lt;="&amp;StockData[[#This Row],[Date]]),"New High","Repeat")</f>
        <v>Repeat</v>
      </c>
      <c r="K668" s="27" t="str">
        <f>IF(StockData[[#This Row],[Spread]]&lt;5,"Low",IF(StockData[[#This Row],[Spread]]&lt;=15,"Medium","High"))</f>
        <v>Medium</v>
      </c>
      <c r="L668" s="27" t="str">
        <f>IF(StockData[[#This Row],[Spread]] &gt; AVERAGE(StockData[Spread]) * 1.2, "High", IF(StockData[[#This Row],[Spread]] &lt; AVERAGE(StockData[Spread]) * 0.8, "Low", "Medium"))</f>
        <v>Medium</v>
      </c>
      <c r="M668" s="13">
        <f>(StockData[[#This Row],[close]] - StockData[[#This Row],[open]] )/ StockData[[#This Row],[open]]</f>
        <v>2.3883318140382772E-2</v>
      </c>
      <c r="N668" s="27">
        <f>IF(StockData[[#This Row],[change%]] &gt; 0.02, 0.9, IF(StockData[[#This Row],[change%]] &lt; -0.02, -0.9, 0))</f>
        <v>0.9</v>
      </c>
      <c r="O668" s="27" t="str">
        <f>IF(StockData[[#This Row],[sentiment score]] &gt; 0.5, "Positive", IF(StockData[[#This Row],[sentiment score]] &lt; -0.5, "Negative", "Neutral"))</f>
        <v>Positive</v>
      </c>
    </row>
    <row r="669" spans="1:15" x14ac:dyDescent="0.3">
      <c r="A669" s="1">
        <v>44859</v>
      </c>
      <c r="B669" s="2">
        <v>210.1</v>
      </c>
      <c r="C669" s="2">
        <v>224.34979999999999</v>
      </c>
      <c r="D669" s="2">
        <v>210</v>
      </c>
      <c r="E669" s="2">
        <v>222.41499999999999</v>
      </c>
      <c r="F669" s="2">
        <v>96507870</v>
      </c>
      <c r="G669" s="27" t="str">
        <f>TEXT(StockData[[#This Row],[Date]],"dddd")</f>
        <v>Tuesday</v>
      </c>
      <c r="H669" s="27" t="str">
        <f>TEXT(StockData[[#This Row],[Date]],"mmm yyyy")</f>
        <v>Oct 2022</v>
      </c>
      <c r="I669" s="2">
        <f>StockData[[#This Row],[high]] - StockData[[#This Row],[low]]</f>
        <v>14.349799999999988</v>
      </c>
      <c r="J669" s="27" t="str">
        <f>IF(StockData[[#This Row],[high]]=_xlfn.MAXIFS(StockData[high],StockData[Date],"&lt;="&amp;StockData[[#This Row],[Date]]),"New High","Repeat")</f>
        <v>Repeat</v>
      </c>
      <c r="K669" s="27" t="str">
        <f>IF(StockData[[#This Row],[Spread]]&lt;5,"Low",IF(StockData[[#This Row],[Spread]]&lt;=15,"Medium","High"))</f>
        <v>Medium</v>
      </c>
      <c r="L669" s="27" t="str">
        <f>IF(StockData[[#This Row],[Spread]] &gt; AVERAGE(StockData[Spread]) * 1.2, "High", IF(StockData[[#This Row],[Spread]] &lt; AVERAGE(StockData[Spread]) * 0.8, "Low", "Medium"))</f>
        <v>Medium</v>
      </c>
      <c r="M669" s="13">
        <f>(StockData[[#This Row],[close]] - StockData[[#This Row],[open]] )/ StockData[[#This Row],[open]]</f>
        <v>5.8614945264159918E-2</v>
      </c>
      <c r="N669" s="27">
        <f>IF(StockData[[#This Row],[change%]] &gt; 0.02, 0.9, IF(StockData[[#This Row],[change%]] &lt; -0.02, -0.9, 0))</f>
        <v>0.9</v>
      </c>
      <c r="O669" s="27" t="str">
        <f>IF(StockData[[#This Row],[sentiment score]] &gt; 0.5, "Positive", IF(StockData[[#This Row],[sentiment score]] &lt; -0.5, "Negative", "Neutral"))</f>
        <v>Positive</v>
      </c>
    </row>
    <row r="670" spans="1:15" x14ac:dyDescent="0.3">
      <c r="A670" s="1">
        <v>44858</v>
      </c>
      <c r="B670" s="2">
        <v>205.82</v>
      </c>
      <c r="C670" s="2">
        <v>213.5</v>
      </c>
      <c r="D670" s="2">
        <v>198.58629999999999</v>
      </c>
      <c r="E670" s="2">
        <v>211.25</v>
      </c>
      <c r="F670" s="2">
        <v>100446765</v>
      </c>
      <c r="G670" s="27" t="str">
        <f>TEXT(StockData[[#This Row],[Date]],"dddd")</f>
        <v>Monday</v>
      </c>
      <c r="H670" s="27" t="str">
        <f>TEXT(StockData[[#This Row],[Date]],"mmm yyyy")</f>
        <v>Oct 2022</v>
      </c>
      <c r="I670" s="2">
        <f>StockData[[#This Row],[high]] - StockData[[#This Row],[low]]</f>
        <v>14.913700000000006</v>
      </c>
      <c r="J670" s="27" t="str">
        <f>IF(StockData[[#This Row],[high]]=_xlfn.MAXIFS(StockData[high],StockData[Date],"&lt;="&amp;StockData[[#This Row],[Date]]),"New High","Repeat")</f>
        <v>Repeat</v>
      </c>
      <c r="K670" s="27" t="str">
        <f>IF(StockData[[#This Row],[Spread]]&lt;5,"Low",IF(StockData[[#This Row],[Spread]]&lt;=15,"Medium","High"))</f>
        <v>Medium</v>
      </c>
      <c r="L670" s="27" t="str">
        <f>IF(StockData[[#This Row],[Spread]] &gt; AVERAGE(StockData[Spread]) * 1.2, "High", IF(StockData[[#This Row],[Spread]] &lt; AVERAGE(StockData[Spread]) * 0.8, "Low", "Medium"))</f>
        <v>Medium</v>
      </c>
      <c r="M670" s="13">
        <f>(StockData[[#This Row],[close]] - StockData[[#This Row],[open]] )/ StockData[[#This Row],[open]]</f>
        <v>2.6382275774949018E-2</v>
      </c>
      <c r="N670" s="27">
        <f>IF(StockData[[#This Row],[change%]] &gt; 0.02, 0.9, IF(StockData[[#This Row],[change%]] &lt; -0.02, -0.9, 0))</f>
        <v>0.9</v>
      </c>
      <c r="O670" s="27" t="str">
        <f>IF(StockData[[#This Row],[sentiment score]] &gt; 0.5, "Positive", IF(StockData[[#This Row],[sentiment score]] &lt; -0.5, "Negative", "Neutral"))</f>
        <v>Positive</v>
      </c>
    </row>
    <row r="671" spans="1:15" x14ac:dyDescent="0.3">
      <c r="A671" s="1">
        <v>44855</v>
      </c>
      <c r="B671" s="2">
        <v>206.41499999999999</v>
      </c>
      <c r="C671" s="2">
        <v>214.66</v>
      </c>
      <c r="D671" s="2">
        <v>203.8</v>
      </c>
      <c r="E671" s="2">
        <v>214.44</v>
      </c>
      <c r="F671" s="2">
        <v>75713754</v>
      </c>
      <c r="G671" s="27" t="str">
        <f>TEXT(StockData[[#This Row],[Date]],"dddd")</f>
        <v>Friday</v>
      </c>
      <c r="H671" s="27" t="str">
        <f>TEXT(StockData[[#This Row],[Date]],"mmm yyyy")</f>
        <v>Oct 2022</v>
      </c>
      <c r="I671" s="2">
        <f>StockData[[#This Row],[high]] - StockData[[#This Row],[low]]</f>
        <v>10.859999999999985</v>
      </c>
      <c r="J671" s="27" t="str">
        <f>IF(StockData[[#This Row],[high]]=_xlfn.MAXIFS(StockData[high],StockData[Date],"&lt;="&amp;StockData[[#This Row],[Date]]),"New High","Repeat")</f>
        <v>Repeat</v>
      </c>
      <c r="K671" s="27" t="str">
        <f>IF(StockData[[#This Row],[Spread]]&lt;5,"Low",IF(StockData[[#This Row],[Spread]]&lt;=15,"Medium","High"))</f>
        <v>Medium</v>
      </c>
      <c r="L671" s="27" t="str">
        <f>IF(StockData[[#This Row],[Spread]] &gt; AVERAGE(StockData[Spread]) * 1.2, "High", IF(StockData[[#This Row],[Spread]] &lt; AVERAGE(StockData[Spread]) * 0.8, "Low", "Medium"))</f>
        <v>Low</v>
      </c>
      <c r="M671" s="13">
        <f>(StockData[[#This Row],[close]] - StockData[[#This Row],[open]] )/ StockData[[#This Row],[open]]</f>
        <v>3.887798851827632E-2</v>
      </c>
      <c r="N671" s="27">
        <f>IF(StockData[[#This Row],[change%]] &gt; 0.02, 0.9, IF(StockData[[#This Row],[change%]] &lt; -0.02, -0.9, 0))</f>
        <v>0.9</v>
      </c>
      <c r="O671" s="27" t="str">
        <f>IF(StockData[[#This Row],[sentiment score]] &gt; 0.5, "Positive", IF(StockData[[#This Row],[sentiment score]] &lt; -0.5, "Negative", "Neutral"))</f>
        <v>Positive</v>
      </c>
    </row>
    <row r="672" spans="1:15" x14ac:dyDescent="0.3">
      <c r="A672" s="1">
        <v>44854</v>
      </c>
      <c r="B672" s="2">
        <v>208.28</v>
      </c>
      <c r="C672" s="2">
        <v>215.55</v>
      </c>
      <c r="D672" s="2">
        <v>202</v>
      </c>
      <c r="E672" s="2">
        <v>207.28</v>
      </c>
      <c r="F672" s="2">
        <v>117798062</v>
      </c>
      <c r="G672" s="27" t="str">
        <f>TEXT(StockData[[#This Row],[Date]],"dddd")</f>
        <v>Thursday</v>
      </c>
      <c r="H672" s="27" t="str">
        <f>TEXT(StockData[[#This Row],[Date]],"mmm yyyy")</f>
        <v>Oct 2022</v>
      </c>
      <c r="I672" s="2">
        <f>StockData[[#This Row],[high]] - StockData[[#This Row],[low]]</f>
        <v>13.550000000000011</v>
      </c>
      <c r="J672" s="27" t="str">
        <f>IF(StockData[[#This Row],[high]]=_xlfn.MAXIFS(StockData[high],StockData[Date],"&lt;="&amp;StockData[[#This Row],[Date]]),"New High","Repeat")</f>
        <v>Repeat</v>
      </c>
      <c r="K672" s="27" t="str">
        <f>IF(StockData[[#This Row],[Spread]]&lt;5,"Low",IF(StockData[[#This Row],[Spread]]&lt;=15,"Medium","High"))</f>
        <v>Medium</v>
      </c>
      <c r="L672" s="27" t="str">
        <f>IF(StockData[[#This Row],[Spread]] &gt; AVERAGE(StockData[Spread]) * 1.2, "High", IF(StockData[[#This Row],[Spread]] &lt; AVERAGE(StockData[Spread]) * 0.8, "Low", "Medium"))</f>
        <v>Medium</v>
      </c>
      <c r="M672" s="13">
        <f>(StockData[[#This Row],[close]] - StockData[[#This Row],[open]] )/ StockData[[#This Row],[open]]</f>
        <v>-4.8012291146533517E-3</v>
      </c>
      <c r="N672" s="27">
        <f>IF(StockData[[#This Row],[change%]] &gt; 0.02, 0.9, IF(StockData[[#This Row],[change%]] &lt; -0.02, -0.9, 0))</f>
        <v>0</v>
      </c>
      <c r="O672" s="27" t="str">
        <f>IF(StockData[[#This Row],[sentiment score]] &gt; 0.5, "Positive", IF(StockData[[#This Row],[sentiment score]] &lt; -0.5, "Negative", "Neutral"))</f>
        <v>Neutral</v>
      </c>
    </row>
    <row r="673" spans="1:15" x14ac:dyDescent="0.3">
      <c r="A673" s="1">
        <v>44853</v>
      </c>
      <c r="B673" s="2">
        <v>219.8</v>
      </c>
      <c r="C673" s="2">
        <v>222.93</v>
      </c>
      <c r="D673" s="2">
        <v>217.78</v>
      </c>
      <c r="E673" s="2">
        <v>222.04</v>
      </c>
      <c r="F673" s="2">
        <v>66571479</v>
      </c>
      <c r="G673" s="27" t="str">
        <f>TEXT(StockData[[#This Row],[Date]],"dddd")</f>
        <v>Wednesday</v>
      </c>
      <c r="H673" s="27" t="str">
        <f>TEXT(StockData[[#This Row],[Date]],"mmm yyyy")</f>
        <v>Oct 2022</v>
      </c>
      <c r="I673" s="2">
        <f>StockData[[#This Row],[high]] - StockData[[#This Row],[low]]</f>
        <v>5.1500000000000057</v>
      </c>
      <c r="J673" s="27" t="str">
        <f>IF(StockData[[#This Row],[high]]=_xlfn.MAXIFS(StockData[high],StockData[Date],"&lt;="&amp;StockData[[#This Row],[Date]]),"New High","Repeat")</f>
        <v>Repeat</v>
      </c>
      <c r="K673" s="27" t="str">
        <f>IF(StockData[[#This Row],[Spread]]&lt;5,"Low",IF(StockData[[#This Row],[Spread]]&lt;=15,"Medium","High"))</f>
        <v>Medium</v>
      </c>
      <c r="L673" s="27" t="str">
        <f>IF(StockData[[#This Row],[Spread]] &gt; AVERAGE(StockData[Spread]) * 1.2, "High", IF(StockData[[#This Row],[Spread]] &lt; AVERAGE(StockData[Spread]) * 0.8, "Low", "Medium"))</f>
        <v>Low</v>
      </c>
      <c r="M673" s="13">
        <f>(StockData[[#This Row],[close]] - StockData[[#This Row],[open]] )/ StockData[[#This Row],[open]]</f>
        <v>1.0191082802547682E-2</v>
      </c>
      <c r="N673" s="27">
        <f>IF(StockData[[#This Row],[change%]] &gt; 0.02, 0.9, IF(StockData[[#This Row],[change%]] &lt; -0.02, -0.9, 0))</f>
        <v>0</v>
      </c>
      <c r="O673" s="27" t="str">
        <f>IF(StockData[[#This Row],[sentiment score]] &gt; 0.5, "Positive", IF(StockData[[#This Row],[sentiment score]] &lt; -0.5, "Negative", "Neutral"))</f>
        <v>Neutral</v>
      </c>
    </row>
    <row r="674" spans="1:15" x14ac:dyDescent="0.3">
      <c r="A674" s="1">
        <v>44852</v>
      </c>
      <c r="B674" s="2">
        <v>229.5</v>
      </c>
      <c r="C674" s="2">
        <v>229.82</v>
      </c>
      <c r="D674" s="2">
        <v>217.25</v>
      </c>
      <c r="E674" s="2">
        <v>220.19</v>
      </c>
      <c r="F674" s="2">
        <v>75891905</v>
      </c>
      <c r="G674" s="27" t="str">
        <f>TEXT(StockData[[#This Row],[Date]],"dddd")</f>
        <v>Tuesday</v>
      </c>
      <c r="H674" s="27" t="str">
        <f>TEXT(StockData[[#This Row],[Date]],"mmm yyyy")</f>
        <v>Oct 2022</v>
      </c>
      <c r="I674" s="2">
        <f>StockData[[#This Row],[high]] - StockData[[#This Row],[low]]</f>
        <v>12.569999999999993</v>
      </c>
      <c r="J674" s="27" t="str">
        <f>IF(StockData[[#This Row],[high]]=_xlfn.MAXIFS(StockData[high],StockData[Date],"&lt;="&amp;StockData[[#This Row],[Date]]),"New High","Repeat")</f>
        <v>Repeat</v>
      </c>
      <c r="K674" s="27" t="str">
        <f>IF(StockData[[#This Row],[Spread]]&lt;5,"Low",IF(StockData[[#This Row],[Spread]]&lt;=15,"Medium","High"))</f>
        <v>Medium</v>
      </c>
      <c r="L674" s="27" t="str">
        <f>IF(StockData[[#This Row],[Spread]] &gt; AVERAGE(StockData[Spread]) * 1.2, "High", IF(StockData[[#This Row],[Spread]] &lt; AVERAGE(StockData[Spread]) * 0.8, "Low", "Medium"))</f>
        <v>Medium</v>
      </c>
      <c r="M674" s="13">
        <f>(StockData[[#This Row],[close]] - StockData[[#This Row],[open]] )/ StockData[[#This Row],[open]]</f>
        <v>-4.0566448801742927E-2</v>
      </c>
      <c r="N674" s="27">
        <f>IF(StockData[[#This Row],[change%]] &gt; 0.02, 0.9, IF(StockData[[#This Row],[change%]] &lt; -0.02, -0.9, 0))</f>
        <v>-0.9</v>
      </c>
      <c r="O674" s="27" t="str">
        <f>IF(StockData[[#This Row],[sentiment score]] &gt; 0.5, "Positive", IF(StockData[[#This Row],[sentiment score]] &lt; -0.5, "Negative", "Neutral"))</f>
        <v>Negative</v>
      </c>
    </row>
    <row r="675" spans="1:15" x14ac:dyDescent="0.3">
      <c r="A675" s="1">
        <v>44851</v>
      </c>
      <c r="B675" s="2">
        <v>210.04</v>
      </c>
      <c r="C675" s="2">
        <v>221.86</v>
      </c>
      <c r="D675" s="2">
        <v>209.45</v>
      </c>
      <c r="E675" s="2">
        <v>219.35</v>
      </c>
      <c r="F675" s="2">
        <v>79428810</v>
      </c>
      <c r="G675" s="27" t="str">
        <f>TEXT(StockData[[#This Row],[Date]],"dddd")</f>
        <v>Monday</v>
      </c>
      <c r="H675" s="27" t="str">
        <f>TEXT(StockData[[#This Row],[Date]],"mmm yyyy")</f>
        <v>Oct 2022</v>
      </c>
      <c r="I675" s="2">
        <f>StockData[[#This Row],[high]] - StockData[[#This Row],[low]]</f>
        <v>12.410000000000025</v>
      </c>
      <c r="J675" s="27" t="str">
        <f>IF(StockData[[#This Row],[high]]=_xlfn.MAXIFS(StockData[high],StockData[Date],"&lt;="&amp;StockData[[#This Row],[Date]]),"New High","Repeat")</f>
        <v>Repeat</v>
      </c>
      <c r="K675" s="27" t="str">
        <f>IF(StockData[[#This Row],[Spread]]&lt;5,"Low",IF(StockData[[#This Row],[Spread]]&lt;=15,"Medium","High"))</f>
        <v>Medium</v>
      </c>
      <c r="L675" s="27" t="str">
        <f>IF(StockData[[#This Row],[Spread]] &gt; AVERAGE(StockData[Spread]) * 1.2, "High", IF(StockData[[#This Row],[Spread]] &lt; AVERAGE(StockData[Spread]) * 0.8, "Low", "Medium"))</f>
        <v>Medium</v>
      </c>
      <c r="M675" s="13">
        <f>(StockData[[#This Row],[close]] - StockData[[#This Row],[open]] )/ StockData[[#This Row],[open]]</f>
        <v>4.4324890497048193E-2</v>
      </c>
      <c r="N675" s="27">
        <f>IF(StockData[[#This Row],[change%]] &gt; 0.02, 0.9, IF(StockData[[#This Row],[change%]] &lt; -0.02, -0.9, 0))</f>
        <v>0.9</v>
      </c>
      <c r="O675" s="27" t="str">
        <f>IF(StockData[[#This Row],[sentiment score]] &gt; 0.5, "Positive", IF(StockData[[#This Row],[sentiment score]] &lt; -0.5, "Negative", "Neutral"))</f>
        <v>Positive</v>
      </c>
    </row>
    <row r="676" spans="1:15" x14ac:dyDescent="0.3">
      <c r="A676" s="1">
        <v>44848</v>
      </c>
      <c r="B676" s="2">
        <v>224.01</v>
      </c>
      <c r="C676" s="2">
        <v>226.26</v>
      </c>
      <c r="D676" s="2">
        <v>204.16</v>
      </c>
      <c r="E676" s="2">
        <v>204.99</v>
      </c>
      <c r="F676" s="2">
        <v>94124511</v>
      </c>
      <c r="G676" s="27" t="str">
        <f>TEXT(StockData[[#This Row],[Date]],"dddd")</f>
        <v>Friday</v>
      </c>
      <c r="H676" s="27" t="str">
        <f>TEXT(StockData[[#This Row],[Date]],"mmm yyyy")</f>
        <v>Oct 2022</v>
      </c>
      <c r="I676" s="2">
        <f>StockData[[#This Row],[high]] - StockData[[#This Row],[low]]</f>
        <v>22.099999999999994</v>
      </c>
      <c r="J676" s="27" t="str">
        <f>IF(StockData[[#This Row],[high]]=_xlfn.MAXIFS(StockData[high],StockData[Date],"&lt;="&amp;StockData[[#This Row],[Date]]),"New High","Repeat")</f>
        <v>Repeat</v>
      </c>
      <c r="K676" s="27" t="str">
        <f>IF(StockData[[#This Row],[Spread]]&lt;5,"Low",IF(StockData[[#This Row],[Spread]]&lt;=15,"Medium","High"))</f>
        <v>High</v>
      </c>
      <c r="L676" s="27" t="str">
        <f>IF(StockData[[#This Row],[Spread]] &gt; AVERAGE(StockData[Spread]) * 1.2, "High", IF(StockData[[#This Row],[Spread]] &lt; AVERAGE(StockData[Spread]) * 0.8, "Low", "Medium"))</f>
        <v>High</v>
      </c>
      <c r="M676" s="13">
        <f>(StockData[[#This Row],[close]] - StockData[[#This Row],[open]] )/ StockData[[#This Row],[open]]</f>
        <v>-8.4906923798044653E-2</v>
      </c>
      <c r="N676" s="27">
        <f>IF(StockData[[#This Row],[change%]] &gt; 0.02, 0.9, IF(StockData[[#This Row],[change%]] &lt; -0.02, -0.9, 0))</f>
        <v>-0.9</v>
      </c>
      <c r="O676" s="27" t="str">
        <f>IF(StockData[[#This Row],[sentiment score]] &gt; 0.5, "Positive", IF(StockData[[#This Row],[sentiment score]] &lt; -0.5, "Negative", "Neutral"))</f>
        <v>Negative</v>
      </c>
    </row>
    <row r="677" spans="1:15" x14ac:dyDescent="0.3">
      <c r="A677" s="1">
        <v>44847</v>
      </c>
      <c r="B677" s="2">
        <v>208.3</v>
      </c>
      <c r="C677" s="2">
        <v>222.99</v>
      </c>
      <c r="D677" s="2">
        <v>206.22</v>
      </c>
      <c r="E677" s="2">
        <v>221.72</v>
      </c>
      <c r="F677" s="2">
        <v>91483045</v>
      </c>
      <c r="G677" s="27" t="str">
        <f>TEXT(StockData[[#This Row],[Date]],"dddd")</f>
        <v>Thursday</v>
      </c>
      <c r="H677" s="27" t="str">
        <f>TEXT(StockData[[#This Row],[Date]],"mmm yyyy")</f>
        <v>Oct 2022</v>
      </c>
      <c r="I677" s="2">
        <f>StockData[[#This Row],[high]] - StockData[[#This Row],[low]]</f>
        <v>16.77000000000001</v>
      </c>
      <c r="J677" s="27" t="str">
        <f>IF(StockData[[#This Row],[high]]=_xlfn.MAXIFS(StockData[high],StockData[Date],"&lt;="&amp;StockData[[#This Row],[Date]]),"New High","Repeat")</f>
        <v>Repeat</v>
      </c>
      <c r="K677" s="27" t="str">
        <f>IF(StockData[[#This Row],[Spread]]&lt;5,"Low",IF(StockData[[#This Row],[Spread]]&lt;=15,"Medium","High"))</f>
        <v>High</v>
      </c>
      <c r="L677" s="27" t="str">
        <f>IF(StockData[[#This Row],[Spread]] &gt; AVERAGE(StockData[Spread]) * 1.2, "High", IF(StockData[[#This Row],[Spread]] &lt; AVERAGE(StockData[Spread]) * 0.8, "Low", "Medium"))</f>
        <v>High</v>
      </c>
      <c r="M677" s="13">
        <f>(StockData[[#This Row],[close]] - StockData[[#This Row],[open]] )/ StockData[[#This Row],[open]]</f>
        <v>6.4426308209313429E-2</v>
      </c>
      <c r="N677" s="27">
        <f>IF(StockData[[#This Row],[change%]] &gt; 0.02, 0.9, IF(StockData[[#This Row],[change%]] &lt; -0.02, -0.9, 0))</f>
        <v>0.9</v>
      </c>
      <c r="O677" s="27" t="str">
        <f>IF(StockData[[#This Row],[sentiment score]] &gt; 0.5, "Positive", IF(StockData[[#This Row],[sentiment score]] &lt; -0.5, "Negative", "Neutral"))</f>
        <v>Positive</v>
      </c>
    </row>
    <row r="678" spans="1:15" x14ac:dyDescent="0.3">
      <c r="A678" s="1">
        <v>44846</v>
      </c>
      <c r="B678" s="2">
        <v>215.33</v>
      </c>
      <c r="C678" s="2">
        <v>219.29990000000001</v>
      </c>
      <c r="D678" s="2">
        <v>211.51</v>
      </c>
      <c r="E678" s="2">
        <v>217.24</v>
      </c>
      <c r="F678" s="2">
        <v>66860699</v>
      </c>
      <c r="G678" s="27" t="str">
        <f>TEXT(StockData[[#This Row],[Date]],"dddd")</f>
        <v>Wednesday</v>
      </c>
      <c r="H678" s="27" t="str">
        <f>TEXT(StockData[[#This Row],[Date]],"mmm yyyy")</f>
        <v>Oct 2022</v>
      </c>
      <c r="I678" s="2">
        <f>StockData[[#This Row],[high]] - StockData[[#This Row],[low]]</f>
        <v>7.7899000000000171</v>
      </c>
      <c r="J678" s="27" t="str">
        <f>IF(StockData[[#This Row],[high]]=_xlfn.MAXIFS(StockData[high],StockData[Date],"&lt;="&amp;StockData[[#This Row],[Date]]),"New High","Repeat")</f>
        <v>Repeat</v>
      </c>
      <c r="K678" s="27" t="str">
        <f>IF(StockData[[#This Row],[Spread]]&lt;5,"Low",IF(StockData[[#This Row],[Spread]]&lt;=15,"Medium","High"))</f>
        <v>Medium</v>
      </c>
      <c r="L678" s="27" t="str">
        <f>IF(StockData[[#This Row],[Spread]] &gt; AVERAGE(StockData[Spread]) * 1.2, "High", IF(StockData[[#This Row],[Spread]] &lt; AVERAGE(StockData[Spread]) * 0.8, "Low", "Medium"))</f>
        <v>Low</v>
      </c>
      <c r="M678" s="13">
        <f>(StockData[[#This Row],[close]] - StockData[[#This Row],[open]] )/ StockData[[#This Row],[open]]</f>
        <v>8.8701063483954696E-3</v>
      </c>
      <c r="N678" s="27">
        <f>IF(StockData[[#This Row],[change%]] &gt; 0.02, 0.9, IF(StockData[[#This Row],[change%]] &lt; -0.02, -0.9, 0))</f>
        <v>0</v>
      </c>
      <c r="O678" s="27" t="str">
        <f>IF(StockData[[#This Row],[sentiment score]] &gt; 0.5, "Positive", IF(StockData[[#This Row],[sentiment score]] &lt; -0.5, "Negative", "Neutral"))</f>
        <v>Neutral</v>
      </c>
    </row>
    <row r="679" spans="1:15" x14ac:dyDescent="0.3">
      <c r="A679" s="1">
        <v>44845</v>
      </c>
      <c r="B679" s="2">
        <v>220.94499999999999</v>
      </c>
      <c r="C679" s="2">
        <v>225.75</v>
      </c>
      <c r="D679" s="2">
        <v>215</v>
      </c>
      <c r="E679" s="2">
        <v>216.5</v>
      </c>
      <c r="F679" s="2">
        <v>77013202</v>
      </c>
      <c r="G679" s="27" t="str">
        <f>TEXT(StockData[[#This Row],[Date]],"dddd")</f>
        <v>Tuesday</v>
      </c>
      <c r="H679" s="27" t="str">
        <f>TEXT(StockData[[#This Row],[Date]],"mmm yyyy")</f>
        <v>Oct 2022</v>
      </c>
      <c r="I679" s="2">
        <f>StockData[[#This Row],[high]] - StockData[[#This Row],[low]]</f>
        <v>10.75</v>
      </c>
      <c r="J679" s="27" t="str">
        <f>IF(StockData[[#This Row],[high]]=_xlfn.MAXIFS(StockData[high],StockData[Date],"&lt;="&amp;StockData[[#This Row],[Date]]),"New High","Repeat")</f>
        <v>Repeat</v>
      </c>
      <c r="K679" s="27" t="str">
        <f>IF(StockData[[#This Row],[Spread]]&lt;5,"Low",IF(StockData[[#This Row],[Spread]]&lt;=15,"Medium","High"))</f>
        <v>Medium</v>
      </c>
      <c r="L679" s="27" t="str">
        <f>IF(StockData[[#This Row],[Spread]] &gt; AVERAGE(StockData[Spread]) * 1.2, "High", IF(StockData[[#This Row],[Spread]] &lt; AVERAGE(StockData[Spread]) * 0.8, "Low", "Medium"))</f>
        <v>Low</v>
      </c>
      <c r="M679" s="13">
        <f>(StockData[[#This Row],[close]] - StockData[[#This Row],[open]] )/ StockData[[#This Row],[open]]</f>
        <v>-2.011812894611778E-2</v>
      </c>
      <c r="N679" s="27">
        <f>IF(StockData[[#This Row],[change%]] &gt; 0.02, 0.9, IF(StockData[[#This Row],[change%]] &lt; -0.02, -0.9, 0))</f>
        <v>-0.9</v>
      </c>
      <c r="O679" s="27" t="str">
        <f>IF(StockData[[#This Row],[sentiment score]] &gt; 0.5, "Positive", IF(StockData[[#This Row],[sentiment score]] &lt; -0.5, "Negative", "Neutral"))</f>
        <v>Negative</v>
      </c>
    </row>
    <row r="680" spans="1:15" x14ac:dyDescent="0.3">
      <c r="A680" s="1">
        <v>44844</v>
      </c>
      <c r="B680" s="2">
        <v>223.93</v>
      </c>
      <c r="C680" s="2">
        <v>226.99</v>
      </c>
      <c r="D680" s="2">
        <v>218.35820000000001</v>
      </c>
      <c r="E680" s="2">
        <v>222.96</v>
      </c>
      <c r="F680" s="2">
        <v>67925018</v>
      </c>
      <c r="G680" s="27" t="str">
        <f>TEXT(StockData[[#This Row],[Date]],"dddd")</f>
        <v>Monday</v>
      </c>
      <c r="H680" s="27" t="str">
        <f>TEXT(StockData[[#This Row],[Date]],"mmm yyyy")</f>
        <v>Oct 2022</v>
      </c>
      <c r="I680" s="2">
        <f>StockData[[#This Row],[high]] - StockData[[#This Row],[low]]</f>
        <v>8.6317999999999984</v>
      </c>
      <c r="J680" s="27" t="str">
        <f>IF(StockData[[#This Row],[high]]=_xlfn.MAXIFS(StockData[high],StockData[Date],"&lt;="&amp;StockData[[#This Row],[Date]]),"New High","Repeat")</f>
        <v>Repeat</v>
      </c>
      <c r="K680" s="27" t="str">
        <f>IF(StockData[[#This Row],[Spread]]&lt;5,"Low",IF(StockData[[#This Row],[Spread]]&lt;=15,"Medium","High"))</f>
        <v>Medium</v>
      </c>
      <c r="L680" s="27" t="str">
        <f>IF(StockData[[#This Row],[Spread]] &gt; AVERAGE(StockData[Spread]) * 1.2, "High", IF(StockData[[#This Row],[Spread]] &lt; AVERAGE(StockData[Spread]) * 0.8, "Low", "Medium"))</f>
        <v>Low</v>
      </c>
      <c r="M680" s="13">
        <f>(StockData[[#This Row],[close]] - StockData[[#This Row],[open]] )/ StockData[[#This Row],[open]]</f>
        <v>-4.3317108024829134E-3</v>
      </c>
      <c r="N680" s="27">
        <f>IF(StockData[[#This Row],[change%]] &gt; 0.02, 0.9, IF(StockData[[#This Row],[change%]] &lt; -0.02, -0.9, 0))</f>
        <v>0</v>
      </c>
      <c r="O680" s="27" t="str">
        <f>IF(StockData[[#This Row],[sentiment score]] &gt; 0.5, "Positive", IF(StockData[[#This Row],[sentiment score]] &lt; -0.5, "Negative", "Neutral"))</f>
        <v>Neutral</v>
      </c>
    </row>
    <row r="681" spans="1:15" x14ac:dyDescent="0.3">
      <c r="A681" s="1">
        <v>44841</v>
      </c>
      <c r="B681" s="2">
        <v>233.935</v>
      </c>
      <c r="C681" s="2">
        <v>234.57149999999999</v>
      </c>
      <c r="D681" s="2">
        <v>222.02</v>
      </c>
      <c r="E681" s="2">
        <v>223.07</v>
      </c>
      <c r="F681" s="2">
        <v>83916800</v>
      </c>
      <c r="G681" s="27" t="str">
        <f>TEXT(StockData[[#This Row],[Date]],"dddd")</f>
        <v>Friday</v>
      </c>
      <c r="H681" s="27" t="str">
        <f>TEXT(StockData[[#This Row],[Date]],"mmm yyyy")</f>
        <v>Oct 2022</v>
      </c>
      <c r="I681" s="2">
        <f>StockData[[#This Row],[high]] - StockData[[#This Row],[low]]</f>
        <v>12.551499999999976</v>
      </c>
      <c r="J681" s="27" t="str">
        <f>IF(StockData[[#This Row],[high]]=_xlfn.MAXIFS(StockData[high],StockData[Date],"&lt;="&amp;StockData[[#This Row],[Date]]),"New High","Repeat")</f>
        <v>Repeat</v>
      </c>
      <c r="K681" s="27" t="str">
        <f>IF(StockData[[#This Row],[Spread]]&lt;5,"Low",IF(StockData[[#This Row],[Spread]]&lt;=15,"Medium","High"))</f>
        <v>Medium</v>
      </c>
      <c r="L681" s="27" t="str">
        <f>IF(StockData[[#This Row],[Spread]] &gt; AVERAGE(StockData[Spread]) * 1.2, "High", IF(StockData[[#This Row],[Spread]] &lt; AVERAGE(StockData[Spread]) * 0.8, "Low", "Medium"))</f>
        <v>Medium</v>
      </c>
      <c r="M681" s="13">
        <f>(StockData[[#This Row],[close]] - StockData[[#This Row],[open]] )/ StockData[[#This Row],[open]]</f>
        <v>-4.6444525188620807E-2</v>
      </c>
      <c r="N681" s="27">
        <f>IF(StockData[[#This Row],[change%]] &gt; 0.02, 0.9, IF(StockData[[#This Row],[change%]] &lt; -0.02, -0.9, 0))</f>
        <v>-0.9</v>
      </c>
      <c r="O681" s="27" t="str">
        <f>IF(StockData[[#This Row],[sentiment score]] &gt; 0.5, "Positive", IF(StockData[[#This Row],[sentiment score]] &lt; -0.5, "Negative", "Neutral"))</f>
        <v>Negative</v>
      </c>
    </row>
    <row r="682" spans="1:15" x14ac:dyDescent="0.3">
      <c r="A682" s="1">
        <v>44840</v>
      </c>
      <c r="B682" s="2">
        <v>239.44</v>
      </c>
      <c r="C682" s="2">
        <v>244.58</v>
      </c>
      <c r="D682" s="2">
        <v>235.35</v>
      </c>
      <c r="E682" s="2">
        <v>238.13</v>
      </c>
      <c r="F682" s="2">
        <v>69298437</v>
      </c>
      <c r="G682" s="27" t="str">
        <f>TEXT(StockData[[#This Row],[Date]],"dddd")</f>
        <v>Thursday</v>
      </c>
      <c r="H682" s="27" t="str">
        <f>TEXT(StockData[[#This Row],[Date]],"mmm yyyy")</f>
        <v>Oct 2022</v>
      </c>
      <c r="I682" s="2">
        <f>StockData[[#This Row],[high]] - StockData[[#This Row],[low]]</f>
        <v>9.2300000000000182</v>
      </c>
      <c r="J682" s="27" t="str">
        <f>IF(StockData[[#This Row],[high]]=_xlfn.MAXIFS(StockData[high],StockData[Date],"&lt;="&amp;StockData[[#This Row],[Date]]),"New High","Repeat")</f>
        <v>Repeat</v>
      </c>
      <c r="K682" s="27" t="str">
        <f>IF(StockData[[#This Row],[Spread]]&lt;5,"Low",IF(StockData[[#This Row],[Spread]]&lt;=15,"Medium","High"))</f>
        <v>Medium</v>
      </c>
      <c r="L682" s="27" t="str">
        <f>IF(StockData[[#This Row],[Spread]] &gt; AVERAGE(StockData[Spread]) * 1.2, "High", IF(StockData[[#This Row],[Spread]] &lt; AVERAGE(StockData[Spread]) * 0.8, "Low", "Medium"))</f>
        <v>Low</v>
      </c>
      <c r="M682" s="13">
        <f>(StockData[[#This Row],[close]] - StockData[[#This Row],[open]] )/ StockData[[#This Row],[open]]</f>
        <v>-5.4710992315402706E-3</v>
      </c>
      <c r="N682" s="27">
        <f>IF(StockData[[#This Row],[change%]] &gt; 0.02, 0.9, IF(StockData[[#This Row],[change%]] &lt; -0.02, -0.9, 0))</f>
        <v>0</v>
      </c>
      <c r="O682" s="27" t="str">
        <f>IF(StockData[[#This Row],[sentiment score]] &gt; 0.5, "Positive", IF(StockData[[#This Row],[sentiment score]] &lt; -0.5, "Negative", "Neutral"))</f>
        <v>Neutral</v>
      </c>
    </row>
    <row r="683" spans="1:15" x14ac:dyDescent="0.3">
      <c r="A683" s="1">
        <v>44839</v>
      </c>
      <c r="B683" s="2">
        <v>245.01</v>
      </c>
      <c r="C683" s="2">
        <v>246.66970000000001</v>
      </c>
      <c r="D683" s="2">
        <v>233.27</v>
      </c>
      <c r="E683" s="2">
        <v>240.81</v>
      </c>
      <c r="F683" s="2">
        <v>86982673</v>
      </c>
      <c r="G683" s="27" t="str">
        <f>TEXT(StockData[[#This Row],[Date]],"dddd")</f>
        <v>Wednesday</v>
      </c>
      <c r="H683" s="27" t="str">
        <f>TEXT(StockData[[#This Row],[Date]],"mmm yyyy")</f>
        <v>Oct 2022</v>
      </c>
      <c r="I683" s="2">
        <f>StockData[[#This Row],[high]] - StockData[[#This Row],[low]]</f>
        <v>13.399699999999996</v>
      </c>
      <c r="J683" s="27" t="str">
        <f>IF(StockData[[#This Row],[high]]=_xlfn.MAXIFS(StockData[high],StockData[Date],"&lt;="&amp;StockData[[#This Row],[Date]]),"New High","Repeat")</f>
        <v>Repeat</v>
      </c>
      <c r="K683" s="27" t="str">
        <f>IF(StockData[[#This Row],[Spread]]&lt;5,"Low",IF(StockData[[#This Row],[Spread]]&lt;=15,"Medium","High"))</f>
        <v>Medium</v>
      </c>
      <c r="L683" s="27" t="str">
        <f>IF(StockData[[#This Row],[Spread]] &gt; AVERAGE(StockData[Spread]) * 1.2, "High", IF(StockData[[#This Row],[Spread]] &lt; AVERAGE(StockData[Spread]) * 0.8, "Low", "Medium"))</f>
        <v>Medium</v>
      </c>
      <c r="M683" s="13">
        <f>(StockData[[#This Row],[close]] - StockData[[#This Row],[open]] )/ StockData[[#This Row],[open]]</f>
        <v>-1.7142157462960651E-2</v>
      </c>
      <c r="N683" s="27">
        <f>IF(StockData[[#This Row],[change%]] &gt; 0.02, 0.9, IF(StockData[[#This Row],[change%]] &lt; -0.02, -0.9, 0))</f>
        <v>0</v>
      </c>
      <c r="O683" s="27" t="str">
        <f>IF(StockData[[#This Row],[sentiment score]] &gt; 0.5, "Positive", IF(StockData[[#This Row],[sentiment score]] &lt; -0.5, "Negative", "Neutral"))</f>
        <v>Neutral</v>
      </c>
    </row>
    <row r="684" spans="1:15" x14ac:dyDescent="0.3">
      <c r="A684" s="1">
        <v>44838</v>
      </c>
      <c r="B684" s="2">
        <v>250.52</v>
      </c>
      <c r="C684" s="2">
        <v>257.5</v>
      </c>
      <c r="D684" s="2">
        <v>242.01</v>
      </c>
      <c r="E684" s="2">
        <v>249.44</v>
      </c>
      <c r="F684" s="2">
        <v>109578535</v>
      </c>
      <c r="G684" s="27" t="str">
        <f>TEXT(StockData[[#This Row],[Date]],"dddd")</f>
        <v>Tuesday</v>
      </c>
      <c r="H684" s="27" t="str">
        <f>TEXT(StockData[[#This Row],[Date]],"mmm yyyy")</f>
        <v>Oct 2022</v>
      </c>
      <c r="I684" s="2">
        <f>StockData[[#This Row],[high]] - StockData[[#This Row],[low]]</f>
        <v>15.490000000000009</v>
      </c>
      <c r="J684" s="27" t="str">
        <f>IF(StockData[[#This Row],[high]]=_xlfn.MAXIFS(StockData[high],StockData[Date],"&lt;="&amp;StockData[[#This Row],[Date]]),"New High","Repeat")</f>
        <v>Repeat</v>
      </c>
      <c r="K684" s="27" t="str">
        <f>IF(StockData[[#This Row],[Spread]]&lt;5,"Low",IF(StockData[[#This Row],[Spread]]&lt;=15,"Medium","High"))</f>
        <v>High</v>
      </c>
      <c r="L684" s="27" t="str">
        <f>IF(StockData[[#This Row],[Spread]] &gt; AVERAGE(StockData[Spread]) * 1.2, "High", IF(StockData[[#This Row],[Spread]] &lt; AVERAGE(StockData[Spread]) * 0.8, "Low", "Medium"))</f>
        <v>Medium</v>
      </c>
      <c r="M684" s="13">
        <f>(StockData[[#This Row],[close]] - StockData[[#This Row],[open]] )/ StockData[[#This Row],[open]]</f>
        <v>-4.311033051253443E-3</v>
      </c>
      <c r="N684" s="27">
        <f>IF(StockData[[#This Row],[change%]] &gt; 0.02, 0.9, IF(StockData[[#This Row],[change%]] &lt; -0.02, -0.9, 0))</f>
        <v>0</v>
      </c>
      <c r="O684" s="27" t="str">
        <f>IF(StockData[[#This Row],[sentiment score]] &gt; 0.5, "Positive", IF(StockData[[#This Row],[sentiment score]] &lt; -0.5, "Negative", "Neutral"))</f>
        <v>Neutral</v>
      </c>
    </row>
    <row r="685" spans="1:15" x14ac:dyDescent="0.3">
      <c r="A685" s="1">
        <v>44837</v>
      </c>
      <c r="B685" s="2">
        <v>254.5</v>
      </c>
      <c r="C685" s="2">
        <v>255.16</v>
      </c>
      <c r="D685" s="2">
        <v>241.01</v>
      </c>
      <c r="E685" s="2">
        <v>242.4</v>
      </c>
      <c r="F685" s="2">
        <v>98363541</v>
      </c>
      <c r="G685" s="27" t="str">
        <f>TEXT(StockData[[#This Row],[Date]],"dddd")</f>
        <v>Monday</v>
      </c>
      <c r="H685" s="27" t="str">
        <f>TEXT(StockData[[#This Row],[Date]],"mmm yyyy")</f>
        <v>Oct 2022</v>
      </c>
      <c r="I685" s="2">
        <f>StockData[[#This Row],[high]] - StockData[[#This Row],[low]]</f>
        <v>14.150000000000006</v>
      </c>
      <c r="J685" s="27" t="str">
        <f>IF(StockData[[#This Row],[high]]=_xlfn.MAXIFS(StockData[high],StockData[Date],"&lt;="&amp;StockData[[#This Row],[Date]]),"New High","Repeat")</f>
        <v>Repeat</v>
      </c>
      <c r="K685" s="27" t="str">
        <f>IF(StockData[[#This Row],[Spread]]&lt;5,"Low",IF(StockData[[#This Row],[Spread]]&lt;=15,"Medium","High"))</f>
        <v>Medium</v>
      </c>
      <c r="L685" s="27" t="str">
        <f>IF(StockData[[#This Row],[Spread]] &gt; AVERAGE(StockData[Spread]) * 1.2, "High", IF(StockData[[#This Row],[Spread]] &lt; AVERAGE(StockData[Spread]) * 0.8, "Low", "Medium"))</f>
        <v>Medium</v>
      </c>
      <c r="M685" s="13">
        <f>(StockData[[#This Row],[close]] - StockData[[#This Row],[open]] )/ StockData[[#This Row],[open]]</f>
        <v>-4.754420432220037E-2</v>
      </c>
      <c r="N685" s="27">
        <f>IF(StockData[[#This Row],[change%]] &gt; 0.02, 0.9, IF(StockData[[#This Row],[change%]] &lt; -0.02, -0.9, 0))</f>
        <v>-0.9</v>
      </c>
      <c r="O685" s="27" t="str">
        <f>IF(StockData[[#This Row],[sentiment score]] &gt; 0.5, "Positive", IF(StockData[[#This Row],[sentiment score]] &lt; -0.5, "Negative", "Neutral"))</f>
        <v>Negative</v>
      </c>
    </row>
    <row r="686" spans="1:15" x14ac:dyDescent="0.3">
      <c r="A686" s="1">
        <v>44834</v>
      </c>
      <c r="B686" s="2">
        <v>266.14499999999998</v>
      </c>
      <c r="C686" s="2">
        <v>275.57</v>
      </c>
      <c r="D686" s="2">
        <v>262.47000000000003</v>
      </c>
      <c r="E686" s="2">
        <v>265.25</v>
      </c>
      <c r="F686" s="2">
        <v>67726598</v>
      </c>
      <c r="G686" s="27" t="str">
        <f>TEXT(StockData[[#This Row],[Date]],"dddd")</f>
        <v>Friday</v>
      </c>
      <c r="H686" s="27" t="str">
        <f>TEXT(StockData[[#This Row],[Date]],"mmm yyyy")</f>
        <v>Sep 2022</v>
      </c>
      <c r="I686" s="2">
        <f>StockData[[#This Row],[high]] - StockData[[#This Row],[low]]</f>
        <v>13.099999999999966</v>
      </c>
      <c r="J686" s="27" t="str">
        <f>IF(StockData[[#This Row],[high]]=_xlfn.MAXIFS(StockData[high],StockData[Date],"&lt;="&amp;StockData[[#This Row],[Date]]),"New High","Repeat")</f>
        <v>Repeat</v>
      </c>
      <c r="K686" s="27" t="str">
        <f>IF(StockData[[#This Row],[Spread]]&lt;5,"Low",IF(StockData[[#This Row],[Spread]]&lt;=15,"Medium","High"))</f>
        <v>Medium</v>
      </c>
      <c r="L686" s="27" t="str">
        <f>IF(StockData[[#This Row],[Spread]] &gt; AVERAGE(StockData[Spread]) * 1.2, "High", IF(StockData[[#This Row],[Spread]] &lt; AVERAGE(StockData[Spread]) * 0.8, "Low", "Medium"))</f>
        <v>Medium</v>
      </c>
      <c r="M686" s="13">
        <f>(StockData[[#This Row],[close]] - StockData[[#This Row],[open]] )/ StockData[[#This Row],[open]]</f>
        <v>-3.3628285333182359E-3</v>
      </c>
      <c r="N686" s="27">
        <f>IF(StockData[[#This Row],[change%]] &gt; 0.02, 0.9, IF(StockData[[#This Row],[change%]] &lt; -0.02, -0.9, 0))</f>
        <v>0</v>
      </c>
      <c r="O686" s="27" t="str">
        <f>IF(StockData[[#This Row],[sentiment score]] &gt; 0.5, "Positive", IF(StockData[[#This Row],[sentiment score]] &lt; -0.5, "Negative", "Neutral"))</f>
        <v>Neutral</v>
      </c>
    </row>
    <row r="687" spans="1:15" x14ac:dyDescent="0.3">
      <c r="A687" s="1">
        <v>44833</v>
      </c>
      <c r="B687" s="2">
        <v>282.76</v>
      </c>
      <c r="C687" s="2">
        <v>283.64999999999998</v>
      </c>
      <c r="D687" s="2">
        <v>265.77999999999997</v>
      </c>
      <c r="E687" s="2">
        <v>268.20999999999998</v>
      </c>
      <c r="F687" s="2">
        <v>77620642</v>
      </c>
      <c r="G687" s="27" t="str">
        <f>TEXT(StockData[[#This Row],[Date]],"dddd")</f>
        <v>Thursday</v>
      </c>
      <c r="H687" s="27" t="str">
        <f>TEXT(StockData[[#This Row],[Date]],"mmm yyyy")</f>
        <v>Sep 2022</v>
      </c>
      <c r="I687" s="2">
        <f>StockData[[#This Row],[high]] - StockData[[#This Row],[low]]</f>
        <v>17.870000000000005</v>
      </c>
      <c r="J687" s="27" t="str">
        <f>IF(StockData[[#This Row],[high]]=_xlfn.MAXIFS(StockData[high],StockData[Date],"&lt;="&amp;StockData[[#This Row],[Date]]),"New High","Repeat")</f>
        <v>Repeat</v>
      </c>
      <c r="K687" s="27" t="str">
        <f>IF(StockData[[#This Row],[Spread]]&lt;5,"Low",IF(StockData[[#This Row],[Spread]]&lt;=15,"Medium","High"))</f>
        <v>High</v>
      </c>
      <c r="L687" s="27" t="str">
        <f>IF(StockData[[#This Row],[Spread]] &gt; AVERAGE(StockData[Spread]) * 1.2, "High", IF(StockData[[#This Row],[Spread]] &lt; AVERAGE(StockData[Spread]) * 0.8, "Low", "Medium"))</f>
        <v>High</v>
      </c>
      <c r="M687" s="13">
        <f>(StockData[[#This Row],[close]] - StockData[[#This Row],[open]] )/ StockData[[#This Row],[open]]</f>
        <v>-5.1457066063092416E-2</v>
      </c>
      <c r="N687" s="27">
        <f>IF(StockData[[#This Row],[change%]] &gt; 0.02, 0.9, IF(StockData[[#This Row],[change%]] &lt; -0.02, -0.9, 0))</f>
        <v>-0.9</v>
      </c>
      <c r="O687" s="27" t="str">
        <f>IF(StockData[[#This Row],[sentiment score]] &gt; 0.5, "Positive", IF(StockData[[#This Row],[sentiment score]] &lt; -0.5, "Negative", "Neutral"))</f>
        <v>Negative</v>
      </c>
    </row>
    <row r="688" spans="1:15" x14ac:dyDescent="0.3">
      <c r="A688" s="1">
        <v>44832</v>
      </c>
      <c r="B688" s="2">
        <v>283.08</v>
      </c>
      <c r="C688" s="2">
        <v>289</v>
      </c>
      <c r="D688" s="2">
        <v>277.57</v>
      </c>
      <c r="E688" s="2">
        <v>287.81</v>
      </c>
      <c r="F688" s="2">
        <v>54664809</v>
      </c>
      <c r="G688" s="27" t="str">
        <f>TEXT(StockData[[#This Row],[Date]],"dddd")</f>
        <v>Wednesday</v>
      </c>
      <c r="H688" s="27" t="str">
        <f>TEXT(StockData[[#This Row],[Date]],"mmm yyyy")</f>
        <v>Sep 2022</v>
      </c>
      <c r="I688" s="2">
        <f>StockData[[#This Row],[high]] - StockData[[#This Row],[low]]</f>
        <v>11.430000000000007</v>
      </c>
      <c r="J688" s="27" t="str">
        <f>IF(StockData[[#This Row],[high]]=_xlfn.MAXIFS(StockData[high],StockData[Date],"&lt;="&amp;StockData[[#This Row],[Date]]),"New High","Repeat")</f>
        <v>Repeat</v>
      </c>
      <c r="K688" s="27" t="str">
        <f>IF(StockData[[#This Row],[Spread]]&lt;5,"Low",IF(StockData[[#This Row],[Spread]]&lt;=15,"Medium","High"))</f>
        <v>Medium</v>
      </c>
      <c r="L688" s="27" t="str">
        <f>IF(StockData[[#This Row],[Spread]] &gt; AVERAGE(StockData[Spread]) * 1.2, "High", IF(StockData[[#This Row],[Spread]] &lt; AVERAGE(StockData[Spread]) * 0.8, "Low", "Medium"))</f>
        <v>Medium</v>
      </c>
      <c r="M688" s="13">
        <f>(StockData[[#This Row],[close]] - StockData[[#This Row],[open]] )/ StockData[[#This Row],[open]]</f>
        <v>1.670905751024452E-2</v>
      </c>
      <c r="N688" s="27">
        <f>IF(StockData[[#This Row],[change%]] &gt; 0.02, 0.9, IF(StockData[[#This Row],[change%]] &lt; -0.02, -0.9, 0))</f>
        <v>0</v>
      </c>
      <c r="O688" s="27" t="str">
        <f>IF(StockData[[#This Row],[sentiment score]] &gt; 0.5, "Positive", IF(StockData[[#This Row],[sentiment score]] &lt; -0.5, "Negative", "Neutral"))</f>
        <v>Neutral</v>
      </c>
    </row>
    <row r="689" spans="1:15" x14ac:dyDescent="0.3">
      <c r="A689" s="1">
        <v>44831</v>
      </c>
      <c r="B689" s="2">
        <v>283.83999999999997</v>
      </c>
      <c r="C689" s="2">
        <v>288.67</v>
      </c>
      <c r="D689" s="2">
        <v>277.51</v>
      </c>
      <c r="E689" s="2">
        <v>282.94</v>
      </c>
      <c r="F689" s="2">
        <v>61925185</v>
      </c>
      <c r="G689" s="27" t="str">
        <f>TEXT(StockData[[#This Row],[Date]],"dddd")</f>
        <v>Tuesday</v>
      </c>
      <c r="H689" s="27" t="str">
        <f>TEXT(StockData[[#This Row],[Date]],"mmm yyyy")</f>
        <v>Sep 2022</v>
      </c>
      <c r="I689" s="2">
        <f>StockData[[#This Row],[high]] - StockData[[#This Row],[low]]</f>
        <v>11.160000000000025</v>
      </c>
      <c r="J689" s="27" t="str">
        <f>IF(StockData[[#This Row],[high]]=_xlfn.MAXIFS(StockData[high],StockData[Date],"&lt;="&amp;StockData[[#This Row],[Date]]),"New High","Repeat")</f>
        <v>Repeat</v>
      </c>
      <c r="K689" s="27" t="str">
        <f>IF(StockData[[#This Row],[Spread]]&lt;5,"Low",IF(StockData[[#This Row],[Spread]]&lt;=15,"Medium","High"))</f>
        <v>Medium</v>
      </c>
      <c r="L689" s="27" t="str">
        <f>IF(StockData[[#This Row],[Spread]] &gt; AVERAGE(StockData[Spread]) * 1.2, "High", IF(StockData[[#This Row],[Spread]] &lt; AVERAGE(StockData[Spread]) * 0.8, "Low", "Medium"))</f>
        <v>Medium</v>
      </c>
      <c r="M689" s="13">
        <f>(StockData[[#This Row],[close]] - StockData[[#This Row],[open]] )/ StockData[[#This Row],[open]]</f>
        <v>-3.1708004509582066E-3</v>
      </c>
      <c r="N689" s="27">
        <f>IF(StockData[[#This Row],[change%]] &gt; 0.02, 0.9, IF(StockData[[#This Row],[change%]] &lt; -0.02, -0.9, 0))</f>
        <v>0</v>
      </c>
      <c r="O689" s="27" t="str">
        <f>IF(StockData[[#This Row],[sentiment score]] &gt; 0.5, "Positive", IF(StockData[[#This Row],[sentiment score]] &lt; -0.5, "Negative", "Neutral"))</f>
        <v>Neutral</v>
      </c>
    </row>
    <row r="690" spans="1:15" x14ac:dyDescent="0.3">
      <c r="A690" s="1">
        <v>44830</v>
      </c>
      <c r="B690" s="2">
        <v>271.83</v>
      </c>
      <c r="C690" s="2">
        <v>284.08999999999997</v>
      </c>
      <c r="D690" s="2">
        <v>270.31</v>
      </c>
      <c r="E690" s="2">
        <v>276.01</v>
      </c>
      <c r="F690" s="2">
        <v>58076913</v>
      </c>
      <c r="G690" s="27" t="str">
        <f>TEXT(StockData[[#This Row],[Date]],"dddd")</f>
        <v>Monday</v>
      </c>
      <c r="H690" s="27" t="str">
        <f>TEXT(StockData[[#This Row],[Date]],"mmm yyyy")</f>
        <v>Sep 2022</v>
      </c>
      <c r="I690" s="2">
        <f>StockData[[#This Row],[high]] - StockData[[#This Row],[low]]</f>
        <v>13.779999999999973</v>
      </c>
      <c r="J690" s="27" t="str">
        <f>IF(StockData[[#This Row],[high]]=_xlfn.MAXIFS(StockData[high],StockData[Date],"&lt;="&amp;StockData[[#This Row],[Date]]),"New High","Repeat")</f>
        <v>Repeat</v>
      </c>
      <c r="K690" s="27" t="str">
        <f>IF(StockData[[#This Row],[Spread]]&lt;5,"Low",IF(StockData[[#This Row],[Spread]]&lt;=15,"Medium","High"))</f>
        <v>Medium</v>
      </c>
      <c r="L690" s="27" t="str">
        <f>IF(StockData[[#This Row],[Spread]] &gt; AVERAGE(StockData[Spread]) * 1.2, "High", IF(StockData[[#This Row],[Spread]] &lt; AVERAGE(StockData[Spread]) * 0.8, "Low", "Medium"))</f>
        <v>Medium</v>
      </c>
      <c r="M690" s="13">
        <f>(StockData[[#This Row],[close]] - StockData[[#This Row],[open]] )/ StockData[[#This Row],[open]]</f>
        <v>1.5377257844976665E-2</v>
      </c>
      <c r="N690" s="27">
        <f>IF(StockData[[#This Row],[change%]] &gt; 0.02, 0.9, IF(StockData[[#This Row],[change%]] &lt; -0.02, -0.9, 0))</f>
        <v>0</v>
      </c>
      <c r="O690" s="27" t="str">
        <f>IF(StockData[[#This Row],[sentiment score]] &gt; 0.5, "Positive", IF(StockData[[#This Row],[sentiment score]] &lt; -0.5, "Negative", "Neutral"))</f>
        <v>Neutral</v>
      </c>
    </row>
    <row r="691" spans="1:15" x14ac:dyDescent="0.3">
      <c r="A691" s="1">
        <v>44827</v>
      </c>
      <c r="B691" s="2">
        <v>283.08999999999997</v>
      </c>
      <c r="C691" s="2">
        <v>284.5</v>
      </c>
      <c r="D691" s="2">
        <v>272.82</v>
      </c>
      <c r="E691" s="2">
        <v>275.33</v>
      </c>
      <c r="F691" s="2">
        <v>63748362</v>
      </c>
      <c r="G691" s="27" t="str">
        <f>TEXT(StockData[[#This Row],[Date]],"dddd")</f>
        <v>Friday</v>
      </c>
      <c r="H691" s="27" t="str">
        <f>TEXT(StockData[[#This Row],[Date]],"mmm yyyy")</f>
        <v>Sep 2022</v>
      </c>
      <c r="I691" s="2">
        <f>StockData[[#This Row],[high]] - StockData[[#This Row],[low]]</f>
        <v>11.680000000000007</v>
      </c>
      <c r="J691" s="27" t="str">
        <f>IF(StockData[[#This Row],[high]]=_xlfn.MAXIFS(StockData[high],StockData[Date],"&lt;="&amp;StockData[[#This Row],[Date]]),"New High","Repeat")</f>
        <v>Repeat</v>
      </c>
      <c r="K691" s="27" t="str">
        <f>IF(StockData[[#This Row],[Spread]]&lt;5,"Low",IF(StockData[[#This Row],[Spread]]&lt;=15,"Medium","High"))</f>
        <v>Medium</v>
      </c>
      <c r="L691" s="27" t="str">
        <f>IF(StockData[[#This Row],[Spread]] &gt; AVERAGE(StockData[Spread]) * 1.2, "High", IF(StockData[[#This Row],[Spread]] &lt; AVERAGE(StockData[Spread]) * 0.8, "Low", "Medium"))</f>
        <v>Medium</v>
      </c>
      <c r="M691" s="13">
        <f>(StockData[[#This Row],[close]] - StockData[[#This Row],[open]] )/ StockData[[#This Row],[open]]</f>
        <v>-2.7411777173337072E-2</v>
      </c>
      <c r="N691" s="27">
        <f>IF(StockData[[#This Row],[change%]] &gt; 0.02, 0.9, IF(StockData[[#This Row],[change%]] &lt; -0.02, -0.9, 0))</f>
        <v>-0.9</v>
      </c>
      <c r="O691" s="27" t="str">
        <f>IF(StockData[[#This Row],[sentiment score]] &gt; 0.5, "Positive", IF(StockData[[#This Row],[sentiment score]] &lt; -0.5, "Negative", "Neutral"))</f>
        <v>Negative</v>
      </c>
    </row>
    <row r="692" spans="1:15" x14ac:dyDescent="0.3">
      <c r="A692" s="1">
        <v>44826</v>
      </c>
      <c r="B692" s="2">
        <v>299.86</v>
      </c>
      <c r="C692" s="2">
        <v>301.29000000000002</v>
      </c>
      <c r="D692" s="2">
        <v>285.82</v>
      </c>
      <c r="E692" s="2">
        <v>288.58999999999997</v>
      </c>
      <c r="F692" s="2">
        <v>70107683</v>
      </c>
      <c r="G692" s="27" t="str">
        <f>TEXT(StockData[[#This Row],[Date]],"dddd")</f>
        <v>Thursday</v>
      </c>
      <c r="H692" s="27" t="str">
        <f>TEXT(StockData[[#This Row],[Date]],"mmm yyyy")</f>
        <v>Sep 2022</v>
      </c>
      <c r="I692" s="2">
        <f>StockData[[#This Row],[high]] - StockData[[#This Row],[low]]</f>
        <v>15.470000000000027</v>
      </c>
      <c r="J692" s="27" t="str">
        <f>IF(StockData[[#This Row],[high]]=_xlfn.MAXIFS(StockData[high],StockData[Date],"&lt;="&amp;StockData[[#This Row],[Date]]),"New High","Repeat")</f>
        <v>Repeat</v>
      </c>
      <c r="K692" s="27" t="str">
        <f>IF(StockData[[#This Row],[Spread]]&lt;5,"Low",IF(StockData[[#This Row],[Spread]]&lt;=15,"Medium","High"))</f>
        <v>High</v>
      </c>
      <c r="L692" s="27" t="str">
        <f>IF(StockData[[#This Row],[Spread]] &gt; AVERAGE(StockData[Spread]) * 1.2, "High", IF(StockData[[#This Row],[Spread]] &lt; AVERAGE(StockData[Spread]) * 0.8, "Low", "Medium"))</f>
        <v>Medium</v>
      </c>
      <c r="M692" s="13">
        <f>(StockData[[#This Row],[close]] - StockData[[#This Row],[open]] )/ StockData[[#This Row],[open]]</f>
        <v>-3.7584205962782759E-2</v>
      </c>
      <c r="N692" s="27">
        <f>IF(StockData[[#This Row],[change%]] &gt; 0.02, 0.9, IF(StockData[[#This Row],[change%]] &lt; -0.02, -0.9, 0))</f>
        <v>-0.9</v>
      </c>
      <c r="O692" s="27" t="str">
        <f>IF(StockData[[#This Row],[sentiment score]] &gt; 0.5, "Positive", IF(StockData[[#This Row],[sentiment score]] &lt; -0.5, "Negative", "Neutral"))</f>
        <v>Negative</v>
      </c>
    </row>
    <row r="693" spans="1:15" x14ac:dyDescent="0.3">
      <c r="A693" s="1">
        <v>44825</v>
      </c>
      <c r="B693" s="2">
        <v>308.29000000000002</v>
      </c>
      <c r="C693" s="2">
        <v>313.8</v>
      </c>
      <c r="D693" s="2">
        <v>300.63</v>
      </c>
      <c r="E693" s="2">
        <v>300.8</v>
      </c>
      <c r="F693" s="2">
        <v>62555656</v>
      </c>
      <c r="G693" s="27" t="str">
        <f>TEXT(StockData[[#This Row],[Date]],"dddd")</f>
        <v>Wednesday</v>
      </c>
      <c r="H693" s="27" t="str">
        <f>TEXT(StockData[[#This Row],[Date]],"mmm yyyy")</f>
        <v>Sep 2022</v>
      </c>
      <c r="I693" s="2">
        <f>StockData[[#This Row],[high]] - StockData[[#This Row],[low]]</f>
        <v>13.170000000000016</v>
      </c>
      <c r="J693" s="27" t="str">
        <f>IF(StockData[[#This Row],[high]]=_xlfn.MAXIFS(StockData[high],StockData[Date],"&lt;="&amp;StockData[[#This Row],[Date]]),"New High","Repeat")</f>
        <v>Repeat</v>
      </c>
      <c r="K693" s="27" t="str">
        <f>IF(StockData[[#This Row],[Spread]]&lt;5,"Low",IF(StockData[[#This Row],[Spread]]&lt;=15,"Medium","High"))</f>
        <v>Medium</v>
      </c>
      <c r="L693" s="27" t="str">
        <f>IF(StockData[[#This Row],[Spread]] &gt; AVERAGE(StockData[Spread]) * 1.2, "High", IF(StockData[[#This Row],[Spread]] &lt; AVERAGE(StockData[Spread]) * 0.8, "Low", "Medium"))</f>
        <v>Medium</v>
      </c>
      <c r="M693" s="13">
        <f>(StockData[[#This Row],[close]] - StockData[[#This Row],[open]] )/ StockData[[#This Row],[open]]</f>
        <v>-2.4295306367381388E-2</v>
      </c>
      <c r="N693" s="27">
        <f>IF(StockData[[#This Row],[change%]] &gt; 0.02, 0.9, IF(StockData[[#This Row],[change%]] &lt; -0.02, -0.9, 0))</f>
        <v>-0.9</v>
      </c>
      <c r="O693" s="27" t="str">
        <f>IF(StockData[[#This Row],[sentiment score]] &gt; 0.5, "Positive", IF(StockData[[#This Row],[sentiment score]] &lt; -0.5, "Negative", "Neutral"))</f>
        <v>Negative</v>
      </c>
    </row>
    <row r="694" spans="1:15" x14ac:dyDescent="0.3">
      <c r="A694" s="1">
        <v>44824</v>
      </c>
      <c r="B694" s="2">
        <v>306.91000000000003</v>
      </c>
      <c r="C694" s="2">
        <v>313.33</v>
      </c>
      <c r="D694" s="2">
        <v>305.58</v>
      </c>
      <c r="E694" s="2">
        <v>308.73</v>
      </c>
      <c r="F694" s="2">
        <v>61642783</v>
      </c>
      <c r="G694" s="27" t="str">
        <f>TEXT(StockData[[#This Row],[Date]],"dddd")</f>
        <v>Tuesday</v>
      </c>
      <c r="H694" s="27" t="str">
        <f>TEXT(StockData[[#This Row],[Date]],"mmm yyyy")</f>
        <v>Sep 2022</v>
      </c>
      <c r="I694" s="2">
        <f>StockData[[#This Row],[high]] - StockData[[#This Row],[low]]</f>
        <v>7.75</v>
      </c>
      <c r="J694" s="27" t="str">
        <f>IF(StockData[[#This Row],[high]]=_xlfn.MAXIFS(StockData[high],StockData[Date],"&lt;="&amp;StockData[[#This Row],[Date]]),"New High","Repeat")</f>
        <v>Repeat</v>
      </c>
      <c r="K694" s="27" t="str">
        <f>IF(StockData[[#This Row],[Spread]]&lt;5,"Low",IF(StockData[[#This Row],[Spread]]&lt;=15,"Medium","High"))</f>
        <v>Medium</v>
      </c>
      <c r="L694" s="27" t="str">
        <f>IF(StockData[[#This Row],[Spread]] &gt; AVERAGE(StockData[Spread]) * 1.2, "High", IF(StockData[[#This Row],[Spread]] &lt; AVERAGE(StockData[Spread]) * 0.8, "Low", "Medium"))</f>
        <v>Low</v>
      </c>
      <c r="M694" s="13">
        <f>(StockData[[#This Row],[close]] - StockData[[#This Row],[open]] )/ StockData[[#This Row],[open]]</f>
        <v>5.9300772213352225E-3</v>
      </c>
      <c r="N694" s="27">
        <f>IF(StockData[[#This Row],[change%]] &gt; 0.02, 0.9, IF(StockData[[#This Row],[change%]] &lt; -0.02, -0.9, 0))</f>
        <v>0</v>
      </c>
      <c r="O694" s="27" t="str">
        <f>IF(StockData[[#This Row],[sentiment score]] &gt; 0.5, "Positive", IF(StockData[[#This Row],[sentiment score]] &lt; -0.5, "Negative", "Neutral"))</f>
        <v>Neutral</v>
      </c>
    </row>
    <row r="695" spans="1:15" x14ac:dyDescent="0.3">
      <c r="A695" s="1">
        <v>44823</v>
      </c>
      <c r="B695" s="2">
        <v>300.08999999999997</v>
      </c>
      <c r="C695" s="2">
        <v>309.83999999999997</v>
      </c>
      <c r="D695" s="2">
        <v>297.8</v>
      </c>
      <c r="E695" s="2">
        <v>309.07</v>
      </c>
      <c r="F695" s="2">
        <v>60231156</v>
      </c>
      <c r="G695" s="27" t="str">
        <f>TEXT(StockData[[#This Row],[Date]],"dddd")</f>
        <v>Monday</v>
      </c>
      <c r="H695" s="27" t="str">
        <f>TEXT(StockData[[#This Row],[Date]],"mmm yyyy")</f>
        <v>Sep 2022</v>
      </c>
      <c r="I695" s="2">
        <f>StockData[[#This Row],[high]] - StockData[[#This Row],[low]]</f>
        <v>12.039999999999964</v>
      </c>
      <c r="J695" s="27" t="str">
        <f>IF(StockData[[#This Row],[high]]=_xlfn.MAXIFS(StockData[high],StockData[Date],"&lt;="&amp;StockData[[#This Row],[Date]]),"New High","Repeat")</f>
        <v>Repeat</v>
      </c>
      <c r="K695" s="27" t="str">
        <f>IF(StockData[[#This Row],[Spread]]&lt;5,"Low",IF(StockData[[#This Row],[Spread]]&lt;=15,"Medium","High"))</f>
        <v>Medium</v>
      </c>
      <c r="L695" s="27" t="str">
        <f>IF(StockData[[#This Row],[Spread]] &gt; AVERAGE(StockData[Spread]) * 1.2, "High", IF(StockData[[#This Row],[Spread]] &lt; AVERAGE(StockData[Spread]) * 0.8, "Low", "Medium"))</f>
        <v>Medium</v>
      </c>
      <c r="M695" s="13">
        <f>(StockData[[#This Row],[close]] - StockData[[#This Row],[open]] )/ StockData[[#This Row],[open]]</f>
        <v>2.9924356026525437E-2</v>
      </c>
      <c r="N695" s="27">
        <f>IF(StockData[[#This Row],[change%]] &gt; 0.02, 0.9, IF(StockData[[#This Row],[change%]] &lt; -0.02, -0.9, 0))</f>
        <v>0.9</v>
      </c>
      <c r="O695" s="27" t="str">
        <f>IF(StockData[[#This Row],[sentiment score]] &gt; 0.5, "Positive", IF(StockData[[#This Row],[sentiment score]] &lt; -0.5, "Negative", "Neutral"))</f>
        <v>Positive</v>
      </c>
    </row>
    <row r="696" spans="1:15" x14ac:dyDescent="0.3">
      <c r="A696" s="1">
        <v>44820</v>
      </c>
      <c r="B696" s="2">
        <v>299.60500000000002</v>
      </c>
      <c r="C696" s="2">
        <v>303.70999999999998</v>
      </c>
      <c r="D696" s="2">
        <v>295.60050000000001</v>
      </c>
      <c r="E696" s="2">
        <v>303.35000000000002</v>
      </c>
      <c r="F696" s="2">
        <v>87087786</v>
      </c>
      <c r="G696" s="27" t="str">
        <f>TEXT(StockData[[#This Row],[Date]],"dddd")</f>
        <v>Friday</v>
      </c>
      <c r="H696" s="27" t="str">
        <f>TEXT(StockData[[#This Row],[Date]],"mmm yyyy")</f>
        <v>Sep 2022</v>
      </c>
      <c r="I696" s="2">
        <f>StockData[[#This Row],[high]] - StockData[[#This Row],[low]]</f>
        <v>8.1094999999999686</v>
      </c>
      <c r="J696" s="27" t="str">
        <f>IF(StockData[[#This Row],[high]]=_xlfn.MAXIFS(StockData[high],StockData[Date],"&lt;="&amp;StockData[[#This Row],[Date]]),"New High","Repeat")</f>
        <v>Repeat</v>
      </c>
      <c r="K696" s="27" t="str">
        <f>IF(StockData[[#This Row],[Spread]]&lt;5,"Low",IF(StockData[[#This Row],[Spread]]&lt;=15,"Medium","High"))</f>
        <v>Medium</v>
      </c>
      <c r="L696" s="27" t="str">
        <f>IF(StockData[[#This Row],[Spread]] &gt; AVERAGE(StockData[Spread]) * 1.2, "High", IF(StockData[[#This Row],[Spread]] &lt; AVERAGE(StockData[Spread]) * 0.8, "Low", "Medium"))</f>
        <v>Low</v>
      </c>
      <c r="M696" s="13">
        <f>(StockData[[#This Row],[close]] - StockData[[#This Row],[open]] )/ StockData[[#This Row],[open]]</f>
        <v>1.2499791391999481E-2</v>
      </c>
      <c r="N696" s="27">
        <f>IF(StockData[[#This Row],[change%]] &gt; 0.02, 0.9, IF(StockData[[#This Row],[change%]] &lt; -0.02, -0.9, 0))</f>
        <v>0</v>
      </c>
      <c r="O696" s="27" t="str">
        <f>IF(StockData[[#This Row],[sentiment score]] &gt; 0.5, "Positive", IF(StockData[[#This Row],[sentiment score]] &lt; -0.5, "Negative", "Neutral"))</f>
        <v>Neutral</v>
      </c>
    </row>
    <row r="697" spans="1:15" x14ac:dyDescent="0.3">
      <c r="A697" s="1">
        <v>44819</v>
      </c>
      <c r="B697" s="2">
        <v>301.82499999999999</v>
      </c>
      <c r="C697" s="2">
        <v>309.12</v>
      </c>
      <c r="D697" s="2">
        <v>300.72469999999998</v>
      </c>
      <c r="E697" s="2">
        <v>303.75</v>
      </c>
      <c r="F697" s="2">
        <v>64795523</v>
      </c>
      <c r="G697" s="27" t="str">
        <f>TEXT(StockData[[#This Row],[Date]],"dddd")</f>
        <v>Thursday</v>
      </c>
      <c r="H697" s="27" t="str">
        <f>TEXT(StockData[[#This Row],[Date]],"mmm yyyy")</f>
        <v>Sep 2022</v>
      </c>
      <c r="I697" s="2">
        <f>StockData[[#This Row],[high]] - StockData[[#This Row],[low]]</f>
        <v>8.3953000000000202</v>
      </c>
      <c r="J697" s="27" t="str">
        <f>IF(StockData[[#This Row],[high]]=_xlfn.MAXIFS(StockData[high],StockData[Date],"&lt;="&amp;StockData[[#This Row],[Date]]),"New High","Repeat")</f>
        <v>Repeat</v>
      </c>
      <c r="K697" s="27" t="str">
        <f>IF(StockData[[#This Row],[Spread]]&lt;5,"Low",IF(StockData[[#This Row],[Spread]]&lt;=15,"Medium","High"))</f>
        <v>Medium</v>
      </c>
      <c r="L697" s="27" t="str">
        <f>IF(StockData[[#This Row],[Spread]] &gt; AVERAGE(StockData[Spread]) * 1.2, "High", IF(StockData[[#This Row],[Spread]] &lt; AVERAGE(StockData[Spread]) * 0.8, "Low", "Medium"))</f>
        <v>Low</v>
      </c>
      <c r="M697" s="13">
        <f>(StockData[[#This Row],[close]] - StockData[[#This Row],[open]] )/ StockData[[#This Row],[open]]</f>
        <v>6.3778679698501166E-3</v>
      </c>
      <c r="N697" s="27">
        <f>IF(StockData[[#This Row],[change%]] &gt; 0.02, 0.9, IF(StockData[[#This Row],[change%]] &lt; -0.02, -0.9, 0))</f>
        <v>0</v>
      </c>
      <c r="O697" s="27" t="str">
        <f>IF(StockData[[#This Row],[sentiment score]] &gt; 0.5, "Positive", IF(StockData[[#This Row],[sentiment score]] &lt; -0.5, "Negative", "Neutral"))</f>
        <v>Neutral</v>
      </c>
    </row>
    <row r="698" spans="1:15" x14ac:dyDescent="0.3">
      <c r="A698" s="1">
        <v>44818</v>
      </c>
      <c r="B698" s="2">
        <v>292.24</v>
      </c>
      <c r="C698" s="2">
        <v>306</v>
      </c>
      <c r="D698" s="2">
        <v>291.64</v>
      </c>
      <c r="E698" s="2">
        <v>302.61</v>
      </c>
      <c r="F698" s="2">
        <v>72628653</v>
      </c>
      <c r="G698" s="27" t="str">
        <f>TEXT(StockData[[#This Row],[Date]],"dddd")</f>
        <v>Wednesday</v>
      </c>
      <c r="H698" s="27" t="str">
        <f>TEXT(StockData[[#This Row],[Date]],"mmm yyyy")</f>
        <v>Sep 2022</v>
      </c>
      <c r="I698" s="2">
        <f>StockData[[#This Row],[high]] - StockData[[#This Row],[low]]</f>
        <v>14.360000000000014</v>
      </c>
      <c r="J698" s="27" t="str">
        <f>IF(StockData[[#This Row],[high]]=_xlfn.MAXIFS(StockData[high],StockData[Date],"&lt;="&amp;StockData[[#This Row],[Date]]),"New High","Repeat")</f>
        <v>Repeat</v>
      </c>
      <c r="K698" s="27" t="str">
        <f>IF(StockData[[#This Row],[Spread]]&lt;5,"Low",IF(StockData[[#This Row],[Spread]]&lt;=15,"Medium","High"))</f>
        <v>Medium</v>
      </c>
      <c r="L698" s="27" t="str">
        <f>IF(StockData[[#This Row],[Spread]] &gt; AVERAGE(StockData[Spread]) * 1.2, "High", IF(StockData[[#This Row],[Spread]] &lt; AVERAGE(StockData[Spread]) * 0.8, "Low", "Medium"))</f>
        <v>Medium</v>
      </c>
      <c r="M698" s="13">
        <f>(StockData[[#This Row],[close]] - StockData[[#This Row],[open]] )/ StockData[[#This Row],[open]]</f>
        <v>3.5484533260333989E-2</v>
      </c>
      <c r="N698" s="27">
        <f>IF(StockData[[#This Row],[change%]] &gt; 0.02, 0.9, IF(StockData[[#This Row],[change%]] &lt; -0.02, -0.9, 0))</f>
        <v>0.9</v>
      </c>
      <c r="O698" s="27" t="str">
        <f>IF(StockData[[#This Row],[sentiment score]] &gt; 0.5, "Positive", IF(StockData[[#This Row],[sentiment score]] &lt; -0.5, "Negative", "Neutral"))</f>
        <v>Positive</v>
      </c>
    </row>
    <row r="699" spans="1:15" x14ac:dyDescent="0.3">
      <c r="A699" s="1">
        <v>44817</v>
      </c>
      <c r="B699" s="2">
        <v>292.89999999999998</v>
      </c>
      <c r="C699" s="2">
        <v>297.3999</v>
      </c>
      <c r="D699" s="2">
        <v>290.39999999999998</v>
      </c>
      <c r="E699" s="2">
        <v>292.13</v>
      </c>
      <c r="F699" s="2">
        <v>68229619</v>
      </c>
      <c r="G699" s="27" t="str">
        <f>TEXT(StockData[[#This Row],[Date]],"dddd")</f>
        <v>Tuesday</v>
      </c>
      <c r="H699" s="27" t="str">
        <f>TEXT(StockData[[#This Row],[Date]],"mmm yyyy")</f>
        <v>Sep 2022</v>
      </c>
      <c r="I699" s="2">
        <f>StockData[[#This Row],[high]] - StockData[[#This Row],[low]]</f>
        <v>6.9999000000000251</v>
      </c>
      <c r="J699" s="27" t="str">
        <f>IF(StockData[[#This Row],[high]]=_xlfn.MAXIFS(StockData[high],StockData[Date],"&lt;="&amp;StockData[[#This Row],[Date]]),"New High","Repeat")</f>
        <v>Repeat</v>
      </c>
      <c r="K699" s="27" t="str">
        <f>IF(StockData[[#This Row],[Spread]]&lt;5,"Low",IF(StockData[[#This Row],[Spread]]&lt;=15,"Medium","High"))</f>
        <v>Medium</v>
      </c>
      <c r="L699" s="27" t="str">
        <f>IF(StockData[[#This Row],[Spread]] &gt; AVERAGE(StockData[Spread]) * 1.2, "High", IF(StockData[[#This Row],[Spread]] &lt; AVERAGE(StockData[Spread]) * 0.8, "Low", "Medium"))</f>
        <v>Low</v>
      </c>
      <c r="M699" s="13">
        <f>(StockData[[#This Row],[close]] - StockData[[#This Row],[open]] )/ StockData[[#This Row],[open]]</f>
        <v>-2.6288835780129117E-3</v>
      </c>
      <c r="N699" s="27">
        <f>IF(StockData[[#This Row],[change%]] &gt; 0.02, 0.9, IF(StockData[[#This Row],[change%]] &lt; -0.02, -0.9, 0))</f>
        <v>0</v>
      </c>
      <c r="O699" s="27" t="str">
        <f>IF(StockData[[#This Row],[sentiment score]] &gt; 0.5, "Positive", IF(StockData[[#This Row],[sentiment score]] &lt; -0.5, "Negative", "Neutral"))</f>
        <v>Neutral</v>
      </c>
    </row>
    <row r="700" spans="1:15" x14ac:dyDescent="0.3">
      <c r="A700" s="1">
        <v>44816</v>
      </c>
      <c r="B700" s="2">
        <v>300.72000000000003</v>
      </c>
      <c r="C700" s="2">
        <v>305.49</v>
      </c>
      <c r="D700" s="2">
        <v>300.39999999999998</v>
      </c>
      <c r="E700" s="2">
        <v>304.42</v>
      </c>
      <c r="F700" s="2">
        <v>48674604</v>
      </c>
      <c r="G700" s="27" t="str">
        <f>TEXT(StockData[[#This Row],[Date]],"dddd")</f>
        <v>Monday</v>
      </c>
      <c r="H700" s="27" t="str">
        <f>TEXT(StockData[[#This Row],[Date]],"mmm yyyy")</f>
        <v>Sep 2022</v>
      </c>
      <c r="I700" s="2">
        <f>StockData[[#This Row],[high]] - StockData[[#This Row],[low]]</f>
        <v>5.0900000000000318</v>
      </c>
      <c r="J700" s="27" t="str">
        <f>IF(StockData[[#This Row],[high]]=_xlfn.MAXIFS(StockData[high],StockData[Date],"&lt;="&amp;StockData[[#This Row],[Date]]),"New High","Repeat")</f>
        <v>Repeat</v>
      </c>
      <c r="K700" s="27" t="str">
        <f>IF(StockData[[#This Row],[Spread]]&lt;5,"Low",IF(StockData[[#This Row],[Spread]]&lt;=15,"Medium","High"))</f>
        <v>Medium</v>
      </c>
      <c r="L700" s="27" t="str">
        <f>IF(StockData[[#This Row],[Spread]] &gt; AVERAGE(StockData[Spread]) * 1.2, "High", IF(StockData[[#This Row],[Spread]] &lt; AVERAGE(StockData[Spread]) * 0.8, "Low", "Medium"))</f>
        <v>Low</v>
      </c>
      <c r="M700" s="13">
        <f>(StockData[[#This Row],[close]] - StockData[[#This Row],[open]] )/ StockData[[#This Row],[open]]</f>
        <v>1.2303804203245505E-2</v>
      </c>
      <c r="N700" s="27">
        <f>IF(StockData[[#This Row],[change%]] &gt; 0.02, 0.9, IF(StockData[[#This Row],[change%]] &lt; -0.02, -0.9, 0))</f>
        <v>0</v>
      </c>
      <c r="O700" s="27" t="str">
        <f>IF(StockData[[#This Row],[sentiment score]] &gt; 0.5, "Positive", IF(StockData[[#This Row],[sentiment score]] &lt; -0.5, "Negative", "Neutral"))</f>
        <v>Neutral</v>
      </c>
    </row>
    <row r="701" spans="1:15" x14ac:dyDescent="0.3">
      <c r="A701" s="1">
        <v>44813</v>
      </c>
      <c r="B701" s="2">
        <v>291.67</v>
      </c>
      <c r="C701" s="2">
        <v>299.85000000000002</v>
      </c>
      <c r="D701" s="2">
        <v>291.245</v>
      </c>
      <c r="E701" s="2">
        <v>299.68</v>
      </c>
      <c r="F701" s="2">
        <v>54470854</v>
      </c>
      <c r="G701" s="27" t="str">
        <f>TEXT(StockData[[#This Row],[Date]],"dddd")</f>
        <v>Friday</v>
      </c>
      <c r="H701" s="27" t="str">
        <f>TEXT(StockData[[#This Row],[Date]],"mmm yyyy")</f>
        <v>Sep 2022</v>
      </c>
      <c r="I701" s="2">
        <f>StockData[[#This Row],[high]] - StockData[[#This Row],[low]]</f>
        <v>8.6050000000000182</v>
      </c>
      <c r="J701" s="27" t="str">
        <f>IF(StockData[[#This Row],[high]]=_xlfn.MAXIFS(StockData[high],StockData[Date],"&lt;="&amp;StockData[[#This Row],[Date]]),"New High","Repeat")</f>
        <v>Repeat</v>
      </c>
      <c r="K701" s="27" t="str">
        <f>IF(StockData[[#This Row],[Spread]]&lt;5,"Low",IF(StockData[[#This Row],[Spread]]&lt;=15,"Medium","High"))</f>
        <v>Medium</v>
      </c>
      <c r="L701" s="27" t="str">
        <f>IF(StockData[[#This Row],[Spread]] &gt; AVERAGE(StockData[Spread]) * 1.2, "High", IF(StockData[[#This Row],[Spread]] &lt; AVERAGE(StockData[Spread]) * 0.8, "Low", "Medium"))</f>
        <v>Low</v>
      </c>
      <c r="M701" s="13">
        <f>(StockData[[#This Row],[close]] - StockData[[#This Row],[open]] )/ StockData[[#This Row],[open]]</f>
        <v>2.7462543285219566E-2</v>
      </c>
      <c r="N701" s="27">
        <f>IF(StockData[[#This Row],[change%]] &gt; 0.02, 0.9, IF(StockData[[#This Row],[change%]] &lt; -0.02, -0.9, 0))</f>
        <v>0.9</v>
      </c>
      <c r="O701" s="27" t="str">
        <f>IF(StockData[[#This Row],[sentiment score]] &gt; 0.5, "Positive", IF(StockData[[#This Row],[sentiment score]] &lt; -0.5, "Negative", "Neutral"))</f>
        <v>Positive</v>
      </c>
    </row>
    <row r="702" spans="1:15" x14ac:dyDescent="0.3">
      <c r="A702" s="1">
        <v>44812</v>
      </c>
      <c r="B702" s="2">
        <v>281.3</v>
      </c>
      <c r="C702" s="2">
        <v>289.5</v>
      </c>
      <c r="D702" s="2">
        <v>279.76</v>
      </c>
      <c r="E702" s="2">
        <v>289.26</v>
      </c>
      <c r="F702" s="2">
        <v>53713124</v>
      </c>
      <c r="G702" s="27" t="str">
        <f>TEXT(StockData[[#This Row],[Date]],"dddd")</f>
        <v>Thursday</v>
      </c>
      <c r="H702" s="27" t="str">
        <f>TEXT(StockData[[#This Row],[Date]],"mmm yyyy")</f>
        <v>Sep 2022</v>
      </c>
      <c r="I702" s="2">
        <f>StockData[[#This Row],[high]] - StockData[[#This Row],[low]]</f>
        <v>9.7400000000000091</v>
      </c>
      <c r="J702" s="27" t="str">
        <f>IF(StockData[[#This Row],[high]]=_xlfn.MAXIFS(StockData[high],StockData[Date],"&lt;="&amp;StockData[[#This Row],[Date]]),"New High","Repeat")</f>
        <v>Repeat</v>
      </c>
      <c r="K702" s="27" t="str">
        <f>IF(StockData[[#This Row],[Spread]]&lt;5,"Low",IF(StockData[[#This Row],[Spread]]&lt;=15,"Medium","High"))</f>
        <v>Medium</v>
      </c>
      <c r="L702" s="27" t="str">
        <f>IF(StockData[[#This Row],[Spread]] &gt; AVERAGE(StockData[Spread]) * 1.2, "High", IF(StockData[[#This Row],[Spread]] &lt; AVERAGE(StockData[Spread]) * 0.8, "Low", "Medium"))</f>
        <v>Low</v>
      </c>
      <c r="M702" s="13">
        <f>(StockData[[#This Row],[close]] - StockData[[#This Row],[open]] )/ StockData[[#This Row],[open]]</f>
        <v>2.8297191610380305E-2</v>
      </c>
      <c r="N702" s="27">
        <f>IF(StockData[[#This Row],[change%]] &gt; 0.02, 0.9, IF(StockData[[#This Row],[change%]] &lt; -0.02, -0.9, 0))</f>
        <v>0.9</v>
      </c>
      <c r="O702" s="27" t="str">
        <f>IF(StockData[[#This Row],[sentiment score]] &gt; 0.5, "Positive", IF(StockData[[#This Row],[sentiment score]] &lt; -0.5, "Negative", "Neutral"))</f>
        <v>Positive</v>
      </c>
    </row>
    <row r="703" spans="1:15" x14ac:dyDescent="0.3">
      <c r="A703" s="1">
        <v>44811</v>
      </c>
      <c r="B703" s="2">
        <v>273.10000000000002</v>
      </c>
      <c r="C703" s="2">
        <v>283.83999999999997</v>
      </c>
      <c r="D703" s="2">
        <v>272.27</v>
      </c>
      <c r="E703" s="2">
        <v>283.7</v>
      </c>
      <c r="F703" s="2">
        <v>50028916</v>
      </c>
      <c r="G703" s="27" t="str">
        <f>TEXT(StockData[[#This Row],[Date]],"dddd")</f>
        <v>Wednesday</v>
      </c>
      <c r="H703" s="27" t="str">
        <f>TEXT(StockData[[#This Row],[Date]],"mmm yyyy")</f>
        <v>Sep 2022</v>
      </c>
      <c r="I703" s="2">
        <f>StockData[[#This Row],[high]] - StockData[[#This Row],[low]]</f>
        <v>11.569999999999993</v>
      </c>
      <c r="J703" s="27" t="str">
        <f>IF(StockData[[#This Row],[high]]=_xlfn.MAXIFS(StockData[high],StockData[Date],"&lt;="&amp;StockData[[#This Row],[Date]]),"New High","Repeat")</f>
        <v>Repeat</v>
      </c>
      <c r="K703" s="27" t="str">
        <f>IF(StockData[[#This Row],[Spread]]&lt;5,"Low",IF(StockData[[#This Row],[Spread]]&lt;=15,"Medium","High"))</f>
        <v>Medium</v>
      </c>
      <c r="L703" s="27" t="str">
        <f>IF(StockData[[#This Row],[Spread]] &gt; AVERAGE(StockData[Spread]) * 1.2, "High", IF(StockData[[#This Row],[Spread]] &lt; AVERAGE(StockData[Spread]) * 0.8, "Low", "Medium"))</f>
        <v>Medium</v>
      </c>
      <c r="M703" s="13">
        <f>(StockData[[#This Row],[close]] - StockData[[#This Row],[open]] )/ StockData[[#This Row],[open]]</f>
        <v>3.8813621384108259E-2</v>
      </c>
      <c r="N703" s="27">
        <f>IF(StockData[[#This Row],[change%]] &gt; 0.02, 0.9, IF(StockData[[#This Row],[change%]] &lt; -0.02, -0.9, 0))</f>
        <v>0.9</v>
      </c>
      <c r="O703" s="27" t="str">
        <f>IF(StockData[[#This Row],[sentiment score]] &gt; 0.5, "Positive", IF(StockData[[#This Row],[sentiment score]] &lt; -0.5, "Negative", "Neutral"))</f>
        <v>Positive</v>
      </c>
    </row>
    <row r="704" spans="1:15" x14ac:dyDescent="0.3">
      <c r="A704" s="1">
        <v>44810</v>
      </c>
      <c r="B704" s="2">
        <v>272.67500000000001</v>
      </c>
      <c r="C704" s="2">
        <v>275.99</v>
      </c>
      <c r="D704" s="2">
        <v>265.74</v>
      </c>
      <c r="E704" s="2">
        <v>274.42</v>
      </c>
      <c r="F704" s="2">
        <v>55605247</v>
      </c>
      <c r="G704" s="27" t="str">
        <f>TEXT(StockData[[#This Row],[Date]],"dddd")</f>
        <v>Tuesday</v>
      </c>
      <c r="H704" s="27" t="str">
        <f>TEXT(StockData[[#This Row],[Date]],"mmm yyyy")</f>
        <v>Sep 2022</v>
      </c>
      <c r="I704" s="2">
        <f>StockData[[#This Row],[high]] - StockData[[#This Row],[low]]</f>
        <v>10.25</v>
      </c>
      <c r="J704" s="27" t="str">
        <f>IF(StockData[[#This Row],[high]]=_xlfn.MAXIFS(StockData[high],StockData[Date],"&lt;="&amp;StockData[[#This Row],[Date]]),"New High","Repeat")</f>
        <v>Repeat</v>
      </c>
      <c r="K704" s="27" t="str">
        <f>IF(StockData[[#This Row],[Spread]]&lt;5,"Low",IF(StockData[[#This Row],[Spread]]&lt;=15,"Medium","High"))</f>
        <v>Medium</v>
      </c>
      <c r="L704" s="27" t="str">
        <f>IF(StockData[[#This Row],[Spread]] &gt; AVERAGE(StockData[Spread]) * 1.2, "High", IF(StockData[[#This Row],[Spread]] &lt; AVERAGE(StockData[Spread]) * 0.8, "Low", "Medium"))</f>
        <v>Low</v>
      </c>
      <c r="M704" s="13">
        <f>(StockData[[#This Row],[close]] - StockData[[#This Row],[open]] )/ StockData[[#This Row],[open]]</f>
        <v>6.3995599156505163E-3</v>
      </c>
      <c r="N704" s="27">
        <f>IF(StockData[[#This Row],[change%]] &gt; 0.02, 0.9, IF(StockData[[#This Row],[change%]] &lt; -0.02, -0.9, 0))</f>
        <v>0</v>
      </c>
      <c r="O704" s="27" t="str">
        <f>IF(StockData[[#This Row],[sentiment score]] &gt; 0.5, "Positive", IF(StockData[[#This Row],[sentiment score]] &lt; -0.5, "Negative", "Neutral"))</f>
        <v>Neutral</v>
      </c>
    </row>
    <row r="705" spans="1:15" x14ac:dyDescent="0.3">
      <c r="A705" s="1">
        <v>44806</v>
      </c>
      <c r="B705" s="2">
        <v>281.065</v>
      </c>
      <c r="C705" s="2">
        <v>282.35000000000002</v>
      </c>
      <c r="D705" s="2">
        <v>269.08</v>
      </c>
      <c r="E705" s="2">
        <v>270.20999999999998</v>
      </c>
      <c r="F705" s="2">
        <v>50890090</v>
      </c>
      <c r="G705" s="27" t="str">
        <f>TEXT(StockData[[#This Row],[Date]],"dddd")</f>
        <v>Friday</v>
      </c>
      <c r="H705" s="27" t="str">
        <f>TEXT(StockData[[#This Row],[Date]],"mmm yyyy")</f>
        <v>Sep 2022</v>
      </c>
      <c r="I705" s="2">
        <f>StockData[[#This Row],[high]] - StockData[[#This Row],[low]]</f>
        <v>13.270000000000039</v>
      </c>
      <c r="J705" s="27" t="str">
        <f>IF(StockData[[#This Row],[high]]=_xlfn.MAXIFS(StockData[high],StockData[Date],"&lt;="&amp;StockData[[#This Row],[Date]]),"New High","Repeat")</f>
        <v>Repeat</v>
      </c>
      <c r="K705" s="27" t="str">
        <f>IF(StockData[[#This Row],[Spread]]&lt;5,"Low",IF(StockData[[#This Row],[Spread]]&lt;=15,"Medium","High"))</f>
        <v>Medium</v>
      </c>
      <c r="L705" s="27" t="str">
        <f>IF(StockData[[#This Row],[Spread]] &gt; AVERAGE(StockData[Spread]) * 1.2, "High", IF(StockData[[#This Row],[Spread]] &lt; AVERAGE(StockData[Spread]) * 0.8, "Low", "Medium"))</f>
        <v>Medium</v>
      </c>
      <c r="M705" s="13">
        <f>(StockData[[#This Row],[close]] - StockData[[#This Row],[open]] )/ StockData[[#This Row],[open]]</f>
        <v>-3.8620959564513613E-2</v>
      </c>
      <c r="N705" s="27">
        <f>IF(StockData[[#This Row],[change%]] &gt; 0.02, 0.9, IF(StockData[[#This Row],[change%]] &lt; -0.02, -0.9, 0))</f>
        <v>-0.9</v>
      </c>
      <c r="O705" s="27" t="str">
        <f>IF(StockData[[#This Row],[sentiment score]] &gt; 0.5, "Positive", IF(StockData[[#This Row],[sentiment score]] &lt; -0.5, "Negative", "Neutral"))</f>
        <v>Negative</v>
      </c>
    </row>
    <row r="706" spans="1:15" x14ac:dyDescent="0.3">
      <c r="A706" s="1">
        <v>44805</v>
      </c>
      <c r="B706" s="2">
        <v>272.57499999999999</v>
      </c>
      <c r="C706" s="2">
        <v>277.58</v>
      </c>
      <c r="D706" s="2">
        <v>266.14999999999998</v>
      </c>
      <c r="E706" s="2">
        <v>277.16000000000003</v>
      </c>
      <c r="F706" s="2">
        <v>54287024</v>
      </c>
      <c r="G706" s="27" t="str">
        <f>TEXT(StockData[[#This Row],[Date]],"dddd")</f>
        <v>Thursday</v>
      </c>
      <c r="H706" s="27" t="str">
        <f>TEXT(StockData[[#This Row],[Date]],"mmm yyyy")</f>
        <v>Sep 2022</v>
      </c>
      <c r="I706" s="2">
        <f>StockData[[#This Row],[high]] - StockData[[#This Row],[low]]</f>
        <v>11.430000000000007</v>
      </c>
      <c r="J706" s="27" t="str">
        <f>IF(StockData[[#This Row],[high]]=_xlfn.MAXIFS(StockData[high],StockData[Date],"&lt;="&amp;StockData[[#This Row],[Date]]),"New High","Repeat")</f>
        <v>Repeat</v>
      </c>
      <c r="K706" s="27" t="str">
        <f>IF(StockData[[#This Row],[Spread]]&lt;5,"Low",IF(StockData[[#This Row],[Spread]]&lt;=15,"Medium","High"))</f>
        <v>Medium</v>
      </c>
      <c r="L706" s="27" t="str">
        <f>IF(StockData[[#This Row],[Spread]] &gt; AVERAGE(StockData[Spread]) * 1.2, "High", IF(StockData[[#This Row],[Spread]] &lt; AVERAGE(StockData[Spread]) * 0.8, "Low", "Medium"))</f>
        <v>Medium</v>
      </c>
      <c r="M706" s="13">
        <f>(StockData[[#This Row],[close]] - StockData[[#This Row],[open]] )/ StockData[[#This Row],[open]]</f>
        <v>1.6821058424287029E-2</v>
      </c>
      <c r="N706" s="27">
        <f>IF(StockData[[#This Row],[change%]] &gt; 0.02, 0.9, IF(StockData[[#This Row],[change%]] &lt; -0.02, -0.9, 0))</f>
        <v>0</v>
      </c>
      <c r="O706" s="27" t="str">
        <f>IF(StockData[[#This Row],[sentiment score]] &gt; 0.5, "Positive", IF(StockData[[#This Row],[sentiment score]] &lt; -0.5, "Negative", "Neutral"))</f>
        <v>Neutral</v>
      </c>
    </row>
    <row r="707" spans="1:15" x14ac:dyDescent="0.3">
      <c r="A707" s="1">
        <v>44804</v>
      </c>
      <c r="B707" s="2">
        <v>280.62</v>
      </c>
      <c r="C707" s="2">
        <v>281.25</v>
      </c>
      <c r="D707" s="2">
        <v>271.81</v>
      </c>
      <c r="E707" s="2">
        <v>275.61</v>
      </c>
      <c r="F707" s="2">
        <v>52107337</v>
      </c>
      <c r="G707" s="27" t="str">
        <f>TEXT(StockData[[#This Row],[Date]],"dddd")</f>
        <v>Wednesday</v>
      </c>
      <c r="H707" s="27" t="str">
        <f>TEXT(StockData[[#This Row],[Date]],"mmm yyyy")</f>
        <v>Aug 2022</v>
      </c>
      <c r="I707" s="2">
        <f>StockData[[#This Row],[high]] - StockData[[#This Row],[low]]</f>
        <v>9.4399999999999977</v>
      </c>
      <c r="J707" s="27" t="str">
        <f>IF(StockData[[#This Row],[high]]=_xlfn.MAXIFS(StockData[high],StockData[Date],"&lt;="&amp;StockData[[#This Row],[Date]]),"New High","Repeat")</f>
        <v>Repeat</v>
      </c>
      <c r="K707" s="27" t="str">
        <f>IF(StockData[[#This Row],[Spread]]&lt;5,"Low",IF(StockData[[#This Row],[Spread]]&lt;=15,"Medium","High"))</f>
        <v>Medium</v>
      </c>
      <c r="L707" s="27" t="str">
        <f>IF(StockData[[#This Row],[Spread]] &gt; AVERAGE(StockData[Spread]) * 1.2, "High", IF(StockData[[#This Row],[Spread]] &lt; AVERAGE(StockData[Spread]) * 0.8, "Low", "Medium"))</f>
        <v>Low</v>
      </c>
      <c r="M707" s="13">
        <f>(StockData[[#This Row],[close]] - StockData[[#This Row],[open]] )/ StockData[[#This Row],[open]]</f>
        <v>-1.7853324780842388E-2</v>
      </c>
      <c r="N707" s="27">
        <f>IF(StockData[[#This Row],[change%]] &gt; 0.02, 0.9, IF(StockData[[#This Row],[change%]] &lt; -0.02, -0.9, 0))</f>
        <v>0</v>
      </c>
      <c r="O707" s="27" t="str">
        <f>IF(StockData[[#This Row],[sentiment score]] &gt; 0.5, "Positive", IF(StockData[[#This Row],[sentiment score]] &lt; -0.5, "Negative", "Neutral"))</f>
        <v>Neutral</v>
      </c>
    </row>
    <row r="708" spans="1:15" x14ac:dyDescent="0.3">
      <c r="A708" s="1">
        <v>44803</v>
      </c>
      <c r="B708" s="2">
        <v>287.86500000000001</v>
      </c>
      <c r="C708" s="2">
        <v>288.48</v>
      </c>
      <c r="D708" s="2">
        <v>272.64999999999998</v>
      </c>
      <c r="E708" s="2">
        <v>277.7</v>
      </c>
      <c r="F708" s="2">
        <v>50541759</v>
      </c>
      <c r="G708" s="27" t="str">
        <f>TEXT(StockData[[#This Row],[Date]],"dddd")</f>
        <v>Tuesday</v>
      </c>
      <c r="H708" s="27" t="str">
        <f>TEXT(StockData[[#This Row],[Date]],"mmm yyyy")</f>
        <v>Aug 2022</v>
      </c>
      <c r="I708" s="2">
        <f>StockData[[#This Row],[high]] - StockData[[#This Row],[low]]</f>
        <v>15.830000000000041</v>
      </c>
      <c r="J708" s="27" t="str">
        <f>IF(StockData[[#This Row],[high]]=_xlfn.MAXIFS(StockData[high],StockData[Date],"&lt;="&amp;StockData[[#This Row],[Date]]),"New High","Repeat")</f>
        <v>Repeat</v>
      </c>
      <c r="K708" s="27" t="str">
        <f>IF(StockData[[#This Row],[Spread]]&lt;5,"Low",IF(StockData[[#This Row],[Spread]]&lt;=15,"Medium","High"))</f>
        <v>High</v>
      </c>
      <c r="L708" s="27" t="str">
        <f>IF(StockData[[#This Row],[Spread]] &gt; AVERAGE(StockData[Spread]) * 1.2, "High", IF(StockData[[#This Row],[Spread]] &lt; AVERAGE(StockData[Spread]) * 0.8, "Low", "Medium"))</f>
        <v>Medium</v>
      </c>
      <c r="M708" s="13">
        <f>(StockData[[#This Row],[close]] - StockData[[#This Row],[open]] )/ StockData[[#This Row],[open]]</f>
        <v>-3.5311691244159657E-2</v>
      </c>
      <c r="N708" s="27">
        <f>IF(StockData[[#This Row],[change%]] &gt; 0.02, 0.9, IF(StockData[[#This Row],[change%]] &lt; -0.02, -0.9, 0))</f>
        <v>-0.9</v>
      </c>
      <c r="O708" s="27" t="str">
        <f>IF(StockData[[#This Row],[sentiment score]] &gt; 0.5, "Positive", IF(StockData[[#This Row],[sentiment score]] &lt; -0.5, "Negative", "Neutral"))</f>
        <v>Negative</v>
      </c>
    </row>
    <row r="709" spans="1:15" x14ac:dyDescent="0.3">
      <c r="A709" s="1">
        <v>44802</v>
      </c>
      <c r="B709" s="2">
        <v>282.83</v>
      </c>
      <c r="C709" s="2">
        <v>287.74</v>
      </c>
      <c r="D709" s="2">
        <v>280.7</v>
      </c>
      <c r="E709" s="2">
        <v>284.82</v>
      </c>
      <c r="F709" s="2">
        <v>41548729</v>
      </c>
      <c r="G709" s="27" t="str">
        <f>TEXT(StockData[[#This Row],[Date]],"dddd")</f>
        <v>Monday</v>
      </c>
      <c r="H709" s="27" t="str">
        <f>TEXT(StockData[[#This Row],[Date]],"mmm yyyy")</f>
        <v>Aug 2022</v>
      </c>
      <c r="I709" s="2">
        <f>StockData[[#This Row],[high]] - StockData[[#This Row],[low]]</f>
        <v>7.0400000000000205</v>
      </c>
      <c r="J709" s="27" t="str">
        <f>IF(StockData[[#This Row],[high]]=_xlfn.MAXIFS(StockData[high],StockData[Date],"&lt;="&amp;StockData[[#This Row],[Date]]),"New High","Repeat")</f>
        <v>Repeat</v>
      </c>
      <c r="K709" s="27" t="str">
        <f>IF(StockData[[#This Row],[Spread]]&lt;5,"Low",IF(StockData[[#This Row],[Spread]]&lt;=15,"Medium","High"))</f>
        <v>Medium</v>
      </c>
      <c r="L709" s="27" t="str">
        <f>IF(StockData[[#This Row],[Spread]] &gt; AVERAGE(StockData[Spread]) * 1.2, "High", IF(StockData[[#This Row],[Spread]] &lt; AVERAGE(StockData[Spread]) * 0.8, "Low", "Medium"))</f>
        <v>Low</v>
      </c>
      <c r="M709" s="13">
        <f>(StockData[[#This Row],[close]] - StockData[[#This Row],[open]] )/ StockData[[#This Row],[open]]</f>
        <v>7.0360287098257231E-3</v>
      </c>
      <c r="N709" s="27">
        <f>IF(StockData[[#This Row],[change%]] &gt; 0.02, 0.9, IF(StockData[[#This Row],[change%]] &lt; -0.02, -0.9, 0))</f>
        <v>0</v>
      </c>
      <c r="O709" s="27" t="str">
        <f>IF(StockData[[#This Row],[sentiment score]] &gt; 0.5, "Positive", IF(StockData[[#This Row],[sentiment score]] &lt; -0.5, "Negative", "Neutral"))</f>
        <v>Neutral</v>
      </c>
    </row>
    <row r="710" spans="1:15" x14ac:dyDescent="0.3">
      <c r="A710" s="1">
        <v>44799</v>
      </c>
      <c r="B710" s="2">
        <v>297.43</v>
      </c>
      <c r="C710" s="2">
        <v>302</v>
      </c>
      <c r="D710" s="2">
        <v>287.47000000000003</v>
      </c>
      <c r="E710" s="2">
        <v>288.08999999999997</v>
      </c>
      <c r="F710" s="2">
        <v>57163947</v>
      </c>
      <c r="G710" s="27" t="str">
        <f>TEXT(StockData[[#This Row],[Date]],"dddd")</f>
        <v>Friday</v>
      </c>
      <c r="H710" s="27" t="str">
        <f>TEXT(StockData[[#This Row],[Date]],"mmm yyyy")</f>
        <v>Aug 2022</v>
      </c>
      <c r="I710" s="2">
        <f>StockData[[#This Row],[high]] - StockData[[#This Row],[low]]</f>
        <v>14.529999999999973</v>
      </c>
      <c r="J710" s="27" t="str">
        <f>IF(StockData[[#This Row],[high]]=_xlfn.MAXIFS(StockData[high],StockData[Date],"&lt;="&amp;StockData[[#This Row],[Date]]),"New High","Repeat")</f>
        <v>Repeat</v>
      </c>
      <c r="K710" s="27" t="str">
        <f>IF(StockData[[#This Row],[Spread]]&lt;5,"Low",IF(StockData[[#This Row],[Spread]]&lt;=15,"Medium","High"))</f>
        <v>Medium</v>
      </c>
      <c r="L710" s="27" t="str">
        <f>IF(StockData[[#This Row],[Spread]] &gt; AVERAGE(StockData[Spread]) * 1.2, "High", IF(StockData[[#This Row],[Spread]] &lt; AVERAGE(StockData[Spread]) * 0.8, "Low", "Medium"))</f>
        <v>Medium</v>
      </c>
      <c r="M710" s="13">
        <f>(StockData[[#This Row],[close]] - StockData[[#This Row],[open]] )/ StockData[[#This Row],[open]]</f>
        <v>-3.1402346770668832E-2</v>
      </c>
      <c r="N710" s="27">
        <f>IF(StockData[[#This Row],[change%]] &gt; 0.02, 0.9, IF(StockData[[#This Row],[change%]] &lt; -0.02, -0.9, 0))</f>
        <v>-0.9</v>
      </c>
      <c r="O710" s="27" t="str">
        <f>IF(StockData[[#This Row],[sentiment score]] &gt; 0.5, "Positive", IF(StockData[[#This Row],[sentiment score]] &lt; -0.5, "Negative", "Neutral"))</f>
        <v>Negative</v>
      </c>
    </row>
    <row r="711" spans="1:15" x14ac:dyDescent="0.3">
      <c r="A711" s="1">
        <v>44798</v>
      </c>
      <c r="B711" s="2">
        <v>302.36</v>
      </c>
      <c r="C711" s="2">
        <v>302.95999999999998</v>
      </c>
      <c r="D711" s="2">
        <v>291.60000000000002</v>
      </c>
      <c r="E711" s="2">
        <v>296.07</v>
      </c>
      <c r="F711" s="2">
        <v>52827378</v>
      </c>
      <c r="G711" s="27" t="str">
        <f>TEXT(StockData[[#This Row],[Date]],"dddd")</f>
        <v>Thursday</v>
      </c>
      <c r="H711" s="27" t="str">
        <f>TEXT(StockData[[#This Row],[Date]],"mmm yyyy")</f>
        <v>Aug 2022</v>
      </c>
      <c r="I711" s="2">
        <f>StockData[[#This Row],[high]] - StockData[[#This Row],[low]]</f>
        <v>11.359999999999957</v>
      </c>
      <c r="J711" s="27" t="str">
        <f>IF(StockData[[#This Row],[high]]=_xlfn.MAXIFS(StockData[high],StockData[Date],"&lt;="&amp;StockData[[#This Row],[Date]]),"New High","Repeat")</f>
        <v>Repeat</v>
      </c>
      <c r="K711" s="27" t="str">
        <f>IF(StockData[[#This Row],[Spread]]&lt;5,"Low",IF(StockData[[#This Row],[Spread]]&lt;=15,"Medium","High"))</f>
        <v>Medium</v>
      </c>
      <c r="L711" s="27" t="str">
        <f>IF(StockData[[#This Row],[Spread]] &gt; AVERAGE(StockData[Spread]) * 1.2, "High", IF(StockData[[#This Row],[Spread]] &lt; AVERAGE(StockData[Spread]) * 0.8, "Low", "Medium"))</f>
        <v>Medium</v>
      </c>
      <c r="M711" s="13">
        <f>(StockData[[#This Row],[close]] - StockData[[#This Row],[open]] )/ StockData[[#This Row],[open]]</f>
        <v>-2.0803016271993716E-2</v>
      </c>
      <c r="N711" s="27">
        <f>IF(StockData[[#This Row],[change%]] &gt; 0.02, 0.9, IF(StockData[[#This Row],[change%]] &lt; -0.02, -0.9, 0))</f>
        <v>-0.9</v>
      </c>
      <c r="O711" s="27" t="str">
        <f>IF(StockData[[#This Row],[sentiment score]] &gt; 0.5, "Positive", IF(StockData[[#This Row],[sentiment score]] &lt; -0.5, "Negative", "Neutral"))</f>
        <v>Negative</v>
      </c>
    </row>
    <row r="712" spans="1:15" x14ac:dyDescent="0.3">
      <c r="A712" s="1">
        <v>44797</v>
      </c>
      <c r="B712" s="2">
        <v>892.69</v>
      </c>
      <c r="C712" s="2">
        <v>910.94</v>
      </c>
      <c r="D712" s="2">
        <v>889.5</v>
      </c>
      <c r="E712" s="2">
        <v>891.29</v>
      </c>
      <c r="F712" s="2">
        <v>19086572</v>
      </c>
      <c r="G712" s="27" t="str">
        <f>TEXT(StockData[[#This Row],[Date]],"dddd")</f>
        <v>Wednesday</v>
      </c>
      <c r="H712" s="27" t="str">
        <f>TEXT(StockData[[#This Row],[Date]],"mmm yyyy")</f>
        <v>Aug 2022</v>
      </c>
      <c r="I712" s="2">
        <f>StockData[[#This Row],[high]] - StockData[[#This Row],[low]]</f>
        <v>21.440000000000055</v>
      </c>
      <c r="J712" s="27" t="str">
        <f>IF(StockData[[#This Row],[high]]=_xlfn.MAXIFS(StockData[high],StockData[Date],"&lt;="&amp;StockData[[#This Row],[Date]]),"New High","Repeat")</f>
        <v>Repeat</v>
      </c>
      <c r="K712" s="27" t="str">
        <f>IF(StockData[[#This Row],[Spread]]&lt;5,"Low",IF(StockData[[#This Row],[Spread]]&lt;=15,"Medium","High"))</f>
        <v>High</v>
      </c>
      <c r="L712" s="27" t="str">
        <f>IF(StockData[[#This Row],[Spread]] &gt; AVERAGE(StockData[Spread]) * 1.2, "High", IF(StockData[[#This Row],[Spread]] &lt; AVERAGE(StockData[Spread]) * 0.8, "Low", "Medium"))</f>
        <v>High</v>
      </c>
      <c r="M712" s="13">
        <f>(StockData[[#This Row],[close]] - StockData[[#This Row],[open]] )/ StockData[[#This Row],[open]]</f>
        <v>-1.5682935845591313E-3</v>
      </c>
      <c r="N712" s="27">
        <f>IF(StockData[[#This Row],[change%]] &gt; 0.02, 0.9, IF(StockData[[#This Row],[change%]] &lt; -0.02, -0.9, 0))</f>
        <v>0</v>
      </c>
      <c r="O712" s="27" t="str">
        <f>IF(StockData[[#This Row],[sentiment score]] &gt; 0.5, "Positive", IF(StockData[[#This Row],[sentiment score]] &lt; -0.5, "Negative", "Neutral"))</f>
        <v>Neutral</v>
      </c>
    </row>
    <row r="713" spans="1:15" x14ac:dyDescent="0.3">
      <c r="A713" s="1">
        <v>44796</v>
      </c>
      <c r="B713" s="2">
        <v>874.36</v>
      </c>
      <c r="C713" s="2">
        <v>896.47990000000004</v>
      </c>
      <c r="D713" s="2">
        <v>863.77</v>
      </c>
      <c r="E713" s="2">
        <v>889.36</v>
      </c>
      <c r="F713" s="2">
        <v>21328348</v>
      </c>
      <c r="G713" s="27" t="str">
        <f>TEXT(StockData[[#This Row],[Date]],"dddd")</f>
        <v>Tuesday</v>
      </c>
      <c r="H713" s="27" t="str">
        <f>TEXT(StockData[[#This Row],[Date]],"mmm yyyy")</f>
        <v>Aug 2022</v>
      </c>
      <c r="I713" s="2">
        <f>StockData[[#This Row],[high]] - StockData[[#This Row],[low]]</f>
        <v>32.709900000000061</v>
      </c>
      <c r="J713" s="27" t="str">
        <f>IF(StockData[[#This Row],[high]]=_xlfn.MAXIFS(StockData[high],StockData[Date],"&lt;="&amp;StockData[[#This Row],[Date]]),"New High","Repeat")</f>
        <v>Repeat</v>
      </c>
      <c r="K713" s="27" t="str">
        <f>IF(StockData[[#This Row],[Spread]]&lt;5,"Low",IF(StockData[[#This Row],[Spread]]&lt;=15,"Medium","High"))</f>
        <v>High</v>
      </c>
      <c r="L713" s="27" t="str">
        <f>IF(StockData[[#This Row],[Spread]] &gt; AVERAGE(StockData[Spread]) * 1.2, "High", IF(StockData[[#This Row],[Spread]] &lt; AVERAGE(StockData[Spread]) * 0.8, "Low", "Medium"))</f>
        <v>High</v>
      </c>
      <c r="M713" s="13">
        <f>(StockData[[#This Row],[close]] - StockData[[#This Row],[open]] )/ StockData[[#This Row],[open]]</f>
        <v>1.7155405096299006E-2</v>
      </c>
      <c r="N713" s="27">
        <f>IF(StockData[[#This Row],[change%]] &gt; 0.02, 0.9, IF(StockData[[#This Row],[change%]] &lt; -0.02, -0.9, 0))</f>
        <v>0</v>
      </c>
      <c r="O713" s="27" t="str">
        <f>IF(StockData[[#This Row],[sentiment score]] &gt; 0.5, "Positive", IF(StockData[[#This Row],[sentiment score]] &lt; -0.5, "Negative", "Neutral"))</f>
        <v>Neutral</v>
      </c>
    </row>
    <row r="714" spans="1:15" x14ac:dyDescent="0.3">
      <c r="A714" s="1">
        <v>44795</v>
      </c>
      <c r="B714" s="2">
        <v>875.74</v>
      </c>
      <c r="C714" s="2">
        <v>877.2</v>
      </c>
      <c r="D714" s="2">
        <v>858.89</v>
      </c>
      <c r="E714" s="2">
        <v>869.74</v>
      </c>
      <c r="F714" s="2">
        <v>18614449</v>
      </c>
      <c r="G714" s="27" t="str">
        <f>TEXT(StockData[[#This Row],[Date]],"dddd")</f>
        <v>Monday</v>
      </c>
      <c r="H714" s="27" t="str">
        <f>TEXT(StockData[[#This Row],[Date]],"mmm yyyy")</f>
        <v>Aug 2022</v>
      </c>
      <c r="I714" s="2">
        <f>StockData[[#This Row],[high]] - StockData[[#This Row],[low]]</f>
        <v>18.310000000000059</v>
      </c>
      <c r="J714" s="27" t="str">
        <f>IF(StockData[[#This Row],[high]]=_xlfn.MAXIFS(StockData[high],StockData[Date],"&lt;="&amp;StockData[[#This Row],[Date]]),"New High","Repeat")</f>
        <v>Repeat</v>
      </c>
      <c r="K714" s="27" t="str">
        <f>IF(StockData[[#This Row],[Spread]]&lt;5,"Low",IF(StockData[[#This Row],[Spread]]&lt;=15,"Medium","High"))</f>
        <v>High</v>
      </c>
      <c r="L714" s="27" t="str">
        <f>IF(StockData[[#This Row],[Spread]] &gt; AVERAGE(StockData[Spread]) * 1.2, "High", IF(StockData[[#This Row],[Spread]] &lt; AVERAGE(StockData[Spread]) * 0.8, "Low", "Medium"))</f>
        <v>High</v>
      </c>
      <c r="M714" s="13">
        <f>(StockData[[#This Row],[close]] - StockData[[#This Row],[open]] )/ StockData[[#This Row],[open]]</f>
        <v>-6.8513485737776054E-3</v>
      </c>
      <c r="N714" s="27">
        <f>IF(StockData[[#This Row],[change%]] &gt; 0.02, 0.9, IF(StockData[[#This Row],[change%]] &lt; -0.02, -0.9, 0))</f>
        <v>0</v>
      </c>
      <c r="O714" s="27" t="str">
        <f>IF(StockData[[#This Row],[sentiment score]] &gt; 0.5, "Positive", IF(StockData[[#This Row],[sentiment score]] &lt; -0.5, "Negative", "Neutral"))</f>
        <v>Neutral</v>
      </c>
    </row>
    <row r="715" spans="1:15" x14ac:dyDescent="0.3">
      <c r="A715" s="1">
        <v>44792</v>
      </c>
      <c r="B715" s="2">
        <v>897</v>
      </c>
      <c r="C715" s="2">
        <v>901.08</v>
      </c>
      <c r="D715" s="2">
        <v>877.5</v>
      </c>
      <c r="E715" s="2">
        <v>890</v>
      </c>
      <c r="F715" s="2">
        <v>20465129</v>
      </c>
      <c r="G715" s="27" t="str">
        <f>TEXT(StockData[[#This Row],[Date]],"dddd")</f>
        <v>Friday</v>
      </c>
      <c r="H715" s="27" t="str">
        <f>TEXT(StockData[[#This Row],[Date]],"mmm yyyy")</f>
        <v>Aug 2022</v>
      </c>
      <c r="I715" s="2">
        <f>StockData[[#This Row],[high]] - StockData[[#This Row],[low]]</f>
        <v>23.580000000000041</v>
      </c>
      <c r="J715" s="27" t="str">
        <f>IF(StockData[[#This Row],[high]]=_xlfn.MAXIFS(StockData[high],StockData[Date],"&lt;="&amp;StockData[[#This Row],[Date]]),"New High","Repeat")</f>
        <v>Repeat</v>
      </c>
      <c r="K715" s="27" t="str">
        <f>IF(StockData[[#This Row],[Spread]]&lt;5,"Low",IF(StockData[[#This Row],[Spread]]&lt;=15,"Medium","High"))</f>
        <v>High</v>
      </c>
      <c r="L715" s="27" t="str">
        <f>IF(StockData[[#This Row],[Spread]] &gt; AVERAGE(StockData[Spread]) * 1.2, "High", IF(StockData[[#This Row],[Spread]] &lt; AVERAGE(StockData[Spread]) * 0.8, "Low", "Medium"))</f>
        <v>High</v>
      </c>
      <c r="M715" s="13">
        <f>(StockData[[#This Row],[close]] - StockData[[#This Row],[open]] )/ StockData[[#This Row],[open]]</f>
        <v>-7.803790412486065E-3</v>
      </c>
      <c r="N715" s="27">
        <f>IF(StockData[[#This Row],[change%]] &gt; 0.02, 0.9, IF(StockData[[#This Row],[change%]] &lt; -0.02, -0.9, 0))</f>
        <v>0</v>
      </c>
      <c r="O715" s="27" t="str">
        <f>IF(StockData[[#This Row],[sentiment score]] &gt; 0.5, "Positive", IF(StockData[[#This Row],[sentiment score]] &lt; -0.5, "Negative", "Neutral"))</f>
        <v>Neutral</v>
      </c>
    </row>
    <row r="716" spans="1:15" x14ac:dyDescent="0.3">
      <c r="A716" s="1">
        <v>44791</v>
      </c>
      <c r="B716" s="2">
        <v>918</v>
      </c>
      <c r="C716" s="2">
        <v>919.5</v>
      </c>
      <c r="D716" s="2">
        <v>905.56</v>
      </c>
      <c r="E716" s="2">
        <v>908.61</v>
      </c>
      <c r="F716" s="2">
        <v>15833512</v>
      </c>
      <c r="G716" s="27" t="str">
        <f>TEXT(StockData[[#This Row],[Date]],"dddd")</f>
        <v>Thursday</v>
      </c>
      <c r="H716" s="27" t="str">
        <f>TEXT(StockData[[#This Row],[Date]],"mmm yyyy")</f>
        <v>Aug 2022</v>
      </c>
      <c r="I716" s="2">
        <f>StockData[[#This Row],[high]] - StockData[[#This Row],[low]]</f>
        <v>13.940000000000055</v>
      </c>
      <c r="J716" s="27" t="str">
        <f>IF(StockData[[#This Row],[high]]=_xlfn.MAXIFS(StockData[high],StockData[Date],"&lt;="&amp;StockData[[#This Row],[Date]]),"New High","Repeat")</f>
        <v>Repeat</v>
      </c>
      <c r="K716" s="27" t="str">
        <f>IF(StockData[[#This Row],[Spread]]&lt;5,"Low",IF(StockData[[#This Row],[Spread]]&lt;=15,"Medium","High"))</f>
        <v>Medium</v>
      </c>
      <c r="L716" s="27" t="str">
        <f>IF(StockData[[#This Row],[Spread]] &gt; AVERAGE(StockData[Spread]) * 1.2, "High", IF(StockData[[#This Row],[Spread]] &lt; AVERAGE(StockData[Spread]) * 0.8, "Low", "Medium"))</f>
        <v>Medium</v>
      </c>
      <c r="M716" s="13">
        <f>(StockData[[#This Row],[close]] - StockData[[#This Row],[open]] )/ StockData[[#This Row],[open]]</f>
        <v>-1.0228758169934626E-2</v>
      </c>
      <c r="N716" s="27">
        <f>IF(StockData[[#This Row],[change%]] &gt; 0.02, 0.9, IF(StockData[[#This Row],[change%]] &lt; -0.02, -0.9, 0))</f>
        <v>0</v>
      </c>
      <c r="O716" s="27" t="str">
        <f>IF(StockData[[#This Row],[sentiment score]] &gt; 0.5, "Positive", IF(StockData[[#This Row],[sentiment score]] &lt; -0.5, "Negative", "Neutral"))</f>
        <v>Neutral</v>
      </c>
    </row>
    <row r="717" spans="1:15" x14ac:dyDescent="0.3">
      <c r="A717" s="1">
        <v>44790</v>
      </c>
      <c r="B717" s="2">
        <v>910.19</v>
      </c>
      <c r="C717" s="2">
        <v>928.97</v>
      </c>
      <c r="D717" s="2">
        <v>900.1</v>
      </c>
      <c r="E717" s="2">
        <v>911.99</v>
      </c>
      <c r="F717" s="2">
        <v>22921990</v>
      </c>
      <c r="G717" s="27" t="str">
        <f>TEXT(StockData[[#This Row],[Date]],"dddd")</f>
        <v>Wednesday</v>
      </c>
      <c r="H717" s="27" t="str">
        <f>TEXT(StockData[[#This Row],[Date]],"mmm yyyy")</f>
        <v>Aug 2022</v>
      </c>
      <c r="I717" s="2">
        <f>StockData[[#This Row],[high]] - StockData[[#This Row],[low]]</f>
        <v>28.870000000000005</v>
      </c>
      <c r="J717" s="27" t="str">
        <f>IF(StockData[[#This Row],[high]]=_xlfn.MAXIFS(StockData[high],StockData[Date],"&lt;="&amp;StockData[[#This Row],[Date]]),"New High","Repeat")</f>
        <v>Repeat</v>
      </c>
      <c r="K717" s="27" t="str">
        <f>IF(StockData[[#This Row],[Spread]]&lt;5,"Low",IF(StockData[[#This Row],[Spread]]&lt;=15,"Medium","High"))</f>
        <v>High</v>
      </c>
      <c r="L717" s="27" t="str">
        <f>IF(StockData[[#This Row],[Spread]] &gt; AVERAGE(StockData[Spread]) * 1.2, "High", IF(StockData[[#This Row],[Spread]] &lt; AVERAGE(StockData[Spread]) * 0.8, "Low", "Medium"))</f>
        <v>High</v>
      </c>
      <c r="M717" s="13">
        <f>(StockData[[#This Row],[close]] - StockData[[#This Row],[open]] )/ StockData[[#This Row],[open]]</f>
        <v>1.9776090706335541E-3</v>
      </c>
      <c r="N717" s="27">
        <f>IF(StockData[[#This Row],[change%]] &gt; 0.02, 0.9, IF(StockData[[#This Row],[change%]] &lt; -0.02, -0.9, 0))</f>
        <v>0</v>
      </c>
      <c r="O717" s="27" t="str">
        <f>IF(StockData[[#This Row],[sentiment score]] &gt; 0.5, "Positive", IF(StockData[[#This Row],[sentiment score]] &lt; -0.5, "Negative", "Neutral"))</f>
        <v>Neutral</v>
      </c>
    </row>
    <row r="718" spans="1:15" x14ac:dyDescent="0.3">
      <c r="A718" s="1">
        <v>44789</v>
      </c>
      <c r="B718" s="2">
        <v>935</v>
      </c>
      <c r="C718" s="2">
        <v>944</v>
      </c>
      <c r="D718" s="2">
        <v>908.65</v>
      </c>
      <c r="E718" s="2">
        <v>919.69</v>
      </c>
      <c r="F718" s="2">
        <v>29378774</v>
      </c>
      <c r="G718" s="27" t="str">
        <f>TEXT(StockData[[#This Row],[Date]],"dddd")</f>
        <v>Tuesday</v>
      </c>
      <c r="H718" s="27" t="str">
        <f>TEXT(StockData[[#This Row],[Date]],"mmm yyyy")</f>
        <v>Aug 2022</v>
      </c>
      <c r="I718" s="2">
        <f>StockData[[#This Row],[high]] - StockData[[#This Row],[low]]</f>
        <v>35.350000000000023</v>
      </c>
      <c r="J718" s="27" t="str">
        <f>IF(StockData[[#This Row],[high]]=_xlfn.MAXIFS(StockData[high],StockData[Date],"&lt;="&amp;StockData[[#This Row],[Date]]),"New High","Repeat")</f>
        <v>Repeat</v>
      </c>
      <c r="K718" s="27" t="str">
        <f>IF(StockData[[#This Row],[Spread]]&lt;5,"Low",IF(StockData[[#This Row],[Spread]]&lt;=15,"Medium","High"))</f>
        <v>High</v>
      </c>
      <c r="L718" s="27" t="str">
        <f>IF(StockData[[#This Row],[Spread]] &gt; AVERAGE(StockData[Spread]) * 1.2, "High", IF(StockData[[#This Row],[Spread]] &lt; AVERAGE(StockData[Spread]) * 0.8, "Low", "Medium"))</f>
        <v>High</v>
      </c>
      <c r="M718" s="13">
        <f>(StockData[[#This Row],[close]] - StockData[[#This Row],[open]] )/ StockData[[#This Row],[open]]</f>
        <v>-1.637433155080208E-2</v>
      </c>
      <c r="N718" s="27">
        <f>IF(StockData[[#This Row],[change%]] &gt; 0.02, 0.9, IF(StockData[[#This Row],[change%]] &lt; -0.02, -0.9, 0))</f>
        <v>0</v>
      </c>
      <c r="O718" s="27" t="str">
        <f>IF(StockData[[#This Row],[sentiment score]] &gt; 0.5, "Positive", IF(StockData[[#This Row],[sentiment score]] &lt; -0.5, "Negative", "Neutral"))</f>
        <v>Neutral</v>
      </c>
    </row>
    <row r="719" spans="1:15" x14ac:dyDescent="0.3">
      <c r="A719" s="1">
        <v>44788</v>
      </c>
      <c r="B719" s="2">
        <v>905.36</v>
      </c>
      <c r="C719" s="2">
        <v>939.4</v>
      </c>
      <c r="D719" s="2">
        <v>903.69</v>
      </c>
      <c r="E719" s="2">
        <v>927.96</v>
      </c>
      <c r="F719" s="2">
        <v>29786389</v>
      </c>
      <c r="G719" s="27" t="str">
        <f>TEXT(StockData[[#This Row],[Date]],"dddd")</f>
        <v>Monday</v>
      </c>
      <c r="H719" s="27" t="str">
        <f>TEXT(StockData[[#This Row],[Date]],"mmm yyyy")</f>
        <v>Aug 2022</v>
      </c>
      <c r="I719" s="2">
        <f>StockData[[#This Row],[high]] - StockData[[#This Row],[low]]</f>
        <v>35.709999999999923</v>
      </c>
      <c r="J719" s="27" t="str">
        <f>IF(StockData[[#This Row],[high]]=_xlfn.MAXIFS(StockData[high],StockData[Date],"&lt;="&amp;StockData[[#This Row],[Date]]),"New High","Repeat")</f>
        <v>Repeat</v>
      </c>
      <c r="K719" s="27" t="str">
        <f>IF(StockData[[#This Row],[Spread]]&lt;5,"Low",IF(StockData[[#This Row],[Spread]]&lt;=15,"Medium","High"))</f>
        <v>High</v>
      </c>
      <c r="L719" s="27" t="str">
        <f>IF(StockData[[#This Row],[Spread]] &gt; AVERAGE(StockData[Spread]) * 1.2, "High", IF(StockData[[#This Row],[Spread]] &lt; AVERAGE(StockData[Spread]) * 0.8, "Low", "Medium"))</f>
        <v>High</v>
      </c>
      <c r="M719" s="13">
        <f>(StockData[[#This Row],[close]] - StockData[[#This Row],[open]] )/ StockData[[#This Row],[open]]</f>
        <v>2.4962445877882856E-2</v>
      </c>
      <c r="N719" s="27">
        <f>IF(StockData[[#This Row],[change%]] &gt; 0.02, 0.9, IF(StockData[[#This Row],[change%]] &lt; -0.02, -0.9, 0))</f>
        <v>0.9</v>
      </c>
      <c r="O719" s="27" t="str">
        <f>IF(StockData[[#This Row],[sentiment score]] &gt; 0.5, "Positive", IF(StockData[[#This Row],[sentiment score]] &lt; -0.5, "Negative", "Neutral"))</f>
        <v>Positive</v>
      </c>
    </row>
    <row r="720" spans="1:15" x14ac:dyDescent="0.3">
      <c r="A720" s="1">
        <v>44785</v>
      </c>
      <c r="B720" s="2">
        <v>868.245</v>
      </c>
      <c r="C720" s="2">
        <v>900.48</v>
      </c>
      <c r="D720" s="2">
        <v>855.1</v>
      </c>
      <c r="E720" s="2">
        <v>900.09</v>
      </c>
      <c r="F720" s="2">
        <v>26552429</v>
      </c>
      <c r="G720" s="27" t="str">
        <f>TEXT(StockData[[#This Row],[Date]],"dddd")</f>
        <v>Friday</v>
      </c>
      <c r="H720" s="27" t="str">
        <f>TEXT(StockData[[#This Row],[Date]],"mmm yyyy")</f>
        <v>Aug 2022</v>
      </c>
      <c r="I720" s="2">
        <f>StockData[[#This Row],[high]] - StockData[[#This Row],[low]]</f>
        <v>45.379999999999995</v>
      </c>
      <c r="J720" s="27" t="str">
        <f>IF(StockData[[#This Row],[high]]=_xlfn.MAXIFS(StockData[high],StockData[Date],"&lt;="&amp;StockData[[#This Row],[Date]]),"New High","Repeat")</f>
        <v>Repeat</v>
      </c>
      <c r="K720" s="27" t="str">
        <f>IF(StockData[[#This Row],[Spread]]&lt;5,"Low",IF(StockData[[#This Row],[Spread]]&lt;=15,"Medium","High"))</f>
        <v>High</v>
      </c>
      <c r="L720" s="27" t="str">
        <f>IF(StockData[[#This Row],[Spread]] &gt; AVERAGE(StockData[Spread]) * 1.2, "High", IF(StockData[[#This Row],[Spread]] &lt; AVERAGE(StockData[Spread]) * 0.8, "Low", "Medium"))</f>
        <v>High</v>
      </c>
      <c r="M720" s="13">
        <f>(StockData[[#This Row],[close]] - StockData[[#This Row],[open]] )/ StockData[[#This Row],[open]]</f>
        <v>3.6677435516472914E-2</v>
      </c>
      <c r="N720" s="27">
        <f>IF(StockData[[#This Row],[change%]] &gt; 0.02, 0.9, IF(StockData[[#This Row],[change%]] &lt; -0.02, -0.9, 0))</f>
        <v>0.9</v>
      </c>
      <c r="O720" s="27" t="str">
        <f>IF(StockData[[#This Row],[sentiment score]] &gt; 0.5, "Positive", IF(StockData[[#This Row],[sentiment score]] &lt; -0.5, "Negative", "Neutral"))</f>
        <v>Positive</v>
      </c>
    </row>
    <row r="721" spans="1:15" x14ac:dyDescent="0.3">
      <c r="A721" s="1">
        <v>44784</v>
      </c>
      <c r="B721" s="2">
        <v>889.54</v>
      </c>
      <c r="C721" s="2">
        <v>894.71</v>
      </c>
      <c r="D721" s="2">
        <v>857.5</v>
      </c>
      <c r="E721" s="2">
        <v>859.89</v>
      </c>
      <c r="F721" s="2">
        <v>23385015</v>
      </c>
      <c r="G721" s="27" t="str">
        <f>TEXT(StockData[[#This Row],[Date]],"dddd")</f>
        <v>Thursday</v>
      </c>
      <c r="H721" s="27" t="str">
        <f>TEXT(StockData[[#This Row],[Date]],"mmm yyyy")</f>
        <v>Aug 2022</v>
      </c>
      <c r="I721" s="2">
        <f>StockData[[#This Row],[high]] - StockData[[#This Row],[low]]</f>
        <v>37.210000000000036</v>
      </c>
      <c r="J721" s="27" t="str">
        <f>IF(StockData[[#This Row],[high]]=_xlfn.MAXIFS(StockData[high],StockData[Date],"&lt;="&amp;StockData[[#This Row],[Date]]),"New High","Repeat")</f>
        <v>Repeat</v>
      </c>
      <c r="K721" s="27" t="str">
        <f>IF(StockData[[#This Row],[Spread]]&lt;5,"Low",IF(StockData[[#This Row],[Spread]]&lt;=15,"Medium","High"))</f>
        <v>High</v>
      </c>
      <c r="L721" s="27" t="str">
        <f>IF(StockData[[#This Row],[Spread]] &gt; AVERAGE(StockData[Spread]) * 1.2, "High", IF(StockData[[#This Row],[Spread]] &lt; AVERAGE(StockData[Spread]) * 0.8, "Low", "Medium"))</f>
        <v>High</v>
      </c>
      <c r="M721" s="13">
        <f>(StockData[[#This Row],[close]] - StockData[[#This Row],[open]] )/ StockData[[#This Row],[open]]</f>
        <v>-3.3331834431279066E-2</v>
      </c>
      <c r="N721" s="27">
        <f>IF(StockData[[#This Row],[change%]] &gt; 0.02, 0.9, IF(StockData[[#This Row],[change%]] &lt; -0.02, -0.9, 0))</f>
        <v>-0.9</v>
      </c>
      <c r="O721" s="27" t="str">
        <f>IF(StockData[[#This Row],[sentiment score]] &gt; 0.5, "Positive", IF(StockData[[#This Row],[sentiment score]] &lt; -0.5, "Negative", "Neutral"))</f>
        <v>Negative</v>
      </c>
    </row>
    <row r="722" spans="1:15" x14ac:dyDescent="0.3">
      <c r="A722" s="1">
        <v>44783</v>
      </c>
      <c r="B722" s="2">
        <v>891.2</v>
      </c>
      <c r="C722" s="2">
        <v>892.53</v>
      </c>
      <c r="D722" s="2">
        <v>850.11</v>
      </c>
      <c r="E722" s="2">
        <v>883.07</v>
      </c>
      <c r="F722" s="2">
        <v>31639624</v>
      </c>
      <c r="G722" s="27" t="str">
        <f>TEXT(StockData[[#This Row],[Date]],"dddd")</f>
        <v>Wednesday</v>
      </c>
      <c r="H722" s="27" t="str">
        <f>TEXT(StockData[[#This Row],[Date]],"mmm yyyy")</f>
        <v>Aug 2022</v>
      </c>
      <c r="I722" s="2">
        <f>StockData[[#This Row],[high]] - StockData[[#This Row],[low]]</f>
        <v>42.419999999999959</v>
      </c>
      <c r="J722" s="27" t="str">
        <f>IF(StockData[[#This Row],[high]]=_xlfn.MAXIFS(StockData[high],StockData[Date],"&lt;="&amp;StockData[[#This Row],[Date]]),"New High","Repeat")</f>
        <v>Repeat</v>
      </c>
      <c r="K722" s="27" t="str">
        <f>IF(StockData[[#This Row],[Spread]]&lt;5,"Low",IF(StockData[[#This Row],[Spread]]&lt;=15,"Medium","High"))</f>
        <v>High</v>
      </c>
      <c r="L722" s="27" t="str">
        <f>IF(StockData[[#This Row],[Spread]] &gt; AVERAGE(StockData[Spread]) * 1.2, "High", IF(StockData[[#This Row],[Spread]] &lt; AVERAGE(StockData[Spread]) * 0.8, "Low", "Medium"))</f>
        <v>High</v>
      </c>
      <c r="M722" s="13">
        <f>(StockData[[#This Row],[close]] - StockData[[#This Row],[open]] )/ StockData[[#This Row],[open]]</f>
        <v>-9.1225314183123827E-3</v>
      </c>
      <c r="N722" s="27">
        <f>IF(StockData[[#This Row],[change%]] &gt; 0.02, 0.9, IF(StockData[[#This Row],[change%]] &lt; -0.02, -0.9, 0))</f>
        <v>0</v>
      </c>
      <c r="O722" s="27" t="str">
        <f>IF(StockData[[#This Row],[sentiment score]] &gt; 0.5, "Positive", IF(StockData[[#This Row],[sentiment score]] &lt; -0.5, "Negative", "Neutral"))</f>
        <v>Neutral</v>
      </c>
    </row>
    <row r="723" spans="1:15" x14ac:dyDescent="0.3">
      <c r="A723" s="1">
        <v>44782</v>
      </c>
      <c r="B723" s="2">
        <v>870.88</v>
      </c>
      <c r="C723" s="2">
        <v>877.19</v>
      </c>
      <c r="D723" s="2">
        <v>838.06</v>
      </c>
      <c r="E723" s="2">
        <v>850</v>
      </c>
      <c r="F723" s="2">
        <v>28748227</v>
      </c>
      <c r="G723" s="27" t="str">
        <f>TEXT(StockData[[#This Row],[Date]],"dddd")</f>
        <v>Tuesday</v>
      </c>
      <c r="H723" s="27" t="str">
        <f>TEXT(StockData[[#This Row],[Date]],"mmm yyyy")</f>
        <v>Aug 2022</v>
      </c>
      <c r="I723" s="2">
        <f>StockData[[#This Row],[high]] - StockData[[#This Row],[low]]</f>
        <v>39.130000000000109</v>
      </c>
      <c r="J723" s="27" t="str">
        <f>IF(StockData[[#This Row],[high]]=_xlfn.MAXIFS(StockData[high],StockData[Date],"&lt;="&amp;StockData[[#This Row],[Date]]),"New High","Repeat")</f>
        <v>Repeat</v>
      </c>
      <c r="K723" s="27" t="str">
        <f>IF(StockData[[#This Row],[Spread]]&lt;5,"Low",IF(StockData[[#This Row],[Spread]]&lt;=15,"Medium","High"))</f>
        <v>High</v>
      </c>
      <c r="L723" s="27" t="str">
        <f>IF(StockData[[#This Row],[Spread]] &gt; AVERAGE(StockData[Spread]) * 1.2, "High", IF(StockData[[#This Row],[Spread]] &lt; AVERAGE(StockData[Spread]) * 0.8, "Low", "Medium"))</f>
        <v>High</v>
      </c>
      <c r="M723" s="13">
        <f>(StockData[[#This Row],[close]] - StockData[[#This Row],[open]] )/ StockData[[#This Row],[open]]</f>
        <v>-2.3975748668013958E-2</v>
      </c>
      <c r="N723" s="27">
        <f>IF(StockData[[#This Row],[change%]] &gt; 0.02, 0.9, IF(StockData[[#This Row],[change%]] &lt; -0.02, -0.9, 0))</f>
        <v>-0.9</v>
      </c>
      <c r="O723" s="27" t="str">
        <f>IF(StockData[[#This Row],[sentiment score]] &gt; 0.5, "Positive", IF(StockData[[#This Row],[sentiment score]] &lt; -0.5, "Negative", "Neutral"))</f>
        <v>Negative</v>
      </c>
    </row>
    <row r="724" spans="1:15" x14ac:dyDescent="0.3">
      <c r="A724" s="1">
        <v>44781</v>
      </c>
      <c r="B724" s="2">
        <v>885</v>
      </c>
      <c r="C724" s="2">
        <v>915.6</v>
      </c>
      <c r="D724" s="2">
        <v>867.25620000000004</v>
      </c>
      <c r="E724" s="2">
        <v>871.27</v>
      </c>
      <c r="F724" s="2">
        <v>33121758</v>
      </c>
      <c r="G724" s="27" t="str">
        <f>TEXT(StockData[[#This Row],[Date]],"dddd")</f>
        <v>Monday</v>
      </c>
      <c r="H724" s="27" t="str">
        <f>TEXT(StockData[[#This Row],[Date]],"mmm yyyy")</f>
        <v>Aug 2022</v>
      </c>
      <c r="I724" s="2">
        <f>StockData[[#This Row],[high]] - StockData[[#This Row],[low]]</f>
        <v>48.343799999999987</v>
      </c>
      <c r="J724" s="27" t="str">
        <f>IF(StockData[[#This Row],[high]]=_xlfn.MAXIFS(StockData[high],StockData[Date],"&lt;="&amp;StockData[[#This Row],[Date]]),"New High","Repeat")</f>
        <v>Repeat</v>
      </c>
      <c r="K724" s="27" t="str">
        <f>IF(StockData[[#This Row],[Spread]]&lt;5,"Low",IF(StockData[[#This Row],[Spread]]&lt;=15,"Medium","High"))</f>
        <v>High</v>
      </c>
      <c r="L724" s="27" t="str">
        <f>IF(StockData[[#This Row],[Spread]] &gt; AVERAGE(StockData[Spread]) * 1.2, "High", IF(StockData[[#This Row],[Spread]] &lt; AVERAGE(StockData[Spread]) * 0.8, "Low", "Medium"))</f>
        <v>High</v>
      </c>
      <c r="M724" s="13">
        <f>(StockData[[#This Row],[close]] - StockData[[#This Row],[open]] )/ StockData[[#This Row],[open]]</f>
        <v>-1.5514124293785332E-2</v>
      </c>
      <c r="N724" s="27">
        <f>IF(StockData[[#This Row],[change%]] &gt; 0.02, 0.9, IF(StockData[[#This Row],[change%]] &lt; -0.02, -0.9, 0))</f>
        <v>0</v>
      </c>
      <c r="O724" s="27" t="str">
        <f>IF(StockData[[#This Row],[sentiment score]] &gt; 0.5, "Positive", IF(StockData[[#This Row],[sentiment score]] &lt; -0.5, "Negative", "Neutral"))</f>
        <v>Neutral</v>
      </c>
    </row>
    <row r="725" spans="1:15" x14ac:dyDescent="0.3">
      <c r="A725" s="1">
        <v>44778</v>
      </c>
      <c r="B725" s="2">
        <v>908.01</v>
      </c>
      <c r="C725" s="2">
        <v>913.81989999999996</v>
      </c>
      <c r="D725" s="2">
        <v>856.63400000000001</v>
      </c>
      <c r="E725" s="2">
        <v>864.51</v>
      </c>
      <c r="F725" s="2">
        <v>37724299</v>
      </c>
      <c r="G725" s="27" t="str">
        <f>TEXT(StockData[[#This Row],[Date]],"dddd")</f>
        <v>Friday</v>
      </c>
      <c r="H725" s="27" t="str">
        <f>TEXT(StockData[[#This Row],[Date]],"mmm yyyy")</f>
        <v>Aug 2022</v>
      </c>
      <c r="I725" s="2">
        <f>StockData[[#This Row],[high]] - StockData[[#This Row],[low]]</f>
        <v>57.185899999999947</v>
      </c>
      <c r="J725" s="27" t="str">
        <f>IF(StockData[[#This Row],[high]]=_xlfn.MAXIFS(StockData[high],StockData[Date],"&lt;="&amp;StockData[[#This Row],[Date]]),"New High","Repeat")</f>
        <v>Repeat</v>
      </c>
      <c r="K725" s="27" t="str">
        <f>IF(StockData[[#This Row],[Spread]]&lt;5,"Low",IF(StockData[[#This Row],[Spread]]&lt;=15,"Medium","High"))</f>
        <v>High</v>
      </c>
      <c r="L725" s="27" t="str">
        <f>IF(StockData[[#This Row],[Spread]] &gt; AVERAGE(StockData[Spread]) * 1.2, "High", IF(StockData[[#This Row],[Spread]] &lt; AVERAGE(StockData[Spread]) * 0.8, "Low", "Medium"))</f>
        <v>High</v>
      </c>
      <c r="M725" s="13">
        <f>(StockData[[#This Row],[close]] - StockData[[#This Row],[open]] )/ StockData[[#This Row],[open]]</f>
        <v>-4.7906961377077346E-2</v>
      </c>
      <c r="N725" s="27">
        <f>IF(StockData[[#This Row],[change%]] &gt; 0.02, 0.9, IF(StockData[[#This Row],[change%]] &lt; -0.02, -0.9, 0))</f>
        <v>-0.9</v>
      </c>
      <c r="O725" s="27" t="str">
        <f>IF(StockData[[#This Row],[sentiment score]] &gt; 0.5, "Positive", IF(StockData[[#This Row],[sentiment score]] &lt; -0.5, "Negative", "Neutral"))</f>
        <v>Negative</v>
      </c>
    </row>
    <row r="726" spans="1:15" x14ac:dyDescent="0.3">
      <c r="A726" s="1">
        <v>44777</v>
      </c>
      <c r="B726" s="2">
        <v>933</v>
      </c>
      <c r="C726" s="2">
        <v>940.82</v>
      </c>
      <c r="D726" s="2">
        <v>915</v>
      </c>
      <c r="E726" s="2">
        <v>925.9</v>
      </c>
      <c r="F726" s="2">
        <v>24085439</v>
      </c>
      <c r="G726" s="27" t="str">
        <f>TEXT(StockData[[#This Row],[Date]],"dddd")</f>
        <v>Thursday</v>
      </c>
      <c r="H726" s="27" t="str">
        <f>TEXT(StockData[[#This Row],[Date]],"mmm yyyy")</f>
        <v>Aug 2022</v>
      </c>
      <c r="I726" s="2">
        <f>StockData[[#This Row],[high]] - StockData[[#This Row],[low]]</f>
        <v>25.82000000000005</v>
      </c>
      <c r="J726" s="27" t="str">
        <f>IF(StockData[[#This Row],[high]]=_xlfn.MAXIFS(StockData[high],StockData[Date],"&lt;="&amp;StockData[[#This Row],[Date]]),"New High","Repeat")</f>
        <v>Repeat</v>
      </c>
      <c r="K726" s="27" t="str">
        <f>IF(StockData[[#This Row],[Spread]]&lt;5,"Low",IF(StockData[[#This Row],[Spread]]&lt;=15,"Medium","High"))</f>
        <v>High</v>
      </c>
      <c r="L726" s="27" t="str">
        <f>IF(StockData[[#This Row],[Spread]] &gt; AVERAGE(StockData[Spread]) * 1.2, "High", IF(StockData[[#This Row],[Spread]] &lt; AVERAGE(StockData[Spread]) * 0.8, "Low", "Medium"))</f>
        <v>High</v>
      </c>
      <c r="M726" s="13">
        <f>(StockData[[#This Row],[close]] - StockData[[#This Row],[open]] )/ StockData[[#This Row],[open]]</f>
        <v>-7.6098606645230681E-3</v>
      </c>
      <c r="N726" s="27">
        <f>IF(StockData[[#This Row],[change%]] &gt; 0.02, 0.9, IF(StockData[[#This Row],[change%]] &lt; -0.02, -0.9, 0))</f>
        <v>0</v>
      </c>
      <c r="O726" s="27" t="str">
        <f>IF(StockData[[#This Row],[sentiment score]] &gt; 0.5, "Positive", IF(StockData[[#This Row],[sentiment score]] &lt; -0.5, "Negative", "Neutral"))</f>
        <v>Neutral</v>
      </c>
    </row>
    <row r="727" spans="1:15" x14ac:dyDescent="0.3">
      <c r="A727" s="1">
        <v>44776</v>
      </c>
      <c r="B727" s="2">
        <v>915</v>
      </c>
      <c r="C727" s="2">
        <v>928.65</v>
      </c>
      <c r="D727" s="2">
        <v>903.45</v>
      </c>
      <c r="E727" s="2">
        <v>922.19</v>
      </c>
      <c r="F727" s="2">
        <v>26697035</v>
      </c>
      <c r="G727" s="27" t="str">
        <f>TEXT(StockData[[#This Row],[Date]],"dddd")</f>
        <v>Wednesday</v>
      </c>
      <c r="H727" s="27" t="str">
        <f>TEXT(StockData[[#This Row],[Date]],"mmm yyyy")</f>
        <v>Aug 2022</v>
      </c>
      <c r="I727" s="2">
        <f>StockData[[#This Row],[high]] - StockData[[#This Row],[low]]</f>
        <v>25.199999999999932</v>
      </c>
      <c r="J727" s="27" t="str">
        <f>IF(StockData[[#This Row],[high]]=_xlfn.MAXIFS(StockData[high],StockData[Date],"&lt;="&amp;StockData[[#This Row],[Date]]),"New High","Repeat")</f>
        <v>Repeat</v>
      </c>
      <c r="K727" s="27" t="str">
        <f>IF(StockData[[#This Row],[Spread]]&lt;5,"Low",IF(StockData[[#This Row],[Spread]]&lt;=15,"Medium","High"))</f>
        <v>High</v>
      </c>
      <c r="L727" s="27" t="str">
        <f>IF(StockData[[#This Row],[Spread]] &gt; AVERAGE(StockData[Spread]) * 1.2, "High", IF(StockData[[#This Row],[Spread]] &lt; AVERAGE(StockData[Spread]) * 0.8, "Low", "Medium"))</f>
        <v>High</v>
      </c>
      <c r="M727" s="13">
        <f>(StockData[[#This Row],[close]] - StockData[[#This Row],[open]] )/ StockData[[#This Row],[open]]</f>
        <v>7.85792349726782E-3</v>
      </c>
      <c r="N727" s="27">
        <f>IF(StockData[[#This Row],[change%]] &gt; 0.02, 0.9, IF(StockData[[#This Row],[change%]] &lt; -0.02, -0.9, 0))</f>
        <v>0</v>
      </c>
      <c r="O727" s="27" t="str">
        <f>IF(StockData[[#This Row],[sentiment score]] &gt; 0.5, "Positive", IF(StockData[[#This Row],[sentiment score]] &lt; -0.5, "Negative", "Neutral"))</f>
        <v>Neutral</v>
      </c>
    </row>
    <row r="728" spans="1:15" x14ac:dyDescent="0.3">
      <c r="A728" s="1">
        <v>44775</v>
      </c>
      <c r="B728" s="2">
        <v>882.01</v>
      </c>
      <c r="C728" s="2">
        <v>923.5</v>
      </c>
      <c r="D728" s="2">
        <v>878</v>
      </c>
      <c r="E728" s="2">
        <v>901.76</v>
      </c>
      <c r="F728" s="2">
        <v>31859156</v>
      </c>
      <c r="G728" s="27" t="str">
        <f>TEXT(StockData[[#This Row],[Date]],"dddd")</f>
        <v>Tuesday</v>
      </c>
      <c r="H728" s="27" t="str">
        <f>TEXT(StockData[[#This Row],[Date]],"mmm yyyy")</f>
        <v>Aug 2022</v>
      </c>
      <c r="I728" s="2">
        <f>StockData[[#This Row],[high]] - StockData[[#This Row],[low]]</f>
        <v>45.5</v>
      </c>
      <c r="J728" s="27" t="str">
        <f>IF(StockData[[#This Row],[high]]=_xlfn.MAXIFS(StockData[high],StockData[Date],"&lt;="&amp;StockData[[#This Row],[Date]]),"New High","Repeat")</f>
        <v>Repeat</v>
      </c>
      <c r="K728" s="27" t="str">
        <f>IF(StockData[[#This Row],[Spread]]&lt;5,"Low",IF(StockData[[#This Row],[Spread]]&lt;=15,"Medium","High"))</f>
        <v>High</v>
      </c>
      <c r="L728" s="27" t="str">
        <f>IF(StockData[[#This Row],[Spread]] &gt; AVERAGE(StockData[Spread]) * 1.2, "High", IF(StockData[[#This Row],[Spread]] &lt; AVERAGE(StockData[Spread]) * 0.8, "Low", "Medium"))</f>
        <v>High</v>
      </c>
      <c r="M728" s="13">
        <f>(StockData[[#This Row],[close]] - StockData[[#This Row],[open]] )/ StockData[[#This Row],[open]]</f>
        <v>2.239203637146971E-2</v>
      </c>
      <c r="N728" s="27">
        <f>IF(StockData[[#This Row],[change%]] &gt; 0.02, 0.9, IF(StockData[[#This Row],[change%]] &lt; -0.02, -0.9, 0))</f>
        <v>0.9</v>
      </c>
      <c r="O728" s="27" t="str">
        <f>IF(StockData[[#This Row],[sentiment score]] &gt; 0.5, "Positive", IF(StockData[[#This Row],[sentiment score]] &lt; -0.5, "Negative", "Neutral"))</f>
        <v>Positive</v>
      </c>
    </row>
    <row r="729" spans="1:15" x14ac:dyDescent="0.3">
      <c r="A729" s="1">
        <v>44774</v>
      </c>
      <c r="B729" s="2">
        <v>903.82500000000005</v>
      </c>
      <c r="C729" s="2">
        <v>935.63469999999995</v>
      </c>
      <c r="D729" s="2">
        <v>885</v>
      </c>
      <c r="E729" s="2">
        <v>891.83</v>
      </c>
      <c r="F729" s="2">
        <v>39014296</v>
      </c>
      <c r="G729" s="27" t="str">
        <f>TEXT(StockData[[#This Row],[Date]],"dddd")</f>
        <v>Monday</v>
      </c>
      <c r="H729" s="27" t="str">
        <f>TEXT(StockData[[#This Row],[Date]],"mmm yyyy")</f>
        <v>Aug 2022</v>
      </c>
      <c r="I729" s="2">
        <f>StockData[[#This Row],[high]] - StockData[[#This Row],[low]]</f>
        <v>50.634699999999953</v>
      </c>
      <c r="J729" s="27" t="str">
        <f>IF(StockData[[#This Row],[high]]=_xlfn.MAXIFS(StockData[high],StockData[Date],"&lt;="&amp;StockData[[#This Row],[Date]]),"New High","Repeat")</f>
        <v>Repeat</v>
      </c>
      <c r="K729" s="27" t="str">
        <f>IF(StockData[[#This Row],[Spread]]&lt;5,"Low",IF(StockData[[#This Row],[Spread]]&lt;=15,"Medium","High"))</f>
        <v>High</v>
      </c>
      <c r="L729" s="27" t="str">
        <f>IF(StockData[[#This Row],[Spread]] &gt; AVERAGE(StockData[Spread]) * 1.2, "High", IF(StockData[[#This Row],[Spread]] &lt; AVERAGE(StockData[Spread]) * 0.8, "Low", "Medium"))</f>
        <v>High</v>
      </c>
      <c r="M729" s="13">
        <f>(StockData[[#This Row],[close]] - StockData[[#This Row],[open]] )/ StockData[[#This Row],[open]]</f>
        <v>-1.3271374436422985E-2</v>
      </c>
      <c r="N729" s="27">
        <f>IF(StockData[[#This Row],[change%]] &gt; 0.02, 0.9, IF(StockData[[#This Row],[change%]] &lt; -0.02, -0.9, 0))</f>
        <v>0</v>
      </c>
      <c r="O729" s="27" t="str">
        <f>IF(StockData[[#This Row],[sentiment score]] &gt; 0.5, "Positive", IF(StockData[[#This Row],[sentiment score]] &lt; -0.5, "Negative", "Neutral"))</f>
        <v>Neutral</v>
      </c>
    </row>
    <row r="730" spans="1:15" x14ac:dyDescent="0.3">
      <c r="A730" s="1">
        <v>44771</v>
      </c>
      <c r="B730" s="2">
        <v>842.1</v>
      </c>
      <c r="C730" s="2">
        <v>894.96</v>
      </c>
      <c r="D730" s="2">
        <v>837.3</v>
      </c>
      <c r="E730" s="2">
        <v>891.45</v>
      </c>
      <c r="F730" s="2">
        <v>31770961</v>
      </c>
      <c r="G730" s="27" t="str">
        <f>TEXT(StockData[[#This Row],[Date]],"dddd")</f>
        <v>Friday</v>
      </c>
      <c r="H730" s="27" t="str">
        <f>TEXT(StockData[[#This Row],[Date]],"mmm yyyy")</f>
        <v>Jul 2022</v>
      </c>
      <c r="I730" s="2">
        <f>StockData[[#This Row],[high]] - StockData[[#This Row],[low]]</f>
        <v>57.660000000000082</v>
      </c>
      <c r="J730" s="27" t="str">
        <f>IF(StockData[[#This Row],[high]]=_xlfn.MAXIFS(StockData[high],StockData[Date],"&lt;="&amp;StockData[[#This Row],[Date]]),"New High","Repeat")</f>
        <v>Repeat</v>
      </c>
      <c r="K730" s="27" t="str">
        <f>IF(StockData[[#This Row],[Spread]]&lt;5,"Low",IF(StockData[[#This Row],[Spread]]&lt;=15,"Medium","High"))</f>
        <v>High</v>
      </c>
      <c r="L730" s="27" t="str">
        <f>IF(StockData[[#This Row],[Spread]] &gt; AVERAGE(StockData[Spread]) * 1.2, "High", IF(StockData[[#This Row],[Spread]] &lt; AVERAGE(StockData[Spread]) * 0.8, "Low", "Medium"))</f>
        <v>High</v>
      </c>
      <c r="M730" s="13">
        <f>(StockData[[#This Row],[close]] - StockData[[#This Row],[open]] )/ StockData[[#This Row],[open]]</f>
        <v>5.8603491271820476E-2</v>
      </c>
      <c r="N730" s="27">
        <f>IF(StockData[[#This Row],[change%]] &gt; 0.02, 0.9, IF(StockData[[#This Row],[change%]] &lt; -0.02, -0.9, 0))</f>
        <v>0.9</v>
      </c>
      <c r="O730" s="27" t="str">
        <f>IF(StockData[[#This Row],[sentiment score]] &gt; 0.5, "Positive", IF(StockData[[#This Row],[sentiment score]] &lt; -0.5, "Negative", "Neutral"))</f>
        <v>Positive</v>
      </c>
    </row>
    <row r="731" spans="1:15" x14ac:dyDescent="0.3">
      <c r="A731" s="1">
        <v>44770</v>
      </c>
      <c r="B731" s="2">
        <v>840.2</v>
      </c>
      <c r="C731" s="2">
        <v>849.9</v>
      </c>
      <c r="D731" s="2">
        <v>818.4</v>
      </c>
      <c r="E731" s="2">
        <v>842.7</v>
      </c>
      <c r="F731" s="2">
        <v>28240997</v>
      </c>
      <c r="G731" s="27" t="str">
        <f>TEXT(StockData[[#This Row],[Date]],"dddd")</f>
        <v>Thursday</v>
      </c>
      <c r="H731" s="27" t="str">
        <f>TEXT(StockData[[#This Row],[Date]],"mmm yyyy")</f>
        <v>Jul 2022</v>
      </c>
      <c r="I731" s="2">
        <f>StockData[[#This Row],[high]] - StockData[[#This Row],[low]]</f>
        <v>31.5</v>
      </c>
      <c r="J731" s="27" t="str">
        <f>IF(StockData[[#This Row],[high]]=_xlfn.MAXIFS(StockData[high],StockData[Date],"&lt;="&amp;StockData[[#This Row],[Date]]),"New High","Repeat")</f>
        <v>Repeat</v>
      </c>
      <c r="K731" s="27" t="str">
        <f>IF(StockData[[#This Row],[Spread]]&lt;5,"Low",IF(StockData[[#This Row],[Spread]]&lt;=15,"Medium","High"))</f>
        <v>High</v>
      </c>
      <c r="L731" s="27" t="str">
        <f>IF(StockData[[#This Row],[Spread]] &gt; AVERAGE(StockData[Spread]) * 1.2, "High", IF(StockData[[#This Row],[Spread]] &lt; AVERAGE(StockData[Spread]) * 0.8, "Low", "Medium"))</f>
        <v>High</v>
      </c>
      <c r="M731" s="13">
        <f>(StockData[[#This Row],[close]] - StockData[[#This Row],[open]] )/ StockData[[#This Row],[open]]</f>
        <v>2.9754820280885504E-3</v>
      </c>
      <c r="N731" s="27">
        <f>IF(StockData[[#This Row],[change%]] &gt; 0.02, 0.9, IF(StockData[[#This Row],[change%]] &lt; -0.02, -0.9, 0))</f>
        <v>0</v>
      </c>
      <c r="O731" s="27" t="str">
        <f>IF(StockData[[#This Row],[sentiment score]] &gt; 0.5, "Positive", IF(StockData[[#This Row],[sentiment score]] &lt; -0.5, "Negative", "Neutral"))</f>
        <v>Neutral</v>
      </c>
    </row>
    <row r="732" spans="1:15" x14ac:dyDescent="0.3">
      <c r="A732" s="1">
        <v>44769</v>
      </c>
      <c r="B732" s="2">
        <v>791.43</v>
      </c>
      <c r="C732" s="2">
        <v>827.77679999999998</v>
      </c>
      <c r="D732" s="2">
        <v>785.37009999999998</v>
      </c>
      <c r="E732" s="2">
        <v>824.46</v>
      </c>
      <c r="F732" s="2">
        <v>29369996</v>
      </c>
      <c r="G732" s="27" t="str">
        <f>TEXT(StockData[[#This Row],[Date]],"dddd")</f>
        <v>Wednesday</v>
      </c>
      <c r="H732" s="27" t="str">
        <f>TEXT(StockData[[#This Row],[Date]],"mmm yyyy")</f>
        <v>Jul 2022</v>
      </c>
      <c r="I732" s="2">
        <f>StockData[[#This Row],[high]] - StockData[[#This Row],[low]]</f>
        <v>42.406700000000001</v>
      </c>
      <c r="J732" s="27" t="str">
        <f>IF(StockData[[#This Row],[high]]=_xlfn.MAXIFS(StockData[high],StockData[Date],"&lt;="&amp;StockData[[#This Row],[Date]]),"New High","Repeat")</f>
        <v>Repeat</v>
      </c>
      <c r="K732" s="27" t="str">
        <f>IF(StockData[[#This Row],[Spread]]&lt;5,"Low",IF(StockData[[#This Row],[Spread]]&lt;=15,"Medium","High"))</f>
        <v>High</v>
      </c>
      <c r="L732" s="27" t="str">
        <f>IF(StockData[[#This Row],[Spread]] &gt; AVERAGE(StockData[Spread]) * 1.2, "High", IF(StockData[[#This Row],[Spread]] &lt; AVERAGE(StockData[Spread]) * 0.8, "Low", "Medium"))</f>
        <v>High</v>
      </c>
      <c r="M732" s="13">
        <f>(StockData[[#This Row],[close]] - StockData[[#This Row],[open]] )/ StockData[[#This Row],[open]]</f>
        <v>4.1734581706531326E-2</v>
      </c>
      <c r="N732" s="27">
        <f>IF(StockData[[#This Row],[change%]] &gt; 0.02, 0.9, IF(StockData[[#This Row],[change%]] &lt; -0.02, -0.9, 0))</f>
        <v>0.9</v>
      </c>
      <c r="O732" s="27" t="str">
        <f>IF(StockData[[#This Row],[sentiment score]] &gt; 0.5, "Positive", IF(StockData[[#This Row],[sentiment score]] &lt; -0.5, "Negative", "Neutral"))</f>
        <v>Positive</v>
      </c>
    </row>
    <row r="733" spans="1:15" x14ac:dyDescent="0.3">
      <c r="A733" s="1">
        <v>44768</v>
      </c>
      <c r="B733" s="2">
        <v>799.54</v>
      </c>
      <c r="C733" s="2">
        <v>801.92989999999998</v>
      </c>
      <c r="D733" s="2">
        <v>768.79</v>
      </c>
      <c r="E733" s="2">
        <v>776.58</v>
      </c>
      <c r="F733" s="2">
        <v>22273586</v>
      </c>
      <c r="G733" s="27" t="str">
        <f>TEXT(StockData[[#This Row],[Date]],"dddd")</f>
        <v>Tuesday</v>
      </c>
      <c r="H733" s="27" t="str">
        <f>TEXT(StockData[[#This Row],[Date]],"mmm yyyy")</f>
        <v>Jul 2022</v>
      </c>
      <c r="I733" s="2">
        <f>StockData[[#This Row],[high]] - StockData[[#This Row],[low]]</f>
        <v>33.139900000000011</v>
      </c>
      <c r="J733" s="27" t="str">
        <f>IF(StockData[[#This Row],[high]]=_xlfn.MAXIFS(StockData[high],StockData[Date],"&lt;="&amp;StockData[[#This Row],[Date]]),"New High","Repeat")</f>
        <v>Repeat</v>
      </c>
      <c r="K733" s="27" t="str">
        <f>IF(StockData[[#This Row],[Spread]]&lt;5,"Low",IF(StockData[[#This Row],[Spread]]&lt;=15,"Medium","High"))</f>
        <v>High</v>
      </c>
      <c r="L733" s="27" t="str">
        <f>IF(StockData[[#This Row],[Spread]] &gt; AVERAGE(StockData[Spread]) * 1.2, "High", IF(StockData[[#This Row],[Spread]] &lt; AVERAGE(StockData[Spread]) * 0.8, "Low", "Medium"))</f>
        <v>High</v>
      </c>
      <c r="M733" s="13">
        <f>(StockData[[#This Row],[close]] - StockData[[#This Row],[open]] )/ StockData[[#This Row],[open]]</f>
        <v>-2.8716511994396683E-2</v>
      </c>
      <c r="N733" s="27">
        <f>IF(StockData[[#This Row],[change%]] &gt; 0.02, 0.9, IF(StockData[[#This Row],[change%]] &lt; -0.02, -0.9, 0))</f>
        <v>-0.9</v>
      </c>
      <c r="O733" s="27" t="str">
        <f>IF(StockData[[#This Row],[sentiment score]] &gt; 0.5, "Positive", IF(StockData[[#This Row],[sentiment score]] &lt; -0.5, "Negative", "Neutral"))</f>
        <v>Negative</v>
      </c>
    </row>
    <row r="734" spans="1:15" x14ac:dyDescent="0.3">
      <c r="A734" s="1">
        <v>44767</v>
      </c>
      <c r="B734" s="2">
        <v>816.65</v>
      </c>
      <c r="C734" s="2">
        <v>822.44</v>
      </c>
      <c r="D734" s="2">
        <v>802.2</v>
      </c>
      <c r="E734" s="2">
        <v>805.3</v>
      </c>
      <c r="F734" s="2">
        <v>21357835</v>
      </c>
      <c r="G734" s="27" t="str">
        <f>TEXT(StockData[[#This Row],[Date]],"dddd")</f>
        <v>Monday</v>
      </c>
      <c r="H734" s="27" t="str">
        <f>TEXT(StockData[[#This Row],[Date]],"mmm yyyy")</f>
        <v>Jul 2022</v>
      </c>
      <c r="I734" s="2">
        <f>StockData[[#This Row],[high]] - StockData[[#This Row],[low]]</f>
        <v>20.240000000000009</v>
      </c>
      <c r="J734" s="27" t="str">
        <f>IF(StockData[[#This Row],[high]]=_xlfn.MAXIFS(StockData[high],StockData[Date],"&lt;="&amp;StockData[[#This Row],[Date]]),"New High","Repeat")</f>
        <v>Repeat</v>
      </c>
      <c r="K734" s="27" t="str">
        <f>IF(StockData[[#This Row],[Spread]]&lt;5,"Low",IF(StockData[[#This Row],[Spread]]&lt;=15,"Medium","High"))</f>
        <v>High</v>
      </c>
      <c r="L734" s="27" t="str">
        <f>IF(StockData[[#This Row],[Spread]] &gt; AVERAGE(StockData[Spread]) * 1.2, "High", IF(StockData[[#This Row],[Spread]] &lt; AVERAGE(StockData[Spread]) * 0.8, "Low", "Medium"))</f>
        <v>High</v>
      </c>
      <c r="M734" s="13">
        <f>(StockData[[#This Row],[close]] - StockData[[#This Row],[open]] )/ StockData[[#This Row],[open]]</f>
        <v>-1.3898242821282096E-2</v>
      </c>
      <c r="N734" s="27">
        <f>IF(StockData[[#This Row],[change%]] &gt; 0.02, 0.9, IF(StockData[[#This Row],[change%]] &lt; -0.02, -0.9, 0))</f>
        <v>0</v>
      </c>
      <c r="O734" s="27" t="str">
        <f>IF(StockData[[#This Row],[sentiment score]] &gt; 0.5, "Positive", IF(StockData[[#This Row],[sentiment score]] &lt; -0.5, "Negative", "Neutral"))</f>
        <v>Neutral</v>
      </c>
    </row>
    <row r="735" spans="1:15" x14ac:dyDescent="0.3">
      <c r="A735" s="1">
        <v>44764</v>
      </c>
      <c r="B735" s="2">
        <v>828.66</v>
      </c>
      <c r="C735" s="2">
        <v>842.36</v>
      </c>
      <c r="D735" s="2">
        <v>812.14</v>
      </c>
      <c r="E735" s="2">
        <v>816.73</v>
      </c>
      <c r="F735" s="2">
        <v>34490949</v>
      </c>
      <c r="G735" s="27" t="str">
        <f>TEXT(StockData[[#This Row],[Date]],"dddd")</f>
        <v>Friday</v>
      </c>
      <c r="H735" s="27" t="str">
        <f>TEXT(StockData[[#This Row],[Date]],"mmm yyyy")</f>
        <v>Jul 2022</v>
      </c>
      <c r="I735" s="2">
        <f>StockData[[#This Row],[high]] - StockData[[#This Row],[low]]</f>
        <v>30.220000000000027</v>
      </c>
      <c r="J735" s="27" t="str">
        <f>IF(StockData[[#This Row],[high]]=_xlfn.MAXIFS(StockData[high],StockData[Date],"&lt;="&amp;StockData[[#This Row],[Date]]),"New High","Repeat")</f>
        <v>Repeat</v>
      </c>
      <c r="K735" s="27" t="str">
        <f>IF(StockData[[#This Row],[Spread]]&lt;5,"Low",IF(StockData[[#This Row],[Spread]]&lt;=15,"Medium","High"))</f>
        <v>High</v>
      </c>
      <c r="L735" s="27" t="str">
        <f>IF(StockData[[#This Row],[Spread]] &gt; AVERAGE(StockData[Spread]) * 1.2, "High", IF(StockData[[#This Row],[Spread]] &lt; AVERAGE(StockData[Spread]) * 0.8, "Low", "Medium"))</f>
        <v>High</v>
      </c>
      <c r="M735" s="13">
        <f>(StockData[[#This Row],[close]] - StockData[[#This Row],[open]] )/ StockData[[#This Row],[open]]</f>
        <v>-1.4396736900538158E-2</v>
      </c>
      <c r="N735" s="27">
        <f>IF(StockData[[#This Row],[change%]] &gt; 0.02, 0.9, IF(StockData[[#This Row],[change%]] &lt; -0.02, -0.9, 0))</f>
        <v>0</v>
      </c>
      <c r="O735" s="27" t="str">
        <f>IF(StockData[[#This Row],[sentiment score]] &gt; 0.5, "Positive", IF(StockData[[#This Row],[sentiment score]] &lt; -0.5, "Negative", "Neutral"))</f>
        <v>Neutral</v>
      </c>
    </row>
    <row r="736" spans="1:15" x14ac:dyDescent="0.3">
      <c r="A736" s="1">
        <v>44763</v>
      </c>
      <c r="B736" s="2">
        <v>765.32</v>
      </c>
      <c r="C736" s="2">
        <v>819.8</v>
      </c>
      <c r="D736" s="2">
        <v>764.6</v>
      </c>
      <c r="E736" s="2">
        <v>815.12</v>
      </c>
      <c r="F736" s="2">
        <v>47344059</v>
      </c>
      <c r="G736" s="27" t="str">
        <f>TEXT(StockData[[#This Row],[Date]],"dddd")</f>
        <v>Thursday</v>
      </c>
      <c r="H736" s="27" t="str">
        <f>TEXT(StockData[[#This Row],[Date]],"mmm yyyy")</f>
        <v>Jul 2022</v>
      </c>
      <c r="I736" s="2">
        <f>StockData[[#This Row],[high]] - StockData[[#This Row],[low]]</f>
        <v>55.199999999999932</v>
      </c>
      <c r="J736" s="27" t="str">
        <f>IF(StockData[[#This Row],[high]]=_xlfn.MAXIFS(StockData[high],StockData[Date],"&lt;="&amp;StockData[[#This Row],[Date]]),"New High","Repeat")</f>
        <v>Repeat</v>
      </c>
      <c r="K736" s="27" t="str">
        <f>IF(StockData[[#This Row],[Spread]]&lt;5,"Low",IF(StockData[[#This Row],[Spread]]&lt;=15,"Medium","High"))</f>
        <v>High</v>
      </c>
      <c r="L736" s="27" t="str">
        <f>IF(StockData[[#This Row],[Spread]] &gt; AVERAGE(StockData[Spread]) * 1.2, "High", IF(StockData[[#This Row],[Spread]] &lt; AVERAGE(StockData[Spread]) * 0.8, "Low", "Medium"))</f>
        <v>High</v>
      </c>
      <c r="M736" s="13">
        <f>(StockData[[#This Row],[close]] - StockData[[#This Row],[open]] )/ StockData[[#This Row],[open]]</f>
        <v>6.5070820049129716E-2</v>
      </c>
      <c r="N736" s="27">
        <f>IF(StockData[[#This Row],[change%]] &gt; 0.02, 0.9, IF(StockData[[#This Row],[change%]] &lt; -0.02, -0.9, 0))</f>
        <v>0.9</v>
      </c>
      <c r="O736" s="27" t="str">
        <f>IF(StockData[[#This Row],[sentiment score]] &gt; 0.5, "Positive", IF(StockData[[#This Row],[sentiment score]] &lt; -0.5, "Negative", "Neutral"))</f>
        <v>Positive</v>
      </c>
    </row>
    <row r="737" spans="1:15" x14ac:dyDescent="0.3">
      <c r="A737" s="1">
        <v>44762</v>
      </c>
      <c r="B737" s="2">
        <v>740.35</v>
      </c>
      <c r="C737" s="2">
        <v>751.99</v>
      </c>
      <c r="D737" s="2">
        <v>730.44899999999996</v>
      </c>
      <c r="E737" s="2">
        <v>742.5</v>
      </c>
      <c r="F737" s="2">
        <v>29621363</v>
      </c>
      <c r="G737" s="27" t="str">
        <f>TEXT(StockData[[#This Row],[Date]],"dddd")</f>
        <v>Wednesday</v>
      </c>
      <c r="H737" s="27" t="str">
        <f>TEXT(StockData[[#This Row],[Date]],"mmm yyyy")</f>
        <v>Jul 2022</v>
      </c>
      <c r="I737" s="2">
        <f>StockData[[#This Row],[high]] - StockData[[#This Row],[low]]</f>
        <v>21.541000000000054</v>
      </c>
      <c r="J737" s="27" t="str">
        <f>IF(StockData[[#This Row],[high]]=_xlfn.MAXIFS(StockData[high],StockData[Date],"&lt;="&amp;StockData[[#This Row],[Date]]),"New High","Repeat")</f>
        <v>Repeat</v>
      </c>
      <c r="K737" s="27" t="str">
        <f>IF(StockData[[#This Row],[Spread]]&lt;5,"Low",IF(StockData[[#This Row],[Spread]]&lt;=15,"Medium","High"))</f>
        <v>High</v>
      </c>
      <c r="L737" s="27" t="str">
        <f>IF(StockData[[#This Row],[Spread]] &gt; AVERAGE(StockData[Spread]) * 1.2, "High", IF(StockData[[#This Row],[Spread]] &lt; AVERAGE(StockData[Spread]) * 0.8, "Low", "Medium"))</f>
        <v>High</v>
      </c>
      <c r="M737" s="13">
        <f>(StockData[[#This Row],[close]] - StockData[[#This Row],[open]] )/ StockData[[#This Row],[open]]</f>
        <v>2.9040318768149892E-3</v>
      </c>
      <c r="N737" s="27">
        <f>IF(StockData[[#This Row],[change%]] &gt; 0.02, 0.9, IF(StockData[[#This Row],[change%]] &lt; -0.02, -0.9, 0))</f>
        <v>0</v>
      </c>
      <c r="O737" s="27" t="str">
        <f>IF(StockData[[#This Row],[sentiment score]] &gt; 0.5, "Positive", IF(StockData[[#This Row],[sentiment score]] &lt; -0.5, "Negative", "Neutral"))</f>
        <v>Neutral</v>
      </c>
    </row>
    <row r="738" spans="1:15" x14ac:dyDescent="0.3">
      <c r="A738" s="1">
        <v>44761</v>
      </c>
      <c r="B738" s="2">
        <v>735</v>
      </c>
      <c r="C738" s="2">
        <v>741.42</v>
      </c>
      <c r="D738" s="2">
        <v>710.93</v>
      </c>
      <c r="E738" s="2">
        <v>736.59</v>
      </c>
      <c r="F738" s="2">
        <v>26963370</v>
      </c>
      <c r="G738" s="27" t="str">
        <f>TEXT(StockData[[#This Row],[Date]],"dddd")</f>
        <v>Tuesday</v>
      </c>
      <c r="H738" s="27" t="str">
        <f>TEXT(StockData[[#This Row],[Date]],"mmm yyyy")</f>
        <v>Jul 2022</v>
      </c>
      <c r="I738" s="2">
        <f>StockData[[#This Row],[high]] - StockData[[#This Row],[low]]</f>
        <v>30.490000000000009</v>
      </c>
      <c r="J738" s="27" t="str">
        <f>IF(StockData[[#This Row],[high]]=_xlfn.MAXIFS(StockData[high],StockData[Date],"&lt;="&amp;StockData[[#This Row],[Date]]),"New High","Repeat")</f>
        <v>Repeat</v>
      </c>
      <c r="K738" s="27" t="str">
        <f>IF(StockData[[#This Row],[Spread]]&lt;5,"Low",IF(StockData[[#This Row],[Spread]]&lt;=15,"Medium","High"))</f>
        <v>High</v>
      </c>
      <c r="L738" s="27" t="str">
        <f>IF(StockData[[#This Row],[Spread]] &gt; AVERAGE(StockData[Spread]) * 1.2, "High", IF(StockData[[#This Row],[Spread]] &lt; AVERAGE(StockData[Spread]) * 0.8, "Low", "Medium"))</f>
        <v>High</v>
      </c>
      <c r="M738" s="13">
        <f>(StockData[[#This Row],[close]] - StockData[[#This Row],[open]] )/ StockData[[#This Row],[open]]</f>
        <v>2.1632653061224921E-3</v>
      </c>
      <c r="N738" s="27">
        <f>IF(StockData[[#This Row],[change%]] &gt; 0.02, 0.9, IF(StockData[[#This Row],[change%]] &lt; -0.02, -0.9, 0))</f>
        <v>0</v>
      </c>
      <c r="O738" s="27" t="str">
        <f>IF(StockData[[#This Row],[sentiment score]] &gt; 0.5, "Positive", IF(StockData[[#This Row],[sentiment score]] &lt; -0.5, "Negative", "Neutral"))</f>
        <v>Neutral</v>
      </c>
    </row>
    <row r="739" spans="1:15" x14ac:dyDescent="0.3">
      <c r="A739" s="1">
        <v>44760</v>
      </c>
      <c r="B739" s="2">
        <v>734.81</v>
      </c>
      <c r="C739" s="2">
        <v>751.55</v>
      </c>
      <c r="D739" s="2">
        <v>718.81</v>
      </c>
      <c r="E739" s="2">
        <v>721.64</v>
      </c>
      <c r="F739" s="2">
        <v>27512476</v>
      </c>
      <c r="G739" s="27" t="str">
        <f>TEXT(StockData[[#This Row],[Date]],"dddd")</f>
        <v>Monday</v>
      </c>
      <c r="H739" s="27" t="str">
        <f>TEXT(StockData[[#This Row],[Date]],"mmm yyyy")</f>
        <v>Jul 2022</v>
      </c>
      <c r="I739" s="2">
        <f>StockData[[#This Row],[high]] - StockData[[#This Row],[low]]</f>
        <v>32.740000000000009</v>
      </c>
      <c r="J739" s="27" t="str">
        <f>IF(StockData[[#This Row],[high]]=_xlfn.MAXIFS(StockData[high],StockData[Date],"&lt;="&amp;StockData[[#This Row],[Date]]),"New High","Repeat")</f>
        <v>Repeat</v>
      </c>
      <c r="K739" s="27" t="str">
        <f>IF(StockData[[#This Row],[Spread]]&lt;5,"Low",IF(StockData[[#This Row],[Spread]]&lt;=15,"Medium","High"))</f>
        <v>High</v>
      </c>
      <c r="L739" s="27" t="str">
        <f>IF(StockData[[#This Row],[Spread]] &gt; AVERAGE(StockData[Spread]) * 1.2, "High", IF(StockData[[#This Row],[Spread]] &lt; AVERAGE(StockData[Spread]) * 0.8, "Low", "Medium"))</f>
        <v>High</v>
      </c>
      <c r="M739" s="13">
        <f>(StockData[[#This Row],[close]] - StockData[[#This Row],[open]] )/ StockData[[#This Row],[open]]</f>
        <v>-1.7923000503531471E-2</v>
      </c>
      <c r="N739" s="27">
        <f>IF(StockData[[#This Row],[change%]] &gt; 0.02, 0.9, IF(StockData[[#This Row],[change%]] &lt; -0.02, -0.9, 0))</f>
        <v>0</v>
      </c>
      <c r="O739" s="27" t="str">
        <f>IF(StockData[[#This Row],[sentiment score]] &gt; 0.5, "Positive", IF(StockData[[#This Row],[sentiment score]] &lt; -0.5, "Negative", "Neutral"))</f>
        <v>Neutral</v>
      </c>
    </row>
    <row r="740" spans="1:15" x14ac:dyDescent="0.3">
      <c r="A740" s="1">
        <v>44757</v>
      </c>
      <c r="B740" s="2">
        <v>720</v>
      </c>
      <c r="C740" s="2">
        <v>730.86990000000003</v>
      </c>
      <c r="D740" s="2">
        <v>710.67</v>
      </c>
      <c r="E740" s="2">
        <v>720.2</v>
      </c>
      <c r="F740" s="2">
        <v>23227673</v>
      </c>
      <c r="G740" s="27" t="str">
        <f>TEXT(StockData[[#This Row],[Date]],"dddd")</f>
        <v>Friday</v>
      </c>
      <c r="H740" s="27" t="str">
        <f>TEXT(StockData[[#This Row],[Date]],"mmm yyyy")</f>
        <v>Jul 2022</v>
      </c>
      <c r="I740" s="2">
        <f>StockData[[#This Row],[high]] - StockData[[#This Row],[low]]</f>
        <v>20.199900000000071</v>
      </c>
      <c r="J740" s="27" t="str">
        <f>IF(StockData[[#This Row],[high]]=_xlfn.MAXIFS(StockData[high],StockData[Date],"&lt;="&amp;StockData[[#This Row],[Date]]),"New High","Repeat")</f>
        <v>Repeat</v>
      </c>
      <c r="K740" s="27" t="str">
        <f>IF(StockData[[#This Row],[Spread]]&lt;5,"Low",IF(StockData[[#This Row],[Spread]]&lt;=15,"Medium","High"))</f>
        <v>High</v>
      </c>
      <c r="L740" s="27" t="str">
        <f>IF(StockData[[#This Row],[Spread]] &gt; AVERAGE(StockData[Spread]) * 1.2, "High", IF(StockData[[#This Row],[Spread]] &lt; AVERAGE(StockData[Spread]) * 0.8, "Low", "Medium"))</f>
        <v>High</v>
      </c>
      <c r="M740" s="13">
        <f>(StockData[[#This Row],[close]] - StockData[[#This Row],[open]] )/ StockData[[#This Row],[open]]</f>
        <v>2.7777777777784093E-4</v>
      </c>
      <c r="N740" s="27">
        <f>IF(StockData[[#This Row],[change%]] &gt; 0.02, 0.9, IF(StockData[[#This Row],[change%]] &lt; -0.02, -0.9, 0))</f>
        <v>0</v>
      </c>
      <c r="O740" s="27" t="str">
        <f>IF(StockData[[#This Row],[sentiment score]] &gt; 0.5, "Positive", IF(StockData[[#This Row],[sentiment score]] &lt; -0.5, "Negative", "Neutral"))</f>
        <v>Neutral</v>
      </c>
    </row>
    <row r="741" spans="1:15" x14ac:dyDescent="0.3">
      <c r="A741" s="1">
        <v>44756</v>
      </c>
      <c r="B741" s="2">
        <v>704.69</v>
      </c>
      <c r="C741" s="2">
        <v>715.96</v>
      </c>
      <c r="D741" s="2">
        <v>688</v>
      </c>
      <c r="E741" s="2">
        <v>714.94</v>
      </c>
      <c r="F741" s="2">
        <v>26185833</v>
      </c>
      <c r="G741" s="27" t="str">
        <f>TEXT(StockData[[#This Row],[Date]],"dddd")</f>
        <v>Thursday</v>
      </c>
      <c r="H741" s="27" t="str">
        <f>TEXT(StockData[[#This Row],[Date]],"mmm yyyy")</f>
        <v>Jul 2022</v>
      </c>
      <c r="I741" s="2">
        <f>StockData[[#This Row],[high]] - StockData[[#This Row],[low]]</f>
        <v>27.960000000000036</v>
      </c>
      <c r="J741" s="27" t="str">
        <f>IF(StockData[[#This Row],[high]]=_xlfn.MAXIFS(StockData[high],StockData[Date],"&lt;="&amp;StockData[[#This Row],[Date]]),"New High","Repeat")</f>
        <v>Repeat</v>
      </c>
      <c r="K741" s="27" t="str">
        <f>IF(StockData[[#This Row],[Spread]]&lt;5,"Low",IF(StockData[[#This Row],[Spread]]&lt;=15,"Medium","High"))</f>
        <v>High</v>
      </c>
      <c r="L741" s="27" t="str">
        <f>IF(StockData[[#This Row],[Spread]] &gt; AVERAGE(StockData[Spread]) * 1.2, "High", IF(StockData[[#This Row],[Spread]] &lt; AVERAGE(StockData[Spread]) * 0.8, "Low", "Medium"))</f>
        <v>High</v>
      </c>
      <c r="M741" s="13">
        <f>(StockData[[#This Row],[close]] - StockData[[#This Row],[open]] )/ StockData[[#This Row],[open]]</f>
        <v>1.4545402943138117E-2</v>
      </c>
      <c r="N741" s="27">
        <f>IF(StockData[[#This Row],[change%]] &gt; 0.02, 0.9, IF(StockData[[#This Row],[change%]] &lt; -0.02, -0.9, 0))</f>
        <v>0</v>
      </c>
      <c r="O741" s="27" t="str">
        <f>IF(StockData[[#This Row],[sentiment score]] &gt; 0.5, "Positive", IF(StockData[[#This Row],[sentiment score]] &lt; -0.5, "Negative", "Neutral"))</f>
        <v>Neutral</v>
      </c>
    </row>
    <row r="742" spans="1:15" x14ac:dyDescent="0.3">
      <c r="A742" s="1">
        <v>44755</v>
      </c>
      <c r="B742" s="2">
        <v>676.5</v>
      </c>
      <c r="C742" s="2">
        <v>726.17989999999998</v>
      </c>
      <c r="D742" s="2">
        <v>675.1</v>
      </c>
      <c r="E742" s="2">
        <v>711.12</v>
      </c>
      <c r="F742" s="2">
        <v>32651499</v>
      </c>
      <c r="G742" s="27" t="str">
        <f>TEXT(StockData[[#This Row],[Date]],"dddd")</f>
        <v>Wednesday</v>
      </c>
      <c r="H742" s="27" t="str">
        <f>TEXT(StockData[[#This Row],[Date]],"mmm yyyy")</f>
        <v>Jul 2022</v>
      </c>
      <c r="I742" s="2">
        <f>StockData[[#This Row],[high]] - StockData[[#This Row],[low]]</f>
        <v>51.079899999999952</v>
      </c>
      <c r="J742" s="27" t="str">
        <f>IF(StockData[[#This Row],[high]]=_xlfn.MAXIFS(StockData[high],StockData[Date],"&lt;="&amp;StockData[[#This Row],[Date]]),"New High","Repeat")</f>
        <v>Repeat</v>
      </c>
      <c r="K742" s="27" t="str">
        <f>IF(StockData[[#This Row],[Spread]]&lt;5,"Low",IF(StockData[[#This Row],[Spread]]&lt;=15,"Medium","High"))</f>
        <v>High</v>
      </c>
      <c r="L742" s="27" t="str">
        <f>IF(StockData[[#This Row],[Spread]] &gt; AVERAGE(StockData[Spread]) * 1.2, "High", IF(StockData[[#This Row],[Spread]] &lt; AVERAGE(StockData[Spread]) * 0.8, "Low", "Medium"))</f>
        <v>High</v>
      </c>
      <c r="M742" s="13">
        <f>(StockData[[#This Row],[close]] - StockData[[#This Row],[open]] )/ StockData[[#This Row],[open]]</f>
        <v>5.1175166297117526E-2</v>
      </c>
      <c r="N742" s="27">
        <f>IF(StockData[[#This Row],[change%]] &gt; 0.02, 0.9, IF(StockData[[#This Row],[change%]] &lt; -0.02, -0.9, 0))</f>
        <v>0.9</v>
      </c>
      <c r="O742" s="27" t="str">
        <f>IF(StockData[[#This Row],[sentiment score]] &gt; 0.5, "Positive", IF(StockData[[#This Row],[sentiment score]] &lt; -0.5, "Negative", "Neutral"))</f>
        <v>Positive</v>
      </c>
    </row>
    <row r="743" spans="1:15" x14ac:dyDescent="0.3">
      <c r="A743" s="1">
        <v>44754</v>
      </c>
      <c r="B743" s="2">
        <v>710.54</v>
      </c>
      <c r="C743" s="2">
        <v>719.32</v>
      </c>
      <c r="D743" s="2">
        <v>685.10500000000002</v>
      </c>
      <c r="E743" s="2">
        <v>699.21</v>
      </c>
      <c r="F743" s="2">
        <v>29310320</v>
      </c>
      <c r="G743" s="27" t="str">
        <f>TEXT(StockData[[#This Row],[Date]],"dddd")</f>
        <v>Tuesday</v>
      </c>
      <c r="H743" s="27" t="str">
        <f>TEXT(StockData[[#This Row],[Date]],"mmm yyyy")</f>
        <v>Jul 2022</v>
      </c>
      <c r="I743" s="2">
        <f>StockData[[#This Row],[high]] - StockData[[#This Row],[low]]</f>
        <v>34.215000000000032</v>
      </c>
      <c r="J743" s="27" t="str">
        <f>IF(StockData[[#This Row],[high]]=_xlfn.MAXIFS(StockData[high],StockData[Date],"&lt;="&amp;StockData[[#This Row],[Date]]),"New High","Repeat")</f>
        <v>Repeat</v>
      </c>
      <c r="K743" s="27" t="str">
        <f>IF(StockData[[#This Row],[Spread]]&lt;5,"Low",IF(StockData[[#This Row],[Spread]]&lt;=15,"Medium","High"))</f>
        <v>High</v>
      </c>
      <c r="L743" s="27" t="str">
        <f>IF(StockData[[#This Row],[Spread]] &gt; AVERAGE(StockData[Spread]) * 1.2, "High", IF(StockData[[#This Row],[Spread]] &lt; AVERAGE(StockData[Spread]) * 0.8, "Low", "Medium"))</f>
        <v>High</v>
      </c>
      <c r="M743" s="13">
        <f>(StockData[[#This Row],[close]] - StockData[[#This Row],[open]] )/ StockData[[#This Row],[open]]</f>
        <v>-1.5945618825118822E-2</v>
      </c>
      <c r="N743" s="27">
        <f>IF(StockData[[#This Row],[change%]] &gt; 0.02, 0.9, IF(StockData[[#This Row],[change%]] &lt; -0.02, -0.9, 0))</f>
        <v>0</v>
      </c>
      <c r="O743" s="27" t="str">
        <f>IF(StockData[[#This Row],[sentiment score]] &gt; 0.5, "Positive", IF(StockData[[#This Row],[sentiment score]] &lt; -0.5, "Negative", "Neutral"))</f>
        <v>Neutral</v>
      </c>
    </row>
    <row r="744" spans="1:15" x14ac:dyDescent="0.3">
      <c r="A744" s="1">
        <v>44753</v>
      </c>
      <c r="B744" s="2">
        <v>756.31</v>
      </c>
      <c r="C744" s="2">
        <v>759.19</v>
      </c>
      <c r="D744" s="2">
        <v>700.88</v>
      </c>
      <c r="E744" s="2">
        <v>703.03</v>
      </c>
      <c r="F744" s="2">
        <v>33169740</v>
      </c>
      <c r="G744" s="27" t="str">
        <f>TEXT(StockData[[#This Row],[Date]],"dddd")</f>
        <v>Monday</v>
      </c>
      <c r="H744" s="27" t="str">
        <f>TEXT(StockData[[#This Row],[Date]],"mmm yyyy")</f>
        <v>Jul 2022</v>
      </c>
      <c r="I744" s="2">
        <f>StockData[[#This Row],[high]] - StockData[[#This Row],[low]]</f>
        <v>58.310000000000059</v>
      </c>
      <c r="J744" s="27" t="str">
        <f>IF(StockData[[#This Row],[high]]=_xlfn.MAXIFS(StockData[high],StockData[Date],"&lt;="&amp;StockData[[#This Row],[Date]]),"New High","Repeat")</f>
        <v>Repeat</v>
      </c>
      <c r="K744" s="27" t="str">
        <f>IF(StockData[[#This Row],[Spread]]&lt;5,"Low",IF(StockData[[#This Row],[Spread]]&lt;=15,"Medium","High"))</f>
        <v>High</v>
      </c>
      <c r="L744" s="27" t="str">
        <f>IF(StockData[[#This Row],[Spread]] &gt; AVERAGE(StockData[Spread]) * 1.2, "High", IF(StockData[[#This Row],[Spread]] &lt; AVERAGE(StockData[Spread]) * 0.8, "Low", "Medium"))</f>
        <v>High</v>
      </c>
      <c r="M744" s="13">
        <f>(StockData[[#This Row],[close]] - StockData[[#This Row],[open]] )/ StockData[[#This Row],[open]]</f>
        <v>-7.0447303354444574E-2</v>
      </c>
      <c r="N744" s="27">
        <f>IF(StockData[[#This Row],[change%]] &gt; 0.02, 0.9, IF(StockData[[#This Row],[change%]] &lt; -0.02, -0.9, 0))</f>
        <v>-0.9</v>
      </c>
      <c r="O744" s="27" t="str">
        <f>IF(StockData[[#This Row],[sentiment score]] &gt; 0.5, "Positive", IF(StockData[[#This Row],[sentiment score]] &lt; -0.5, "Negative", "Neutral"))</f>
        <v>Negative</v>
      </c>
    </row>
    <row r="745" spans="1:15" x14ac:dyDescent="0.3">
      <c r="A745" s="1">
        <v>44750</v>
      </c>
      <c r="B745" s="2">
        <v>727</v>
      </c>
      <c r="C745" s="2">
        <v>764.93989999999997</v>
      </c>
      <c r="D745" s="2">
        <v>723.48429999999996</v>
      </c>
      <c r="E745" s="2">
        <v>752.29</v>
      </c>
      <c r="F745" s="2">
        <v>33951362</v>
      </c>
      <c r="G745" s="27" t="str">
        <f>TEXT(StockData[[#This Row],[Date]],"dddd")</f>
        <v>Friday</v>
      </c>
      <c r="H745" s="27" t="str">
        <f>TEXT(StockData[[#This Row],[Date]],"mmm yyyy")</f>
        <v>Jul 2022</v>
      </c>
      <c r="I745" s="2">
        <f>StockData[[#This Row],[high]] - StockData[[#This Row],[low]]</f>
        <v>41.455600000000004</v>
      </c>
      <c r="J745" s="27" t="str">
        <f>IF(StockData[[#This Row],[high]]=_xlfn.MAXIFS(StockData[high],StockData[Date],"&lt;="&amp;StockData[[#This Row],[Date]]),"New High","Repeat")</f>
        <v>Repeat</v>
      </c>
      <c r="K745" s="27" t="str">
        <f>IF(StockData[[#This Row],[Spread]]&lt;5,"Low",IF(StockData[[#This Row],[Spread]]&lt;=15,"Medium","High"))</f>
        <v>High</v>
      </c>
      <c r="L745" s="27" t="str">
        <f>IF(StockData[[#This Row],[Spread]] &gt; AVERAGE(StockData[Spread]) * 1.2, "High", IF(StockData[[#This Row],[Spread]] &lt; AVERAGE(StockData[Spread]) * 0.8, "Low", "Medium"))</f>
        <v>High</v>
      </c>
      <c r="M745" s="13">
        <f>(StockData[[#This Row],[close]] - StockData[[#This Row],[open]] )/ StockData[[#This Row],[open]]</f>
        <v>3.4786795048143006E-2</v>
      </c>
      <c r="N745" s="27">
        <f>IF(StockData[[#This Row],[change%]] &gt; 0.02, 0.9, IF(StockData[[#This Row],[change%]] &lt; -0.02, -0.9, 0))</f>
        <v>0.9</v>
      </c>
      <c r="O745" s="27" t="str">
        <f>IF(StockData[[#This Row],[sentiment score]] &gt; 0.5, "Positive", IF(StockData[[#This Row],[sentiment score]] &lt; -0.5, "Negative", "Neutral"))</f>
        <v>Positive</v>
      </c>
    </row>
    <row r="746" spans="1:15" x14ac:dyDescent="0.3">
      <c r="A746" s="1">
        <v>44749</v>
      </c>
      <c r="B746" s="2">
        <v>701.76</v>
      </c>
      <c r="C746" s="2">
        <v>736.08500000000004</v>
      </c>
      <c r="D746" s="2">
        <v>696.63</v>
      </c>
      <c r="E746" s="2">
        <v>733.63</v>
      </c>
      <c r="F746" s="2">
        <v>27310230</v>
      </c>
      <c r="G746" s="27" t="str">
        <f>TEXT(StockData[[#This Row],[Date]],"dddd")</f>
        <v>Thursday</v>
      </c>
      <c r="H746" s="27" t="str">
        <f>TEXT(StockData[[#This Row],[Date]],"mmm yyyy")</f>
        <v>Jul 2022</v>
      </c>
      <c r="I746" s="2">
        <f>StockData[[#This Row],[high]] - StockData[[#This Row],[low]]</f>
        <v>39.455000000000041</v>
      </c>
      <c r="J746" s="27" t="str">
        <f>IF(StockData[[#This Row],[high]]=_xlfn.MAXIFS(StockData[high],StockData[Date],"&lt;="&amp;StockData[[#This Row],[Date]]),"New High","Repeat")</f>
        <v>Repeat</v>
      </c>
      <c r="K746" s="27" t="str">
        <f>IF(StockData[[#This Row],[Spread]]&lt;5,"Low",IF(StockData[[#This Row],[Spread]]&lt;=15,"Medium","High"))</f>
        <v>High</v>
      </c>
      <c r="L746" s="27" t="str">
        <f>IF(StockData[[#This Row],[Spread]] &gt; AVERAGE(StockData[Spread]) * 1.2, "High", IF(StockData[[#This Row],[Spread]] &lt; AVERAGE(StockData[Spread]) * 0.8, "Low", "Medium"))</f>
        <v>High</v>
      </c>
      <c r="M746" s="13">
        <f>(StockData[[#This Row],[close]] - StockData[[#This Row],[open]] )/ StockData[[#This Row],[open]]</f>
        <v>4.5414386684906528E-2</v>
      </c>
      <c r="N746" s="27">
        <f>IF(StockData[[#This Row],[change%]] &gt; 0.02, 0.9, IF(StockData[[#This Row],[change%]] &lt; -0.02, -0.9, 0))</f>
        <v>0.9</v>
      </c>
      <c r="O746" s="27" t="str">
        <f>IF(StockData[[#This Row],[sentiment score]] &gt; 0.5, "Positive", IF(StockData[[#This Row],[sentiment score]] &lt; -0.5, "Negative", "Neutral"))</f>
        <v>Positive</v>
      </c>
    </row>
    <row r="747" spans="1:15" x14ac:dyDescent="0.3">
      <c r="A747" s="1">
        <v>44748</v>
      </c>
      <c r="B747" s="2">
        <v>692.34</v>
      </c>
      <c r="C747" s="2">
        <v>703.69</v>
      </c>
      <c r="D747" s="2">
        <v>681.56</v>
      </c>
      <c r="E747" s="2">
        <v>695.2</v>
      </c>
      <c r="F747" s="2">
        <v>23951210</v>
      </c>
      <c r="G747" s="27" t="str">
        <f>TEXT(StockData[[#This Row],[Date]],"dddd")</f>
        <v>Wednesday</v>
      </c>
      <c r="H747" s="27" t="str">
        <f>TEXT(StockData[[#This Row],[Date]],"mmm yyyy")</f>
        <v>Jul 2022</v>
      </c>
      <c r="I747" s="2">
        <f>StockData[[#This Row],[high]] - StockData[[#This Row],[low]]</f>
        <v>22.130000000000109</v>
      </c>
      <c r="J747" s="27" t="str">
        <f>IF(StockData[[#This Row],[high]]=_xlfn.MAXIFS(StockData[high],StockData[Date],"&lt;="&amp;StockData[[#This Row],[Date]]),"New High","Repeat")</f>
        <v>Repeat</v>
      </c>
      <c r="K747" s="27" t="str">
        <f>IF(StockData[[#This Row],[Spread]]&lt;5,"Low",IF(StockData[[#This Row],[Spread]]&lt;=15,"Medium","High"))</f>
        <v>High</v>
      </c>
      <c r="L747" s="27" t="str">
        <f>IF(StockData[[#This Row],[Spread]] &gt; AVERAGE(StockData[Spread]) * 1.2, "High", IF(StockData[[#This Row],[Spread]] &lt; AVERAGE(StockData[Spread]) * 0.8, "Low", "Medium"))</f>
        <v>High</v>
      </c>
      <c r="M747" s="13">
        <f>(StockData[[#This Row],[close]] - StockData[[#This Row],[open]] )/ StockData[[#This Row],[open]]</f>
        <v>4.1309183349221672E-3</v>
      </c>
      <c r="N747" s="27">
        <f>IF(StockData[[#This Row],[change%]] &gt; 0.02, 0.9, IF(StockData[[#This Row],[change%]] &lt; -0.02, -0.9, 0))</f>
        <v>0</v>
      </c>
      <c r="O747" s="27" t="str">
        <f>IF(StockData[[#This Row],[sentiment score]] &gt; 0.5, "Positive", IF(StockData[[#This Row],[sentiment score]] &lt; -0.5, "Negative", "Neutral"))</f>
        <v>Neutral</v>
      </c>
    </row>
    <row r="748" spans="1:15" x14ac:dyDescent="0.3">
      <c r="A748" s="1">
        <v>44747</v>
      </c>
      <c r="B748" s="2">
        <v>669</v>
      </c>
      <c r="C748" s="2">
        <v>699.44</v>
      </c>
      <c r="D748" s="2">
        <v>648.50009999999997</v>
      </c>
      <c r="E748" s="2">
        <v>699.2</v>
      </c>
      <c r="F748" s="2">
        <v>28259704</v>
      </c>
      <c r="G748" s="27" t="str">
        <f>TEXT(StockData[[#This Row],[Date]],"dddd")</f>
        <v>Tuesday</v>
      </c>
      <c r="H748" s="27" t="str">
        <f>TEXT(StockData[[#This Row],[Date]],"mmm yyyy")</f>
        <v>Jul 2022</v>
      </c>
      <c r="I748" s="2">
        <f>StockData[[#This Row],[high]] - StockData[[#This Row],[low]]</f>
        <v>50.93990000000008</v>
      </c>
      <c r="J748" s="27" t="str">
        <f>IF(StockData[[#This Row],[high]]=_xlfn.MAXIFS(StockData[high],StockData[Date],"&lt;="&amp;StockData[[#This Row],[Date]]),"New High","Repeat")</f>
        <v>Repeat</v>
      </c>
      <c r="K748" s="27" t="str">
        <f>IF(StockData[[#This Row],[Spread]]&lt;5,"Low",IF(StockData[[#This Row],[Spread]]&lt;=15,"Medium","High"))</f>
        <v>High</v>
      </c>
      <c r="L748" s="27" t="str">
        <f>IF(StockData[[#This Row],[Spread]] &gt; AVERAGE(StockData[Spread]) * 1.2, "High", IF(StockData[[#This Row],[Spread]] &lt; AVERAGE(StockData[Spread]) * 0.8, "Low", "Medium"))</f>
        <v>High</v>
      </c>
      <c r="M748" s="13">
        <f>(StockData[[#This Row],[close]] - StockData[[#This Row],[open]] )/ StockData[[#This Row],[open]]</f>
        <v>4.5142002989536689E-2</v>
      </c>
      <c r="N748" s="27">
        <f>IF(StockData[[#This Row],[change%]] &gt; 0.02, 0.9, IF(StockData[[#This Row],[change%]] &lt; -0.02, -0.9, 0))</f>
        <v>0.9</v>
      </c>
      <c r="O748" s="27" t="str">
        <f>IF(StockData[[#This Row],[sentiment score]] &gt; 0.5, "Positive", IF(StockData[[#This Row],[sentiment score]] &lt; -0.5, "Negative", "Neutral"))</f>
        <v>Positive</v>
      </c>
    </row>
    <row r="749" spans="1:15" x14ac:dyDescent="0.3">
      <c r="A749" s="1">
        <v>44743</v>
      </c>
      <c r="B749" s="2">
        <v>681</v>
      </c>
      <c r="C749" s="2">
        <v>690.69</v>
      </c>
      <c r="D749" s="2">
        <v>666.36009999999999</v>
      </c>
      <c r="E749" s="2">
        <v>681.79</v>
      </c>
      <c r="F749" s="2">
        <v>24820148</v>
      </c>
      <c r="G749" s="27" t="str">
        <f>TEXT(StockData[[#This Row],[Date]],"dddd")</f>
        <v>Friday</v>
      </c>
      <c r="H749" s="27" t="str">
        <f>TEXT(StockData[[#This Row],[Date]],"mmm yyyy")</f>
        <v>Jul 2022</v>
      </c>
      <c r="I749" s="2">
        <f>StockData[[#This Row],[high]] - StockData[[#This Row],[low]]</f>
        <v>24.329900000000066</v>
      </c>
      <c r="J749" s="27" t="str">
        <f>IF(StockData[[#This Row],[high]]=_xlfn.MAXIFS(StockData[high],StockData[Date],"&lt;="&amp;StockData[[#This Row],[Date]]),"New High","Repeat")</f>
        <v>Repeat</v>
      </c>
      <c r="K749" s="27" t="str">
        <f>IF(StockData[[#This Row],[Spread]]&lt;5,"Low",IF(StockData[[#This Row],[Spread]]&lt;=15,"Medium","High"))</f>
        <v>High</v>
      </c>
      <c r="L749" s="27" t="str">
        <f>IF(StockData[[#This Row],[Spread]] &gt; AVERAGE(StockData[Spread]) * 1.2, "High", IF(StockData[[#This Row],[Spread]] &lt; AVERAGE(StockData[Spread]) * 0.8, "Low", "Medium"))</f>
        <v>High</v>
      </c>
      <c r="M749" s="13">
        <f>(StockData[[#This Row],[close]] - StockData[[#This Row],[open]] )/ StockData[[#This Row],[open]]</f>
        <v>1.1600587371511947E-3</v>
      </c>
      <c r="N749" s="27">
        <f>IF(StockData[[#This Row],[change%]] &gt; 0.02, 0.9, IF(StockData[[#This Row],[change%]] &lt; -0.02, -0.9, 0))</f>
        <v>0</v>
      </c>
      <c r="O749" s="27" t="str">
        <f>IF(StockData[[#This Row],[sentiment score]] &gt; 0.5, "Positive", IF(StockData[[#This Row],[sentiment score]] &lt; -0.5, "Negative", "Neutral"))</f>
        <v>Neutral</v>
      </c>
    </row>
    <row r="750" spans="1:15" x14ac:dyDescent="0.3">
      <c r="A750" s="1">
        <v>44742</v>
      </c>
      <c r="B750" s="2">
        <v>673.53</v>
      </c>
      <c r="C750" s="2">
        <v>688.37</v>
      </c>
      <c r="D750" s="2">
        <v>656.59</v>
      </c>
      <c r="E750" s="2">
        <v>673.42</v>
      </c>
      <c r="F750" s="2">
        <v>31533484</v>
      </c>
      <c r="G750" s="27" t="str">
        <f>TEXT(StockData[[#This Row],[Date]],"dddd")</f>
        <v>Thursday</v>
      </c>
      <c r="H750" s="27" t="str">
        <f>TEXT(StockData[[#This Row],[Date]],"mmm yyyy")</f>
        <v>Jun 2022</v>
      </c>
      <c r="I750" s="2">
        <f>StockData[[#This Row],[high]] - StockData[[#This Row],[low]]</f>
        <v>31.779999999999973</v>
      </c>
      <c r="J750" s="27" t="str">
        <f>IF(StockData[[#This Row],[high]]=_xlfn.MAXIFS(StockData[high],StockData[Date],"&lt;="&amp;StockData[[#This Row],[Date]]),"New High","Repeat")</f>
        <v>Repeat</v>
      </c>
      <c r="K750" s="27" t="str">
        <f>IF(StockData[[#This Row],[Spread]]&lt;5,"Low",IF(StockData[[#This Row],[Spread]]&lt;=15,"Medium","High"))</f>
        <v>High</v>
      </c>
      <c r="L750" s="27" t="str">
        <f>IF(StockData[[#This Row],[Spread]] &gt; AVERAGE(StockData[Spread]) * 1.2, "High", IF(StockData[[#This Row],[Spread]] &lt; AVERAGE(StockData[Spread]) * 0.8, "Low", "Medium"))</f>
        <v>High</v>
      </c>
      <c r="M750" s="13">
        <f>(StockData[[#This Row],[close]] - StockData[[#This Row],[open]] )/ StockData[[#This Row],[open]]</f>
        <v>-1.6331863465623455E-4</v>
      </c>
      <c r="N750" s="27">
        <f>IF(StockData[[#This Row],[change%]] &gt; 0.02, 0.9, IF(StockData[[#This Row],[change%]] &lt; -0.02, -0.9, 0))</f>
        <v>0</v>
      </c>
      <c r="O750" s="27" t="str">
        <f>IF(StockData[[#This Row],[sentiment score]] &gt; 0.5, "Positive", IF(StockData[[#This Row],[sentiment score]] &lt; -0.5, "Negative", "Neutral"))</f>
        <v>Neutral</v>
      </c>
    </row>
    <row r="751" spans="1:15" x14ac:dyDescent="0.3">
      <c r="A751" s="1">
        <v>44741</v>
      </c>
      <c r="B751" s="2">
        <v>691.5</v>
      </c>
      <c r="C751" s="2">
        <v>693.52</v>
      </c>
      <c r="D751" s="2">
        <v>666.82</v>
      </c>
      <c r="E751" s="2">
        <v>685.47</v>
      </c>
      <c r="F751" s="2">
        <v>27632418</v>
      </c>
      <c r="G751" s="27" t="str">
        <f>TEXT(StockData[[#This Row],[Date]],"dddd")</f>
        <v>Wednesday</v>
      </c>
      <c r="H751" s="27" t="str">
        <f>TEXT(StockData[[#This Row],[Date]],"mmm yyyy")</f>
        <v>Jun 2022</v>
      </c>
      <c r="I751" s="2">
        <f>StockData[[#This Row],[high]] - StockData[[#This Row],[low]]</f>
        <v>26.699999999999932</v>
      </c>
      <c r="J751" s="27" t="str">
        <f>IF(StockData[[#This Row],[high]]=_xlfn.MAXIFS(StockData[high],StockData[Date],"&lt;="&amp;StockData[[#This Row],[Date]]),"New High","Repeat")</f>
        <v>Repeat</v>
      </c>
      <c r="K751" s="27" t="str">
        <f>IF(StockData[[#This Row],[Spread]]&lt;5,"Low",IF(StockData[[#This Row],[Spread]]&lt;=15,"Medium","High"))</f>
        <v>High</v>
      </c>
      <c r="L751" s="27" t="str">
        <f>IF(StockData[[#This Row],[Spread]] &gt; AVERAGE(StockData[Spread]) * 1.2, "High", IF(StockData[[#This Row],[Spread]] &lt; AVERAGE(StockData[Spread]) * 0.8, "Low", "Medium"))</f>
        <v>High</v>
      </c>
      <c r="M751" s="13">
        <f>(StockData[[#This Row],[close]] - StockData[[#This Row],[open]] )/ StockData[[#This Row],[open]]</f>
        <v>-8.7201735357917178E-3</v>
      </c>
      <c r="N751" s="27">
        <f>IF(StockData[[#This Row],[change%]] &gt; 0.02, 0.9, IF(StockData[[#This Row],[change%]] &lt; -0.02, -0.9, 0))</f>
        <v>0</v>
      </c>
      <c r="O751" s="27" t="str">
        <f>IF(StockData[[#This Row],[sentiment score]] &gt; 0.5, "Positive", IF(StockData[[#This Row],[sentiment score]] &lt; -0.5, "Negative", "Neutral"))</f>
        <v>Neutral</v>
      </c>
    </row>
    <row r="752" spans="1:15" x14ac:dyDescent="0.3">
      <c r="A752" s="1">
        <v>44740</v>
      </c>
      <c r="B752" s="2">
        <v>733.45</v>
      </c>
      <c r="C752" s="2">
        <v>749.91</v>
      </c>
      <c r="D752" s="2">
        <v>697.03</v>
      </c>
      <c r="E752" s="2">
        <v>697.99</v>
      </c>
      <c r="F752" s="2">
        <v>30222167</v>
      </c>
      <c r="G752" s="27" t="str">
        <f>TEXT(StockData[[#This Row],[Date]],"dddd")</f>
        <v>Tuesday</v>
      </c>
      <c r="H752" s="27" t="str">
        <f>TEXT(StockData[[#This Row],[Date]],"mmm yyyy")</f>
        <v>Jun 2022</v>
      </c>
      <c r="I752" s="2">
        <f>StockData[[#This Row],[high]] - StockData[[#This Row],[low]]</f>
        <v>52.879999999999995</v>
      </c>
      <c r="J752" s="27" t="str">
        <f>IF(StockData[[#This Row],[high]]=_xlfn.MAXIFS(StockData[high],StockData[Date],"&lt;="&amp;StockData[[#This Row],[Date]]),"New High","Repeat")</f>
        <v>Repeat</v>
      </c>
      <c r="K752" s="27" t="str">
        <f>IF(StockData[[#This Row],[Spread]]&lt;5,"Low",IF(StockData[[#This Row],[Spread]]&lt;=15,"Medium","High"))</f>
        <v>High</v>
      </c>
      <c r="L752" s="27" t="str">
        <f>IF(StockData[[#This Row],[Spread]] &gt; AVERAGE(StockData[Spread]) * 1.2, "High", IF(StockData[[#This Row],[Spread]] &lt; AVERAGE(StockData[Spread]) * 0.8, "Low", "Medium"))</f>
        <v>High</v>
      </c>
      <c r="M752" s="13">
        <f>(StockData[[#This Row],[close]] - StockData[[#This Row],[open]] )/ StockData[[#This Row],[open]]</f>
        <v>-4.8346853909605338E-2</v>
      </c>
      <c r="N752" s="27">
        <f>IF(StockData[[#This Row],[change%]] &gt; 0.02, 0.9, IF(StockData[[#This Row],[change%]] &lt; -0.02, -0.9, 0))</f>
        <v>-0.9</v>
      </c>
      <c r="O752" s="27" t="str">
        <f>IF(StockData[[#This Row],[sentiment score]] &gt; 0.5, "Positive", IF(StockData[[#This Row],[sentiment score]] &lt; -0.5, "Negative", "Neutral"))</f>
        <v>Negative</v>
      </c>
    </row>
    <row r="753" spans="1:15" x14ac:dyDescent="0.3">
      <c r="A753" s="1">
        <v>44739</v>
      </c>
      <c r="B753" s="2">
        <v>748.1</v>
      </c>
      <c r="C753" s="2">
        <v>756.21</v>
      </c>
      <c r="D753" s="2">
        <v>727.69659999999999</v>
      </c>
      <c r="E753" s="2">
        <v>734.76</v>
      </c>
      <c r="F753" s="2">
        <v>29726104</v>
      </c>
      <c r="G753" s="27" t="str">
        <f>TEXT(StockData[[#This Row],[Date]],"dddd")</f>
        <v>Monday</v>
      </c>
      <c r="H753" s="27" t="str">
        <f>TEXT(StockData[[#This Row],[Date]],"mmm yyyy")</f>
        <v>Jun 2022</v>
      </c>
      <c r="I753" s="2">
        <f>StockData[[#This Row],[high]] - StockData[[#This Row],[low]]</f>
        <v>28.513400000000047</v>
      </c>
      <c r="J753" s="27" t="str">
        <f>IF(StockData[[#This Row],[high]]=_xlfn.MAXIFS(StockData[high],StockData[Date],"&lt;="&amp;StockData[[#This Row],[Date]]),"New High","Repeat")</f>
        <v>Repeat</v>
      </c>
      <c r="K753" s="27" t="str">
        <f>IF(StockData[[#This Row],[Spread]]&lt;5,"Low",IF(StockData[[#This Row],[Spread]]&lt;=15,"Medium","High"))</f>
        <v>High</v>
      </c>
      <c r="L753" s="27" t="str">
        <f>IF(StockData[[#This Row],[Spread]] &gt; AVERAGE(StockData[Spread]) * 1.2, "High", IF(StockData[[#This Row],[Spread]] &lt; AVERAGE(StockData[Spread]) * 0.8, "Low", "Medium"))</f>
        <v>High</v>
      </c>
      <c r="M753" s="13">
        <f>(StockData[[#This Row],[close]] - StockData[[#This Row],[open]] )/ StockData[[#This Row],[open]]</f>
        <v>-1.7831840663013007E-2</v>
      </c>
      <c r="N753" s="27">
        <f>IF(StockData[[#This Row],[change%]] &gt; 0.02, 0.9, IF(StockData[[#This Row],[change%]] &lt; -0.02, -0.9, 0))</f>
        <v>0</v>
      </c>
      <c r="O753" s="27" t="str">
        <f>IF(StockData[[#This Row],[sentiment score]] &gt; 0.5, "Positive", IF(StockData[[#This Row],[sentiment score]] &lt; -0.5, "Negative", "Neutral"))</f>
        <v>Neutral</v>
      </c>
    </row>
    <row r="754" spans="1:15" x14ac:dyDescent="0.3">
      <c r="A754" s="1">
        <v>44736</v>
      </c>
      <c r="B754" s="2">
        <v>712.40499999999997</v>
      </c>
      <c r="C754" s="2">
        <v>738.2</v>
      </c>
      <c r="D754" s="2">
        <v>708.26</v>
      </c>
      <c r="E754" s="2">
        <v>737.12</v>
      </c>
      <c r="F754" s="2">
        <v>31923565</v>
      </c>
      <c r="G754" s="27" t="str">
        <f>TEXT(StockData[[#This Row],[Date]],"dddd")</f>
        <v>Friday</v>
      </c>
      <c r="H754" s="27" t="str">
        <f>TEXT(StockData[[#This Row],[Date]],"mmm yyyy")</f>
        <v>Jun 2022</v>
      </c>
      <c r="I754" s="2">
        <f>StockData[[#This Row],[high]] - StockData[[#This Row],[low]]</f>
        <v>29.940000000000055</v>
      </c>
      <c r="J754" s="27" t="str">
        <f>IF(StockData[[#This Row],[high]]=_xlfn.MAXIFS(StockData[high],StockData[Date],"&lt;="&amp;StockData[[#This Row],[Date]]),"New High","Repeat")</f>
        <v>Repeat</v>
      </c>
      <c r="K754" s="27" t="str">
        <f>IF(StockData[[#This Row],[Spread]]&lt;5,"Low",IF(StockData[[#This Row],[Spread]]&lt;=15,"Medium","High"))</f>
        <v>High</v>
      </c>
      <c r="L754" s="27" t="str">
        <f>IF(StockData[[#This Row],[Spread]] &gt; AVERAGE(StockData[Spread]) * 1.2, "High", IF(StockData[[#This Row],[Spread]] &lt; AVERAGE(StockData[Spread]) * 0.8, "Low", "Medium"))</f>
        <v>High</v>
      </c>
      <c r="M754" s="13">
        <f>(StockData[[#This Row],[close]] - StockData[[#This Row],[open]] )/ StockData[[#This Row],[open]]</f>
        <v>3.4692344944238222E-2</v>
      </c>
      <c r="N754" s="27">
        <f>IF(StockData[[#This Row],[change%]] &gt; 0.02, 0.9, IF(StockData[[#This Row],[change%]] &lt; -0.02, -0.9, 0))</f>
        <v>0.9</v>
      </c>
      <c r="O754" s="27" t="str">
        <f>IF(StockData[[#This Row],[sentiment score]] &gt; 0.5, "Positive", IF(StockData[[#This Row],[sentiment score]] &lt; -0.5, "Negative", "Neutral"))</f>
        <v>Positive</v>
      </c>
    </row>
    <row r="755" spans="1:15" x14ac:dyDescent="0.3">
      <c r="A755" s="1">
        <v>44735</v>
      </c>
      <c r="B755" s="2">
        <v>713.71500000000003</v>
      </c>
      <c r="C755" s="2">
        <v>717.95</v>
      </c>
      <c r="D755" s="2">
        <v>685.91</v>
      </c>
      <c r="E755" s="2">
        <v>705.21</v>
      </c>
      <c r="F755" s="2">
        <v>34734226</v>
      </c>
      <c r="G755" s="27" t="str">
        <f>TEXT(StockData[[#This Row],[Date]],"dddd")</f>
        <v>Thursday</v>
      </c>
      <c r="H755" s="27" t="str">
        <f>TEXT(StockData[[#This Row],[Date]],"mmm yyyy")</f>
        <v>Jun 2022</v>
      </c>
      <c r="I755" s="2">
        <f>StockData[[#This Row],[high]] - StockData[[#This Row],[low]]</f>
        <v>32.040000000000077</v>
      </c>
      <c r="J755" s="27" t="str">
        <f>IF(StockData[[#This Row],[high]]=_xlfn.MAXIFS(StockData[high],StockData[Date],"&lt;="&amp;StockData[[#This Row],[Date]]),"New High","Repeat")</f>
        <v>Repeat</v>
      </c>
      <c r="K755" s="27" t="str">
        <f>IF(StockData[[#This Row],[Spread]]&lt;5,"Low",IF(StockData[[#This Row],[Spread]]&lt;=15,"Medium","High"))</f>
        <v>High</v>
      </c>
      <c r="L755" s="27" t="str">
        <f>IF(StockData[[#This Row],[Spread]] &gt; AVERAGE(StockData[Spread]) * 1.2, "High", IF(StockData[[#This Row],[Spread]] &lt; AVERAGE(StockData[Spread]) * 0.8, "Low", "Medium"))</f>
        <v>High</v>
      </c>
      <c r="M755" s="13">
        <f>(StockData[[#This Row],[close]] - StockData[[#This Row],[open]] )/ StockData[[#This Row],[open]]</f>
        <v>-1.1916521300519107E-2</v>
      </c>
      <c r="N755" s="27">
        <f>IF(StockData[[#This Row],[change%]] &gt; 0.02, 0.9, IF(StockData[[#This Row],[change%]] &lt; -0.02, -0.9, 0))</f>
        <v>0</v>
      </c>
      <c r="O755" s="27" t="str">
        <f>IF(StockData[[#This Row],[sentiment score]] &gt; 0.5, "Positive", IF(StockData[[#This Row],[sentiment score]] &lt; -0.5, "Negative", "Neutral"))</f>
        <v>Neutral</v>
      </c>
    </row>
    <row r="756" spans="1:15" x14ac:dyDescent="0.3">
      <c r="A756" s="1">
        <v>44734</v>
      </c>
      <c r="B756" s="2">
        <v>703.51</v>
      </c>
      <c r="C756" s="2">
        <v>740.5</v>
      </c>
      <c r="D756" s="2">
        <v>701.48</v>
      </c>
      <c r="E756" s="2">
        <v>708.26</v>
      </c>
      <c r="F756" s="2">
        <v>33842420</v>
      </c>
      <c r="G756" s="27" t="str">
        <f>TEXT(StockData[[#This Row],[Date]],"dddd")</f>
        <v>Wednesday</v>
      </c>
      <c r="H756" s="27" t="str">
        <f>TEXT(StockData[[#This Row],[Date]],"mmm yyyy")</f>
        <v>Jun 2022</v>
      </c>
      <c r="I756" s="2">
        <f>StockData[[#This Row],[high]] - StockData[[#This Row],[low]]</f>
        <v>39.019999999999982</v>
      </c>
      <c r="J756" s="27" t="str">
        <f>IF(StockData[[#This Row],[high]]=_xlfn.MAXIFS(StockData[high],StockData[Date],"&lt;="&amp;StockData[[#This Row],[Date]]),"New High","Repeat")</f>
        <v>Repeat</v>
      </c>
      <c r="K756" s="27" t="str">
        <f>IF(StockData[[#This Row],[Spread]]&lt;5,"Low",IF(StockData[[#This Row],[Spread]]&lt;=15,"Medium","High"))</f>
        <v>High</v>
      </c>
      <c r="L756" s="27" t="str">
        <f>IF(StockData[[#This Row],[Spread]] &gt; AVERAGE(StockData[Spread]) * 1.2, "High", IF(StockData[[#This Row],[Spread]] &lt; AVERAGE(StockData[Spread]) * 0.8, "Low", "Medium"))</f>
        <v>High</v>
      </c>
      <c r="M756" s="13">
        <f>(StockData[[#This Row],[close]] - StockData[[#This Row],[open]] )/ StockData[[#This Row],[open]]</f>
        <v>6.7518585379028016E-3</v>
      </c>
      <c r="N756" s="27">
        <f>IF(StockData[[#This Row],[change%]] &gt; 0.02, 0.9, IF(StockData[[#This Row],[change%]] &lt; -0.02, -0.9, 0))</f>
        <v>0</v>
      </c>
      <c r="O756" s="27" t="str">
        <f>IF(StockData[[#This Row],[sentiment score]] &gt; 0.5, "Positive", IF(StockData[[#This Row],[sentiment score]] &lt; -0.5, "Negative", "Neutral"))</f>
        <v>Neutral</v>
      </c>
    </row>
    <row r="757" spans="1:15" x14ac:dyDescent="0.3">
      <c r="A757" s="1">
        <v>44733</v>
      </c>
      <c r="B757" s="2">
        <v>673.81</v>
      </c>
      <c r="C757" s="2">
        <v>730.73209999999995</v>
      </c>
      <c r="D757" s="2">
        <v>673</v>
      </c>
      <c r="E757" s="2">
        <v>711.11</v>
      </c>
      <c r="F757" s="2">
        <v>40930985</v>
      </c>
      <c r="G757" s="27" t="str">
        <f>TEXT(StockData[[#This Row],[Date]],"dddd")</f>
        <v>Tuesday</v>
      </c>
      <c r="H757" s="27" t="str">
        <f>TEXT(StockData[[#This Row],[Date]],"mmm yyyy")</f>
        <v>Jun 2022</v>
      </c>
      <c r="I757" s="2">
        <f>StockData[[#This Row],[high]] - StockData[[#This Row],[low]]</f>
        <v>57.732099999999946</v>
      </c>
      <c r="J757" s="27" t="str">
        <f>IF(StockData[[#This Row],[high]]=_xlfn.MAXIFS(StockData[high],StockData[Date],"&lt;="&amp;StockData[[#This Row],[Date]]),"New High","Repeat")</f>
        <v>Repeat</v>
      </c>
      <c r="K757" s="27" t="str">
        <f>IF(StockData[[#This Row],[Spread]]&lt;5,"Low",IF(StockData[[#This Row],[Spread]]&lt;=15,"Medium","High"))</f>
        <v>High</v>
      </c>
      <c r="L757" s="27" t="str">
        <f>IF(StockData[[#This Row],[Spread]] &gt; AVERAGE(StockData[Spread]) * 1.2, "High", IF(StockData[[#This Row],[Spread]] &lt; AVERAGE(StockData[Spread]) * 0.8, "Low", "Medium"))</f>
        <v>High</v>
      </c>
      <c r="M757" s="13">
        <f>(StockData[[#This Row],[close]] - StockData[[#This Row],[open]] )/ StockData[[#This Row],[open]]</f>
        <v>5.5356851337914355E-2</v>
      </c>
      <c r="N757" s="27">
        <f>IF(StockData[[#This Row],[change%]] &gt; 0.02, 0.9, IF(StockData[[#This Row],[change%]] &lt; -0.02, -0.9, 0))</f>
        <v>0.9</v>
      </c>
      <c r="O757" s="27" t="str">
        <f>IF(StockData[[#This Row],[sentiment score]] &gt; 0.5, "Positive", IF(StockData[[#This Row],[sentiment score]] &lt; -0.5, "Negative", "Neutral"))</f>
        <v>Positive</v>
      </c>
    </row>
    <row r="758" spans="1:15" x14ac:dyDescent="0.3">
      <c r="A758" s="1">
        <v>44729</v>
      </c>
      <c r="B758" s="2">
        <v>640.29999999999995</v>
      </c>
      <c r="C758" s="2">
        <v>662.90819999999997</v>
      </c>
      <c r="D758" s="2">
        <v>639.59</v>
      </c>
      <c r="E758" s="2">
        <v>650.28</v>
      </c>
      <c r="F758" s="2">
        <v>30880590</v>
      </c>
      <c r="G758" s="27" t="str">
        <f>TEXT(StockData[[#This Row],[Date]],"dddd")</f>
        <v>Friday</v>
      </c>
      <c r="H758" s="27" t="str">
        <f>TEXT(StockData[[#This Row],[Date]],"mmm yyyy")</f>
        <v>Jun 2022</v>
      </c>
      <c r="I758" s="2">
        <f>StockData[[#This Row],[high]] - StockData[[#This Row],[low]]</f>
        <v>23.318199999999933</v>
      </c>
      <c r="J758" s="27" t="str">
        <f>IF(StockData[[#This Row],[high]]=_xlfn.MAXIFS(StockData[high],StockData[Date],"&lt;="&amp;StockData[[#This Row],[Date]]),"New High","Repeat")</f>
        <v>Repeat</v>
      </c>
      <c r="K758" s="27" t="str">
        <f>IF(StockData[[#This Row],[Spread]]&lt;5,"Low",IF(StockData[[#This Row],[Spread]]&lt;=15,"Medium","High"))</f>
        <v>High</v>
      </c>
      <c r="L758" s="27" t="str">
        <f>IF(StockData[[#This Row],[Spread]] &gt; AVERAGE(StockData[Spread]) * 1.2, "High", IF(StockData[[#This Row],[Spread]] &lt; AVERAGE(StockData[Spread]) * 0.8, "Low", "Medium"))</f>
        <v>High</v>
      </c>
      <c r="M758" s="13">
        <f>(StockData[[#This Row],[close]] - StockData[[#This Row],[open]] )/ StockData[[#This Row],[open]]</f>
        <v>1.5586443854443259E-2</v>
      </c>
      <c r="N758" s="27">
        <f>IF(StockData[[#This Row],[change%]] &gt; 0.02, 0.9, IF(StockData[[#This Row],[change%]] &lt; -0.02, -0.9, 0))</f>
        <v>0</v>
      </c>
      <c r="O758" s="27" t="str">
        <f>IF(StockData[[#This Row],[sentiment score]] &gt; 0.5, "Positive", IF(StockData[[#This Row],[sentiment score]] &lt; -0.5, "Negative", "Neutral"))</f>
        <v>Neutral</v>
      </c>
    </row>
    <row r="759" spans="1:15" x14ac:dyDescent="0.3">
      <c r="A759" s="1">
        <v>44728</v>
      </c>
      <c r="B759" s="2">
        <v>668.21</v>
      </c>
      <c r="C759" s="2">
        <v>675.5</v>
      </c>
      <c r="D759" s="2">
        <v>626.08000000000004</v>
      </c>
      <c r="E759" s="2">
        <v>639.29999999999995</v>
      </c>
      <c r="F759" s="2">
        <v>35796900</v>
      </c>
      <c r="G759" s="27" t="str">
        <f>TEXT(StockData[[#This Row],[Date]],"dddd")</f>
        <v>Thursday</v>
      </c>
      <c r="H759" s="27" t="str">
        <f>TEXT(StockData[[#This Row],[Date]],"mmm yyyy")</f>
        <v>Jun 2022</v>
      </c>
      <c r="I759" s="2">
        <f>StockData[[#This Row],[high]] - StockData[[#This Row],[low]]</f>
        <v>49.419999999999959</v>
      </c>
      <c r="J759" s="27" t="str">
        <f>IF(StockData[[#This Row],[high]]=_xlfn.MAXIFS(StockData[high],StockData[Date],"&lt;="&amp;StockData[[#This Row],[Date]]),"New High","Repeat")</f>
        <v>Repeat</v>
      </c>
      <c r="K759" s="27" t="str">
        <f>IF(StockData[[#This Row],[Spread]]&lt;5,"Low",IF(StockData[[#This Row],[Spread]]&lt;=15,"Medium","High"))</f>
        <v>High</v>
      </c>
      <c r="L759" s="27" t="str">
        <f>IF(StockData[[#This Row],[Spread]] &gt; AVERAGE(StockData[Spread]) * 1.2, "High", IF(StockData[[#This Row],[Spread]] &lt; AVERAGE(StockData[Spread]) * 0.8, "Low", "Medium"))</f>
        <v>High</v>
      </c>
      <c r="M759" s="13">
        <f>(StockData[[#This Row],[close]] - StockData[[#This Row],[open]] )/ StockData[[#This Row],[open]]</f>
        <v>-4.3264841891022407E-2</v>
      </c>
      <c r="N759" s="27">
        <f>IF(StockData[[#This Row],[change%]] &gt; 0.02, 0.9, IF(StockData[[#This Row],[change%]] &lt; -0.02, -0.9, 0))</f>
        <v>-0.9</v>
      </c>
      <c r="O759" s="27" t="str">
        <f>IF(StockData[[#This Row],[sentiment score]] &gt; 0.5, "Positive", IF(StockData[[#This Row],[sentiment score]] &lt; -0.5, "Negative", "Neutral"))</f>
        <v>Negative</v>
      </c>
    </row>
    <row r="760" spans="1:15" x14ac:dyDescent="0.3">
      <c r="A760" s="1">
        <v>44727</v>
      </c>
      <c r="B760" s="2">
        <v>662.75</v>
      </c>
      <c r="C760" s="2">
        <v>706.98990000000003</v>
      </c>
      <c r="D760" s="2">
        <v>654.45000000000005</v>
      </c>
      <c r="E760" s="2">
        <v>699</v>
      </c>
      <c r="F760" s="2">
        <v>39710645</v>
      </c>
      <c r="G760" s="27" t="str">
        <f>TEXT(StockData[[#This Row],[Date]],"dddd")</f>
        <v>Wednesday</v>
      </c>
      <c r="H760" s="27" t="str">
        <f>TEXT(StockData[[#This Row],[Date]],"mmm yyyy")</f>
        <v>Jun 2022</v>
      </c>
      <c r="I760" s="2">
        <f>StockData[[#This Row],[high]] - StockData[[#This Row],[low]]</f>
        <v>52.539899999999989</v>
      </c>
      <c r="J760" s="27" t="str">
        <f>IF(StockData[[#This Row],[high]]=_xlfn.MAXIFS(StockData[high],StockData[Date],"&lt;="&amp;StockData[[#This Row],[Date]]),"New High","Repeat")</f>
        <v>Repeat</v>
      </c>
      <c r="K760" s="27" t="str">
        <f>IF(StockData[[#This Row],[Spread]]&lt;5,"Low",IF(StockData[[#This Row],[Spread]]&lt;=15,"Medium","High"))</f>
        <v>High</v>
      </c>
      <c r="L760" s="27" t="str">
        <f>IF(StockData[[#This Row],[Spread]] &gt; AVERAGE(StockData[Spread]) * 1.2, "High", IF(StockData[[#This Row],[Spread]] &lt; AVERAGE(StockData[Spread]) * 0.8, "Low", "Medium"))</f>
        <v>High</v>
      </c>
      <c r="M760" s="13">
        <f>(StockData[[#This Row],[close]] - StockData[[#This Row],[open]] )/ StockData[[#This Row],[open]]</f>
        <v>5.4696341003394947E-2</v>
      </c>
      <c r="N760" s="27">
        <f>IF(StockData[[#This Row],[change%]] &gt; 0.02, 0.9, IF(StockData[[#This Row],[change%]] &lt; -0.02, -0.9, 0))</f>
        <v>0.9</v>
      </c>
      <c r="O760" s="27" t="str">
        <f>IF(StockData[[#This Row],[sentiment score]] &gt; 0.5, "Positive", IF(StockData[[#This Row],[sentiment score]] &lt; -0.5, "Negative", "Neutral"))</f>
        <v>Positive</v>
      </c>
    </row>
    <row r="761" spans="1:15" x14ac:dyDescent="0.3">
      <c r="A761" s="1">
        <v>44726</v>
      </c>
      <c r="B761" s="2">
        <v>654.86</v>
      </c>
      <c r="C761" s="2">
        <v>678.99</v>
      </c>
      <c r="D761" s="2">
        <v>635.21</v>
      </c>
      <c r="E761" s="2">
        <v>662.67</v>
      </c>
      <c r="F761" s="2">
        <v>32662932</v>
      </c>
      <c r="G761" s="27" t="str">
        <f>TEXT(StockData[[#This Row],[Date]],"dddd")</f>
        <v>Tuesday</v>
      </c>
      <c r="H761" s="27" t="str">
        <f>TEXT(StockData[[#This Row],[Date]],"mmm yyyy")</f>
        <v>Jun 2022</v>
      </c>
      <c r="I761" s="2">
        <f>StockData[[#This Row],[high]] - StockData[[#This Row],[low]]</f>
        <v>43.779999999999973</v>
      </c>
      <c r="J761" s="27" t="str">
        <f>IF(StockData[[#This Row],[high]]=_xlfn.MAXIFS(StockData[high],StockData[Date],"&lt;="&amp;StockData[[#This Row],[Date]]),"New High","Repeat")</f>
        <v>Repeat</v>
      </c>
      <c r="K761" s="27" t="str">
        <f>IF(StockData[[#This Row],[Spread]]&lt;5,"Low",IF(StockData[[#This Row],[Spread]]&lt;=15,"Medium","High"))</f>
        <v>High</v>
      </c>
      <c r="L761" s="27" t="str">
        <f>IF(StockData[[#This Row],[Spread]] &gt; AVERAGE(StockData[Spread]) * 1.2, "High", IF(StockData[[#This Row],[Spread]] &lt; AVERAGE(StockData[Spread]) * 0.8, "Low", "Medium"))</f>
        <v>High</v>
      </c>
      <c r="M761" s="13">
        <f>(StockData[[#This Row],[close]] - StockData[[#This Row],[open]] )/ StockData[[#This Row],[open]]</f>
        <v>1.192621323641686E-2</v>
      </c>
      <c r="N761" s="27">
        <f>IF(StockData[[#This Row],[change%]] &gt; 0.02, 0.9, IF(StockData[[#This Row],[change%]] &lt; -0.02, -0.9, 0))</f>
        <v>0</v>
      </c>
      <c r="O761" s="27" t="str">
        <f>IF(StockData[[#This Row],[sentiment score]] &gt; 0.5, "Positive", IF(StockData[[#This Row],[sentiment score]] &lt; -0.5, "Negative", "Neutral"))</f>
        <v>Neutral</v>
      </c>
    </row>
    <row r="762" spans="1:15" x14ac:dyDescent="0.3">
      <c r="A762" s="1">
        <v>44725</v>
      </c>
      <c r="B762" s="2">
        <v>669.5</v>
      </c>
      <c r="C762" s="2">
        <v>679.9</v>
      </c>
      <c r="D762" s="2">
        <v>644.04999999999995</v>
      </c>
      <c r="E762" s="2">
        <v>647.21</v>
      </c>
      <c r="F762" s="2">
        <v>34255754</v>
      </c>
      <c r="G762" s="27" t="str">
        <f>TEXT(StockData[[#This Row],[Date]],"dddd")</f>
        <v>Monday</v>
      </c>
      <c r="H762" s="27" t="str">
        <f>TEXT(StockData[[#This Row],[Date]],"mmm yyyy")</f>
        <v>Jun 2022</v>
      </c>
      <c r="I762" s="2">
        <f>StockData[[#This Row],[high]] - StockData[[#This Row],[low]]</f>
        <v>35.850000000000023</v>
      </c>
      <c r="J762" s="27" t="str">
        <f>IF(StockData[[#This Row],[high]]=_xlfn.MAXIFS(StockData[high],StockData[Date],"&lt;="&amp;StockData[[#This Row],[Date]]),"New High","Repeat")</f>
        <v>Repeat</v>
      </c>
      <c r="K762" s="27" t="str">
        <f>IF(StockData[[#This Row],[Spread]]&lt;5,"Low",IF(StockData[[#This Row],[Spread]]&lt;=15,"Medium","High"))</f>
        <v>High</v>
      </c>
      <c r="L762" s="27" t="str">
        <f>IF(StockData[[#This Row],[Spread]] &gt; AVERAGE(StockData[Spread]) * 1.2, "High", IF(StockData[[#This Row],[Spread]] &lt; AVERAGE(StockData[Spread]) * 0.8, "Low", "Medium"))</f>
        <v>High</v>
      </c>
      <c r="M762" s="13">
        <f>(StockData[[#This Row],[close]] - StockData[[#This Row],[open]] )/ StockData[[#This Row],[open]]</f>
        <v>-3.3293502613890906E-2</v>
      </c>
      <c r="N762" s="27">
        <f>IF(StockData[[#This Row],[change%]] &gt; 0.02, 0.9, IF(StockData[[#This Row],[change%]] &lt; -0.02, -0.9, 0))</f>
        <v>-0.9</v>
      </c>
      <c r="O762" s="27" t="str">
        <f>IF(StockData[[#This Row],[sentiment score]] &gt; 0.5, "Positive", IF(StockData[[#This Row],[sentiment score]] &lt; -0.5, "Negative", "Neutral"))</f>
        <v>Negative</v>
      </c>
    </row>
    <row r="763" spans="1:15" x14ac:dyDescent="0.3">
      <c r="A763" s="1">
        <v>44722</v>
      </c>
      <c r="B763" s="2">
        <v>705.47</v>
      </c>
      <c r="C763" s="2">
        <v>718.5</v>
      </c>
      <c r="D763" s="2">
        <v>683.74</v>
      </c>
      <c r="E763" s="2">
        <v>696.69</v>
      </c>
      <c r="F763" s="2">
        <v>32696966</v>
      </c>
      <c r="G763" s="27" t="str">
        <f>TEXT(StockData[[#This Row],[Date]],"dddd")</f>
        <v>Friday</v>
      </c>
      <c r="H763" s="27" t="str">
        <f>TEXT(StockData[[#This Row],[Date]],"mmm yyyy")</f>
        <v>Jun 2022</v>
      </c>
      <c r="I763" s="2">
        <f>StockData[[#This Row],[high]] - StockData[[#This Row],[low]]</f>
        <v>34.759999999999991</v>
      </c>
      <c r="J763" s="27" t="str">
        <f>IF(StockData[[#This Row],[high]]=_xlfn.MAXIFS(StockData[high],StockData[Date],"&lt;="&amp;StockData[[#This Row],[Date]]),"New High","Repeat")</f>
        <v>Repeat</v>
      </c>
      <c r="K763" s="27" t="str">
        <f>IF(StockData[[#This Row],[Spread]]&lt;5,"Low",IF(StockData[[#This Row],[Spread]]&lt;=15,"Medium","High"))</f>
        <v>High</v>
      </c>
      <c r="L763" s="27" t="str">
        <f>IF(StockData[[#This Row],[Spread]] &gt; AVERAGE(StockData[Spread]) * 1.2, "High", IF(StockData[[#This Row],[Spread]] &lt; AVERAGE(StockData[Spread]) * 0.8, "Low", "Medium"))</f>
        <v>High</v>
      </c>
      <c r="M763" s="13">
        <f>(StockData[[#This Row],[close]] - StockData[[#This Row],[open]] )/ StockData[[#This Row],[open]]</f>
        <v>-1.2445603640126401E-2</v>
      </c>
      <c r="N763" s="27">
        <f>IF(StockData[[#This Row],[change%]] &gt; 0.02, 0.9, IF(StockData[[#This Row],[change%]] &lt; -0.02, -0.9, 0))</f>
        <v>0</v>
      </c>
      <c r="O763" s="27" t="str">
        <f>IF(StockData[[#This Row],[sentiment score]] &gt; 0.5, "Positive", IF(StockData[[#This Row],[sentiment score]] &lt; -0.5, "Negative", "Neutral"))</f>
        <v>Neutral</v>
      </c>
    </row>
    <row r="764" spans="1:15" x14ac:dyDescent="0.3">
      <c r="A764" s="1">
        <v>44721</v>
      </c>
      <c r="B764" s="2">
        <v>748.02</v>
      </c>
      <c r="C764" s="2">
        <v>766.63990000000001</v>
      </c>
      <c r="D764" s="2">
        <v>717.98</v>
      </c>
      <c r="E764" s="2">
        <v>719.12</v>
      </c>
      <c r="F764" s="2">
        <v>32163769</v>
      </c>
      <c r="G764" s="27" t="str">
        <f>TEXT(StockData[[#This Row],[Date]],"dddd")</f>
        <v>Thursday</v>
      </c>
      <c r="H764" s="27" t="str">
        <f>TEXT(StockData[[#This Row],[Date]],"mmm yyyy")</f>
        <v>Jun 2022</v>
      </c>
      <c r="I764" s="2">
        <f>StockData[[#This Row],[high]] - StockData[[#This Row],[low]]</f>
        <v>48.659899999999993</v>
      </c>
      <c r="J764" s="27" t="str">
        <f>IF(StockData[[#This Row],[high]]=_xlfn.MAXIFS(StockData[high],StockData[Date],"&lt;="&amp;StockData[[#This Row],[Date]]),"New High","Repeat")</f>
        <v>Repeat</v>
      </c>
      <c r="K764" s="27" t="str">
        <f>IF(StockData[[#This Row],[Spread]]&lt;5,"Low",IF(StockData[[#This Row],[Spread]]&lt;=15,"Medium","High"))</f>
        <v>High</v>
      </c>
      <c r="L764" s="27" t="str">
        <f>IF(StockData[[#This Row],[Spread]] &gt; AVERAGE(StockData[Spread]) * 1.2, "High", IF(StockData[[#This Row],[Spread]] &lt; AVERAGE(StockData[Spread]) * 0.8, "Low", "Medium"))</f>
        <v>High</v>
      </c>
      <c r="M764" s="13">
        <f>(StockData[[#This Row],[close]] - StockData[[#This Row],[open]] )/ StockData[[#This Row],[open]]</f>
        <v>-3.8635330606133493E-2</v>
      </c>
      <c r="N764" s="27">
        <f>IF(StockData[[#This Row],[change%]] &gt; 0.02, 0.9, IF(StockData[[#This Row],[change%]] &lt; -0.02, -0.9, 0))</f>
        <v>-0.9</v>
      </c>
      <c r="O764" s="27" t="str">
        <f>IF(StockData[[#This Row],[sentiment score]] &gt; 0.5, "Positive", IF(StockData[[#This Row],[sentiment score]] &lt; -0.5, "Negative", "Neutral"))</f>
        <v>Negative</v>
      </c>
    </row>
    <row r="765" spans="1:15" x14ac:dyDescent="0.3">
      <c r="A765" s="1">
        <v>44720</v>
      </c>
      <c r="B765" s="2">
        <v>720.26</v>
      </c>
      <c r="C765" s="2">
        <v>749.89</v>
      </c>
      <c r="D765" s="2">
        <v>717.53</v>
      </c>
      <c r="E765" s="2">
        <v>725.6</v>
      </c>
      <c r="F765" s="2">
        <v>25403540</v>
      </c>
      <c r="G765" s="27" t="str">
        <f>TEXT(StockData[[#This Row],[Date]],"dddd")</f>
        <v>Wednesday</v>
      </c>
      <c r="H765" s="27" t="str">
        <f>TEXT(StockData[[#This Row],[Date]],"mmm yyyy")</f>
        <v>Jun 2022</v>
      </c>
      <c r="I765" s="2">
        <f>StockData[[#This Row],[high]] - StockData[[#This Row],[low]]</f>
        <v>32.360000000000014</v>
      </c>
      <c r="J765" s="27" t="str">
        <f>IF(StockData[[#This Row],[high]]=_xlfn.MAXIFS(StockData[high],StockData[Date],"&lt;="&amp;StockData[[#This Row],[Date]]),"New High","Repeat")</f>
        <v>Repeat</v>
      </c>
      <c r="K765" s="27" t="str">
        <f>IF(StockData[[#This Row],[Spread]]&lt;5,"Low",IF(StockData[[#This Row],[Spread]]&lt;=15,"Medium","High"))</f>
        <v>High</v>
      </c>
      <c r="L765" s="27" t="str">
        <f>IF(StockData[[#This Row],[Spread]] &gt; AVERAGE(StockData[Spread]) * 1.2, "High", IF(StockData[[#This Row],[Spread]] &lt; AVERAGE(StockData[Spread]) * 0.8, "Low", "Medium"))</f>
        <v>High</v>
      </c>
      <c r="M765" s="13">
        <f>(StockData[[#This Row],[close]] - StockData[[#This Row],[open]] )/ StockData[[#This Row],[open]]</f>
        <v>7.4139893927193399E-3</v>
      </c>
      <c r="N765" s="27">
        <f>IF(StockData[[#This Row],[change%]] &gt; 0.02, 0.9, IF(StockData[[#This Row],[change%]] &lt; -0.02, -0.9, 0))</f>
        <v>0</v>
      </c>
      <c r="O765" s="27" t="str">
        <f>IF(StockData[[#This Row],[sentiment score]] &gt; 0.5, "Positive", IF(StockData[[#This Row],[sentiment score]] &lt; -0.5, "Negative", "Neutral"))</f>
        <v>Neutral</v>
      </c>
    </row>
    <row r="766" spans="1:15" x14ac:dyDescent="0.3">
      <c r="A766" s="1">
        <v>44719</v>
      </c>
      <c r="B766" s="2">
        <v>702</v>
      </c>
      <c r="C766" s="2">
        <v>719.99</v>
      </c>
      <c r="D766" s="2">
        <v>690.28</v>
      </c>
      <c r="E766" s="2">
        <v>716.66</v>
      </c>
      <c r="F766" s="2">
        <v>24269534</v>
      </c>
      <c r="G766" s="27" t="str">
        <f>TEXT(StockData[[#This Row],[Date]],"dddd")</f>
        <v>Tuesday</v>
      </c>
      <c r="H766" s="27" t="str">
        <f>TEXT(StockData[[#This Row],[Date]],"mmm yyyy")</f>
        <v>Jun 2022</v>
      </c>
      <c r="I766" s="2">
        <f>StockData[[#This Row],[high]] - StockData[[#This Row],[low]]</f>
        <v>29.710000000000036</v>
      </c>
      <c r="J766" s="27" t="str">
        <f>IF(StockData[[#This Row],[high]]=_xlfn.MAXIFS(StockData[high],StockData[Date],"&lt;="&amp;StockData[[#This Row],[Date]]),"New High","Repeat")</f>
        <v>Repeat</v>
      </c>
      <c r="K766" s="27" t="str">
        <f>IF(StockData[[#This Row],[Spread]]&lt;5,"Low",IF(StockData[[#This Row],[Spread]]&lt;=15,"Medium","High"))</f>
        <v>High</v>
      </c>
      <c r="L766" s="27" t="str">
        <f>IF(StockData[[#This Row],[Spread]] &gt; AVERAGE(StockData[Spread]) * 1.2, "High", IF(StockData[[#This Row],[Spread]] &lt; AVERAGE(StockData[Spread]) * 0.8, "Low", "Medium"))</f>
        <v>High</v>
      </c>
      <c r="M766" s="13">
        <f>(StockData[[#This Row],[close]] - StockData[[#This Row],[open]] )/ StockData[[#This Row],[open]]</f>
        <v>2.0883190883190839E-2</v>
      </c>
      <c r="N766" s="27">
        <f>IF(StockData[[#This Row],[change%]] &gt; 0.02, 0.9, IF(StockData[[#This Row],[change%]] &lt; -0.02, -0.9, 0))</f>
        <v>0.9</v>
      </c>
      <c r="O766" s="27" t="str">
        <f>IF(StockData[[#This Row],[sentiment score]] &gt; 0.5, "Positive", IF(StockData[[#This Row],[sentiment score]] &lt; -0.5, "Negative", "Neutral"))</f>
        <v>Positive</v>
      </c>
    </row>
    <row r="767" spans="1:15" x14ac:dyDescent="0.3">
      <c r="A767" s="1">
        <v>44718</v>
      </c>
      <c r="B767" s="2">
        <v>733.06</v>
      </c>
      <c r="C767" s="2">
        <v>734.6</v>
      </c>
      <c r="D767" s="2">
        <v>703.05</v>
      </c>
      <c r="E767" s="2">
        <v>714.84</v>
      </c>
      <c r="F767" s="2">
        <v>28068174</v>
      </c>
      <c r="G767" s="27" t="str">
        <f>TEXT(StockData[[#This Row],[Date]],"dddd")</f>
        <v>Monday</v>
      </c>
      <c r="H767" s="27" t="str">
        <f>TEXT(StockData[[#This Row],[Date]],"mmm yyyy")</f>
        <v>Jun 2022</v>
      </c>
      <c r="I767" s="2">
        <f>StockData[[#This Row],[high]] - StockData[[#This Row],[low]]</f>
        <v>31.550000000000068</v>
      </c>
      <c r="J767" s="27" t="str">
        <f>IF(StockData[[#This Row],[high]]=_xlfn.MAXIFS(StockData[high],StockData[Date],"&lt;="&amp;StockData[[#This Row],[Date]]),"New High","Repeat")</f>
        <v>Repeat</v>
      </c>
      <c r="K767" s="27" t="str">
        <f>IF(StockData[[#This Row],[Spread]]&lt;5,"Low",IF(StockData[[#This Row],[Spread]]&lt;=15,"Medium","High"))</f>
        <v>High</v>
      </c>
      <c r="L767" s="27" t="str">
        <f>IF(StockData[[#This Row],[Spread]] &gt; AVERAGE(StockData[Spread]) * 1.2, "High", IF(StockData[[#This Row],[Spread]] &lt; AVERAGE(StockData[Spread]) * 0.8, "Low", "Medium"))</f>
        <v>High</v>
      </c>
      <c r="M767" s="13">
        <f>(StockData[[#This Row],[close]] - StockData[[#This Row],[open]] )/ StockData[[#This Row],[open]]</f>
        <v>-2.485471857692401E-2</v>
      </c>
      <c r="N767" s="27">
        <f>IF(StockData[[#This Row],[change%]] &gt; 0.02, 0.9, IF(StockData[[#This Row],[change%]] &lt; -0.02, -0.9, 0))</f>
        <v>-0.9</v>
      </c>
      <c r="O767" s="27" t="str">
        <f>IF(StockData[[#This Row],[sentiment score]] &gt; 0.5, "Positive", IF(StockData[[#This Row],[sentiment score]] &lt; -0.5, "Negative", "Neutral"))</f>
        <v>Negative</v>
      </c>
    </row>
    <row r="768" spans="1:15" x14ac:dyDescent="0.3">
      <c r="A768" s="1">
        <v>44715</v>
      </c>
      <c r="B768" s="2">
        <v>729.67499999999995</v>
      </c>
      <c r="C768" s="2">
        <v>743.38990000000001</v>
      </c>
      <c r="D768" s="2">
        <v>700.25340000000006</v>
      </c>
      <c r="E768" s="2">
        <v>703.55</v>
      </c>
      <c r="F768" s="2">
        <v>37464579</v>
      </c>
      <c r="G768" s="27" t="str">
        <f>TEXT(StockData[[#This Row],[Date]],"dddd")</f>
        <v>Friday</v>
      </c>
      <c r="H768" s="27" t="str">
        <f>TEXT(StockData[[#This Row],[Date]],"mmm yyyy")</f>
        <v>Jun 2022</v>
      </c>
      <c r="I768" s="2">
        <f>StockData[[#This Row],[high]] - StockData[[#This Row],[low]]</f>
        <v>43.136499999999955</v>
      </c>
      <c r="J768" s="27" t="str">
        <f>IF(StockData[[#This Row],[high]]=_xlfn.MAXIFS(StockData[high],StockData[Date],"&lt;="&amp;StockData[[#This Row],[Date]]),"New High","Repeat")</f>
        <v>Repeat</v>
      </c>
      <c r="K768" s="27" t="str">
        <f>IF(StockData[[#This Row],[Spread]]&lt;5,"Low",IF(StockData[[#This Row],[Spread]]&lt;=15,"Medium","High"))</f>
        <v>High</v>
      </c>
      <c r="L768" s="27" t="str">
        <f>IF(StockData[[#This Row],[Spread]] &gt; AVERAGE(StockData[Spread]) * 1.2, "High", IF(StockData[[#This Row],[Spread]] &lt; AVERAGE(StockData[Spread]) * 0.8, "Low", "Medium"))</f>
        <v>High</v>
      </c>
      <c r="M768" s="13">
        <f>(StockData[[#This Row],[close]] - StockData[[#This Row],[open]] )/ StockData[[#This Row],[open]]</f>
        <v>-3.5803611196765686E-2</v>
      </c>
      <c r="N768" s="27">
        <f>IF(StockData[[#This Row],[change%]] &gt; 0.02, 0.9, IF(StockData[[#This Row],[change%]] &lt; -0.02, -0.9, 0))</f>
        <v>-0.9</v>
      </c>
      <c r="O768" s="27" t="str">
        <f>IF(StockData[[#This Row],[sentiment score]] &gt; 0.5, "Positive", IF(StockData[[#This Row],[sentiment score]] &lt; -0.5, "Negative", "Neutral"))</f>
        <v>Negative</v>
      </c>
    </row>
    <row r="769" spans="1:15" x14ac:dyDescent="0.3">
      <c r="A769" s="1">
        <v>44714</v>
      </c>
      <c r="B769" s="2">
        <v>732.47</v>
      </c>
      <c r="C769" s="2">
        <v>792.63</v>
      </c>
      <c r="D769" s="2">
        <v>726.2</v>
      </c>
      <c r="E769" s="2">
        <v>775</v>
      </c>
      <c r="F769" s="2">
        <v>31157706</v>
      </c>
      <c r="G769" s="27" t="str">
        <f>TEXT(StockData[[#This Row],[Date]],"dddd")</f>
        <v>Thursday</v>
      </c>
      <c r="H769" s="27" t="str">
        <f>TEXT(StockData[[#This Row],[Date]],"mmm yyyy")</f>
        <v>Jun 2022</v>
      </c>
      <c r="I769" s="2">
        <f>StockData[[#This Row],[high]] - StockData[[#This Row],[low]]</f>
        <v>66.42999999999995</v>
      </c>
      <c r="J769" s="27" t="str">
        <f>IF(StockData[[#This Row],[high]]=_xlfn.MAXIFS(StockData[high],StockData[Date],"&lt;="&amp;StockData[[#This Row],[Date]]),"New High","Repeat")</f>
        <v>Repeat</v>
      </c>
      <c r="K769" s="27" t="str">
        <f>IF(StockData[[#This Row],[Spread]]&lt;5,"Low",IF(StockData[[#This Row],[Spread]]&lt;=15,"Medium","High"))</f>
        <v>High</v>
      </c>
      <c r="L769" s="27" t="str">
        <f>IF(StockData[[#This Row],[Spread]] &gt; AVERAGE(StockData[Spread]) * 1.2, "High", IF(StockData[[#This Row],[Spread]] &lt; AVERAGE(StockData[Spread]) * 0.8, "Low", "Medium"))</f>
        <v>High</v>
      </c>
      <c r="M769" s="13">
        <f>(StockData[[#This Row],[close]] - StockData[[#This Row],[open]] )/ StockData[[#This Row],[open]]</f>
        <v>5.8063811487159847E-2</v>
      </c>
      <c r="N769" s="27">
        <f>IF(StockData[[#This Row],[change%]] &gt; 0.02, 0.9, IF(StockData[[#This Row],[change%]] &lt; -0.02, -0.9, 0))</f>
        <v>0.9</v>
      </c>
      <c r="O769" s="27" t="str">
        <f>IF(StockData[[#This Row],[sentiment score]] &gt; 0.5, "Positive", IF(StockData[[#This Row],[sentiment score]] &lt; -0.5, "Negative", "Neutral"))</f>
        <v>Positive</v>
      </c>
    </row>
    <row r="770" spans="1:15" x14ac:dyDescent="0.3">
      <c r="A770" s="1">
        <v>44713</v>
      </c>
      <c r="B770" s="2">
        <v>755.16</v>
      </c>
      <c r="C770" s="2">
        <v>771.98</v>
      </c>
      <c r="D770" s="2">
        <v>730.92</v>
      </c>
      <c r="E770" s="2">
        <v>740.37</v>
      </c>
      <c r="F770" s="2">
        <v>25749321</v>
      </c>
      <c r="G770" s="27" t="str">
        <f>TEXT(StockData[[#This Row],[Date]],"dddd")</f>
        <v>Wednesday</v>
      </c>
      <c r="H770" s="27" t="str">
        <f>TEXT(StockData[[#This Row],[Date]],"mmm yyyy")</f>
        <v>Jun 2022</v>
      </c>
      <c r="I770" s="2">
        <f>StockData[[#This Row],[high]] - StockData[[#This Row],[low]]</f>
        <v>41.060000000000059</v>
      </c>
      <c r="J770" s="27" t="str">
        <f>IF(StockData[[#This Row],[high]]=_xlfn.MAXIFS(StockData[high],StockData[Date],"&lt;="&amp;StockData[[#This Row],[Date]]),"New High","Repeat")</f>
        <v>Repeat</v>
      </c>
      <c r="K770" s="27" t="str">
        <f>IF(StockData[[#This Row],[Spread]]&lt;5,"Low",IF(StockData[[#This Row],[Spread]]&lt;=15,"Medium","High"))</f>
        <v>High</v>
      </c>
      <c r="L770" s="27" t="str">
        <f>IF(StockData[[#This Row],[Spread]] &gt; AVERAGE(StockData[Spread]) * 1.2, "High", IF(StockData[[#This Row],[Spread]] &lt; AVERAGE(StockData[Spread]) * 0.8, "Low", "Medium"))</f>
        <v>High</v>
      </c>
      <c r="M770" s="13">
        <f>(StockData[[#This Row],[close]] - StockData[[#This Row],[open]] )/ StockData[[#This Row],[open]]</f>
        <v>-1.9585253456221152E-2</v>
      </c>
      <c r="N770" s="27">
        <f>IF(StockData[[#This Row],[change%]] &gt; 0.02, 0.9, IF(StockData[[#This Row],[change%]] &lt; -0.02, -0.9, 0))</f>
        <v>0</v>
      </c>
      <c r="O770" s="27" t="str">
        <f>IF(StockData[[#This Row],[sentiment score]] &gt; 0.5, "Positive", IF(StockData[[#This Row],[sentiment score]] &lt; -0.5, "Negative", "Neutral"))</f>
        <v>Neutral</v>
      </c>
    </row>
    <row r="771" spans="1:15" x14ac:dyDescent="0.3">
      <c r="A771" s="1">
        <v>44712</v>
      </c>
      <c r="B771" s="2">
        <v>773.84</v>
      </c>
      <c r="C771" s="2">
        <v>778.8</v>
      </c>
      <c r="D771" s="2">
        <v>734.23</v>
      </c>
      <c r="E771" s="2">
        <v>758.26</v>
      </c>
      <c r="F771" s="2">
        <v>33971457</v>
      </c>
      <c r="G771" s="27" t="str">
        <f>TEXT(StockData[[#This Row],[Date]],"dddd")</f>
        <v>Tuesday</v>
      </c>
      <c r="H771" s="27" t="str">
        <f>TEXT(StockData[[#This Row],[Date]],"mmm yyyy")</f>
        <v>May 2022</v>
      </c>
      <c r="I771" s="2">
        <f>StockData[[#This Row],[high]] - StockData[[#This Row],[low]]</f>
        <v>44.569999999999936</v>
      </c>
      <c r="J771" s="27" t="str">
        <f>IF(StockData[[#This Row],[high]]=_xlfn.MAXIFS(StockData[high],StockData[Date],"&lt;="&amp;StockData[[#This Row],[Date]]),"New High","Repeat")</f>
        <v>Repeat</v>
      </c>
      <c r="K771" s="27" t="str">
        <f>IF(StockData[[#This Row],[Spread]]&lt;5,"Low",IF(StockData[[#This Row],[Spread]]&lt;=15,"Medium","High"))</f>
        <v>High</v>
      </c>
      <c r="L771" s="27" t="str">
        <f>IF(StockData[[#This Row],[Spread]] &gt; AVERAGE(StockData[Spread]) * 1.2, "High", IF(StockData[[#This Row],[Spread]] &lt; AVERAGE(StockData[Spread]) * 0.8, "Low", "Medium"))</f>
        <v>High</v>
      </c>
      <c r="M771" s="13">
        <f>(StockData[[#This Row],[close]] - StockData[[#This Row],[open]] )/ StockData[[#This Row],[open]]</f>
        <v>-2.0133360901478395E-2</v>
      </c>
      <c r="N771" s="27">
        <f>IF(StockData[[#This Row],[change%]] &gt; 0.02, 0.9, IF(StockData[[#This Row],[change%]] &lt; -0.02, -0.9, 0))</f>
        <v>-0.9</v>
      </c>
      <c r="O771" s="27" t="str">
        <f>IF(StockData[[#This Row],[sentiment score]] &gt; 0.5, "Positive", IF(StockData[[#This Row],[sentiment score]] &lt; -0.5, "Negative", "Neutral"))</f>
        <v>Negative</v>
      </c>
    </row>
    <row r="772" spans="1:15" x14ac:dyDescent="0.3">
      <c r="A772" s="1">
        <v>44708</v>
      </c>
      <c r="B772" s="2">
        <v>723.25</v>
      </c>
      <c r="C772" s="2">
        <v>759.8</v>
      </c>
      <c r="D772" s="2">
        <v>720.53110000000004</v>
      </c>
      <c r="E772" s="2">
        <v>759.63</v>
      </c>
      <c r="F772" s="2">
        <v>29764994</v>
      </c>
      <c r="G772" s="27" t="str">
        <f>TEXT(StockData[[#This Row],[Date]],"dddd")</f>
        <v>Friday</v>
      </c>
      <c r="H772" s="27" t="str">
        <f>TEXT(StockData[[#This Row],[Date]],"mmm yyyy")</f>
        <v>May 2022</v>
      </c>
      <c r="I772" s="2">
        <f>StockData[[#This Row],[high]] - StockData[[#This Row],[low]]</f>
        <v>39.268899999999917</v>
      </c>
      <c r="J772" s="27" t="str">
        <f>IF(StockData[[#This Row],[high]]=_xlfn.MAXIFS(StockData[high],StockData[Date],"&lt;="&amp;StockData[[#This Row],[Date]]),"New High","Repeat")</f>
        <v>Repeat</v>
      </c>
      <c r="K772" s="27" t="str">
        <f>IF(StockData[[#This Row],[Spread]]&lt;5,"Low",IF(StockData[[#This Row],[Spread]]&lt;=15,"Medium","High"))</f>
        <v>High</v>
      </c>
      <c r="L772" s="27" t="str">
        <f>IF(StockData[[#This Row],[Spread]] &gt; AVERAGE(StockData[Spread]) * 1.2, "High", IF(StockData[[#This Row],[Spread]] &lt; AVERAGE(StockData[Spread]) * 0.8, "Low", "Medium"))</f>
        <v>High</v>
      </c>
      <c r="M772" s="13">
        <f>(StockData[[#This Row],[close]] - StockData[[#This Row],[open]] )/ StockData[[#This Row],[open]]</f>
        <v>5.0300725890079494E-2</v>
      </c>
      <c r="N772" s="27">
        <f>IF(StockData[[#This Row],[change%]] &gt; 0.02, 0.9, IF(StockData[[#This Row],[change%]] &lt; -0.02, -0.9, 0))</f>
        <v>0.9</v>
      </c>
      <c r="O772" s="27" t="str">
        <f>IF(StockData[[#This Row],[sentiment score]] &gt; 0.5, "Positive", IF(StockData[[#This Row],[sentiment score]] &lt; -0.5, "Negative", "Neutral"))</f>
        <v>Positive</v>
      </c>
    </row>
    <row r="773" spans="1:15" x14ac:dyDescent="0.3">
      <c r="A773" s="1">
        <v>44707</v>
      </c>
      <c r="B773" s="2">
        <v>661.42</v>
      </c>
      <c r="C773" s="2">
        <v>718.66989999999998</v>
      </c>
      <c r="D773" s="2">
        <v>653.66</v>
      </c>
      <c r="E773" s="2">
        <v>707.73</v>
      </c>
      <c r="F773" s="2">
        <v>35334448</v>
      </c>
      <c r="G773" s="27" t="str">
        <f>TEXT(StockData[[#This Row],[Date]],"dddd")</f>
        <v>Thursday</v>
      </c>
      <c r="H773" s="27" t="str">
        <f>TEXT(StockData[[#This Row],[Date]],"mmm yyyy")</f>
        <v>May 2022</v>
      </c>
      <c r="I773" s="2">
        <f>StockData[[#This Row],[high]] - StockData[[#This Row],[low]]</f>
        <v>65.009900000000016</v>
      </c>
      <c r="J773" s="27" t="str">
        <f>IF(StockData[[#This Row],[high]]=_xlfn.MAXIFS(StockData[high],StockData[Date],"&lt;="&amp;StockData[[#This Row],[Date]]),"New High","Repeat")</f>
        <v>Repeat</v>
      </c>
      <c r="K773" s="27" t="str">
        <f>IF(StockData[[#This Row],[Spread]]&lt;5,"Low",IF(StockData[[#This Row],[Spread]]&lt;=15,"Medium","High"))</f>
        <v>High</v>
      </c>
      <c r="L773" s="27" t="str">
        <f>IF(StockData[[#This Row],[Spread]] &gt; AVERAGE(StockData[Spread]) * 1.2, "High", IF(StockData[[#This Row],[Spread]] &lt; AVERAGE(StockData[Spread]) * 0.8, "Low", "Medium"))</f>
        <v>High</v>
      </c>
      <c r="M773" s="13">
        <f>(StockData[[#This Row],[close]] - StockData[[#This Row],[open]] )/ StockData[[#This Row],[open]]</f>
        <v>7.001602612560863E-2</v>
      </c>
      <c r="N773" s="27">
        <f>IF(StockData[[#This Row],[change%]] &gt; 0.02, 0.9, IF(StockData[[#This Row],[change%]] &lt; -0.02, -0.9, 0))</f>
        <v>0.9</v>
      </c>
      <c r="O773" s="27" t="str">
        <f>IF(StockData[[#This Row],[sentiment score]] &gt; 0.5, "Positive", IF(StockData[[#This Row],[sentiment score]] &lt; -0.5, "Negative", "Neutral"))</f>
        <v>Positive</v>
      </c>
    </row>
    <row r="774" spans="1:15" x14ac:dyDescent="0.3">
      <c r="A774" s="1">
        <v>44706</v>
      </c>
      <c r="B774" s="2">
        <v>623.85</v>
      </c>
      <c r="C774" s="2">
        <v>669.32</v>
      </c>
      <c r="D774" s="2">
        <v>623.01009999999997</v>
      </c>
      <c r="E774" s="2">
        <v>658.8</v>
      </c>
      <c r="F774" s="2">
        <v>30713108</v>
      </c>
      <c r="G774" s="27" t="str">
        <f>TEXT(StockData[[#This Row],[Date]],"dddd")</f>
        <v>Wednesday</v>
      </c>
      <c r="H774" s="27" t="str">
        <f>TEXT(StockData[[#This Row],[Date]],"mmm yyyy")</f>
        <v>May 2022</v>
      </c>
      <c r="I774" s="2">
        <f>StockData[[#This Row],[high]] - StockData[[#This Row],[low]]</f>
        <v>46.309900000000084</v>
      </c>
      <c r="J774" s="27" t="str">
        <f>IF(StockData[[#This Row],[high]]=_xlfn.MAXIFS(StockData[high],StockData[Date],"&lt;="&amp;StockData[[#This Row],[Date]]),"New High","Repeat")</f>
        <v>Repeat</v>
      </c>
      <c r="K774" s="27" t="str">
        <f>IF(StockData[[#This Row],[Spread]]&lt;5,"Low",IF(StockData[[#This Row],[Spread]]&lt;=15,"Medium","High"))</f>
        <v>High</v>
      </c>
      <c r="L774" s="27" t="str">
        <f>IF(StockData[[#This Row],[Spread]] &gt; AVERAGE(StockData[Spread]) * 1.2, "High", IF(StockData[[#This Row],[Spread]] &lt; AVERAGE(StockData[Spread]) * 0.8, "Low", "Medium"))</f>
        <v>High</v>
      </c>
      <c r="M774" s="13">
        <f>(StockData[[#This Row],[close]] - StockData[[#This Row],[open]] )/ StockData[[#This Row],[open]]</f>
        <v>5.6023082471747906E-2</v>
      </c>
      <c r="N774" s="27">
        <f>IF(StockData[[#This Row],[change%]] &gt; 0.02, 0.9, IF(StockData[[#This Row],[change%]] &lt; -0.02, -0.9, 0))</f>
        <v>0.9</v>
      </c>
      <c r="O774" s="27" t="str">
        <f>IF(StockData[[#This Row],[sentiment score]] &gt; 0.5, "Positive", IF(StockData[[#This Row],[sentiment score]] &lt; -0.5, "Negative", "Neutral"))</f>
        <v>Positive</v>
      </c>
    </row>
    <row r="775" spans="1:15" x14ac:dyDescent="0.3">
      <c r="A775" s="1">
        <v>44705</v>
      </c>
      <c r="B775" s="2">
        <v>653.53</v>
      </c>
      <c r="C775" s="2">
        <v>653.91999999999996</v>
      </c>
      <c r="D775" s="2">
        <v>620.57000000000005</v>
      </c>
      <c r="E775" s="2">
        <v>628.16</v>
      </c>
      <c r="F775" s="2">
        <v>29697505</v>
      </c>
      <c r="G775" s="27" t="str">
        <f>TEXT(StockData[[#This Row],[Date]],"dddd")</f>
        <v>Tuesday</v>
      </c>
      <c r="H775" s="27" t="str">
        <f>TEXT(StockData[[#This Row],[Date]],"mmm yyyy")</f>
        <v>May 2022</v>
      </c>
      <c r="I775" s="2">
        <f>StockData[[#This Row],[high]] - StockData[[#This Row],[low]]</f>
        <v>33.349999999999909</v>
      </c>
      <c r="J775" s="27" t="str">
        <f>IF(StockData[[#This Row],[high]]=_xlfn.MAXIFS(StockData[high],StockData[Date],"&lt;="&amp;StockData[[#This Row],[Date]]),"New High","Repeat")</f>
        <v>Repeat</v>
      </c>
      <c r="K775" s="27" t="str">
        <f>IF(StockData[[#This Row],[Spread]]&lt;5,"Low",IF(StockData[[#This Row],[Spread]]&lt;=15,"Medium","High"))</f>
        <v>High</v>
      </c>
      <c r="L775" s="27" t="str">
        <f>IF(StockData[[#This Row],[Spread]] &gt; AVERAGE(StockData[Spread]) * 1.2, "High", IF(StockData[[#This Row],[Spread]] &lt; AVERAGE(StockData[Spread]) * 0.8, "Low", "Medium"))</f>
        <v>High</v>
      </c>
      <c r="M775" s="13">
        <f>(StockData[[#This Row],[close]] - StockData[[#This Row],[open]] )/ StockData[[#This Row],[open]]</f>
        <v>-3.8819947056753332E-2</v>
      </c>
      <c r="N775" s="27">
        <f>IF(StockData[[#This Row],[change%]] &gt; 0.02, 0.9, IF(StockData[[#This Row],[change%]] &lt; -0.02, -0.9, 0))</f>
        <v>-0.9</v>
      </c>
      <c r="O775" s="27" t="str">
        <f>IF(StockData[[#This Row],[sentiment score]] &gt; 0.5, "Positive", IF(StockData[[#This Row],[sentiment score]] &lt; -0.5, "Negative", "Neutral"))</f>
        <v>Negative</v>
      </c>
    </row>
    <row r="776" spans="1:15" x14ac:dyDescent="0.3">
      <c r="A776" s="1">
        <v>44704</v>
      </c>
      <c r="B776" s="2">
        <v>655.02</v>
      </c>
      <c r="C776" s="2">
        <v>679.95510000000002</v>
      </c>
      <c r="D776" s="2">
        <v>638.05999999999995</v>
      </c>
      <c r="E776" s="2">
        <v>674.9</v>
      </c>
      <c r="F776" s="2">
        <v>29634546</v>
      </c>
      <c r="G776" s="27" t="str">
        <f>TEXT(StockData[[#This Row],[Date]],"dddd")</f>
        <v>Monday</v>
      </c>
      <c r="H776" s="27" t="str">
        <f>TEXT(StockData[[#This Row],[Date]],"mmm yyyy")</f>
        <v>May 2022</v>
      </c>
      <c r="I776" s="2">
        <f>StockData[[#This Row],[high]] - StockData[[#This Row],[low]]</f>
        <v>41.89510000000007</v>
      </c>
      <c r="J776" s="27" t="str">
        <f>IF(StockData[[#This Row],[high]]=_xlfn.MAXIFS(StockData[high],StockData[Date],"&lt;="&amp;StockData[[#This Row],[Date]]),"New High","Repeat")</f>
        <v>Repeat</v>
      </c>
      <c r="K776" s="27" t="str">
        <f>IF(StockData[[#This Row],[Spread]]&lt;5,"Low",IF(StockData[[#This Row],[Spread]]&lt;=15,"Medium","High"))</f>
        <v>High</v>
      </c>
      <c r="L776" s="27" t="str">
        <f>IF(StockData[[#This Row],[Spread]] &gt; AVERAGE(StockData[Spread]) * 1.2, "High", IF(StockData[[#This Row],[Spread]] &lt; AVERAGE(StockData[Spread]) * 0.8, "Low", "Medium"))</f>
        <v>High</v>
      </c>
      <c r="M776" s="13">
        <f>(StockData[[#This Row],[close]] - StockData[[#This Row],[open]] )/ StockData[[#This Row],[open]]</f>
        <v>3.0350218313944605E-2</v>
      </c>
      <c r="N776" s="27">
        <f>IF(StockData[[#This Row],[change%]] &gt; 0.02, 0.9, IF(StockData[[#This Row],[change%]] &lt; -0.02, -0.9, 0))</f>
        <v>0.9</v>
      </c>
      <c r="O776" s="27" t="str">
        <f>IF(StockData[[#This Row],[sentiment score]] &gt; 0.5, "Positive", IF(StockData[[#This Row],[sentiment score]] &lt; -0.5, "Negative", "Neutral"))</f>
        <v>Positive</v>
      </c>
    </row>
    <row r="777" spans="1:15" x14ac:dyDescent="0.3">
      <c r="A777" s="1">
        <v>44701</v>
      </c>
      <c r="B777" s="2">
        <v>713.99</v>
      </c>
      <c r="C777" s="2">
        <v>721.58199999999999</v>
      </c>
      <c r="D777" s="2">
        <v>633</v>
      </c>
      <c r="E777" s="2">
        <v>663.9</v>
      </c>
      <c r="F777" s="2">
        <v>48324435</v>
      </c>
      <c r="G777" s="27" t="str">
        <f>TEXT(StockData[[#This Row],[Date]],"dddd")</f>
        <v>Friday</v>
      </c>
      <c r="H777" s="27" t="str">
        <f>TEXT(StockData[[#This Row],[Date]],"mmm yyyy")</f>
        <v>May 2022</v>
      </c>
      <c r="I777" s="2">
        <f>StockData[[#This Row],[high]] - StockData[[#This Row],[low]]</f>
        <v>88.581999999999994</v>
      </c>
      <c r="J777" s="27" t="str">
        <f>IF(StockData[[#This Row],[high]]=_xlfn.MAXIFS(StockData[high],StockData[Date],"&lt;="&amp;StockData[[#This Row],[Date]]),"New High","Repeat")</f>
        <v>Repeat</v>
      </c>
      <c r="K777" s="27" t="str">
        <f>IF(StockData[[#This Row],[Spread]]&lt;5,"Low",IF(StockData[[#This Row],[Spread]]&lt;=15,"Medium","High"))</f>
        <v>High</v>
      </c>
      <c r="L777" s="27" t="str">
        <f>IF(StockData[[#This Row],[Spread]] &gt; AVERAGE(StockData[Spread]) * 1.2, "High", IF(StockData[[#This Row],[Spread]] &lt; AVERAGE(StockData[Spread]) * 0.8, "Low", "Medium"))</f>
        <v>High</v>
      </c>
      <c r="M777" s="13">
        <f>(StockData[[#This Row],[close]] - StockData[[#This Row],[open]] )/ StockData[[#This Row],[open]]</f>
        <v>-7.0155044188293991E-2</v>
      </c>
      <c r="N777" s="27">
        <f>IF(StockData[[#This Row],[change%]] &gt; 0.02, 0.9, IF(StockData[[#This Row],[change%]] &lt; -0.02, -0.9, 0))</f>
        <v>-0.9</v>
      </c>
      <c r="O777" s="27" t="str">
        <f>IF(StockData[[#This Row],[sentiment score]] &gt; 0.5, "Positive", IF(StockData[[#This Row],[sentiment score]] &lt; -0.5, "Negative", "Neutral"))</f>
        <v>Negative</v>
      </c>
    </row>
    <row r="778" spans="1:15" x14ac:dyDescent="0.3">
      <c r="A778" s="1">
        <v>44700</v>
      </c>
      <c r="B778" s="2">
        <v>707</v>
      </c>
      <c r="C778" s="2">
        <v>734</v>
      </c>
      <c r="D778" s="2">
        <v>694.11</v>
      </c>
      <c r="E778" s="2">
        <v>709.42</v>
      </c>
      <c r="F778" s="2">
        <v>30098891</v>
      </c>
      <c r="G778" s="27" t="str">
        <f>TEXT(StockData[[#This Row],[Date]],"dddd")</f>
        <v>Thursday</v>
      </c>
      <c r="H778" s="27" t="str">
        <f>TEXT(StockData[[#This Row],[Date]],"mmm yyyy")</f>
        <v>May 2022</v>
      </c>
      <c r="I778" s="2">
        <f>StockData[[#This Row],[high]] - StockData[[#This Row],[low]]</f>
        <v>39.889999999999986</v>
      </c>
      <c r="J778" s="27" t="str">
        <f>IF(StockData[[#This Row],[high]]=_xlfn.MAXIFS(StockData[high],StockData[Date],"&lt;="&amp;StockData[[#This Row],[Date]]),"New High","Repeat")</f>
        <v>Repeat</v>
      </c>
      <c r="K778" s="27" t="str">
        <f>IF(StockData[[#This Row],[Spread]]&lt;5,"Low",IF(StockData[[#This Row],[Spread]]&lt;=15,"Medium","High"))</f>
        <v>High</v>
      </c>
      <c r="L778" s="27" t="str">
        <f>IF(StockData[[#This Row],[Spread]] &gt; AVERAGE(StockData[Spread]) * 1.2, "High", IF(StockData[[#This Row],[Spread]] &lt; AVERAGE(StockData[Spread]) * 0.8, "Low", "Medium"))</f>
        <v>High</v>
      </c>
      <c r="M778" s="13">
        <f>(StockData[[#This Row],[close]] - StockData[[#This Row],[open]] )/ StockData[[#This Row],[open]]</f>
        <v>3.422913719943365E-3</v>
      </c>
      <c r="N778" s="27">
        <f>IF(StockData[[#This Row],[change%]] &gt; 0.02, 0.9, IF(StockData[[#This Row],[change%]] &lt; -0.02, -0.9, 0))</f>
        <v>0</v>
      </c>
      <c r="O778" s="27" t="str">
        <f>IF(StockData[[#This Row],[sentiment score]] &gt; 0.5, "Positive", IF(StockData[[#This Row],[sentiment score]] &lt; -0.5, "Negative", "Neutral"))</f>
        <v>Neutral</v>
      </c>
    </row>
    <row r="779" spans="1:15" x14ac:dyDescent="0.3">
      <c r="A779" s="1">
        <v>44699</v>
      </c>
      <c r="B779" s="2">
        <v>744.52</v>
      </c>
      <c r="C779" s="2">
        <v>760.5</v>
      </c>
      <c r="D779" s="2">
        <v>700.81</v>
      </c>
      <c r="E779" s="2">
        <v>709.81</v>
      </c>
      <c r="F779" s="2">
        <v>29270604</v>
      </c>
      <c r="G779" s="27" t="str">
        <f>TEXT(StockData[[#This Row],[Date]],"dddd")</f>
        <v>Wednesday</v>
      </c>
      <c r="H779" s="27" t="str">
        <f>TEXT(StockData[[#This Row],[Date]],"mmm yyyy")</f>
        <v>May 2022</v>
      </c>
      <c r="I779" s="2">
        <f>StockData[[#This Row],[high]] - StockData[[#This Row],[low]]</f>
        <v>59.690000000000055</v>
      </c>
      <c r="J779" s="27" t="str">
        <f>IF(StockData[[#This Row],[high]]=_xlfn.MAXIFS(StockData[high],StockData[Date],"&lt;="&amp;StockData[[#This Row],[Date]]),"New High","Repeat")</f>
        <v>Repeat</v>
      </c>
      <c r="K779" s="27" t="str">
        <f>IF(StockData[[#This Row],[Spread]]&lt;5,"Low",IF(StockData[[#This Row],[Spread]]&lt;=15,"Medium","High"))</f>
        <v>High</v>
      </c>
      <c r="L779" s="27" t="str">
        <f>IF(StockData[[#This Row],[Spread]] &gt; AVERAGE(StockData[Spread]) * 1.2, "High", IF(StockData[[#This Row],[Spread]] &lt; AVERAGE(StockData[Spread]) * 0.8, "Low", "Medium"))</f>
        <v>High</v>
      </c>
      <c r="M779" s="13">
        <f>(StockData[[#This Row],[close]] - StockData[[#This Row],[open]] )/ StockData[[#This Row],[open]]</f>
        <v>-4.66206414871327E-2</v>
      </c>
      <c r="N779" s="27">
        <f>IF(StockData[[#This Row],[change%]] &gt; 0.02, 0.9, IF(StockData[[#This Row],[change%]] &lt; -0.02, -0.9, 0))</f>
        <v>-0.9</v>
      </c>
      <c r="O779" s="27" t="str">
        <f>IF(StockData[[#This Row],[sentiment score]] &gt; 0.5, "Positive", IF(StockData[[#This Row],[sentiment score]] &lt; -0.5, "Negative", "Neutral"))</f>
        <v>Negative</v>
      </c>
    </row>
    <row r="780" spans="1:15" x14ac:dyDescent="0.3">
      <c r="A780" s="1">
        <v>44698</v>
      </c>
      <c r="B780" s="2">
        <v>747.36</v>
      </c>
      <c r="C780" s="2">
        <v>764.48</v>
      </c>
      <c r="D780" s="2">
        <v>728.85</v>
      </c>
      <c r="E780" s="2">
        <v>761.61</v>
      </c>
      <c r="F780" s="2">
        <v>26745370</v>
      </c>
      <c r="G780" s="27" t="str">
        <f>TEXT(StockData[[#This Row],[Date]],"dddd")</f>
        <v>Tuesday</v>
      </c>
      <c r="H780" s="27" t="str">
        <f>TEXT(StockData[[#This Row],[Date]],"mmm yyyy")</f>
        <v>May 2022</v>
      </c>
      <c r="I780" s="2">
        <f>StockData[[#This Row],[high]] - StockData[[#This Row],[low]]</f>
        <v>35.629999999999995</v>
      </c>
      <c r="J780" s="27" t="str">
        <f>IF(StockData[[#This Row],[high]]=_xlfn.MAXIFS(StockData[high],StockData[Date],"&lt;="&amp;StockData[[#This Row],[Date]]),"New High","Repeat")</f>
        <v>Repeat</v>
      </c>
      <c r="K780" s="27" t="str">
        <f>IF(StockData[[#This Row],[Spread]]&lt;5,"Low",IF(StockData[[#This Row],[Spread]]&lt;=15,"Medium","High"))</f>
        <v>High</v>
      </c>
      <c r="L780" s="27" t="str">
        <f>IF(StockData[[#This Row],[Spread]] &gt; AVERAGE(StockData[Spread]) * 1.2, "High", IF(StockData[[#This Row],[Spread]] &lt; AVERAGE(StockData[Spread]) * 0.8, "Low", "Medium"))</f>
        <v>High</v>
      </c>
      <c r="M780" s="13">
        <f>(StockData[[#This Row],[close]] - StockData[[#This Row],[open]] )/ StockData[[#This Row],[open]]</f>
        <v>1.9067116249197175E-2</v>
      </c>
      <c r="N780" s="27">
        <f>IF(StockData[[#This Row],[change%]] &gt; 0.02, 0.9, IF(StockData[[#This Row],[change%]] &lt; -0.02, -0.9, 0))</f>
        <v>0</v>
      </c>
      <c r="O780" s="27" t="str">
        <f>IF(StockData[[#This Row],[sentiment score]] &gt; 0.5, "Positive", IF(StockData[[#This Row],[sentiment score]] &lt; -0.5, "Negative", "Neutral"))</f>
        <v>Neutral</v>
      </c>
    </row>
    <row r="781" spans="1:15" x14ac:dyDescent="0.3">
      <c r="A781" s="1">
        <v>44697</v>
      </c>
      <c r="B781" s="2">
        <v>767.16</v>
      </c>
      <c r="C781" s="2">
        <v>769.76</v>
      </c>
      <c r="D781" s="2">
        <v>719.08849999999995</v>
      </c>
      <c r="E781" s="2">
        <v>724.37</v>
      </c>
      <c r="F781" s="2">
        <v>28699513</v>
      </c>
      <c r="G781" s="27" t="str">
        <f>TEXT(StockData[[#This Row],[Date]],"dddd")</f>
        <v>Monday</v>
      </c>
      <c r="H781" s="27" t="str">
        <f>TEXT(StockData[[#This Row],[Date]],"mmm yyyy")</f>
        <v>May 2022</v>
      </c>
      <c r="I781" s="2">
        <f>StockData[[#This Row],[high]] - StockData[[#This Row],[low]]</f>
        <v>50.671500000000037</v>
      </c>
      <c r="J781" s="27" t="str">
        <f>IF(StockData[[#This Row],[high]]=_xlfn.MAXIFS(StockData[high],StockData[Date],"&lt;="&amp;StockData[[#This Row],[Date]]),"New High","Repeat")</f>
        <v>Repeat</v>
      </c>
      <c r="K781" s="27" t="str">
        <f>IF(StockData[[#This Row],[Spread]]&lt;5,"Low",IF(StockData[[#This Row],[Spread]]&lt;=15,"Medium","High"))</f>
        <v>High</v>
      </c>
      <c r="L781" s="27" t="str">
        <f>IF(StockData[[#This Row],[Spread]] &gt; AVERAGE(StockData[Spread]) * 1.2, "High", IF(StockData[[#This Row],[Spread]] &lt; AVERAGE(StockData[Spread]) * 0.8, "Low", "Medium"))</f>
        <v>High</v>
      </c>
      <c r="M781" s="13">
        <f>(StockData[[#This Row],[close]] - StockData[[#This Row],[open]] )/ StockData[[#This Row],[open]]</f>
        <v>-5.5777152093435485E-2</v>
      </c>
      <c r="N781" s="27">
        <f>IF(StockData[[#This Row],[change%]] &gt; 0.02, 0.9, IF(StockData[[#This Row],[change%]] &lt; -0.02, -0.9, 0))</f>
        <v>-0.9</v>
      </c>
      <c r="O781" s="27" t="str">
        <f>IF(StockData[[#This Row],[sentiment score]] &gt; 0.5, "Positive", IF(StockData[[#This Row],[sentiment score]] &lt; -0.5, "Negative", "Neutral"))</f>
        <v>Negative</v>
      </c>
    </row>
    <row r="782" spans="1:15" x14ac:dyDescent="0.3">
      <c r="A782" s="1">
        <v>44694</v>
      </c>
      <c r="B782" s="2">
        <v>773.48</v>
      </c>
      <c r="C782" s="2">
        <v>787.34990000000005</v>
      </c>
      <c r="D782" s="2">
        <v>751.56500000000005</v>
      </c>
      <c r="E782" s="2">
        <v>769.59</v>
      </c>
      <c r="F782" s="2">
        <v>30716908</v>
      </c>
      <c r="G782" s="27" t="str">
        <f>TEXT(StockData[[#This Row],[Date]],"dddd")</f>
        <v>Friday</v>
      </c>
      <c r="H782" s="27" t="str">
        <f>TEXT(StockData[[#This Row],[Date]],"mmm yyyy")</f>
        <v>May 2022</v>
      </c>
      <c r="I782" s="2">
        <f>StockData[[#This Row],[high]] - StockData[[#This Row],[low]]</f>
        <v>35.784899999999993</v>
      </c>
      <c r="J782" s="27" t="str">
        <f>IF(StockData[[#This Row],[high]]=_xlfn.MAXIFS(StockData[high],StockData[Date],"&lt;="&amp;StockData[[#This Row],[Date]]),"New High","Repeat")</f>
        <v>Repeat</v>
      </c>
      <c r="K782" s="27" t="str">
        <f>IF(StockData[[#This Row],[Spread]]&lt;5,"Low",IF(StockData[[#This Row],[Spread]]&lt;=15,"Medium","High"))</f>
        <v>High</v>
      </c>
      <c r="L782" s="27" t="str">
        <f>IF(StockData[[#This Row],[Spread]] &gt; AVERAGE(StockData[Spread]) * 1.2, "High", IF(StockData[[#This Row],[Spread]] &lt; AVERAGE(StockData[Spread]) * 0.8, "Low", "Medium"))</f>
        <v>High</v>
      </c>
      <c r="M782" s="13">
        <f>(StockData[[#This Row],[close]] - StockData[[#This Row],[open]] )/ StockData[[#This Row],[open]]</f>
        <v>-5.0292185964730647E-3</v>
      </c>
      <c r="N782" s="27">
        <f>IF(StockData[[#This Row],[change%]] &gt; 0.02, 0.9, IF(StockData[[#This Row],[change%]] &lt; -0.02, -0.9, 0))</f>
        <v>0</v>
      </c>
      <c r="O782" s="27" t="str">
        <f>IF(StockData[[#This Row],[sentiment score]] &gt; 0.5, "Positive", IF(StockData[[#This Row],[sentiment score]] &lt; -0.5, "Negative", "Neutral"))</f>
        <v>Neutral</v>
      </c>
    </row>
    <row r="783" spans="1:15" x14ac:dyDescent="0.3">
      <c r="A783" s="1">
        <v>44693</v>
      </c>
      <c r="B783" s="2">
        <v>701</v>
      </c>
      <c r="C783" s="2">
        <v>759.66</v>
      </c>
      <c r="D783" s="2">
        <v>680</v>
      </c>
      <c r="E783" s="2">
        <v>728</v>
      </c>
      <c r="F783" s="2">
        <v>46770954</v>
      </c>
      <c r="G783" s="27" t="str">
        <f>TEXT(StockData[[#This Row],[Date]],"dddd")</f>
        <v>Thursday</v>
      </c>
      <c r="H783" s="27" t="str">
        <f>TEXT(StockData[[#This Row],[Date]],"mmm yyyy")</f>
        <v>May 2022</v>
      </c>
      <c r="I783" s="2">
        <f>StockData[[#This Row],[high]] - StockData[[#This Row],[low]]</f>
        <v>79.659999999999968</v>
      </c>
      <c r="J783" s="27" t="str">
        <f>IF(StockData[[#This Row],[high]]=_xlfn.MAXIFS(StockData[high],StockData[Date],"&lt;="&amp;StockData[[#This Row],[Date]]),"New High","Repeat")</f>
        <v>Repeat</v>
      </c>
      <c r="K783" s="27" t="str">
        <f>IF(StockData[[#This Row],[Spread]]&lt;5,"Low",IF(StockData[[#This Row],[Spread]]&lt;=15,"Medium","High"))</f>
        <v>High</v>
      </c>
      <c r="L783" s="27" t="str">
        <f>IF(StockData[[#This Row],[Spread]] &gt; AVERAGE(StockData[Spread]) * 1.2, "High", IF(StockData[[#This Row],[Spread]] &lt; AVERAGE(StockData[Spread]) * 0.8, "Low", "Medium"))</f>
        <v>High</v>
      </c>
      <c r="M783" s="13">
        <f>(StockData[[#This Row],[close]] - StockData[[#This Row],[open]] )/ StockData[[#This Row],[open]]</f>
        <v>3.8516405135520682E-2</v>
      </c>
      <c r="N783" s="27">
        <f>IF(StockData[[#This Row],[change%]] &gt; 0.02, 0.9, IF(StockData[[#This Row],[change%]] &lt; -0.02, -0.9, 0))</f>
        <v>0.9</v>
      </c>
      <c r="O783" s="27" t="str">
        <f>IF(StockData[[#This Row],[sentiment score]] &gt; 0.5, "Positive", IF(StockData[[#This Row],[sentiment score]] &lt; -0.5, "Negative", "Neutral"))</f>
        <v>Positive</v>
      </c>
    </row>
    <row r="784" spans="1:15" x14ac:dyDescent="0.3">
      <c r="A784" s="1">
        <v>44692</v>
      </c>
      <c r="B784" s="2">
        <v>795</v>
      </c>
      <c r="C784" s="2">
        <v>809.77</v>
      </c>
      <c r="D784" s="2">
        <v>727.2</v>
      </c>
      <c r="E784" s="2">
        <v>734</v>
      </c>
      <c r="F784" s="2">
        <v>32408153</v>
      </c>
      <c r="G784" s="27" t="str">
        <f>TEXT(StockData[[#This Row],[Date]],"dddd")</f>
        <v>Wednesday</v>
      </c>
      <c r="H784" s="27" t="str">
        <f>TEXT(StockData[[#This Row],[Date]],"mmm yyyy")</f>
        <v>May 2022</v>
      </c>
      <c r="I784" s="2">
        <f>StockData[[#This Row],[high]] - StockData[[#This Row],[low]]</f>
        <v>82.569999999999936</v>
      </c>
      <c r="J784" s="27" t="str">
        <f>IF(StockData[[#This Row],[high]]=_xlfn.MAXIFS(StockData[high],StockData[Date],"&lt;="&amp;StockData[[#This Row],[Date]]),"New High","Repeat")</f>
        <v>Repeat</v>
      </c>
      <c r="K784" s="27" t="str">
        <f>IF(StockData[[#This Row],[Spread]]&lt;5,"Low",IF(StockData[[#This Row],[Spread]]&lt;=15,"Medium","High"))</f>
        <v>High</v>
      </c>
      <c r="L784" s="27" t="str">
        <f>IF(StockData[[#This Row],[Spread]] &gt; AVERAGE(StockData[Spread]) * 1.2, "High", IF(StockData[[#This Row],[Spread]] &lt; AVERAGE(StockData[Spread]) * 0.8, "Low", "Medium"))</f>
        <v>High</v>
      </c>
      <c r="M784" s="13">
        <f>(StockData[[#This Row],[close]] - StockData[[#This Row],[open]] )/ StockData[[#This Row],[open]]</f>
        <v>-7.672955974842767E-2</v>
      </c>
      <c r="N784" s="27">
        <f>IF(StockData[[#This Row],[change%]] &gt; 0.02, 0.9, IF(StockData[[#This Row],[change%]] &lt; -0.02, -0.9, 0))</f>
        <v>-0.9</v>
      </c>
      <c r="O784" s="27" t="str">
        <f>IF(StockData[[#This Row],[sentiment score]] &gt; 0.5, "Positive", IF(StockData[[#This Row],[sentiment score]] &lt; -0.5, "Negative", "Neutral"))</f>
        <v>Negative</v>
      </c>
    </row>
    <row r="785" spans="1:15" x14ac:dyDescent="0.3">
      <c r="A785" s="1">
        <v>44691</v>
      </c>
      <c r="B785" s="2">
        <v>819.31</v>
      </c>
      <c r="C785" s="2">
        <v>825.36</v>
      </c>
      <c r="D785" s="2">
        <v>774.25</v>
      </c>
      <c r="E785" s="2">
        <v>800.04</v>
      </c>
      <c r="F785" s="2">
        <v>28133877</v>
      </c>
      <c r="G785" s="27" t="str">
        <f>TEXT(StockData[[#This Row],[Date]],"dddd")</f>
        <v>Tuesday</v>
      </c>
      <c r="H785" s="27" t="str">
        <f>TEXT(StockData[[#This Row],[Date]],"mmm yyyy")</f>
        <v>May 2022</v>
      </c>
      <c r="I785" s="2">
        <f>StockData[[#This Row],[high]] - StockData[[#This Row],[low]]</f>
        <v>51.110000000000014</v>
      </c>
      <c r="J785" s="27" t="str">
        <f>IF(StockData[[#This Row],[high]]=_xlfn.MAXIFS(StockData[high],StockData[Date],"&lt;="&amp;StockData[[#This Row],[Date]]),"New High","Repeat")</f>
        <v>Repeat</v>
      </c>
      <c r="K785" s="27" t="str">
        <f>IF(StockData[[#This Row],[Spread]]&lt;5,"Low",IF(StockData[[#This Row],[Spread]]&lt;=15,"Medium","High"))</f>
        <v>High</v>
      </c>
      <c r="L785" s="27" t="str">
        <f>IF(StockData[[#This Row],[Spread]] &gt; AVERAGE(StockData[Spread]) * 1.2, "High", IF(StockData[[#This Row],[Spread]] &lt; AVERAGE(StockData[Spread]) * 0.8, "Low", "Medium"))</f>
        <v>High</v>
      </c>
      <c r="M785" s="13">
        <f>(StockData[[#This Row],[close]] - StockData[[#This Row],[open]] )/ StockData[[#This Row],[open]]</f>
        <v>-2.351979104368308E-2</v>
      </c>
      <c r="N785" s="27">
        <f>IF(StockData[[#This Row],[change%]] &gt; 0.02, 0.9, IF(StockData[[#This Row],[change%]] &lt; -0.02, -0.9, 0))</f>
        <v>-0.9</v>
      </c>
      <c r="O785" s="27" t="str">
        <f>IF(StockData[[#This Row],[sentiment score]] &gt; 0.5, "Positive", IF(StockData[[#This Row],[sentiment score]] &lt; -0.5, "Negative", "Neutral"))</f>
        <v>Negative</v>
      </c>
    </row>
    <row r="786" spans="1:15" x14ac:dyDescent="0.3">
      <c r="A786" s="1">
        <v>44690</v>
      </c>
      <c r="B786" s="2">
        <v>836.45</v>
      </c>
      <c r="C786" s="2">
        <v>845.63</v>
      </c>
      <c r="D786" s="2">
        <v>781.15</v>
      </c>
      <c r="E786" s="2">
        <v>787.11</v>
      </c>
      <c r="F786" s="2">
        <v>30270074</v>
      </c>
      <c r="G786" s="27" t="str">
        <f>TEXT(StockData[[#This Row],[Date]],"dddd")</f>
        <v>Monday</v>
      </c>
      <c r="H786" s="27" t="str">
        <f>TEXT(StockData[[#This Row],[Date]],"mmm yyyy")</f>
        <v>May 2022</v>
      </c>
      <c r="I786" s="2">
        <f>StockData[[#This Row],[high]] - StockData[[#This Row],[low]]</f>
        <v>64.480000000000018</v>
      </c>
      <c r="J786" s="27" t="str">
        <f>IF(StockData[[#This Row],[high]]=_xlfn.MAXIFS(StockData[high],StockData[Date],"&lt;="&amp;StockData[[#This Row],[Date]]),"New High","Repeat")</f>
        <v>Repeat</v>
      </c>
      <c r="K786" s="27" t="str">
        <f>IF(StockData[[#This Row],[Spread]]&lt;5,"Low",IF(StockData[[#This Row],[Spread]]&lt;=15,"Medium","High"))</f>
        <v>High</v>
      </c>
      <c r="L786" s="27" t="str">
        <f>IF(StockData[[#This Row],[Spread]] &gt; AVERAGE(StockData[Spread]) * 1.2, "High", IF(StockData[[#This Row],[Spread]] &lt; AVERAGE(StockData[Spread]) * 0.8, "Low", "Medium"))</f>
        <v>High</v>
      </c>
      <c r="M786" s="13">
        <f>(StockData[[#This Row],[close]] - StockData[[#This Row],[open]] )/ StockData[[#This Row],[open]]</f>
        <v>-5.8987387171976845E-2</v>
      </c>
      <c r="N786" s="27">
        <f>IF(StockData[[#This Row],[change%]] &gt; 0.02, 0.9, IF(StockData[[#This Row],[change%]] &lt; -0.02, -0.9, 0))</f>
        <v>-0.9</v>
      </c>
      <c r="O786" s="27" t="str">
        <f>IF(StockData[[#This Row],[sentiment score]] &gt; 0.5, "Positive", IF(StockData[[#This Row],[sentiment score]] &lt; -0.5, "Negative", "Neutral"))</f>
        <v>Negative</v>
      </c>
    </row>
    <row r="787" spans="1:15" x14ac:dyDescent="0.3">
      <c r="A787" s="1">
        <v>44687</v>
      </c>
      <c r="B787" s="2">
        <v>887</v>
      </c>
      <c r="C787" s="2">
        <v>888</v>
      </c>
      <c r="D787" s="2">
        <v>843.10500000000002</v>
      </c>
      <c r="E787" s="2">
        <v>865.65</v>
      </c>
      <c r="F787" s="2">
        <v>24301037</v>
      </c>
      <c r="G787" s="27" t="str">
        <f>TEXT(StockData[[#This Row],[Date]],"dddd")</f>
        <v>Friday</v>
      </c>
      <c r="H787" s="27" t="str">
        <f>TEXT(StockData[[#This Row],[Date]],"mmm yyyy")</f>
        <v>May 2022</v>
      </c>
      <c r="I787" s="2">
        <f>StockData[[#This Row],[high]] - StockData[[#This Row],[low]]</f>
        <v>44.894999999999982</v>
      </c>
      <c r="J787" s="27" t="str">
        <f>IF(StockData[[#This Row],[high]]=_xlfn.MAXIFS(StockData[high],StockData[Date],"&lt;="&amp;StockData[[#This Row],[Date]]),"New High","Repeat")</f>
        <v>Repeat</v>
      </c>
      <c r="K787" s="27" t="str">
        <f>IF(StockData[[#This Row],[Spread]]&lt;5,"Low",IF(StockData[[#This Row],[Spread]]&lt;=15,"Medium","High"))</f>
        <v>High</v>
      </c>
      <c r="L787" s="27" t="str">
        <f>IF(StockData[[#This Row],[Spread]] &gt; AVERAGE(StockData[Spread]) * 1.2, "High", IF(StockData[[#This Row],[Spread]] &lt; AVERAGE(StockData[Spread]) * 0.8, "Low", "Medium"))</f>
        <v>High</v>
      </c>
      <c r="M787" s="13">
        <f>(StockData[[#This Row],[close]] - StockData[[#This Row],[open]] )/ StockData[[#This Row],[open]]</f>
        <v>-2.4069898534385594E-2</v>
      </c>
      <c r="N787" s="27">
        <f>IF(StockData[[#This Row],[change%]] &gt; 0.02, 0.9, IF(StockData[[#This Row],[change%]] &lt; -0.02, -0.9, 0))</f>
        <v>-0.9</v>
      </c>
      <c r="O787" s="27" t="str">
        <f>IF(StockData[[#This Row],[sentiment score]] &gt; 0.5, "Positive", IF(StockData[[#This Row],[sentiment score]] &lt; -0.5, "Negative", "Neutral"))</f>
        <v>Negative</v>
      </c>
    </row>
    <row r="788" spans="1:15" x14ac:dyDescent="0.3">
      <c r="A788" s="1">
        <v>44686</v>
      </c>
      <c r="B788" s="2">
        <v>939.21</v>
      </c>
      <c r="C788" s="2">
        <v>945.6</v>
      </c>
      <c r="D788" s="2">
        <v>857.7</v>
      </c>
      <c r="E788" s="2">
        <v>873.28</v>
      </c>
      <c r="F788" s="2">
        <v>30839731</v>
      </c>
      <c r="G788" s="27" t="str">
        <f>TEXT(StockData[[#This Row],[Date]],"dddd")</f>
        <v>Thursday</v>
      </c>
      <c r="H788" s="27" t="str">
        <f>TEXT(StockData[[#This Row],[Date]],"mmm yyyy")</f>
        <v>May 2022</v>
      </c>
      <c r="I788" s="2">
        <f>StockData[[#This Row],[high]] - StockData[[#This Row],[low]]</f>
        <v>87.899999999999977</v>
      </c>
      <c r="J788" s="27" t="str">
        <f>IF(StockData[[#This Row],[high]]=_xlfn.MAXIFS(StockData[high],StockData[Date],"&lt;="&amp;StockData[[#This Row],[Date]]),"New High","Repeat")</f>
        <v>Repeat</v>
      </c>
      <c r="K788" s="27" t="str">
        <f>IF(StockData[[#This Row],[Spread]]&lt;5,"Low",IF(StockData[[#This Row],[Spread]]&lt;=15,"Medium","High"))</f>
        <v>High</v>
      </c>
      <c r="L788" s="27" t="str">
        <f>IF(StockData[[#This Row],[Spread]] &gt; AVERAGE(StockData[Spread]) * 1.2, "High", IF(StockData[[#This Row],[Spread]] &lt; AVERAGE(StockData[Spread]) * 0.8, "Low", "Medium"))</f>
        <v>High</v>
      </c>
      <c r="M788" s="13">
        <f>(StockData[[#This Row],[close]] - StockData[[#This Row],[open]] )/ StockData[[#This Row],[open]]</f>
        <v>-7.0197293470044039E-2</v>
      </c>
      <c r="N788" s="27">
        <f>IF(StockData[[#This Row],[change%]] &gt; 0.02, 0.9, IF(StockData[[#This Row],[change%]] &lt; -0.02, -0.9, 0))</f>
        <v>-0.9</v>
      </c>
      <c r="O788" s="27" t="str">
        <f>IF(StockData[[#This Row],[sentiment score]] &gt; 0.5, "Positive", IF(StockData[[#This Row],[sentiment score]] &lt; -0.5, "Negative", "Neutral"))</f>
        <v>Negative</v>
      </c>
    </row>
    <row r="789" spans="1:15" x14ac:dyDescent="0.3">
      <c r="A789" s="1">
        <v>44685</v>
      </c>
      <c r="B789" s="2">
        <v>903.94</v>
      </c>
      <c r="C789" s="2">
        <v>955.5</v>
      </c>
      <c r="D789" s="2">
        <v>885.28</v>
      </c>
      <c r="E789" s="2">
        <v>952.62</v>
      </c>
      <c r="F789" s="2">
        <v>27039655</v>
      </c>
      <c r="G789" s="27" t="str">
        <f>TEXT(StockData[[#This Row],[Date]],"dddd")</f>
        <v>Wednesday</v>
      </c>
      <c r="H789" s="27" t="str">
        <f>TEXT(StockData[[#This Row],[Date]],"mmm yyyy")</f>
        <v>May 2022</v>
      </c>
      <c r="I789" s="2">
        <f>StockData[[#This Row],[high]] - StockData[[#This Row],[low]]</f>
        <v>70.220000000000027</v>
      </c>
      <c r="J789" s="27" t="str">
        <f>IF(StockData[[#This Row],[high]]=_xlfn.MAXIFS(StockData[high],StockData[Date],"&lt;="&amp;StockData[[#This Row],[Date]]),"New High","Repeat")</f>
        <v>Repeat</v>
      </c>
      <c r="K789" s="27" t="str">
        <f>IF(StockData[[#This Row],[Spread]]&lt;5,"Low",IF(StockData[[#This Row],[Spread]]&lt;=15,"Medium","High"))</f>
        <v>High</v>
      </c>
      <c r="L789" s="27" t="str">
        <f>IF(StockData[[#This Row],[Spread]] &gt; AVERAGE(StockData[Spread]) * 1.2, "High", IF(StockData[[#This Row],[Spread]] &lt; AVERAGE(StockData[Spread]) * 0.8, "Low", "Medium"))</f>
        <v>High</v>
      </c>
      <c r="M789" s="13">
        <f>(StockData[[#This Row],[close]] - StockData[[#This Row],[open]] )/ StockData[[#This Row],[open]]</f>
        <v>5.3853131845033902E-2</v>
      </c>
      <c r="N789" s="27">
        <f>IF(StockData[[#This Row],[change%]] &gt; 0.02, 0.9, IF(StockData[[#This Row],[change%]] &lt; -0.02, -0.9, 0))</f>
        <v>0.9</v>
      </c>
      <c r="O789" s="27" t="str">
        <f>IF(StockData[[#This Row],[sentiment score]] &gt; 0.5, "Positive", IF(StockData[[#This Row],[sentiment score]] &lt; -0.5, "Negative", "Neutral"))</f>
        <v>Positive</v>
      </c>
    </row>
    <row r="790" spans="1:15" x14ac:dyDescent="0.3">
      <c r="A790" s="1">
        <v>44684</v>
      </c>
      <c r="B790" s="2">
        <v>903.18</v>
      </c>
      <c r="C790" s="2">
        <v>924.08</v>
      </c>
      <c r="D790" s="2">
        <v>888.59</v>
      </c>
      <c r="E790" s="2">
        <v>909.25</v>
      </c>
      <c r="F790" s="2">
        <v>21236525</v>
      </c>
      <c r="G790" s="27" t="str">
        <f>TEXT(StockData[[#This Row],[Date]],"dddd")</f>
        <v>Tuesday</v>
      </c>
      <c r="H790" s="27" t="str">
        <f>TEXT(StockData[[#This Row],[Date]],"mmm yyyy")</f>
        <v>May 2022</v>
      </c>
      <c r="I790" s="2">
        <f>StockData[[#This Row],[high]] - StockData[[#This Row],[low]]</f>
        <v>35.490000000000009</v>
      </c>
      <c r="J790" s="27" t="str">
        <f>IF(StockData[[#This Row],[high]]=_xlfn.MAXIFS(StockData[high],StockData[Date],"&lt;="&amp;StockData[[#This Row],[Date]]),"New High","Repeat")</f>
        <v>Repeat</v>
      </c>
      <c r="K790" s="27" t="str">
        <f>IF(StockData[[#This Row],[Spread]]&lt;5,"Low",IF(StockData[[#This Row],[Spread]]&lt;=15,"Medium","High"))</f>
        <v>High</v>
      </c>
      <c r="L790" s="27" t="str">
        <f>IF(StockData[[#This Row],[Spread]] &gt; AVERAGE(StockData[Spread]) * 1.2, "High", IF(StockData[[#This Row],[Spread]] &lt; AVERAGE(StockData[Spread]) * 0.8, "Low", "Medium"))</f>
        <v>High</v>
      </c>
      <c r="M790" s="13">
        <f>(StockData[[#This Row],[close]] - StockData[[#This Row],[open]] )/ StockData[[#This Row],[open]]</f>
        <v>6.7206979782546668E-3</v>
      </c>
      <c r="N790" s="27">
        <f>IF(StockData[[#This Row],[change%]] &gt; 0.02, 0.9, IF(StockData[[#This Row],[change%]] &lt; -0.02, -0.9, 0))</f>
        <v>0</v>
      </c>
      <c r="O790" s="27" t="str">
        <f>IF(StockData[[#This Row],[sentiment score]] &gt; 0.5, "Positive", IF(StockData[[#This Row],[sentiment score]] &lt; -0.5, "Negative", "Neutral"))</f>
        <v>Neutral</v>
      </c>
    </row>
    <row r="791" spans="1:15" x14ac:dyDescent="0.3">
      <c r="A791" s="1">
        <v>44683</v>
      </c>
      <c r="B791" s="2">
        <v>860.77</v>
      </c>
      <c r="C791" s="2">
        <v>906.35990000000004</v>
      </c>
      <c r="D791" s="2">
        <v>848.03</v>
      </c>
      <c r="E791" s="2">
        <v>902.94</v>
      </c>
      <c r="F791" s="2">
        <v>25260457</v>
      </c>
      <c r="G791" s="27" t="str">
        <f>TEXT(StockData[[#This Row],[Date]],"dddd")</f>
        <v>Monday</v>
      </c>
      <c r="H791" s="27" t="str">
        <f>TEXT(StockData[[#This Row],[Date]],"mmm yyyy")</f>
        <v>May 2022</v>
      </c>
      <c r="I791" s="2">
        <f>StockData[[#This Row],[high]] - StockData[[#This Row],[low]]</f>
        <v>58.329900000000066</v>
      </c>
      <c r="J791" s="27" t="str">
        <f>IF(StockData[[#This Row],[high]]=_xlfn.MAXIFS(StockData[high],StockData[Date],"&lt;="&amp;StockData[[#This Row],[Date]]),"New High","Repeat")</f>
        <v>Repeat</v>
      </c>
      <c r="K791" s="27" t="str">
        <f>IF(StockData[[#This Row],[Spread]]&lt;5,"Low",IF(StockData[[#This Row],[Spread]]&lt;=15,"Medium","High"))</f>
        <v>High</v>
      </c>
      <c r="L791" s="27" t="str">
        <f>IF(StockData[[#This Row],[Spread]] &gt; AVERAGE(StockData[Spread]) * 1.2, "High", IF(StockData[[#This Row],[Spread]] &lt; AVERAGE(StockData[Spread]) * 0.8, "Low", "Medium"))</f>
        <v>High</v>
      </c>
      <c r="M791" s="13">
        <f>(StockData[[#This Row],[close]] - StockData[[#This Row],[open]] )/ StockData[[#This Row],[open]]</f>
        <v>4.8991019668436483E-2</v>
      </c>
      <c r="N791" s="27">
        <f>IF(StockData[[#This Row],[change%]] &gt; 0.02, 0.9, IF(StockData[[#This Row],[change%]] &lt; -0.02, -0.9, 0))</f>
        <v>0.9</v>
      </c>
      <c r="O791" s="27" t="str">
        <f>IF(StockData[[#This Row],[sentiment score]] &gt; 0.5, "Positive", IF(StockData[[#This Row],[sentiment score]] &lt; -0.5, "Negative", "Neutral"))</f>
        <v>Positive</v>
      </c>
    </row>
    <row r="792" spans="1:15" x14ac:dyDescent="0.3">
      <c r="A792" s="1">
        <v>44680</v>
      </c>
      <c r="B792" s="2">
        <v>902.25</v>
      </c>
      <c r="C792" s="2">
        <v>934.3999</v>
      </c>
      <c r="D792" s="2">
        <v>870</v>
      </c>
      <c r="E792" s="2">
        <v>870.76</v>
      </c>
      <c r="F792" s="2">
        <v>29377665</v>
      </c>
      <c r="G792" s="27" t="str">
        <f>TEXT(StockData[[#This Row],[Date]],"dddd")</f>
        <v>Friday</v>
      </c>
      <c r="H792" s="27" t="str">
        <f>TEXT(StockData[[#This Row],[Date]],"mmm yyyy")</f>
        <v>Apr 2022</v>
      </c>
      <c r="I792" s="2">
        <f>StockData[[#This Row],[high]] - StockData[[#This Row],[low]]</f>
        <v>64.399900000000002</v>
      </c>
      <c r="J792" s="27" t="str">
        <f>IF(StockData[[#This Row],[high]]=_xlfn.MAXIFS(StockData[high],StockData[Date],"&lt;="&amp;StockData[[#This Row],[Date]]),"New High","Repeat")</f>
        <v>Repeat</v>
      </c>
      <c r="K792" s="27" t="str">
        <f>IF(StockData[[#This Row],[Spread]]&lt;5,"Low",IF(StockData[[#This Row],[Spread]]&lt;=15,"Medium","High"))</f>
        <v>High</v>
      </c>
      <c r="L792" s="27" t="str">
        <f>IF(StockData[[#This Row],[Spread]] &gt; AVERAGE(StockData[Spread]) * 1.2, "High", IF(StockData[[#This Row],[Spread]] &lt; AVERAGE(StockData[Spread]) * 0.8, "Low", "Medium"))</f>
        <v>High</v>
      </c>
      <c r="M792" s="13">
        <f>(StockData[[#This Row],[close]] - StockData[[#This Row],[open]] )/ StockData[[#This Row],[open]]</f>
        <v>-3.4901634801884192E-2</v>
      </c>
      <c r="N792" s="27">
        <f>IF(StockData[[#This Row],[change%]] &gt; 0.02, 0.9, IF(StockData[[#This Row],[change%]] &lt; -0.02, -0.9, 0))</f>
        <v>-0.9</v>
      </c>
      <c r="O792" s="27" t="str">
        <f>IF(StockData[[#This Row],[sentiment score]] &gt; 0.5, "Positive", IF(StockData[[#This Row],[sentiment score]] &lt; -0.5, "Negative", "Neutral"))</f>
        <v>Negative</v>
      </c>
    </row>
    <row r="793" spans="1:15" x14ac:dyDescent="0.3">
      <c r="A793" s="1">
        <v>44679</v>
      </c>
      <c r="B793" s="2">
        <v>899.98</v>
      </c>
      <c r="C793" s="2">
        <v>900</v>
      </c>
      <c r="D793" s="2">
        <v>821.7</v>
      </c>
      <c r="E793" s="2">
        <v>877.51</v>
      </c>
      <c r="F793" s="2">
        <v>41649509</v>
      </c>
      <c r="G793" s="27" t="str">
        <f>TEXT(StockData[[#This Row],[Date]],"dddd")</f>
        <v>Thursday</v>
      </c>
      <c r="H793" s="27" t="str">
        <f>TEXT(StockData[[#This Row],[Date]],"mmm yyyy")</f>
        <v>Apr 2022</v>
      </c>
      <c r="I793" s="2">
        <f>StockData[[#This Row],[high]] - StockData[[#This Row],[low]]</f>
        <v>78.299999999999955</v>
      </c>
      <c r="J793" s="27" t="str">
        <f>IF(StockData[[#This Row],[high]]=_xlfn.MAXIFS(StockData[high],StockData[Date],"&lt;="&amp;StockData[[#This Row],[Date]]),"New High","Repeat")</f>
        <v>Repeat</v>
      </c>
      <c r="K793" s="27" t="str">
        <f>IF(StockData[[#This Row],[Spread]]&lt;5,"Low",IF(StockData[[#This Row],[Spread]]&lt;=15,"Medium","High"))</f>
        <v>High</v>
      </c>
      <c r="L793" s="27" t="str">
        <f>IF(StockData[[#This Row],[Spread]] &gt; AVERAGE(StockData[Spread]) * 1.2, "High", IF(StockData[[#This Row],[Spread]] &lt; AVERAGE(StockData[Spread]) * 0.8, "Low", "Medium"))</f>
        <v>High</v>
      </c>
      <c r="M793" s="13">
        <f>(StockData[[#This Row],[close]] - StockData[[#This Row],[open]] )/ StockData[[#This Row],[open]]</f>
        <v>-2.4967221493811004E-2</v>
      </c>
      <c r="N793" s="27">
        <f>IF(StockData[[#This Row],[change%]] &gt; 0.02, 0.9, IF(StockData[[#This Row],[change%]] &lt; -0.02, -0.9, 0))</f>
        <v>-0.9</v>
      </c>
      <c r="O793" s="27" t="str">
        <f>IF(StockData[[#This Row],[sentiment score]] &gt; 0.5, "Positive", IF(StockData[[#This Row],[sentiment score]] &lt; -0.5, "Negative", "Neutral"))</f>
        <v>Negative</v>
      </c>
    </row>
    <row r="794" spans="1:15" x14ac:dyDescent="0.3">
      <c r="A794" s="1">
        <v>44678</v>
      </c>
      <c r="B794" s="2">
        <v>898.58</v>
      </c>
      <c r="C794" s="2">
        <v>918</v>
      </c>
      <c r="D794" s="2">
        <v>877.36</v>
      </c>
      <c r="E794" s="2">
        <v>881.51</v>
      </c>
      <c r="F794" s="2">
        <v>25652132</v>
      </c>
      <c r="G794" s="27" t="str">
        <f>TEXT(StockData[[#This Row],[Date]],"dddd")</f>
        <v>Wednesday</v>
      </c>
      <c r="H794" s="27" t="str">
        <f>TEXT(StockData[[#This Row],[Date]],"mmm yyyy")</f>
        <v>Apr 2022</v>
      </c>
      <c r="I794" s="2">
        <f>StockData[[#This Row],[high]] - StockData[[#This Row],[low]]</f>
        <v>40.639999999999986</v>
      </c>
      <c r="J794" s="27" t="str">
        <f>IF(StockData[[#This Row],[high]]=_xlfn.MAXIFS(StockData[high],StockData[Date],"&lt;="&amp;StockData[[#This Row],[Date]]),"New High","Repeat")</f>
        <v>Repeat</v>
      </c>
      <c r="K794" s="27" t="str">
        <f>IF(StockData[[#This Row],[Spread]]&lt;5,"Low",IF(StockData[[#This Row],[Spread]]&lt;=15,"Medium","High"))</f>
        <v>High</v>
      </c>
      <c r="L794" s="27" t="str">
        <f>IF(StockData[[#This Row],[Spread]] &gt; AVERAGE(StockData[Spread]) * 1.2, "High", IF(StockData[[#This Row],[Spread]] &lt; AVERAGE(StockData[Spread]) * 0.8, "Low", "Medium"))</f>
        <v>High</v>
      </c>
      <c r="M794" s="13">
        <f>(StockData[[#This Row],[close]] - StockData[[#This Row],[open]] )/ StockData[[#This Row],[open]]</f>
        <v>-1.899663914175705E-2</v>
      </c>
      <c r="N794" s="27">
        <f>IF(StockData[[#This Row],[change%]] &gt; 0.02, 0.9, IF(StockData[[#This Row],[change%]] &lt; -0.02, -0.9, 0))</f>
        <v>0</v>
      </c>
      <c r="O794" s="27" t="str">
        <f>IF(StockData[[#This Row],[sentiment score]] &gt; 0.5, "Positive", IF(StockData[[#This Row],[sentiment score]] &lt; -0.5, "Negative", "Neutral"))</f>
        <v>Neutral</v>
      </c>
    </row>
    <row r="795" spans="1:15" x14ac:dyDescent="0.3">
      <c r="A795" s="1">
        <v>44677</v>
      </c>
      <c r="B795" s="2">
        <v>995.43</v>
      </c>
      <c r="C795" s="2">
        <v>1000</v>
      </c>
      <c r="D795" s="2">
        <v>875</v>
      </c>
      <c r="E795" s="2">
        <v>876.42</v>
      </c>
      <c r="F795" s="2">
        <v>44694524</v>
      </c>
      <c r="G795" s="27" t="str">
        <f>TEXT(StockData[[#This Row],[Date]],"dddd")</f>
        <v>Tuesday</v>
      </c>
      <c r="H795" s="27" t="str">
        <f>TEXT(StockData[[#This Row],[Date]],"mmm yyyy")</f>
        <v>Apr 2022</v>
      </c>
      <c r="I795" s="2">
        <f>StockData[[#This Row],[high]] - StockData[[#This Row],[low]]</f>
        <v>125</v>
      </c>
      <c r="J795" s="27" t="str">
        <f>IF(StockData[[#This Row],[high]]=_xlfn.MAXIFS(StockData[high],StockData[Date],"&lt;="&amp;StockData[[#This Row],[Date]]),"New High","Repeat")</f>
        <v>Repeat</v>
      </c>
      <c r="K795" s="27" t="str">
        <f>IF(StockData[[#This Row],[Spread]]&lt;5,"Low",IF(StockData[[#This Row],[Spread]]&lt;=15,"Medium","High"))</f>
        <v>High</v>
      </c>
      <c r="L795" s="27" t="str">
        <f>IF(StockData[[#This Row],[Spread]] &gt; AVERAGE(StockData[Spread]) * 1.2, "High", IF(StockData[[#This Row],[Spread]] &lt; AVERAGE(StockData[Spread]) * 0.8, "Low", "Medium"))</f>
        <v>High</v>
      </c>
      <c r="M795" s="13">
        <f>(StockData[[#This Row],[close]] - StockData[[#This Row],[open]] )/ StockData[[#This Row],[open]]</f>
        <v>-0.11955637262288658</v>
      </c>
      <c r="N795" s="27">
        <f>IF(StockData[[#This Row],[change%]] &gt; 0.02, 0.9, IF(StockData[[#This Row],[change%]] &lt; -0.02, -0.9, 0))</f>
        <v>-0.9</v>
      </c>
      <c r="O795" s="27" t="str">
        <f>IF(StockData[[#This Row],[sentiment score]] &gt; 0.5, "Positive", IF(StockData[[#This Row],[sentiment score]] &lt; -0.5, "Negative", "Neutral"))</f>
        <v>Negative</v>
      </c>
    </row>
    <row r="796" spans="1:15" x14ac:dyDescent="0.3">
      <c r="A796" s="1">
        <v>44676</v>
      </c>
      <c r="B796" s="2">
        <v>978.97</v>
      </c>
      <c r="C796" s="2">
        <v>1008.62</v>
      </c>
      <c r="D796" s="2">
        <v>975.3</v>
      </c>
      <c r="E796" s="2">
        <v>998.02</v>
      </c>
      <c r="F796" s="2">
        <v>22780445</v>
      </c>
      <c r="G796" s="27" t="str">
        <f>TEXT(StockData[[#This Row],[Date]],"dddd")</f>
        <v>Monday</v>
      </c>
      <c r="H796" s="27" t="str">
        <f>TEXT(StockData[[#This Row],[Date]],"mmm yyyy")</f>
        <v>Apr 2022</v>
      </c>
      <c r="I796" s="2">
        <f>StockData[[#This Row],[high]] - StockData[[#This Row],[low]]</f>
        <v>33.32000000000005</v>
      </c>
      <c r="J796" s="27" t="str">
        <f>IF(StockData[[#This Row],[high]]=_xlfn.MAXIFS(StockData[high],StockData[Date],"&lt;="&amp;StockData[[#This Row],[Date]]),"New High","Repeat")</f>
        <v>Repeat</v>
      </c>
      <c r="K796" s="27" t="str">
        <f>IF(StockData[[#This Row],[Spread]]&lt;5,"Low",IF(StockData[[#This Row],[Spread]]&lt;=15,"Medium","High"))</f>
        <v>High</v>
      </c>
      <c r="L796" s="27" t="str">
        <f>IF(StockData[[#This Row],[Spread]] &gt; AVERAGE(StockData[Spread]) * 1.2, "High", IF(StockData[[#This Row],[Spread]] &lt; AVERAGE(StockData[Spread]) * 0.8, "Low", "Medium"))</f>
        <v>High</v>
      </c>
      <c r="M796" s="13">
        <f>(StockData[[#This Row],[close]] - StockData[[#This Row],[open]] )/ StockData[[#This Row],[open]]</f>
        <v>1.945922755549195E-2</v>
      </c>
      <c r="N796" s="27">
        <f>IF(StockData[[#This Row],[change%]] &gt; 0.02, 0.9, IF(StockData[[#This Row],[change%]] &lt; -0.02, -0.9, 0))</f>
        <v>0</v>
      </c>
      <c r="O796" s="27" t="str">
        <f>IF(StockData[[#This Row],[sentiment score]] &gt; 0.5, "Positive", IF(StockData[[#This Row],[sentiment score]] &lt; -0.5, "Negative", "Neutral"))</f>
        <v>Neutral</v>
      </c>
    </row>
    <row r="797" spans="1:15" x14ac:dyDescent="0.3">
      <c r="A797" s="1">
        <v>44673</v>
      </c>
      <c r="B797" s="2">
        <v>1014.91</v>
      </c>
      <c r="C797" s="2">
        <v>1034.8499999999999</v>
      </c>
      <c r="D797" s="2">
        <v>994.00009999999997</v>
      </c>
      <c r="E797" s="2">
        <v>1005.05</v>
      </c>
      <c r="F797" s="2">
        <v>23232186</v>
      </c>
      <c r="G797" s="27" t="str">
        <f>TEXT(StockData[[#This Row],[Date]],"dddd")</f>
        <v>Friday</v>
      </c>
      <c r="H797" s="27" t="str">
        <f>TEXT(StockData[[#This Row],[Date]],"mmm yyyy")</f>
        <v>Apr 2022</v>
      </c>
      <c r="I797" s="2">
        <f>StockData[[#This Row],[high]] - StockData[[#This Row],[low]]</f>
        <v>40.849899999999934</v>
      </c>
      <c r="J797" s="27" t="str">
        <f>IF(StockData[[#This Row],[high]]=_xlfn.MAXIFS(StockData[high],StockData[Date],"&lt;="&amp;StockData[[#This Row],[Date]]),"New High","Repeat")</f>
        <v>Repeat</v>
      </c>
      <c r="K797" s="27" t="str">
        <f>IF(StockData[[#This Row],[Spread]]&lt;5,"Low",IF(StockData[[#This Row],[Spread]]&lt;=15,"Medium","High"))</f>
        <v>High</v>
      </c>
      <c r="L797" s="27" t="str">
        <f>IF(StockData[[#This Row],[Spread]] &gt; AVERAGE(StockData[Spread]) * 1.2, "High", IF(StockData[[#This Row],[Spread]] &lt; AVERAGE(StockData[Spread]) * 0.8, "Low", "Medium"))</f>
        <v>High</v>
      </c>
      <c r="M797" s="13">
        <f>(StockData[[#This Row],[close]] - StockData[[#This Row],[open]] )/ StockData[[#This Row],[open]]</f>
        <v>-9.7151471559054643E-3</v>
      </c>
      <c r="N797" s="27">
        <f>IF(StockData[[#This Row],[change%]] &gt; 0.02, 0.9, IF(StockData[[#This Row],[change%]] &lt; -0.02, -0.9, 0))</f>
        <v>0</v>
      </c>
      <c r="O797" s="27" t="str">
        <f>IF(StockData[[#This Row],[sentiment score]] &gt; 0.5, "Positive", IF(StockData[[#This Row],[sentiment score]] &lt; -0.5, "Negative", "Neutral"))</f>
        <v>Neutral</v>
      </c>
    </row>
    <row r="798" spans="1:15" x14ac:dyDescent="0.3">
      <c r="A798" s="1">
        <v>44672</v>
      </c>
      <c r="B798" s="2">
        <v>1074.73</v>
      </c>
      <c r="C798" s="2">
        <v>1092.22</v>
      </c>
      <c r="D798" s="2">
        <v>996.41499999999996</v>
      </c>
      <c r="E798" s="2">
        <v>1008.78</v>
      </c>
      <c r="F798" s="2">
        <v>35138779</v>
      </c>
      <c r="G798" s="27" t="str">
        <f>TEXT(StockData[[#This Row],[Date]],"dddd")</f>
        <v>Thursday</v>
      </c>
      <c r="H798" s="27" t="str">
        <f>TEXT(StockData[[#This Row],[Date]],"mmm yyyy")</f>
        <v>Apr 2022</v>
      </c>
      <c r="I798" s="2">
        <f>StockData[[#This Row],[high]] - StockData[[#This Row],[low]]</f>
        <v>95.805000000000064</v>
      </c>
      <c r="J798" s="27" t="str">
        <f>IF(StockData[[#This Row],[high]]=_xlfn.MAXIFS(StockData[high],StockData[Date],"&lt;="&amp;StockData[[#This Row],[Date]]),"New High","Repeat")</f>
        <v>Repeat</v>
      </c>
      <c r="K798" s="27" t="str">
        <f>IF(StockData[[#This Row],[Spread]]&lt;5,"Low",IF(StockData[[#This Row],[Spread]]&lt;=15,"Medium","High"))</f>
        <v>High</v>
      </c>
      <c r="L798" s="27" t="str">
        <f>IF(StockData[[#This Row],[Spread]] &gt; AVERAGE(StockData[Spread]) * 1.2, "High", IF(StockData[[#This Row],[Spread]] &lt; AVERAGE(StockData[Spread]) * 0.8, "Low", "Medium"))</f>
        <v>High</v>
      </c>
      <c r="M798" s="13">
        <f>(StockData[[#This Row],[close]] - StockData[[#This Row],[open]] )/ StockData[[#This Row],[open]]</f>
        <v>-6.1364249625487373E-2</v>
      </c>
      <c r="N798" s="27">
        <f>IF(StockData[[#This Row],[change%]] &gt; 0.02, 0.9, IF(StockData[[#This Row],[change%]] &lt; -0.02, -0.9, 0))</f>
        <v>-0.9</v>
      </c>
      <c r="O798" s="27" t="str">
        <f>IF(StockData[[#This Row],[sentiment score]] &gt; 0.5, "Positive", IF(StockData[[#This Row],[sentiment score]] &lt; -0.5, "Negative", "Neutral"))</f>
        <v>Negative</v>
      </c>
    </row>
    <row r="799" spans="1:15" x14ac:dyDescent="0.3">
      <c r="A799" s="1">
        <v>44671</v>
      </c>
      <c r="B799" s="2">
        <v>1030</v>
      </c>
      <c r="C799" s="2">
        <v>1034</v>
      </c>
      <c r="D799" s="2">
        <v>975.25009999999997</v>
      </c>
      <c r="E799" s="2">
        <v>977.2</v>
      </c>
      <c r="F799" s="2">
        <v>21616141</v>
      </c>
      <c r="G799" s="27" t="str">
        <f>TEXT(StockData[[#This Row],[Date]],"dddd")</f>
        <v>Wednesday</v>
      </c>
      <c r="H799" s="27" t="str">
        <f>TEXT(StockData[[#This Row],[Date]],"mmm yyyy")</f>
        <v>Apr 2022</v>
      </c>
      <c r="I799" s="2">
        <f>StockData[[#This Row],[high]] - StockData[[#This Row],[low]]</f>
        <v>58.749900000000025</v>
      </c>
      <c r="J799" s="27" t="str">
        <f>IF(StockData[[#This Row],[high]]=_xlfn.MAXIFS(StockData[high],StockData[Date],"&lt;="&amp;StockData[[#This Row],[Date]]),"New High","Repeat")</f>
        <v>Repeat</v>
      </c>
      <c r="K799" s="27" t="str">
        <f>IF(StockData[[#This Row],[Spread]]&lt;5,"Low",IF(StockData[[#This Row],[Spread]]&lt;=15,"Medium","High"))</f>
        <v>High</v>
      </c>
      <c r="L799" s="27" t="str">
        <f>IF(StockData[[#This Row],[Spread]] &gt; AVERAGE(StockData[Spread]) * 1.2, "High", IF(StockData[[#This Row],[Spread]] &lt; AVERAGE(StockData[Spread]) * 0.8, "Low", "Medium"))</f>
        <v>High</v>
      </c>
      <c r="M799" s="13">
        <f>(StockData[[#This Row],[close]] - StockData[[#This Row],[open]] )/ StockData[[#This Row],[open]]</f>
        <v>-5.1262135922330053E-2</v>
      </c>
      <c r="N799" s="27">
        <f>IF(StockData[[#This Row],[change%]] &gt; 0.02, 0.9, IF(StockData[[#This Row],[change%]] &lt; -0.02, -0.9, 0))</f>
        <v>-0.9</v>
      </c>
      <c r="O799" s="27" t="str">
        <f>IF(StockData[[#This Row],[sentiment score]] &gt; 0.5, "Positive", IF(StockData[[#This Row],[sentiment score]] &lt; -0.5, "Negative", "Neutral"))</f>
        <v>Negative</v>
      </c>
    </row>
    <row r="800" spans="1:15" x14ac:dyDescent="0.3">
      <c r="A800" s="1">
        <v>44670</v>
      </c>
      <c r="B800" s="2">
        <v>1005.06</v>
      </c>
      <c r="C800" s="2">
        <v>1034.94</v>
      </c>
      <c r="D800" s="2">
        <v>995.32500000000005</v>
      </c>
      <c r="E800" s="2">
        <v>1028.1500000000001</v>
      </c>
      <c r="F800" s="2">
        <v>16615944</v>
      </c>
      <c r="G800" s="27" t="str">
        <f>TEXT(StockData[[#This Row],[Date]],"dddd")</f>
        <v>Tuesday</v>
      </c>
      <c r="H800" s="27" t="str">
        <f>TEXT(StockData[[#This Row],[Date]],"mmm yyyy")</f>
        <v>Apr 2022</v>
      </c>
      <c r="I800" s="2">
        <f>StockData[[#This Row],[high]] - StockData[[#This Row],[low]]</f>
        <v>39.615000000000009</v>
      </c>
      <c r="J800" s="27" t="str">
        <f>IF(StockData[[#This Row],[high]]=_xlfn.MAXIFS(StockData[high],StockData[Date],"&lt;="&amp;StockData[[#This Row],[Date]]),"New High","Repeat")</f>
        <v>Repeat</v>
      </c>
      <c r="K800" s="27" t="str">
        <f>IF(StockData[[#This Row],[Spread]]&lt;5,"Low",IF(StockData[[#This Row],[Spread]]&lt;=15,"Medium","High"))</f>
        <v>High</v>
      </c>
      <c r="L800" s="27" t="str">
        <f>IF(StockData[[#This Row],[Spread]] &gt; AVERAGE(StockData[Spread]) * 1.2, "High", IF(StockData[[#This Row],[Spread]] &lt; AVERAGE(StockData[Spread]) * 0.8, "Low", "Medium"))</f>
        <v>High</v>
      </c>
      <c r="M800" s="13">
        <f>(StockData[[#This Row],[close]] - StockData[[#This Row],[open]] )/ StockData[[#This Row],[open]]</f>
        <v>2.2973752810777612E-2</v>
      </c>
      <c r="N800" s="27">
        <f>IF(StockData[[#This Row],[change%]] &gt; 0.02, 0.9, IF(StockData[[#This Row],[change%]] &lt; -0.02, -0.9, 0))</f>
        <v>0.9</v>
      </c>
      <c r="O800" s="27" t="str">
        <f>IF(StockData[[#This Row],[sentiment score]] &gt; 0.5, "Positive", IF(StockData[[#This Row],[sentiment score]] &lt; -0.5, "Negative", "Neutral"))</f>
        <v>Positive</v>
      </c>
    </row>
    <row r="801" spans="1:15" x14ac:dyDescent="0.3">
      <c r="A801" s="1">
        <v>44669</v>
      </c>
      <c r="B801" s="2">
        <v>989.03</v>
      </c>
      <c r="C801" s="2">
        <v>1014.92</v>
      </c>
      <c r="D801" s="2">
        <v>973.41</v>
      </c>
      <c r="E801" s="2">
        <v>1004.29</v>
      </c>
      <c r="F801" s="2">
        <v>17238407</v>
      </c>
      <c r="G801" s="27" t="str">
        <f>TEXT(StockData[[#This Row],[Date]],"dddd")</f>
        <v>Monday</v>
      </c>
      <c r="H801" s="27" t="str">
        <f>TEXT(StockData[[#This Row],[Date]],"mmm yyyy")</f>
        <v>Apr 2022</v>
      </c>
      <c r="I801" s="2">
        <f>StockData[[#This Row],[high]] - StockData[[#This Row],[low]]</f>
        <v>41.509999999999991</v>
      </c>
      <c r="J801" s="27" t="str">
        <f>IF(StockData[[#This Row],[high]]=_xlfn.MAXIFS(StockData[high],StockData[Date],"&lt;="&amp;StockData[[#This Row],[Date]]),"New High","Repeat")</f>
        <v>Repeat</v>
      </c>
      <c r="K801" s="27" t="str">
        <f>IF(StockData[[#This Row],[Spread]]&lt;5,"Low",IF(StockData[[#This Row],[Spread]]&lt;=15,"Medium","High"))</f>
        <v>High</v>
      </c>
      <c r="L801" s="27" t="str">
        <f>IF(StockData[[#This Row],[Spread]] &gt; AVERAGE(StockData[Spread]) * 1.2, "High", IF(StockData[[#This Row],[Spread]] &lt; AVERAGE(StockData[Spread]) * 0.8, "Low", "Medium"))</f>
        <v>High</v>
      </c>
      <c r="M801" s="13">
        <f>(StockData[[#This Row],[close]] - StockData[[#This Row],[open]] )/ StockData[[#This Row],[open]]</f>
        <v>1.5429258970910884E-2</v>
      </c>
      <c r="N801" s="27">
        <f>IF(StockData[[#This Row],[change%]] &gt; 0.02, 0.9, IF(StockData[[#This Row],[change%]] &lt; -0.02, -0.9, 0))</f>
        <v>0</v>
      </c>
      <c r="O801" s="27" t="str">
        <f>IF(StockData[[#This Row],[sentiment score]] &gt; 0.5, "Positive", IF(StockData[[#This Row],[sentiment score]] &lt; -0.5, "Negative", "Neutral"))</f>
        <v>Neutral</v>
      </c>
    </row>
    <row r="802" spans="1:15" x14ac:dyDescent="0.3">
      <c r="A802" s="1">
        <v>44665</v>
      </c>
      <c r="B802" s="2">
        <v>999.29</v>
      </c>
      <c r="C802" s="2">
        <v>1012.7098999999999</v>
      </c>
      <c r="D802" s="2">
        <v>982.19</v>
      </c>
      <c r="E802" s="2">
        <v>985</v>
      </c>
      <c r="F802" s="2">
        <v>19474135</v>
      </c>
      <c r="G802" s="27" t="str">
        <f>TEXT(StockData[[#This Row],[Date]],"dddd")</f>
        <v>Thursday</v>
      </c>
      <c r="H802" s="27" t="str">
        <f>TEXT(StockData[[#This Row],[Date]],"mmm yyyy")</f>
        <v>Apr 2022</v>
      </c>
      <c r="I802" s="2">
        <f>StockData[[#This Row],[high]] - StockData[[#This Row],[low]]</f>
        <v>30.519899999999893</v>
      </c>
      <c r="J802" s="27" t="str">
        <f>IF(StockData[[#This Row],[high]]=_xlfn.MAXIFS(StockData[high],StockData[Date],"&lt;="&amp;StockData[[#This Row],[Date]]),"New High","Repeat")</f>
        <v>Repeat</v>
      </c>
      <c r="K802" s="27" t="str">
        <f>IF(StockData[[#This Row],[Spread]]&lt;5,"Low",IF(StockData[[#This Row],[Spread]]&lt;=15,"Medium","High"))</f>
        <v>High</v>
      </c>
      <c r="L802" s="27" t="str">
        <f>IF(StockData[[#This Row],[Spread]] &gt; AVERAGE(StockData[Spread]) * 1.2, "High", IF(StockData[[#This Row],[Spread]] &lt; AVERAGE(StockData[Spread]) * 0.8, "Low", "Medium"))</f>
        <v>High</v>
      </c>
      <c r="M802" s="13">
        <f>(StockData[[#This Row],[close]] - StockData[[#This Row],[open]] )/ StockData[[#This Row],[open]]</f>
        <v>-1.4300153108707147E-2</v>
      </c>
      <c r="N802" s="27">
        <f>IF(StockData[[#This Row],[change%]] &gt; 0.02, 0.9, IF(StockData[[#This Row],[change%]] &lt; -0.02, -0.9, 0))</f>
        <v>0</v>
      </c>
      <c r="O802" s="27" t="str">
        <f>IF(StockData[[#This Row],[sentiment score]] &gt; 0.5, "Positive", IF(StockData[[#This Row],[sentiment score]] &lt; -0.5, "Negative", "Neutral"))</f>
        <v>Neutral</v>
      </c>
    </row>
    <row r="803" spans="1:15" x14ac:dyDescent="0.3">
      <c r="A803" s="1">
        <v>44664</v>
      </c>
      <c r="B803" s="2">
        <v>981.07500000000005</v>
      </c>
      <c r="C803" s="2">
        <v>1026.24</v>
      </c>
      <c r="D803" s="2">
        <v>973.09699999999998</v>
      </c>
      <c r="E803" s="2">
        <v>1022.37</v>
      </c>
      <c r="F803" s="2">
        <v>18373737</v>
      </c>
      <c r="G803" s="27" t="str">
        <f>TEXT(StockData[[#This Row],[Date]],"dddd")</f>
        <v>Wednesday</v>
      </c>
      <c r="H803" s="27" t="str">
        <f>TEXT(StockData[[#This Row],[Date]],"mmm yyyy")</f>
        <v>Apr 2022</v>
      </c>
      <c r="I803" s="2">
        <f>StockData[[#This Row],[high]] - StockData[[#This Row],[low]]</f>
        <v>53.143000000000029</v>
      </c>
      <c r="J803" s="27" t="str">
        <f>IF(StockData[[#This Row],[high]]=_xlfn.MAXIFS(StockData[high],StockData[Date],"&lt;="&amp;StockData[[#This Row],[Date]]),"New High","Repeat")</f>
        <v>Repeat</v>
      </c>
      <c r="K803" s="27" t="str">
        <f>IF(StockData[[#This Row],[Spread]]&lt;5,"Low",IF(StockData[[#This Row],[Spread]]&lt;=15,"Medium","High"))</f>
        <v>High</v>
      </c>
      <c r="L803" s="27" t="str">
        <f>IF(StockData[[#This Row],[Spread]] &gt; AVERAGE(StockData[Spread]) * 1.2, "High", IF(StockData[[#This Row],[Spread]] &lt; AVERAGE(StockData[Spread]) * 0.8, "Low", "Medium"))</f>
        <v>High</v>
      </c>
      <c r="M803" s="13">
        <f>(StockData[[#This Row],[close]] - StockData[[#This Row],[open]] )/ StockData[[#This Row],[open]]</f>
        <v>4.2091583212292595E-2</v>
      </c>
      <c r="N803" s="27">
        <f>IF(StockData[[#This Row],[change%]] &gt; 0.02, 0.9, IF(StockData[[#This Row],[change%]] &lt; -0.02, -0.9, 0))</f>
        <v>0.9</v>
      </c>
      <c r="O803" s="27" t="str">
        <f>IF(StockData[[#This Row],[sentiment score]] &gt; 0.5, "Positive", IF(StockData[[#This Row],[sentiment score]] &lt; -0.5, "Negative", "Neutral"))</f>
        <v>Positive</v>
      </c>
    </row>
    <row r="804" spans="1:15" x14ac:dyDescent="0.3">
      <c r="A804" s="1">
        <v>44663</v>
      </c>
      <c r="B804" s="2">
        <v>997.64</v>
      </c>
      <c r="C804" s="2">
        <v>1021.1921</v>
      </c>
      <c r="D804" s="2">
        <v>976.6001</v>
      </c>
      <c r="E804" s="2">
        <v>986.95</v>
      </c>
      <c r="F804" s="2">
        <v>21992032</v>
      </c>
      <c r="G804" s="27" t="str">
        <f>TEXT(StockData[[#This Row],[Date]],"dddd")</f>
        <v>Tuesday</v>
      </c>
      <c r="H804" s="27" t="str">
        <f>TEXT(StockData[[#This Row],[Date]],"mmm yyyy")</f>
        <v>Apr 2022</v>
      </c>
      <c r="I804" s="2">
        <f>StockData[[#This Row],[high]] - StockData[[#This Row],[low]]</f>
        <v>44.591999999999985</v>
      </c>
      <c r="J804" s="27" t="str">
        <f>IF(StockData[[#This Row],[high]]=_xlfn.MAXIFS(StockData[high],StockData[Date],"&lt;="&amp;StockData[[#This Row],[Date]]),"New High","Repeat")</f>
        <v>Repeat</v>
      </c>
      <c r="K804" s="27" t="str">
        <f>IF(StockData[[#This Row],[Spread]]&lt;5,"Low",IF(StockData[[#This Row],[Spread]]&lt;=15,"Medium","High"))</f>
        <v>High</v>
      </c>
      <c r="L804" s="27" t="str">
        <f>IF(StockData[[#This Row],[Spread]] &gt; AVERAGE(StockData[Spread]) * 1.2, "High", IF(StockData[[#This Row],[Spread]] &lt; AVERAGE(StockData[Spread]) * 0.8, "Low", "Medium"))</f>
        <v>High</v>
      </c>
      <c r="M804" s="13">
        <f>(StockData[[#This Row],[close]] - StockData[[#This Row],[open]] )/ StockData[[#This Row],[open]]</f>
        <v>-1.0715288079868431E-2</v>
      </c>
      <c r="N804" s="27">
        <f>IF(StockData[[#This Row],[change%]] &gt; 0.02, 0.9, IF(StockData[[#This Row],[change%]] &lt; -0.02, -0.9, 0))</f>
        <v>0</v>
      </c>
      <c r="O804" s="27" t="str">
        <f>IF(StockData[[#This Row],[sentiment score]] &gt; 0.5, "Positive", IF(StockData[[#This Row],[sentiment score]] &lt; -0.5, "Negative", "Neutral"))</f>
        <v>Neutral</v>
      </c>
    </row>
    <row r="805" spans="1:15" x14ac:dyDescent="0.3">
      <c r="A805" s="1">
        <v>44662</v>
      </c>
      <c r="B805" s="2">
        <v>980.4</v>
      </c>
      <c r="C805" s="2">
        <v>1008.4681</v>
      </c>
      <c r="D805" s="2">
        <v>974.64</v>
      </c>
      <c r="E805" s="2">
        <v>975.93</v>
      </c>
      <c r="F805" s="2">
        <v>19785735</v>
      </c>
      <c r="G805" s="27" t="str">
        <f>TEXT(StockData[[#This Row],[Date]],"dddd")</f>
        <v>Monday</v>
      </c>
      <c r="H805" s="27" t="str">
        <f>TEXT(StockData[[#This Row],[Date]],"mmm yyyy")</f>
        <v>Apr 2022</v>
      </c>
      <c r="I805" s="2">
        <f>StockData[[#This Row],[high]] - StockData[[#This Row],[low]]</f>
        <v>33.828100000000063</v>
      </c>
      <c r="J805" s="27" t="str">
        <f>IF(StockData[[#This Row],[high]]=_xlfn.MAXIFS(StockData[high],StockData[Date],"&lt;="&amp;StockData[[#This Row],[Date]]),"New High","Repeat")</f>
        <v>Repeat</v>
      </c>
      <c r="K805" s="27" t="str">
        <f>IF(StockData[[#This Row],[Spread]]&lt;5,"Low",IF(StockData[[#This Row],[Spread]]&lt;=15,"Medium","High"))</f>
        <v>High</v>
      </c>
      <c r="L805" s="27" t="str">
        <f>IF(StockData[[#This Row],[Spread]] &gt; AVERAGE(StockData[Spread]) * 1.2, "High", IF(StockData[[#This Row],[Spread]] &lt; AVERAGE(StockData[Spread]) * 0.8, "Low", "Medium"))</f>
        <v>High</v>
      </c>
      <c r="M805" s="13">
        <f>(StockData[[#This Row],[close]] - StockData[[#This Row],[open]] )/ StockData[[#This Row],[open]]</f>
        <v>-4.5593635250918271E-3</v>
      </c>
      <c r="N805" s="27">
        <f>IF(StockData[[#This Row],[change%]] &gt; 0.02, 0.9, IF(StockData[[#This Row],[change%]] &lt; -0.02, -0.9, 0))</f>
        <v>0</v>
      </c>
      <c r="O805" s="27" t="str">
        <f>IF(StockData[[#This Row],[sentiment score]] &gt; 0.5, "Positive", IF(StockData[[#This Row],[sentiment score]] &lt; -0.5, "Negative", "Neutral"))</f>
        <v>Neutral</v>
      </c>
    </row>
    <row r="806" spans="1:15" x14ac:dyDescent="0.3">
      <c r="A806" s="1">
        <v>44659</v>
      </c>
      <c r="B806" s="2">
        <v>1043.21</v>
      </c>
      <c r="C806" s="2">
        <v>1048.44</v>
      </c>
      <c r="D806" s="2">
        <v>1022.4349999999999</v>
      </c>
      <c r="E806" s="2">
        <v>1025.49</v>
      </c>
      <c r="F806" s="2">
        <v>18337896</v>
      </c>
      <c r="G806" s="27" t="str">
        <f>TEXT(StockData[[#This Row],[Date]],"dddd")</f>
        <v>Friday</v>
      </c>
      <c r="H806" s="27" t="str">
        <f>TEXT(StockData[[#This Row],[Date]],"mmm yyyy")</f>
        <v>Apr 2022</v>
      </c>
      <c r="I806" s="2">
        <f>StockData[[#This Row],[high]] - StockData[[#This Row],[low]]</f>
        <v>26.005000000000109</v>
      </c>
      <c r="J806" s="27" t="str">
        <f>IF(StockData[[#This Row],[high]]=_xlfn.MAXIFS(StockData[high],StockData[Date],"&lt;="&amp;StockData[[#This Row],[Date]]),"New High","Repeat")</f>
        <v>Repeat</v>
      </c>
      <c r="K806" s="27" t="str">
        <f>IF(StockData[[#This Row],[Spread]]&lt;5,"Low",IF(StockData[[#This Row],[Spread]]&lt;=15,"Medium","High"))</f>
        <v>High</v>
      </c>
      <c r="L806" s="27" t="str">
        <f>IF(StockData[[#This Row],[Spread]] &gt; AVERAGE(StockData[Spread]) * 1.2, "High", IF(StockData[[#This Row],[Spread]] &lt; AVERAGE(StockData[Spread]) * 0.8, "Low", "Medium"))</f>
        <v>High</v>
      </c>
      <c r="M806" s="13">
        <f>(StockData[[#This Row],[close]] - StockData[[#This Row],[open]] )/ StockData[[#This Row],[open]]</f>
        <v>-1.6986033492777126E-2</v>
      </c>
      <c r="N806" s="27">
        <f>IF(StockData[[#This Row],[change%]] &gt; 0.02, 0.9, IF(StockData[[#This Row],[change%]] &lt; -0.02, -0.9, 0))</f>
        <v>0</v>
      </c>
      <c r="O806" s="27" t="str">
        <f>IF(StockData[[#This Row],[sentiment score]] &gt; 0.5, "Positive", IF(StockData[[#This Row],[sentiment score]] &lt; -0.5, "Negative", "Neutral"))</f>
        <v>Neutral</v>
      </c>
    </row>
    <row r="807" spans="1:15" x14ac:dyDescent="0.3">
      <c r="A807" s="1">
        <v>44658</v>
      </c>
      <c r="B807" s="2">
        <v>1052.3900000000001</v>
      </c>
      <c r="C807" s="2">
        <v>1076.5899999999999</v>
      </c>
      <c r="D807" s="2">
        <v>1021.5401000000001</v>
      </c>
      <c r="E807" s="2">
        <v>1057.26</v>
      </c>
      <c r="F807" s="2">
        <v>26482353</v>
      </c>
      <c r="G807" s="27" t="str">
        <f>TEXT(StockData[[#This Row],[Date]],"dddd")</f>
        <v>Thursday</v>
      </c>
      <c r="H807" s="27" t="str">
        <f>TEXT(StockData[[#This Row],[Date]],"mmm yyyy")</f>
        <v>Apr 2022</v>
      </c>
      <c r="I807" s="2">
        <f>StockData[[#This Row],[high]] - StockData[[#This Row],[low]]</f>
        <v>55.049899999999866</v>
      </c>
      <c r="J807" s="27" t="str">
        <f>IF(StockData[[#This Row],[high]]=_xlfn.MAXIFS(StockData[high],StockData[Date],"&lt;="&amp;StockData[[#This Row],[Date]]),"New High","Repeat")</f>
        <v>Repeat</v>
      </c>
      <c r="K807" s="27" t="str">
        <f>IF(StockData[[#This Row],[Spread]]&lt;5,"Low",IF(StockData[[#This Row],[Spread]]&lt;=15,"Medium","High"))</f>
        <v>High</v>
      </c>
      <c r="L807" s="27" t="str">
        <f>IF(StockData[[#This Row],[Spread]] &gt; AVERAGE(StockData[Spread]) * 1.2, "High", IF(StockData[[#This Row],[Spread]] &lt; AVERAGE(StockData[Spread]) * 0.8, "Low", "Medium"))</f>
        <v>High</v>
      </c>
      <c r="M807" s="13">
        <f>(StockData[[#This Row],[close]] - StockData[[#This Row],[open]] )/ StockData[[#This Row],[open]]</f>
        <v>4.6275620254847445E-3</v>
      </c>
      <c r="N807" s="27">
        <f>IF(StockData[[#This Row],[change%]] &gt; 0.02, 0.9, IF(StockData[[#This Row],[change%]] &lt; -0.02, -0.9, 0))</f>
        <v>0</v>
      </c>
      <c r="O807" s="27" t="str">
        <f>IF(StockData[[#This Row],[sentiment score]] &gt; 0.5, "Positive", IF(StockData[[#This Row],[sentiment score]] &lt; -0.5, "Negative", "Neutral"))</f>
        <v>Neutral</v>
      </c>
    </row>
    <row r="808" spans="1:15" x14ac:dyDescent="0.3">
      <c r="A808" s="1">
        <v>44657</v>
      </c>
      <c r="B808" s="2">
        <v>1073.47</v>
      </c>
      <c r="C808" s="2">
        <v>1079</v>
      </c>
      <c r="D808" s="2">
        <v>1027.7</v>
      </c>
      <c r="E808" s="2">
        <v>1045.76</v>
      </c>
      <c r="F808" s="2">
        <v>29782845</v>
      </c>
      <c r="G808" s="27" t="str">
        <f>TEXT(StockData[[#This Row],[Date]],"dddd")</f>
        <v>Wednesday</v>
      </c>
      <c r="H808" s="27" t="str">
        <f>TEXT(StockData[[#This Row],[Date]],"mmm yyyy")</f>
        <v>Apr 2022</v>
      </c>
      <c r="I808" s="2">
        <f>StockData[[#This Row],[high]] - StockData[[#This Row],[low]]</f>
        <v>51.299999999999955</v>
      </c>
      <c r="J808" s="27" t="str">
        <f>IF(StockData[[#This Row],[high]]=_xlfn.MAXIFS(StockData[high],StockData[Date],"&lt;="&amp;StockData[[#This Row],[Date]]),"New High","Repeat")</f>
        <v>Repeat</v>
      </c>
      <c r="K808" s="27" t="str">
        <f>IF(StockData[[#This Row],[Spread]]&lt;5,"Low",IF(StockData[[#This Row],[Spread]]&lt;=15,"Medium","High"))</f>
        <v>High</v>
      </c>
      <c r="L808" s="27" t="str">
        <f>IF(StockData[[#This Row],[Spread]] &gt; AVERAGE(StockData[Spread]) * 1.2, "High", IF(StockData[[#This Row],[Spread]] &lt; AVERAGE(StockData[Spread]) * 0.8, "Low", "Medium"))</f>
        <v>High</v>
      </c>
      <c r="M808" s="13">
        <f>(StockData[[#This Row],[close]] - StockData[[#This Row],[open]] )/ StockData[[#This Row],[open]]</f>
        <v>-2.5813483376340311E-2</v>
      </c>
      <c r="N808" s="27">
        <f>IF(StockData[[#This Row],[change%]] &gt; 0.02, 0.9, IF(StockData[[#This Row],[change%]] &lt; -0.02, -0.9, 0))</f>
        <v>-0.9</v>
      </c>
      <c r="O808" s="27" t="str">
        <f>IF(StockData[[#This Row],[sentiment score]] &gt; 0.5, "Positive", IF(StockData[[#This Row],[sentiment score]] &lt; -0.5, "Negative", "Neutral"))</f>
        <v>Negative</v>
      </c>
    </row>
    <row r="809" spans="1:15" x14ac:dyDescent="0.3">
      <c r="A809" s="1">
        <v>44656</v>
      </c>
      <c r="B809" s="2">
        <v>1136.3</v>
      </c>
      <c r="C809" s="2">
        <v>1152.8699999999999</v>
      </c>
      <c r="D809" s="2">
        <v>1087.3</v>
      </c>
      <c r="E809" s="2">
        <v>1091.26</v>
      </c>
      <c r="F809" s="2">
        <v>26192187</v>
      </c>
      <c r="G809" s="27" t="str">
        <f>TEXT(StockData[[#This Row],[Date]],"dddd")</f>
        <v>Tuesday</v>
      </c>
      <c r="H809" s="27" t="str">
        <f>TEXT(StockData[[#This Row],[Date]],"mmm yyyy")</f>
        <v>Apr 2022</v>
      </c>
      <c r="I809" s="2">
        <f>StockData[[#This Row],[high]] - StockData[[#This Row],[low]]</f>
        <v>65.569999999999936</v>
      </c>
      <c r="J809" s="27" t="str">
        <f>IF(StockData[[#This Row],[high]]=_xlfn.MAXIFS(StockData[high],StockData[Date],"&lt;="&amp;StockData[[#This Row],[Date]]),"New High","Repeat")</f>
        <v>Repeat</v>
      </c>
      <c r="K809" s="27" t="str">
        <f>IF(StockData[[#This Row],[Spread]]&lt;5,"Low",IF(StockData[[#This Row],[Spread]]&lt;=15,"Medium","High"))</f>
        <v>High</v>
      </c>
      <c r="L809" s="27" t="str">
        <f>IF(StockData[[#This Row],[Spread]] &gt; AVERAGE(StockData[Spread]) * 1.2, "High", IF(StockData[[#This Row],[Spread]] &lt; AVERAGE(StockData[Spread]) * 0.8, "Low", "Medium"))</f>
        <v>High</v>
      </c>
      <c r="M809" s="13">
        <f>(StockData[[#This Row],[close]] - StockData[[#This Row],[open]] )/ StockData[[#This Row],[open]]</f>
        <v>-3.9637419695502919E-2</v>
      </c>
      <c r="N809" s="27">
        <f>IF(StockData[[#This Row],[change%]] &gt; 0.02, 0.9, IF(StockData[[#This Row],[change%]] &lt; -0.02, -0.9, 0))</f>
        <v>-0.9</v>
      </c>
      <c r="O809" s="27" t="str">
        <f>IF(StockData[[#This Row],[sentiment score]] &gt; 0.5, "Positive", IF(StockData[[#This Row],[sentiment score]] &lt; -0.5, "Negative", "Neutral"))</f>
        <v>Negative</v>
      </c>
    </row>
    <row r="810" spans="1:15" x14ac:dyDescent="0.3">
      <c r="A810" s="1">
        <v>44655</v>
      </c>
      <c r="B810" s="2">
        <v>1089.3800000000001</v>
      </c>
      <c r="C810" s="2">
        <v>1149.9100000000001</v>
      </c>
      <c r="D810" s="2">
        <v>1072.53</v>
      </c>
      <c r="E810" s="2">
        <v>1145.45</v>
      </c>
      <c r="F810" s="2">
        <v>27392567</v>
      </c>
      <c r="G810" s="27" t="str">
        <f>TEXT(StockData[[#This Row],[Date]],"dddd")</f>
        <v>Monday</v>
      </c>
      <c r="H810" s="27" t="str">
        <f>TEXT(StockData[[#This Row],[Date]],"mmm yyyy")</f>
        <v>Apr 2022</v>
      </c>
      <c r="I810" s="2">
        <f>StockData[[#This Row],[high]] - StockData[[#This Row],[low]]</f>
        <v>77.380000000000109</v>
      </c>
      <c r="J810" s="27" t="str">
        <f>IF(StockData[[#This Row],[high]]=_xlfn.MAXIFS(StockData[high],StockData[Date],"&lt;="&amp;StockData[[#This Row],[Date]]),"New High","Repeat")</f>
        <v>Repeat</v>
      </c>
      <c r="K810" s="27" t="str">
        <f>IF(StockData[[#This Row],[Spread]]&lt;5,"Low",IF(StockData[[#This Row],[Spread]]&lt;=15,"Medium","High"))</f>
        <v>High</v>
      </c>
      <c r="L810" s="27" t="str">
        <f>IF(StockData[[#This Row],[Spread]] &gt; AVERAGE(StockData[Spread]) * 1.2, "High", IF(StockData[[#This Row],[Spread]] &lt; AVERAGE(StockData[Spread]) * 0.8, "Low", "Medium"))</f>
        <v>High</v>
      </c>
      <c r="M810" s="13">
        <f>(StockData[[#This Row],[close]] - StockData[[#This Row],[open]] )/ StockData[[#This Row],[open]]</f>
        <v>5.1469643283335413E-2</v>
      </c>
      <c r="N810" s="27">
        <f>IF(StockData[[#This Row],[change%]] &gt; 0.02, 0.9, IF(StockData[[#This Row],[change%]] &lt; -0.02, -0.9, 0))</f>
        <v>0.9</v>
      </c>
      <c r="O810" s="27" t="str">
        <f>IF(StockData[[#This Row],[sentiment score]] &gt; 0.5, "Positive", IF(StockData[[#This Row],[sentiment score]] &lt; -0.5, "Negative", "Neutral"))</f>
        <v>Positive</v>
      </c>
    </row>
    <row r="811" spans="1:15" x14ac:dyDescent="0.3">
      <c r="A811" s="1">
        <v>44652</v>
      </c>
      <c r="B811" s="2">
        <v>1081.1500000000001</v>
      </c>
      <c r="C811" s="2">
        <v>1094.75</v>
      </c>
      <c r="D811" s="2">
        <v>1066.6400000000001</v>
      </c>
      <c r="E811" s="2">
        <v>1084.5899999999999</v>
      </c>
      <c r="F811" s="2">
        <v>18087741</v>
      </c>
      <c r="G811" s="27" t="str">
        <f>TEXT(StockData[[#This Row],[Date]],"dddd")</f>
        <v>Friday</v>
      </c>
      <c r="H811" s="27" t="str">
        <f>TEXT(StockData[[#This Row],[Date]],"mmm yyyy")</f>
        <v>Apr 2022</v>
      </c>
      <c r="I811" s="2">
        <f>StockData[[#This Row],[high]] - StockData[[#This Row],[low]]</f>
        <v>28.1099999999999</v>
      </c>
      <c r="J811" s="27" t="str">
        <f>IF(StockData[[#This Row],[high]]=_xlfn.MAXIFS(StockData[high],StockData[Date],"&lt;="&amp;StockData[[#This Row],[Date]]),"New High","Repeat")</f>
        <v>Repeat</v>
      </c>
      <c r="K811" s="27" t="str">
        <f>IF(StockData[[#This Row],[Spread]]&lt;5,"Low",IF(StockData[[#This Row],[Spread]]&lt;=15,"Medium","High"))</f>
        <v>High</v>
      </c>
      <c r="L811" s="27" t="str">
        <f>IF(StockData[[#This Row],[Spread]] &gt; AVERAGE(StockData[Spread]) * 1.2, "High", IF(StockData[[#This Row],[Spread]] &lt; AVERAGE(StockData[Spread]) * 0.8, "Low", "Medium"))</f>
        <v>High</v>
      </c>
      <c r="M811" s="13">
        <f>(StockData[[#This Row],[close]] - StockData[[#This Row],[open]] )/ StockData[[#This Row],[open]]</f>
        <v>3.1817971604308623E-3</v>
      </c>
      <c r="N811" s="27">
        <f>IF(StockData[[#This Row],[change%]] &gt; 0.02, 0.9, IF(StockData[[#This Row],[change%]] &lt; -0.02, -0.9, 0))</f>
        <v>0</v>
      </c>
      <c r="O811" s="27" t="str">
        <f>IF(StockData[[#This Row],[sentiment score]] &gt; 0.5, "Positive", IF(StockData[[#This Row],[sentiment score]] &lt; -0.5, "Negative", "Neutral"))</f>
        <v>Neutral</v>
      </c>
    </row>
    <row r="812" spans="1:15" x14ac:dyDescent="0.3">
      <c r="A812" s="1">
        <v>44651</v>
      </c>
      <c r="B812" s="2">
        <v>1094.57</v>
      </c>
      <c r="C812" s="2">
        <v>1103.1398999999999</v>
      </c>
      <c r="D812" s="2">
        <v>1076.6410000000001</v>
      </c>
      <c r="E812" s="2">
        <v>1077.5999999999999</v>
      </c>
      <c r="F812" s="2">
        <v>16330919</v>
      </c>
      <c r="G812" s="27" t="str">
        <f>TEXT(StockData[[#This Row],[Date]],"dddd")</f>
        <v>Thursday</v>
      </c>
      <c r="H812" s="27" t="str">
        <f>TEXT(StockData[[#This Row],[Date]],"mmm yyyy")</f>
        <v>Mar 2022</v>
      </c>
      <c r="I812" s="2">
        <f>StockData[[#This Row],[high]] - StockData[[#This Row],[low]]</f>
        <v>26.498899999999821</v>
      </c>
      <c r="J812" s="27" t="str">
        <f>IF(StockData[[#This Row],[high]]=_xlfn.MAXIFS(StockData[high],StockData[Date],"&lt;="&amp;StockData[[#This Row],[Date]]),"New High","Repeat")</f>
        <v>Repeat</v>
      </c>
      <c r="K812" s="27" t="str">
        <f>IF(StockData[[#This Row],[Spread]]&lt;5,"Low",IF(StockData[[#This Row],[Spread]]&lt;=15,"Medium","High"))</f>
        <v>High</v>
      </c>
      <c r="L812" s="27" t="str">
        <f>IF(StockData[[#This Row],[Spread]] &gt; AVERAGE(StockData[Spread]) * 1.2, "High", IF(StockData[[#This Row],[Spread]] &lt; AVERAGE(StockData[Spread]) * 0.8, "Low", "Medium"))</f>
        <v>High</v>
      </c>
      <c r="M812" s="13">
        <f>(StockData[[#This Row],[close]] - StockData[[#This Row],[open]] )/ StockData[[#This Row],[open]]</f>
        <v>-1.550380514722679E-2</v>
      </c>
      <c r="N812" s="27">
        <f>IF(StockData[[#This Row],[change%]] &gt; 0.02, 0.9, IF(StockData[[#This Row],[change%]] &lt; -0.02, -0.9, 0))</f>
        <v>0</v>
      </c>
      <c r="O812" s="27" t="str">
        <f>IF(StockData[[#This Row],[sentiment score]] &gt; 0.5, "Positive", IF(StockData[[#This Row],[sentiment score]] &lt; -0.5, "Negative", "Neutral"))</f>
        <v>Neutral</v>
      </c>
    </row>
    <row r="813" spans="1:15" x14ac:dyDescent="0.3">
      <c r="A813" s="1">
        <v>44650</v>
      </c>
      <c r="B813" s="2">
        <v>1091.17</v>
      </c>
      <c r="C813" s="2">
        <v>1113.95</v>
      </c>
      <c r="D813" s="2">
        <v>1084</v>
      </c>
      <c r="E813" s="2">
        <v>1093.99</v>
      </c>
      <c r="F813" s="2">
        <v>19955002</v>
      </c>
      <c r="G813" s="27" t="str">
        <f>TEXT(StockData[[#This Row],[Date]],"dddd")</f>
        <v>Wednesday</v>
      </c>
      <c r="H813" s="27" t="str">
        <f>TEXT(StockData[[#This Row],[Date]],"mmm yyyy")</f>
        <v>Mar 2022</v>
      </c>
      <c r="I813" s="2">
        <f>StockData[[#This Row],[high]] - StockData[[#This Row],[low]]</f>
        <v>29.950000000000045</v>
      </c>
      <c r="J813" s="27" t="str">
        <f>IF(StockData[[#This Row],[high]]=_xlfn.MAXIFS(StockData[high],StockData[Date],"&lt;="&amp;StockData[[#This Row],[Date]]),"New High","Repeat")</f>
        <v>Repeat</v>
      </c>
      <c r="K813" s="27" t="str">
        <f>IF(StockData[[#This Row],[Spread]]&lt;5,"Low",IF(StockData[[#This Row],[Spread]]&lt;=15,"Medium","High"))</f>
        <v>High</v>
      </c>
      <c r="L813" s="27" t="str">
        <f>IF(StockData[[#This Row],[Spread]] &gt; AVERAGE(StockData[Spread]) * 1.2, "High", IF(StockData[[#This Row],[Spread]] &lt; AVERAGE(StockData[Spread]) * 0.8, "Low", "Medium"))</f>
        <v>High</v>
      </c>
      <c r="M813" s="13">
        <f>(StockData[[#This Row],[close]] - StockData[[#This Row],[open]] )/ StockData[[#This Row],[open]]</f>
        <v>2.5843819019950478E-3</v>
      </c>
      <c r="N813" s="27">
        <f>IF(StockData[[#This Row],[change%]] &gt; 0.02, 0.9, IF(StockData[[#This Row],[change%]] &lt; -0.02, -0.9, 0))</f>
        <v>0</v>
      </c>
      <c r="O813" s="27" t="str">
        <f>IF(StockData[[#This Row],[sentiment score]] &gt; 0.5, "Positive", IF(StockData[[#This Row],[sentiment score]] &lt; -0.5, "Negative", "Neutral"))</f>
        <v>Neutral</v>
      </c>
    </row>
    <row r="814" spans="1:15" x14ac:dyDescent="0.3">
      <c r="A814" s="1">
        <v>44649</v>
      </c>
      <c r="B814" s="2">
        <v>1107.99</v>
      </c>
      <c r="C814" s="2">
        <v>1114.77</v>
      </c>
      <c r="D814" s="2">
        <v>1073.1099999999999</v>
      </c>
      <c r="E814" s="2">
        <v>1099.57</v>
      </c>
      <c r="F814" s="2">
        <v>24538273</v>
      </c>
      <c r="G814" s="27" t="str">
        <f>TEXT(StockData[[#This Row],[Date]],"dddd")</f>
        <v>Tuesday</v>
      </c>
      <c r="H814" s="27" t="str">
        <f>TEXT(StockData[[#This Row],[Date]],"mmm yyyy")</f>
        <v>Mar 2022</v>
      </c>
      <c r="I814" s="2">
        <f>StockData[[#This Row],[high]] - StockData[[#This Row],[low]]</f>
        <v>41.660000000000082</v>
      </c>
      <c r="J814" s="27" t="str">
        <f>IF(StockData[[#This Row],[high]]=_xlfn.MAXIFS(StockData[high],StockData[Date],"&lt;="&amp;StockData[[#This Row],[Date]]),"New High","Repeat")</f>
        <v>Repeat</v>
      </c>
      <c r="K814" s="27" t="str">
        <f>IF(StockData[[#This Row],[Spread]]&lt;5,"Low",IF(StockData[[#This Row],[Spread]]&lt;=15,"Medium","High"))</f>
        <v>High</v>
      </c>
      <c r="L814" s="27" t="str">
        <f>IF(StockData[[#This Row],[Spread]] &gt; AVERAGE(StockData[Spread]) * 1.2, "High", IF(StockData[[#This Row],[Spread]] &lt; AVERAGE(StockData[Spread]) * 0.8, "Low", "Medium"))</f>
        <v>High</v>
      </c>
      <c r="M814" s="13">
        <f>(StockData[[#This Row],[close]] - StockData[[#This Row],[open]] )/ StockData[[#This Row],[open]]</f>
        <v>-7.5993465644997454E-3</v>
      </c>
      <c r="N814" s="27">
        <f>IF(StockData[[#This Row],[change%]] &gt; 0.02, 0.9, IF(StockData[[#This Row],[change%]] &lt; -0.02, -0.9, 0))</f>
        <v>0</v>
      </c>
      <c r="O814" s="27" t="str">
        <f>IF(StockData[[#This Row],[sentiment score]] &gt; 0.5, "Positive", IF(StockData[[#This Row],[sentiment score]] &lt; -0.5, "Negative", "Neutral"))</f>
        <v>Neutral</v>
      </c>
    </row>
    <row r="815" spans="1:15" x14ac:dyDescent="0.3">
      <c r="A815" s="1">
        <v>44648</v>
      </c>
      <c r="B815" s="2">
        <v>1065.0999999999999</v>
      </c>
      <c r="C815" s="2">
        <v>1097.8798999999999</v>
      </c>
      <c r="D815" s="2">
        <v>1053.5999999999999</v>
      </c>
      <c r="E815" s="2">
        <v>1091.8399999999999</v>
      </c>
      <c r="F815" s="2">
        <v>34168693</v>
      </c>
      <c r="G815" s="27" t="str">
        <f>TEXT(StockData[[#This Row],[Date]],"dddd")</f>
        <v>Monday</v>
      </c>
      <c r="H815" s="27" t="str">
        <f>TEXT(StockData[[#This Row],[Date]],"mmm yyyy")</f>
        <v>Mar 2022</v>
      </c>
      <c r="I815" s="2">
        <f>StockData[[#This Row],[high]] - StockData[[#This Row],[low]]</f>
        <v>44.279899999999998</v>
      </c>
      <c r="J815" s="27" t="str">
        <f>IF(StockData[[#This Row],[high]]=_xlfn.MAXIFS(StockData[high],StockData[Date],"&lt;="&amp;StockData[[#This Row],[Date]]),"New High","Repeat")</f>
        <v>Repeat</v>
      </c>
      <c r="K815" s="27" t="str">
        <f>IF(StockData[[#This Row],[Spread]]&lt;5,"Low",IF(StockData[[#This Row],[Spread]]&lt;=15,"Medium","High"))</f>
        <v>High</v>
      </c>
      <c r="L815" s="27" t="str">
        <f>IF(StockData[[#This Row],[Spread]] &gt; AVERAGE(StockData[Spread]) * 1.2, "High", IF(StockData[[#This Row],[Spread]] &lt; AVERAGE(StockData[Spread]) * 0.8, "Low", "Medium"))</f>
        <v>High</v>
      </c>
      <c r="M815" s="13">
        <f>(StockData[[#This Row],[close]] - StockData[[#This Row],[open]] )/ StockData[[#This Row],[open]]</f>
        <v>2.5105623885081224E-2</v>
      </c>
      <c r="N815" s="27">
        <f>IF(StockData[[#This Row],[change%]] &gt; 0.02, 0.9, IF(StockData[[#This Row],[change%]] &lt; -0.02, -0.9, 0))</f>
        <v>0.9</v>
      </c>
      <c r="O815" s="27" t="str">
        <f>IF(StockData[[#This Row],[sentiment score]] &gt; 0.5, "Positive", IF(StockData[[#This Row],[sentiment score]] &lt; -0.5, "Negative", "Neutral"))</f>
        <v>Positive</v>
      </c>
    </row>
    <row r="816" spans="1:15" x14ac:dyDescent="0.3">
      <c r="A816" s="1">
        <v>44645</v>
      </c>
      <c r="B816" s="2">
        <v>1008</v>
      </c>
      <c r="C816" s="2">
        <v>1021.7999</v>
      </c>
      <c r="D816" s="2">
        <v>997.32010000000002</v>
      </c>
      <c r="E816" s="2">
        <v>1010.64</v>
      </c>
      <c r="F816" s="2">
        <v>20496893</v>
      </c>
      <c r="G816" s="27" t="str">
        <f>TEXT(StockData[[#This Row],[Date]],"dddd")</f>
        <v>Friday</v>
      </c>
      <c r="H816" s="27" t="str">
        <f>TEXT(StockData[[#This Row],[Date]],"mmm yyyy")</f>
        <v>Mar 2022</v>
      </c>
      <c r="I816" s="2">
        <f>StockData[[#This Row],[high]] - StockData[[#This Row],[low]]</f>
        <v>24.479799999999955</v>
      </c>
      <c r="J816" s="27" t="str">
        <f>IF(StockData[[#This Row],[high]]=_xlfn.MAXIFS(StockData[high],StockData[Date],"&lt;="&amp;StockData[[#This Row],[Date]]),"New High","Repeat")</f>
        <v>Repeat</v>
      </c>
      <c r="K816" s="27" t="str">
        <f>IF(StockData[[#This Row],[Spread]]&lt;5,"Low",IF(StockData[[#This Row],[Spread]]&lt;=15,"Medium","High"))</f>
        <v>High</v>
      </c>
      <c r="L816" s="27" t="str">
        <f>IF(StockData[[#This Row],[Spread]] &gt; AVERAGE(StockData[Spread]) * 1.2, "High", IF(StockData[[#This Row],[Spread]] &lt; AVERAGE(StockData[Spread]) * 0.8, "Low", "Medium"))</f>
        <v>High</v>
      </c>
      <c r="M816" s="13">
        <f>(StockData[[#This Row],[close]] - StockData[[#This Row],[open]] )/ StockData[[#This Row],[open]]</f>
        <v>2.6190476190476055E-3</v>
      </c>
      <c r="N816" s="27">
        <f>IF(StockData[[#This Row],[change%]] &gt; 0.02, 0.9, IF(StockData[[#This Row],[change%]] &lt; -0.02, -0.9, 0))</f>
        <v>0</v>
      </c>
      <c r="O816" s="27" t="str">
        <f>IF(StockData[[#This Row],[sentiment score]] &gt; 0.5, "Positive", IF(StockData[[#This Row],[sentiment score]] &lt; -0.5, "Negative", "Neutral"))</f>
        <v>Neutral</v>
      </c>
    </row>
    <row r="817" spans="1:15" x14ac:dyDescent="0.3">
      <c r="A817" s="1">
        <v>44644</v>
      </c>
      <c r="B817" s="2">
        <v>1009.73</v>
      </c>
      <c r="C817" s="2">
        <v>1024.49</v>
      </c>
      <c r="D817" s="2">
        <v>988.8</v>
      </c>
      <c r="E817" s="2">
        <v>1013.92</v>
      </c>
      <c r="F817" s="2">
        <v>22973626</v>
      </c>
      <c r="G817" s="27" t="str">
        <f>TEXT(StockData[[#This Row],[Date]],"dddd")</f>
        <v>Thursday</v>
      </c>
      <c r="H817" s="27" t="str">
        <f>TEXT(StockData[[#This Row],[Date]],"mmm yyyy")</f>
        <v>Mar 2022</v>
      </c>
      <c r="I817" s="2">
        <f>StockData[[#This Row],[high]] - StockData[[#This Row],[low]]</f>
        <v>35.690000000000055</v>
      </c>
      <c r="J817" s="27" t="str">
        <f>IF(StockData[[#This Row],[high]]=_xlfn.MAXIFS(StockData[high],StockData[Date],"&lt;="&amp;StockData[[#This Row],[Date]]),"New High","Repeat")</f>
        <v>Repeat</v>
      </c>
      <c r="K817" s="27" t="str">
        <f>IF(StockData[[#This Row],[Spread]]&lt;5,"Low",IF(StockData[[#This Row],[Spread]]&lt;=15,"Medium","High"))</f>
        <v>High</v>
      </c>
      <c r="L817" s="27" t="str">
        <f>IF(StockData[[#This Row],[Spread]] &gt; AVERAGE(StockData[Spread]) * 1.2, "High", IF(StockData[[#This Row],[Spread]] &lt; AVERAGE(StockData[Spread]) * 0.8, "Low", "Medium"))</f>
        <v>High</v>
      </c>
      <c r="M817" s="13">
        <f>(StockData[[#This Row],[close]] - StockData[[#This Row],[open]] )/ StockData[[#This Row],[open]]</f>
        <v>4.1496241569527904E-3</v>
      </c>
      <c r="N817" s="27">
        <f>IF(StockData[[#This Row],[change%]] &gt; 0.02, 0.9, IF(StockData[[#This Row],[change%]] &lt; -0.02, -0.9, 0))</f>
        <v>0</v>
      </c>
      <c r="O817" s="27" t="str">
        <f>IF(StockData[[#This Row],[sentiment score]] &gt; 0.5, "Positive", IF(StockData[[#This Row],[sentiment score]] &lt; -0.5, "Negative", "Neutral"))</f>
        <v>Neutral</v>
      </c>
    </row>
    <row r="818" spans="1:15" x14ac:dyDescent="0.3">
      <c r="A818" s="1">
        <v>44643</v>
      </c>
      <c r="B818" s="2">
        <v>979.94</v>
      </c>
      <c r="C818" s="2">
        <v>1040.7</v>
      </c>
      <c r="D818" s="2">
        <v>976.4</v>
      </c>
      <c r="E818" s="2">
        <v>999.11</v>
      </c>
      <c r="F818" s="2">
        <v>40225383</v>
      </c>
      <c r="G818" s="27" t="str">
        <f>TEXT(StockData[[#This Row],[Date]],"dddd")</f>
        <v>Wednesday</v>
      </c>
      <c r="H818" s="27" t="str">
        <f>TEXT(StockData[[#This Row],[Date]],"mmm yyyy")</f>
        <v>Mar 2022</v>
      </c>
      <c r="I818" s="2">
        <f>StockData[[#This Row],[high]] - StockData[[#This Row],[low]]</f>
        <v>64.300000000000068</v>
      </c>
      <c r="J818" s="27" t="str">
        <f>IF(StockData[[#This Row],[high]]=_xlfn.MAXIFS(StockData[high],StockData[Date],"&lt;="&amp;StockData[[#This Row],[Date]]),"New High","Repeat")</f>
        <v>Repeat</v>
      </c>
      <c r="K818" s="27" t="str">
        <f>IF(StockData[[#This Row],[Spread]]&lt;5,"Low",IF(StockData[[#This Row],[Spread]]&lt;=15,"Medium","High"))</f>
        <v>High</v>
      </c>
      <c r="L818" s="27" t="str">
        <f>IF(StockData[[#This Row],[Spread]] &gt; AVERAGE(StockData[Spread]) * 1.2, "High", IF(StockData[[#This Row],[Spread]] &lt; AVERAGE(StockData[Spread]) * 0.8, "Low", "Medium"))</f>
        <v>High</v>
      </c>
      <c r="M818" s="13">
        <f>(StockData[[#This Row],[close]] - StockData[[#This Row],[open]] )/ StockData[[#This Row],[open]]</f>
        <v>1.9562422189113575E-2</v>
      </c>
      <c r="N818" s="27">
        <f>IF(StockData[[#This Row],[change%]] &gt; 0.02, 0.9, IF(StockData[[#This Row],[change%]] &lt; -0.02, -0.9, 0))</f>
        <v>0</v>
      </c>
      <c r="O818" s="27" t="str">
        <f>IF(StockData[[#This Row],[sentiment score]] &gt; 0.5, "Positive", IF(StockData[[#This Row],[sentiment score]] &lt; -0.5, "Negative", "Neutral"))</f>
        <v>Neutral</v>
      </c>
    </row>
    <row r="819" spans="1:15" x14ac:dyDescent="0.3">
      <c r="A819" s="1">
        <v>44642</v>
      </c>
      <c r="B819" s="2">
        <v>930</v>
      </c>
      <c r="C819" s="2">
        <v>997.86</v>
      </c>
      <c r="D819" s="2">
        <v>921.75</v>
      </c>
      <c r="E819" s="2">
        <v>993.98</v>
      </c>
      <c r="F819" s="2">
        <v>34882278</v>
      </c>
      <c r="G819" s="27" t="str">
        <f>TEXT(StockData[[#This Row],[Date]],"dddd")</f>
        <v>Tuesday</v>
      </c>
      <c r="H819" s="27" t="str">
        <f>TEXT(StockData[[#This Row],[Date]],"mmm yyyy")</f>
        <v>Mar 2022</v>
      </c>
      <c r="I819" s="2">
        <f>StockData[[#This Row],[high]] - StockData[[#This Row],[low]]</f>
        <v>76.110000000000014</v>
      </c>
      <c r="J819" s="27" t="str">
        <f>IF(StockData[[#This Row],[high]]=_xlfn.MAXIFS(StockData[high],StockData[Date],"&lt;="&amp;StockData[[#This Row],[Date]]),"New High","Repeat")</f>
        <v>Repeat</v>
      </c>
      <c r="K819" s="27" t="str">
        <f>IF(StockData[[#This Row],[Spread]]&lt;5,"Low",IF(StockData[[#This Row],[Spread]]&lt;=15,"Medium","High"))</f>
        <v>High</v>
      </c>
      <c r="L819" s="27" t="str">
        <f>IF(StockData[[#This Row],[Spread]] &gt; AVERAGE(StockData[Spread]) * 1.2, "High", IF(StockData[[#This Row],[Spread]] &lt; AVERAGE(StockData[Spread]) * 0.8, "Low", "Medium"))</f>
        <v>High</v>
      </c>
      <c r="M819" s="13">
        <f>(StockData[[#This Row],[close]] - StockData[[#This Row],[open]] )/ StockData[[#This Row],[open]]</f>
        <v>6.8795698924731197E-2</v>
      </c>
      <c r="N819" s="27">
        <f>IF(StockData[[#This Row],[change%]] &gt; 0.02, 0.9, IF(StockData[[#This Row],[change%]] &lt; -0.02, -0.9, 0))</f>
        <v>0.9</v>
      </c>
      <c r="O819" s="27" t="str">
        <f>IF(StockData[[#This Row],[sentiment score]] &gt; 0.5, "Positive", IF(StockData[[#This Row],[sentiment score]] &lt; -0.5, "Negative", "Neutral"))</f>
        <v>Positive</v>
      </c>
    </row>
    <row r="820" spans="1:15" x14ac:dyDescent="0.3">
      <c r="A820" s="1">
        <v>44641</v>
      </c>
      <c r="B820" s="2">
        <v>914.98</v>
      </c>
      <c r="C820" s="2">
        <v>942.85</v>
      </c>
      <c r="D820" s="2">
        <v>907.09</v>
      </c>
      <c r="E820" s="2">
        <v>921.16</v>
      </c>
      <c r="F820" s="2">
        <v>26640958</v>
      </c>
      <c r="G820" s="27" t="str">
        <f>TEXT(StockData[[#This Row],[Date]],"dddd")</f>
        <v>Monday</v>
      </c>
      <c r="H820" s="27" t="str">
        <f>TEXT(StockData[[#This Row],[Date]],"mmm yyyy")</f>
        <v>Mar 2022</v>
      </c>
      <c r="I820" s="2">
        <f>StockData[[#This Row],[high]] - StockData[[#This Row],[low]]</f>
        <v>35.759999999999991</v>
      </c>
      <c r="J820" s="27" t="str">
        <f>IF(StockData[[#This Row],[high]]=_xlfn.MAXIFS(StockData[high],StockData[Date],"&lt;="&amp;StockData[[#This Row],[Date]]),"New High","Repeat")</f>
        <v>Repeat</v>
      </c>
      <c r="K820" s="27" t="str">
        <f>IF(StockData[[#This Row],[Spread]]&lt;5,"Low",IF(StockData[[#This Row],[Spread]]&lt;=15,"Medium","High"))</f>
        <v>High</v>
      </c>
      <c r="L820" s="27" t="str">
        <f>IF(StockData[[#This Row],[Spread]] &gt; AVERAGE(StockData[Spread]) * 1.2, "High", IF(StockData[[#This Row],[Spread]] &lt; AVERAGE(StockData[Spread]) * 0.8, "Low", "Medium"))</f>
        <v>High</v>
      </c>
      <c r="M820" s="13">
        <f>(StockData[[#This Row],[close]] - StockData[[#This Row],[open]] )/ StockData[[#This Row],[open]]</f>
        <v>6.754245994447911E-3</v>
      </c>
      <c r="N820" s="27">
        <f>IF(StockData[[#This Row],[change%]] &gt; 0.02, 0.9, IF(StockData[[#This Row],[change%]] &lt; -0.02, -0.9, 0))</f>
        <v>0</v>
      </c>
      <c r="O820" s="27" t="str">
        <f>IF(StockData[[#This Row],[sentiment score]] &gt; 0.5, "Positive", IF(StockData[[#This Row],[sentiment score]] &lt; -0.5, "Negative", "Neutral"))</f>
        <v>Neutral</v>
      </c>
    </row>
    <row r="821" spans="1:15" x14ac:dyDescent="0.3">
      <c r="A821" s="1">
        <v>44638</v>
      </c>
      <c r="B821" s="2">
        <v>874.49</v>
      </c>
      <c r="C821" s="2">
        <v>907.85</v>
      </c>
      <c r="D821" s="2">
        <v>867.39</v>
      </c>
      <c r="E821" s="2">
        <v>905.39</v>
      </c>
      <c r="F821" s="2">
        <v>33443159</v>
      </c>
      <c r="G821" s="27" t="str">
        <f>TEXT(StockData[[#This Row],[Date]],"dddd")</f>
        <v>Friday</v>
      </c>
      <c r="H821" s="27" t="str">
        <f>TEXT(StockData[[#This Row],[Date]],"mmm yyyy")</f>
        <v>Mar 2022</v>
      </c>
      <c r="I821" s="2">
        <f>StockData[[#This Row],[high]] - StockData[[#This Row],[low]]</f>
        <v>40.460000000000036</v>
      </c>
      <c r="J821" s="27" t="str">
        <f>IF(StockData[[#This Row],[high]]=_xlfn.MAXIFS(StockData[high],StockData[Date],"&lt;="&amp;StockData[[#This Row],[Date]]),"New High","Repeat")</f>
        <v>Repeat</v>
      </c>
      <c r="K821" s="27" t="str">
        <f>IF(StockData[[#This Row],[Spread]]&lt;5,"Low",IF(StockData[[#This Row],[Spread]]&lt;=15,"Medium","High"))</f>
        <v>High</v>
      </c>
      <c r="L821" s="27" t="str">
        <f>IF(StockData[[#This Row],[Spread]] &gt; AVERAGE(StockData[Spread]) * 1.2, "High", IF(StockData[[#This Row],[Spread]] &lt; AVERAGE(StockData[Spread]) * 0.8, "Low", "Medium"))</f>
        <v>High</v>
      </c>
      <c r="M821" s="13">
        <f>(StockData[[#This Row],[close]] - StockData[[#This Row],[open]] )/ StockData[[#This Row],[open]]</f>
        <v>3.533488090201143E-2</v>
      </c>
      <c r="N821" s="27">
        <f>IF(StockData[[#This Row],[change%]] &gt; 0.02, 0.9, IF(StockData[[#This Row],[change%]] &lt; -0.02, -0.9, 0))</f>
        <v>0.9</v>
      </c>
      <c r="O821" s="27" t="str">
        <f>IF(StockData[[#This Row],[sentiment score]] &gt; 0.5, "Positive", IF(StockData[[#This Row],[sentiment score]] &lt; -0.5, "Negative", "Neutral"))</f>
        <v>Positive</v>
      </c>
    </row>
    <row r="822" spans="1:15" x14ac:dyDescent="0.3">
      <c r="A822" s="1">
        <v>44637</v>
      </c>
      <c r="B822" s="2">
        <v>830.99</v>
      </c>
      <c r="C822" s="2">
        <v>875</v>
      </c>
      <c r="D822" s="2">
        <v>825.71780000000001</v>
      </c>
      <c r="E822" s="2">
        <v>871.6</v>
      </c>
      <c r="F822" s="2">
        <v>22194324</v>
      </c>
      <c r="G822" s="27" t="str">
        <f>TEXT(StockData[[#This Row],[Date]],"dddd")</f>
        <v>Thursday</v>
      </c>
      <c r="H822" s="27" t="str">
        <f>TEXT(StockData[[#This Row],[Date]],"mmm yyyy")</f>
        <v>Mar 2022</v>
      </c>
      <c r="I822" s="2">
        <f>StockData[[#This Row],[high]] - StockData[[#This Row],[low]]</f>
        <v>49.282199999999989</v>
      </c>
      <c r="J822" s="27" t="str">
        <f>IF(StockData[[#This Row],[high]]=_xlfn.MAXIFS(StockData[high],StockData[Date],"&lt;="&amp;StockData[[#This Row],[Date]]),"New High","Repeat")</f>
        <v>Repeat</v>
      </c>
      <c r="K822" s="27" t="str">
        <f>IF(StockData[[#This Row],[Spread]]&lt;5,"Low",IF(StockData[[#This Row],[Spread]]&lt;=15,"Medium","High"))</f>
        <v>High</v>
      </c>
      <c r="L822" s="27" t="str">
        <f>IF(StockData[[#This Row],[Spread]] &gt; AVERAGE(StockData[Spread]) * 1.2, "High", IF(StockData[[#This Row],[Spread]] &lt; AVERAGE(StockData[Spread]) * 0.8, "Low", "Medium"))</f>
        <v>High</v>
      </c>
      <c r="M822" s="13">
        <f>(StockData[[#This Row],[close]] - StockData[[#This Row],[open]] )/ StockData[[#This Row],[open]]</f>
        <v>4.8869420811321451E-2</v>
      </c>
      <c r="N822" s="27">
        <f>IF(StockData[[#This Row],[change%]] &gt; 0.02, 0.9, IF(StockData[[#This Row],[change%]] &lt; -0.02, -0.9, 0))</f>
        <v>0.9</v>
      </c>
      <c r="O822" s="27" t="str">
        <f>IF(StockData[[#This Row],[sentiment score]] &gt; 0.5, "Positive", IF(StockData[[#This Row],[sentiment score]] &lt; -0.5, "Negative", "Neutral"))</f>
        <v>Positive</v>
      </c>
    </row>
    <row r="823" spans="1:15" x14ac:dyDescent="0.3">
      <c r="A823" s="1">
        <v>44636</v>
      </c>
      <c r="B823" s="2">
        <v>809</v>
      </c>
      <c r="C823" s="2">
        <v>842</v>
      </c>
      <c r="D823" s="2">
        <v>802.26009999999997</v>
      </c>
      <c r="E823" s="2">
        <v>840.23</v>
      </c>
      <c r="F823" s="2">
        <v>28009607</v>
      </c>
      <c r="G823" s="27" t="str">
        <f>TEXT(StockData[[#This Row],[Date]],"dddd")</f>
        <v>Wednesday</v>
      </c>
      <c r="H823" s="27" t="str">
        <f>TEXT(StockData[[#This Row],[Date]],"mmm yyyy")</f>
        <v>Mar 2022</v>
      </c>
      <c r="I823" s="2">
        <f>StockData[[#This Row],[high]] - StockData[[#This Row],[low]]</f>
        <v>39.739900000000034</v>
      </c>
      <c r="J823" s="27" t="str">
        <f>IF(StockData[[#This Row],[high]]=_xlfn.MAXIFS(StockData[high],StockData[Date],"&lt;="&amp;StockData[[#This Row],[Date]]),"New High","Repeat")</f>
        <v>Repeat</v>
      </c>
      <c r="K823" s="27" t="str">
        <f>IF(StockData[[#This Row],[Spread]]&lt;5,"Low",IF(StockData[[#This Row],[Spread]]&lt;=15,"Medium","High"))</f>
        <v>High</v>
      </c>
      <c r="L823" s="27" t="str">
        <f>IF(StockData[[#This Row],[Spread]] &gt; AVERAGE(StockData[Spread]) * 1.2, "High", IF(StockData[[#This Row],[Spread]] &lt; AVERAGE(StockData[Spread]) * 0.8, "Low", "Medium"))</f>
        <v>High</v>
      </c>
      <c r="M823" s="13">
        <f>(StockData[[#This Row],[close]] - StockData[[#This Row],[open]] )/ StockData[[#This Row],[open]]</f>
        <v>3.8603213844252186E-2</v>
      </c>
      <c r="N823" s="27">
        <f>IF(StockData[[#This Row],[change%]] &gt; 0.02, 0.9, IF(StockData[[#This Row],[change%]] &lt; -0.02, -0.9, 0))</f>
        <v>0.9</v>
      </c>
      <c r="O823" s="27" t="str">
        <f>IF(StockData[[#This Row],[sentiment score]] &gt; 0.5, "Positive", IF(StockData[[#This Row],[sentiment score]] &lt; -0.5, "Negative", "Neutral"))</f>
        <v>Positive</v>
      </c>
    </row>
    <row r="824" spans="1:15" x14ac:dyDescent="0.3">
      <c r="A824" s="1">
        <v>44635</v>
      </c>
      <c r="B824" s="2">
        <v>775.27</v>
      </c>
      <c r="C824" s="2">
        <v>805.57</v>
      </c>
      <c r="D824" s="2">
        <v>756.57</v>
      </c>
      <c r="E824" s="2">
        <v>801.89</v>
      </c>
      <c r="F824" s="2">
        <v>22280381</v>
      </c>
      <c r="G824" s="27" t="str">
        <f>TEXT(StockData[[#This Row],[Date]],"dddd")</f>
        <v>Tuesday</v>
      </c>
      <c r="H824" s="27" t="str">
        <f>TEXT(StockData[[#This Row],[Date]],"mmm yyyy")</f>
        <v>Mar 2022</v>
      </c>
      <c r="I824" s="2">
        <f>StockData[[#This Row],[high]] - StockData[[#This Row],[low]]</f>
        <v>49</v>
      </c>
      <c r="J824" s="27" t="str">
        <f>IF(StockData[[#This Row],[high]]=_xlfn.MAXIFS(StockData[high],StockData[Date],"&lt;="&amp;StockData[[#This Row],[Date]]),"New High","Repeat")</f>
        <v>Repeat</v>
      </c>
      <c r="K824" s="27" t="str">
        <f>IF(StockData[[#This Row],[Spread]]&lt;5,"Low",IF(StockData[[#This Row],[Spread]]&lt;=15,"Medium","High"))</f>
        <v>High</v>
      </c>
      <c r="L824" s="27" t="str">
        <f>IF(StockData[[#This Row],[Spread]] &gt; AVERAGE(StockData[Spread]) * 1.2, "High", IF(StockData[[#This Row],[Spread]] &lt; AVERAGE(StockData[Spread]) * 0.8, "Low", "Medium"))</f>
        <v>High</v>
      </c>
      <c r="M824" s="13">
        <f>(StockData[[#This Row],[close]] - StockData[[#This Row],[open]] )/ StockData[[#This Row],[open]]</f>
        <v>3.4336424729449103E-2</v>
      </c>
      <c r="N824" s="27">
        <f>IF(StockData[[#This Row],[change%]] &gt; 0.02, 0.9, IF(StockData[[#This Row],[change%]] &lt; -0.02, -0.9, 0))</f>
        <v>0.9</v>
      </c>
      <c r="O824" s="27" t="str">
        <f>IF(StockData[[#This Row],[sentiment score]] &gt; 0.5, "Positive", IF(StockData[[#This Row],[sentiment score]] &lt; -0.5, "Negative", "Neutral"))</f>
        <v>Positive</v>
      </c>
    </row>
    <row r="825" spans="1:15" x14ac:dyDescent="0.3">
      <c r="A825" s="1">
        <v>44634</v>
      </c>
      <c r="B825" s="2">
        <v>780.61</v>
      </c>
      <c r="C825" s="2">
        <v>800.7</v>
      </c>
      <c r="D825" s="2">
        <v>756.04</v>
      </c>
      <c r="E825" s="2">
        <v>766.37</v>
      </c>
      <c r="F825" s="2">
        <v>23717421</v>
      </c>
      <c r="G825" s="27" t="str">
        <f>TEXT(StockData[[#This Row],[Date]],"dddd")</f>
        <v>Monday</v>
      </c>
      <c r="H825" s="27" t="str">
        <f>TEXT(StockData[[#This Row],[Date]],"mmm yyyy")</f>
        <v>Mar 2022</v>
      </c>
      <c r="I825" s="2">
        <f>StockData[[#This Row],[high]] - StockData[[#This Row],[low]]</f>
        <v>44.660000000000082</v>
      </c>
      <c r="J825" s="27" t="str">
        <f>IF(StockData[[#This Row],[high]]=_xlfn.MAXIFS(StockData[high],StockData[Date],"&lt;="&amp;StockData[[#This Row],[Date]]),"New High","Repeat")</f>
        <v>Repeat</v>
      </c>
      <c r="K825" s="27" t="str">
        <f>IF(StockData[[#This Row],[Spread]]&lt;5,"Low",IF(StockData[[#This Row],[Spread]]&lt;=15,"Medium","High"))</f>
        <v>High</v>
      </c>
      <c r="L825" s="27" t="str">
        <f>IF(StockData[[#This Row],[Spread]] &gt; AVERAGE(StockData[Spread]) * 1.2, "High", IF(StockData[[#This Row],[Spread]] &lt; AVERAGE(StockData[Spread]) * 0.8, "Low", "Medium"))</f>
        <v>High</v>
      </c>
      <c r="M825" s="13">
        <f>(StockData[[#This Row],[close]] - StockData[[#This Row],[open]] )/ StockData[[#This Row],[open]]</f>
        <v>-1.8242143964335596E-2</v>
      </c>
      <c r="N825" s="27">
        <f>IF(StockData[[#This Row],[change%]] &gt; 0.02, 0.9, IF(StockData[[#This Row],[change%]] &lt; -0.02, -0.9, 0))</f>
        <v>0</v>
      </c>
      <c r="O825" s="27" t="str">
        <f>IF(StockData[[#This Row],[sentiment score]] &gt; 0.5, "Positive", IF(StockData[[#This Row],[sentiment score]] &lt; -0.5, "Negative", "Neutral"))</f>
        <v>Neutral</v>
      </c>
    </row>
    <row r="826" spans="1:15" x14ac:dyDescent="0.3">
      <c r="A826" s="1">
        <v>44631</v>
      </c>
      <c r="B826" s="2">
        <v>840.197</v>
      </c>
      <c r="C826" s="2">
        <v>843.80200000000002</v>
      </c>
      <c r="D826" s="2">
        <v>793.77</v>
      </c>
      <c r="E826" s="2">
        <v>795.35</v>
      </c>
      <c r="F826" s="2">
        <v>22345722</v>
      </c>
      <c r="G826" s="27" t="str">
        <f>TEXT(StockData[[#This Row],[Date]],"dddd")</f>
        <v>Friday</v>
      </c>
      <c r="H826" s="27" t="str">
        <f>TEXT(StockData[[#This Row],[Date]],"mmm yyyy")</f>
        <v>Mar 2022</v>
      </c>
      <c r="I826" s="2">
        <f>StockData[[#This Row],[high]] - StockData[[#This Row],[low]]</f>
        <v>50.032000000000039</v>
      </c>
      <c r="J826" s="27" t="str">
        <f>IF(StockData[[#This Row],[high]]=_xlfn.MAXIFS(StockData[high],StockData[Date],"&lt;="&amp;StockData[[#This Row],[Date]]),"New High","Repeat")</f>
        <v>Repeat</v>
      </c>
      <c r="K826" s="27" t="str">
        <f>IF(StockData[[#This Row],[Spread]]&lt;5,"Low",IF(StockData[[#This Row],[Spread]]&lt;=15,"Medium","High"))</f>
        <v>High</v>
      </c>
      <c r="L826" s="27" t="str">
        <f>IF(StockData[[#This Row],[Spread]] &gt; AVERAGE(StockData[Spread]) * 1.2, "High", IF(StockData[[#This Row],[Spread]] &lt; AVERAGE(StockData[Spread]) * 0.8, "Low", "Medium"))</f>
        <v>High</v>
      </c>
      <c r="M826" s="13">
        <f>(StockData[[#This Row],[close]] - StockData[[#This Row],[open]] )/ StockData[[#This Row],[open]]</f>
        <v>-5.3376767591410086E-2</v>
      </c>
      <c r="N826" s="27">
        <f>IF(StockData[[#This Row],[change%]] &gt; 0.02, 0.9, IF(StockData[[#This Row],[change%]] &lt; -0.02, -0.9, 0))</f>
        <v>-0.9</v>
      </c>
      <c r="O826" s="27" t="str">
        <f>IF(StockData[[#This Row],[sentiment score]] &gt; 0.5, "Positive", IF(StockData[[#This Row],[sentiment score]] &lt; -0.5, "Negative", "Neutral"))</f>
        <v>Negative</v>
      </c>
    </row>
    <row r="827" spans="1:15" x14ac:dyDescent="0.3">
      <c r="A827" s="1">
        <v>44630</v>
      </c>
      <c r="B827" s="2">
        <v>851.45</v>
      </c>
      <c r="C827" s="2">
        <v>854.45</v>
      </c>
      <c r="D827" s="2">
        <v>810.36009999999999</v>
      </c>
      <c r="E827" s="2">
        <v>838.3</v>
      </c>
      <c r="F827" s="2">
        <v>19549548</v>
      </c>
      <c r="G827" s="27" t="str">
        <f>TEXT(StockData[[#This Row],[Date]],"dddd")</f>
        <v>Thursday</v>
      </c>
      <c r="H827" s="27" t="str">
        <f>TEXT(StockData[[#This Row],[Date]],"mmm yyyy")</f>
        <v>Mar 2022</v>
      </c>
      <c r="I827" s="2">
        <f>StockData[[#This Row],[high]] - StockData[[#This Row],[low]]</f>
        <v>44.089900000000057</v>
      </c>
      <c r="J827" s="27" t="str">
        <f>IF(StockData[[#This Row],[high]]=_xlfn.MAXIFS(StockData[high],StockData[Date],"&lt;="&amp;StockData[[#This Row],[Date]]),"New High","Repeat")</f>
        <v>Repeat</v>
      </c>
      <c r="K827" s="27" t="str">
        <f>IF(StockData[[#This Row],[Spread]]&lt;5,"Low",IF(StockData[[#This Row],[Spread]]&lt;=15,"Medium","High"))</f>
        <v>High</v>
      </c>
      <c r="L827" s="27" t="str">
        <f>IF(StockData[[#This Row],[Spread]] &gt; AVERAGE(StockData[Spread]) * 1.2, "High", IF(StockData[[#This Row],[Spread]] &lt; AVERAGE(StockData[Spread]) * 0.8, "Low", "Medium"))</f>
        <v>High</v>
      </c>
      <c r="M827" s="13">
        <f>(StockData[[#This Row],[close]] - StockData[[#This Row],[open]] )/ StockData[[#This Row],[open]]</f>
        <v>-1.5444242175113148E-2</v>
      </c>
      <c r="N827" s="27">
        <f>IF(StockData[[#This Row],[change%]] &gt; 0.02, 0.9, IF(StockData[[#This Row],[change%]] &lt; -0.02, -0.9, 0))</f>
        <v>0</v>
      </c>
      <c r="O827" s="27" t="str">
        <f>IF(StockData[[#This Row],[sentiment score]] &gt; 0.5, "Positive", IF(StockData[[#This Row],[sentiment score]] &lt; -0.5, "Negative", "Neutral"))</f>
        <v>Neutral</v>
      </c>
    </row>
    <row r="828" spans="1:15" x14ac:dyDescent="0.3">
      <c r="A828" s="1">
        <v>44629</v>
      </c>
      <c r="B828" s="2">
        <v>839.48</v>
      </c>
      <c r="C828" s="2">
        <v>860.56</v>
      </c>
      <c r="D828" s="2">
        <v>832.01</v>
      </c>
      <c r="E828" s="2">
        <v>858.97</v>
      </c>
      <c r="F828" s="2">
        <v>19727993</v>
      </c>
      <c r="G828" s="27" t="str">
        <f>TEXT(StockData[[#This Row],[Date]],"dddd")</f>
        <v>Wednesday</v>
      </c>
      <c r="H828" s="27" t="str">
        <f>TEXT(StockData[[#This Row],[Date]],"mmm yyyy")</f>
        <v>Mar 2022</v>
      </c>
      <c r="I828" s="2">
        <f>StockData[[#This Row],[high]] - StockData[[#This Row],[low]]</f>
        <v>28.549999999999955</v>
      </c>
      <c r="J828" s="27" t="str">
        <f>IF(StockData[[#This Row],[high]]=_xlfn.MAXIFS(StockData[high],StockData[Date],"&lt;="&amp;StockData[[#This Row],[Date]]),"New High","Repeat")</f>
        <v>Repeat</v>
      </c>
      <c r="K828" s="27" t="str">
        <f>IF(StockData[[#This Row],[Spread]]&lt;5,"Low",IF(StockData[[#This Row],[Spread]]&lt;=15,"Medium","High"))</f>
        <v>High</v>
      </c>
      <c r="L828" s="27" t="str">
        <f>IF(StockData[[#This Row],[Spread]] &gt; AVERAGE(StockData[Spread]) * 1.2, "High", IF(StockData[[#This Row],[Spread]] &lt; AVERAGE(StockData[Spread]) * 0.8, "Low", "Medium"))</f>
        <v>High</v>
      </c>
      <c r="M828" s="13">
        <f>(StockData[[#This Row],[close]] - StockData[[#This Row],[open]] )/ StockData[[#This Row],[open]]</f>
        <v>2.3216753228188888E-2</v>
      </c>
      <c r="N828" s="27">
        <f>IF(StockData[[#This Row],[change%]] &gt; 0.02, 0.9, IF(StockData[[#This Row],[change%]] &lt; -0.02, -0.9, 0))</f>
        <v>0.9</v>
      </c>
      <c r="O828" s="27" t="str">
        <f>IF(StockData[[#This Row],[sentiment score]] &gt; 0.5, "Positive", IF(StockData[[#This Row],[sentiment score]] &lt; -0.5, "Negative", "Neutral"))</f>
        <v>Positive</v>
      </c>
    </row>
    <row r="829" spans="1:15" x14ac:dyDescent="0.3">
      <c r="A829" s="1">
        <v>44628</v>
      </c>
      <c r="B829" s="2">
        <v>795.53</v>
      </c>
      <c r="C829" s="2">
        <v>849.99</v>
      </c>
      <c r="D829" s="2">
        <v>782.17</v>
      </c>
      <c r="E829" s="2">
        <v>824.4</v>
      </c>
      <c r="F829" s="2">
        <v>26799702</v>
      </c>
      <c r="G829" s="27" t="str">
        <f>TEXT(StockData[[#This Row],[Date]],"dddd")</f>
        <v>Tuesday</v>
      </c>
      <c r="H829" s="27" t="str">
        <f>TEXT(StockData[[#This Row],[Date]],"mmm yyyy")</f>
        <v>Mar 2022</v>
      </c>
      <c r="I829" s="2">
        <f>StockData[[#This Row],[high]] - StockData[[#This Row],[low]]</f>
        <v>67.82000000000005</v>
      </c>
      <c r="J829" s="27" t="str">
        <f>IF(StockData[[#This Row],[high]]=_xlfn.MAXIFS(StockData[high],StockData[Date],"&lt;="&amp;StockData[[#This Row],[Date]]),"New High","Repeat")</f>
        <v>Repeat</v>
      </c>
      <c r="K829" s="27" t="str">
        <f>IF(StockData[[#This Row],[Spread]]&lt;5,"Low",IF(StockData[[#This Row],[Spread]]&lt;=15,"Medium","High"))</f>
        <v>High</v>
      </c>
      <c r="L829" s="27" t="str">
        <f>IF(StockData[[#This Row],[Spread]] &gt; AVERAGE(StockData[Spread]) * 1.2, "High", IF(StockData[[#This Row],[Spread]] &lt; AVERAGE(StockData[Spread]) * 0.8, "Low", "Medium"))</f>
        <v>High</v>
      </c>
      <c r="M829" s="13">
        <f>(StockData[[#This Row],[close]] - StockData[[#This Row],[open]] )/ StockData[[#This Row],[open]]</f>
        <v>3.62902718942089E-2</v>
      </c>
      <c r="N829" s="27">
        <f>IF(StockData[[#This Row],[change%]] &gt; 0.02, 0.9, IF(StockData[[#This Row],[change%]] &lt; -0.02, -0.9, 0))</f>
        <v>0.9</v>
      </c>
      <c r="O829" s="27" t="str">
        <f>IF(StockData[[#This Row],[sentiment score]] &gt; 0.5, "Positive", IF(StockData[[#This Row],[sentiment score]] &lt; -0.5, "Negative", "Neutral"))</f>
        <v>Positive</v>
      </c>
    </row>
    <row r="830" spans="1:15" x14ac:dyDescent="0.3">
      <c r="A830" s="1">
        <v>44627</v>
      </c>
      <c r="B830" s="2">
        <v>856.3</v>
      </c>
      <c r="C830" s="2">
        <v>866.14</v>
      </c>
      <c r="D830" s="2">
        <v>804.57</v>
      </c>
      <c r="E830" s="2">
        <v>804.58</v>
      </c>
      <c r="F830" s="2">
        <v>24164724</v>
      </c>
      <c r="G830" s="27" t="str">
        <f>TEXT(StockData[[#This Row],[Date]],"dddd")</f>
        <v>Monday</v>
      </c>
      <c r="H830" s="27" t="str">
        <f>TEXT(StockData[[#This Row],[Date]],"mmm yyyy")</f>
        <v>Mar 2022</v>
      </c>
      <c r="I830" s="2">
        <f>StockData[[#This Row],[high]] - StockData[[#This Row],[low]]</f>
        <v>61.569999999999936</v>
      </c>
      <c r="J830" s="27" t="str">
        <f>IF(StockData[[#This Row],[high]]=_xlfn.MAXIFS(StockData[high],StockData[Date],"&lt;="&amp;StockData[[#This Row],[Date]]),"New High","Repeat")</f>
        <v>Repeat</v>
      </c>
      <c r="K830" s="27" t="str">
        <f>IF(StockData[[#This Row],[Spread]]&lt;5,"Low",IF(StockData[[#This Row],[Spread]]&lt;=15,"Medium","High"))</f>
        <v>High</v>
      </c>
      <c r="L830" s="27" t="str">
        <f>IF(StockData[[#This Row],[Spread]] &gt; AVERAGE(StockData[Spread]) * 1.2, "High", IF(StockData[[#This Row],[Spread]] &lt; AVERAGE(StockData[Spread]) * 0.8, "Low", "Medium"))</f>
        <v>High</v>
      </c>
      <c r="M830" s="13">
        <f>(StockData[[#This Row],[close]] - StockData[[#This Row],[open]] )/ StockData[[#This Row],[open]]</f>
        <v>-6.0399392736190487E-2</v>
      </c>
      <c r="N830" s="27">
        <f>IF(StockData[[#This Row],[change%]] &gt; 0.02, 0.9, IF(StockData[[#This Row],[change%]] &lt; -0.02, -0.9, 0))</f>
        <v>-0.9</v>
      </c>
      <c r="O830" s="27" t="str">
        <f>IF(StockData[[#This Row],[sentiment score]] &gt; 0.5, "Positive", IF(StockData[[#This Row],[sentiment score]] &lt; -0.5, "Negative", "Neutral"))</f>
        <v>Negative</v>
      </c>
    </row>
    <row r="831" spans="1:15" x14ac:dyDescent="0.3">
      <c r="A831" s="1">
        <v>44624</v>
      </c>
      <c r="B831" s="2">
        <v>849.1</v>
      </c>
      <c r="C831" s="2">
        <v>855.65</v>
      </c>
      <c r="D831" s="2">
        <v>825.16089999999997</v>
      </c>
      <c r="E831" s="2">
        <v>838.29</v>
      </c>
      <c r="F831" s="2">
        <v>22393287</v>
      </c>
      <c r="G831" s="27" t="str">
        <f>TEXT(StockData[[#This Row],[Date]],"dddd")</f>
        <v>Friday</v>
      </c>
      <c r="H831" s="27" t="str">
        <f>TEXT(StockData[[#This Row],[Date]],"mmm yyyy")</f>
        <v>Mar 2022</v>
      </c>
      <c r="I831" s="2">
        <f>StockData[[#This Row],[high]] - StockData[[#This Row],[low]]</f>
        <v>30.489100000000008</v>
      </c>
      <c r="J831" s="27" t="str">
        <f>IF(StockData[[#This Row],[high]]=_xlfn.MAXIFS(StockData[high],StockData[Date],"&lt;="&amp;StockData[[#This Row],[Date]]),"New High","Repeat")</f>
        <v>Repeat</v>
      </c>
      <c r="K831" s="27" t="str">
        <f>IF(StockData[[#This Row],[Spread]]&lt;5,"Low",IF(StockData[[#This Row],[Spread]]&lt;=15,"Medium","High"))</f>
        <v>High</v>
      </c>
      <c r="L831" s="27" t="str">
        <f>IF(StockData[[#This Row],[Spread]] &gt; AVERAGE(StockData[Spread]) * 1.2, "High", IF(StockData[[#This Row],[Spread]] &lt; AVERAGE(StockData[Spread]) * 0.8, "Low", "Medium"))</f>
        <v>High</v>
      </c>
      <c r="M831" s="13">
        <f>(StockData[[#This Row],[close]] - StockData[[#This Row],[open]] )/ StockData[[#This Row],[open]]</f>
        <v>-1.273112707572731E-2</v>
      </c>
      <c r="N831" s="27">
        <f>IF(StockData[[#This Row],[change%]] &gt; 0.02, 0.9, IF(StockData[[#This Row],[change%]] &lt; -0.02, -0.9, 0))</f>
        <v>0</v>
      </c>
      <c r="O831" s="27" t="str">
        <f>IF(StockData[[#This Row],[sentiment score]] &gt; 0.5, "Positive", IF(StockData[[#This Row],[sentiment score]] &lt; -0.5, "Negative", "Neutral"))</f>
        <v>Neutral</v>
      </c>
    </row>
    <row r="832" spans="1:15" x14ac:dyDescent="0.3">
      <c r="A832" s="1">
        <v>44623</v>
      </c>
      <c r="B832" s="2">
        <v>878.77</v>
      </c>
      <c r="C832" s="2">
        <v>886.43899999999996</v>
      </c>
      <c r="D832" s="2">
        <v>832.6001</v>
      </c>
      <c r="E832" s="2">
        <v>839.29</v>
      </c>
      <c r="F832" s="2">
        <v>20541169</v>
      </c>
      <c r="G832" s="27" t="str">
        <f>TEXT(StockData[[#This Row],[Date]],"dddd")</f>
        <v>Thursday</v>
      </c>
      <c r="H832" s="27" t="str">
        <f>TEXT(StockData[[#This Row],[Date]],"mmm yyyy")</f>
        <v>Mar 2022</v>
      </c>
      <c r="I832" s="2">
        <f>StockData[[#This Row],[high]] - StockData[[#This Row],[low]]</f>
        <v>53.838899999999967</v>
      </c>
      <c r="J832" s="27" t="str">
        <f>IF(StockData[[#This Row],[high]]=_xlfn.MAXIFS(StockData[high],StockData[Date],"&lt;="&amp;StockData[[#This Row],[Date]]),"New High","Repeat")</f>
        <v>Repeat</v>
      </c>
      <c r="K832" s="27" t="str">
        <f>IF(StockData[[#This Row],[Spread]]&lt;5,"Low",IF(StockData[[#This Row],[Spread]]&lt;=15,"Medium","High"))</f>
        <v>High</v>
      </c>
      <c r="L832" s="27" t="str">
        <f>IF(StockData[[#This Row],[Spread]] &gt; AVERAGE(StockData[Spread]) * 1.2, "High", IF(StockData[[#This Row],[Spread]] &lt; AVERAGE(StockData[Spread]) * 0.8, "Low", "Medium"))</f>
        <v>High</v>
      </c>
      <c r="M832" s="13">
        <f>(StockData[[#This Row],[close]] - StockData[[#This Row],[open]] )/ StockData[[#This Row],[open]]</f>
        <v>-4.4926431261877418E-2</v>
      </c>
      <c r="N832" s="27">
        <f>IF(StockData[[#This Row],[change%]] &gt; 0.02, 0.9, IF(StockData[[#This Row],[change%]] &lt; -0.02, -0.9, 0))</f>
        <v>-0.9</v>
      </c>
      <c r="O832" s="27" t="str">
        <f>IF(StockData[[#This Row],[sentiment score]] &gt; 0.5, "Positive", IF(StockData[[#This Row],[sentiment score]] &lt; -0.5, "Negative", "Neutral"))</f>
        <v>Negative</v>
      </c>
    </row>
    <row r="833" spans="1:15" x14ac:dyDescent="0.3">
      <c r="A833" s="1">
        <v>44622</v>
      </c>
      <c r="B833" s="2">
        <v>872.13</v>
      </c>
      <c r="C833" s="2">
        <v>886.48</v>
      </c>
      <c r="D833" s="2">
        <v>844.27210000000002</v>
      </c>
      <c r="E833" s="2">
        <v>879.89</v>
      </c>
      <c r="F833" s="2">
        <v>24881146</v>
      </c>
      <c r="G833" s="27" t="str">
        <f>TEXT(StockData[[#This Row],[Date]],"dddd")</f>
        <v>Wednesday</v>
      </c>
      <c r="H833" s="27" t="str">
        <f>TEXT(StockData[[#This Row],[Date]],"mmm yyyy")</f>
        <v>Mar 2022</v>
      </c>
      <c r="I833" s="2">
        <f>StockData[[#This Row],[high]] - StockData[[#This Row],[low]]</f>
        <v>42.207899999999995</v>
      </c>
      <c r="J833" s="27" t="str">
        <f>IF(StockData[[#This Row],[high]]=_xlfn.MAXIFS(StockData[high],StockData[Date],"&lt;="&amp;StockData[[#This Row],[Date]]),"New High","Repeat")</f>
        <v>Repeat</v>
      </c>
      <c r="K833" s="27" t="str">
        <f>IF(StockData[[#This Row],[Spread]]&lt;5,"Low",IF(StockData[[#This Row],[Spread]]&lt;=15,"Medium","High"))</f>
        <v>High</v>
      </c>
      <c r="L833" s="27" t="str">
        <f>IF(StockData[[#This Row],[Spread]] &gt; AVERAGE(StockData[Spread]) * 1.2, "High", IF(StockData[[#This Row],[Spread]] &lt; AVERAGE(StockData[Spread]) * 0.8, "Low", "Medium"))</f>
        <v>High</v>
      </c>
      <c r="M833" s="13">
        <f>(StockData[[#This Row],[close]] - StockData[[#This Row],[open]] )/ StockData[[#This Row],[open]]</f>
        <v>8.8977560684760197E-3</v>
      </c>
      <c r="N833" s="27">
        <f>IF(StockData[[#This Row],[change%]] &gt; 0.02, 0.9, IF(StockData[[#This Row],[change%]] &lt; -0.02, -0.9, 0))</f>
        <v>0</v>
      </c>
      <c r="O833" s="27" t="str">
        <f>IF(StockData[[#This Row],[sentiment score]] &gt; 0.5, "Positive", IF(StockData[[#This Row],[sentiment score]] &lt; -0.5, "Negative", "Neutral"))</f>
        <v>Neutral</v>
      </c>
    </row>
    <row r="834" spans="1:15" x14ac:dyDescent="0.3">
      <c r="A834" s="1">
        <v>44621</v>
      </c>
      <c r="B834" s="2">
        <v>869.68</v>
      </c>
      <c r="C834" s="2">
        <v>889.88</v>
      </c>
      <c r="D834" s="2">
        <v>853.78</v>
      </c>
      <c r="E834" s="2">
        <v>864.37</v>
      </c>
      <c r="F834" s="2">
        <v>24922287</v>
      </c>
      <c r="G834" s="27" t="str">
        <f>TEXT(StockData[[#This Row],[Date]],"dddd")</f>
        <v>Tuesday</v>
      </c>
      <c r="H834" s="27" t="str">
        <f>TEXT(StockData[[#This Row],[Date]],"mmm yyyy")</f>
        <v>Mar 2022</v>
      </c>
      <c r="I834" s="2">
        <f>StockData[[#This Row],[high]] - StockData[[#This Row],[low]]</f>
        <v>36.100000000000023</v>
      </c>
      <c r="J834" s="27" t="str">
        <f>IF(StockData[[#This Row],[high]]=_xlfn.MAXIFS(StockData[high],StockData[Date],"&lt;="&amp;StockData[[#This Row],[Date]]),"New High","Repeat")</f>
        <v>Repeat</v>
      </c>
      <c r="K834" s="27" t="str">
        <f>IF(StockData[[#This Row],[Spread]]&lt;5,"Low",IF(StockData[[#This Row],[Spread]]&lt;=15,"Medium","High"))</f>
        <v>High</v>
      </c>
      <c r="L834" s="27" t="str">
        <f>IF(StockData[[#This Row],[Spread]] &gt; AVERAGE(StockData[Spread]) * 1.2, "High", IF(StockData[[#This Row],[Spread]] &lt; AVERAGE(StockData[Spread]) * 0.8, "Low", "Medium"))</f>
        <v>High</v>
      </c>
      <c r="M834" s="13">
        <f>(StockData[[#This Row],[close]] - StockData[[#This Row],[open]] )/ StockData[[#This Row],[open]]</f>
        <v>-6.1056940483855508E-3</v>
      </c>
      <c r="N834" s="27">
        <f>IF(StockData[[#This Row],[change%]] &gt; 0.02, 0.9, IF(StockData[[#This Row],[change%]] &lt; -0.02, -0.9, 0))</f>
        <v>0</v>
      </c>
      <c r="O834" s="27" t="str">
        <f>IF(StockData[[#This Row],[sentiment score]] &gt; 0.5, "Positive", IF(StockData[[#This Row],[sentiment score]] &lt; -0.5, "Negative", "Neutral"))</f>
        <v>Neutral</v>
      </c>
    </row>
    <row r="835" spans="1:15" x14ac:dyDescent="0.3">
      <c r="A835" s="1">
        <v>44620</v>
      </c>
      <c r="B835" s="2">
        <v>815.01</v>
      </c>
      <c r="C835" s="2">
        <v>876.86</v>
      </c>
      <c r="D835" s="2">
        <v>814.70749999999998</v>
      </c>
      <c r="E835" s="2">
        <v>870.43</v>
      </c>
      <c r="F835" s="2">
        <v>33002289</v>
      </c>
      <c r="G835" s="27" t="str">
        <f>TEXT(StockData[[#This Row],[Date]],"dddd")</f>
        <v>Monday</v>
      </c>
      <c r="H835" s="27" t="str">
        <f>TEXT(StockData[[#This Row],[Date]],"mmm yyyy")</f>
        <v>Feb 2022</v>
      </c>
      <c r="I835" s="2">
        <f>StockData[[#This Row],[high]] - StockData[[#This Row],[low]]</f>
        <v>62.152500000000032</v>
      </c>
      <c r="J835" s="27" t="str">
        <f>IF(StockData[[#This Row],[high]]=_xlfn.MAXIFS(StockData[high],StockData[Date],"&lt;="&amp;StockData[[#This Row],[Date]]),"New High","Repeat")</f>
        <v>Repeat</v>
      </c>
      <c r="K835" s="27" t="str">
        <f>IF(StockData[[#This Row],[Spread]]&lt;5,"Low",IF(StockData[[#This Row],[Spread]]&lt;=15,"Medium","High"))</f>
        <v>High</v>
      </c>
      <c r="L835" s="27" t="str">
        <f>IF(StockData[[#This Row],[Spread]] &gt; AVERAGE(StockData[Spread]) * 1.2, "High", IF(StockData[[#This Row],[Spread]] &lt; AVERAGE(StockData[Spread]) * 0.8, "Low", "Medium"))</f>
        <v>High</v>
      </c>
      <c r="M835" s="13">
        <f>(StockData[[#This Row],[close]] - StockData[[#This Row],[open]] )/ StockData[[#This Row],[open]]</f>
        <v>6.7999165654409097E-2</v>
      </c>
      <c r="N835" s="27">
        <f>IF(StockData[[#This Row],[change%]] &gt; 0.02, 0.9, IF(StockData[[#This Row],[change%]] &lt; -0.02, -0.9, 0))</f>
        <v>0.9</v>
      </c>
      <c r="O835" s="27" t="str">
        <f>IF(StockData[[#This Row],[sentiment score]] &gt; 0.5, "Positive", IF(StockData[[#This Row],[sentiment score]] &lt; -0.5, "Negative", "Neutral"))</f>
        <v>Positive</v>
      </c>
    </row>
    <row r="836" spans="1:15" x14ac:dyDescent="0.3">
      <c r="A836" s="1">
        <v>44617</v>
      </c>
      <c r="B836" s="2">
        <v>809.23</v>
      </c>
      <c r="C836" s="2">
        <v>819.5</v>
      </c>
      <c r="D836" s="2">
        <v>782.40049999999997</v>
      </c>
      <c r="E836" s="2">
        <v>809.87</v>
      </c>
      <c r="F836" s="2">
        <v>25355921</v>
      </c>
      <c r="G836" s="27" t="str">
        <f>TEXT(StockData[[#This Row],[Date]],"dddd")</f>
        <v>Friday</v>
      </c>
      <c r="H836" s="27" t="str">
        <f>TEXT(StockData[[#This Row],[Date]],"mmm yyyy")</f>
        <v>Feb 2022</v>
      </c>
      <c r="I836" s="2">
        <f>StockData[[#This Row],[high]] - StockData[[#This Row],[low]]</f>
        <v>37.099500000000035</v>
      </c>
      <c r="J836" s="27" t="str">
        <f>IF(StockData[[#This Row],[high]]=_xlfn.MAXIFS(StockData[high],StockData[Date],"&lt;="&amp;StockData[[#This Row],[Date]]),"New High","Repeat")</f>
        <v>Repeat</v>
      </c>
      <c r="K836" s="27" t="str">
        <f>IF(StockData[[#This Row],[Spread]]&lt;5,"Low",IF(StockData[[#This Row],[Spread]]&lt;=15,"Medium","High"))</f>
        <v>High</v>
      </c>
      <c r="L836" s="27" t="str">
        <f>IF(StockData[[#This Row],[Spread]] &gt; AVERAGE(StockData[Spread]) * 1.2, "High", IF(StockData[[#This Row],[Spread]] &lt; AVERAGE(StockData[Spread]) * 0.8, "Low", "Medium"))</f>
        <v>High</v>
      </c>
      <c r="M836" s="13">
        <f>(StockData[[#This Row],[close]] - StockData[[#This Row],[open]] )/ StockData[[#This Row],[open]]</f>
        <v>7.9087527649739423E-4</v>
      </c>
      <c r="N836" s="27">
        <f>IF(StockData[[#This Row],[change%]] &gt; 0.02, 0.9, IF(StockData[[#This Row],[change%]] &lt; -0.02, -0.9, 0))</f>
        <v>0</v>
      </c>
      <c r="O836" s="27" t="str">
        <f>IF(StockData[[#This Row],[sentiment score]] &gt; 0.5, "Positive", IF(StockData[[#This Row],[sentiment score]] &lt; -0.5, "Negative", "Neutral"))</f>
        <v>Neutral</v>
      </c>
    </row>
    <row r="837" spans="1:15" x14ac:dyDescent="0.3">
      <c r="A837" s="1">
        <v>44616</v>
      </c>
      <c r="B837" s="2">
        <v>700.39</v>
      </c>
      <c r="C837" s="2">
        <v>802.48</v>
      </c>
      <c r="D837" s="2">
        <v>700</v>
      </c>
      <c r="E837" s="2">
        <v>800.77</v>
      </c>
      <c r="F837" s="2">
        <v>45107425</v>
      </c>
      <c r="G837" s="27" t="str">
        <f>TEXT(StockData[[#This Row],[Date]],"dddd")</f>
        <v>Thursday</v>
      </c>
      <c r="H837" s="27" t="str">
        <f>TEXT(StockData[[#This Row],[Date]],"mmm yyyy")</f>
        <v>Feb 2022</v>
      </c>
      <c r="I837" s="2">
        <f>StockData[[#This Row],[high]] - StockData[[#This Row],[low]]</f>
        <v>102.48000000000002</v>
      </c>
      <c r="J837" s="27" t="str">
        <f>IF(StockData[[#This Row],[high]]=_xlfn.MAXIFS(StockData[high],StockData[Date],"&lt;="&amp;StockData[[#This Row],[Date]]),"New High","Repeat")</f>
        <v>Repeat</v>
      </c>
      <c r="K837" s="27" t="str">
        <f>IF(StockData[[#This Row],[Spread]]&lt;5,"Low",IF(StockData[[#This Row],[Spread]]&lt;=15,"Medium","High"))</f>
        <v>High</v>
      </c>
      <c r="L837" s="27" t="str">
        <f>IF(StockData[[#This Row],[Spread]] &gt; AVERAGE(StockData[Spread]) * 1.2, "High", IF(StockData[[#This Row],[Spread]] &lt; AVERAGE(StockData[Spread]) * 0.8, "Low", "Medium"))</f>
        <v>High</v>
      </c>
      <c r="M837" s="13">
        <f>(StockData[[#This Row],[close]] - StockData[[#This Row],[open]] )/ StockData[[#This Row],[open]]</f>
        <v>0.14332015020203029</v>
      </c>
      <c r="N837" s="27">
        <f>IF(StockData[[#This Row],[change%]] &gt; 0.02, 0.9, IF(StockData[[#This Row],[change%]] &lt; -0.02, -0.9, 0))</f>
        <v>0.9</v>
      </c>
      <c r="O837" s="27" t="str">
        <f>IF(StockData[[#This Row],[sentiment score]] &gt; 0.5, "Positive", IF(StockData[[#This Row],[sentiment score]] &lt; -0.5, "Negative", "Neutral"))</f>
        <v>Positive</v>
      </c>
    </row>
    <row r="838" spans="1:15" x14ac:dyDescent="0.3">
      <c r="A838" s="1">
        <v>44615</v>
      </c>
      <c r="B838" s="2">
        <v>830.43</v>
      </c>
      <c r="C838" s="2">
        <v>835.29970000000003</v>
      </c>
      <c r="D838" s="2">
        <v>760.56</v>
      </c>
      <c r="E838" s="2">
        <v>764.04</v>
      </c>
      <c r="F838" s="2">
        <v>31752336</v>
      </c>
      <c r="G838" s="27" t="str">
        <f>TEXT(StockData[[#This Row],[Date]],"dddd")</f>
        <v>Wednesday</v>
      </c>
      <c r="H838" s="27" t="str">
        <f>TEXT(StockData[[#This Row],[Date]],"mmm yyyy")</f>
        <v>Feb 2022</v>
      </c>
      <c r="I838" s="2">
        <f>StockData[[#This Row],[high]] - StockData[[#This Row],[low]]</f>
        <v>74.739700000000084</v>
      </c>
      <c r="J838" s="27" t="str">
        <f>IF(StockData[[#This Row],[high]]=_xlfn.MAXIFS(StockData[high],StockData[Date],"&lt;="&amp;StockData[[#This Row],[Date]]),"New High","Repeat")</f>
        <v>Repeat</v>
      </c>
      <c r="K838" s="27" t="str">
        <f>IF(StockData[[#This Row],[Spread]]&lt;5,"Low",IF(StockData[[#This Row],[Spread]]&lt;=15,"Medium","High"))</f>
        <v>High</v>
      </c>
      <c r="L838" s="27" t="str">
        <f>IF(StockData[[#This Row],[Spread]] &gt; AVERAGE(StockData[Spread]) * 1.2, "High", IF(StockData[[#This Row],[Spread]] &lt; AVERAGE(StockData[Spread]) * 0.8, "Low", "Medium"))</f>
        <v>High</v>
      </c>
      <c r="M838" s="13">
        <f>(StockData[[#This Row],[close]] - StockData[[#This Row],[open]] )/ StockData[[#This Row],[open]]</f>
        <v>-7.9946533723492641E-2</v>
      </c>
      <c r="N838" s="27">
        <f>IF(StockData[[#This Row],[change%]] &gt; 0.02, 0.9, IF(StockData[[#This Row],[change%]] &lt; -0.02, -0.9, 0))</f>
        <v>-0.9</v>
      </c>
      <c r="O838" s="27" t="str">
        <f>IF(StockData[[#This Row],[sentiment score]] &gt; 0.5, "Positive", IF(StockData[[#This Row],[sentiment score]] &lt; -0.5, "Negative", "Neutral"))</f>
        <v>Negative</v>
      </c>
    </row>
    <row r="839" spans="1:15" x14ac:dyDescent="0.3">
      <c r="A839" s="1">
        <v>44614</v>
      </c>
      <c r="B839" s="2">
        <v>834.13</v>
      </c>
      <c r="C839" s="2">
        <v>856.73379999999997</v>
      </c>
      <c r="D839" s="2">
        <v>801.1001</v>
      </c>
      <c r="E839" s="2">
        <v>821.53</v>
      </c>
      <c r="F839" s="2">
        <v>27387874</v>
      </c>
      <c r="G839" s="27" t="str">
        <f>TEXT(StockData[[#This Row],[Date]],"dddd")</f>
        <v>Tuesday</v>
      </c>
      <c r="H839" s="27" t="str">
        <f>TEXT(StockData[[#This Row],[Date]],"mmm yyyy")</f>
        <v>Feb 2022</v>
      </c>
      <c r="I839" s="2">
        <f>StockData[[#This Row],[high]] - StockData[[#This Row],[low]]</f>
        <v>55.633699999999976</v>
      </c>
      <c r="J839" s="27" t="str">
        <f>IF(StockData[[#This Row],[high]]=_xlfn.MAXIFS(StockData[high],StockData[Date],"&lt;="&amp;StockData[[#This Row],[Date]]),"New High","Repeat")</f>
        <v>Repeat</v>
      </c>
      <c r="K839" s="27" t="str">
        <f>IF(StockData[[#This Row],[Spread]]&lt;5,"Low",IF(StockData[[#This Row],[Spread]]&lt;=15,"Medium","High"))</f>
        <v>High</v>
      </c>
      <c r="L839" s="27" t="str">
        <f>IF(StockData[[#This Row],[Spread]] &gt; AVERAGE(StockData[Spread]) * 1.2, "High", IF(StockData[[#This Row],[Spread]] &lt; AVERAGE(StockData[Spread]) * 0.8, "Low", "Medium"))</f>
        <v>High</v>
      </c>
      <c r="M839" s="13">
        <f>(StockData[[#This Row],[close]] - StockData[[#This Row],[open]] )/ StockData[[#This Row],[open]]</f>
        <v>-1.5105559085514276E-2</v>
      </c>
      <c r="N839" s="27">
        <f>IF(StockData[[#This Row],[change%]] &gt; 0.02, 0.9, IF(StockData[[#This Row],[change%]] &lt; -0.02, -0.9, 0))</f>
        <v>0</v>
      </c>
      <c r="O839" s="27" t="str">
        <f>IF(StockData[[#This Row],[sentiment score]] &gt; 0.5, "Positive", IF(StockData[[#This Row],[sentiment score]] &lt; -0.5, "Negative", "Neutral"))</f>
        <v>Neutral</v>
      </c>
    </row>
    <row r="840" spans="1:15" x14ac:dyDescent="0.3">
      <c r="A840" s="1">
        <v>44610</v>
      </c>
      <c r="B840" s="2">
        <v>886</v>
      </c>
      <c r="C840" s="2">
        <v>886.87</v>
      </c>
      <c r="D840" s="2">
        <v>837.61</v>
      </c>
      <c r="E840" s="2">
        <v>856.98</v>
      </c>
      <c r="F840" s="2">
        <v>22833947</v>
      </c>
      <c r="G840" s="27" t="str">
        <f>TEXT(StockData[[#This Row],[Date]],"dddd")</f>
        <v>Friday</v>
      </c>
      <c r="H840" s="27" t="str">
        <f>TEXT(StockData[[#This Row],[Date]],"mmm yyyy")</f>
        <v>Feb 2022</v>
      </c>
      <c r="I840" s="2">
        <f>StockData[[#This Row],[high]] - StockData[[#This Row],[low]]</f>
        <v>49.259999999999991</v>
      </c>
      <c r="J840" s="27" t="str">
        <f>IF(StockData[[#This Row],[high]]=_xlfn.MAXIFS(StockData[high],StockData[Date],"&lt;="&amp;StockData[[#This Row],[Date]]),"New High","Repeat")</f>
        <v>Repeat</v>
      </c>
      <c r="K840" s="27" t="str">
        <f>IF(StockData[[#This Row],[Spread]]&lt;5,"Low",IF(StockData[[#This Row],[Spread]]&lt;=15,"Medium","High"))</f>
        <v>High</v>
      </c>
      <c r="L840" s="27" t="str">
        <f>IF(StockData[[#This Row],[Spread]] &gt; AVERAGE(StockData[Spread]) * 1.2, "High", IF(StockData[[#This Row],[Spread]] &lt; AVERAGE(StockData[Spread]) * 0.8, "Low", "Medium"))</f>
        <v>High</v>
      </c>
      <c r="M840" s="13">
        <f>(StockData[[#This Row],[close]] - StockData[[#This Row],[open]] )/ StockData[[#This Row],[open]]</f>
        <v>-3.2753950338600429E-2</v>
      </c>
      <c r="N840" s="27">
        <f>IF(StockData[[#This Row],[change%]] &gt; 0.02, 0.9, IF(StockData[[#This Row],[change%]] &lt; -0.02, -0.9, 0))</f>
        <v>-0.9</v>
      </c>
      <c r="O840" s="27" t="str">
        <f>IF(StockData[[#This Row],[sentiment score]] &gt; 0.5, "Positive", IF(StockData[[#This Row],[sentiment score]] &lt; -0.5, "Negative", "Neutral"))</f>
        <v>Negative</v>
      </c>
    </row>
    <row r="841" spans="1:15" x14ac:dyDescent="0.3">
      <c r="A841" s="1">
        <v>44609</v>
      </c>
      <c r="B841" s="2">
        <v>913.26</v>
      </c>
      <c r="C841" s="2">
        <v>918.49990000000003</v>
      </c>
      <c r="D841" s="2">
        <v>874.1</v>
      </c>
      <c r="E841" s="2">
        <v>876.35</v>
      </c>
      <c r="F841" s="2">
        <v>18392806</v>
      </c>
      <c r="G841" s="27" t="str">
        <f>TEXT(StockData[[#This Row],[Date]],"dddd")</f>
        <v>Thursday</v>
      </c>
      <c r="H841" s="27" t="str">
        <f>TEXT(StockData[[#This Row],[Date]],"mmm yyyy")</f>
        <v>Feb 2022</v>
      </c>
      <c r="I841" s="2">
        <f>StockData[[#This Row],[high]] - StockData[[#This Row],[low]]</f>
        <v>44.399900000000002</v>
      </c>
      <c r="J841" s="27" t="str">
        <f>IF(StockData[[#This Row],[high]]=_xlfn.MAXIFS(StockData[high],StockData[Date],"&lt;="&amp;StockData[[#This Row],[Date]]),"New High","Repeat")</f>
        <v>Repeat</v>
      </c>
      <c r="K841" s="27" t="str">
        <f>IF(StockData[[#This Row],[Spread]]&lt;5,"Low",IF(StockData[[#This Row],[Spread]]&lt;=15,"Medium","High"))</f>
        <v>High</v>
      </c>
      <c r="L841" s="27" t="str">
        <f>IF(StockData[[#This Row],[Spread]] &gt; AVERAGE(StockData[Spread]) * 1.2, "High", IF(StockData[[#This Row],[Spread]] &lt; AVERAGE(StockData[Spread]) * 0.8, "Low", "Medium"))</f>
        <v>High</v>
      </c>
      <c r="M841" s="13">
        <f>(StockData[[#This Row],[close]] - StockData[[#This Row],[open]] )/ StockData[[#This Row],[open]]</f>
        <v>-4.0415653811619878E-2</v>
      </c>
      <c r="N841" s="27">
        <f>IF(StockData[[#This Row],[change%]] &gt; 0.02, 0.9, IF(StockData[[#This Row],[change%]] &lt; -0.02, -0.9, 0))</f>
        <v>-0.9</v>
      </c>
      <c r="O841" s="27" t="str">
        <f>IF(StockData[[#This Row],[sentiment score]] &gt; 0.5, "Positive", IF(StockData[[#This Row],[sentiment score]] &lt; -0.5, "Negative", "Neutral"))</f>
        <v>Negative</v>
      </c>
    </row>
    <row r="842" spans="1:15" x14ac:dyDescent="0.3">
      <c r="A842" s="1">
        <v>44608</v>
      </c>
      <c r="B842" s="2">
        <v>914.05</v>
      </c>
      <c r="C842" s="2">
        <v>926.42989999999998</v>
      </c>
      <c r="D842" s="2">
        <v>901.21</v>
      </c>
      <c r="E842" s="2">
        <v>923.39</v>
      </c>
      <c r="F842" s="2">
        <v>17098132</v>
      </c>
      <c r="G842" s="27" t="str">
        <f>TEXT(StockData[[#This Row],[Date]],"dddd")</f>
        <v>Wednesday</v>
      </c>
      <c r="H842" s="27" t="str">
        <f>TEXT(StockData[[#This Row],[Date]],"mmm yyyy")</f>
        <v>Feb 2022</v>
      </c>
      <c r="I842" s="2">
        <f>StockData[[#This Row],[high]] - StockData[[#This Row],[low]]</f>
        <v>25.219899999999939</v>
      </c>
      <c r="J842" s="27" t="str">
        <f>IF(StockData[[#This Row],[high]]=_xlfn.MAXIFS(StockData[high],StockData[Date],"&lt;="&amp;StockData[[#This Row],[Date]]),"New High","Repeat")</f>
        <v>Repeat</v>
      </c>
      <c r="K842" s="27" t="str">
        <f>IF(StockData[[#This Row],[Spread]]&lt;5,"Low",IF(StockData[[#This Row],[Spread]]&lt;=15,"Medium","High"))</f>
        <v>High</v>
      </c>
      <c r="L842" s="27" t="str">
        <f>IF(StockData[[#This Row],[Spread]] &gt; AVERAGE(StockData[Spread]) * 1.2, "High", IF(StockData[[#This Row],[Spread]] &lt; AVERAGE(StockData[Spread]) * 0.8, "Low", "Medium"))</f>
        <v>High</v>
      </c>
      <c r="M842" s="13">
        <f>(StockData[[#This Row],[close]] - StockData[[#This Row],[open]] )/ StockData[[#This Row],[open]]</f>
        <v>1.0218259395000309E-2</v>
      </c>
      <c r="N842" s="27">
        <f>IF(StockData[[#This Row],[change%]] &gt; 0.02, 0.9, IF(StockData[[#This Row],[change%]] &lt; -0.02, -0.9, 0))</f>
        <v>0</v>
      </c>
      <c r="O842" s="27" t="str">
        <f>IF(StockData[[#This Row],[sentiment score]] &gt; 0.5, "Positive", IF(StockData[[#This Row],[sentiment score]] &lt; -0.5, "Negative", "Neutral"))</f>
        <v>Neutral</v>
      </c>
    </row>
    <row r="843" spans="1:15" x14ac:dyDescent="0.3">
      <c r="A843" s="1">
        <v>44607</v>
      </c>
      <c r="B843" s="2">
        <v>900</v>
      </c>
      <c r="C843" s="2">
        <v>923</v>
      </c>
      <c r="D843" s="2">
        <v>893.37739999999997</v>
      </c>
      <c r="E843" s="2">
        <v>922.43</v>
      </c>
      <c r="F843" s="2">
        <v>19216514</v>
      </c>
      <c r="G843" s="27" t="str">
        <f>TEXT(StockData[[#This Row],[Date]],"dddd")</f>
        <v>Tuesday</v>
      </c>
      <c r="H843" s="27" t="str">
        <f>TEXT(StockData[[#This Row],[Date]],"mmm yyyy")</f>
        <v>Feb 2022</v>
      </c>
      <c r="I843" s="2">
        <f>StockData[[#This Row],[high]] - StockData[[#This Row],[low]]</f>
        <v>29.622600000000034</v>
      </c>
      <c r="J843" s="27" t="str">
        <f>IF(StockData[[#This Row],[high]]=_xlfn.MAXIFS(StockData[high],StockData[Date],"&lt;="&amp;StockData[[#This Row],[Date]]),"New High","Repeat")</f>
        <v>Repeat</v>
      </c>
      <c r="K843" s="27" t="str">
        <f>IF(StockData[[#This Row],[Spread]]&lt;5,"Low",IF(StockData[[#This Row],[Spread]]&lt;=15,"Medium","High"))</f>
        <v>High</v>
      </c>
      <c r="L843" s="27" t="str">
        <f>IF(StockData[[#This Row],[Spread]] &gt; AVERAGE(StockData[Spread]) * 1.2, "High", IF(StockData[[#This Row],[Spread]] &lt; AVERAGE(StockData[Spread]) * 0.8, "Low", "Medium"))</f>
        <v>High</v>
      </c>
      <c r="M843" s="13">
        <f>(StockData[[#This Row],[close]] - StockData[[#This Row],[open]] )/ StockData[[#This Row],[open]]</f>
        <v>2.4922222222222165E-2</v>
      </c>
      <c r="N843" s="27">
        <f>IF(StockData[[#This Row],[change%]] &gt; 0.02, 0.9, IF(StockData[[#This Row],[change%]] &lt; -0.02, -0.9, 0))</f>
        <v>0.9</v>
      </c>
      <c r="O843" s="27" t="str">
        <f>IF(StockData[[#This Row],[sentiment score]] &gt; 0.5, "Positive", IF(StockData[[#This Row],[sentiment score]] &lt; -0.5, "Negative", "Neutral"))</f>
        <v>Positive</v>
      </c>
    </row>
    <row r="844" spans="1:15" x14ac:dyDescent="0.3">
      <c r="A844" s="1">
        <v>44606</v>
      </c>
      <c r="B844" s="2">
        <v>861.57</v>
      </c>
      <c r="C844" s="2">
        <v>898.87990000000002</v>
      </c>
      <c r="D844" s="2">
        <v>853.15</v>
      </c>
      <c r="E844" s="2">
        <v>875.76</v>
      </c>
      <c r="F844" s="2">
        <v>22585472</v>
      </c>
      <c r="G844" s="27" t="str">
        <f>TEXT(StockData[[#This Row],[Date]],"dddd")</f>
        <v>Monday</v>
      </c>
      <c r="H844" s="27" t="str">
        <f>TEXT(StockData[[#This Row],[Date]],"mmm yyyy")</f>
        <v>Feb 2022</v>
      </c>
      <c r="I844" s="2">
        <f>StockData[[#This Row],[high]] - StockData[[#This Row],[low]]</f>
        <v>45.729900000000043</v>
      </c>
      <c r="J844" s="27" t="str">
        <f>IF(StockData[[#This Row],[high]]=_xlfn.MAXIFS(StockData[high],StockData[Date],"&lt;="&amp;StockData[[#This Row],[Date]]),"New High","Repeat")</f>
        <v>Repeat</v>
      </c>
      <c r="K844" s="27" t="str">
        <f>IF(StockData[[#This Row],[Spread]]&lt;5,"Low",IF(StockData[[#This Row],[Spread]]&lt;=15,"Medium","High"))</f>
        <v>High</v>
      </c>
      <c r="L844" s="27" t="str">
        <f>IF(StockData[[#This Row],[Spread]] &gt; AVERAGE(StockData[Spread]) * 1.2, "High", IF(StockData[[#This Row],[Spread]] &lt; AVERAGE(StockData[Spread]) * 0.8, "Low", "Medium"))</f>
        <v>High</v>
      </c>
      <c r="M844" s="13">
        <f>(StockData[[#This Row],[close]] - StockData[[#This Row],[open]] )/ StockData[[#This Row],[open]]</f>
        <v>1.6469932797102894E-2</v>
      </c>
      <c r="N844" s="27">
        <f>IF(StockData[[#This Row],[change%]] &gt; 0.02, 0.9, IF(StockData[[#This Row],[change%]] &lt; -0.02, -0.9, 0))</f>
        <v>0</v>
      </c>
      <c r="O844" s="27" t="str">
        <f>IF(StockData[[#This Row],[sentiment score]] &gt; 0.5, "Positive", IF(StockData[[#This Row],[sentiment score]] &lt; -0.5, "Negative", "Neutral"))</f>
        <v>Neutral</v>
      </c>
    </row>
    <row r="845" spans="1:15" x14ac:dyDescent="0.3">
      <c r="A845" s="1">
        <v>44603</v>
      </c>
      <c r="B845" s="2">
        <v>909.63</v>
      </c>
      <c r="C845" s="2">
        <v>915.96</v>
      </c>
      <c r="D845" s="2">
        <v>850.7</v>
      </c>
      <c r="E845" s="2">
        <v>860</v>
      </c>
      <c r="F845" s="2">
        <v>26548623</v>
      </c>
      <c r="G845" s="27" t="str">
        <f>TEXT(StockData[[#This Row],[Date]],"dddd")</f>
        <v>Friday</v>
      </c>
      <c r="H845" s="27" t="str">
        <f>TEXT(StockData[[#This Row],[Date]],"mmm yyyy")</f>
        <v>Feb 2022</v>
      </c>
      <c r="I845" s="2">
        <f>StockData[[#This Row],[high]] - StockData[[#This Row],[low]]</f>
        <v>65.259999999999991</v>
      </c>
      <c r="J845" s="27" t="str">
        <f>IF(StockData[[#This Row],[high]]=_xlfn.MAXIFS(StockData[high],StockData[Date],"&lt;="&amp;StockData[[#This Row],[Date]]),"New High","Repeat")</f>
        <v>Repeat</v>
      </c>
      <c r="K845" s="27" t="str">
        <f>IF(StockData[[#This Row],[Spread]]&lt;5,"Low",IF(StockData[[#This Row],[Spread]]&lt;=15,"Medium","High"))</f>
        <v>High</v>
      </c>
      <c r="L845" s="27" t="str">
        <f>IF(StockData[[#This Row],[Spread]] &gt; AVERAGE(StockData[Spread]) * 1.2, "High", IF(StockData[[#This Row],[Spread]] &lt; AVERAGE(StockData[Spread]) * 0.8, "Low", "Medium"))</f>
        <v>High</v>
      </c>
      <c r="M845" s="13">
        <f>(StockData[[#This Row],[close]] - StockData[[#This Row],[open]] )/ StockData[[#This Row],[open]]</f>
        <v>-5.4560645537196438E-2</v>
      </c>
      <c r="N845" s="27">
        <f>IF(StockData[[#This Row],[change%]] &gt; 0.02, 0.9, IF(StockData[[#This Row],[change%]] &lt; -0.02, -0.9, 0))</f>
        <v>-0.9</v>
      </c>
      <c r="O845" s="27" t="str">
        <f>IF(StockData[[#This Row],[sentiment score]] &gt; 0.5, "Positive", IF(StockData[[#This Row],[sentiment score]] &lt; -0.5, "Negative", "Neutral"))</f>
        <v>Negative</v>
      </c>
    </row>
    <row r="846" spans="1:15" x14ac:dyDescent="0.3">
      <c r="A846" s="1">
        <v>44602</v>
      </c>
      <c r="B846" s="2">
        <v>908.37</v>
      </c>
      <c r="C846" s="2">
        <v>943.81</v>
      </c>
      <c r="D846" s="2">
        <v>896.7</v>
      </c>
      <c r="E846" s="2">
        <v>904.55</v>
      </c>
      <c r="F846" s="2">
        <v>22042277</v>
      </c>
      <c r="G846" s="27" t="str">
        <f>TEXT(StockData[[#This Row],[Date]],"dddd")</f>
        <v>Thursday</v>
      </c>
      <c r="H846" s="27" t="str">
        <f>TEXT(StockData[[#This Row],[Date]],"mmm yyyy")</f>
        <v>Feb 2022</v>
      </c>
      <c r="I846" s="2">
        <f>StockData[[#This Row],[high]] - StockData[[#This Row],[low]]</f>
        <v>47.1099999999999</v>
      </c>
      <c r="J846" s="27" t="str">
        <f>IF(StockData[[#This Row],[high]]=_xlfn.MAXIFS(StockData[high],StockData[Date],"&lt;="&amp;StockData[[#This Row],[Date]]),"New High","Repeat")</f>
        <v>Repeat</v>
      </c>
      <c r="K846" s="27" t="str">
        <f>IF(StockData[[#This Row],[Spread]]&lt;5,"Low",IF(StockData[[#This Row],[Spread]]&lt;=15,"Medium","High"))</f>
        <v>High</v>
      </c>
      <c r="L846" s="27" t="str">
        <f>IF(StockData[[#This Row],[Spread]] &gt; AVERAGE(StockData[Spread]) * 1.2, "High", IF(StockData[[#This Row],[Spread]] &lt; AVERAGE(StockData[Spread]) * 0.8, "Low", "Medium"))</f>
        <v>High</v>
      </c>
      <c r="M846" s="13">
        <f>(StockData[[#This Row],[close]] - StockData[[#This Row],[open]] )/ StockData[[#This Row],[open]]</f>
        <v>-4.2053348305206581E-3</v>
      </c>
      <c r="N846" s="27">
        <f>IF(StockData[[#This Row],[change%]] &gt; 0.02, 0.9, IF(StockData[[#This Row],[change%]] &lt; -0.02, -0.9, 0))</f>
        <v>0</v>
      </c>
      <c r="O846" s="27" t="str">
        <f>IF(StockData[[#This Row],[sentiment score]] &gt; 0.5, "Positive", IF(StockData[[#This Row],[sentiment score]] &lt; -0.5, "Negative", "Neutral"))</f>
        <v>Neutral</v>
      </c>
    </row>
    <row r="847" spans="1:15" x14ac:dyDescent="0.3">
      <c r="A847" s="1">
        <v>44601</v>
      </c>
      <c r="B847" s="2">
        <v>935</v>
      </c>
      <c r="C847" s="2">
        <v>946.26990000000001</v>
      </c>
      <c r="D847" s="2">
        <v>920</v>
      </c>
      <c r="E847" s="2">
        <v>932</v>
      </c>
      <c r="F847" s="2">
        <v>17419848</v>
      </c>
      <c r="G847" s="27" t="str">
        <f>TEXT(StockData[[#This Row],[Date]],"dddd")</f>
        <v>Wednesday</v>
      </c>
      <c r="H847" s="27" t="str">
        <f>TEXT(StockData[[#This Row],[Date]],"mmm yyyy")</f>
        <v>Feb 2022</v>
      </c>
      <c r="I847" s="2">
        <f>StockData[[#This Row],[high]] - StockData[[#This Row],[low]]</f>
        <v>26.269900000000007</v>
      </c>
      <c r="J847" s="27" t="str">
        <f>IF(StockData[[#This Row],[high]]=_xlfn.MAXIFS(StockData[high],StockData[Date],"&lt;="&amp;StockData[[#This Row],[Date]]),"New High","Repeat")</f>
        <v>Repeat</v>
      </c>
      <c r="K847" s="27" t="str">
        <f>IF(StockData[[#This Row],[Spread]]&lt;5,"Low",IF(StockData[[#This Row],[Spread]]&lt;=15,"Medium","High"))</f>
        <v>High</v>
      </c>
      <c r="L847" s="27" t="str">
        <f>IF(StockData[[#This Row],[Spread]] &gt; AVERAGE(StockData[Spread]) * 1.2, "High", IF(StockData[[#This Row],[Spread]] &lt; AVERAGE(StockData[Spread]) * 0.8, "Low", "Medium"))</f>
        <v>High</v>
      </c>
      <c r="M847" s="13">
        <f>(StockData[[#This Row],[close]] - StockData[[#This Row],[open]] )/ StockData[[#This Row],[open]]</f>
        <v>-3.2085561497326204E-3</v>
      </c>
      <c r="N847" s="27">
        <f>IF(StockData[[#This Row],[change%]] &gt; 0.02, 0.9, IF(StockData[[#This Row],[change%]] &lt; -0.02, -0.9, 0))</f>
        <v>0</v>
      </c>
      <c r="O847" s="27" t="str">
        <f>IF(StockData[[#This Row],[sentiment score]] &gt; 0.5, "Positive", IF(StockData[[#This Row],[sentiment score]] &lt; -0.5, "Negative", "Neutral"))</f>
        <v>Neutral</v>
      </c>
    </row>
    <row r="848" spans="1:15" x14ac:dyDescent="0.3">
      <c r="A848" s="1">
        <v>44600</v>
      </c>
      <c r="B848" s="2">
        <v>905.53</v>
      </c>
      <c r="C848" s="2">
        <v>926.28989999999999</v>
      </c>
      <c r="D848" s="2">
        <v>894.8</v>
      </c>
      <c r="E848" s="2">
        <v>922</v>
      </c>
      <c r="F848" s="2">
        <v>16909671</v>
      </c>
      <c r="G848" s="27" t="str">
        <f>TEXT(StockData[[#This Row],[Date]],"dddd")</f>
        <v>Tuesday</v>
      </c>
      <c r="H848" s="27" t="str">
        <f>TEXT(StockData[[#This Row],[Date]],"mmm yyyy")</f>
        <v>Feb 2022</v>
      </c>
      <c r="I848" s="2">
        <f>StockData[[#This Row],[high]] - StockData[[#This Row],[low]]</f>
        <v>31.489900000000034</v>
      </c>
      <c r="J848" s="27" t="str">
        <f>IF(StockData[[#This Row],[high]]=_xlfn.MAXIFS(StockData[high],StockData[Date],"&lt;="&amp;StockData[[#This Row],[Date]]),"New High","Repeat")</f>
        <v>Repeat</v>
      </c>
      <c r="K848" s="27" t="str">
        <f>IF(StockData[[#This Row],[Spread]]&lt;5,"Low",IF(StockData[[#This Row],[Spread]]&lt;=15,"Medium","High"))</f>
        <v>High</v>
      </c>
      <c r="L848" s="27" t="str">
        <f>IF(StockData[[#This Row],[Spread]] &gt; AVERAGE(StockData[Spread]) * 1.2, "High", IF(StockData[[#This Row],[Spread]] &lt; AVERAGE(StockData[Spread]) * 0.8, "Low", "Medium"))</f>
        <v>High</v>
      </c>
      <c r="M848" s="13">
        <f>(StockData[[#This Row],[close]] - StockData[[#This Row],[open]] )/ StockData[[#This Row],[open]]</f>
        <v>1.8188243349198843E-2</v>
      </c>
      <c r="N848" s="27">
        <f>IF(StockData[[#This Row],[change%]] &gt; 0.02, 0.9, IF(StockData[[#This Row],[change%]] &lt; -0.02, -0.9, 0))</f>
        <v>0</v>
      </c>
      <c r="O848" s="27" t="str">
        <f>IF(StockData[[#This Row],[sentiment score]] &gt; 0.5, "Positive", IF(StockData[[#This Row],[sentiment score]] &lt; -0.5, "Negative", "Neutral"))</f>
        <v>Neutral</v>
      </c>
    </row>
    <row r="849" spans="1:15" x14ac:dyDescent="0.3">
      <c r="A849" s="1">
        <v>44599</v>
      </c>
      <c r="B849" s="2">
        <v>923.79</v>
      </c>
      <c r="C849" s="2">
        <v>947.77</v>
      </c>
      <c r="D849" s="2">
        <v>902.70889999999997</v>
      </c>
      <c r="E849" s="2">
        <v>907.34</v>
      </c>
      <c r="F849" s="2">
        <v>20331488</v>
      </c>
      <c r="G849" s="27" t="str">
        <f>TEXT(StockData[[#This Row],[Date]],"dddd")</f>
        <v>Monday</v>
      </c>
      <c r="H849" s="27" t="str">
        <f>TEXT(StockData[[#This Row],[Date]],"mmm yyyy")</f>
        <v>Feb 2022</v>
      </c>
      <c r="I849" s="2">
        <f>StockData[[#This Row],[high]] - StockData[[#This Row],[low]]</f>
        <v>45.06110000000001</v>
      </c>
      <c r="J849" s="27" t="str">
        <f>IF(StockData[[#This Row],[high]]=_xlfn.MAXIFS(StockData[high],StockData[Date],"&lt;="&amp;StockData[[#This Row],[Date]]),"New High","Repeat")</f>
        <v>Repeat</v>
      </c>
      <c r="K849" s="27" t="str">
        <f>IF(StockData[[#This Row],[Spread]]&lt;5,"Low",IF(StockData[[#This Row],[Spread]]&lt;=15,"Medium","High"))</f>
        <v>High</v>
      </c>
      <c r="L849" s="27" t="str">
        <f>IF(StockData[[#This Row],[Spread]] &gt; AVERAGE(StockData[Spread]) * 1.2, "High", IF(StockData[[#This Row],[Spread]] &lt; AVERAGE(StockData[Spread]) * 0.8, "Low", "Medium"))</f>
        <v>High</v>
      </c>
      <c r="M849" s="13">
        <f>(StockData[[#This Row],[close]] - StockData[[#This Row],[open]] )/ StockData[[#This Row],[open]]</f>
        <v>-1.7807077366067972E-2</v>
      </c>
      <c r="N849" s="27">
        <f>IF(StockData[[#This Row],[change%]] &gt; 0.02, 0.9, IF(StockData[[#This Row],[change%]] &lt; -0.02, -0.9, 0))</f>
        <v>0</v>
      </c>
      <c r="O849" s="27" t="str">
        <f>IF(StockData[[#This Row],[sentiment score]] &gt; 0.5, "Positive", IF(StockData[[#This Row],[sentiment score]] &lt; -0.5, "Negative", "Neutral"))</f>
        <v>Neutral</v>
      </c>
    </row>
    <row r="850" spans="1:15" x14ac:dyDescent="0.3">
      <c r="A850" s="1">
        <v>44596</v>
      </c>
      <c r="B850" s="2">
        <v>897.22</v>
      </c>
      <c r="C850" s="2">
        <v>936.5</v>
      </c>
      <c r="D850" s="2">
        <v>881.17</v>
      </c>
      <c r="E850" s="2">
        <v>923.32</v>
      </c>
      <c r="F850" s="2">
        <v>24541822</v>
      </c>
      <c r="G850" s="27" t="str">
        <f>TEXT(StockData[[#This Row],[Date]],"dddd")</f>
        <v>Friday</v>
      </c>
      <c r="H850" s="27" t="str">
        <f>TEXT(StockData[[#This Row],[Date]],"mmm yyyy")</f>
        <v>Feb 2022</v>
      </c>
      <c r="I850" s="2">
        <f>StockData[[#This Row],[high]] - StockData[[#This Row],[low]]</f>
        <v>55.330000000000041</v>
      </c>
      <c r="J850" s="27" t="str">
        <f>IF(StockData[[#This Row],[high]]=_xlfn.MAXIFS(StockData[high],StockData[Date],"&lt;="&amp;StockData[[#This Row],[Date]]),"New High","Repeat")</f>
        <v>Repeat</v>
      </c>
      <c r="K850" s="27" t="str">
        <f>IF(StockData[[#This Row],[Spread]]&lt;5,"Low",IF(StockData[[#This Row],[Spread]]&lt;=15,"Medium","High"))</f>
        <v>High</v>
      </c>
      <c r="L850" s="27" t="str">
        <f>IF(StockData[[#This Row],[Spread]] &gt; AVERAGE(StockData[Spread]) * 1.2, "High", IF(StockData[[#This Row],[Spread]] &lt; AVERAGE(StockData[Spread]) * 0.8, "Low", "Medium"))</f>
        <v>High</v>
      </c>
      <c r="M850" s="13">
        <f>(StockData[[#This Row],[close]] - StockData[[#This Row],[open]] )/ StockData[[#This Row],[open]]</f>
        <v>2.908985533091106E-2</v>
      </c>
      <c r="N850" s="27">
        <f>IF(StockData[[#This Row],[change%]] &gt; 0.02, 0.9, IF(StockData[[#This Row],[change%]] &lt; -0.02, -0.9, 0))</f>
        <v>0.9</v>
      </c>
      <c r="O850" s="27" t="str">
        <f>IF(StockData[[#This Row],[sentiment score]] &gt; 0.5, "Positive", IF(StockData[[#This Row],[sentiment score]] &lt; -0.5, "Negative", "Neutral"))</f>
        <v>Positive</v>
      </c>
    </row>
    <row r="851" spans="1:15" x14ac:dyDescent="0.3">
      <c r="A851" s="1">
        <v>44595</v>
      </c>
      <c r="B851" s="2">
        <v>882</v>
      </c>
      <c r="C851" s="2">
        <v>937</v>
      </c>
      <c r="D851" s="2">
        <v>880.52</v>
      </c>
      <c r="E851" s="2">
        <v>891.14</v>
      </c>
      <c r="F851" s="2">
        <v>26285186</v>
      </c>
      <c r="G851" s="27" t="str">
        <f>TEXT(StockData[[#This Row],[Date]],"dddd")</f>
        <v>Thursday</v>
      </c>
      <c r="H851" s="27" t="str">
        <f>TEXT(StockData[[#This Row],[Date]],"mmm yyyy")</f>
        <v>Feb 2022</v>
      </c>
      <c r="I851" s="2">
        <f>StockData[[#This Row],[high]] - StockData[[#This Row],[low]]</f>
        <v>56.480000000000018</v>
      </c>
      <c r="J851" s="27" t="str">
        <f>IF(StockData[[#This Row],[high]]=_xlfn.MAXIFS(StockData[high],StockData[Date],"&lt;="&amp;StockData[[#This Row],[Date]]),"New High","Repeat")</f>
        <v>Repeat</v>
      </c>
      <c r="K851" s="27" t="str">
        <f>IF(StockData[[#This Row],[Spread]]&lt;5,"Low",IF(StockData[[#This Row],[Spread]]&lt;=15,"Medium","High"))</f>
        <v>High</v>
      </c>
      <c r="L851" s="27" t="str">
        <f>IF(StockData[[#This Row],[Spread]] &gt; AVERAGE(StockData[Spread]) * 1.2, "High", IF(StockData[[#This Row],[Spread]] &lt; AVERAGE(StockData[Spread]) * 0.8, "Low", "Medium"))</f>
        <v>High</v>
      </c>
      <c r="M851" s="13">
        <f>(StockData[[#This Row],[close]] - StockData[[#This Row],[open]] )/ StockData[[#This Row],[open]]</f>
        <v>1.0362811791383205E-2</v>
      </c>
      <c r="N851" s="27">
        <f>IF(StockData[[#This Row],[change%]] &gt; 0.02, 0.9, IF(StockData[[#This Row],[change%]] &lt; -0.02, -0.9, 0))</f>
        <v>0</v>
      </c>
      <c r="O851" s="27" t="str">
        <f>IF(StockData[[#This Row],[sentiment score]] &gt; 0.5, "Positive", IF(StockData[[#This Row],[sentiment score]] &lt; -0.5, "Negative", "Neutral"))</f>
        <v>Neutral</v>
      </c>
    </row>
    <row r="852" spans="1:15" x14ac:dyDescent="0.3">
      <c r="A852" s="1">
        <v>44594</v>
      </c>
      <c r="B852" s="2">
        <v>928.18</v>
      </c>
      <c r="C852" s="2">
        <v>931.5</v>
      </c>
      <c r="D852" s="2">
        <v>889.41</v>
      </c>
      <c r="E852" s="2">
        <v>905.66</v>
      </c>
      <c r="F852" s="2">
        <v>22264345</v>
      </c>
      <c r="G852" s="27" t="str">
        <f>TEXT(StockData[[#This Row],[Date]],"dddd")</f>
        <v>Wednesday</v>
      </c>
      <c r="H852" s="27" t="str">
        <f>TEXT(StockData[[#This Row],[Date]],"mmm yyyy")</f>
        <v>Feb 2022</v>
      </c>
      <c r="I852" s="2">
        <f>StockData[[#This Row],[high]] - StockData[[#This Row],[low]]</f>
        <v>42.090000000000032</v>
      </c>
      <c r="J852" s="27" t="str">
        <f>IF(StockData[[#This Row],[high]]=_xlfn.MAXIFS(StockData[high],StockData[Date],"&lt;="&amp;StockData[[#This Row],[Date]]),"New High","Repeat")</f>
        <v>Repeat</v>
      </c>
      <c r="K852" s="27" t="str">
        <f>IF(StockData[[#This Row],[Spread]]&lt;5,"Low",IF(StockData[[#This Row],[Spread]]&lt;=15,"Medium","High"))</f>
        <v>High</v>
      </c>
      <c r="L852" s="27" t="str">
        <f>IF(StockData[[#This Row],[Spread]] &gt; AVERAGE(StockData[Spread]) * 1.2, "High", IF(StockData[[#This Row],[Spread]] &lt; AVERAGE(StockData[Spread]) * 0.8, "Low", "Medium"))</f>
        <v>High</v>
      </c>
      <c r="M852" s="13">
        <f>(StockData[[#This Row],[close]] - StockData[[#This Row],[open]] )/ StockData[[#This Row],[open]]</f>
        <v>-2.4262535284104356E-2</v>
      </c>
      <c r="N852" s="27">
        <f>IF(StockData[[#This Row],[change%]] &gt; 0.02, 0.9, IF(StockData[[#This Row],[change%]] &lt; -0.02, -0.9, 0))</f>
        <v>-0.9</v>
      </c>
      <c r="O852" s="27" t="str">
        <f>IF(StockData[[#This Row],[sentiment score]] &gt; 0.5, "Positive", IF(StockData[[#This Row],[sentiment score]] &lt; -0.5, "Negative", "Neutral"))</f>
        <v>Negative</v>
      </c>
    </row>
    <row r="853" spans="1:15" x14ac:dyDescent="0.3">
      <c r="A853" s="1">
        <v>44593</v>
      </c>
      <c r="B853" s="2">
        <v>935.21</v>
      </c>
      <c r="C853" s="2">
        <v>943.7</v>
      </c>
      <c r="D853" s="2">
        <v>905</v>
      </c>
      <c r="E853" s="2">
        <v>931.25</v>
      </c>
      <c r="F853" s="2">
        <v>24379446</v>
      </c>
      <c r="G853" s="27" t="str">
        <f>TEXT(StockData[[#This Row],[Date]],"dddd")</f>
        <v>Tuesday</v>
      </c>
      <c r="H853" s="27" t="str">
        <f>TEXT(StockData[[#This Row],[Date]],"mmm yyyy")</f>
        <v>Feb 2022</v>
      </c>
      <c r="I853" s="2">
        <f>StockData[[#This Row],[high]] - StockData[[#This Row],[low]]</f>
        <v>38.700000000000045</v>
      </c>
      <c r="J853" s="27" t="str">
        <f>IF(StockData[[#This Row],[high]]=_xlfn.MAXIFS(StockData[high],StockData[Date],"&lt;="&amp;StockData[[#This Row],[Date]]),"New High","Repeat")</f>
        <v>Repeat</v>
      </c>
      <c r="K853" s="27" t="str">
        <f>IF(StockData[[#This Row],[Spread]]&lt;5,"Low",IF(StockData[[#This Row],[Spread]]&lt;=15,"Medium","High"))</f>
        <v>High</v>
      </c>
      <c r="L853" s="27" t="str">
        <f>IF(StockData[[#This Row],[Spread]] &gt; AVERAGE(StockData[Spread]) * 1.2, "High", IF(StockData[[#This Row],[Spread]] &lt; AVERAGE(StockData[Spread]) * 0.8, "Low", "Medium"))</f>
        <v>High</v>
      </c>
      <c r="M853" s="13">
        <f>(StockData[[#This Row],[close]] - StockData[[#This Row],[open]] )/ StockData[[#This Row],[open]]</f>
        <v>-4.2343430887180804E-3</v>
      </c>
      <c r="N853" s="27">
        <f>IF(StockData[[#This Row],[change%]] &gt; 0.02, 0.9, IF(StockData[[#This Row],[change%]] &lt; -0.02, -0.9, 0))</f>
        <v>0</v>
      </c>
      <c r="O853" s="27" t="str">
        <f>IF(StockData[[#This Row],[sentiment score]] &gt; 0.5, "Positive", IF(StockData[[#This Row],[sentiment score]] &lt; -0.5, "Negative", "Neutral"))</f>
        <v>Neutral</v>
      </c>
    </row>
    <row r="854" spans="1:15" x14ac:dyDescent="0.3">
      <c r="A854" s="1">
        <v>44592</v>
      </c>
      <c r="B854" s="2">
        <v>872.71</v>
      </c>
      <c r="C854" s="2">
        <v>937.99</v>
      </c>
      <c r="D854" s="2">
        <v>862.05</v>
      </c>
      <c r="E854" s="2">
        <v>936.72</v>
      </c>
      <c r="F854" s="2">
        <v>34812032</v>
      </c>
      <c r="G854" s="27" t="str">
        <f>TEXT(StockData[[#This Row],[Date]],"dddd")</f>
        <v>Monday</v>
      </c>
      <c r="H854" s="27" t="str">
        <f>TEXT(StockData[[#This Row],[Date]],"mmm yyyy")</f>
        <v>Jan 2022</v>
      </c>
      <c r="I854" s="2">
        <f>StockData[[#This Row],[high]] - StockData[[#This Row],[low]]</f>
        <v>75.940000000000055</v>
      </c>
      <c r="J854" s="27" t="str">
        <f>IF(StockData[[#This Row],[high]]=_xlfn.MAXIFS(StockData[high],StockData[Date],"&lt;="&amp;StockData[[#This Row],[Date]]),"New High","Repeat")</f>
        <v>Repeat</v>
      </c>
      <c r="K854" s="27" t="str">
        <f>IF(StockData[[#This Row],[Spread]]&lt;5,"Low",IF(StockData[[#This Row],[Spread]]&lt;=15,"Medium","High"))</f>
        <v>High</v>
      </c>
      <c r="L854" s="27" t="str">
        <f>IF(StockData[[#This Row],[Spread]] &gt; AVERAGE(StockData[Spread]) * 1.2, "High", IF(StockData[[#This Row],[Spread]] &lt; AVERAGE(StockData[Spread]) * 0.8, "Low", "Medium"))</f>
        <v>High</v>
      </c>
      <c r="M854" s="13">
        <f>(StockData[[#This Row],[close]] - StockData[[#This Row],[open]] )/ StockData[[#This Row],[open]]</f>
        <v>7.3346243311065512E-2</v>
      </c>
      <c r="N854" s="27">
        <f>IF(StockData[[#This Row],[change%]] &gt; 0.02, 0.9, IF(StockData[[#This Row],[change%]] &lt; -0.02, -0.9, 0))</f>
        <v>0.9</v>
      </c>
      <c r="O854" s="27" t="str">
        <f>IF(StockData[[#This Row],[sentiment score]] &gt; 0.5, "Positive", IF(StockData[[#This Row],[sentiment score]] &lt; -0.5, "Negative", "Neutral"))</f>
        <v>Positive</v>
      </c>
    </row>
    <row r="855" spans="1:15" x14ac:dyDescent="0.3">
      <c r="A855" s="1">
        <v>44589</v>
      </c>
      <c r="B855" s="2">
        <v>831.56</v>
      </c>
      <c r="C855" s="2">
        <v>857.5</v>
      </c>
      <c r="D855" s="2">
        <v>792.01</v>
      </c>
      <c r="E855" s="2">
        <v>846.35</v>
      </c>
      <c r="F855" s="2">
        <v>44929650</v>
      </c>
      <c r="G855" s="27" t="str">
        <f>TEXT(StockData[[#This Row],[Date]],"dddd")</f>
        <v>Friday</v>
      </c>
      <c r="H855" s="27" t="str">
        <f>TEXT(StockData[[#This Row],[Date]],"mmm yyyy")</f>
        <v>Jan 2022</v>
      </c>
      <c r="I855" s="2">
        <f>StockData[[#This Row],[high]] - StockData[[#This Row],[low]]</f>
        <v>65.490000000000009</v>
      </c>
      <c r="J855" s="27" t="str">
        <f>IF(StockData[[#This Row],[high]]=_xlfn.MAXIFS(StockData[high],StockData[Date],"&lt;="&amp;StockData[[#This Row],[Date]]),"New High","Repeat")</f>
        <v>Repeat</v>
      </c>
      <c r="K855" s="27" t="str">
        <f>IF(StockData[[#This Row],[Spread]]&lt;5,"Low",IF(StockData[[#This Row],[Spread]]&lt;=15,"Medium","High"))</f>
        <v>High</v>
      </c>
      <c r="L855" s="27" t="str">
        <f>IF(StockData[[#This Row],[Spread]] &gt; AVERAGE(StockData[Spread]) * 1.2, "High", IF(StockData[[#This Row],[Spread]] &lt; AVERAGE(StockData[Spread]) * 0.8, "Low", "Medium"))</f>
        <v>High</v>
      </c>
      <c r="M855" s="13">
        <f>(StockData[[#This Row],[close]] - StockData[[#This Row],[open]] )/ StockData[[#This Row],[open]]</f>
        <v>1.7785848285150896E-2</v>
      </c>
      <c r="N855" s="27">
        <f>IF(StockData[[#This Row],[change%]] &gt; 0.02, 0.9, IF(StockData[[#This Row],[change%]] &lt; -0.02, -0.9, 0))</f>
        <v>0</v>
      </c>
      <c r="O855" s="27" t="str">
        <f>IF(StockData[[#This Row],[sentiment score]] &gt; 0.5, "Positive", IF(StockData[[#This Row],[sentiment score]] &lt; -0.5, "Negative", "Neutral"))</f>
        <v>Neutral</v>
      </c>
    </row>
    <row r="856" spans="1:15" x14ac:dyDescent="0.3">
      <c r="A856" s="1">
        <v>44588</v>
      </c>
      <c r="B856" s="2">
        <v>933.36</v>
      </c>
      <c r="C856" s="2">
        <v>935.39</v>
      </c>
      <c r="D856" s="2">
        <v>829</v>
      </c>
      <c r="E856" s="2">
        <v>829.1</v>
      </c>
      <c r="F856" s="2">
        <v>49036523</v>
      </c>
      <c r="G856" s="27" t="str">
        <f>TEXT(StockData[[#This Row],[Date]],"dddd")</f>
        <v>Thursday</v>
      </c>
      <c r="H856" s="27" t="str">
        <f>TEXT(StockData[[#This Row],[Date]],"mmm yyyy")</f>
        <v>Jan 2022</v>
      </c>
      <c r="I856" s="2">
        <f>StockData[[#This Row],[high]] - StockData[[#This Row],[low]]</f>
        <v>106.38999999999999</v>
      </c>
      <c r="J856" s="27" t="str">
        <f>IF(StockData[[#This Row],[high]]=_xlfn.MAXIFS(StockData[high],StockData[Date],"&lt;="&amp;StockData[[#This Row],[Date]]),"New High","Repeat")</f>
        <v>Repeat</v>
      </c>
      <c r="K856" s="27" t="str">
        <f>IF(StockData[[#This Row],[Spread]]&lt;5,"Low",IF(StockData[[#This Row],[Spread]]&lt;=15,"Medium","High"))</f>
        <v>High</v>
      </c>
      <c r="L856" s="27" t="str">
        <f>IF(StockData[[#This Row],[Spread]] &gt; AVERAGE(StockData[Spread]) * 1.2, "High", IF(StockData[[#This Row],[Spread]] &lt; AVERAGE(StockData[Spread]) * 0.8, "Low", "Medium"))</f>
        <v>High</v>
      </c>
      <c r="M856" s="13">
        <f>(StockData[[#This Row],[close]] - StockData[[#This Row],[open]] )/ StockData[[#This Row],[open]]</f>
        <v>-0.11170395131567669</v>
      </c>
      <c r="N856" s="27">
        <f>IF(StockData[[#This Row],[change%]] &gt; 0.02, 0.9, IF(StockData[[#This Row],[change%]] &lt; -0.02, -0.9, 0))</f>
        <v>-0.9</v>
      </c>
      <c r="O856" s="27" t="str">
        <f>IF(StockData[[#This Row],[sentiment score]] &gt; 0.5, "Positive", IF(StockData[[#This Row],[sentiment score]] &lt; -0.5, "Negative", "Neutral"))</f>
        <v>Negative</v>
      </c>
    </row>
    <row r="857" spans="1:15" x14ac:dyDescent="0.3">
      <c r="A857" s="1">
        <v>44587</v>
      </c>
      <c r="B857" s="2">
        <v>952.43</v>
      </c>
      <c r="C857" s="2">
        <v>987.69</v>
      </c>
      <c r="D857" s="2">
        <v>906</v>
      </c>
      <c r="E857" s="2">
        <v>937.41</v>
      </c>
      <c r="F857" s="2">
        <v>34955761</v>
      </c>
      <c r="G857" s="27" t="str">
        <f>TEXT(StockData[[#This Row],[Date]],"dddd")</f>
        <v>Wednesday</v>
      </c>
      <c r="H857" s="27" t="str">
        <f>TEXT(StockData[[#This Row],[Date]],"mmm yyyy")</f>
        <v>Jan 2022</v>
      </c>
      <c r="I857" s="2">
        <f>StockData[[#This Row],[high]] - StockData[[#This Row],[low]]</f>
        <v>81.690000000000055</v>
      </c>
      <c r="J857" s="27" t="str">
        <f>IF(StockData[[#This Row],[high]]=_xlfn.MAXIFS(StockData[high],StockData[Date],"&lt;="&amp;StockData[[#This Row],[Date]]),"New High","Repeat")</f>
        <v>Repeat</v>
      </c>
      <c r="K857" s="27" t="str">
        <f>IF(StockData[[#This Row],[Spread]]&lt;5,"Low",IF(StockData[[#This Row],[Spread]]&lt;=15,"Medium","High"))</f>
        <v>High</v>
      </c>
      <c r="L857" s="27" t="str">
        <f>IF(StockData[[#This Row],[Spread]] &gt; AVERAGE(StockData[Spread]) * 1.2, "High", IF(StockData[[#This Row],[Spread]] &lt; AVERAGE(StockData[Spread]) * 0.8, "Low", "Medium"))</f>
        <v>High</v>
      </c>
      <c r="M857" s="13">
        <f>(StockData[[#This Row],[close]] - StockData[[#This Row],[open]] )/ StockData[[#This Row],[open]]</f>
        <v>-1.5770187835326462E-2</v>
      </c>
      <c r="N857" s="27">
        <f>IF(StockData[[#This Row],[change%]] &gt; 0.02, 0.9, IF(StockData[[#This Row],[change%]] &lt; -0.02, -0.9, 0))</f>
        <v>0</v>
      </c>
      <c r="O857" s="27" t="str">
        <f>IF(StockData[[#This Row],[sentiment score]] &gt; 0.5, "Positive", IF(StockData[[#This Row],[sentiment score]] &lt; -0.5, "Negative", "Neutral"))</f>
        <v>Neutral</v>
      </c>
    </row>
    <row r="858" spans="1:15" x14ac:dyDescent="0.3">
      <c r="A858" s="1">
        <v>44586</v>
      </c>
      <c r="B858" s="2">
        <v>914.2</v>
      </c>
      <c r="C858" s="2">
        <v>951.26</v>
      </c>
      <c r="D858" s="2">
        <v>903.21</v>
      </c>
      <c r="E858" s="2">
        <v>918.4</v>
      </c>
      <c r="F858" s="2">
        <v>28865302</v>
      </c>
      <c r="G858" s="27" t="str">
        <f>TEXT(StockData[[#This Row],[Date]],"dddd")</f>
        <v>Tuesday</v>
      </c>
      <c r="H858" s="27" t="str">
        <f>TEXT(StockData[[#This Row],[Date]],"mmm yyyy")</f>
        <v>Jan 2022</v>
      </c>
      <c r="I858" s="2">
        <f>StockData[[#This Row],[high]] - StockData[[#This Row],[low]]</f>
        <v>48.049999999999955</v>
      </c>
      <c r="J858" s="27" t="str">
        <f>IF(StockData[[#This Row],[high]]=_xlfn.MAXIFS(StockData[high],StockData[Date],"&lt;="&amp;StockData[[#This Row],[Date]]),"New High","Repeat")</f>
        <v>Repeat</v>
      </c>
      <c r="K858" s="27" t="str">
        <f>IF(StockData[[#This Row],[Spread]]&lt;5,"Low",IF(StockData[[#This Row],[Spread]]&lt;=15,"Medium","High"))</f>
        <v>High</v>
      </c>
      <c r="L858" s="27" t="str">
        <f>IF(StockData[[#This Row],[Spread]] &gt; AVERAGE(StockData[Spread]) * 1.2, "High", IF(StockData[[#This Row],[Spread]] &lt; AVERAGE(StockData[Spread]) * 0.8, "Low", "Medium"))</f>
        <v>High</v>
      </c>
      <c r="M858" s="13">
        <f>(StockData[[#This Row],[close]] - StockData[[#This Row],[open]] )/ StockData[[#This Row],[open]]</f>
        <v>4.5941807044409663E-3</v>
      </c>
      <c r="N858" s="27">
        <f>IF(StockData[[#This Row],[change%]] &gt; 0.02, 0.9, IF(StockData[[#This Row],[change%]] &lt; -0.02, -0.9, 0))</f>
        <v>0</v>
      </c>
      <c r="O858" s="27" t="str">
        <f>IF(StockData[[#This Row],[sentiment score]] &gt; 0.5, "Positive", IF(StockData[[#This Row],[sentiment score]] &lt; -0.5, "Negative", "Neutral"))</f>
        <v>Neutral</v>
      </c>
    </row>
    <row r="859" spans="1:15" x14ac:dyDescent="0.3">
      <c r="A859" s="1">
        <v>44585</v>
      </c>
      <c r="B859" s="2">
        <v>904.76</v>
      </c>
      <c r="C859" s="2">
        <v>933.51310000000001</v>
      </c>
      <c r="D859" s="2">
        <v>851.47</v>
      </c>
      <c r="E859" s="2">
        <v>930</v>
      </c>
      <c r="F859" s="2">
        <v>50791714</v>
      </c>
      <c r="G859" s="27" t="str">
        <f>TEXT(StockData[[#This Row],[Date]],"dddd")</f>
        <v>Monday</v>
      </c>
      <c r="H859" s="27" t="str">
        <f>TEXT(StockData[[#This Row],[Date]],"mmm yyyy")</f>
        <v>Jan 2022</v>
      </c>
      <c r="I859" s="2">
        <f>StockData[[#This Row],[high]] - StockData[[#This Row],[low]]</f>
        <v>82.043099999999981</v>
      </c>
      <c r="J859" s="27" t="str">
        <f>IF(StockData[[#This Row],[high]]=_xlfn.MAXIFS(StockData[high],StockData[Date],"&lt;="&amp;StockData[[#This Row],[Date]]),"New High","Repeat")</f>
        <v>Repeat</v>
      </c>
      <c r="K859" s="27" t="str">
        <f>IF(StockData[[#This Row],[Spread]]&lt;5,"Low",IF(StockData[[#This Row],[Spread]]&lt;=15,"Medium","High"))</f>
        <v>High</v>
      </c>
      <c r="L859" s="27" t="str">
        <f>IF(StockData[[#This Row],[Spread]] &gt; AVERAGE(StockData[Spread]) * 1.2, "High", IF(StockData[[#This Row],[Spread]] &lt; AVERAGE(StockData[Spread]) * 0.8, "Low", "Medium"))</f>
        <v>High</v>
      </c>
      <c r="M859" s="13">
        <f>(StockData[[#This Row],[close]] - StockData[[#This Row],[open]] )/ StockData[[#This Row],[open]]</f>
        <v>2.7896900835580718E-2</v>
      </c>
      <c r="N859" s="27">
        <f>IF(StockData[[#This Row],[change%]] &gt; 0.02, 0.9, IF(StockData[[#This Row],[change%]] &lt; -0.02, -0.9, 0))</f>
        <v>0.9</v>
      </c>
      <c r="O859" s="27" t="str">
        <f>IF(StockData[[#This Row],[sentiment score]] &gt; 0.5, "Positive", IF(StockData[[#This Row],[sentiment score]] &lt; -0.5, "Negative", "Neutral"))</f>
        <v>Positive</v>
      </c>
    </row>
    <row r="860" spans="1:15" x14ac:dyDescent="0.3">
      <c r="A860" s="1">
        <v>44582</v>
      </c>
      <c r="B860" s="2">
        <v>996.34</v>
      </c>
      <c r="C860" s="2">
        <v>1004.55</v>
      </c>
      <c r="D860" s="2">
        <v>940.5</v>
      </c>
      <c r="E860" s="2">
        <v>943.9</v>
      </c>
      <c r="F860" s="2">
        <v>34472009</v>
      </c>
      <c r="G860" s="27" t="str">
        <f>TEXT(StockData[[#This Row],[Date]],"dddd")</f>
        <v>Friday</v>
      </c>
      <c r="H860" s="27" t="str">
        <f>TEXT(StockData[[#This Row],[Date]],"mmm yyyy")</f>
        <v>Jan 2022</v>
      </c>
      <c r="I860" s="2">
        <f>StockData[[#This Row],[high]] - StockData[[#This Row],[low]]</f>
        <v>64.049999999999955</v>
      </c>
      <c r="J860" s="27" t="str">
        <f>IF(StockData[[#This Row],[high]]=_xlfn.MAXIFS(StockData[high],StockData[Date],"&lt;="&amp;StockData[[#This Row],[Date]]),"New High","Repeat")</f>
        <v>Repeat</v>
      </c>
      <c r="K860" s="27" t="str">
        <f>IF(StockData[[#This Row],[Spread]]&lt;5,"Low",IF(StockData[[#This Row],[Spread]]&lt;=15,"Medium","High"))</f>
        <v>High</v>
      </c>
      <c r="L860" s="27" t="str">
        <f>IF(StockData[[#This Row],[Spread]] &gt; AVERAGE(StockData[Spread]) * 1.2, "High", IF(StockData[[#This Row],[Spread]] &lt; AVERAGE(StockData[Spread]) * 0.8, "Low", "Medium"))</f>
        <v>High</v>
      </c>
      <c r="M860" s="13">
        <f>(StockData[[#This Row],[close]] - StockData[[#This Row],[open]] )/ StockData[[#This Row],[open]]</f>
        <v>-5.2632635445731428E-2</v>
      </c>
      <c r="N860" s="27">
        <f>IF(StockData[[#This Row],[change%]] &gt; 0.02, 0.9, IF(StockData[[#This Row],[change%]] &lt; -0.02, -0.9, 0))</f>
        <v>-0.9</v>
      </c>
      <c r="O860" s="27" t="str">
        <f>IF(StockData[[#This Row],[sentiment score]] &gt; 0.5, "Positive", IF(StockData[[#This Row],[sentiment score]] &lt; -0.5, "Negative", "Neutral"))</f>
        <v>Negative</v>
      </c>
    </row>
    <row r="861" spans="1:15" x14ac:dyDescent="0.3">
      <c r="A861" s="1">
        <v>44581</v>
      </c>
      <c r="B861" s="2">
        <v>1009.73</v>
      </c>
      <c r="C861" s="2">
        <v>1041.6600000000001</v>
      </c>
      <c r="D861" s="2">
        <v>994</v>
      </c>
      <c r="E861" s="2">
        <v>996.27</v>
      </c>
      <c r="F861" s="2">
        <v>23496248</v>
      </c>
      <c r="G861" s="27" t="str">
        <f>TEXT(StockData[[#This Row],[Date]],"dddd")</f>
        <v>Thursday</v>
      </c>
      <c r="H861" s="27" t="str">
        <f>TEXT(StockData[[#This Row],[Date]],"mmm yyyy")</f>
        <v>Jan 2022</v>
      </c>
      <c r="I861" s="2">
        <f>StockData[[#This Row],[high]] - StockData[[#This Row],[low]]</f>
        <v>47.660000000000082</v>
      </c>
      <c r="J861" s="27" t="str">
        <f>IF(StockData[[#This Row],[high]]=_xlfn.MAXIFS(StockData[high],StockData[Date],"&lt;="&amp;StockData[[#This Row],[Date]]),"New High","Repeat")</f>
        <v>Repeat</v>
      </c>
      <c r="K861" s="27" t="str">
        <f>IF(StockData[[#This Row],[Spread]]&lt;5,"Low",IF(StockData[[#This Row],[Spread]]&lt;=15,"Medium","High"))</f>
        <v>High</v>
      </c>
      <c r="L861" s="27" t="str">
        <f>IF(StockData[[#This Row],[Spread]] &gt; AVERAGE(StockData[Spread]) * 1.2, "High", IF(StockData[[#This Row],[Spread]] &lt; AVERAGE(StockData[Spread]) * 0.8, "Low", "Medium"))</f>
        <v>High</v>
      </c>
      <c r="M861" s="13">
        <f>(StockData[[#This Row],[close]] - StockData[[#This Row],[open]] )/ StockData[[#This Row],[open]]</f>
        <v>-1.3330296217800835E-2</v>
      </c>
      <c r="N861" s="27">
        <f>IF(StockData[[#This Row],[change%]] &gt; 0.02, 0.9, IF(StockData[[#This Row],[change%]] &lt; -0.02, -0.9, 0))</f>
        <v>0</v>
      </c>
      <c r="O861" s="27" t="str">
        <f>IF(StockData[[#This Row],[sentiment score]] &gt; 0.5, "Positive", IF(StockData[[#This Row],[sentiment score]] &lt; -0.5, "Negative", "Neutral"))</f>
        <v>Neutral</v>
      </c>
    </row>
    <row r="862" spans="1:15" x14ac:dyDescent="0.3">
      <c r="A862" s="1">
        <v>44580</v>
      </c>
      <c r="B862" s="2">
        <v>1041.7049999999999</v>
      </c>
      <c r="C862" s="2">
        <v>1054.6699000000001</v>
      </c>
      <c r="D862" s="2">
        <v>995</v>
      </c>
      <c r="E862" s="2">
        <v>995.65</v>
      </c>
      <c r="F862" s="2">
        <v>24870215</v>
      </c>
      <c r="G862" s="27" t="str">
        <f>TEXT(StockData[[#This Row],[Date]],"dddd")</f>
        <v>Wednesday</v>
      </c>
      <c r="H862" s="27" t="str">
        <f>TEXT(StockData[[#This Row],[Date]],"mmm yyyy")</f>
        <v>Jan 2022</v>
      </c>
      <c r="I862" s="2">
        <f>StockData[[#This Row],[high]] - StockData[[#This Row],[low]]</f>
        <v>59.669900000000098</v>
      </c>
      <c r="J862" s="27" t="str">
        <f>IF(StockData[[#This Row],[high]]=_xlfn.MAXIFS(StockData[high],StockData[Date],"&lt;="&amp;StockData[[#This Row],[Date]]),"New High","Repeat")</f>
        <v>Repeat</v>
      </c>
      <c r="K862" s="27" t="str">
        <f>IF(StockData[[#This Row],[Spread]]&lt;5,"Low",IF(StockData[[#This Row],[Spread]]&lt;=15,"Medium","High"))</f>
        <v>High</v>
      </c>
      <c r="L862" s="27" t="str">
        <f>IF(StockData[[#This Row],[Spread]] &gt; AVERAGE(StockData[Spread]) * 1.2, "High", IF(StockData[[#This Row],[Spread]] &lt; AVERAGE(StockData[Spread]) * 0.8, "Low", "Medium"))</f>
        <v>High</v>
      </c>
      <c r="M862" s="13">
        <f>(StockData[[#This Row],[close]] - StockData[[#This Row],[open]] )/ StockData[[#This Row],[open]]</f>
        <v>-4.4211173028832491E-2</v>
      </c>
      <c r="N862" s="27">
        <f>IF(StockData[[#This Row],[change%]] &gt; 0.02, 0.9, IF(StockData[[#This Row],[change%]] &lt; -0.02, -0.9, 0))</f>
        <v>-0.9</v>
      </c>
      <c r="O862" s="27" t="str">
        <f>IF(StockData[[#This Row],[sentiment score]] &gt; 0.5, "Positive", IF(StockData[[#This Row],[sentiment score]] &lt; -0.5, "Negative", "Neutral"))</f>
        <v>Negative</v>
      </c>
    </row>
    <row r="863" spans="1:15" x14ac:dyDescent="0.3">
      <c r="A863" s="1">
        <v>44579</v>
      </c>
      <c r="B863" s="2">
        <v>1026.605</v>
      </c>
      <c r="C863" s="2">
        <v>1070.7899</v>
      </c>
      <c r="D863" s="2">
        <v>1016.06</v>
      </c>
      <c r="E863" s="2">
        <v>1030.51</v>
      </c>
      <c r="F863" s="2">
        <v>22158412</v>
      </c>
      <c r="G863" s="27" t="str">
        <f>TEXT(StockData[[#This Row],[Date]],"dddd")</f>
        <v>Tuesday</v>
      </c>
      <c r="H863" s="27" t="str">
        <f>TEXT(StockData[[#This Row],[Date]],"mmm yyyy")</f>
        <v>Jan 2022</v>
      </c>
      <c r="I863" s="2">
        <f>StockData[[#This Row],[high]] - StockData[[#This Row],[low]]</f>
        <v>54.729900000000043</v>
      </c>
      <c r="J863" s="27" t="str">
        <f>IF(StockData[[#This Row],[high]]=_xlfn.MAXIFS(StockData[high],StockData[Date],"&lt;="&amp;StockData[[#This Row],[Date]]),"New High","Repeat")</f>
        <v>Repeat</v>
      </c>
      <c r="K863" s="27" t="str">
        <f>IF(StockData[[#This Row],[Spread]]&lt;5,"Low",IF(StockData[[#This Row],[Spread]]&lt;=15,"Medium","High"))</f>
        <v>High</v>
      </c>
      <c r="L863" s="27" t="str">
        <f>IF(StockData[[#This Row],[Spread]] &gt; AVERAGE(StockData[Spread]) * 1.2, "High", IF(StockData[[#This Row],[Spread]] &lt; AVERAGE(StockData[Spread]) * 0.8, "Low", "Medium"))</f>
        <v>High</v>
      </c>
      <c r="M863" s="13">
        <f>(StockData[[#This Row],[close]] - StockData[[#This Row],[open]] )/ StockData[[#This Row],[open]]</f>
        <v>3.8037999035656096E-3</v>
      </c>
      <c r="N863" s="27">
        <f>IF(StockData[[#This Row],[change%]] &gt; 0.02, 0.9, IF(StockData[[#This Row],[change%]] &lt; -0.02, -0.9, 0))</f>
        <v>0</v>
      </c>
      <c r="O863" s="27" t="str">
        <f>IF(StockData[[#This Row],[sentiment score]] &gt; 0.5, "Positive", IF(StockData[[#This Row],[sentiment score]] &lt; -0.5, "Negative", "Neutral"))</f>
        <v>Neutral</v>
      </c>
    </row>
    <row r="864" spans="1:15" x14ac:dyDescent="0.3">
      <c r="A864" s="1">
        <v>44575</v>
      </c>
      <c r="B864" s="2">
        <v>1019.88</v>
      </c>
      <c r="C864" s="2">
        <v>1052</v>
      </c>
      <c r="D864" s="2">
        <v>1013.3788</v>
      </c>
      <c r="E864" s="2">
        <v>1049.6099999999999</v>
      </c>
      <c r="F864" s="2">
        <v>24308137</v>
      </c>
      <c r="G864" s="27" t="str">
        <f>TEXT(StockData[[#This Row],[Date]],"dddd")</f>
        <v>Friday</v>
      </c>
      <c r="H864" s="27" t="str">
        <f>TEXT(StockData[[#This Row],[Date]],"mmm yyyy")</f>
        <v>Jan 2022</v>
      </c>
      <c r="I864" s="2">
        <f>StockData[[#This Row],[high]] - StockData[[#This Row],[low]]</f>
        <v>38.621200000000044</v>
      </c>
      <c r="J864" s="27" t="str">
        <f>IF(StockData[[#This Row],[high]]=_xlfn.MAXIFS(StockData[high],StockData[Date],"&lt;="&amp;StockData[[#This Row],[Date]]),"New High","Repeat")</f>
        <v>Repeat</v>
      </c>
      <c r="K864" s="27" t="str">
        <f>IF(StockData[[#This Row],[Spread]]&lt;5,"Low",IF(StockData[[#This Row],[Spread]]&lt;=15,"Medium","High"))</f>
        <v>High</v>
      </c>
      <c r="L864" s="27" t="str">
        <f>IF(StockData[[#This Row],[Spread]] &gt; AVERAGE(StockData[Spread]) * 1.2, "High", IF(StockData[[#This Row],[Spread]] &lt; AVERAGE(StockData[Spread]) * 0.8, "Low", "Medium"))</f>
        <v>High</v>
      </c>
      <c r="M864" s="13">
        <f>(StockData[[#This Row],[close]] - StockData[[#This Row],[open]] )/ StockData[[#This Row],[open]]</f>
        <v>2.915048829274023E-2</v>
      </c>
      <c r="N864" s="27">
        <f>IF(StockData[[#This Row],[change%]] &gt; 0.02, 0.9, IF(StockData[[#This Row],[change%]] &lt; -0.02, -0.9, 0))</f>
        <v>0.9</v>
      </c>
      <c r="O864" s="27" t="str">
        <f>IF(StockData[[#This Row],[sentiment score]] &gt; 0.5, "Positive", IF(StockData[[#This Row],[sentiment score]] &lt; -0.5, "Negative", "Neutral"))</f>
        <v>Positive</v>
      </c>
    </row>
    <row r="865" spans="1:15" x14ac:dyDescent="0.3">
      <c r="A865" s="1">
        <v>44574</v>
      </c>
      <c r="B865" s="2">
        <v>1109.0650000000001</v>
      </c>
      <c r="C865" s="2">
        <v>1115.5999999999999</v>
      </c>
      <c r="D865" s="2">
        <v>1026.5391</v>
      </c>
      <c r="E865" s="2">
        <v>1031.56</v>
      </c>
      <c r="F865" s="2">
        <v>32403264</v>
      </c>
      <c r="G865" s="27" t="str">
        <f>TEXT(StockData[[#This Row],[Date]],"dddd")</f>
        <v>Thursday</v>
      </c>
      <c r="H865" s="27" t="str">
        <f>TEXT(StockData[[#This Row],[Date]],"mmm yyyy")</f>
        <v>Jan 2022</v>
      </c>
      <c r="I865" s="2">
        <f>StockData[[#This Row],[high]] - StockData[[#This Row],[low]]</f>
        <v>89.060899999999947</v>
      </c>
      <c r="J865" s="27" t="str">
        <f>IF(StockData[[#This Row],[high]]=_xlfn.MAXIFS(StockData[high],StockData[Date],"&lt;="&amp;StockData[[#This Row],[Date]]),"New High","Repeat")</f>
        <v>Repeat</v>
      </c>
      <c r="K865" s="27" t="str">
        <f>IF(StockData[[#This Row],[Spread]]&lt;5,"Low",IF(StockData[[#This Row],[Spread]]&lt;=15,"Medium","High"))</f>
        <v>High</v>
      </c>
      <c r="L865" s="27" t="str">
        <f>IF(StockData[[#This Row],[Spread]] &gt; AVERAGE(StockData[Spread]) * 1.2, "High", IF(StockData[[#This Row],[Spread]] &lt; AVERAGE(StockData[Spread]) * 0.8, "Low", "Medium"))</f>
        <v>High</v>
      </c>
      <c r="M865" s="13">
        <f>(StockData[[#This Row],[close]] - StockData[[#This Row],[open]] )/ StockData[[#This Row],[open]]</f>
        <v>-6.9883189894190248E-2</v>
      </c>
      <c r="N865" s="27">
        <f>IF(StockData[[#This Row],[change%]] &gt; 0.02, 0.9, IF(StockData[[#This Row],[change%]] &lt; -0.02, -0.9, 0))</f>
        <v>-0.9</v>
      </c>
      <c r="O865" s="27" t="str">
        <f>IF(StockData[[#This Row],[sentiment score]] &gt; 0.5, "Positive", IF(StockData[[#This Row],[sentiment score]] &lt; -0.5, "Negative", "Neutral"))</f>
        <v>Negative</v>
      </c>
    </row>
    <row r="866" spans="1:15" x14ac:dyDescent="0.3">
      <c r="A866" s="1">
        <v>44573</v>
      </c>
      <c r="B866" s="2">
        <v>1078.8499999999999</v>
      </c>
      <c r="C866" s="2">
        <v>1114.8399999999999</v>
      </c>
      <c r="D866" s="2">
        <v>1072.5900999999999</v>
      </c>
      <c r="E866" s="2">
        <v>1106.22</v>
      </c>
      <c r="F866" s="2">
        <v>27913005</v>
      </c>
      <c r="G866" s="27" t="str">
        <f>TEXT(StockData[[#This Row],[Date]],"dddd")</f>
        <v>Wednesday</v>
      </c>
      <c r="H866" s="27" t="str">
        <f>TEXT(StockData[[#This Row],[Date]],"mmm yyyy")</f>
        <v>Jan 2022</v>
      </c>
      <c r="I866" s="2">
        <f>StockData[[#This Row],[high]] - StockData[[#This Row],[low]]</f>
        <v>42.249900000000025</v>
      </c>
      <c r="J866" s="27" t="str">
        <f>IF(StockData[[#This Row],[high]]=_xlfn.MAXIFS(StockData[high],StockData[Date],"&lt;="&amp;StockData[[#This Row],[Date]]),"New High","Repeat")</f>
        <v>Repeat</v>
      </c>
      <c r="K866" s="27" t="str">
        <f>IF(StockData[[#This Row],[Spread]]&lt;5,"Low",IF(StockData[[#This Row],[Spread]]&lt;=15,"Medium","High"))</f>
        <v>High</v>
      </c>
      <c r="L866" s="27" t="str">
        <f>IF(StockData[[#This Row],[Spread]] &gt; AVERAGE(StockData[Spread]) * 1.2, "High", IF(StockData[[#This Row],[Spread]] &lt; AVERAGE(StockData[Spread]) * 0.8, "Low", "Medium"))</f>
        <v>High</v>
      </c>
      <c r="M866" s="13">
        <f>(StockData[[#This Row],[close]] - StockData[[#This Row],[open]] )/ StockData[[#This Row],[open]]</f>
        <v>2.5369606525467044E-2</v>
      </c>
      <c r="N866" s="27">
        <f>IF(StockData[[#This Row],[change%]] &gt; 0.02, 0.9, IF(StockData[[#This Row],[change%]] &lt; -0.02, -0.9, 0))</f>
        <v>0.9</v>
      </c>
      <c r="O866" s="27" t="str">
        <f>IF(StockData[[#This Row],[sentiment score]] &gt; 0.5, "Positive", IF(StockData[[#This Row],[sentiment score]] &lt; -0.5, "Negative", "Neutral"))</f>
        <v>Positive</v>
      </c>
    </row>
    <row r="867" spans="1:15" x14ac:dyDescent="0.3">
      <c r="A867" s="1">
        <v>44572</v>
      </c>
      <c r="B867" s="2">
        <v>1053.67</v>
      </c>
      <c r="C867" s="2">
        <v>1075.8499999999999</v>
      </c>
      <c r="D867" s="2">
        <v>1038.82</v>
      </c>
      <c r="E867" s="2">
        <v>1064.4000000000001</v>
      </c>
      <c r="F867" s="2">
        <v>21593308</v>
      </c>
      <c r="G867" s="27" t="str">
        <f>TEXT(StockData[[#This Row],[Date]],"dddd")</f>
        <v>Tuesday</v>
      </c>
      <c r="H867" s="27" t="str">
        <f>TEXT(StockData[[#This Row],[Date]],"mmm yyyy")</f>
        <v>Jan 2022</v>
      </c>
      <c r="I867" s="2">
        <f>StockData[[#This Row],[high]] - StockData[[#This Row],[low]]</f>
        <v>37.029999999999973</v>
      </c>
      <c r="J867" s="27" t="str">
        <f>IF(StockData[[#This Row],[high]]=_xlfn.MAXIFS(StockData[high],StockData[Date],"&lt;="&amp;StockData[[#This Row],[Date]]),"New High","Repeat")</f>
        <v>Repeat</v>
      </c>
      <c r="K867" s="27" t="str">
        <f>IF(StockData[[#This Row],[Spread]]&lt;5,"Low",IF(StockData[[#This Row],[Spread]]&lt;=15,"Medium","High"))</f>
        <v>High</v>
      </c>
      <c r="L867" s="27" t="str">
        <f>IF(StockData[[#This Row],[Spread]] &gt; AVERAGE(StockData[Spread]) * 1.2, "High", IF(StockData[[#This Row],[Spread]] &lt; AVERAGE(StockData[Spread]) * 0.8, "Low", "Medium"))</f>
        <v>High</v>
      </c>
      <c r="M867" s="13">
        <f>(StockData[[#This Row],[close]] - StockData[[#This Row],[open]] )/ StockData[[#This Row],[open]]</f>
        <v>1.0183454022606715E-2</v>
      </c>
      <c r="N867" s="27">
        <f>IF(StockData[[#This Row],[change%]] &gt; 0.02, 0.9, IF(StockData[[#This Row],[change%]] &lt; -0.02, -0.9, 0))</f>
        <v>0</v>
      </c>
      <c r="O867" s="27" t="str">
        <f>IF(StockData[[#This Row],[sentiment score]] &gt; 0.5, "Positive", IF(StockData[[#This Row],[sentiment score]] &lt; -0.5, "Negative", "Neutral"))</f>
        <v>Neutral</v>
      </c>
    </row>
    <row r="868" spans="1:15" x14ac:dyDescent="0.3">
      <c r="A868" s="1">
        <v>44571</v>
      </c>
      <c r="B868" s="2">
        <v>1000</v>
      </c>
      <c r="C868" s="2">
        <v>1059.0999999999999</v>
      </c>
      <c r="D868" s="2">
        <v>980</v>
      </c>
      <c r="E868" s="2">
        <v>1058.1199999999999</v>
      </c>
      <c r="F868" s="2">
        <v>30604959</v>
      </c>
      <c r="G868" s="27" t="str">
        <f>TEXT(StockData[[#This Row],[Date]],"dddd")</f>
        <v>Monday</v>
      </c>
      <c r="H868" s="27" t="str">
        <f>TEXT(StockData[[#This Row],[Date]],"mmm yyyy")</f>
        <v>Jan 2022</v>
      </c>
      <c r="I868" s="2">
        <f>StockData[[#This Row],[high]] - StockData[[#This Row],[low]]</f>
        <v>79.099999999999909</v>
      </c>
      <c r="J868" s="27" t="str">
        <f>IF(StockData[[#This Row],[high]]=_xlfn.MAXIFS(StockData[high],StockData[Date],"&lt;="&amp;StockData[[#This Row],[Date]]),"New High","Repeat")</f>
        <v>Repeat</v>
      </c>
      <c r="K868" s="27" t="str">
        <f>IF(StockData[[#This Row],[Spread]]&lt;5,"Low",IF(StockData[[#This Row],[Spread]]&lt;=15,"Medium","High"))</f>
        <v>High</v>
      </c>
      <c r="L868" s="27" t="str">
        <f>IF(StockData[[#This Row],[Spread]] &gt; AVERAGE(StockData[Spread]) * 1.2, "High", IF(StockData[[#This Row],[Spread]] &lt; AVERAGE(StockData[Spread]) * 0.8, "Low", "Medium"))</f>
        <v>High</v>
      </c>
      <c r="M868" s="13">
        <f>(StockData[[#This Row],[close]] - StockData[[#This Row],[open]] )/ StockData[[#This Row],[open]]</f>
        <v>5.8119999999999894E-2</v>
      </c>
      <c r="N868" s="27">
        <f>IF(StockData[[#This Row],[change%]] &gt; 0.02, 0.9, IF(StockData[[#This Row],[change%]] &lt; -0.02, -0.9, 0))</f>
        <v>0.9</v>
      </c>
      <c r="O868" s="27" t="str">
        <f>IF(StockData[[#This Row],[sentiment score]] &gt; 0.5, "Positive", IF(StockData[[#This Row],[sentiment score]] &lt; -0.5, "Negative", "Neutral"))</f>
        <v>Positive</v>
      </c>
    </row>
    <row r="869" spans="1:15" x14ac:dyDescent="0.3">
      <c r="A869" s="1">
        <v>44568</v>
      </c>
      <c r="B869" s="2">
        <v>1080.3699999999999</v>
      </c>
      <c r="C869" s="2">
        <v>1080.9299000000001</v>
      </c>
      <c r="D869" s="2">
        <v>1010</v>
      </c>
      <c r="E869" s="2">
        <v>1026.96</v>
      </c>
      <c r="F869" s="2">
        <v>28054916</v>
      </c>
      <c r="G869" s="27" t="str">
        <f>TEXT(StockData[[#This Row],[Date]],"dddd")</f>
        <v>Friday</v>
      </c>
      <c r="H869" s="27" t="str">
        <f>TEXT(StockData[[#This Row],[Date]],"mmm yyyy")</f>
        <v>Jan 2022</v>
      </c>
      <c r="I869" s="2">
        <f>StockData[[#This Row],[high]] - StockData[[#This Row],[low]]</f>
        <v>70.929900000000089</v>
      </c>
      <c r="J869" s="27" t="str">
        <f>IF(StockData[[#This Row],[high]]=_xlfn.MAXIFS(StockData[high],StockData[Date],"&lt;="&amp;StockData[[#This Row],[Date]]),"New High","Repeat")</f>
        <v>Repeat</v>
      </c>
      <c r="K869" s="27" t="str">
        <f>IF(StockData[[#This Row],[Spread]]&lt;5,"Low",IF(StockData[[#This Row],[Spread]]&lt;=15,"Medium","High"))</f>
        <v>High</v>
      </c>
      <c r="L869" s="27" t="str">
        <f>IF(StockData[[#This Row],[Spread]] &gt; AVERAGE(StockData[Spread]) * 1.2, "High", IF(StockData[[#This Row],[Spread]] &lt; AVERAGE(StockData[Spread]) * 0.8, "Low", "Medium"))</f>
        <v>High</v>
      </c>
      <c r="M869" s="13">
        <f>(StockData[[#This Row],[close]] - StockData[[#This Row],[open]] )/ StockData[[#This Row],[open]]</f>
        <v>-4.9436767033516169E-2</v>
      </c>
      <c r="N869" s="27">
        <f>IF(StockData[[#This Row],[change%]] &gt; 0.02, 0.9, IF(StockData[[#This Row],[change%]] &lt; -0.02, -0.9, 0))</f>
        <v>-0.9</v>
      </c>
      <c r="O869" s="27" t="str">
        <f>IF(StockData[[#This Row],[sentiment score]] &gt; 0.5, "Positive", IF(StockData[[#This Row],[sentiment score]] &lt; -0.5, "Negative", "Neutral"))</f>
        <v>Negative</v>
      </c>
    </row>
    <row r="870" spans="1:15" x14ac:dyDescent="0.3">
      <c r="A870" s="1">
        <v>44567</v>
      </c>
      <c r="B870" s="2">
        <v>1077</v>
      </c>
      <c r="C870" s="2">
        <v>1088</v>
      </c>
      <c r="D870" s="2">
        <v>1020.5</v>
      </c>
      <c r="E870" s="2">
        <v>1064.7</v>
      </c>
      <c r="F870" s="2">
        <v>30112158</v>
      </c>
      <c r="G870" s="27" t="str">
        <f>TEXT(StockData[[#This Row],[Date]],"dddd")</f>
        <v>Thursday</v>
      </c>
      <c r="H870" s="27" t="str">
        <f>TEXT(StockData[[#This Row],[Date]],"mmm yyyy")</f>
        <v>Jan 2022</v>
      </c>
      <c r="I870" s="2">
        <f>StockData[[#This Row],[high]] - StockData[[#This Row],[low]]</f>
        <v>67.5</v>
      </c>
      <c r="J870" s="27" t="str">
        <f>IF(StockData[[#This Row],[high]]=_xlfn.MAXIFS(StockData[high],StockData[Date],"&lt;="&amp;StockData[[#This Row],[Date]]),"New High","Repeat")</f>
        <v>Repeat</v>
      </c>
      <c r="K870" s="27" t="str">
        <f>IF(StockData[[#This Row],[Spread]]&lt;5,"Low",IF(StockData[[#This Row],[Spread]]&lt;=15,"Medium","High"))</f>
        <v>High</v>
      </c>
      <c r="L870" s="27" t="str">
        <f>IF(StockData[[#This Row],[Spread]] &gt; AVERAGE(StockData[Spread]) * 1.2, "High", IF(StockData[[#This Row],[Spread]] &lt; AVERAGE(StockData[Spread]) * 0.8, "Low", "Medium"))</f>
        <v>High</v>
      </c>
      <c r="M870" s="13">
        <f>(StockData[[#This Row],[close]] - StockData[[#This Row],[open]] )/ StockData[[#This Row],[open]]</f>
        <v>-1.1420612813370432E-2</v>
      </c>
      <c r="N870" s="27">
        <f>IF(StockData[[#This Row],[change%]] &gt; 0.02, 0.9, IF(StockData[[#This Row],[change%]] &lt; -0.02, -0.9, 0))</f>
        <v>0</v>
      </c>
      <c r="O870" s="27" t="str">
        <f>IF(StockData[[#This Row],[sentiment score]] &gt; 0.5, "Positive", IF(StockData[[#This Row],[sentiment score]] &lt; -0.5, "Negative", "Neutral"))</f>
        <v>Neutral</v>
      </c>
    </row>
    <row r="871" spans="1:15" x14ac:dyDescent="0.3">
      <c r="A871" s="1">
        <v>44566</v>
      </c>
      <c r="B871" s="2">
        <v>1146.6500000000001</v>
      </c>
      <c r="C871" s="2">
        <v>1170.3399999999999</v>
      </c>
      <c r="D871" s="2">
        <v>1081.0101</v>
      </c>
      <c r="E871" s="2">
        <v>1088.1199999999999</v>
      </c>
      <c r="F871" s="2">
        <v>26706599</v>
      </c>
      <c r="G871" s="27" t="str">
        <f>TEXT(StockData[[#This Row],[Date]],"dddd")</f>
        <v>Wednesday</v>
      </c>
      <c r="H871" s="27" t="str">
        <f>TEXT(StockData[[#This Row],[Date]],"mmm yyyy")</f>
        <v>Jan 2022</v>
      </c>
      <c r="I871" s="2">
        <f>StockData[[#This Row],[high]] - StockData[[#This Row],[low]]</f>
        <v>89.329899999999952</v>
      </c>
      <c r="J871" s="27" t="str">
        <f>IF(StockData[[#This Row],[high]]=_xlfn.MAXIFS(StockData[high],StockData[Date],"&lt;="&amp;StockData[[#This Row],[Date]]),"New High","Repeat")</f>
        <v>Repeat</v>
      </c>
      <c r="K871" s="27" t="str">
        <f>IF(StockData[[#This Row],[Spread]]&lt;5,"Low",IF(StockData[[#This Row],[Spread]]&lt;=15,"Medium","High"))</f>
        <v>High</v>
      </c>
      <c r="L871" s="27" t="str">
        <f>IF(StockData[[#This Row],[Spread]] &gt; AVERAGE(StockData[Spread]) * 1.2, "High", IF(StockData[[#This Row],[Spread]] &lt; AVERAGE(StockData[Spread]) * 0.8, "Low", "Medium"))</f>
        <v>High</v>
      </c>
      <c r="M871" s="13">
        <f>(StockData[[#This Row],[close]] - StockData[[#This Row],[open]] )/ StockData[[#This Row],[open]]</f>
        <v>-5.1044346574805034E-2</v>
      </c>
      <c r="N871" s="27">
        <f>IF(StockData[[#This Row],[change%]] &gt; 0.02, 0.9, IF(StockData[[#This Row],[change%]] &lt; -0.02, -0.9, 0))</f>
        <v>-0.9</v>
      </c>
      <c r="O871" s="27" t="str">
        <f>IF(StockData[[#This Row],[sentiment score]] &gt; 0.5, "Positive", IF(StockData[[#This Row],[sentiment score]] &lt; -0.5, "Negative", "Neutral"))</f>
        <v>Negative</v>
      </c>
    </row>
    <row r="872" spans="1:15" x14ac:dyDescent="0.3">
      <c r="A872" s="1">
        <v>44565</v>
      </c>
      <c r="B872" s="2">
        <v>1189.55</v>
      </c>
      <c r="C872" s="2">
        <v>1208</v>
      </c>
      <c r="D872" s="2">
        <v>1123.05</v>
      </c>
      <c r="E872" s="2">
        <v>1149.5899999999999</v>
      </c>
      <c r="F872" s="2">
        <v>33416086</v>
      </c>
      <c r="G872" s="27" t="str">
        <f>TEXT(StockData[[#This Row],[Date]],"dddd")</f>
        <v>Tuesday</v>
      </c>
      <c r="H872" s="27" t="str">
        <f>TEXT(StockData[[#This Row],[Date]],"mmm yyyy")</f>
        <v>Jan 2022</v>
      </c>
      <c r="I872" s="2">
        <f>StockData[[#This Row],[high]] - StockData[[#This Row],[low]]</f>
        <v>84.950000000000045</v>
      </c>
      <c r="J872" s="27" t="str">
        <f>IF(StockData[[#This Row],[high]]=_xlfn.MAXIFS(StockData[high],StockData[Date],"&lt;="&amp;StockData[[#This Row],[Date]]),"New High","Repeat")</f>
        <v>Repeat</v>
      </c>
      <c r="K872" s="27" t="str">
        <f>IF(StockData[[#This Row],[Spread]]&lt;5,"Low",IF(StockData[[#This Row],[Spread]]&lt;=15,"Medium","High"))</f>
        <v>High</v>
      </c>
      <c r="L872" s="27" t="str">
        <f>IF(StockData[[#This Row],[Spread]] &gt; AVERAGE(StockData[Spread]) * 1.2, "High", IF(StockData[[#This Row],[Spread]] &lt; AVERAGE(StockData[Spread]) * 0.8, "Low", "Medium"))</f>
        <v>High</v>
      </c>
      <c r="M872" s="13">
        <f>(StockData[[#This Row],[close]] - StockData[[#This Row],[open]] )/ StockData[[#This Row],[open]]</f>
        <v>-3.3592534992223984E-2</v>
      </c>
      <c r="N872" s="27">
        <f>IF(StockData[[#This Row],[change%]] &gt; 0.02, 0.9, IF(StockData[[#This Row],[change%]] &lt; -0.02, -0.9, 0))</f>
        <v>-0.9</v>
      </c>
      <c r="O872" s="27" t="str">
        <f>IF(StockData[[#This Row],[sentiment score]] &gt; 0.5, "Positive", IF(StockData[[#This Row],[sentiment score]] &lt; -0.5, "Negative", "Neutral"))</f>
        <v>Negative</v>
      </c>
    </row>
    <row r="873" spans="1:15" x14ac:dyDescent="0.3">
      <c r="A873" s="1">
        <v>44564</v>
      </c>
      <c r="B873" s="2">
        <v>1147.75</v>
      </c>
      <c r="C873" s="2">
        <v>1201.07</v>
      </c>
      <c r="D873" s="2">
        <v>1136.04</v>
      </c>
      <c r="E873" s="2">
        <v>1199.78</v>
      </c>
      <c r="F873" s="2">
        <v>34895349</v>
      </c>
      <c r="G873" s="27" t="str">
        <f>TEXT(StockData[[#This Row],[Date]],"dddd")</f>
        <v>Monday</v>
      </c>
      <c r="H873" s="27" t="str">
        <f>TEXT(StockData[[#This Row],[Date]],"mmm yyyy")</f>
        <v>Jan 2022</v>
      </c>
      <c r="I873" s="2">
        <f>StockData[[#This Row],[high]] - StockData[[#This Row],[low]]</f>
        <v>65.029999999999973</v>
      </c>
      <c r="J873" s="27" t="str">
        <f>IF(StockData[[#This Row],[high]]=_xlfn.MAXIFS(StockData[high],StockData[Date],"&lt;="&amp;StockData[[#This Row],[Date]]),"New High","Repeat")</f>
        <v>Repeat</v>
      </c>
      <c r="K873" s="27" t="str">
        <f>IF(StockData[[#This Row],[Spread]]&lt;5,"Low",IF(StockData[[#This Row],[Spread]]&lt;=15,"Medium","High"))</f>
        <v>High</v>
      </c>
      <c r="L873" s="27" t="str">
        <f>IF(StockData[[#This Row],[Spread]] &gt; AVERAGE(StockData[Spread]) * 1.2, "High", IF(StockData[[#This Row],[Spread]] &lt; AVERAGE(StockData[Spread]) * 0.8, "Low", "Medium"))</f>
        <v>High</v>
      </c>
      <c r="M873" s="13">
        <f>(StockData[[#This Row],[close]] - StockData[[#This Row],[open]] )/ StockData[[#This Row],[open]]</f>
        <v>4.5332171640165515E-2</v>
      </c>
      <c r="N873" s="27">
        <f>IF(StockData[[#This Row],[change%]] &gt; 0.02, 0.9, IF(StockData[[#This Row],[change%]] &lt; -0.02, -0.9, 0))</f>
        <v>0.9</v>
      </c>
      <c r="O873" s="27" t="str">
        <f>IF(StockData[[#This Row],[sentiment score]] &gt; 0.5, "Positive", IF(StockData[[#This Row],[sentiment score]] &lt; -0.5, "Negative", "Neutral"))</f>
        <v>Positive</v>
      </c>
    </row>
    <row r="874" spans="1:15" x14ac:dyDescent="0.3">
      <c r="A874" s="1">
        <v>44561</v>
      </c>
      <c r="B874" s="2">
        <v>1073.4444000000001</v>
      </c>
      <c r="C874" s="2">
        <v>1081.9999</v>
      </c>
      <c r="D874" s="2">
        <v>1054.5899999999999</v>
      </c>
      <c r="E874" s="2">
        <v>1056.78</v>
      </c>
      <c r="F874" s="2">
        <v>13466216</v>
      </c>
      <c r="G874" s="27" t="str">
        <f>TEXT(StockData[[#This Row],[Date]],"dddd")</f>
        <v>Friday</v>
      </c>
      <c r="H874" s="27" t="str">
        <f>TEXT(StockData[[#This Row],[Date]],"mmm yyyy")</f>
        <v>Dec 2021</v>
      </c>
      <c r="I874" s="2">
        <f>StockData[[#This Row],[high]] - StockData[[#This Row],[low]]</f>
        <v>27.409900000000107</v>
      </c>
      <c r="J874" s="27" t="str">
        <f>IF(StockData[[#This Row],[high]]=_xlfn.MAXIFS(StockData[high],StockData[Date],"&lt;="&amp;StockData[[#This Row],[Date]]),"New High","Repeat")</f>
        <v>Repeat</v>
      </c>
      <c r="K874" s="27" t="str">
        <f>IF(StockData[[#This Row],[Spread]]&lt;5,"Low",IF(StockData[[#This Row],[Spread]]&lt;=15,"Medium","High"))</f>
        <v>High</v>
      </c>
      <c r="L874" s="27" t="str">
        <f>IF(StockData[[#This Row],[Spread]] &gt; AVERAGE(StockData[Spread]) * 1.2, "High", IF(StockData[[#This Row],[Spread]] &lt; AVERAGE(StockData[Spread]) * 0.8, "Low", "Medium"))</f>
        <v>High</v>
      </c>
      <c r="M874" s="13">
        <f>(StockData[[#This Row],[close]] - StockData[[#This Row],[open]] )/ StockData[[#This Row],[open]]</f>
        <v>-1.5524232088778993E-2</v>
      </c>
      <c r="N874" s="27">
        <f>IF(StockData[[#This Row],[change%]] &gt; 0.02, 0.9, IF(StockData[[#This Row],[change%]] &lt; -0.02, -0.9, 0))</f>
        <v>0</v>
      </c>
      <c r="O874" s="27" t="str">
        <f>IF(StockData[[#This Row],[sentiment score]] &gt; 0.5, "Positive", IF(StockData[[#This Row],[sentiment score]] &lt; -0.5, "Negative", "Neutral"))</f>
        <v>Neutral</v>
      </c>
    </row>
    <row r="875" spans="1:15" x14ac:dyDescent="0.3">
      <c r="A875" s="1">
        <v>44560</v>
      </c>
      <c r="B875" s="2">
        <v>1061.33</v>
      </c>
      <c r="C875" s="2">
        <v>1095.55</v>
      </c>
      <c r="D875" s="2">
        <v>1053.1500000000001</v>
      </c>
      <c r="E875" s="2">
        <v>1070.3399999999999</v>
      </c>
      <c r="F875" s="2">
        <v>15680313</v>
      </c>
      <c r="G875" s="27" t="str">
        <f>TEXT(StockData[[#This Row],[Date]],"dddd")</f>
        <v>Thursday</v>
      </c>
      <c r="H875" s="27" t="str">
        <f>TEXT(StockData[[#This Row],[Date]],"mmm yyyy")</f>
        <v>Dec 2021</v>
      </c>
      <c r="I875" s="2">
        <f>StockData[[#This Row],[high]] - StockData[[#This Row],[low]]</f>
        <v>42.399999999999864</v>
      </c>
      <c r="J875" s="27" t="str">
        <f>IF(StockData[[#This Row],[high]]=_xlfn.MAXIFS(StockData[high],StockData[Date],"&lt;="&amp;StockData[[#This Row],[Date]]),"New High","Repeat")</f>
        <v>Repeat</v>
      </c>
      <c r="K875" s="27" t="str">
        <f>IF(StockData[[#This Row],[Spread]]&lt;5,"Low",IF(StockData[[#This Row],[Spread]]&lt;=15,"Medium","High"))</f>
        <v>High</v>
      </c>
      <c r="L875" s="27" t="str">
        <f>IF(StockData[[#This Row],[Spread]] &gt; AVERAGE(StockData[Spread]) * 1.2, "High", IF(StockData[[#This Row],[Spread]] &lt; AVERAGE(StockData[Spread]) * 0.8, "Low", "Medium"))</f>
        <v>High</v>
      </c>
      <c r="M875" s="13">
        <f>(StockData[[#This Row],[close]] - StockData[[#This Row],[open]] )/ StockData[[#This Row],[open]]</f>
        <v>8.4893482705661692E-3</v>
      </c>
      <c r="N875" s="27">
        <f>IF(StockData[[#This Row],[change%]] &gt; 0.02, 0.9, IF(StockData[[#This Row],[change%]] &lt; -0.02, -0.9, 0))</f>
        <v>0</v>
      </c>
      <c r="O875" s="27" t="str">
        <f>IF(StockData[[#This Row],[sentiment score]] &gt; 0.5, "Positive", IF(StockData[[#This Row],[sentiment score]] &lt; -0.5, "Negative", "Neutral"))</f>
        <v>Neutral</v>
      </c>
    </row>
    <row r="876" spans="1:15" x14ac:dyDescent="0.3">
      <c r="A876" s="1">
        <v>44559</v>
      </c>
      <c r="B876" s="2">
        <v>1098.6400000000001</v>
      </c>
      <c r="C876" s="2">
        <v>1104</v>
      </c>
      <c r="D876" s="2">
        <v>1064.1400000000001</v>
      </c>
      <c r="E876" s="2">
        <v>1086.19</v>
      </c>
      <c r="F876" s="2">
        <v>18718015</v>
      </c>
      <c r="G876" s="27" t="str">
        <f>TEXT(StockData[[#This Row],[Date]],"dddd")</f>
        <v>Wednesday</v>
      </c>
      <c r="H876" s="27" t="str">
        <f>TEXT(StockData[[#This Row],[Date]],"mmm yyyy")</f>
        <v>Dec 2021</v>
      </c>
      <c r="I876" s="2">
        <f>StockData[[#This Row],[high]] - StockData[[#This Row],[low]]</f>
        <v>39.8599999999999</v>
      </c>
      <c r="J876" s="27" t="str">
        <f>IF(StockData[[#This Row],[high]]=_xlfn.MAXIFS(StockData[high],StockData[Date],"&lt;="&amp;StockData[[#This Row],[Date]]),"New High","Repeat")</f>
        <v>Repeat</v>
      </c>
      <c r="K876" s="27" t="str">
        <f>IF(StockData[[#This Row],[Spread]]&lt;5,"Low",IF(StockData[[#This Row],[Spread]]&lt;=15,"Medium","High"))</f>
        <v>High</v>
      </c>
      <c r="L876" s="27" t="str">
        <f>IF(StockData[[#This Row],[Spread]] &gt; AVERAGE(StockData[Spread]) * 1.2, "High", IF(StockData[[#This Row],[Spread]] &lt; AVERAGE(StockData[Spread]) * 0.8, "Low", "Medium"))</f>
        <v>High</v>
      </c>
      <c r="M876" s="13">
        <f>(StockData[[#This Row],[close]] - StockData[[#This Row],[open]] )/ StockData[[#This Row],[open]]</f>
        <v>-1.1332192528944917E-2</v>
      </c>
      <c r="N876" s="27">
        <f>IF(StockData[[#This Row],[change%]] &gt; 0.02, 0.9, IF(StockData[[#This Row],[change%]] &lt; -0.02, -0.9, 0))</f>
        <v>0</v>
      </c>
      <c r="O876" s="27" t="str">
        <f>IF(StockData[[#This Row],[sentiment score]] &gt; 0.5, "Positive", IF(StockData[[#This Row],[sentiment score]] &lt; -0.5, "Negative", "Neutral"))</f>
        <v>Neutral</v>
      </c>
    </row>
    <row r="877" spans="1:15" x14ac:dyDescent="0.3">
      <c r="A877" s="1">
        <v>44558</v>
      </c>
      <c r="B877" s="2">
        <v>1109.49</v>
      </c>
      <c r="C877" s="2">
        <v>1118.9999</v>
      </c>
      <c r="D877" s="2">
        <v>1078.42</v>
      </c>
      <c r="E877" s="2">
        <v>1088.47</v>
      </c>
      <c r="F877" s="2">
        <v>20107969</v>
      </c>
      <c r="G877" s="27" t="str">
        <f>TEXT(StockData[[#This Row],[Date]],"dddd")</f>
        <v>Tuesday</v>
      </c>
      <c r="H877" s="27" t="str">
        <f>TEXT(StockData[[#This Row],[Date]],"mmm yyyy")</f>
        <v>Dec 2021</v>
      </c>
      <c r="I877" s="2">
        <f>StockData[[#This Row],[high]] - StockData[[#This Row],[low]]</f>
        <v>40.579899999999952</v>
      </c>
      <c r="J877" s="27" t="str">
        <f>IF(StockData[[#This Row],[high]]=_xlfn.MAXIFS(StockData[high],StockData[Date],"&lt;="&amp;StockData[[#This Row],[Date]]),"New High","Repeat")</f>
        <v>Repeat</v>
      </c>
      <c r="K877" s="27" t="str">
        <f>IF(StockData[[#This Row],[Spread]]&lt;5,"Low",IF(StockData[[#This Row],[Spread]]&lt;=15,"Medium","High"))</f>
        <v>High</v>
      </c>
      <c r="L877" s="27" t="str">
        <f>IF(StockData[[#This Row],[Spread]] &gt; AVERAGE(StockData[Spread]) * 1.2, "High", IF(StockData[[#This Row],[Spread]] &lt; AVERAGE(StockData[Spread]) * 0.8, "Low", "Medium"))</f>
        <v>High</v>
      </c>
      <c r="M877" s="13">
        <f>(StockData[[#This Row],[close]] - StockData[[#This Row],[open]] )/ StockData[[#This Row],[open]]</f>
        <v>-1.8945641691227484E-2</v>
      </c>
      <c r="N877" s="27">
        <f>IF(StockData[[#This Row],[change%]] &gt; 0.02, 0.9, IF(StockData[[#This Row],[change%]] &lt; -0.02, -0.9, 0))</f>
        <v>0</v>
      </c>
      <c r="O877" s="27" t="str">
        <f>IF(StockData[[#This Row],[sentiment score]] &gt; 0.5, "Positive", IF(StockData[[#This Row],[sentiment score]] &lt; -0.5, "Negative", "Neutral"))</f>
        <v>Neutral</v>
      </c>
    </row>
    <row r="878" spans="1:15" x14ac:dyDescent="0.3">
      <c r="A878" s="1">
        <v>44557</v>
      </c>
      <c r="B878" s="2">
        <v>1073.67</v>
      </c>
      <c r="C878" s="2">
        <v>1117</v>
      </c>
      <c r="D878" s="2">
        <v>1070.7152000000001</v>
      </c>
      <c r="E878" s="2">
        <v>1093.94</v>
      </c>
      <c r="F878" s="2">
        <v>23715273</v>
      </c>
      <c r="G878" s="27" t="str">
        <f>TEXT(StockData[[#This Row],[Date]],"dddd")</f>
        <v>Monday</v>
      </c>
      <c r="H878" s="27" t="str">
        <f>TEXT(StockData[[#This Row],[Date]],"mmm yyyy")</f>
        <v>Dec 2021</v>
      </c>
      <c r="I878" s="2">
        <f>StockData[[#This Row],[high]] - StockData[[#This Row],[low]]</f>
        <v>46.284799999999905</v>
      </c>
      <c r="J878" s="27" t="str">
        <f>IF(StockData[[#This Row],[high]]=_xlfn.MAXIFS(StockData[high],StockData[Date],"&lt;="&amp;StockData[[#This Row],[Date]]),"New High","Repeat")</f>
        <v>Repeat</v>
      </c>
      <c r="K878" s="27" t="str">
        <f>IF(StockData[[#This Row],[Spread]]&lt;5,"Low",IF(StockData[[#This Row],[Spread]]&lt;=15,"Medium","High"))</f>
        <v>High</v>
      </c>
      <c r="L878" s="27" t="str">
        <f>IF(StockData[[#This Row],[Spread]] &gt; AVERAGE(StockData[Spread]) * 1.2, "High", IF(StockData[[#This Row],[Spread]] &lt; AVERAGE(StockData[Spread]) * 0.8, "Low", "Medium"))</f>
        <v>High</v>
      </c>
      <c r="M878" s="13">
        <f>(StockData[[#This Row],[close]] - StockData[[#This Row],[open]] )/ StockData[[#This Row],[open]]</f>
        <v>1.887917144001414E-2</v>
      </c>
      <c r="N878" s="27">
        <f>IF(StockData[[#This Row],[change%]] &gt; 0.02, 0.9, IF(StockData[[#This Row],[change%]] &lt; -0.02, -0.9, 0))</f>
        <v>0</v>
      </c>
      <c r="O878" s="27" t="str">
        <f>IF(StockData[[#This Row],[sentiment score]] &gt; 0.5, "Positive", IF(StockData[[#This Row],[sentiment score]] &lt; -0.5, "Negative", "Neutral"))</f>
        <v>Neutral</v>
      </c>
    </row>
    <row r="879" spans="1:15" x14ac:dyDescent="0.3">
      <c r="A879" s="1">
        <v>44553</v>
      </c>
      <c r="B879" s="2">
        <v>1006.8</v>
      </c>
      <c r="C879" s="2">
        <v>1072.9766999999999</v>
      </c>
      <c r="D879" s="2">
        <v>997.56</v>
      </c>
      <c r="E879" s="2">
        <v>1067</v>
      </c>
      <c r="F879" s="2">
        <v>30904429</v>
      </c>
      <c r="G879" s="27" t="str">
        <f>TEXT(StockData[[#This Row],[Date]],"dddd")</f>
        <v>Thursday</v>
      </c>
      <c r="H879" s="27" t="str">
        <f>TEXT(StockData[[#This Row],[Date]],"mmm yyyy")</f>
        <v>Dec 2021</v>
      </c>
      <c r="I879" s="2">
        <f>StockData[[#This Row],[high]] - StockData[[#This Row],[low]]</f>
        <v>75.416699999999992</v>
      </c>
      <c r="J879" s="27" t="str">
        <f>IF(StockData[[#This Row],[high]]=_xlfn.MAXIFS(StockData[high],StockData[Date],"&lt;="&amp;StockData[[#This Row],[Date]]),"New High","Repeat")</f>
        <v>Repeat</v>
      </c>
      <c r="K879" s="27" t="str">
        <f>IF(StockData[[#This Row],[Spread]]&lt;5,"Low",IF(StockData[[#This Row],[Spread]]&lt;=15,"Medium","High"))</f>
        <v>High</v>
      </c>
      <c r="L879" s="27" t="str">
        <f>IF(StockData[[#This Row],[Spread]] &gt; AVERAGE(StockData[Spread]) * 1.2, "High", IF(StockData[[#This Row],[Spread]] &lt; AVERAGE(StockData[Spread]) * 0.8, "Low", "Medium"))</f>
        <v>High</v>
      </c>
      <c r="M879" s="13">
        <f>(StockData[[#This Row],[close]] - StockData[[#This Row],[open]] )/ StockData[[#This Row],[open]]</f>
        <v>5.9793404847040175E-2</v>
      </c>
      <c r="N879" s="27">
        <f>IF(StockData[[#This Row],[change%]] &gt; 0.02, 0.9, IF(StockData[[#This Row],[change%]] &lt; -0.02, -0.9, 0))</f>
        <v>0.9</v>
      </c>
      <c r="O879" s="27" t="str">
        <f>IF(StockData[[#This Row],[sentiment score]] &gt; 0.5, "Positive", IF(StockData[[#This Row],[sentiment score]] &lt; -0.5, "Negative", "Neutral"))</f>
        <v>Positive</v>
      </c>
    </row>
    <row r="880" spans="1:15" x14ac:dyDescent="0.3">
      <c r="A880" s="1">
        <v>44552</v>
      </c>
      <c r="B880" s="2">
        <v>965.66</v>
      </c>
      <c r="C880" s="2">
        <v>1015.6599</v>
      </c>
      <c r="D880" s="2">
        <v>957.05</v>
      </c>
      <c r="E880" s="2">
        <v>1008.87</v>
      </c>
      <c r="F880" s="2">
        <v>31211362</v>
      </c>
      <c r="G880" s="27" t="str">
        <f>TEXT(StockData[[#This Row],[Date]],"dddd")</f>
        <v>Wednesday</v>
      </c>
      <c r="H880" s="27" t="str">
        <f>TEXT(StockData[[#This Row],[Date]],"mmm yyyy")</f>
        <v>Dec 2021</v>
      </c>
      <c r="I880" s="2">
        <f>StockData[[#This Row],[high]] - StockData[[#This Row],[low]]</f>
        <v>58.609900000000039</v>
      </c>
      <c r="J880" s="27" t="str">
        <f>IF(StockData[[#This Row],[high]]=_xlfn.MAXIFS(StockData[high],StockData[Date],"&lt;="&amp;StockData[[#This Row],[Date]]),"New High","Repeat")</f>
        <v>Repeat</v>
      </c>
      <c r="K880" s="27" t="str">
        <f>IF(StockData[[#This Row],[Spread]]&lt;5,"Low",IF(StockData[[#This Row],[Spread]]&lt;=15,"Medium","High"))</f>
        <v>High</v>
      </c>
      <c r="L880" s="27" t="str">
        <f>IF(StockData[[#This Row],[Spread]] &gt; AVERAGE(StockData[Spread]) * 1.2, "High", IF(StockData[[#This Row],[Spread]] &lt; AVERAGE(StockData[Spread]) * 0.8, "Low", "Medium"))</f>
        <v>High</v>
      </c>
      <c r="M880" s="13">
        <f>(StockData[[#This Row],[close]] - StockData[[#This Row],[open]] )/ StockData[[#This Row],[open]]</f>
        <v>4.4746598181554624E-2</v>
      </c>
      <c r="N880" s="27">
        <f>IF(StockData[[#This Row],[change%]] &gt; 0.02, 0.9, IF(StockData[[#This Row],[change%]] &lt; -0.02, -0.9, 0))</f>
        <v>0.9</v>
      </c>
      <c r="O880" s="27" t="str">
        <f>IF(StockData[[#This Row],[sentiment score]] &gt; 0.5, "Positive", IF(StockData[[#This Row],[sentiment score]] &lt; -0.5, "Negative", "Neutral"))</f>
        <v>Positive</v>
      </c>
    </row>
    <row r="881" spans="1:15" x14ac:dyDescent="0.3">
      <c r="A881" s="1">
        <v>44551</v>
      </c>
      <c r="B881" s="2">
        <v>916.87</v>
      </c>
      <c r="C881" s="2">
        <v>939.5</v>
      </c>
      <c r="D881" s="2">
        <v>886.12</v>
      </c>
      <c r="E881" s="2">
        <v>938.53</v>
      </c>
      <c r="F881" s="2">
        <v>23839305</v>
      </c>
      <c r="G881" s="27" t="str">
        <f>TEXT(StockData[[#This Row],[Date]],"dddd")</f>
        <v>Tuesday</v>
      </c>
      <c r="H881" s="27" t="str">
        <f>TEXT(StockData[[#This Row],[Date]],"mmm yyyy")</f>
        <v>Dec 2021</v>
      </c>
      <c r="I881" s="2">
        <f>StockData[[#This Row],[high]] - StockData[[#This Row],[low]]</f>
        <v>53.379999999999995</v>
      </c>
      <c r="J881" s="27" t="str">
        <f>IF(StockData[[#This Row],[high]]=_xlfn.MAXIFS(StockData[high],StockData[Date],"&lt;="&amp;StockData[[#This Row],[Date]]),"New High","Repeat")</f>
        <v>Repeat</v>
      </c>
      <c r="K881" s="27" t="str">
        <f>IF(StockData[[#This Row],[Spread]]&lt;5,"Low",IF(StockData[[#This Row],[Spread]]&lt;=15,"Medium","High"))</f>
        <v>High</v>
      </c>
      <c r="L881" s="27" t="str">
        <f>IF(StockData[[#This Row],[Spread]] &gt; AVERAGE(StockData[Spread]) * 1.2, "High", IF(StockData[[#This Row],[Spread]] &lt; AVERAGE(StockData[Spread]) * 0.8, "Low", "Medium"))</f>
        <v>High</v>
      </c>
      <c r="M881" s="13">
        <f>(StockData[[#This Row],[close]] - StockData[[#This Row],[open]] )/ StockData[[#This Row],[open]]</f>
        <v>2.3623850709478953E-2</v>
      </c>
      <c r="N881" s="27">
        <f>IF(StockData[[#This Row],[change%]] &gt; 0.02, 0.9, IF(StockData[[#This Row],[change%]] &lt; -0.02, -0.9, 0))</f>
        <v>0.9</v>
      </c>
      <c r="O881" s="27" t="str">
        <f>IF(StockData[[#This Row],[sentiment score]] &gt; 0.5, "Positive", IF(StockData[[#This Row],[sentiment score]] &lt; -0.5, "Negative", "Neutral"))</f>
        <v>Positive</v>
      </c>
    </row>
    <row r="882" spans="1:15" x14ac:dyDescent="0.3">
      <c r="A882" s="1">
        <v>44550</v>
      </c>
      <c r="B882" s="2">
        <v>910.7</v>
      </c>
      <c r="C882" s="2">
        <v>921.6884</v>
      </c>
      <c r="D882" s="2">
        <v>893.39</v>
      </c>
      <c r="E882" s="2">
        <v>899.94</v>
      </c>
      <c r="F882" s="2">
        <v>18826671</v>
      </c>
      <c r="G882" s="27" t="str">
        <f>TEXT(StockData[[#This Row],[Date]],"dddd")</f>
        <v>Monday</v>
      </c>
      <c r="H882" s="27" t="str">
        <f>TEXT(StockData[[#This Row],[Date]],"mmm yyyy")</f>
        <v>Dec 2021</v>
      </c>
      <c r="I882" s="2">
        <f>StockData[[#This Row],[high]] - StockData[[#This Row],[low]]</f>
        <v>28.298400000000015</v>
      </c>
      <c r="J882" s="27" t="str">
        <f>IF(StockData[[#This Row],[high]]=_xlfn.MAXIFS(StockData[high],StockData[Date],"&lt;="&amp;StockData[[#This Row],[Date]]),"New High","Repeat")</f>
        <v>Repeat</v>
      </c>
      <c r="K882" s="27" t="str">
        <f>IF(StockData[[#This Row],[Spread]]&lt;5,"Low",IF(StockData[[#This Row],[Spread]]&lt;=15,"Medium","High"))</f>
        <v>High</v>
      </c>
      <c r="L882" s="27" t="str">
        <f>IF(StockData[[#This Row],[Spread]] &gt; AVERAGE(StockData[Spread]) * 1.2, "High", IF(StockData[[#This Row],[Spread]] &lt; AVERAGE(StockData[Spread]) * 0.8, "Low", "Medium"))</f>
        <v>High</v>
      </c>
      <c r="M882" s="13">
        <f>(StockData[[#This Row],[close]] - StockData[[#This Row],[open]] )/ StockData[[#This Row],[open]]</f>
        <v>-1.1815087295486977E-2</v>
      </c>
      <c r="N882" s="27">
        <f>IF(StockData[[#This Row],[change%]] &gt; 0.02, 0.9, IF(StockData[[#This Row],[change%]] &lt; -0.02, -0.9, 0))</f>
        <v>0</v>
      </c>
      <c r="O882" s="27" t="str">
        <f>IF(StockData[[#This Row],[sentiment score]] &gt; 0.5, "Positive", IF(StockData[[#This Row],[sentiment score]] &lt; -0.5, "Negative", "Neutral"))</f>
        <v>Neutral</v>
      </c>
    </row>
    <row r="883" spans="1:15" x14ac:dyDescent="0.3">
      <c r="A883" s="1">
        <v>44547</v>
      </c>
      <c r="B883" s="2">
        <v>914.77</v>
      </c>
      <c r="C883" s="2">
        <v>960.65989999999999</v>
      </c>
      <c r="D883" s="2">
        <v>909.04010000000005</v>
      </c>
      <c r="E883" s="2">
        <v>932.57</v>
      </c>
      <c r="F883" s="2">
        <v>33626754</v>
      </c>
      <c r="G883" s="27" t="str">
        <f>TEXT(StockData[[#This Row],[Date]],"dddd")</f>
        <v>Friday</v>
      </c>
      <c r="H883" s="27" t="str">
        <f>TEXT(StockData[[#This Row],[Date]],"mmm yyyy")</f>
        <v>Dec 2021</v>
      </c>
      <c r="I883" s="2">
        <f>StockData[[#This Row],[high]] - StockData[[#This Row],[low]]</f>
        <v>51.619799999999941</v>
      </c>
      <c r="J883" s="27" t="str">
        <f>IF(StockData[[#This Row],[high]]=_xlfn.MAXIFS(StockData[high],StockData[Date],"&lt;="&amp;StockData[[#This Row],[Date]]),"New High","Repeat")</f>
        <v>Repeat</v>
      </c>
      <c r="K883" s="27" t="str">
        <f>IF(StockData[[#This Row],[Spread]]&lt;5,"Low",IF(StockData[[#This Row],[Spread]]&lt;=15,"Medium","High"))</f>
        <v>High</v>
      </c>
      <c r="L883" s="27" t="str">
        <f>IF(StockData[[#This Row],[Spread]] &gt; AVERAGE(StockData[Spread]) * 1.2, "High", IF(StockData[[#This Row],[Spread]] &lt; AVERAGE(StockData[Spread]) * 0.8, "Low", "Medium"))</f>
        <v>High</v>
      </c>
      <c r="M883" s="13">
        <f>(StockData[[#This Row],[close]] - StockData[[#This Row],[open]] )/ StockData[[#This Row],[open]]</f>
        <v>1.9458443105917409E-2</v>
      </c>
      <c r="N883" s="27">
        <f>IF(StockData[[#This Row],[change%]] &gt; 0.02, 0.9, IF(StockData[[#This Row],[change%]] &lt; -0.02, -0.9, 0))</f>
        <v>0</v>
      </c>
      <c r="O883" s="27" t="str">
        <f>IF(StockData[[#This Row],[sentiment score]] &gt; 0.5, "Positive", IF(StockData[[#This Row],[sentiment score]] &lt; -0.5, "Negative", "Neutral"))</f>
        <v>Neutral</v>
      </c>
    </row>
    <row r="884" spans="1:15" x14ac:dyDescent="0.3">
      <c r="A884" s="1">
        <v>44546</v>
      </c>
      <c r="B884" s="2">
        <v>994.5</v>
      </c>
      <c r="C884" s="2">
        <v>994.98</v>
      </c>
      <c r="D884" s="2">
        <v>921.85</v>
      </c>
      <c r="E884" s="2">
        <v>926.92</v>
      </c>
      <c r="F884" s="2">
        <v>27590483</v>
      </c>
      <c r="G884" s="27" t="str">
        <f>TEXT(StockData[[#This Row],[Date]],"dddd")</f>
        <v>Thursday</v>
      </c>
      <c r="H884" s="27" t="str">
        <f>TEXT(StockData[[#This Row],[Date]],"mmm yyyy")</f>
        <v>Dec 2021</v>
      </c>
      <c r="I884" s="2">
        <f>StockData[[#This Row],[high]] - StockData[[#This Row],[low]]</f>
        <v>73.13</v>
      </c>
      <c r="J884" s="27" t="str">
        <f>IF(StockData[[#This Row],[high]]=_xlfn.MAXIFS(StockData[high],StockData[Date],"&lt;="&amp;StockData[[#This Row],[Date]]),"New High","Repeat")</f>
        <v>Repeat</v>
      </c>
      <c r="K884" s="27" t="str">
        <f>IF(StockData[[#This Row],[Spread]]&lt;5,"Low",IF(StockData[[#This Row],[Spread]]&lt;=15,"Medium","High"))</f>
        <v>High</v>
      </c>
      <c r="L884" s="27" t="str">
        <f>IF(StockData[[#This Row],[Spread]] &gt; AVERAGE(StockData[Spread]) * 1.2, "High", IF(StockData[[#This Row],[Spread]] &lt; AVERAGE(StockData[Spread]) * 0.8, "Low", "Medium"))</f>
        <v>High</v>
      </c>
      <c r="M884" s="13">
        <f>(StockData[[#This Row],[close]] - StockData[[#This Row],[open]] )/ StockData[[#This Row],[open]]</f>
        <v>-6.7953745600804472E-2</v>
      </c>
      <c r="N884" s="27">
        <f>IF(StockData[[#This Row],[change%]] &gt; 0.02, 0.9, IF(StockData[[#This Row],[change%]] &lt; -0.02, -0.9, 0))</f>
        <v>-0.9</v>
      </c>
      <c r="O884" s="27" t="str">
        <f>IF(StockData[[#This Row],[sentiment score]] &gt; 0.5, "Positive", IF(StockData[[#This Row],[sentiment score]] &lt; -0.5, "Negative", "Neutral"))</f>
        <v>Negative</v>
      </c>
    </row>
    <row r="885" spans="1:15" x14ac:dyDescent="0.3">
      <c r="A885" s="1">
        <v>44545</v>
      </c>
      <c r="B885" s="2">
        <v>953.21</v>
      </c>
      <c r="C885" s="2">
        <v>978.74990000000003</v>
      </c>
      <c r="D885" s="2">
        <v>928.25009999999997</v>
      </c>
      <c r="E885" s="2">
        <v>975.99</v>
      </c>
      <c r="F885" s="2">
        <v>25056410</v>
      </c>
      <c r="G885" s="27" t="str">
        <f>TEXT(StockData[[#This Row],[Date]],"dddd")</f>
        <v>Wednesday</v>
      </c>
      <c r="H885" s="27" t="str">
        <f>TEXT(StockData[[#This Row],[Date]],"mmm yyyy")</f>
        <v>Dec 2021</v>
      </c>
      <c r="I885" s="2">
        <f>StockData[[#This Row],[high]] - StockData[[#This Row],[low]]</f>
        <v>50.49980000000005</v>
      </c>
      <c r="J885" s="27" t="str">
        <f>IF(StockData[[#This Row],[high]]=_xlfn.MAXIFS(StockData[high],StockData[Date],"&lt;="&amp;StockData[[#This Row],[Date]]),"New High","Repeat")</f>
        <v>Repeat</v>
      </c>
      <c r="K885" s="27" t="str">
        <f>IF(StockData[[#This Row],[Spread]]&lt;5,"Low",IF(StockData[[#This Row],[Spread]]&lt;=15,"Medium","High"))</f>
        <v>High</v>
      </c>
      <c r="L885" s="27" t="str">
        <f>IF(StockData[[#This Row],[Spread]] &gt; AVERAGE(StockData[Spread]) * 1.2, "High", IF(StockData[[#This Row],[Spread]] &lt; AVERAGE(StockData[Spread]) * 0.8, "Low", "Medium"))</f>
        <v>High</v>
      </c>
      <c r="M885" s="13">
        <f>(StockData[[#This Row],[close]] - StockData[[#This Row],[open]] )/ StockData[[#This Row],[open]]</f>
        <v>2.3898196619842396E-2</v>
      </c>
      <c r="N885" s="27">
        <f>IF(StockData[[#This Row],[change%]] &gt; 0.02, 0.9, IF(StockData[[#This Row],[change%]] &lt; -0.02, -0.9, 0))</f>
        <v>0.9</v>
      </c>
      <c r="O885" s="27" t="str">
        <f>IF(StockData[[#This Row],[sentiment score]] &gt; 0.5, "Positive", IF(StockData[[#This Row],[sentiment score]] &lt; -0.5, "Negative", "Neutral"))</f>
        <v>Positive</v>
      </c>
    </row>
    <row r="886" spans="1:15" x14ac:dyDescent="0.3">
      <c r="A886" s="1">
        <v>44544</v>
      </c>
      <c r="B886" s="2">
        <v>945</v>
      </c>
      <c r="C886" s="2">
        <v>966.41</v>
      </c>
      <c r="D886" s="2">
        <v>930</v>
      </c>
      <c r="E886" s="2">
        <v>958.51</v>
      </c>
      <c r="F886" s="2">
        <v>23602090</v>
      </c>
      <c r="G886" s="27" t="str">
        <f>TEXT(StockData[[#This Row],[Date]],"dddd")</f>
        <v>Tuesday</v>
      </c>
      <c r="H886" s="27" t="str">
        <f>TEXT(StockData[[#This Row],[Date]],"mmm yyyy")</f>
        <v>Dec 2021</v>
      </c>
      <c r="I886" s="2">
        <f>StockData[[#This Row],[high]] - StockData[[#This Row],[low]]</f>
        <v>36.409999999999968</v>
      </c>
      <c r="J886" s="27" t="str">
        <f>IF(StockData[[#This Row],[high]]=_xlfn.MAXIFS(StockData[high],StockData[Date],"&lt;="&amp;StockData[[#This Row],[Date]]),"New High","Repeat")</f>
        <v>Repeat</v>
      </c>
      <c r="K886" s="27" t="str">
        <f>IF(StockData[[#This Row],[Spread]]&lt;5,"Low",IF(StockData[[#This Row],[Spread]]&lt;=15,"Medium","High"))</f>
        <v>High</v>
      </c>
      <c r="L886" s="27" t="str">
        <f>IF(StockData[[#This Row],[Spread]] &gt; AVERAGE(StockData[Spread]) * 1.2, "High", IF(StockData[[#This Row],[Spread]] &lt; AVERAGE(StockData[Spread]) * 0.8, "Low", "Medium"))</f>
        <v>High</v>
      </c>
      <c r="M886" s="13">
        <f>(StockData[[#This Row],[close]] - StockData[[#This Row],[open]] )/ StockData[[#This Row],[open]]</f>
        <v>1.4296296296296286E-2</v>
      </c>
      <c r="N886" s="27">
        <f>IF(StockData[[#This Row],[change%]] &gt; 0.02, 0.9, IF(StockData[[#This Row],[change%]] &lt; -0.02, -0.9, 0))</f>
        <v>0</v>
      </c>
      <c r="O886" s="27" t="str">
        <f>IF(StockData[[#This Row],[sentiment score]] &gt; 0.5, "Positive", IF(StockData[[#This Row],[sentiment score]] &lt; -0.5, "Negative", "Neutral"))</f>
        <v>Neutral</v>
      </c>
    </row>
    <row r="887" spans="1:15" x14ac:dyDescent="0.3">
      <c r="A887" s="1">
        <v>44543</v>
      </c>
      <c r="B887" s="2">
        <v>1001.09</v>
      </c>
      <c r="C887" s="2">
        <v>1005</v>
      </c>
      <c r="D887" s="2">
        <v>951.42</v>
      </c>
      <c r="E887" s="2">
        <v>966.41</v>
      </c>
      <c r="F887" s="2">
        <v>26198502</v>
      </c>
      <c r="G887" s="27" t="str">
        <f>TEXT(StockData[[#This Row],[Date]],"dddd")</f>
        <v>Monday</v>
      </c>
      <c r="H887" s="27" t="str">
        <f>TEXT(StockData[[#This Row],[Date]],"mmm yyyy")</f>
        <v>Dec 2021</v>
      </c>
      <c r="I887" s="2">
        <f>StockData[[#This Row],[high]] - StockData[[#This Row],[low]]</f>
        <v>53.580000000000041</v>
      </c>
      <c r="J887" s="27" t="str">
        <f>IF(StockData[[#This Row],[high]]=_xlfn.MAXIFS(StockData[high],StockData[Date],"&lt;="&amp;StockData[[#This Row],[Date]]),"New High","Repeat")</f>
        <v>Repeat</v>
      </c>
      <c r="K887" s="27" t="str">
        <f>IF(StockData[[#This Row],[Spread]]&lt;5,"Low",IF(StockData[[#This Row],[Spread]]&lt;=15,"Medium","High"))</f>
        <v>High</v>
      </c>
      <c r="L887" s="27" t="str">
        <f>IF(StockData[[#This Row],[Spread]] &gt; AVERAGE(StockData[Spread]) * 1.2, "High", IF(StockData[[#This Row],[Spread]] &lt; AVERAGE(StockData[Spread]) * 0.8, "Low", "Medium"))</f>
        <v>High</v>
      </c>
      <c r="M887" s="13">
        <f>(StockData[[#This Row],[close]] - StockData[[#This Row],[open]] )/ StockData[[#This Row],[open]]</f>
        <v>-3.4642239958445356E-2</v>
      </c>
      <c r="N887" s="27">
        <f>IF(StockData[[#This Row],[change%]] &gt; 0.02, 0.9, IF(StockData[[#This Row],[change%]] &lt; -0.02, -0.9, 0))</f>
        <v>-0.9</v>
      </c>
      <c r="O887" s="27" t="str">
        <f>IF(StockData[[#This Row],[sentiment score]] &gt; 0.5, "Positive", IF(StockData[[#This Row],[sentiment score]] &lt; -0.5, "Negative", "Neutral"))</f>
        <v>Negative</v>
      </c>
    </row>
    <row r="888" spans="1:15" x14ac:dyDescent="0.3">
      <c r="A888" s="1">
        <v>44540</v>
      </c>
      <c r="B888" s="2">
        <v>1008.75</v>
      </c>
      <c r="C888" s="2">
        <v>1020.9797</v>
      </c>
      <c r="D888" s="2">
        <v>982.53</v>
      </c>
      <c r="E888" s="2">
        <v>1017.03</v>
      </c>
      <c r="F888" s="2">
        <v>19888122</v>
      </c>
      <c r="G888" s="27" t="str">
        <f>TEXT(StockData[[#This Row],[Date]],"dddd")</f>
        <v>Friday</v>
      </c>
      <c r="H888" s="27" t="str">
        <f>TEXT(StockData[[#This Row],[Date]],"mmm yyyy")</f>
        <v>Dec 2021</v>
      </c>
      <c r="I888" s="2">
        <f>StockData[[#This Row],[high]] - StockData[[#This Row],[low]]</f>
        <v>38.449700000000007</v>
      </c>
      <c r="J888" s="27" t="str">
        <f>IF(StockData[[#This Row],[high]]=_xlfn.MAXIFS(StockData[high],StockData[Date],"&lt;="&amp;StockData[[#This Row],[Date]]),"New High","Repeat")</f>
        <v>Repeat</v>
      </c>
      <c r="K888" s="27" t="str">
        <f>IF(StockData[[#This Row],[Spread]]&lt;5,"Low",IF(StockData[[#This Row],[Spread]]&lt;=15,"Medium","High"))</f>
        <v>High</v>
      </c>
      <c r="L888" s="27" t="str">
        <f>IF(StockData[[#This Row],[Spread]] &gt; AVERAGE(StockData[Spread]) * 1.2, "High", IF(StockData[[#This Row],[Spread]] &lt; AVERAGE(StockData[Spread]) * 0.8, "Low", "Medium"))</f>
        <v>High</v>
      </c>
      <c r="M888" s="13">
        <f>(StockData[[#This Row],[close]] - StockData[[#This Row],[open]] )/ StockData[[#This Row],[open]]</f>
        <v>8.2081784386616834E-3</v>
      </c>
      <c r="N888" s="27">
        <f>IF(StockData[[#This Row],[change%]] &gt; 0.02, 0.9, IF(StockData[[#This Row],[change%]] &lt; -0.02, -0.9, 0))</f>
        <v>0</v>
      </c>
      <c r="O888" s="27" t="str">
        <f>IF(StockData[[#This Row],[sentiment score]] &gt; 0.5, "Positive", IF(StockData[[#This Row],[sentiment score]] &lt; -0.5, "Negative", "Neutral"))</f>
        <v>Neutral</v>
      </c>
    </row>
    <row r="889" spans="1:15" x14ac:dyDescent="0.3">
      <c r="A889" s="1">
        <v>44539</v>
      </c>
      <c r="B889" s="2">
        <v>1060.6400000000001</v>
      </c>
      <c r="C889" s="2">
        <v>1062.49</v>
      </c>
      <c r="D889" s="2">
        <v>1002.36</v>
      </c>
      <c r="E889" s="2">
        <v>1003.8</v>
      </c>
      <c r="F889" s="2">
        <v>19812832</v>
      </c>
      <c r="G889" s="27" t="str">
        <f>TEXT(StockData[[#This Row],[Date]],"dddd")</f>
        <v>Thursday</v>
      </c>
      <c r="H889" s="27" t="str">
        <f>TEXT(StockData[[#This Row],[Date]],"mmm yyyy")</f>
        <v>Dec 2021</v>
      </c>
      <c r="I889" s="2">
        <f>StockData[[#This Row],[high]] - StockData[[#This Row],[low]]</f>
        <v>60.129999999999995</v>
      </c>
      <c r="J889" s="27" t="str">
        <f>IF(StockData[[#This Row],[high]]=_xlfn.MAXIFS(StockData[high],StockData[Date],"&lt;="&amp;StockData[[#This Row],[Date]]),"New High","Repeat")</f>
        <v>Repeat</v>
      </c>
      <c r="K889" s="27" t="str">
        <f>IF(StockData[[#This Row],[Spread]]&lt;5,"Low",IF(StockData[[#This Row],[Spread]]&lt;=15,"Medium","High"))</f>
        <v>High</v>
      </c>
      <c r="L889" s="27" t="str">
        <f>IF(StockData[[#This Row],[Spread]] &gt; AVERAGE(StockData[Spread]) * 1.2, "High", IF(StockData[[#This Row],[Spread]] &lt; AVERAGE(StockData[Spread]) * 0.8, "Low", "Medium"))</f>
        <v>High</v>
      </c>
      <c r="M889" s="13">
        <f>(StockData[[#This Row],[close]] - StockData[[#This Row],[open]] )/ StockData[[#This Row],[open]]</f>
        <v>-5.3590285110876587E-2</v>
      </c>
      <c r="N889" s="27">
        <f>IF(StockData[[#This Row],[change%]] &gt; 0.02, 0.9, IF(StockData[[#This Row],[change%]] &lt; -0.02, -0.9, 0))</f>
        <v>-0.9</v>
      </c>
      <c r="O889" s="27" t="str">
        <f>IF(StockData[[#This Row],[sentiment score]] &gt; 0.5, "Positive", IF(StockData[[#This Row],[sentiment score]] &lt; -0.5, "Negative", "Neutral"))</f>
        <v>Negative</v>
      </c>
    </row>
    <row r="890" spans="1:15" x14ac:dyDescent="0.3">
      <c r="A890" s="1">
        <v>44538</v>
      </c>
      <c r="B890" s="2">
        <v>1052.71</v>
      </c>
      <c r="C890" s="2">
        <v>1072.3800000000001</v>
      </c>
      <c r="D890" s="2">
        <v>1033.0001</v>
      </c>
      <c r="E890" s="2">
        <v>1068.96</v>
      </c>
      <c r="F890" s="2">
        <v>13968790</v>
      </c>
      <c r="G890" s="27" t="str">
        <f>TEXT(StockData[[#This Row],[Date]],"dddd")</f>
        <v>Wednesday</v>
      </c>
      <c r="H890" s="27" t="str">
        <f>TEXT(StockData[[#This Row],[Date]],"mmm yyyy")</f>
        <v>Dec 2021</v>
      </c>
      <c r="I890" s="2">
        <f>StockData[[#This Row],[high]] - StockData[[#This Row],[low]]</f>
        <v>39.379900000000134</v>
      </c>
      <c r="J890" s="27" t="str">
        <f>IF(StockData[[#This Row],[high]]=_xlfn.MAXIFS(StockData[high],StockData[Date],"&lt;="&amp;StockData[[#This Row],[Date]]),"New High","Repeat")</f>
        <v>Repeat</v>
      </c>
      <c r="K890" s="27" t="str">
        <f>IF(StockData[[#This Row],[Spread]]&lt;5,"Low",IF(StockData[[#This Row],[Spread]]&lt;=15,"Medium","High"))</f>
        <v>High</v>
      </c>
      <c r="L890" s="27" t="str">
        <f>IF(StockData[[#This Row],[Spread]] &gt; AVERAGE(StockData[Spread]) * 1.2, "High", IF(StockData[[#This Row],[Spread]] &lt; AVERAGE(StockData[Spread]) * 0.8, "Low", "Medium"))</f>
        <v>High</v>
      </c>
      <c r="M890" s="13">
        <f>(StockData[[#This Row],[close]] - StockData[[#This Row],[open]] )/ StockData[[#This Row],[open]]</f>
        <v>1.5436349991925601E-2</v>
      </c>
      <c r="N890" s="27">
        <f>IF(StockData[[#This Row],[change%]] &gt; 0.02, 0.9, IF(StockData[[#This Row],[change%]] &lt; -0.02, -0.9, 0))</f>
        <v>0</v>
      </c>
      <c r="O890" s="27" t="str">
        <f>IF(StockData[[#This Row],[sentiment score]] &gt; 0.5, "Positive", IF(StockData[[#This Row],[sentiment score]] &lt; -0.5, "Negative", "Neutral"))</f>
        <v>Neutral</v>
      </c>
    </row>
    <row r="891" spans="1:15" x14ac:dyDescent="0.3">
      <c r="A891" s="1">
        <v>44537</v>
      </c>
      <c r="B891" s="2">
        <v>1044.2</v>
      </c>
      <c r="C891" s="2">
        <v>1057.6739</v>
      </c>
      <c r="D891" s="2">
        <v>1026.81</v>
      </c>
      <c r="E891" s="2">
        <v>1051.75</v>
      </c>
      <c r="F891" s="2">
        <v>18694857</v>
      </c>
      <c r="G891" s="27" t="str">
        <f>TEXT(StockData[[#This Row],[Date]],"dddd")</f>
        <v>Tuesday</v>
      </c>
      <c r="H891" s="27" t="str">
        <f>TEXT(StockData[[#This Row],[Date]],"mmm yyyy")</f>
        <v>Dec 2021</v>
      </c>
      <c r="I891" s="2">
        <f>StockData[[#This Row],[high]] - StockData[[#This Row],[low]]</f>
        <v>30.863900000000058</v>
      </c>
      <c r="J891" s="27" t="str">
        <f>IF(StockData[[#This Row],[high]]=_xlfn.MAXIFS(StockData[high],StockData[Date],"&lt;="&amp;StockData[[#This Row],[Date]]),"New High","Repeat")</f>
        <v>Repeat</v>
      </c>
      <c r="K891" s="27" t="str">
        <f>IF(StockData[[#This Row],[Spread]]&lt;5,"Low",IF(StockData[[#This Row],[Spread]]&lt;=15,"Medium","High"))</f>
        <v>High</v>
      </c>
      <c r="L891" s="27" t="str">
        <f>IF(StockData[[#This Row],[Spread]] &gt; AVERAGE(StockData[Spread]) * 1.2, "High", IF(StockData[[#This Row],[Spread]] &lt; AVERAGE(StockData[Spread]) * 0.8, "Low", "Medium"))</f>
        <v>High</v>
      </c>
      <c r="M891" s="13">
        <f>(StockData[[#This Row],[close]] - StockData[[#This Row],[open]] )/ StockData[[#This Row],[open]]</f>
        <v>7.2304156291897667E-3</v>
      </c>
      <c r="N891" s="27">
        <f>IF(StockData[[#This Row],[change%]] &gt; 0.02, 0.9, IF(StockData[[#This Row],[change%]] &lt; -0.02, -0.9, 0))</f>
        <v>0</v>
      </c>
      <c r="O891" s="27" t="str">
        <f>IF(StockData[[#This Row],[sentiment score]] &gt; 0.5, "Positive", IF(StockData[[#This Row],[sentiment score]] &lt; -0.5, "Negative", "Neutral"))</f>
        <v>Neutral</v>
      </c>
    </row>
    <row r="892" spans="1:15" x14ac:dyDescent="0.3">
      <c r="A892" s="1">
        <v>44536</v>
      </c>
      <c r="B892" s="2">
        <v>1001.51</v>
      </c>
      <c r="C892" s="2">
        <v>1021.64</v>
      </c>
      <c r="D892" s="2">
        <v>950.5</v>
      </c>
      <c r="E892" s="2">
        <v>1009.01</v>
      </c>
      <c r="F892" s="2">
        <v>27221037</v>
      </c>
      <c r="G892" s="27" t="str">
        <f>TEXT(StockData[[#This Row],[Date]],"dddd")</f>
        <v>Monday</v>
      </c>
      <c r="H892" s="27" t="str">
        <f>TEXT(StockData[[#This Row],[Date]],"mmm yyyy")</f>
        <v>Dec 2021</v>
      </c>
      <c r="I892" s="2">
        <f>StockData[[#This Row],[high]] - StockData[[#This Row],[low]]</f>
        <v>71.139999999999986</v>
      </c>
      <c r="J892" s="27" t="str">
        <f>IF(StockData[[#This Row],[high]]=_xlfn.MAXIFS(StockData[high],StockData[Date],"&lt;="&amp;StockData[[#This Row],[Date]]),"New High","Repeat")</f>
        <v>Repeat</v>
      </c>
      <c r="K892" s="27" t="str">
        <f>IF(StockData[[#This Row],[Spread]]&lt;5,"Low",IF(StockData[[#This Row],[Spread]]&lt;=15,"Medium","High"))</f>
        <v>High</v>
      </c>
      <c r="L892" s="27" t="str">
        <f>IF(StockData[[#This Row],[Spread]] &gt; AVERAGE(StockData[Spread]) * 1.2, "High", IF(StockData[[#This Row],[Spread]] &lt; AVERAGE(StockData[Spread]) * 0.8, "Low", "Medium"))</f>
        <v>High</v>
      </c>
      <c r="M892" s="13">
        <f>(StockData[[#This Row],[close]] - StockData[[#This Row],[open]] )/ StockData[[#This Row],[open]]</f>
        <v>7.4886920749668E-3</v>
      </c>
      <c r="N892" s="27">
        <f>IF(StockData[[#This Row],[change%]] &gt; 0.02, 0.9, IF(StockData[[#This Row],[change%]] &lt; -0.02, -0.9, 0))</f>
        <v>0</v>
      </c>
      <c r="O892" s="27" t="str">
        <f>IF(StockData[[#This Row],[sentiment score]] &gt; 0.5, "Positive", IF(StockData[[#This Row],[sentiment score]] &lt; -0.5, "Negative", "Neutral"))</f>
        <v>Neutral</v>
      </c>
    </row>
    <row r="893" spans="1:15" x14ac:dyDescent="0.3">
      <c r="A893" s="1">
        <v>44533</v>
      </c>
      <c r="B893" s="2">
        <v>1084.79</v>
      </c>
      <c r="C893" s="2">
        <v>1090.5753</v>
      </c>
      <c r="D893" s="2">
        <v>1000.21</v>
      </c>
      <c r="E893" s="2">
        <v>1014.97</v>
      </c>
      <c r="F893" s="2">
        <v>30773995</v>
      </c>
      <c r="G893" s="27" t="str">
        <f>TEXT(StockData[[#This Row],[Date]],"dddd")</f>
        <v>Friday</v>
      </c>
      <c r="H893" s="27" t="str">
        <f>TEXT(StockData[[#This Row],[Date]],"mmm yyyy")</f>
        <v>Dec 2021</v>
      </c>
      <c r="I893" s="2">
        <f>StockData[[#This Row],[high]] - StockData[[#This Row],[low]]</f>
        <v>90.365299999999934</v>
      </c>
      <c r="J893" s="27" t="str">
        <f>IF(StockData[[#This Row],[high]]=_xlfn.MAXIFS(StockData[high],StockData[Date],"&lt;="&amp;StockData[[#This Row],[Date]]),"New High","Repeat")</f>
        <v>Repeat</v>
      </c>
      <c r="K893" s="27" t="str">
        <f>IF(StockData[[#This Row],[Spread]]&lt;5,"Low",IF(StockData[[#This Row],[Spread]]&lt;=15,"Medium","High"))</f>
        <v>High</v>
      </c>
      <c r="L893" s="27" t="str">
        <f>IF(StockData[[#This Row],[Spread]] &gt; AVERAGE(StockData[Spread]) * 1.2, "High", IF(StockData[[#This Row],[Spread]] &lt; AVERAGE(StockData[Spread]) * 0.8, "Low", "Medium"))</f>
        <v>High</v>
      </c>
      <c r="M893" s="13">
        <f>(StockData[[#This Row],[close]] - StockData[[#This Row],[open]] )/ StockData[[#This Row],[open]]</f>
        <v>-6.4362687709141803E-2</v>
      </c>
      <c r="N893" s="27">
        <f>IF(StockData[[#This Row],[change%]] &gt; 0.02, 0.9, IF(StockData[[#This Row],[change%]] &lt; -0.02, -0.9, 0))</f>
        <v>-0.9</v>
      </c>
      <c r="O893" s="27" t="str">
        <f>IF(StockData[[#This Row],[sentiment score]] &gt; 0.5, "Positive", IF(StockData[[#This Row],[sentiment score]] &lt; -0.5, "Negative", "Neutral"))</f>
        <v>Negative</v>
      </c>
    </row>
    <row r="894" spans="1:15" x14ac:dyDescent="0.3">
      <c r="A894" s="1">
        <v>44532</v>
      </c>
      <c r="B894" s="2">
        <v>1099.06</v>
      </c>
      <c r="C894" s="2">
        <v>1113</v>
      </c>
      <c r="D894" s="2">
        <v>1056.6500000000001</v>
      </c>
      <c r="E894" s="2">
        <v>1084.5999999999999</v>
      </c>
      <c r="F894" s="2">
        <v>24371623</v>
      </c>
      <c r="G894" s="27" t="str">
        <f>TEXT(StockData[[#This Row],[Date]],"dddd")</f>
        <v>Thursday</v>
      </c>
      <c r="H894" s="27" t="str">
        <f>TEXT(StockData[[#This Row],[Date]],"mmm yyyy")</f>
        <v>Dec 2021</v>
      </c>
      <c r="I894" s="2">
        <f>StockData[[#This Row],[high]] - StockData[[#This Row],[low]]</f>
        <v>56.349999999999909</v>
      </c>
      <c r="J894" s="27" t="str">
        <f>IF(StockData[[#This Row],[high]]=_xlfn.MAXIFS(StockData[high],StockData[Date],"&lt;="&amp;StockData[[#This Row],[Date]]),"New High","Repeat")</f>
        <v>Repeat</v>
      </c>
      <c r="K894" s="27" t="str">
        <f>IF(StockData[[#This Row],[Spread]]&lt;5,"Low",IF(StockData[[#This Row],[Spread]]&lt;=15,"Medium","High"))</f>
        <v>High</v>
      </c>
      <c r="L894" s="27" t="str">
        <f>IF(StockData[[#This Row],[Spread]] &gt; AVERAGE(StockData[Spread]) * 1.2, "High", IF(StockData[[#This Row],[Spread]] &lt; AVERAGE(StockData[Spread]) * 0.8, "Low", "Medium"))</f>
        <v>High</v>
      </c>
      <c r="M894" s="13">
        <f>(StockData[[#This Row],[close]] - StockData[[#This Row],[open]] )/ StockData[[#This Row],[open]]</f>
        <v>-1.3156697541535528E-2</v>
      </c>
      <c r="N894" s="27">
        <f>IF(StockData[[#This Row],[change%]] &gt; 0.02, 0.9, IF(StockData[[#This Row],[change%]] &lt; -0.02, -0.9, 0))</f>
        <v>0</v>
      </c>
      <c r="O894" s="27" t="str">
        <f>IF(StockData[[#This Row],[sentiment score]] &gt; 0.5, "Positive", IF(StockData[[#This Row],[sentiment score]] &lt; -0.5, "Negative", "Neutral"))</f>
        <v>Neutral</v>
      </c>
    </row>
    <row r="895" spans="1:15" x14ac:dyDescent="0.3">
      <c r="A895" s="1">
        <v>44531</v>
      </c>
      <c r="B895" s="2">
        <v>1160.6949999999999</v>
      </c>
      <c r="C895" s="2">
        <v>1172.8398999999999</v>
      </c>
      <c r="D895" s="2">
        <v>1090.76</v>
      </c>
      <c r="E895" s="2">
        <v>1095</v>
      </c>
      <c r="F895" s="2">
        <v>22934698</v>
      </c>
      <c r="G895" s="27" t="str">
        <f>TEXT(StockData[[#This Row],[Date]],"dddd")</f>
        <v>Wednesday</v>
      </c>
      <c r="H895" s="27" t="str">
        <f>TEXT(StockData[[#This Row],[Date]],"mmm yyyy")</f>
        <v>Dec 2021</v>
      </c>
      <c r="I895" s="2">
        <f>StockData[[#This Row],[high]] - StockData[[#This Row],[low]]</f>
        <v>82.079899999999952</v>
      </c>
      <c r="J895" s="27" t="str">
        <f>IF(StockData[[#This Row],[high]]=_xlfn.MAXIFS(StockData[high],StockData[Date],"&lt;="&amp;StockData[[#This Row],[Date]]),"New High","Repeat")</f>
        <v>Repeat</v>
      </c>
      <c r="K895" s="27" t="str">
        <f>IF(StockData[[#This Row],[Spread]]&lt;5,"Low",IF(StockData[[#This Row],[Spread]]&lt;=15,"Medium","High"))</f>
        <v>High</v>
      </c>
      <c r="L895" s="27" t="str">
        <f>IF(StockData[[#This Row],[Spread]] &gt; AVERAGE(StockData[Spread]) * 1.2, "High", IF(StockData[[#This Row],[Spread]] &lt; AVERAGE(StockData[Spread]) * 0.8, "Low", "Medium"))</f>
        <v>High</v>
      </c>
      <c r="M895" s="13">
        <f>(StockData[[#This Row],[close]] - StockData[[#This Row],[open]] )/ StockData[[#This Row],[open]]</f>
        <v>-5.6599709656714244E-2</v>
      </c>
      <c r="N895" s="27">
        <f>IF(StockData[[#This Row],[change%]] &gt; 0.02, 0.9, IF(StockData[[#This Row],[change%]] &lt; -0.02, -0.9, 0))</f>
        <v>-0.9</v>
      </c>
      <c r="O895" s="27" t="str">
        <f>IF(StockData[[#This Row],[sentiment score]] &gt; 0.5, "Positive", IF(StockData[[#This Row],[sentiment score]] &lt; -0.5, "Negative", "Neutral"))</f>
        <v>Negative</v>
      </c>
    </row>
    <row r="896" spans="1:15" x14ac:dyDescent="0.3">
      <c r="A896" s="1">
        <v>44530</v>
      </c>
      <c r="B896" s="2">
        <v>1144.3699999999999</v>
      </c>
      <c r="C896" s="2">
        <v>1168</v>
      </c>
      <c r="D896" s="2">
        <v>1118</v>
      </c>
      <c r="E896" s="2">
        <v>1144.76</v>
      </c>
      <c r="F896" s="2">
        <v>27092038</v>
      </c>
      <c r="G896" s="27" t="str">
        <f>TEXT(StockData[[#This Row],[Date]],"dddd")</f>
        <v>Tuesday</v>
      </c>
      <c r="H896" s="27" t="str">
        <f>TEXT(StockData[[#This Row],[Date]],"mmm yyyy")</f>
        <v>Nov 2021</v>
      </c>
      <c r="I896" s="2">
        <f>StockData[[#This Row],[high]] - StockData[[#This Row],[low]]</f>
        <v>50</v>
      </c>
      <c r="J896" s="27" t="str">
        <f>IF(StockData[[#This Row],[high]]=_xlfn.MAXIFS(StockData[high],StockData[Date],"&lt;="&amp;StockData[[#This Row],[Date]]),"New High","Repeat")</f>
        <v>Repeat</v>
      </c>
      <c r="K896" s="27" t="str">
        <f>IF(StockData[[#This Row],[Spread]]&lt;5,"Low",IF(StockData[[#This Row],[Spread]]&lt;=15,"Medium","High"))</f>
        <v>High</v>
      </c>
      <c r="L896" s="27" t="str">
        <f>IF(StockData[[#This Row],[Spread]] &gt; AVERAGE(StockData[Spread]) * 1.2, "High", IF(StockData[[#This Row],[Spread]] &lt; AVERAGE(StockData[Spread]) * 0.8, "Low", "Medium"))</f>
        <v>High</v>
      </c>
      <c r="M896" s="13">
        <f>(StockData[[#This Row],[close]] - StockData[[#This Row],[open]] )/ StockData[[#This Row],[open]]</f>
        <v>3.4079886749923544E-4</v>
      </c>
      <c r="N896" s="27">
        <f>IF(StockData[[#This Row],[change%]] &gt; 0.02, 0.9, IF(StockData[[#This Row],[change%]] &lt; -0.02, -0.9, 0))</f>
        <v>0</v>
      </c>
      <c r="O896" s="27" t="str">
        <f>IF(StockData[[#This Row],[sentiment score]] &gt; 0.5, "Positive", IF(StockData[[#This Row],[sentiment score]] &lt; -0.5, "Negative", "Neutral"))</f>
        <v>Neutral</v>
      </c>
    </row>
    <row r="897" spans="1:15" x14ac:dyDescent="0.3">
      <c r="A897" s="1">
        <v>44529</v>
      </c>
      <c r="B897" s="2">
        <v>1100.99</v>
      </c>
      <c r="C897" s="2">
        <v>1142.67</v>
      </c>
      <c r="D897" s="2">
        <v>1100.19</v>
      </c>
      <c r="E897" s="2">
        <v>1136.99</v>
      </c>
      <c r="F897" s="2">
        <v>19464467</v>
      </c>
      <c r="G897" s="27" t="str">
        <f>TEXT(StockData[[#This Row],[Date]],"dddd")</f>
        <v>Monday</v>
      </c>
      <c r="H897" s="27" t="str">
        <f>TEXT(StockData[[#This Row],[Date]],"mmm yyyy")</f>
        <v>Nov 2021</v>
      </c>
      <c r="I897" s="2">
        <f>StockData[[#This Row],[high]] - StockData[[#This Row],[low]]</f>
        <v>42.480000000000018</v>
      </c>
      <c r="J897" s="27" t="str">
        <f>IF(StockData[[#This Row],[high]]=_xlfn.MAXIFS(StockData[high],StockData[Date],"&lt;="&amp;StockData[[#This Row],[Date]]),"New High","Repeat")</f>
        <v>Repeat</v>
      </c>
      <c r="K897" s="27" t="str">
        <f>IF(StockData[[#This Row],[Spread]]&lt;5,"Low",IF(StockData[[#This Row],[Spread]]&lt;=15,"Medium","High"))</f>
        <v>High</v>
      </c>
      <c r="L897" s="27" t="str">
        <f>IF(StockData[[#This Row],[Spread]] &gt; AVERAGE(StockData[Spread]) * 1.2, "High", IF(StockData[[#This Row],[Spread]] &lt; AVERAGE(StockData[Spread]) * 0.8, "Low", "Medium"))</f>
        <v>High</v>
      </c>
      <c r="M897" s="13">
        <f>(StockData[[#This Row],[close]] - StockData[[#This Row],[open]] )/ StockData[[#This Row],[open]]</f>
        <v>3.2697844667072359E-2</v>
      </c>
      <c r="N897" s="27">
        <f>IF(StockData[[#This Row],[change%]] &gt; 0.02, 0.9, IF(StockData[[#This Row],[change%]] &lt; -0.02, -0.9, 0))</f>
        <v>0.9</v>
      </c>
      <c r="O897" s="27" t="str">
        <f>IF(StockData[[#This Row],[sentiment score]] &gt; 0.5, "Positive", IF(StockData[[#This Row],[sentiment score]] &lt; -0.5, "Negative", "Neutral"))</f>
        <v>Positive</v>
      </c>
    </row>
    <row r="898" spans="1:15" x14ac:dyDescent="0.3">
      <c r="A898" s="1">
        <v>44526</v>
      </c>
      <c r="B898" s="2">
        <v>1099.47</v>
      </c>
      <c r="C898" s="2">
        <v>1108.7827</v>
      </c>
      <c r="D898" s="2">
        <v>1081</v>
      </c>
      <c r="E898" s="2">
        <v>1081.92</v>
      </c>
      <c r="F898" s="2">
        <v>11680890</v>
      </c>
      <c r="G898" s="27" t="str">
        <f>TEXT(StockData[[#This Row],[Date]],"dddd")</f>
        <v>Friday</v>
      </c>
      <c r="H898" s="27" t="str">
        <f>TEXT(StockData[[#This Row],[Date]],"mmm yyyy")</f>
        <v>Nov 2021</v>
      </c>
      <c r="I898" s="2">
        <f>StockData[[#This Row],[high]] - StockData[[#This Row],[low]]</f>
        <v>27.782699999999977</v>
      </c>
      <c r="J898" s="27" t="str">
        <f>IF(StockData[[#This Row],[high]]=_xlfn.MAXIFS(StockData[high],StockData[Date],"&lt;="&amp;StockData[[#This Row],[Date]]),"New High","Repeat")</f>
        <v>Repeat</v>
      </c>
      <c r="K898" s="27" t="str">
        <f>IF(StockData[[#This Row],[Spread]]&lt;5,"Low",IF(StockData[[#This Row],[Spread]]&lt;=15,"Medium","High"))</f>
        <v>High</v>
      </c>
      <c r="L898" s="27" t="str">
        <f>IF(StockData[[#This Row],[Spread]] &gt; AVERAGE(StockData[Spread]) * 1.2, "High", IF(StockData[[#This Row],[Spread]] &lt; AVERAGE(StockData[Spread]) * 0.8, "Low", "Medium"))</f>
        <v>High</v>
      </c>
      <c r="M898" s="13">
        <f>(StockData[[#This Row],[close]] - StockData[[#This Row],[open]] )/ StockData[[#This Row],[open]]</f>
        <v>-1.5962236350241438E-2</v>
      </c>
      <c r="N898" s="27">
        <f>IF(StockData[[#This Row],[change%]] &gt; 0.02, 0.9, IF(StockData[[#This Row],[change%]] &lt; -0.02, -0.9, 0))</f>
        <v>0</v>
      </c>
      <c r="O898" s="27" t="str">
        <f>IF(StockData[[#This Row],[sentiment score]] &gt; 0.5, "Positive", IF(StockData[[#This Row],[sentiment score]] &lt; -0.5, "Negative", "Neutral"))</f>
        <v>Neutral</v>
      </c>
    </row>
    <row r="899" spans="1:15" x14ac:dyDescent="0.3">
      <c r="A899" s="1">
        <v>44524</v>
      </c>
      <c r="B899" s="2">
        <v>1080.3900000000001</v>
      </c>
      <c r="C899" s="2">
        <v>1132.77</v>
      </c>
      <c r="D899" s="2">
        <v>1062</v>
      </c>
      <c r="E899" s="2">
        <v>1116</v>
      </c>
      <c r="F899" s="2">
        <v>22560238</v>
      </c>
      <c r="G899" s="27" t="str">
        <f>TEXT(StockData[[#This Row],[Date]],"dddd")</f>
        <v>Wednesday</v>
      </c>
      <c r="H899" s="27" t="str">
        <f>TEXT(StockData[[#This Row],[Date]],"mmm yyyy")</f>
        <v>Nov 2021</v>
      </c>
      <c r="I899" s="2">
        <f>StockData[[#This Row],[high]] - StockData[[#This Row],[low]]</f>
        <v>70.769999999999982</v>
      </c>
      <c r="J899" s="27" t="str">
        <f>IF(StockData[[#This Row],[high]]=_xlfn.MAXIFS(StockData[high],StockData[Date],"&lt;="&amp;StockData[[#This Row],[Date]]),"New High","Repeat")</f>
        <v>Repeat</v>
      </c>
      <c r="K899" s="27" t="str">
        <f>IF(StockData[[#This Row],[Spread]]&lt;5,"Low",IF(StockData[[#This Row],[Spread]]&lt;=15,"Medium","High"))</f>
        <v>High</v>
      </c>
      <c r="L899" s="27" t="str">
        <f>IF(StockData[[#This Row],[Spread]] &gt; AVERAGE(StockData[Spread]) * 1.2, "High", IF(StockData[[#This Row],[Spread]] &lt; AVERAGE(StockData[Spread]) * 0.8, "Low", "Medium"))</f>
        <v>High</v>
      </c>
      <c r="M899" s="13">
        <f>(StockData[[#This Row],[close]] - StockData[[#This Row],[open]] )/ StockData[[#This Row],[open]]</f>
        <v>3.2960319884486063E-2</v>
      </c>
      <c r="N899" s="27">
        <f>IF(StockData[[#This Row],[change%]] &gt; 0.02, 0.9, IF(StockData[[#This Row],[change%]] &lt; -0.02, -0.9, 0))</f>
        <v>0.9</v>
      </c>
      <c r="O899" s="27" t="str">
        <f>IF(StockData[[#This Row],[sentiment score]] &gt; 0.5, "Positive", IF(StockData[[#This Row],[sentiment score]] &lt; -0.5, "Negative", "Neutral"))</f>
        <v>Positive</v>
      </c>
    </row>
    <row r="900" spans="1:15" x14ac:dyDescent="0.3">
      <c r="A900" s="1">
        <v>44523</v>
      </c>
      <c r="B900" s="2">
        <v>1167.51</v>
      </c>
      <c r="C900" s="2">
        <v>1180.4999</v>
      </c>
      <c r="D900" s="2">
        <v>1062.7</v>
      </c>
      <c r="E900" s="2">
        <v>1109.03</v>
      </c>
      <c r="F900" s="2">
        <v>36171700</v>
      </c>
      <c r="G900" s="27" t="str">
        <f>TEXT(StockData[[#This Row],[Date]],"dddd")</f>
        <v>Tuesday</v>
      </c>
      <c r="H900" s="27" t="str">
        <f>TEXT(StockData[[#This Row],[Date]],"mmm yyyy")</f>
        <v>Nov 2021</v>
      </c>
      <c r="I900" s="2">
        <f>StockData[[#This Row],[high]] - StockData[[#This Row],[low]]</f>
        <v>117.79989999999998</v>
      </c>
      <c r="J900" s="27" t="str">
        <f>IF(StockData[[#This Row],[high]]=_xlfn.MAXIFS(StockData[high],StockData[Date],"&lt;="&amp;StockData[[#This Row],[Date]]),"New High","Repeat")</f>
        <v>Repeat</v>
      </c>
      <c r="K900" s="27" t="str">
        <f>IF(StockData[[#This Row],[Spread]]&lt;5,"Low",IF(StockData[[#This Row],[Spread]]&lt;=15,"Medium","High"))</f>
        <v>High</v>
      </c>
      <c r="L900" s="27" t="str">
        <f>IF(StockData[[#This Row],[Spread]] &gt; AVERAGE(StockData[Spread]) * 1.2, "High", IF(StockData[[#This Row],[Spread]] &lt; AVERAGE(StockData[Spread]) * 0.8, "Low", "Medium"))</f>
        <v>High</v>
      </c>
      <c r="M900" s="13">
        <f>(StockData[[#This Row],[close]] - StockData[[#This Row],[open]] )/ StockData[[#This Row],[open]]</f>
        <v>-5.0089506727993782E-2</v>
      </c>
      <c r="N900" s="27">
        <f>IF(StockData[[#This Row],[change%]] &gt; 0.02, 0.9, IF(StockData[[#This Row],[change%]] &lt; -0.02, -0.9, 0))</f>
        <v>-0.9</v>
      </c>
      <c r="O900" s="27" t="str">
        <f>IF(StockData[[#This Row],[sentiment score]] &gt; 0.5, "Positive", IF(StockData[[#This Row],[sentiment score]] &lt; -0.5, "Negative", "Neutral"))</f>
        <v>Negative</v>
      </c>
    </row>
    <row r="901" spans="1:15" x14ac:dyDescent="0.3">
      <c r="A901" s="1">
        <v>44522</v>
      </c>
      <c r="B901" s="2">
        <v>1162.33</v>
      </c>
      <c r="C901" s="2">
        <v>1201.95</v>
      </c>
      <c r="D901" s="2">
        <v>1132.43</v>
      </c>
      <c r="E901" s="2">
        <v>1156.8699999999999</v>
      </c>
      <c r="F901" s="2">
        <v>33072509</v>
      </c>
      <c r="G901" s="27" t="str">
        <f>TEXT(StockData[[#This Row],[Date]],"dddd")</f>
        <v>Monday</v>
      </c>
      <c r="H901" s="27" t="str">
        <f>TEXT(StockData[[#This Row],[Date]],"mmm yyyy")</f>
        <v>Nov 2021</v>
      </c>
      <c r="I901" s="2">
        <f>StockData[[#This Row],[high]] - StockData[[#This Row],[low]]</f>
        <v>69.519999999999982</v>
      </c>
      <c r="J901" s="27" t="str">
        <f>IF(StockData[[#This Row],[high]]=_xlfn.MAXIFS(StockData[high],StockData[Date],"&lt;="&amp;StockData[[#This Row],[Date]]),"New High","Repeat")</f>
        <v>Repeat</v>
      </c>
      <c r="K901" s="27" t="str">
        <f>IF(StockData[[#This Row],[Spread]]&lt;5,"Low",IF(StockData[[#This Row],[Spread]]&lt;=15,"Medium","High"))</f>
        <v>High</v>
      </c>
      <c r="L901" s="27" t="str">
        <f>IF(StockData[[#This Row],[Spread]] &gt; AVERAGE(StockData[Spread]) * 1.2, "High", IF(StockData[[#This Row],[Spread]] &lt; AVERAGE(StockData[Spread]) * 0.8, "Low", "Medium"))</f>
        <v>High</v>
      </c>
      <c r="M901" s="13">
        <f>(StockData[[#This Row],[close]] - StockData[[#This Row],[open]] )/ StockData[[#This Row],[open]]</f>
        <v>-4.6974611341013628E-3</v>
      </c>
      <c r="N901" s="27">
        <f>IF(StockData[[#This Row],[change%]] &gt; 0.02, 0.9, IF(StockData[[#This Row],[change%]] &lt; -0.02, -0.9, 0))</f>
        <v>0</v>
      </c>
      <c r="O901" s="27" t="str">
        <f>IF(StockData[[#This Row],[sentiment score]] &gt; 0.5, "Positive", IF(StockData[[#This Row],[sentiment score]] &lt; -0.5, "Negative", "Neutral"))</f>
        <v>Neutral</v>
      </c>
    </row>
    <row r="902" spans="1:15" x14ac:dyDescent="0.3">
      <c r="A902" s="1">
        <v>44519</v>
      </c>
      <c r="B902" s="2">
        <v>1098.8699999999999</v>
      </c>
      <c r="C902" s="2">
        <v>1138.7199000000001</v>
      </c>
      <c r="D902" s="2">
        <v>1092.7</v>
      </c>
      <c r="E902" s="2">
        <v>1137.06</v>
      </c>
      <c r="F902" s="2">
        <v>21642258</v>
      </c>
      <c r="G902" s="27" t="str">
        <f>TEXT(StockData[[#This Row],[Date]],"dddd")</f>
        <v>Friday</v>
      </c>
      <c r="H902" s="27" t="str">
        <f>TEXT(StockData[[#This Row],[Date]],"mmm yyyy")</f>
        <v>Nov 2021</v>
      </c>
      <c r="I902" s="2">
        <f>StockData[[#This Row],[high]] - StockData[[#This Row],[low]]</f>
        <v>46.019900000000007</v>
      </c>
      <c r="J902" s="27" t="str">
        <f>IF(StockData[[#This Row],[high]]=_xlfn.MAXIFS(StockData[high],StockData[Date],"&lt;="&amp;StockData[[#This Row],[Date]]),"New High","Repeat")</f>
        <v>Repeat</v>
      </c>
      <c r="K902" s="27" t="str">
        <f>IF(StockData[[#This Row],[Spread]]&lt;5,"Low",IF(StockData[[#This Row],[Spread]]&lt;=15,"Medium","High"))</f>
        <v>High</v>
      </c>
      <c r="L902" s="27" t="str">
        <f>IF(StockData[[#This Row],[Spread]] &gt; AVERAGE(StockData[Spread]) * 1.2, "High", IF(StockData[[#This Row],[Spread]] &lt; AVERAGE(StockData[Spread]) * 0.8, "Low", "Medium"))</f>
        <v>High</v>
      </c>
      <c r="M902" s="13">
        <f>(StockData[[#This Row],[close]] - StockData[[#This Row],[open]] )/ StockData[[#This Row],[open]]</f>
        <v>3.4753883534904093E-2</v>
      </c>
      <c r="N902" s="27">
        <f>IF(StockData[[#This Row],[change%]] &gt; 0.02, 0.9, IF(StockData[[#This Row],[change%]] &lt; -0.02, -0.9, 0))</f>
        <v>0.9</v>
      </c>
      <c r="O902" s="27" t="str">
        <f>IF(StockData[[#This Row],[sentiment score]] &gt; 0.5, "Positive", IF(StockData[[#This Row],[sentiment score]] &lt; -0.5, "Negative", "Neutral"))</f>
        <v>Positive</v>
      </c>
    </row>
    <row r="903" spans="1:15" x14ac:dyDescent="0.3">
      <c r="A903" s="1">
        <v>44518</v>
      </c>
      <c r="B903" s="2">
        <v>1106.55</v>
      </c>
      <c r="C903" s="2">
        <v>1112</v>
      </c>
      <c r="D903" s="2">
        <v>1075.02</v>
      </c>
      <c r="E903" s="2">
        <v>1096.3800000000001</v>
      </c>
      <c r="F903" s="2">
        <v>20898930</v>
      </c>
      <c r="G903" s="27" t="str">
        <f>TEXT(StockData[[#This Row],[Date]],"dddd")</f>
        <v>Thursday</v>
      </c>
      <c r="H903" s="27" t="str">
        <f>TEXT(StockData[[#This Row],[Date]],"mmm yyyy")</f>
        <v>Nov 2021</v>
      </c>
      <c r="I903" s="2">
        <f>StockData[[#This Row],[high]] - StockData[[#This Row],[low]]</f>
        <v>36.980000000000018</v>
      </c>
      <c r="J903" s="27" t="str">
        <f>IF(StockData[[#This Row],[high]]=_xlfn.MAXIFS(StockData[high],StockData[Date],"&lt;="&amp;StockData[[#This Row],[Date]]),"New High","Repeat")</f>
        <v>Repeat</v>
      </c>
      <c r="K903" s="27" t="str">
        <f>IF(StockData[[#This Row],[Spread]]&lt;5,"Low",IF(StockData[[#This Row],[Spread]]&lt;=15,"Medium","High"))</f>
        <v>High</v>
      </c>
      <c r="L903" s="27" t="str">
        <f>IF(StockData[[#This Row],[Spread]] &gt; AVERAGE(StockData[Spread]) * 1.2, "High", IF(StockData[[#This Row],[Spread]] &lt; AVERAGE(StockData[Spread]) * 0.8, "Low", "Medium"))</f>
        <v>High</v>
      </c>
      <c r="M903" s="13">
        <f>(StockData[[#This Row],[close]] - StockData[[#This Row],[open]] )/ StockData[[#This Row],[open]]</f>
        <v>-9.1907279381861148E-3</v>
      </c>
      <c r="N903" s="27">
        <f>IF(StockData[[#This Row],[change%]] &gt; 0.02, 0.9, IF(StockData[[#This Row],[change%]] &lt; -0.02, -0.9, 0))</f>
        <v>0</v>
      </c>
      <c r="O903" s="27" t="str">
        <f>IF(StockData[[#This Row],[sentiment score]] &gt; 0.5, "Positive", IF(StockData[[#This Row],[sentiment score]] &lt; -0.5, "Negative", "Neutral"))</f>
        <v>Neutral</v>
      </c>
    </row>
    <row r="904" spans="1:15" x14ac:dyDescent="0.3">
      <c r="A904" s="1">
        <v>44517</v>
      </c>
      <c r="B904" s="2">
        <v>1063.51</v>
      </c>
      <c r="C904" s="2">
        <v>1119.6400000000001</v>
      </c>
      <c r="D904" s="2">
        <v>1055.5</v>
      </c>
      <c r="E904" s="2">
        <v>1089.01</v>
      </c>
      <c r="F904" s="2">
        <v>31445365</v>
      </c>
      <c r="G904" s="27" t="str">
        <f>TEXT(StockData[[#This Row],[Date]],"dddd")</f>
        <v>Wednesday</v>
      </c>
      <c r="H904" s="27" t="str">
        <f>TEXT(StockData[[#This Row],[Date]],"mmm yyyy")</f>
        <v>Nov 2021</v>
      </c>
      <c r="I904" s="2">
        <f>StockData[[#This Row],[high]] - StockData[[#This Row],[low]]</f>
        <v>64.1400000000001</v>
      </c>
      <c r="J904" s="27" t="str">
        <f>IF(StockData[[#This Row],[high]]=_xlfn.MAXIFS(StockData[high],StockData[Date],"&lt;="&amp;StockData[[#This Row],[Date]]),"New High","Repeat")</f>
        <v>Repeat</v>
      </c>
      <c r="K904" s="27" t="str">
        <f>IF(StockData[[#This Row],[Spread]]&lt;5,"Low",IF(StockData[[#This Row],[Spread]]&lt;=15,"Medium","High"))</f>
        <v>High</v>
      </c>
      <c r="L904" s="27" t="str">
        <f>IF(StockData[[#This Row],[Spread]] &gt; AVERAGE(StockData[Spread]) * 1.2, "High", IF(StockData[[#This Row],[Spread]] &lt; AVERAGE(StockData[Spread]) * 0.8, "Low", "Medium"))</f>
        <v>High</v>
      </c>
      <c r="M904" s="13">
        <f>(StockData[[#This Row],[close]] - StockData[[#This Row],[open]] )/ StockData[[#This Row],[open]]</f>
        <v>2.3977207548589105E-2</v>
      </c>
      <c r="N904" s="27">
        <f>IF(StockData[[#This Row],[change%]] &gt; 0.02, 0.9, IF(StockData[[#This Row],[change%]] &lt; -0.02, -0.9, 0))</f>
        <v>0.9</v>
      </c>
      <c r="O904" s="27" t="str">
        <f>IF(StockData[[#This Row],[sentiment score]] &gt; 0.5, "Positive", IF(StockData[[#This Row],[sentiment score]] &lt; -0.5, "Negative", "Neutral"))</f>
        <v>Positive</v>
      </c>
    </row>
    <row r="905" spans="1:15" x14ac:dyDescent="0.3">
      <c r="A905" s="1">
        <v>44516</v>
      </c>
      <c r="B905" s="2">
        <v>1003.31</v>
      </c>
      <c r="C905" s="2">
        <v>1057.1999000000001</v>
      </c>
      <c r="D905" s="2">
        <v>1002.18</v>
      </c>
      <c r="E905" s="2">
        <v>1054.73</v>
      </c>
      <c r="F905" s="2">
        <v>26542359</v>
      </c>
      <c r="G905" s="27" t="str">
        <f>TEXT(StockData[[#This Row],[Date]],"dddd")</f>
        <v>Tuesday</v>
      </c>
      <c r="H905" s="27" t="str">
        <f>TEXT(StockData[[#This Row],[Date]],"mmm yyyy")</f>
        <v>Nov 2021</v>
      </c>
      <c r="I905" s="2">
        <f>StockData[[#This Row],[high]] - StockData[[#This Row],[low]]</f>
        <v>55.019900000000121</v>
      </c>
      <c r="J905" s="27" t="str">
        <f>IF(StockData[[#This Row],[high]]=_xlfn.MAXIFS(StockData[high],StockData[Date],"&lt;="&amp;StockData[[#This Row],[Date]]),"New High","Repeat")</f>
        <v>Repeat</v>
      </c>
      <c r="K905" s="27" t="str">
        <f>IF(StockData[[#This Row],[Spread]]&lt;5,"Low",IF(StockData[[#This Row],[Spread]]&lt;=15,"Medium","High"))</f>
        <v>High</v>
      </c>
      <c r="L905" s="27" t="str">
        <f>IF(StockData[[#This Row],[Spread]] &gt; AVERAGE(StockData[Spread]) * 1.2, "High", IF(StockData[[#This Row],[Spread]] &lt; AVERAGE(StockData[Spread]) * 0.8, "Low", "Medium"))</f>
        <v>High</v>
      </c>
      <c r="M905" s="13">
        <f>(StockData[[#This Row],[close]] - StockData[[#This Row],[open]] )/ StockData[[#This Row],[open]]</f>
        <v>5.1250361304083558E-2</v>
      </c>
      <c r="N905" s="27">
        <f>IF(StockData[[#This Row],[change%]] &gt; 0.02, 0.9, IF(StockData[[#This Row],[change%]] &lt; -0.02, -0.9, 0))</f>
        <v>0.9</v>
      </c>
      <c r="O905" s="27" t="str">
        <f>IF(StockData[[#This Row],[sentiment score]] &gt; 0.5, "Positive", IF(StockData[[#This Row],[sentiment score]] &lt; -0.5, "Negative", "Neutral"))</f>
        <v>Positive</v>
      </c>
    </row>
    <row r="906" spans="1:15" x14ac:dyDescent="0.3">
      <c r="A906" s="1">
        <v>44515</v>
      </c>
      <c r="B906" s="2">
        <v>1017.63</v>
      </c>
      <c r="C906" s="2">
        <v>1031.98</v>
      </c>
      <c r="D906" s="2">
        <v>978.6</v>
      </c>
      <c r="E906" s="2">
        <v>1013.39</v>
      </c>
      <c r="F906" s="2">
        <v>34775649</v>
      </c>
      <c r="G906" s="27" t="str">
        <f>TEXT(StockData[[#This Row],[Date]],"dddd")</f>
        <v>Monday</v>
      </c>
      <c r="H906" s="27" t="str">
        <f>TEXT(StockData[[#This Row],[Date]],"mmm yyyy")</f>
        <v>Nov 2021</v>
      </c>
      <c r="I906" s="2">
        <f>StockData[[#This Row],[high]] - StockData[[#This Row],[low]]</f>
        <v>53.379999999999995</v>
      </c>
      <c r="J906" s="27" t="str">
        <f>IF(StockData[[#This Row],[high]]=_xlfn.MAXIFS(StockData[high],StockData[Date],"&lt;="&amp;StockData[[#This Row],[Date]]),"New High","Repeat")</f>
        <v>Repeat</v>
      </c>
      <c r="K906" s="27" t="str">
        <f>IF(StockData[[#This Row],[Spread]]&lt;5,"Low",IF(StockData[[#This Row],[Spread]]&lt;=15,"Medium","High"))</f>
        <v>High</v>
      </c>
      <c r="L906" s="27" t="str">
        <f>IF(StockData[[#This Row],[Spread]] &gt; AVERAGE(StockData[Spread]) * 1.2, "High", IF(StockData[[#This Row],[Spread]] &lt; AVERAGE(StockData[Spread]) * 0.8, "Low", "Medium"))</f>
        <v>High</v>
      </c>
      <c r="M906" s="13">
        <f>(StockData[[#This Row],[close]] - StockData[[#This Row],[open]] )/ StockData[[#This Row],[open]]</f>
        <v>-4.166543832237659E-3</v>
      </c>
      <c r="N906" s="27">
        <f>IF(StockData[[#This Row],[change%]] &gt; 0.02, 0.9, IF(StockData[[#This Row],[change%]] &lt; -0.02, -0.9, 0))</f>
        <v>0</v>
      </c>
      <c r="O906" s="27" t="str">
        <f>IF(StockData[[#This Row],[sentiment score]] &gt; 0.5, "Positive", IF(StockData[[#This Row],[sentiment score]] &lt; -0.5, "Negative", "Neutral"))</f>
        <v>Neutral</v>
      </c>
    </row>
    <row r="907" spans="1:15" x14ac:dyDescent="0.3">
      <c r="A907" s="1">
        <v>44512</v>
      </c>
      <c r="B907" s="2">
        <v>1047.5</v>
      </c>
      <c r="C907" s="2">
        <v>1054.5</v>
      </c>
      <c r="D907" s="2">
        <v>1019.2</v>
      </c>
      <c r="E907" s="2">
        <v>1033.42</v>
      </c>
      <c r="F907" s="2">
        <v>25147852</v>
      </c>
      <c r="G907" s="27" t="str">
        <f>TEXT(StockData[[#This Row],[Date]],"dddd")</f>
        <v>Friday</v>
      </c>
      <c r="H907" s="27" t="str">
        <f>TEXT(StockData[[#This Row],[Date]],"mmm yyyy")</f>
        <v>Nov 2021</v>
      </c>
      <c r="I907" s="2">
        <f>StockData[[#This Row],[high]] - StockData[[#This Row],[low]]</f>
        <v>35.299999999999955</v>
      </c>
      <c r="J907" s="27" t="str">
        <f>IF(StockData[[#This Row],[high]]=_xlfn.MAXIFS(StockData[high],StockData[Date],"&lt;="&amp;StockData[[#This Row],[Date]]),"New High","Repeat")</f>
        <v>Repeat</v>
      </c>
      <c r="K907" s="27" t="str">
        <f>IF(StockData[[#This Row],[Spread]]&lt;5,"Low",IF(StockData[[#This Row],[Spread]]&lt;=15,"Medium","High"))</f>
        <v>High</v>
      </c>
      <c r="L907" s="27" t="str">
        <f>IF(StockData[[#This Row],[Spread]] &gt; AVERAGE(StockData[Spread]) * 1.2, "High", IF(StockData[[#This Row],[Spread]] &lt; AVERAGE(StockData[Spread]) * 0.8, "Low", "Medium"))</f>
        <v>High</v>
      </c>
      <c r="M907" s="13">
        <f>(StockData[[#This Row],[close]] - StockData[[#This Row],[open]] )/ StockData[[#This Row],[open]]</f>
        <v>-1.3441527446300646E-2</v>
      </c>
      <c r="N907" s="27">
        <f>IF(StockData[[#This Row],[change%]] &gt; 0.02, 0.9, IF(StockData[[#This Row],[change%]] &lt; -0.02, -0.9, 0))</f>
        <v>0</v>
      </c>
      <c r="O907" s="27" t="str">
        <f>IF(StockData[[#This Row],[sentiment score]] &gt; 0.5, "Positive", IF(StockData[[#This Row],[sentiment score]] &lt; -0.5, "Negative", "Neutral"))</f>
        <v>Neutral</v>
      </c>
    </row>
    <row r="908" spans="1:15" x14ac:dyDescent="0.3">
      <c r="A908" s="1">
        <v>44511</v>
      </c>
      <c r="B908" s="2">
        <v>1102.77</v>
      </c>
      <c r="C908" s="2">
        <v>1104.97</v>
      </c>
      <c r="D908" s="2">
        <v>1054.68</v>
      </c>
      <c r="E908" s="2">
        <v>1063.51</v>
      </c>
      <c r="F908" s="2">
        <v>22396568</v>
      </c>
      <c r="G908" s="27" t="str">
        <f>TEXT(StockData[[#This Row],[Date]],"dddd")</f>
        <v>Thursday</v>
      </c>
      <c r="H908" s="27" t="str">
        <f>TEXT(StockData[[#This Row],[Date]],"mmm yyyy")</f>
        <v>Nov 2021</v>
      </c>
      <c r="I908" s="2">
        <f>StockData[[#This Row],[high]] - StockData[[#This Row],[low]]</f>
        <v>50.289999999999964</v>
      </c>
      <c r="J908" s="27" t="str">
        <f>IF(StockData[[#This Row],[high]]=_xlfn.MAXIFS(StockData[high],StockData[Date],"&lt;="&amp;StockData[[#This Row],[Date]]),"New High","Repeat")</f>
        <v>Repeat</v>
      </c>
      <c r="K908" s="27" t="str">
        <f>IF(StockData[[#This Row],[Spread]]&lt;5,"Low",IF(StockData[[#This Row],[Spread]]&lt;=15,"Medium","High"))</f>
        <v>High</v>
      </c>
      <c r="L908" s="27" t="str">
        <f>IF(StockData[[#This Row],[Spread]] &gt; AVERAGE(StockData[Spread]) * 1.2, "High", IF(StockData[[#This Row],[Spread]] &lt; AVERAGE(StockData[Spread]) * 0.8, "Low", "Medium"))</f>
        <v>High</v>
      </c>
      <c r="M908" s="13">
        <f>(StockData[[#This Row],[close]] - StockData[[#This Row],[open]] )/ StockData[[#This Row],[open]]</f>
        <v>-3.5601258648675603E-2</v>
      </c>
      <c r="N908" s="27">
        <f>IF(StockData[[#This Row],[change%]] &gt; 0.02, 0.9, IF(StockData[[#This Row],[change%]] &lt; -0.02, -0.9, 0))</f>
        <v>-0.9</v>
      </c>
      <c r="O908" s="27" t="str">
        <f>IF(StockData[[#This Row],[sentiment score]] &gt; 0.5, "Positive", IF(StockData[[#This Row],[sentiment score]] &lt; -0.5, "Negative", "Neutral"))</f>
        <v>Negative</v>
      </c>
    </row>
    <row r="909" spans="1:15" x14ac:dyDescent="0.3">
      <c r="A909" s="1">
        <v>44510</v>
      </c>
      <c r="B909" s="2">
        <v>1010.41</v>
      </c>
      <c r="C909" s="2">
        <v>1078.0999999999999</v>
      </c>
      <c r="D909" s="2">
        <v>987.31</v>
      </c>
      <c r="E909" s="2">
        <v>1067.95</v>
      </c>
      <c r="F909" s="2">
        <v>42802722</v>
      </c>
      <c r="G909" s="27" t="str">
        <f>TEXT(StockData[[#This Row],[Date]],"dddd")</f>
        <v>Wednesday</v>
      </c>
      <c r="H909" s="27" t="str">
        <f>TEXT(StockData[[#This Row],[Date]],"mmm yyyy")</f>
        <v>Nov 2021</v>
      </c>
      <c r="I909" s="2">
        <f>StockData[[#This Row],[high]] - StockData[[#This Row],[low]]</f>
        <v>90.789999999999964</v>
      </c>
      <c r="J909" s="27" t="str">
        <f>IF(StockData[[#This Row],[high]]=_xlfn.MAXIFS(StockData[high],StockData[Date],"&lt;="&amp;StockData[[#This Row],[Date]]),"New High","Repeat")</f>
        <v>Repeat</v>
      </c>
      <c r="K909" s="27" t="str">
        <f>IF(StockData[[#This Row],[Spread]]&lt;5,"Low",IF(StockData[[#This Row],[Spread]]&lt;=15,"Medium","High"))</f>
        <v>High</v>
      </c>
      <c r="L909" s="27" t="str">
        <f>IF(StockData[[#This Row],[Spread]] &gt; AVERAGE(StockData[Spread]) * 1.2, "High", IF(StockData[[#This Row],[Spread]] &lt; AVERAGE(StockData[Spread]) * 0.8, "Low", "Medium"))</f>
        <v>High</v>
      </c>
      <c r="M909" s="13">
        <f>(StockData[[#This Row],[close]] - StockData[[#This Row],[open]] )/ StockData[[#This Row],[open]]</f>
        <v>5.6947179857681614E-2</v>
      </c>
      <c r="N909" s="27">
        <f>IF(StockData[[#This Row],[change%]] &gt; 0.02, 0.9, IF(StockData[[#This Row],[change%]] &lt; -0.02, -0.9, 0))</f>
        <v>0.9</v>
      </c>
      <c r="O909" s="27" t="str">
        <f>IF(StockData[[#This Row],[sentiment score]] &gt; 0.5, "Positive", IF(StockData[[#This Row],[sentiment score]] &lt; -0.5, "Negative", "Neutral"))</f>
        <v>Positive</v>
      </c>
    </row>
    <row r="910" spans="1:15" x14ac:dyDescent="0.3">
      <c r="A910" s="1">
        <v>44509</v>
      </c>
      <c r="B910" s="2">
        <v>1173.5999999999999</v>
      </c>
      <c r="C910" s="2">
        <v>1174.5</v>
      </c>
      <c r="D910" s="2">
        <v>1011.52</v>
      </c>
      <c r="E910" s="2">
        <v>1023.5</v>
      </c>
      <c r="F910" s="2">
        <v>58525547</v>
      </c>
      <c r="G910" s="27" t="str">
        <f>TEXT(StockData[[#This Row],[Date]],"dddd")</f>
        <v>Tuesday</v>
      </c>
      <c r="H910" s="27" t="str">
        <f>TEXT(StockData[[#This Row],[Date]],"mmm yyyy")</f>
        <v>Nov 2021</v>
      </c>
      <c r="I910" s="2">
        <f>StockData[[#This Row],[high]] - StockData[[#This Row],[low]]</f>
        <v>162.98000000000002</v>
      </c>
      <c r="J910" s="27" t="str">
        <f>IF(StockData[[#This Row],[high]]=_xlfn.MAXIFS(StockData[high],StockData[Date],"&lt;="&amp;StockData[[#This Row],[Date]]),"New High","Repeat")</f>
        <v>Repeat</v>
      </c>
      <c r="K910" s="27" t="str">
        <f>IF(StockData[[#This Row],[Spread]]&lt;5,"Low",IF(StockData[[#This Row],[Spread]]&lt;=15,"Medium","High"))</f>
        <v>High</v>
      </c>
      <c r="L910" s="27" t="str">
        <f>IF(StockData[[#This Row],[Spread]] &gt; AVERAGE(StockData[Spread]) * 1.2, "High", IF(StockData[[#This Row],[Spread]] &lt; AVERAGE(StockData[Spread]) * 0.8, "Low", "Medium"))</f>
        <v>High</v>
      </c>
      <c r="M910" s="13">
        <f>(StockData[[#This Row],[close]] - StockData[[#This Row],[open]] )/ StockData[[#This Row],[open]]</f>
        <v>-0.12789706884798901</v>
      </c>
      <c r="N910" s="27">
        <f>IF(StockData[[#This Row],[change%]] &gt; 0.02, 0.9, IF(StockData[[#This Row],[change%]] &lt; -0.02, -0.9, 0))</f>
        <v>-0.9</v>
      </c>
      <c r="O910" s="27" t="str">
        <f>IF(StockData[[#This Row],[sentiment score]] &gt; 0.5, "Positive", IF(StockData[[#This Row],[sentiment score]] &lt; -0.5, "Negative", "Neutral"))</f>
        <v>Negative</v>
      </c>
    </row>
    <row r="911" spans="1:15" x14ac:dyDescent="0.3">
      <c r="A911" s="1">
        <v>44508</v>
      </c>
      <c r="B911" s="2">
        <v>1149.7850000000001</v>
      </c>
      <c r="C911" s="2">
        <v>1197</v>
      </c>
      <c r="D911" s="2">
        <v>1133</v>
      </c>
      <c r="E911" s="2">
        <v>1162.94</v>
      </c>
      <c r="F911" s="2">
        <v>33445715</v>
      </c>
      <c r="G911" s="27" t="str">
        <f>TEXT(StockData[[#This Row],[Date]],"dddd")</f>
        <v>Monday</v>
      </c>
      <c r="H911" s="27" t="str">
        <f>TEXT(StockData[[#This Row],[Date]],"mmm yyyy")</f>
        <v>Nov 2021</v>
      </c>
      <c r="I911" s="2">
        <f>StockData[[#This Row],[high]] - StockData[[#This Row],[low]]</f>
        <v>64</v>
      </c>
      <c r="J911" s="27" t="str">
        <f>IF(StockData[[#This Row],[high]]=_xlfn.MAXIFS(StockData[high],StockData[Date],"&lt;="&amp;StockData[[#This Row],[Date]]),"New High","Repeat")</f>
        <v>Repeat</v>
      </c>
      <c r="K911" s="27" t="str">
        <f>IF(StockData[[#This Row],[Spread]]&lt;5,"Low",IF(StockData[[#This Row],[Spread]]&lt;=15,"Medium","High"))</f>
        <v>High</v>
      </c>
      <c r="L911" s="27" t="str">
        <f>IF(StockData[[#This Row],[Spread]] &gt; AVERAGE(StockData[Spread]) * 1.2, "High", IF(StockData[[#This Row],[Spread]] &lt; AVERAGE(StockData[Spread]) * 0.8, "Low", "Medium"))</f>
        <v>High</v>
      </c>
      <c r="M911" s="13">
        <f>(StockData[[#This Row],[close]] - StockData[[#This Row],[open]] )/ StockData[[#This Row],[open]]</f>
        <v>1.144126945472412E-2</v>
      </c>
      <c r="N911" s="27">
        <f>IF(StockData[[#This Row],[change%]] &gt; 0.02, 0.9, IF(StockData[[#This Row],[change%]] &lt; -0.02, -0.9, 0))</f>
        <v>0</v>
      </c>
      <c r="O911" s="27" t="str">
        <f>IF(StockData[[#This Row],[sentiment score]] &gt; 0.5, "Positive", IF(StockData[[#This Row],[sentiment score]] &lt; -0.5, "Negative", "Neutral"))</f>
        <v>Neutral</v>
      </c>
    </row>
    <row r="912" spans="1:15" x14ac:dyDescent="0.3">
      <c r="A912" s="1">
        <v>44505</v>
      </c>
      <c r="B912" s="2">
        <v>1228</v>
      </c>
      <c r="C912" s="2">
        <v>1239.8699999999999</v>
      </c>
      <c r="D912" s="2">
        <v>1208</v>
      </c>
      <c r="E912" s="2">
        <v>1222.0899999999999</v>
      </c>
      <c r="F912" s="2">
        <v>21628812</v>
      </c>
      <c r="G912" s="27" t="str">
        <f>TEXT(StockData[[#This Row],[Date]],"dddd")</f>
        <v>Friday</v>
      </c>
      <c r="H912" s="27" t="str">
        <f>TEXT(StockData[[#This Row],[Date]],"mmm yyyy")</f>
        <v>Nov 2021</v>
      </c>
      <c r="I912" s="2">
        <f>StockData[[#This Row],[high]] - StockData[[#This Row],[low]]</f>
        <v>31.869999999999891</v>
      </c>
      <c r="J912" s="27" t="str">
        <f>IF(StockData[[#This Row],[high]]=_xlfn.MAXIFS(StockData[high],StockData[Date],"&lt;="&amp;StockData[[#This Row],[Date]]),"New High","Repeat")</f>
        <v>Repeat</v>
      </c>
      <c r="K912" s="27" t="str">
        <f>IF(StockData[[#This Row],[Spread]]&lt;5,"Low",IF(StockData[[#This Row],[Spread]]&lt;=15,"Medium","High"))</f>
        <v>High</v>
      </c>
      <c r="L912" s="27" t="str">
        <f>IF(StockData[[#This Row],[Spread]] &gt; AVERAGE(StockData[Spread]) * 1.2, "High", IF(StockData[[#This Row],[Spread]] &lt; AVERAGE(StockData[Spread]) * 0.8, "Low", "Medium"))</f>
        <v>High</v>
      </c>
      <c r="M912" s="13">
        <f>(StockData[[#This Row],[close]] - StockData[[#This Row],[open]] )/ StockData[[#This Row],[open]]</f>
        <v>-4.8127035830619561E-3</v>
      </c>
      <c r="N912" s="27">
        <f>IF(StockData[[#This Row],[change%]] &gt; 0.02, 0.9, IF(StockData[[#This Row],[change%]] &lt; -0.02, -0.9, 0))</f>
        <v>0</v>
      </c>
      <c r="O912" s="27" t="str">
        <f>IF(StockData[[#This Row],[sentiment score]] &gt; 0.5, "Positive", IF(StockData[[#This Row],[sentiment score]] &lt; -0.5, "Negative", "Neutral"))</f>
        <v>Neutral</v>
      </c>
    </row>
    <row r="913" spans="1:15" x14ac:dyDescent="0.3">
      <c r="A913" s="1">
        <v>44504</v>
      </c>
      <c r="B913" s="2">
        <v>1234.4100000000001</v>
      </c>
      <c r="C913" s="2">
        <v>1243.49</v>
      </c>
      <c r="D913" s="2">
        <v>1217</v>
      </c>
      <c r="E913" s="2">
        <v>1229.9100000000001</v>
      </c>
      <c r="F913" s="2">
        <v>25397410</v>
      </c>
      <c r="G913" s="27" t="str">
        <f>TEXT(StockData[[#This Row],[Date]],"dddd")</f>
        <v>Thursday</v>
      </c>
      <c r="H913" s="27" t="str">
        <f>TEXT(StockData[[#This Row],[Date]],"mmm yyyy")</f>
        <v>Nov 2021</v>
      </c>
      <c r="I913" s="2">
        <f>StockData[[#This Row],[high]] - StockData[[#This Row],[low]]</f>
        <v>26.490000000000009</v>
      </c>
      <c r="J913" s="27" t="str">
        <f>IF(StockData[[#This Row],[high]]=_xlfn.MAXIFS(StockData[high],StockData[Date],"&lt;="&amp;StockData[[#This Row],[Date]]),"New High","Repeat")</f>
        <v>Repeat</v>
      </c>
      <c r="K913" s="27" t="str">
        <f>IF(StockData[[#This Row],[Spread]]&lt;5,"Low",IF(StockData[[#This Row],[Spread]]&lt;=15,"Medium","High"))</f>
        <v>High</v>
      </c>
      <c r="L913" s="27" t="str">
        <f>IF(StockData[[#This Row],[Spread]] &gt; AVERAGE(StockData[Spread]) * 1.2, "High", IF(StockData[[#This Row],[Spread]] &lt; AVERAGE(StockData[Spread]) * 0.8, "Low", "Medium"))</f>
        <v>High</v>
      </c>
      <c r="M913" s="13">
        <f>(StockData[[#This Row],[close]] - StockData[[#This Row],[open]] )/ StockData[[#This Row],[open]]</f>
        <v>-3.6454662551340315E-3</v>
      </c>
      <c r="N913" s="27">
        <f>IF(StockData[[#This Row],[change%]] &gt; 0.02, 0.9, IF(StockData[[#This Row],[change%]] &lt; -0.02, -0.9, 0))</f>
        <v>0</v>
      </c>
      <c r="O913" s="27" t="str">
        <f>IF(StockData[[#This Row],[sentiment score]] &gt; 0.5, "Positive", IF(StockData[[#This Row],[sentiment score]] &lt; -0.5, "Negative", "Neutral"))</f>
        <v>Neutral</v>
      </c>
    </row>
    <row r="914" spans="1:15" x14ac:dyDescent="0.3">
      <c r="A914" s="1">
        <v>44503</v>
      </c>
      <c r="B914" s="2">
        <v>1177.33</v>
      </c>
      <c r="C914" s="2">
        <v>1215.3900000000001</v>
      </c>
      <c r="D914" s="2">
        <v>1152.6199999999999</v>
      </c>
      <c r="E914" s="2">
        <v>1213.8599999999999</v>
      </c>
      <c r="F914" s="2">
        <v>34628519</v>
      </c>
      <c r="G914" s="27" t="str">
        <f>TEXT(StockData[[#This Row],[Date]],"dddd")</f>
        <v>Wednesday</v>
      </c>
      <c r="H914" s="27" t="str">
        <f>TEXT(StockData[[#This Row],[Date]],"mmm yyyy")</f>
        <v>Nov 2021</v>
      </c>
      <c r="I914" s="2">
        <f>StockData[[#This Row],[high]] - StockData[[#This Row],[low]]</f>
        <v>62.770000000000209</v>
      </c>
      <c r="J914" s="27" t="str">
        <f>IF(StockData[[#This Row],[high]]=_xlfn.MAXIFS(StockData[high],StockData[Date],"&lt;="&amp;StockData[[#This Row],[Date]]),"New High","Repeat")</f>
        <v>Repeat</v>
      </c>
      <c r="K914" s="27" t="str">
        <f>IF(StockData[[#This Row],[Spread]]&lt;5,"Low",IF(StockData[[#This Row],[Spread]]&lt;=15,"Medium","High"))</f>
        <v>High</v>
      </c>
      <c r="L914" s="27" t="str">
        <f>IF(StockData[[#This Row],[Spread]] &gt; AVERAGE(StockData[Spread]) * 1.2, "High", IF(StockData[[#This Row],[Spread]] &lt; AVERAGE(StockData[Spread]) * 0.8, "Low", "Medium"))</f>
        <v>High</v>
      </c>
      <c r="M914" s="13">
        <f>(StockData[[#This Row],[close]] - StockData[[#This Row],[open]] )/ StockData[[#This Row],[open]]</f>
        <v>3.1027834167140882E-2</v>
      </c>
      <c r="N914" s="27">
        <f>IF(StockData[[#This Row],[change%]] &gt; 0.02, 0.9, IF(StockData[[#This Row],[change%]] &lt; -0.02, -0.9, 0))</f>
        <v>0.9</v>
      </c>
      <c r="O914" s="27" t="str">
        <f>IF(StockData[[#This Row],[sentiment score]] &gt; 0.5, "Positive", IF(StockData[[#This Row],[sentiment score]] &lt; -0.5, "Negative", "Neutral"))</f>
        <v>Positive</v>
      </c>
    </row>
    <row r="915" spans="1:15" x14ac:dyDescent="0.3">
      <c r="A915" s="1">
        <v>44502</v>
      </c>
      <c r="B915" s="2">
        <v>1159.355</v>
      </c>
      <c r="C915" s="2">
        <v>1208.5899999999999</v>
      </c>
      <c r="D915" s="2">
        <v>1146</v>
      </c>
      <c r="E915" s="2">
        <v>1172</v>
      </c>
      <c r="F915" s="2">
        <v>42450935</v>
      </c>
      <c r="G915" s="27" t="str">
        <f>TEXT(StockData[[#This Row],[Date]],"dddd")</f>
        <v>Tuesday</v>
      </c>
      <c r="H915" s="27" t="str">
        <f>TEXT(StockData[[#This Row],[Date]],"mmm yyyy")</f>
        <v>Nov 2021</v>
      </c>
      <c r="I915" s="2">
        <f>StockData[[#This Row],[high]] - StockData[[#This Row],[low]]</f>
        <v>62.589999999999918</v>
      </c>
      <c r="J915" s="27" t="str">
        <f>IF(StockData[[#This Row],[high]]=_xlfn.MAXIFS(StockData[high],StockData[Date],"&lt;="&amp;StockData[[#This Row],[Date]]),"New High","Repeat")</f>
        <v>Repeat</v>
      </c>
      <c r="K915" s="27" t="str">
        <f>IF(StockData[[#This Row],[Spread]]&lt;5,"Low",IF(StockData[[#This Row],[Spread]]&lt;=15,"Medium","High"))</f>
        <v>High</v>
      </c>
      <c r="L915" s="27" t="str">
        <f>IF(StockData[[#This Row],[Spread]] &gt; AVERAGE(StockData[Spread]) * 1.2, "High", IF(StockData[[#This Row],[Spread]] &lt; AVERAGE(StockData[Spread]) * 0.8, "Low", "Medium"))</f>
        <v>High</v>
      </c>
      <c r="M915" s="13">
        <f>(StockData[[#This Row],[close]] - StockData[[#This Row],[open]] )/ StockData[[#This Row],[open]]</f>
        <v>1.090692669630957E-2</v>
      </c>
      <c r="N915" s="27">
        <f>IF(StockData[[#This Row],[change%]] &gt; 0.02, 0.9, IF(StockData[[#This Row],[change%]] &lt; -0.02, -0.9, 0))</f>
        <v>0</v>
      </c>
      <c r="O915" s="27" t="str">
        <f>IF(StockData[[#This Row],[sentiment score]] &gt; 0.5, "Positive", IF(StockData[[#This Row],[sentiment score]] &lt; -0.5, "Negative", "Neutral"))</f>
        <v>Neutral</v>
      </c>
    </row>
    <row r="916" spans="1:15" x14ac:dyDescent="0.3">
      <c r="A916" s="1">
        <v>44501</v>
      </c>
      <c r="B916" s="2">
        <v>1145</v>
      </c>
      <c r="C916" s="2">
        <v>1209.75</v>
      </c>
      <c r="D916" s="2">
        <v>1118.6600000000001</v>
      </c>
      <c r="E916" s="2">
        <v>1208.5899999999999</v>
      </c>
      <c r="F916" s="2">
        <v>54868952</v>
      </c>
      <c r="G916" s="27" t="str">
        <f>TEXT(StockData[[#This Row],[Date]],"dddd")</f>
        <v>Monday</v>
      </c>
      <c r="H916" s="27" t="str">
        <f>TEXT(StockData[[#This Row],[Date]],"mmm yyyy")</f>
        <v>Nov 2021</v>
      </c>
      <c r="I916" s="2">
        <f>StockData[[#This Row],[high]] - StockData[[#This Row],[low]]</f>
        <v>91.089999999999918</v>
      </c>
      <c r="J916" s="27" t="str">
        <f>IF(StockData[[#This Row],[high]]=_xlfn.MAXIFS(StockData[high],StockData[Date],"&lt;="&amp;StockData[[#This Row],[Date]]),"New High","Repeat")</f>
        <v>Repeat</v>
      </c>
      <c r="K916" s="27" t="str">
        <f>IF(StockData[[#This Row],[Spread]]&lt;5,"Low",IF(StockData[[#This Row],[Spread]]&lt;=15,"Medium","High"))</f>
        <v>High</v>
      </c>
      <c r="L916" s="27" t="str">
        <f>IF(StockData[[#This Row],[Spread]] &gt; AVERAGE(StockData[Spread]) * 1.2, "High", IF(StockData[[#This Row],[Spread]] &lt; AVERAGE(StockData[Spread]) * 0.8, "Low", "Medium"))</f>
        <v>High</v>
      </c>
      <c r="M916" s="13">
        <f>(StockData[[#This Row],[close]] - StockData[[#This Row],[open]] )/ StockData[[#This Row],[open]]</f>
        <v>5.553711790393006E-2</v>
      </c>
      <c r="N916" s="27">
        <f>IF(StockData[[#This Row],[change%]] &gt; 0.02, 0.9, IF(StockData[[#This Row],[change%]] &lt; -0.02, -0.9, 0))</f>
        <v>0.9</v>
      </c>
      <c r="O916" s="27" t="str">
        <f>IF(StockData[[#This Row],[sentiment score]] &gt; 0.5, "Positive", IF(StockData[[#This Row],[sentiment score]] &lt; -0.5, "Negative", "Neutral"))</f>
        <v>Positive</v>
      </c>
    </row>
    <row r="917" spans="1:15" x14ac:dyDescent="0.3">
      <c r="A917" s="1">
        <v>44498</v>
      </c>
      <c r="B917" s="2">
        <v>1081.8599999999999</v>
      </c>
      <c r="C917" s="2">
        <v>1115.21</v>
      </c>
      <c r="D917" s="2">
        <v>1073.2049999999999</v>
      </c>
      <c r="E917" s="2">
        <v>1114</v>
      </c>
      <c r="F917" s="2">
        <v>29918417</v>
      </c>
      <c r="G917" s="27" t="str">
        <f>TEXT(StockData[[#This Row],[Date]],"dddd")</f>
        <v>Friday</v>
      </c>
      <c r="H917" s="27" t="str">
        <f>TEXT(StockData[[#This Row],[Date]],"mmm yyyy")</f>
        <v>Oct 2021</v>
      </c>
      <c r="I917" s="2">
        <f>StockData[[#This Row],[high]] - StockData[[#This Row],[low]]</f>
        <v>42.005000000000109</v>
      </c>
      <c r="J917" s="27" t="str">
        <f>IF(StockData[[#This Row],[high]]=_xlfn.MAXIFS(StockData[high],StockData[Date],"&lt;="&amp;StockData[[#This Row],[Date]]),"New High","Repeat")</f>
        <v>Repeat</v>
      </c>
      <c r="K917" s="27" t="str">
        <f>IF(StockData[[#This Row],[Spread]]&lt;5,"Low",IF(StockData[[#This Row],[Spread]]&lt;=15,"Medium","High"))</f>
        <v>High</v>
      </c>
      <c r="L917" s="27" t="str">
        <f>IF(StockData[[#This Row],[Spread]] &gt; AVERAGE(StockData[Spread]) * 1.2, "High", IF(StockData[[#This Row],[Spread]] &lt; AVERAGE(StockData[Spread]) * 0.8, "Low", "Medium"))</f>
        <v>High</v>
      </c>
      <c r="M917" s="13">
        <f>(StockData[[#This Row],[close]] - StockData[[#This Row],[open]] )/ StockData[[#This Row],[open]]</f>
        <v>2.9708095317323963E-2</v>
      </c>
      <c r="N917" s="27">
        <f>IF(StockData[[#This Row],[change%]] &gt; 0.02, 0.9, IF(StockData[[#This Row],[change%]] &lt; -0.02, -0.9, 0))</f>
        <v>0.9</v>
      </c>
      <c r="O917" s="27" t="str">
        <f>IF(StockData[[#This Row],[sentiment score]] &gt; 0.5, "Positive", IF(StockData[[#This Row],[sentiment score]] &lt; -0.5, "Negative", "Neutral"))</f>
        <v>Positive</v>
      </c>
    </row>
    <row r="918" spans="1:15" x14ac:dyDescent="0.3">
      <c r="A918" s="1">
        <v>44497</v>
      </c>
      <c r="B918" s="2">
        <v>1068.3050000000001</v>
      </c>
      <c r="C918" s="2">
        <v>1081</v>
      </c>
      <c r="D918" s="2">
        <v>1054.2</v>
      </c>
      <c r="E918" s="2">
        <v>1077.04</v>
      </c>
      <c r="F918" s="2">
        <v>27213173</v>
      </c>
      <c r="G918" s="27" t="str">
        <f>TEXT(StockData[[#This Row],[Date]],"dddd")</f>
        <v>Thursday</v>
      </c>
      <c r="H918" s="27" t="str">
        <f>TEXT(StockData[[#This Row],[Date]],"mmm yyyy")</f>
        <v>Oct 2021</v>
      </c>
      <c r="I918" s="2">
        <f>StockData[[#This Row],[high]] - StockData[[#This Row],[low]]</f>
        <v>26.799999999999955</v>
      </c>
      <c r="J918" s="27" t="str">
        <f>IF(StockData[[#This Row],[high]]=_xlfn.MAXIFS(StockData[high],StockData[Date],"&lt;="&amp;StockData[[#This Row],[Date]]),"New High","Repeat")</f>
        <v>Repeat</v>
      </c>
      <c r="K918" s="27" t="str">
        <f>IF(StockData[[#This Row],[Spread]]&lt;5,"Low",IF(StockData[[#This Row],[Spread]]&lt;=15,"Medium","High"))</f>
        <v>High</v>
      </c>
      <c r="L918" s="27" t="str">
        <f>IF(StockData[[#This Row],[Spread]] &gt; AVERAGE(StockData[Spread]) * 1.2, "High", IF(StockData[[#This Row],[Spread]] &lt; AVERAGE(StockData[Spread]) * 0.8, "Low", "Medium"))</f>
        <v>High</v>
      </c>
      <c r="M918" s="13">
        <f>(StockData[[#This Row],[close]] - StockData[[#This Row],[open]] )/ StockData[[#This Row],[open]]</f>
        <v>8.1765039010394027E-3</v>
      </c>
      <c r="N918" s="27">
        <f>IF(StockData[[#This Row],[change%]] &gt; 0.02, 0.9, IF(StockData[[#This Row],[change%]] &lt; -0.02, -0.9, 0))</f>
        <v>0</v>
      </c>
      <c r="O918" s="27" t="str">
        <f>IF(StockData[[#This Row],[sentiment score]] &gt; 0.5, "Positive", IF(StockData[[#This Row],[sentiment score]] &lt; -0.5, "Negative", "Neutral"))</f>
        <v>Neutral</v>
      </c>
    </row>
    <row r="919" spans="1:15" x14ac:dyDescent="0.3">
      <c r="A919" s="1">
        <v>44496</v>
      </c>
      <c r="B919" s="2">
        <v>1039.6600000000001</v>
      </c>
      <c r="C919" s="2">
        <v>1070.8800000000001</v>
      </c>
      <c r="D919" s="2">
        <v>1030.78</v>
      </c>
      <c r="E919" s="2">
        <v>1037.8599999999999</v>
      </c>
      <c r="F919" s="2">
        <v>38526459</v>
      </c>
      <c r="G919" s="27" t="str">
        <f>TEXT(StockData[[#This Row],[Date]],"dddd")</f>
        <v>Wednesday</v>
      </c>
      <c r="H919" s="27" t="str">
        <f>TEXT(StockData[[#This Row],[Date]],"mmm yyyy")</f>
        <v>Oct 2021</v>
      </c>
      <c r="I919" s="2">
        <f>StockData[[#This Row],[high]] - StockData[[#This Row],[low]]</f>
        <v>40.100000000000136</v>
      </c>
      <c r="J919" s="27" t="str">
        <f>IF(StockData[[#This Row],[high]]=_xlfn.MAXIFS(StockData[high],StockData[Date],"&lt;="&amp;StockData[[#This Row],[Date]]),"New High","Repeat")</f>
        <v>Repeat</v>
      </c>
      <c r="K919" s="27" t="str">
        <f>IF(StockData[[#This Row],[Spread]]&lt;5,"Low",IF(StockData[[#This Row],[Spread]]&lt;=15,"Medium","High"))</f>
        <v>High</v>
      </c>
      <c r="L919" s="27" t="str">
        <f>IF(StockData[[#This Row],[Spread]] &gt; AVERAGE(StockData[Spread]) * 1.2, "High", IF(StockData[[#This Row],[Spread]] &lt; AVERAGE(StockData[Spread]) * 0.8, "Low", "Medium"))</f>
        <v>High</v>
      </c>
      <c r="M919" s="13">
        <f>(StockData[[#This Row],[close]] - StockData[[#This Row],[open]] )/ StockData[[#This Row],[open]]</f>
        <v>-1.7313352442146295E-3</v>
      </c>
      <c r="N919" s="27">
        <f>IF(StockData[[#This Row],[change%]] &gt; 0.02, 0.9, IF(StockData[[#This Row],[change%]] &lt; -0.02, -0.9, 0))</f>
        <v>0</v>
      </c>
      <c r="O919" s="27" t="str">
        <f>IF(StockData[[#This Row],[sentiment score]] &gt; 0.5, "Positive", IF(StockData[[#This Row],[sentiment score]] &lt; -0.5, "Negative", "Neutral"))</f>
        <v>Neutral</v>
      </c>
    </row>
    <row r="920" spans="1:15" x14ac:dyDescent="0.3">
      <c r="A920" s="1">
        <v>44495</v>
      </c>
      <c r="B920" s="2">
        <v>1024.69</v>
      </c>
      <c r="C920" s="2">
        <v>1094.94</v>
      </c>
      <c r="D920" s="2">
        <v>1001.44</v>
      </c>
      <c r="E920" s="2">
        <v>1018.43</v>
      </c>
      <c r="F920" s="2">
        <v>62414968</v>
      </c>
      <c r="G920" s="27" t="str">
        <f>TEXT(StockData[[#This Row],[Date]],"dddd")</f>
        <v>Tuesday</v>
      </c>
      <c r="H920" s="27" t="str">
        <f>TEXT(StockData[[#This Row],[Date]],"mmm yyyy")</f>
        <v>Oct 2021</v>
      </c>
      <c r="I920" s="2">
        <f>StockData[[#This Row],[high]] - StockData[[#This Row],[low]]</f>
        <v>93.5</v>
      </c>
      <c r="J920" s="27" t="str">
        <f>IF(StockData[[#This Row],[high]]=_xlfn.MAXIFS(StockData[high],StockData[Date],"&lt;="&amp;StockData[[#This Row],[Date]]),"New High","Repeat")</f>
        <v>Repeat</v>
      </c>
      <c r="K920" s="27" t="str">
        <f>IF(StockData[[#This Row],[Spread]]&lt;5,"Low",IF(StockData[[#This Row],[Spread]]&lt;=15,"Medium","High"))</f>
        <v>High</v>
      </c>
      <c r="L920" s="27" t="str">
        <f>IF(StockData[[#This Row],[Spread]] &gt; AVERAGE(StockData[Spread]) * 1.2, "High", IF(StockData[[#This Row],[Spread]] &lt; AVERAGE(StockData[Spread]) * 0.8, "Low", "Medium"))</f>
        <v>High</v>
      </c>
      <c r="M920" s="13">
        <f>(StockData[[#This Row],[close]] - StockData[[#This Row],[open]] )/ StockData[[#This Row],[open]]</f>
        <v>-6.1091647229894941E-3</v>
      </c>
      <c r="N920" s="27">
        <f>IF(StockData[[#This Row],[change%]] &gt; 0.02, 0.9, IF(StockData[[#This Row],[change%]] &lt; -0.02, -0.9, 0))</f>
        <v>0</v>
      </c>
      <c r="O920" s="27" t="str">
        <f>IF(StockData[[#This Row],[sentiment score]] &gt; 0.5, "Positive", IF(StockData[[#This Row],[sentiment score]] &lt; -0.5, "Negative", "Neutral"))</f>
        <v>Neutral</v>
      </c>
    </row>
    <row r="921" spans="1:15" x14ac:dyDescent="0.3">
      <c r="A921" s="1">
        <v>44494</v>
      </c>
      <c r="B921" s="2">
        <v>950.53</v>
      </c>
      <c r="C921" s="2">
        <v>1045.02</v>
      </c>
      <c r="D921" s="2">
        <v>944.2</v>
      </c>
      <c r="E921" s="2">
        <v>1024.8599999999999</v>
      </c>
      <c r="F921" s="2">
        <v>62852099</v>
      </c>
      <c r="G921" s="27" t="str">
        <f>TEXT(StockData[[#This Row],[Date]],"dddd")</f>
        <v>Monday</v>
      </c>
      <c r="H921" s="27" t="str">
        <f>TEXT(StockData[[#This Row],[Date]],"mmm yyyy")</f>
        <v>Oct 2021</v>
      </c>
      <c r="I921" s="2">
        <f>StockData[[#This Row],[high]] - StockData[[#This Row],[low]]</f>
        <v>100.81999999999994</v>
      </c>
      <c r="J921" s="27" t="str">
        <f>IF(StockData[[#This Row],[high]]=_xlfn.MAXIFS(StockData[high],StockData[Date],"&lt;="&amp;StockData[[#This Row],[Date]]),"New High","Repeat")</f>
        <v>Repeat</v>
      </c>
      <c r="K921" s="27" t="str">
        <f>IF(StockData[[#This Row],[Spread]]&lt;5,"Low",IF(StockData[[#This Row],[Spread]]&lt;=15,"Medium","High"))</f>
        <v>High</v>
      </c>
      <c r="L921" s="27" t="str">
        <f>IF(StockData[[#This Row],[Spread]] &gt; AVERAGE(StockData[Spread]) * 1.2, "High", IF(StockData[[#This Row],[Spread]] &lt; AVERAGE(StockData[Spread]) * 0.8, "Low", "Medium"))</f>
        <v>High</v>
      </c>
      <c r="M921" s="13">
        <f>(StockData[[#This Row],[close]] - StockData[[#This Row],[open]] )/ StockData[[#This Row],[open]]</f>
        <v>7.8198478743437799E-2</v>
      </c>
      <c r="N921" s="27">
        <f>IF(StockData[[#This Row],[change%]] &gt; 0.02, 0.9, IF(StockData[[#This Row],[change%]] &lt; -0.02, -0.9, 0))</f>
        <v>0.9</v>
      </c>
      <c r="O921" s="27" t="str">
        <f>IF(StockData[[#This Row],[sentiment score]] &gt; 0.5, "Positive", IF(StockData[[#This Row],[sentiment score]] &lt; -0.5, "Negative", "Neutral"))</f>
        <v>Positive</v>
      </c>
    </row>
    <row r="922" spans="1:15" x14ac:dyDescent="0.3">
      <c r="A922" s="1">
        <v>44491</v>
      </c>
      <c r="B922" s="2">
        <v>895.5</v>
      </c>
      <c r="C922" s="2">
        <v>910</v>
      </c>
      <c r="D922" s="2">
        <v>890.96</v>
      </c>
      <c r="E922" s="2">
        <v>909.68</v>
      </c>
      <c r="F922" s="2">
        <v>22880835</v>
      </c>
      <c r="G922" s="27" t="str">
        <f>TEXT(StockData[[#This Row],[Date]],"dddd")</f>
        <v>Friday</v>
      </c>
      <c r="H922" s="27" t="str">
        <f>TEXT(StockData[[#This Row],[Date]],"mmm yyyy")</f>
        <v>Oct 2021</v>
      </c>
      <c r="I922" s="2">
        <f>StockData[[#This Row],[high]] - StockData[[#This Row],[low]]</f>
        <v>19.039999999999964</v>
      </c>
      <c r="J922" s="27" t="str">
        <f>IF(StockData[[#This Row],[high]]=_xlfn.MAXIFS(StockData[high],StockData[Date],"&lt;="&amp;StockData[[#This Row],[Date]]),"New High","Repeat")</f>
        <v>Repeat</v>
      </c>
      <c r="K922" s="27" t="str">
        <f>IF(StockData[[#This Row],[Spread]]&lt;5,"Low",IF(StockData[[#This Row],[Spread]]&lt;=15,"Medium","High"))</f>
        <v>High</v>
      </c>
      <c r="L922" s="27" t="str">
        <f>IF(StockData[[#This Row],[Spread]] &gt; AVERAGE(StockData[Spread]) * 1.2, "High", IF(StockData[[#This Row],[Spread]] &lt; AVERAGE(StockData[Spread]) * 0.8, "Low", "Medium"))</f>
        <v>High</v>
      </c>
      <c r="M922" s="13">
        <f>(StockData[[#This Row],[close]] - StockData[[#This Row],[open]] )/ StockData[[#This Row],[open]]</f>
        <v>1.5834729201563317E-2</v>
      </c>
      <c r="N922" s="27">
        <f>IF(StockData[[#This Row],[change%]] &gt; 0.02, 0.9, IF(StockData[[#This Row],[change%]] &lt; -0.02, -0.9, 0))</f>
        <v>0</v>
      </c>
      <c r="O922" s="27" t="str">
        <f>IF(StockData[[#This Row],[sentiment score]] &gt; 0.5, "Positive", IF(StockData[[#This Row],[sentiment score]] &lt; -0.5, "Negative", "Neutral"))</f>
        <v>Neutral</v>
      </c>
    </row>
    <row r="923" spans="1:15" x14ac:dyDescent="0.3">
      <c r="A923" s="1">
        <v>44490</v>
      </c>
      <c r="B923" s="2">
        <v>856</v>
      </c>
      <c r="C923" s="2">
        <v>900</v>
      </c>
      <c r="D923" s="2">
        <v>855.50459999999998</v>
      </c>
      <c r="E923" s="2">
        <v>894</v>
      </c>
      <c r="F923" s="2">
        <v>31481454</v>
      </c>
      <c r="G923" s="27" t="str">
        <f>TEXT(StockData[[#This Row],[Date]],"dddd")</f>
        <v>Thursday</v>
      </c>
      <c r="H923" s="27" t="str">
        <f>TEXT(StockData[[#This Row],[Date]],"mmm yyyy")</f>
        <v>Oct 2021</v>
      </c>
      <c r="I923" s="2">
        <f>StockData[[#This Row],[high]] - StockData[[#This Row],[low]]</f>
        <v>44.495400000000018</v>
      </c>
      <c r="J923" s="27" t="str">
        <f>IF(StockData[[#This Row],[high]]=_xlfn.MAXIFS(StockData[high],StockData[Date],"&lt;="&amp;StockData[[#This Row],[Date]]),"New High","Repeat")</f>
        <v>Repeat</v>
      </c>
      <c r="K923" s="27" t="str">
        <f>IF(StockData[[#This Row],[Spread]]&lt;5,"Low",IF(StockData[[#This Row],[Spread]]&lt;=15,"Medium","High"))</f>
        <v>High</v>
      </c>
      <c r="L923" s="27" t="str">
        <f>IF(StockData[[#This Row],[Spread]] &gt; AVERAGE(StockData[Spread]) * 1.2, "High", IF(StockData[[#This Row],[Spread]] &lt; AVERAGE(StockData[Spread]) * 0.8, "Low", "Medium"))</f>
        <v>High</v>
      </c>
      <c r="M923" s="13">
        <f>(StockData[[#This Row],[close]] - StockData[[#This Row],[open]] )/ StockData[[#This Row],[open]]</f>
        <v>4.4392523364485979E-2</v>
      </c>
      <c r="N923" s="27">
        <f>IF(StockData[[#This Row],[change%]] &gt; 0.02, 0.9, IF(StockData[[#This Row],[change%]] &lt; -0.02, -0.9, 0))</f>
        <v>0.9</v>
      </c>
      <c r="O923" s="27" t="str">
        <f>IF(StockData[[#This Row],[sentiment score]] &gt; 0.5, "Positive", IF(StockData[[#This Row],[sentiment score]] &lt; -0.5, "Negative", "Neutral"))</f>
        <v>Positive</v>
      </c>
    </row>
    <row r="924" spans="1:15" x14ac:dyDescent="0.3">
      <c r="A924" s="1">
        <v>44489</v>
      </c>
      <c r="B924" s="2">
        <v>865.35</v>
      </c>
      <c r="C924" s="2">
        <v>869.49</v>
      </c>
      <c r="D924" s="2">
        <v>857.38</v>
      </c>
      <c r="E924" s="2">
        <v>865.8</v>
      </c>
      <c r="F924" s="2">
        <v>14032052</v>
      </c>
      <c r="G924" s="27" t="str">
        <f>TEXT(StockData[[#This Row],[Date]],"dddd")</f>
        <v>Wednesday</v>
      </c>
      <c r="H924" s="27" t="str">
        <f>TEXT(StockData[[#This Row],[Date]],"mmm yyyy")</f>
        <v>Oct 2021</v>
      </c>
      <c r="I924" s="2">
        <f>StockData[[#This Row],[high]] - StockData[[#This Row],[low]]</f>
        <v>12.110000000000014</v>
      </c>
      <c r="J924" s="27" t="str">
        <f>IF(StockData[[#This Row],[high]]=_xlfn.MAXIFS(StockData[high],StockData[Date],"&lt;="&amp;StockData[[#This Row],[Date]]),"New High","Repeat")</f>
        <v>Repeat</v>
      </c>
      <c r="K924" s="27" t="str">
        <f>IF(StockData[[#This Row],[Spread]]&lt;5,"Low",IF(StockData[[#This Row],[Spread]]&lt;=15,"Medium","High"))</f>
        <v>Medium</v>
      </c>
      <c r="L924" s="27" t="str">
        <f>IF(StockData[[#This Row],[Spread]] &gt; AVERAGE(StockData[Spread]) * 1.2, "High", IF(StockData[[#This Row],[Spread]] &lt; AVERAGE(StockData[Spread]) * 0.8, "Low", "Medium"))</f>
        <v>Medium</v>
      </c>
      <c r="M924" s="13">
        <f>(StockData[[#This Row],[close]] - StockData[[#This Row],[open]] )/ StockData[[#This Row],[open]]</f>
        <v>5.2002080083195441E-4</v>
      </c>
      <c r="N924" s="27">
        <f>IF(StockData[[#This Row],[change%]] &gt; 0.02, 0.9, IF(StockData[[#This Row],[change%]] &lt; -0.02, -0.9, 0))</f>
        <v>0</v>
      </c>
      <c r="O924" s="27" t="str">
        <f>IF(StockData[[#This Row],[sentiment score]] &gt; 0.5, "Positive", IF(StockData[[#This Row],[sentiment score]] &lt; -0.5, "Negative", "Neutral"))</f>
        <v>Neutral</v>
      </c>
    </row>
    <row r="925" spans="1:15" x14ac:dyDescent="0.3">
      <c r="A925" s="1">
        <v>44488</v>
      </c>
      <c r="B925" s="2">
        <v>877.53</v>
      </c>
      <c r="C925" s="2">
        <v>877.95</v>
      </c>
      <c r="D925" s="2">
        <v>862.51</v>
      </c>
      <c r="E925" s="2">
        <v>864.27</v>
      </c>
      <c r="F925" s="2">
        <v>17381128</v>
      </c>
      <c r="G925" s="27" t="str">
        <f>TEXT(StockData[[#This Row],[Date]],"dddd")</f>
        <v>Tuesday</v>
      </c>
      <c r="H925" s="27" t="str">
        <f>TEXT(StockData[[#This Row],[Date]],"mmm yyyy")</f>
        <v>Oct 2021</v>
      </c>
      <c r="I925" s="2">
        <f>StockData[[#This Row],[high]] - StockData[[#This Row],[low]]</f>
        <v>15.440000000000055</v>
      </c>
      <c r="J925" s="27" t="str">
        <f>IF(StockData[[#This Row],[high]]=_xlfn.MAXIFS(StockData[high],StockData[Date],"&lt;="&amp;StockData[[#This Row],[Date]]),"New High","Repeat")</f>
        <v>Repeat</v>
      </c>
      <c r="K925" s="27" t="str">
        <f>IF(StockData[[#This Row],[Spread]]&lt;5,"Low",IF(StockData[[#This Row],[Spread]]&lt;=15,"Medium","High"))</f>
        <v>High</v>
      </c>
      <c r="L925" s="27" t="str">
        <f>IF(StockData[[#This Row],[Spread]] &gt; AVERAGE(StockData[Spread]) * 1.2, "High", IF(StockData[[#This Row],[Spread]] &lt; AVERAGE(StockData[Spread]) * 0.8, "Low", "Medium"))</f>
        <v>Medium</v>
      </c>
      <c r="M925" s="13">
        <f>(StockData[[#This Row],[close]] - StockData[[#This Row],[open]] )/ StockData[[#This Row],[open]]</f>
        <v>-1.5110594509589405E-2</v>
      </c>
      <c r="N925" s="27">
        <f>IF(StockData[[#This Row],[change%]] &gt; 0.02, 0.9, IF(StockData[[#This Row],[change%]] &lt; -0.02, -0.9, 0))</f>
        <v>0</v>
      </c>
      <c r="O925" s="27" t="str">
        <f>IF(StockData[[#This Row],[sentiment score]] &gt; 0.5, "Positive", IF(StockData[[#This Row],[sentiment score]] &lt; -0.5, "Negative", "Neutral"))</f>
        <v>Neutral</v>
      </c>
    </row>
    <row r="926" spans="1:15" x14ac:dyDescent="0.3">
      <c r="A926" s="1">
        <v>44487</v>
      </c>
      <c r="B926" s="2">
        <v>851.79</v>
      </c>
      <c r="C926" s="2">
        <v>875.26</v>
      </c>
      <c r="D926" s="2">
        <v>851.47</v>
      </c>
      <c r="E926" s="2">
        <v>870.11</v>
      </c>
      <c r="F926" s="2">
        <v>24207244</v>
      </c>
      <c r="G926" s="27" t="str">
        <f>TEXT(StockData[[#This Row],[Date]],"dddd")</f>
        <v>Monday</v>
      </c>
      <c r="H926" s="27" t="str">
        <f>TEXT(StockData[[#This Row],[Date]],"mmm yyyy")</f>
        <v>Oct 2021</v>
      </c>
      <c r="I926" s="2">
        <f>StockData[[#This Row],[high]] - StockData[[#This Row],[low]]</f>
        <v>23.789999999999964</v>
      </c>
      <c r="J926" s="27" t="str">
        <f>IF(StockData[[#This Row],[high]]=_xlfn.MAXIFS(StockData[high],StockData[Date],"&lt;="&amp;StockData[[#This Row],[Date]]),"New High","Repeat")</f>
        <v>Repeat</v>
      </c>
      <c r="K926" s="27" t="str">
        <f>IF(StockData[[#This Row],[Spread]]&lt;5,"Low",IF(StockData[[#This Row],[Spread]]&lt;=15,"Medium","High"))</f>
        <v>High</v>
      </c>
      <c r="L926" s="27" t="str">
        <f>IF(StockData[[#This Row],[Spread]] &gt; AVERAGE(StockData[Spread]) * 1.2, "High", IF(StockData[[#This Row],[Spread]] &lt; AVERAGE(StockData[Spread]) * 0.8, "Low", "Medium"))</f>
        <v>High</v>
      </c>
      <c r="M926" s="13">
        <f>(StockData[[#This Row],[close]] - StockData[[#This Row],[open]] )/ StockData[[#This Row],[open]]</f>
        <v>2.1507648598833105E-2</v>
      </c>
      <c r="N926" s="27">
        <f>IF(StockData[[#This Row],[change%]] &gt; 0.02, 0.9, IF(StockData[[#This Row],[change%]] &lt; -0.02, -0.9, 0))</f>
        <v>0.9</v>
      </c>
      <c r="O926" s="27" t="str">
        <f>IF(StockData[[#This Row],[sentiment score]] &gt; 0.5, "Positive", IF(StockData[[#This Row],[sentiment score]] &lt; -0.5, "Negative", "Neutral"))</f>
        <v>Positive</v>
      </c>
    </row>
    <row r="927" spans="1:15" x14ac:dyDescent="0.3">
      <c r="A927" s="1">
        <v>44484</v>
      </c>
      <c r="B927" s="2">
        <v>823.73839999999996</v>
      </c>
      <c r="C927" s="2">
        <v>843.21</v>
      </c>
      <c r="D927" s="2">
        <v>822.35</v>
      </c>
      <c r="E927" s="2">
        <v>843.03</v>
      </c>
      <c r="F927" s="2">
        <v>18924567</v>
      </c>
      <c r="G927" s="27" t="str">
        <f>TEXT(StockData[[#This Row],[Date]],"dddd")</f>
        <v>Friday</v>
      </c>
      <c r="H927" s="27" t="str">
        <f>TEXT(StockData[[#This Row],[Date]],"mmm yyyy")</f>
        <v>Oct 2021</v>
      </c>
      <c r="I927" s="2">
        <f>StockData[[#This Row],[high]] - StockData[[#This Row],[low]]</f>
        <v>20.860000000000014</v>
      </c>
      <c r="J927" s="27" t="str">
        <f>IF(StockData[[#This Row],[high]]=_xlfn.MAXIFS(StockData[high],StockData[Date],"&lt;="&amp;StockData[[#This Row],[Date]]),"New High","Repeat")</f>
        <v>Repeat</v>
      </c>
      <c r="K927" s="27" t="str">
        <f>IF(StockData[[#This Row],[Spread]]&lt;5,"Low",IF(StockData[[#This Row],[Spread]]&lt;=15,"Medium","High"))</f>
        <v>High</v>
      </c>
      <c r="L927" s="27" t="str">
        <f>IF(StockData[[#This Row],[Spread]] &gt; AVERAGE(StockData[Spread]) * 1.2, "High", IF(StockData[[#This Row],[Spread]] &lt; AVERAGE(StockData[Spread]) * 0.8, "Low", "Medium"))</f>
        <v>High</v>
      </c>
      <c r="M927" s="13">
        <f>(StockData[[#This Row],[close]] - StockData[[#This Row],[open]] )/ StockData[[#This Row],[open]]</f>
        <v>2.3419571067707926E-2</v>
      </c>
      <c r="N927" s="27">
        <f>IF(StockData[[#This Row],[change%]] &gt; 0.02, 0.9, IF(StockData[[#This Row],[change%]] &lt; -0.02, -0.9, 0))</f>
        <v>0.9</v>
      </c>
      <c r="O927" s="27" t="str">
        <f>IF(StockData[[#This Row],[sentiment score]] &gt; 0.5, "Positive", IF(StockData[[#This Row],[sentiment score]] &lt; -0.5, "Negative", "Neutral"))</f>
        <v>Positive</v>
      </c>
    </row>
    <row r="928" spans="1:15" x14ac:dyDescent="0.3">
      <c r="A928" s="1">
        <v>44483</v>
      </c>
      <c r="B928" s="2">
        <v>815.49</v>
      </c>
      <c r="C928" s="2">
        <v>820.25</v>
      </c>
      <c r="D928" s="2">
        <v>813.3501</v>
      </c>
      <c r="E928" s="2">
        <v>818.32</v>
      </c>
      <c r="F928" s="2">
        <v>12247170</v>
      </c>
      <c r="G928" s="27" t="str">
        <f>TEXT(StockData[[#This Row],[Date]],"dddd")</f>
        <v>Thursday</v>
      </c>
      <c r="H928" s="27" t="str">
        <f>TEXT(StockData[[#This Row],[Date]],"mmm yyyy")</f>
        <v>Oct 2021</v>
      </c>
      <c r="I928" s="2">
        <f>StockData[[#This Row],[high]] - StockData[[#This Row],[low]]</f>
        <v>6.8999000000000024</v>
      </c>
      <c r="J928" s="27" t="str">
        <f>IF(StockData[[#This Row],[high]]=_xlfn.MAXIFS(StockData[high],StockData[Date],"&lt;="&amp;StockData[[#This Row],[Date]]),"New High","Repeat")</f>
        <v>Repeat</v>
      </c>
      <c r="K928" s="27" t="str">
        <f>IF(StockData[[#This Row],[Spread]]&lt;5,"Low",IF(StockData[[#This Row],[Spread]]&lt;=15,"Medium","High"))</f>
        <v>Medium</v>
      </c>
      <c r="L928" s="27" t="str">
        <f>IF(StockData[[#This Row],[Spread]] &gt; AVERAGE(StockData[Spread]) * 1.2, "High", IF(StockData[[#This Row],[Spread]] &lt; AVERAGE(StockData[Spread]) * 0.8, "Low", "Medium"))</f>
        <v>Low</v>
      </c>
      <c r="M928" s="13">
        <f>(StockData[[#This Row],[close]] - StockData[[#This Row],[open]] )/ StockData[[#This Row],[open]]</f>
        <v>3.4703061962746825E-3</v>
      </c>
      <c r="N928" s="27">
        <f>IF(StockData[[#This Row],[change%]] &gt; 0.02, 0.9, IF(StockData[[#This Row],[change%]] &lt; -0.02, -0.9, 0))</f>
        <v>0</v>
      </c>
      <c r="O928" s="27" t="str">
        <f>IF(StockData[[#This Row],[sentiment score]] &gt; 0.5, "Positive", IF(StockData[[#This Row],[sentiment score]] &lt; -0.5, "Negative", "Neutral"))</f>
        <v>Neutral</v>
      </c>
    </row>
    <row r="929" spans="1:15" x14ac:dyDescent="0.3">
      <c r="A929" s="1">
        <v>44482</v>
      </c>
      <c r="B929" s="2">
        <v>810.47</v>
      </c>
      <c r="C929" s="2">
        <v>815.41</v>
      </c>
      <c r="D929" s="2">
        <v>805.78</v>
      </c>
      <c r="E929" s="2">
        <v>811.08</v>
      </c>
      <c r="F929" s="2">
        <v>14120075</v>
      </c>
      <c r="G929" s="27" t="str">
        <f>TEXT(StockData[[#This Row],[Date]],"dddd")</f>
        <v>Wednesday</v>
      </c>
      <c r="H929" s="27" t="str">
        <f>TEXT(StockData[[#This Row],[Date]],"mmm yyyy")</f>
        <v>Oct 2021</v>
      </c>
      <c r="I929" s="2">
        <f>StockData[[#This Row],[high]] - StockData[[#This Row],[low]]</f>
        <v>9.6299999999999955</v>
      </c>
      <c r="J929" s="27" t="str">
        <f>IF(StockData[[#This Row],[high]]=_xlfn.MAXIFS(StockData[high],StockData[Date],"&lt;="&amp;StockData[[#This Row],[Date]]),"New High","Repeat")</f>
        <v>Repeat</v>
      </c>
      <c r="K929" s="27" t="str">
        <f>IF(StockData[[#This Row],[Spread]]&lt;5,"Low",IF(StockData[[#This Row],[Spread]]&lt;=15,"Medium","High"))</f>
        <v>Medium</v>
      </c>
      <c r="L929" s="27" t="str">
        <f>IF(StockData[[#This Row],[Spread]] &gt; AVERAGE(StockData[Spread]) * 1.2, "High", IF(StockData[[#This Row],[Spread]] &lt; AVERAGE(StockData[Spread]) * 0.8, "Low", "Medium"))</f>
        <v>Low</v>
      </c>
      <c r="M929" s="13">
        <f>(StockData[[#This Row],[close]] - StockData[[#This Row],[open]] )/ StockData[[#This Row],[open]]</f>
        <v>7.5264969708936007E-4</v>
      </c>
      <c r="N929" s="27">
        <f>IF(StockData[[#This Row],[change%]] &gt; 0.02, 0.9, IF(StockData[[#This Row],[change%]] &lt; -0.02, -0.9, 0))</f>
        <v>0</v>
      </c>
      <c r="O929" s="27" t="str">
        <f>IF(StockData[[#This Row],[sentiment score]] &gt; 0.5, "Positive", IF(StockData[[#This Row],[sentiment score]] &lt; -0.5, "Negative", "Neutral"))</f>
        <v>Neutral</v>
      </c>
    </row>
    <row r="930" spans="1:15" x14ac:dyDescent="0.3">
      <c r="A930" s="1">
        <v>44481</v>
      </c>
      <c r="B930" s="2">
        <v>800.93</v>
      </c>
      <c r="C930" s="2">
        <v>812.32</v>
      </c>
      <c r="D930" s="2">
        <v>796.57</v>
      </c>
      <c r="E930" s="2">
        <v>805.72</v>
      </c>
      <c r="F930" s="2">
        <v>22020040</v>
      </c>
      <c r="G930" s="27" t="str">
        <f>TEXT(StockData[[#This Row],[Date]],"dddd")</f>
        <v>Tuesday</v>
      </c>
      <c r="H930" s="27" t="str">
        <f>TEXT(StockData[[#This Row],[Date]],"mmm yyyy")</f>
        <v>Oct 2021</v>
      </c>
      <c r="I930" s="2">
        <f>StockData[[#This Row],[high]] - StockData[[#This Row],[low]]</f>
        <v>15.75</v>
      </c>
      <c r="J930" s="27" t="str">
        <f>IF(StockData[[#This Row],[high]]=_xlfn.MAXIFS(StockData[high],StockData[Date],"&lt;="&amp;StockData[[#This Row],[Date]]),"New High","Repeat")</f>
        <v>Repeat</v>
      </c>
      <c r="K930" s="27" t="str">
        <f>IF(StockData[[#This Row],[Spread]]&lt;5,"Low",IF(StockData[[#This Row],[Spread]]&lt;=15,"Medium","High"))</f>
        <v>High</v>
      </c>
      <c r="L930" s="27" t="str">
        <f>IF(StockData[[#This Row],[Spread]] &gt; AVERAGE(StockData[Spread]) * 1.2, "High", IF(StockData[[#This Row],[Spread]] &lt; AVERAGE(StockData[Spread]) * 0.8, "Low", "Medium"))</f>
        <v>Medium</v>
      </c>
      <c r="M930" s="13">
        <f>(StockData[[#This Row],[close]] - StockData[[#This Row],[open]] )/ StockData[[#This Row],[open]]</f>
        <v>5.9805476133995197E-3</v>
      </c>
      <c r="N930" s="27">
        <f>IF(StockData[[#This Row],[change%]] &gt; 0.02, 0.9, IF(StockData[[#This Row],[change%]] &lt; -0.02, -0.9, 0))</f>
        <v>0</v>
      </c>
      <c r="O930" s="27" t="str">
        <f>IF(StockData[[#This Row],[sentiment score]] &gt; 0.5, "Positive", IF(StockData[[#This Row],[sentiment score]] &lt; -0.5, "Negative", "Neutral"))</f>
        <v>Neutral</v>
      </c>
    </row>
    <row r="931" spans="1:15" x14ac:dyDescent="0.3">
      <c r="A931" s="1">
        <v>44480</v>
      </c>
      <c r="B931" s="2">
        <v>787.65</v>
      </c>
      <c r="C931" s="2">
        <v>801.24</v>
      </c>
      <c r="D931" s="2">
        <v>785.5</v>
      </c>
      <c r="E931" s="2">
        <v>791.94</v>
      </c>
      <c r="F931" s="2">
        <v>14200322</v>
      </c>
      <c r="G931" s="27" t="str">
        <f>TEXT(StockData[[#This Row],[Date]],"dddd")</f>
        <v>Monday</v>
      </c>
      <c r="H931" s="27" t="str">
        <f>TEXT(StockData[[#This Row],[Date]],"mmm yyyy")</f>
        <v>Oct 2021</v>
      </c>
      <c r="I931" s="2">
        <f>StockData[[#This Row],[high]] - StockData[[#This Row],[low]]</f>
        <v>15.740000000000009</v>
      </c>
      <c r="J931" s="27" t="str">
        <f>IF(StockData[[#This Row],[high]]=_xlfn.MAXIFS(StockData[high],StockData[Date],"&lt;="&amp;StockData[[#This Row],[Date]]),"New High","Repeat")</f>
        <v>Repeat</v>
      </c>
      <c r="K931" s="27" t="str">
        <f>IF(StockData[[#This Row],[Spread]]&lt;5,"Low",IF(StockData[[#This Row],[Spread]]&lt;=15,"Medium","High"))</f>
        <v>High</v>
      </c>
      <c r="L931" s="27" t="str">
        <f>IF(StockData[[#This Row],[Spread]] &gt; AVERAGE(StockData[Spread]) * 1.2, "High", IF(StockData[[#This Row],[Spread]] &lt; AVERAGE(StockData[Spread]) * 0.8, "Low", "Medium"))</f>
        <v>Medium</v>
      </c>
      <c r="M931" s="13">
        <f>(StockData[[#This Row],[close]] - StockData[[#This Row],[open]] )/ StockData[[#This Row],[open]]</f>
        <v>5.4465816035041926E-3</v>
      </c>
      <c r="N931" s="27">
        <f>IF(StockData[[#This Row],[change%]] &gt; 0.02, 0.9, IF(StockData[[#This Row],[change%]] &lt; -0.02, -0.9, 0))</f>
        <v>0</v>
      </c>
      <c r="O931" s="27" t="str">
        <f>IF(StockData[[#This Row],[sentiment score]] &gt; 0.5, "Positive", IF(StockData[[#This Row],[sentiment score]] &lt; -0.5, "Negative", "Neutral"))</f>
        <v>Neutral</v>
      </c>
    </row>
    <row r="932" spans="1:15" x14ac:dyDescent="0.3">
      <c r="A932" s="1">
        <v>44477</v>
      </c>
      <c r="B932" s="2">
        <v>796.21</v>
      </c>
      <c r="C932" s="2">
        <v>796.38</v>
      </c>
      <c r="D932" s="2">
        <v>780.91</v>
      </c>
      <c r="E932" s="2">
        <v>785.49</v>
      </c>
      <c r="F932" s="2">
        <v>16738604</v>
      </c>
      <c r="G932" s="27" t="str">
        <f>TEXT(StockData[[#This Row],[Date]],"dddd")</f>
        <v>Friday</v>
      </c>
      <c r="H932" s="27" t="str">
        <f>TEXT(StockData[[#This Row],[Date]],"mmm yyyy")</f>
        <v>Oct 2021</v>
      </c>
      <c r="I932" s="2">
        <f>StockData[[#This Row],[high]] - StockData[[#This Row],[low]]</f>
        <v>15.470000000000027</v>
      </c>
      <c r="J932" s="27" t="str">
        <f>IF(StockData[[#This Row],[high]]=_xlfn.MAXIFS(StockData[high],StockData[Date],"&lt;="&amp;StockData[[#This Row],[Date]]),"New High","Repeat")</f>
        <v>Repeat</v>
      </c>
      <c r="K932" s="27" t="str">
        <f>IF(StockData[[#This Row],[Spread]]&lt;5,"Low",IF(StockData[[#This Row],[Spread]]&lt;=15,"Medium","High"))</f>
        <v>High</v>
      </c>
      <c r="L932" s="27" t="str">
        <f>IF(StockData[[#This Row],[Spread]] &gt; AVERAGE(StockData[Spread]) * 1.2, "High", IF(StockData[[#This Row],[Spread]] &lt; AVERAGE(StockData[Spread]) * 0.8, "Low", "Medium"))</f>
        <v>Medium</v>
      </c>
      <c r="M932" s="13">
        <f>(StockData[[#This Row],[close]] - StockData[[#This Row],[open]] )/ StockData[[#This Row],[open]]</f>
        <v>-1.3463784679921161E-2</v>
      </c>
      <c r="N932" s="27">
        <f>IF(StockData[[#This Row],[change%]] &gt; 0.02, 0.9, IF(StockData[[#This Row],[change%]] &lt; -0.02, -0.9, 0))</f>
        <v>0</v>
      </c>
      <c r="O932" s="27" t="str">
        <f>IF(StockData[[#This Row],[sentiment score]] &gt; 0.5, "Positive", IF(StockData[[#This Row],[sentiment score]] &lt; -0.5, "Negative", "Neutral"))</f>
        <v>Neutral</v>
      </c>
    </row>
    <row r="933" spans="1:15" x14ac:dyDescent="0.3">
      <c r="A933" s="1">
        <v>44476</v>
      </c>
      <c r="B933" s="2">
        <v>785.46</v>
      </c>
      <c r="C933" s="2">
        <v>805</v>
      </c>
      <c r="D933" s="2">
        <v>783.38</v>
      </c>
      <c r="E933" s="2">
        <v>793.61</v>
      </c>
      <c r="F933" s="2">
        <v>19195782</v>
      </c>
      <c r="G933" s="27" t="str">
        <f>TEXT(StockData[[#This Row],[Date]],"dddd")</f>
        <v>Thursday</v>
      </c>
      <c r="H933" s="27" t="str">
        <f>TEXT(StockData[[#This Row],[Date]],"mmm yyyy")</f>
        <v>Oct 2021</v>
      </c>
      <c r="I933" s="2">
        <f>StockData[[#This Row],[high]] - StockData[[#This Row],[low]]</f>
        <v>21.620000000000005</v>
      </c>
      <c r="J933" s="27" t="str">
        <f>IF(StockData[[#This Row],[high]]=_xlfn.MAXIFS(StockData[high],StockData[Date],"&lt;="&amp;StockData[[#This Row],[Date]]),"New High","Repeat")</f>
        <v>Repeat</v>
      </c>
      <c r="K933" s="27" t="str">
        <f>IF(StockData[[#This Row],[Spread]]&lt;5,"Low",IF(StockData[[#This Row],[Spread]]&lt;=15,"Medium","High"))</f>
        <v>High</v>
      </c>
      <c r="L933" s="27" t="str">
        <f>IF(StockData[[#This Row],[Spread]] &gt; AVERAGE(StockData[Spread]) * 1.2, "High", IF(StockData[[#This Row],[Spread]] &lt; AVERAGE(StockData[Spread]) * 0.8, "Low", "Medium"))</f>
        <v>High</v>
      </c>
      <c r="M933" s="13">
        <f>(StockData[[#This Row],[close]] - StockData[[#This Row],[open]] )/ StockData[[#This Row],[open]]</f>
        <v>1.0376085351259105E-2</v>
      </c>
      <c r="N933" s="27">
        <f>IF(StockData[[#This Row],[change%]] &gt; 0.02, 0.9, IF(StockData[[#This Row],[change%]] &lt; -0.02, -0.9, 0))</f>
        <v>0</v>
      </c>
      <c r="O933" s="27" t="str">
        <f>IF(StockData[[#This Row],[sentiment score]] &gt; 0.5, "Positive", IF(StockData[[#This Row],[sentiment score]] &lt; -0.5, "Negative", "Neutral"))</f>
        <v>Neutral</v>
      </c>
    </row>
    <row r="934" spans="1:15" x14ac:dyDescent="0.3">
      <c r="A934" s="1">
        <v>44475</v>
      </c>
      <c r="B934" s="2">
        <v>776.2</v>
      </c>
      <c r="C934" s="2">
        <v>786.66</v>
      </c>
      <c r="D934" s="2">
        <v>773.22</v>
      </c>
      <c r="E934" s="2">
        <v>782.75</v>
      </c>
      <c r="F934" s="2">
        <v>14632768</v>
      </c>
      <c r="G934" s="27" t="str">
        <f>TEXT(StockData[[#This Row],[Date]],"dddd")</f>
        <v>Wednesday</v>
      </c>
      <c r="H934" s="27" t="str">
        <f>TEXT(StockData[[#This Row],[Date]],"mmm yyyy")</f>
        <v>Oct 2021</v>
      </c>
      <c r="I934" s="2">
        <f>StockData[[#This Row],[high]] - StockData[[#This Row],[low]]</f>
        <v>13.439999999999941</v>
      </c>
      <c r="J934" s="27" t="str">
        <f>IF(StockData[[#This Row],[high]]=_xlfn.MAXIFS(StockData[high],StockData[Date],"&lt;="&amp;StockData[[#This Row],[Date]]),"New High","Repeat")</f>
        <v>Repeat</v>
      </c>
      <c r="K934" s="27" t="str">
        <f>IF(StockData[[#This Row],[Spread]]&lt;5,"Low",IF(StockData[[#This Row],[Spread]]&lt;=15,"Medium","High"))</f>
        <v>Medium</v>
      </c>
      <c r="L934" s="27" t="str">
        <f>IF(StockData[[#This Row],[Spread]] &gt; AVERAGE(StockData[Spread]) * 1.2, "High", IF(StockData[[#This Row],[Spread]] &lt; AVERAGE(StockData[Spread]) * 0.8, "Low", "Medium"))</f>
        <v>Medium</v>
      </c>
      <c r="M934" s="13">
        <f>(StockData[[#This Row],[close]] - StockData[[#This Row],[open]] )/ StockData[[#This Row],[open]]</f>
        <v>8.4385467662972877E-3</v>
      </c>
      <c r="N934" s="27">
        <f>IF(StockData[[#This Row],[change%]] &gt; 0.02, 0.9, IF(StockData[[#This Row],[change%]] &lt; -0.02, -0.9, 0))</f>
        <v>0</v>
      </c>
      <c r="O934" s="27" t="str">
        <f>IF(StockData[[#This Row],[sentiment score]] &gt; 0.5, "Positive", IF(StockData[[#This Row],[sentiment score]] &lt; -0.5, "Negative", "Neutral"))</f>
        <v>Neutral</v>
      </c>
    </row>
    <row r="935" spans="1:15" x14ac:dyDescent="0.3">
      <c r="A935" s="1">
        <v>44474</v>
      </c>
      <c r="B935" s="2">
        <v>784.7962</v>
      </c>
      <c r="C935" s="2">
        <v>797.31</v>
      </c>
      <c r="D935" s="2">
        <v>774.2</v>
      </c>
      <c r="E935" s="2">
        <v>780.59</v>
      </c>
      <c r="F935" s="2">
        <v>18432625</v>
      </c>
      <c r="G935" s="27" t="str">
        <f>TEXT(StockData[[#This Row],[Date]],"dddd")</f>
        <v>Tuesday</v>
      </c>
      <c r="H935" s="27" t="str">
        <f>TEXT(StockData[[#This Row],[Date]],"mmm yyyy")</f>
        <v>Oct 2021</v>
      </c>
      <c r="I935" s="2">
        <f>StockData[[#This Row],[high]] - StockData[[#This Row],[low]]</f>
        <v>23.1099999999999</v>
      </c>
      <c r="J935" s="27" t="str">
        <f>IF(StockData[[#This Row],[high]]=_xlfn.MAXIFS(StockData[high],StockData[Date],"&lt;="&amp;StockData[[#This Row],[Date]]),"New High","Repeat")</f>
        <v>Repeat</v>
      </c>
      <c r="K935" s="27" t="str">
        <f>IF(StockData[[#This Row],[Spread]]&lt;5,"Low",IF(StockData[[#This Row],[Spread]]&lt;=15,"Medium","High"))</f>
        <v>High</v>
      </c>
      <c r="L935" s="27" t="str">
        <f>IF(StockData[[#This Row],[Spread]] &gt; AVERAGE(StockData[Spread]) * 1.2, "High", IF(StockData[[#This Row],[Spread]] &lt; AVERAGE(StockData[Spread]) * 0.8, "Low", "Medium"))</f>
        <v>High</v>
      </c>
      <c r="M935" s="13">
        <f>(StockData[[#This Row],[close]] - StockData[[#This Row],[open]] )/ StockData[[#This Row],[open]]</f>
        <v>-5.3596080103343611E-3</v>
      </c>
      <c r="N935" s="27">
        <f>IF(StockData[[#This Row],[change%]] &gt; 0.02, 0.9, IF(StockData[[#This Row],[change%]] &lt; -0.02, -0.9, 0))</f>
        <v>0</v>
      </c>
      <c r="O935" s="27" t="str">
        <f>IF(StockData[[#This Row],[sentiment score]] &gt; 0.5, "Positive", IF(StockData[[#This Row],[sentiment score]] &lt; -0.5, "Negative", "Neutral"))</f>
        <v>Neutral</v>
      </c>
    </row>
    <row r="936" spans="1:15" x14ac:dyDescent="0.3">
      <c r="A936" s="1">
        <v>44473</v>
      </c>
      <c r="B936" s="2">
        <v>796.5</v>
      </c>
      <c r="C936" s="2">
        <v>806.96990000000005</v>
      </c>
      <c r="D936" s="2">
        <v>776.12</v>
      </c>
      <c r="E936" s="2">
        <v>781.53</v>
      </c>
      <c r="F936" s="2">
        <v>30483341</v>
      </c>
      <c r="G936" s="27" t="str">
        <f>TEXT(StockData[[#This Row],[Date]],"dddd")</f>
        <v>Monday</v>
      </c>
      <c r="H936" s="27" t="str">
        <f>TEXT(StockData[[#This Row],[Date]],"mmm yyyy")</f>
        <v>Oct 2021</v>
      </c>
      <c r="I936" s="2">
        <f>StockData[[#This Row],[high]] - StockData[[#This Row],[low]]</f>
        <v>30.849900000000048</v>
      </c>
      <c r="J936" s="27" t="str">
        <f>IF(StockData[[#This Row],[high]]=_xlfn.MAXIFS(StockData[high],StockData[Date],"&lt;="&amp;StockData[[#This Row],[Date]]),"New High","Repeat")</f>
        <v>Repeat</v>
      </c>
      <c r="K936" s="27" t="str">
        <f>IF(StockData[[#This Row],[Spread]]&lt;5,"Low",IF(StockData[[#This Row],[Spread]]&lt;=15,"Medium","High"))</f>
        <v>High</v>
      </c>
      <c r="L936" s="27" t="str">
        <f>IF(StockData[[#This Row],[Spread]] &gt; AVERAGE(StockData[Spread]) * 1.2, "High", IF(StockData[[#This Row],[Spread]] &lt; AVERAGE(StockData[Spread]) * 0.8, "Low", "Medium"))</f>
        <v>High</v>
      </c>
      <c r="M936" s="13">
        <f>(StockData[[#This Row],[close]] - StockData[[#This Row],[open]] )/ StockData[[#This Row],[open]]</f>
        <v>-1.8794726930320183E-2</v>
      </c>
      <c r="N936" s="27">
        <f>IF(StockData[[#This Row],[change%]] &gt; 0.02, 0.9, IF(StockData[[#This Row],[change%]] &lt; -0.02, -0.9, 0))</f>
        <v>0</v>
      </c>
      <c r="O936" s="27" t="str">
        <f>IF(StockData[[#This Row],[sentiment score]] &gt; 0.5, "Positive", IF(StockData[[#This Row],[sentiment score]] &lt; -0.5, "Negative", "Neutral"))</f>
        <v>Neutral</v>
      </c>
    </row>
    <row r="937" spans="1:15" x14ac:dyDescent="0.3">
      <c r="A937" s="1">
        <v>44470</v>
      </c>
      <c r="B937" s="2">
        <v>778.4</v>
      </c>
      <c r="C937" s="2">
        <v>780.78</v>
      </c>
      <c r="D937" s="2">
        <v>763.59</v>
      </c>
      <c r="E937" s="2">
        <v>775.22</v>
      </c>
      <c r="F937" s="2">
        <v>17031414</v>
      </c>
      <c r="G937" s="27" t="str">
        <f>TEXT(StockData[[#This Row],[Date]],"dddd")</f>
        <v>Friday</v>
      </c>
      <c r="H937" s="27" t="str">
        <f>TEXT(StockData[[#This Row],[Date]],"mmm yyyy")</f>
        <v>Oct 2021</v>
      </c>
      <c r="I937" s="2">
        <f>StockData[[#This Row],[high]] - StockData[[#This Row],[low]]</f>
        <v>17.189999999999941</v>
      </c>
      <c r="J937" s="27" t="str">
        <f>IF(StockData[[#This Row],[high]]=_xlfn.MAXIFS(StockData[high],StockData[Date],"&lt;="&amp;StockData[[#This Row],[Date]]),"New High","Repeat")</f>
        <v>Repeat</v>
      </c>
      <c r="K937" s="27" t="str">
        <f>IF(StockData[[#This Row],[Spread]]&lt;5,"Low",IF(StockData[[#This Row],[Spread]]&lt;=15,"Medium","High"))</f>
        <v>High</v>
      </c>
      <c r="L937" s="27" t="str">
        <f>IF(StockData[[#This Row],[Spread]] &gt; AVERAGE(StockData[Spread]) * 1.2, "High", IF(StockData[[#This Row],[Spread]] &lt; AVERAGE(StockData[Spread]) * 0.8, "Low", "Medium"))</f>
        <v>High</v>
      </c>
      <c r="M937" s="13">
        <f>(StockData[[#This Row],[close]] - StockData[[#This Row],[open]] )/ StockData[[#This Row],[open]]</f>
        <v>-4.0853031860225465E-3</v>
      </c>
      <c r="N937" s="27">
        <f>IF(StockData[[#This Row],[change%]] &gt; 0.02, 0.9, IF(StockData[[#This Row],[change%]] &lt; -0.02, -0.9, 0))</f>
        <v>0</v>
      </c>
      <c r="O937" s="27" t="str">
        <f>IF(StockData[[#This Row],[sentiment score]] &gt; 0.5, "Positive", IF(StockData[[#This Row],[sentiment score]] &lt; -0.5, "Negative", "Neutral"))</f>
        <v>Neutral</v>
      </c>
    </row>
    <row r="938" spans="1:15" x14ac:dyDescent="0.3">
      <c r="A938" s="1">
        <v>44469</v>
      </c>
      <c r="B938" s="2">
        <v>781</v>
      </c>
      <c r="C938" s="2">
        <v>789.13049999999998</v>
      </c>
      <c r="D938" s="2">
        <v>775</v>
      </c>
      <c r="E938" s="2">
        <v>775.48</v>
      </c>
      <c r="F938" s="2">
        <v>17955961</v>
      </c>
      <c r="G938" s="27" t="str">
        <f>TEXT(StockData[[#This Row],[Date]],"dddd")</f>
        <v>Thursday</v>
      </c>
      <c r="H938" s="27" t="str">
        <f>TEXT(StockData[[#This Row],[Date]],"mmm yyyy")</f>
        <v>Sep 2021</v>
      </c>
      <c r="I938" s="2">
        <f>StockData[[#This Row],[high]] - StockData[[#This Row],[low]]</f>
        <v>14.130499999999984</v>
      </c>
      <c r="J938" s="27" t="str">
        <f>IF(StockData[[#This Row],[high]]=_xlfn.MAXIFS(StockData[high],StockData[Date],"&lt;="&amp;StockData[[#This Row],[Date]]),"New High","Repeat")</f>
        <v>Repeat</v>
      </c>
      <c r="K938" s="27" t="str">
        <f>IF(StockData[[#This Row],[Spread]]&lt;5,"Low",IF(StockData[[#This Row],[Spread]]&lt;=15,"Medium","High"))</f>
        <v>Medium</v>
      </c>
      <c r="L938" s="27" t="str">
        <f>IF(StockData[[#This Row],[Spread]] &gt; AVERAGE(StockData[Spread]) * 1.2, "High", IF(StockData[[#This Row],[Spread]] &lt; AVERAGE(StockData[Spread]) * 0.8, "Low", "Medium"))</f>
        <v>Medium</v>
      </c>
      <c r="M938" s="13">
        <f>(StockData[[#This Row],[close]] - StockData[[#This Row],[open]] )/ StockData[[#This Row],[open]]</f>
        <v>-7.0678617157490164E-3</v>
      </c>
      <c r="N938" s="27">
        <f>IF(StockData[[#This Row],[change%]] &gt; 0.02, 0.9, IF(StockData[[#This Row],[change%]] &lt; -0.02, -0.9, 0))</f>
        <v>0</v>
      </c>
      <c r="O938" s="27" t="str">
        <f>IF(StockData[[#This Row],[sentiment score]] &gt; 0.5, "Positive", IF(StockData[[#This Row],[sentiment score]] &lt; -0.5, "Negative", "Neutral"))</f>
        <v>Neutral</v>
      </c>
    </row>
    <row r="939" spans="1:15" x14ac:dyDescent="0.3">
      <c r="A939" s="1">
        <v>44468</v>
      </c>
      <c r="B939" s="2">
        <v>779.8</v>
      </c>
      <c r="C939" s="2">
        <v>793.5</v>
      </c>
      <c r="D939" s="2">
        <v>770.68</v>
      </c>
      <c r="E939" s="2">
        <v>781.31</v>
      </c>
      <c r="F939" s="2">
        <v>20942877</v>
      </c>
      <c r="G939" s="27" t="str">
        <f>TEXT(StockData[[#This Row],[Date]],"dddd")</f>
        <v>Wednesday</v>
      </c>
      <c r="H939" s="27" t="str">
        <f>TEXT(StockData[[#This Row],[Date]],"mmm yyyy")</f>
        <v>Sep 2021</v>
      </c>
      <c r="I939" s="2">
        <f>StockData[[#This Row],[high]] - StockData[[#This Row],[low]]</f>
        <v>22.82000000000005</v>
      </c>
      <c r="J939" s="27" t="str">
        <f>IF(StockData[[#This Row],[high]]=_xlfn.MAXIFS(StockData[high],StockData[Date],"&lt;="&amp;StockData[[#This Row],[Date]]),"New High","Repeat")</f>
        <v>Repeat</v>
      </c>
      <c r="K939" s="27" t="str">
        <f>IF(StockData[[#This Row],[Spread]]&lt;5,"Low",IF(StockData[[#This Row],[Spread]]&lt;=15,"Medium","High"))</f>
        <v>High</v>
      </c>
      <c r="L939" s="27" t="str">
        <f>IF(StockData[[#This Row],[Spread]] &gt; AVERAGE(StockData[Spread]) * 1.2, "High", IF(StockData[[#This Row],[Spread]] &lt; AVERAGE(StockData[Spread]) * 0.8, "Low", "Medium"))</f>
        <v>High</v>
      </c>
      <c r="M939" s="13">
        <f>(StockData[[#This Row],[close]] - StockData[[#This Row],[open]] )/ StockData[[#This Row],[open]]</f>
        <v>1.9363939471659284E-3</v>
      </c>
      <c r="N939" s="27">
        <f>IF(StockData[[#This Row],[change%]] &gt; 0.02, 0.9, IF(StockData[[#This Row],[change%]] &lt; -0.02, -0.9, 0))</f>
        <v>0</v>
      </c>
      <c r="O939" s="27" t="str">
        <f>IF(StockData[[#This Row],[sentiment score]] &gt; 0.5, "Positive", IF(StockData[[#This Row],[sentiment score]] &lt; -0.5, "Negative", "Neutral"))</f>
        <v>Neutral</v>
      </c>
    </row>
    <row r="940" spans="1:15" x14ac:dyDescent="0.3">
      <c r="A940" s="1">
        <v>44467</v>
      </c>
      <c r="B940" s="2">
        <v>787.2</v>
      </c>
      <c r="C940" s="2">
        <v>795.64</v>
      </c>
      <c r="D940" s="2">
        <v>766.18010000000004</v>
      </c>
      <c r="E940" s="2">
        <v>777.56</v>
      </c>
      <c r="F940" s="2">
        <v>25381422</v>
      </c>
      <c r="G940" s="27" t="str">
        <f>TEXT(StockData[[#This Row],[Date]],"dddd")</f>
        <v>Tuesday</v>
      </c>
      <c r="H940" s="27" t="str">
        <f>TEXT(StockData[[#This Row],[Date]],"mmm yyyy")</f>
        <v>Sep 2021</v>
      </c>
      <c r="I940" s="2">
        <f>StockData[[#This Row],[high]] - StockData[[#This Row],[low]]</f>
        <v>29.459899999999948</v>
      </c>
      <c r="J940" s="27" t="str">
        <f>IF(StockData[[#This Row],[high]]=_xlfn.MAXIFS(StockData[high],StockData[Date],"&lt;="&amp;StockData[[#This Row],[Date]]),"New High","Repeat")</f>
        <v>Repeat</v>
      </c>
      <c r="K940" s="27" t="str">
        <f>IF(StockData[[#This Row],[Spread]]&lt;5,"Low",IF(StockData[[#This Row],[Spread]]&lt;=15,"Medium","High"))</f>
        <v>High</v>
      </c>
      <c r="L940" s="27" t="str">
        <f>IF(StockData[[#This Row],[Spread]] &gt; AVERAGE(StockData[Spread]) * 1.2, "High", IF(StockData[[#This Row],[Spread]] &lt; AVERAGE(StockData[Spread]) * 0.8, "Low", "Medium"))</f>
        <v>High</v>
      </c>
      <c r="M940" s="13">
        <f>(StockData[[#This Row],[close]] - StockData[[#This Row],[open]] )/ StockData[[#This Row],[open]]</f>
        <v>-1.2245934959349719E-2</v>
      </c>
      <c r="N940" s="27">
        <f>IF(StockData[[#This Row],[change%]] &gt; 0.02, 0.9, IF(StockData[[#This Row],[change%]] &lt; -0.02, -0.9, 0))</f>
        <v>0</v>
      </c>
      <c r="O940" s="27" t="str">
        <f>IF(StockData[[#This Row],[sentiment score]] &gt; 0.5, "Positive", IF(StockData[[#This Row],[sentiment score]] &lt; -0.5, "Negative", "Neutral"))</f>
        <v>Neutral</v>
      </c>
    </row>
    <row r="941" spans="1:15" x14ac:dyDescent="0.3">
      <c r="A941" s="1">
        <v>44466</v>
      </c>
      <c r="B941" s="2">
        <v>773.12</v>
      </c>
      <c r="C941" s="2">
        <v>799</v>
      </c>
      <c r="D941" s="2">
        <v>769.31</v>
      </c>
      <c r="E941" s="2">
        <v>791.36</v>
      </c>
      <c r="F941" s="2">
        <v>28070657</v>
      </c>
      <c r="G941" s="27" t="str">
        <f>TEXT(StockData[[#This Row],[Date]],"dddd")</f>
        <v>Monday</v>
      </c>
      <c r="H941" s="27" t="str">
        <f>TEXT(StockData[[#This Row],[Date]],"mmm yyyy")</f>
        <v>Sep 2021</v>
      </c>
      <c r="I941" s="2">
        <f>StockData[[#This Row],[high]] - StockData[[#This Row],[low]]</f>
        <v>29.690000000000055</v>
      </c>
      <c r="J941" s="27" t="str">
        <f>IF(StockData[[#This Row],[high]]=_xlfn.MAXIFS(StockData[high],StockData[Date],"&lt;="&amp;StockData[[#This Row],[Date]]),"New High","Repeat")</f>
        <v>Repeat</v>
      </c>
      <c r="K941" s="27" t="str">
        <f>IF(StockData[[#This Row],[Spread]]&lt;5,"Low",IF(StockData[[#This Row],[Spread]]&lt;=15,"Medium","High"))</f>
        <v>High</v>
      </c>
      <c r="L941" s="27" t="str">
        <f>IF(StockData[[#This Row],[Spread]] &gt; AVERAGE(StockData[Spread]) * 1.2, "High", IF(StockData[[#This Row],[Spread]] &lt; AVERAGE(StockData[Spread]) * 0.8, "Low", "Medium"))</f>
        <v>High</v>
      </c>
      <c r="M941" s="13">
        <f>(StockData[[#This Row],[close]] - StockData[[#This Row],[open]] )/ StockData[[#This Row],[open]]</f>
        <v>2.3592715231788092E-2</v>
      </c>
      <c r="N941" s="27">
        <f>IF(StockData[[#This Row],[change%]] &gt; 0.02, 0.9, IF(StockData[[#This Row],[change%]] &lt; -0.02, -0.9, 0))</f>
        <v>0.9</v>
      </c>
      <c r="O941" s="27" t="str">
        <f>IF(StockData[[#This Row],[sentiment score]] &gt; 0.5, "Positive", IF(StockData[[#This Row],[sentiment score]] &lt; -0.5, "Negative", "Neutral"))</f>
        <v>Positive</v>
      </c>
    </row>
    <row r="942" spans="1:15" x14ac:dyDescent="0.3">
      <c r="A942" s="1">
        <v>44463</v>
      </c>
      <c r="B942" s="2">
        <v>745.89</v>
      </c>
      <c r="C942" s="2">
        <v>774.8</v>
      </c>
      <c r="D942" s="2">
        <v>744.56</v>
      </c>
      <c r="E942" s="2">
        <v>774.39</v>
      </c>
      <c r="F942" s="2">
        <v>21373022</v>
      </c>
      <c r="G942" s="27" t="str">
        <f>TEXT(StockData[[#This Row],[Date]],"dddd")</f>
        <v>Friday</v>
      </c>
      <c r="H942" s="27" t="str">
        <f>TEXT(StockData[[#This Row],[Date]],"mmm yyyy")</f>
        <v>Sep 2021</v>
      </c>
      <c r="I942" s="2">
        <f>StockData[[#This Row],[high]] - StockData[[#This Row],[low]]</f>
        <v>30.240000000000009</v>
      </c>
      <c r="J942" s="27" t="str">
        <f>IF(StockData[[#This Row],[high]]=_xlfn.MAXIFS(StockData[high],StockData[Date],"&lt;="&amp;StockData[[#This Row],[Date]]),"New High","Repeat")</f>
        <v>Repeat</v>
      </c>
      <c r="K942" s="27" t="str">
        <f>IF(StockData[[#This Row],[Spread]]&lt;5,"Low",IF(StockData[[#This Row],[Spread]]&lt;=15,"Medium","High"))</f>
        <v>High</v>
      </c>
      <c r="L942" s="27" t="str">
        <f>IF(StockData[[#This Row],[Spread]] &gt; AVERAGE(StockData[Spread]) * 1.2, "High", IF(StockData[[#This Row],[Spread]] &lt; AVERAGE(StockData[Spread]) * 0.8, "Low", "Medium"))</f>
        <v>High</v>
      </c>
      <c r="M942" s="13">
        <f>(StockData[[#This Row],[close]] - StockData[[#This Row],[open]] )/ StockData[[#This Row],[open]]</f>
        <v>3.8209387443188678E-2</v>
      </c>
      <c r="N942" s="27">
        <f>IF(StockData[[#This Row],[change%]] &gt; 0.02, 0.9, IF(StockData[[#This Row],[change%]] &lt; -0.02, -0.9, 0))</f>
        <v>0.9</v>
      </c>
      <c r="O942" s="27" t="str">
        <f>IF(StockData[[#This Row],[sentiment score]] &gt; 0.5, "Positive", IF(StockData[[#This Row],[sentiment score]] &lt; -0.5, "Negative", "Neutral"))</f>
        <v>Positive</v>
      </c>
    </row>
    <row r="943" spans="1:15" x14ac:dyDescent="0.3">
      <c r="A943" s="1">
        <v>44462</v>
      </c>
      <c r="B943" s="2">
        <v>755</v>
      </c>
      <c r="C943" s="2">
        <v>758.2</v>
      </c>
      <c r="D943" s="2">
        <v>747.92</v>
      </c>
      <c r="E943" s="2">
        <v>753.64</v>
      </c>
      <c r="F943" s="2">
        <v>11947527</v>
      </c>
      <c r="G943" s="27" t="str">
        <f>TEXT(StockData[[#This Row],[Date]],"dddd")</f>
        <v>Thursday</v>
      </c>
      <c r="H943" s="27" t="str">
        <f>TEXT(StockData[[#This Row],[Date]],"mmm yyyy")</f>
        <v>Sep 2021</v>
      </c>
      <c r="I943" s="2">
        <f>StockData[[#This Row],[high]] - StockData[[#This Row],[low]]</f>
        <v>10.280000000000086</v>
      </c>
      <c r="J943" s="27" t="str">
        <f>IF(StockData[[#This Row],[high]]=_xlfn.MAXIFS(StockData[high],StockData[Date],"&lt;="&amp;StockData[[#This Row],[Date]]),"New High","Repeat")</f>
        <v>Repeat</v>
      </c>
      <c r="K943" s="27" t="str">
        <f>IF(StockData[[#This Row],[Spread]]&lt;5,"Low",IF(StockData[[#This Row],[Spread]]&lt;=15,"Medium","High"))</f>
        <v>Medium</v>
      </c>
      <c r="L943" s="27" t="str">
        <f>IF(StockData[[#This Row],[Spread]] &gt; AVERAGE(StockData[Spread]) * 1.2, "High", IF(StockData[[#This Row],[Spread]] &lt; AVERAGE(StockData[Spread]) * 0.8, "Low", "Medium"))</f>
        <v>Low</v>
      </c>
      <c r="M943" s="13">
        <f>(StockData[[#This Row],[close]] - StockData[[#This Row],[open]] )/ StockData[[#This Row],[open]]</f>
        <v>-1.8013245033112763E-3</v>
      </c>
      <c r="N943" s="27">
        <f>IF(StockData[[#This Row],[change%]] &gt; 0.02, 0.9, IF(StockData[[#This Row],[change%]] &lt; -0.02, -0.9, 0))</f>
        <v>0</v>
      </c>
      <c r="O943" s="27" t="str">
        <f>IF(StockData[[#This Row],[sentiment score]] &gt; 0.5, "Positive", IF(StockData[[#This Row],[sentiment score]] &lt; -0.5, "Negative", "Neutral"))</f>
        <v>Neutral</v>
      </c>
    </row>
    <row r="944" spans="1:15" x14ac:dyDescent="0.3">
      <c r="A944" s="1">
        <v>44461</v>
      </c>
      <c r="B944" s="2">
        <v>743.52629999999999</v>
      </c>
      <c r="C944" s="2">
        <v>753.66989999999998</v>
      </c>
      <c r="D944" s="2">
        <v>739.12</v>
      </c>
      <c r="E944" s="2">
        <v>751.94</v>
      </c>
      <c r="F944" s="2">
        <v>15126272</v>
      </c>
      <c r="G944" s="27" t="str">
        <f>TEXT(StockData[[#This Row],[Date]],"dddd")</f>
        <v>Wednesday</v>
      </c>
      <c r="H944" s="27" t="str">
        <f>TEXT(StockData[[#This Row],[Date]],"mmm yyyy")</f>
        <v>Sep 2021</v>
      </c>
      <c r="I944" s="2">
        <f>StockData[[#This Row],[high]] - StockData[[#This Row],[low]]</f>
        <v>14.54989999999998</v>
      </c>
      <c r="J944" s="27" t="str">
        <f>IF(StockData[[#This Row],[high]]=_xlfn.MAXIFS(StockData[high],StockData[Date],"&lt;="&amp;StockData[[#This Row],[Date]]),"New High","Repeat")</f>
        <v>Repeat</v>
      </c>
      <c r="K944" s="27" t="str">
        <f>IF(StockData[[#This Row],[Spread]]&lt;5,"Low",IF(StockData[[#This Row],[Spread]]&lt;=15,"Medium","High"))</f>
        <v>Medium</v>
      </c>
      <c r="L944" s="27" t="str">
        <f>IF(StockData[[#This Row],[Spread]] &gt; AVERAGE(StockData[Spread]) * 1.2, "High", IF(StockData[[#This Row],[Spread]] &lt; AVERAGE(StockData[Spread]) * 0.8, "Low", "Medium"))</f>
        <v>Medium</v>
      </c>
      <c r="M944" s="13">
        <f>(StockData[[#This Row],[close]] - StockData[[#This Row],[open]] )/ StockData[[#This Row],[open]]</f>
        <v>1.1315941345988787E-2</v>
      </c>
      <c r="N944" s="27">
        <f>IF(StockData[[#This Row],[change%]] &gt; 0.02, 0.9, IF(StockData[[#This Row],[change%]] &lt; -0.02, -0.9, 0))</f>
        <v>0</v>
      </c>
      <c r="O944" s="27" t="str">
        <f>IF(StockData[[#This Row],[sentiment score]] &gt; 0.5, "Positive", IF(StockData[[#This Row],[sentiment score]] &lt; -0.5, "Negative", "Neutral"))</f>
        <v>Neutral</v>
      </c>
    </row>
    <row r="945" spans="1:15" x14ac:dyDescent="0.3">
      <c r="A945" s="1">
        <v>44460</v>
      </c>
      <c r="B945" s="2">
        <v>734.79</v>
      </c>
      <c r="C945" s="2">
        <v>744.73990000000003</v>
      </c>
      <c r="D945" s="2">
        <v>730.44</v>
      </c>
      <c r="E945" s="2">
        <v>739.38</v>
      </c>
      <c r="F945" s="2">
        <v>16330723</v>
      </c>
      <c r="G945" s="27" t="str">
        <f>TEXT(StockData[[#This Row],[Date]],"dddd")</f>
        <v>Tuesday</v>
      </c>
      <c r="H945" s="27" t="str">
        <f>TEXT(StockData[[#This Row],[Date]],"mmm yyyy")</f>
        <v>Sep 2021</v>
      </c>
      <c r="I945" s="2">
        <f>StockData[[#This Row],[high]] - StockData[[#This Row],[low]]</f>
        <v>14.29989999999998</v>
      </c>
      <c r="J945" s="27" t="str">
        <f>IF(StockData[[#This Row],[high]]=_xlfn.MAXIFS(StockData[high],StockData[Date],"&lt;="&amp;StockData[[#This Row],[Date]]),"New High","Repeat")</f>
        <v>Repeat</v>
      </c>
      <c r="K945" s="27" t="str">
        <f>IF(StockData[[#This Row],[Spread]]&lt;5,"Low",IF(StockData[[#This Row],[Spread]]&lt;=15,"Medium","High"))</f>
        <v>Medium</v>
      </c>
      <c r="L945" s="27" t="str">
        <f>IF(StockData[[#This Row],[Spread]] &gt; AVERAGE(StockData[Spread]) * 1.2, "High", IF(StockData[[#This Row],[Spread]] &lt; AVERAGE(StockData[Spread]) * 0.8, "Low", "Medium"))</f>
        <v>Medium</v>
      </c>
      <c r="M945" s="13">
        <f>(StockData[[#This Row],[close]] - StockData[[#This Row],[open]] )/ StockData[[#This Row],[open]]</f>
        <v>6.2466827256767677E-3</v>
      </c>
      <c r="N945" s="27">
        <f>IF(StockData[[#This Row],[change%]] &gt; 0.02, 0.9, IF(StockData[[#This Row],[change%]] &lt; -0.02, -0.9, 0))</f>
        <v>0</v>
      </c>
      <c r="O945" s="27" t="str">
        <f>IF(StockData[[#This Row],[sentiment score]] &gt; 0.5, "Positive", IF(StockData[[#This Row],[sentiment score]] &lt; -0.5, "Negative", "Neutral"))</f>
        <v>Neutral</v>
      </c>
    </row>
    <row r="946" spans="1:15" x14ac:dyDescent="0.3">
      <c r="A946" s="1">
        <v>44459</v>
      </c>
      <c r="B946" s="2">
        <v>734.55769999999995</v>
      </c>
      <c r="C946" s="2">
        <v>742</v>
      </c>
      <c r="D946" s="2">
        <v>718.62490000000003</v>
      </c>
      <c r="E946" s="2">
        <v>730.17</v>
      </c>
      <c r="F946" s="2">
        <v>24757652</v>
      </c>
      <c r="G946" s="27" t="str">
        <f>TEXT(StockData[[#This Row],[Date]],"dddd")</f>
        <v>Monday</v>
      </c>
      <c r="H946" s="27" t="str">
        <f>TEXT(StockData[[#This Row],[Date]],"mmm yyyy")</f>
        <v>Sep 2021</v>
      </c>
      <c r="I946" s="2">
        <f>StockData[[#This Row],[high]] - StockData[[#This Row],[low]]</f>
        <v>23.375099999999975</v>
      </c>
      <c r="J946" s="27" t="str">
        <f>IF(StockData[[#This Row],[high]]=_xlfn.MAXIFS(StockData[high],StockData[Date],"&lt;="&amp;StockData[[#This Row],[Date]]),"New High","Repeat")</f>
        <v>Repeat</v>
      </c>
      <c r="K946" s="27" t="str">
        <f>IF(StockData[[#This Row],[Spread]]&lt;5,"Low",IF(StockData[[#This Row],[Spread]]&lt;=15,"Medium","High"))</f>
        <v>High</v>
      </c>
      <c r="L946" s="27" t="str">
        <f>IF(StockData[[#This Row],[Spread]] &gt; AVERAGE(StockData[Spread]) * 1.2, "High", IF(StockData[[#This Row],[Spread]] &lt; AVERAGE(StockData[Spread]) * 0.8, "Low", "Medium"))</f>
        <v>High</v>
      </c>
      <c r="M946" s="13">
        <f>(StockData[[#This Row],[close]] - StockData[[#This Row],[open]] )/ StockData[[#This Row],[open]]</f>
        <v>-5.9732543815142029E-3</v>
      </c>
      <c r="N946" s="27">
        <f>IF(StockData[[#This Row],[change%]] &gt; 0.02, 0.9, IF(StockData[[#This Row],[change%]] &lt; -0.02, -0.9, 0))</f>
        <v>0</v>
      </c>
      <c r="O946" s="27" t="str">
        <f>IF(StockData[[#This Row],[sentiment score]] &gt; 0.5, "Positive", IF(StockData[[#This Row],[sentiment score]] &lt; -0.5, "Negative", "Neutral"))</f>
        <v>Neutral</v>
      </c>
    </row>
    <row r="947" spans="1:15" x14ac:dyDescent="0.3">
      <c r="A947" s="1">
        <v>44456</v>
      </c>
      <c r="B947" s="2">
        <v>757.15</v>
      </c>
      <c r="C947" s="2">
        <v>761.04</v>
      </c>
      <c r="D947" s="2">
        <v>750</v>
      </c>
      <c r="E947" s="2">
        <v>759.49</v>
      </c>
      <c r="F947" s="2">
        <v>28204176</v>
      </c>
      <c r="G947" s="27" t="str">
        <f>TEXT(StockData[[#This Row],[Date]],"dddd")</f>
        <v>Friday</v>
      </c>
      <c r="H947" s="27" t="str">
        <f>TEXT(StockData[[#This Row],[Date]],"mmm yyyy")</f>
        <v>Sep 2021</v>
      </c>
      <c r="I947" s="2">
        <f>StockData[[#This Row],[high]] - StockData[[#This Row],[low]]</f>
        <v>11.039999999999964</v>
      </c>
      <c r="J947" s="27" t="str">
        <f>IF(StockData[[#This Row],[high]]=_xlfn.MAXIFS(StockData[high],StockData[Date],"&lt;="&amp;StockData[[#This Row],[Date]]),"New High","Repeat")</f>
        <v>Repeat</v>
      </c>
      <c r="K947" s="27" t="str">
        <f>IF(StockData[[#This Row],[Spread]]&lt;5,"Low",IF(StockData[[#This Row],[Spread]]&lt;=15,"Medium","High"))</f>
        <v>Medium</v>
      </c>
      <c r="L947" s="27" t="str">
        <f>IF(StockData[[#This Row],[Spread]] &gt; AVERAGE(StockData[Spread]) * 1.2, "High", IF(StockData[[#This Row],[Spread]] &lt; AVERAGE(StockData[Spread]) * 0.8, "Low", "Medium"))</f>
        <v>Medium</v>
      </c>
      <c r="M947" s="13">
        <f>(StockData[[#This Row],[close]] - StockData[[#This Row],[open]] )/ StockData[[#This Row],[open]]</f>
        <v>3.090536881727573E-3</v>
      </c>
      <c r="N947" s="27">
        <f>IF(StockData[[#This Row],[change%]] &gt; 0.02, 0.9, IF(StockData[[#This Row],[change%]] &lt; -0.02, -0.9, 0))</f>
        <v>0</v>
      </c>
      <c r="O947" s="27" t="str">
        <f>IF(StockData[[#This Row],[sentiment score]] &gt; 0.5, "Positive", IF(StockData[[#This Row],[sentiment score]] &lt; -0.5, "Negative", "Neutral"))</f>
        <v>Neutral</v>
      </c>
    </row>
    <row r="948" spans="1:15" x14ac:dyDescent="0.3">
      <c r="A948" s="1">
        <v>44455</v>
      </c>
      <c r="B948" s="2">
        <v>752.83</v>
      </c>
      <c r="C948" s="2">
        <v>758.91</v>
      </c>
      <c r="D948" s="2">
        <v>747.61</v>
      </c>
      <c r="E948" s="2">
        <v>756.99</v>
      </c>
      <c r="F948" s="2">
        <v>13923393</v>
      </c>
      <c r="G948" s="27" t="str">
        <f>TEXT(StockData[[#This Row],[Date]],"dddd")</f>
        <v>Thursday</v>
      </c>
      <c r="H948" s="27" t="str">
        <f>TEXT(StockData[[#This Row],[Date]],"mmm yyyy")</f>
        <v>Sep 2021</v>
      </c>
      <c r="I948" s="2">
        <f>StockData[[#This Row],[high]] - StockData[[#This Row],[low]]</f>
        <v>11.299999999999955</v>
      </c>
      <c r="J948" s="27" t="str">
        <f>IF(StockData[[#This Row],[high]]=_xlfn.MAXIFS(StockData[high],StockData[Date],"&lt;="&amp;StockData[[#This Row],[Date]]),"New High","Repeat")</f>
        <v>Repeat</v>
      </c>
      <c r="K948" s="27" t="str">
        <f>IF(StockData[[#This Row],[Spread]]&lt;5,"Low",IF(StockData[[#This Row],[Spread]]&lt;=15,"Medium","High"))</f>
        <v>Medium</v>
      </c>
      <c r="L948" s="27" t="str">
        <f>IF(StockData[[#This Row],[Spread]] &gt; AVERAGE(StockData[Spread]) * 1.2, "High", IF(StockData[[#This Row],[Spread]] &lt; AVERAGE(StockData[Spread]) * 0.8, "Low", "Medium"))</f>
        <v>Medium</v>
      </c>
      <c r="M948" s="13">
        <f>(StockData[[#This Row],[close]] - StockData[[#This Row],[open]] )/ StockData[[#This Row],[open]]</f>
        <v>5.5258159212570809E-3</v>
      </c>
      <c r="N948" s="27">
        <f>IF(StockData[[#This Row],[change%]] &gt; 0.02, 0.9, IF(StockData[[#This Row],[change%]] &lt; -0.02, -0.9, 0))</f>
        <v>0</v>
      </c>
      <c r="O948" s="27" t="str">
        <f>IF(StockData[[#This Row],[sentiment score]] &gt; 0.5, "Positive", IF(StockData[[#This Row],[sentiment score]] &lt; -0.5, "Negative", "Neutral"))</f>
        <v>Neutral</v>
      </c>
    </row>
    <row r="949" spans="1:15" x14ac:dyDescent="0.3">
      <c r="A949" s="1">
        <v>44454</v>
      </c>
      <c r="B949" s="2">
        <v>745</v>
      </c>
      <c r="C949" s="2">
        <v>756.86</v>
      </c>
      <c r="D949" s="2">
        <v>738.36</v>
      </c>
      <c r="E949" s="2">
        <v>755.83</v>
      </c>
      <c r="F949" s="2">
        <v>15357685</v>
      </c>
      <c r="G949" s="27" t="str">
        <f>TEXT(StockData[[#This Row],[Date]],"dddd")</f>
        <v>Wednesday</v>
      </c>
      <c r="H949" s="27" t="str">
        <f>TEXT(StockData[[#This Row],[Date]],"mmm yyyy")</f>
        <v>Sep 2021</v>
      </c>
      <c r="I949" s="2">
        <f>StockData[[#This Row],[high]] - StockData[[#This Row],[low]]</f>
        <v>18.5</v>
      </c>
      <c r="J949" s="27" t="str">
        <f>IF(StockData[[#This Row],[high]]=_xlfn.MAXIFS(StockData[high],StockData[Date],"&lt;="&amp;StockData[[#This Row],[Date]]),"New High","Repeat")</f>
        <v>Repeat</v>
      </c>
      <c r="K949" s="27" t="str">
        <f>IF(StockData[[#This Row],[Spread]]&lt;5,"Low",IF(StockData[[#This Row],[Spread]]&lt;=15,"Medium","High"))</f>
        <v>High</v>
      </c>
      <c r="L949" s="27" t="str">
        <f>IF(StockData[[#This Row],[Spread]] &gt; AVERAGE(StockData[Spread]) * 1.2, "High", IF(StockData[[#This Row],[Spread]] &lt; AVERAGE(StockData[Spread]) * 0.8, "Low", "Medium"))</f>
        <v>High</v>
      </c>
      <c r="M949" s="13">
        <f>(StockData[[#This Row],[close]] - StockData[[#This Row],[open]] )/ StockData[[#This Row],[open]]</f>
        <v>1.4536912751677906E-2</v>
      </c>
      <c r="N949" s="27">
        <f>IF(StockData[[#This Row],[change%]] &gt; 0.02, 0.9, IF(StockData[[#This Row],[change%]] &lt; -0.02, -0.9, 0))</f>
        <v>0</v>
      </c>
      <c r="O949" s="27" t="str">
        <f>IF(StockData[[#This Row],[sentiment score]] &gt; 0.5, "Positive", IF(StockData[[#This Row],[sentiment score]] &lt; -0.5, "Negative", "Neutral"))</f>
        <v>Neutral</v>
      </c>
    </row>
    <row r="950" spans="1:15" x14ac:dyDescent="0.3">
      <c r="A950" s="1">
        <v>44453</v>
      </c>
      <c r="B950" s="2">
        <v>742.57</v>
      </c>
      <c r="C950" s="2">
        <v>754.47</v>
      </c>
      <c r="D950" s="2">
        <v>736.4</v>
      </c>
      <c r="E950" s="2">
        <v>744.49</v>
      </c>
      <c r="F950" s="2">
        <v>18524881</v>
      </c>
      <c r="G950" s="27" t="str">
        <f>TEXT(StockData[[#This Row],[Date]],"dddd")</f>
        <v>Tuesday</v>
      </c>
      <c r="H950" s="27" t="str">
        <f>TEXT(StockData[[#This Row],[Date]],"mmm yyyy")</f>
        <v>Sep 2021</v>
      </c>
      <c r="I950" s="2">
        <f>StockData[[#This Row],[high]] - StockData[[#This Row],[low]]</f>
        <v>18.07000000000005</v>
      </c>
      <c r="J950" s="27" t="str">
        <f>IF(StockData[[#This Row],[high]]=_xlfn.MAXIFS(StockData[high],StockData[Date],"&lt;="&amp;StockData[[#This Row],[Date]]),"New High","Repeat")</f>
        <v>Repeat</v>
      </c>
      <c r="K950" s="27" t="str">
        <f>IF(StockData[[#This Row],[Spread]]&lt;5,"Low",IF(StockData[[#This Row],[Spread]]&lt;=15,"Medium","High"))</f>
        <v>High</v>
      </c>
      <c r="L950" s="27" t="str">
        <f>IF(StockData[[#This Row],[Spread]] &gt; AVERAGE(StockData[Spread]) * 1.2, "High", IF(StockData[[#This Row],[Spread]] &lt; AVERAGE(StockData[Spread]) * 0.8, "Low", "Medium"))</f>
        <v>High</v>
      </c>
      <c r="M950" s="13">
        <f>(StockData[[#This Row],[close]] - StockData[[#This Row],[open]] )/ StockData[[#This Row],[open]]</f>
        <v>2.5856148241916034E-3</v>
      </c>
      <c r="N950" s="27">
        <f>IF(StockData[[#This Row],[change%]] &gt; 0.02, 0.9, IF(StockData[[#This Row],[change%]] &lt; -0.02, -0.9, 0))</f>
        <v>0</v>
      </c>
      <c r="O950" s="27" t="str">
        <f>IF(StockData[[#This Row],[sentiment score]] &gt; 0.5, "Positive", IF(StockData[[#This Row],[sentiment score]] &lt; -0.5, "Negative", "Neutral"))</f>
        <v>Neutral</v>
      </c>
    </row>
    <row r="951" spans="1:15" x14ac:dyDescent="0.3">
      <c r="A951" s="1">
        <v>44452</v>
      </c>
      <c r="B951" s="2">
        <v>740.21429999999998</v>
      </c>
      <c r="C951" s="2">
        <v>744.78</v>
      </c>
      <c r="D951" s="2">
        <v>708.85</v>
      </c>
      <c r="E951" s="2">
        <v>743</v>
      </c>
      <c r="F951" s="2">
        <v>22952482</v>
      </c>
      <c r="G951" s="27" t="str">
        <f>TEXT(StockData[[#This Row],[Date]],"dddd")</f>
        <v>Monday</v>
      </c>
      <c r="H951" s="27" t="str">
        <f>TEXT(StockData[[#This Row],[Date]],"mmm yyyy")</f>
        <v>Sep 2021</v>
      </c>
      <c r="I951" s="2">
        <f>StockData[[#This Row],[high]] - StockData[[#This Row],[low]]</f>
        <v>35.92999999999995</v>
      </c>
      <c r="J951" s="27" t="str">
        <f>IF(StockData[[#This Row],[high]]=_xlfn.MAXIFS(StockData[high],StockData[Date],"&lt;="&amp;StockData[[#This Row],[Date]]),"New High","Repeat")</f>
        <v>Repeat</v>
      </c>
      <c r="K951" s="27" t="str">
        <f>IF(StockData[[#This Row],[Spread]]&lt;5,"Low",IF(StockData[[#This Row],[Spread]]&lt;=15,"Medium","High"))</f>
        <v>High</v>
      </c>
      <c r="L951" s="27" t="str">
        <f>IF(StockData[[#This Row],[Spread]] &gt; AVERAGE(StockData[Spread]) * 1.2, "High", IF(StockData[[#This Row],[Spread]] &lt; AVERAGE(StockData[Spread]) * 0.8, "Low", "Medium"))</f>
        <v>High</v>
      </c>
      <c r="M951" s="13">
        <f>(StockData[[#This Row],[close]] - StockData[[#This Row],[open]] )/ StockData[[#This Row],[open]]</f>
        <v>3.7633696079635583E-3</v>
      </c>
      <c r="N951" s="27">
        <f>IF(StockData[[#This Row],[change%]] &gt; 0.02, 0.9, IF(StockData[[#This Row],[change%]] &lt; -0.02, -0.9, 0))</f>
        <v>0</v>
      </c>
      <c r="O951" s="27" t="str">
        <f>IF(StockData[[#This Row],[sentiment score]] &gt; 0.5, "Positive", IF(StockData[[#This Row],[sentiment score]] &lt; -0.5, "Negative", "Neutral"))</f>
        <v>Neutral</v>
      </c>
    </row>
    <row r="952" spans="1:15" x14ac:dyDescent="0.3">
      <c r="A952" s="1">
        <v>44449</v>
      </c>
      <c r="B952" s="2">
        <v>759.6</v>
      </c>
      <c r="C952" s="2">
        <v>762.61</v>
      </c>
      <c r="D952" s="2">
        <v>734.52009999999996</v>
      </c>
      <c r="E952" s="2">
        <v>736.27</v>
      </c>
      <c r="F952" s="2">
        <v>15184170</v>
      </c>
      <c r="G952" s="27" t="str">
        <f>TEXT(StockData[[#This Row],[Date]],"dddd")</f>
        <v>Friday</v>
      </c>
      <c r="H952" s="27" t="str">
        <f>TEXT(StockData[[#This Row],[Date]],"mmm yyyy")</f>
        <v>Sep 2021</v>
      </c>
      <c r="I952" s="2">
        <f>StockData[[#This Row],[high]] - StockData[[#This Row],[low]]</f>
        <v>28.089900000000057</v>
      </c>
      <c r="J952" s="27" t="str">
        <f>IF(StockData[[#This Row],[high]]=_xlfn.MAXIFS(StockData[high],StockData[Date],"&lt;="&amp;StockData[[#This Row],[Date]]),"New High","Repeat")</f>
        <v>Repeat</v>
      </c>
      <c r="K952" s="27" t="str">
        <f>IF(StockData[[#This Row],[Spread]]&lt;5,"Low",IF(StockData[[#This Row],[Spread]]&lt;=15,"Medium","High"))</f>
        <v>High</v>
      </c>
      <c r="L952" s="27" t="str">
        <f>IF(StockData[[#This Row],[Spread]] &gt; AVERAGE(StockData[Spread]) * 1.2, "High", IF(StockData[[#This Row],[Spread]] &lt; AVERAGE(StockData[Spread]) * 0.8, "Low", "Medium"))</f>
        <v>High</v>
      </c>
      <c r="M952" s="13">
        <f>(StockData[[#This Row],[close]] - StockData[[#This Row],[open]] )/ StockData[[#This Row],[open]]</f>
        <v>-3.0713533438651974E-2</v>
      </c>
      <c r="N952" s="27">
        <f>IF(StockData[[#This Row],[change%]] &gt; 0.02, 0.9, IF(StockData[[#This Row],[change%]] &lt; -0.02, -0.9, 0))</f>
        <v>-0.9</v>
      </c>
      <c r="O952" s="27" t="str">
        <f>IF(StockData[[#This Row],[sentiment score]] &gt; 0.5, "Positive", IF(StockData[[#This Row],[sentiment score]] &lt; -0.5, "Negative", "Neutral"))</f>
        <v>Negative</v>
      </c>
    </row>
    <row r="953" spans="1:15" x14ac:dyDescent="0.3">
      <c r="A953" s="1">
        <v>44448</v>
      </c>
      <c r="B953" s="2">
        <v>753.41</v>
      </c>
      <c r="C953" s="2">
        <v>762.1</v>
      </c>
      <c r="D953" s="2">
        <v>751.63009999999997</v>
      </c>
      <c r="E953" s="2">
        <v>754.86</v>
      </c>
      <c r="F953" s="2">
        <v>14077731</v>
      </c>
      <c r="G953" s="27" t="str">
        <f>TEXT(StockData[[#This Row],[Date]],"dddd")</f>
        <v>Thursday</v>
      </c>
      <c r="H953" s="27" t="str">
        <f>TEXT(StockData[[#This Row],[Date]],"mmm yyyy")</f>
        <v>Sep 2021</v>
      </c>
      <c r="I953" s="2">
        <f>StockData[[#This Row],[high]] - StockData[[#This Row],[low]]</f>
        <v>10.469900000000052</v>
      </c>
      <c r="J953" s="27" t="str">
        <f>IF(StockData[[#This Row],[high]]=_xlfn.MAXIFS(StockData[high],StockData[Date],"&lt;="&amp;StockData[[#This Row],[Date]]),"New High","Repeat")</f>
        <v>Repeat</v>
      </c>
      <c r="K953" s="27" t="str">
        <f>IF(StockData[[#This Row],[Spread]]&lt;5,"Low",IF(StockData[[#This Row],[Spread]]&lt;=15,"Medium","High"))</f>
        <v>Medium</v>
      </c>
      <c r="L953" s="27" t="str">
        <f>IF(StockData[[#This Row],[Spread]] &gt; AVERAGE(StockData[Spread]) * 1.2, "High", IF(StockData[[#This Row],[Spread]] &lt; AVERAGE(StockData[Spread]) * 0.8, "Low", "Medium"))</f>
        <v>Low</v>
      </c>
      <c r="M953" s="13">
        <f>(StockData[[#This Row],[close]] - StockData[[#This Row],[open]] )/ StockData[[#This Row],[open]]</f>
        <v>1.9245828964309546E-3</v>
      </c>
      <c r="N953" s="27">
        <f>IF(StockData[[#This Row],[change%]] &gt; 0.02, 0.9, IF(StockData[[#This Row],[change%]] &lt; -0.02, -0.9, 0))</f>
        <v>0</v>
      </c>
      <c r="O953" s="27" t="str">
        <f>IF(StockData[[#This Row],[sentiment score]] &gt; 0.5, "Positive", IF(StockData[[#This Row],[sentiment score]] &lt; -0.5, "Negative", "Neutral"))</f>
        <v>Neutral</v>
      </c>
    </row>
    <row r="954" spans="1:15" x14ac:dyDescent="0.3">
      <c r="A954" s="1">
        <v>44447</v>
      </c>
      <c r="B954" s="2">
        <v>761.58</v>
      </c>
      <c r="C954" s="2">
        <v>764.45</v>
      </c>
      <c r="D954" s="2">
        <v>740.77329999999995</v>
      </c>
      <c r="E954" s="2">
        <v>753.87</v>
      </c>
      <c r="F954" s="2">
        <v>18793036</v>
      </c>
      <c r="G954" s="27" t="str">
        <f>TEXT(StockData[[#This Row],[Date]],"dddd")</f>
        <v>Wednesday</v>
      </c>
      <c r="H954" s="27" t="str">
        <f>TEXT(StockData[[#This Row],[Date]],"mmm yyyy")</f>
        <v>Sep 2021</v>
      </c>
      <c r="I954" s="2">
        <f>StockData[[#This Row],[high]] - StockData[[#This Row],[low]]</f>
        <v>23.676700000000096</v>
      </c>
      <c r="J954" s="27" t="str">
        <f>IF(StockData[[#This Row],[high]]=_xlfn.MAXIFS(StockData[high],StockData[Date],"&lt;="&amp;StockData[[#This Row],[Date]]),"New High","Repeat")</f>
        <v>Repeat</v>
      </c>
      <c r="K954" s="27" t="str">
        <f>IF(StockData[[#This Row],[Spread]]&lt;5,"Low",IF(StockData[[#This Row],[Spread]]&lt;=15,"Medium","High"))</f>
        <v>High</v>
      </c>
      <c r="L954" s="27" t="str">
        <f>IF(StockData[[#This Row],[Spread]] &gt; AVERAGE(StockData[Spread]) * 1.2, "High", IF(StockData[[#This Row],[Spread]] &lt; AVERAGE(StockData[Spread]) * 0.8, "Low", "Medium"))</f>
        <v>High</v>
      </c>
      <c r="M954" s="13">
        <f>(StockData[[#This Row],[close]] - StockData[[#This Row],[open]] )/ StockData[[#This Row],[open]]</f>
        <v>-1.0123690222957582E-2</v>
      </c>
      <c r="N954" s="27">
        <f>IF(StockData[[#This Row],[change%]] &gt; 0.02, 0.9, IF(StockData[[#This Row],[change%]] &lt; -0.02, -0.9, 0))</f>
        <v>0</v>
      </c>
      <c r="O954" s="27" t="str">
        <f>IF(StockData[[#This Row],[sentiment score]] &gt; 0.5, "Positive", IF(StockData[[#This Row],[sentiment score]] &lt; -0.5, "Negative", "Neutral"))</f>
        <v>Neutral</v>
      </c>
    </row>
    <row r="955" spans="1:15" x14ac:dyDescent="0.3">
      <c r="A955" s="1">
        <v>44446</v>
      </c>
      <c r="B955" s="2">
        <v>740</v>
      </c>
      <c r="C955" s="2">
        <v>760.2</v>
      </c>
      <c r="D955" s="2">
        <v>739.26</v>
      </c>
      <c r="E955" s="2">
        <v>752.92</v>
      </c>
      <c r="F955" s="2">
        <v>20039825</v>
      </c>
      <c r="G955" s="27" t="str">
        <f>TEXT(StockData[[#This Row],[Date]],"dddd")</f>
        <v>Tuesday</v>
      </c>
      <c r="H955" s="27" t="str">
        <f>TEXT(StockData[[#This Row],[Date]],"mmm yyyy")</f>
        <v>Sep 2021</v>
      </c>
      <c r="I955" s="2">
        <f>StockData[[#This Row],[high]] - StockData[[#This Row],[low]]</f>
        <v>20.940000000000055</v>
      </c>
      <c r="J955" s="27" t="str">
        <f>IF(StockData[[#This Row],[high]]=_xlfn.MAXIFS(StockData[high],StockData[Date],"&lt;="&amp;StockData[[#This Row],[Date]]),"New High","Repeat")</f>
        <v>Repeat</v>
      </c>
      <c r="K955" s="27" t="str">
        <f>IF(StockData[[#This Row],[Spread]]&lt;5,"Low",IF(StockData[[#This Row],[Spread]]&lt;=15,"Medium","High"))</f>
        <v>High</v>
      </c>
      <c r="L955" s="27" t="str">
        <f>IF(StockData[[#This Row],[Spread]] &gt; AVERAGE(StockData[Spread]) * 1.2, "High", IF(StockData[[#This Row],[Spread]] &lt; AVERAGE(StockData[Spread]) * 0.8, "Low", "Medium"))</f>
        <v>High</v>
      </c>
      <c r="M955" s="13">
        <f>(StockData[[#This Row],[close]] - StockData[[#This Row],[open]] )/ StockData[[#This Row],[open]]</f>
        <v>1.7459459459459405E-2</v>
      </c>
      <c r="N955" s="27">
        <f>IF(StockData[[#This Row],[change%]] &gt; 0.02, 0.9, IF(StockData[[#This Row],[change%]] &lt; -0.02, -0.9, 0))</f>
        <v>0</v>
      </c>
      <c r="O955" s="27" t="str">
        <f>IF(StockData[[#This Row],[sentiment score]] &gt; 0.5, "Positive", IF(StockData[[#This Row],[sentiment score]] &lt; -0.5, "Negative", "Neutral"))</f>
        <v>Neutral</v>
      </c>
    </row>
    <row r="956" spans="1:15" x14ac:dyDescent="0.3">
      <c r="A956" s="1">
        <v>44442</v>
      </c>
      <c r="B956" s="2">
        <v>732.24940000000004</v>
      </c>
      <c r="C956" s="2">
        <v>734</v>
      </c>
      <c r="D956" s="2">
        <v>724.2</v>
      </c>
      <c r="E956" s="2">
        <v>733.57</v>
      </c>
      <c r="F956" s="2">
        <v>15271045</v>
      </c>
      <c r="G956" s="27" t="str">
        <f>TEXT(StockData[[#This Row],[Date]],"dddd")</f>
        <v>Friday</v>
      </c>
      <c r="H956" s="27" t="str">
        <f>TEXT(StockData[[#This Row],[Date]],"mmm yyyy")</f>
        <v>Sep 2021</v>
      </c>
      <c r="I956" s="2">
        <f>StockData[[#This Row],[high]] - StockData[[#This Row],[low]]</f>
        <v>9.7999999999999545</v>
      </c>
      <c r="J956" s="27" t="str">
        <f>IF(StockData[[#This Row],[high]]=_xlfn.MAXIFS(StockData[high],StockData[Date],"&lt;="&amp;StockData[[#This Row],[Date]]),"New High","Repeat")</f>
        <v>Repeat</v>
      </c>
      <c r="K956" s="27" t="str">
        <f>IF(StockData[[#This Row],[Spread]]&lt;5,"Low",IF(StockData[[#This Row],[Spread]]&lt;=15,"Medium","High"))</f>
        <v>Medium</v>
      </c>
      <c r="L956" s="27" t="str">
        <f>IF(StockData[[#This Row],[Spread]] &gt; AVERAGE(StockData[Spread]) * 1.2, "High", IF(StockData[[#This Row],[Spread]] &lt; AVERAGE(StockData[Spread]) * 0.8, "Low", "Medium"))</f>
        <v>Low</v>
      </c>
      <c r="M956" s="13">
        <f>(StockData[[#This Row],[close]] - StockData[[#This Row],[open]] )/ StockData[[#This Row],[open]]</f>
        <v>1.8034838949680437E-3</v>
      </c>
      <c r="N956" s="27">
        <f>IF(StockData[[#This Row],[change%]] &gt; 0.02, 0.9, IF(StockData[[#This Row],[change%]] &lt; -0.02, -0.9, 0))</f>
        <v>0</v>
      </c>
      <c r="O956" s="27" t="str">
        <f>IF(StockData[[#This Row],[sentiment score]] &gt; 0.5, "Positive", IF(StockData[[#This Row],[sentiment score]] &lt; -0.5, "Negative", "Neutral"))</f>
        <v>Neutral</v>
      </c>
    </row>
    <row r="957" spans="1:15" x14ac:dyDescent="0.3">
      <c r="A957" s="1">
        <v>44441</v>
      </c>
      <c r="B957" s="2">
        <v>734.5</v>
      </c>
      <c r="C957" s="2">
        <v>740.97</v>
      </c>
      <c r="D957" s="2">
        <v>730.54</v>
      </c>
      <c r="E957" s="2">
        <v>732.39</v>
      </c>
      <c r="F957" s="2">
        <v>12796739</v>
      </c>
      <c r="G957" s="27" t="str">
        <f>TEXT(StockData[[#This Row],[Date]],"dddd")</f>
        <v>Thursday</v>
      </c>
      <c r="H957" s="27" t="str">
        <f>TEXT(StockData[[#This Row],[Date]],"mmm yyyy")</f>
        <v>Sep 2021</v>
      </c>
      <c r="I957" s="2">
        <f>StockData[[#This Row],[high]] - StockData[[#This Row],[low]]</f>
        <v>10.430000000000064</v>
      </c>
      <c r="J957" s="27" t="str">
        <f>IF(StockData[[#This Row],[high]]=_xlfn.MAXIFS(StockData[high],StockData[Date],"&lt;="&amp;StockData[[#This Row],[Date]]),"New High","Repeat")</f>
        <v>Repeat</v>
      </c>
      <c r="K957" s="27" t="str">
        <f>IF(StockData[[#This Row],[Spread]]&lt;5,"Low",IF(StockData[[#This Row],[Spread]]&lt;=15,"Medium","High"))</f>
        <v>Medium</v>
      </c>
      <c r="L957" s="27" t="str">
        <f>IF(StockData[[#This Row],[Spread]] &gt; AVERAGE(StockData[Spread]) * 1.2, "High", IF(StockData[[#This Row],[Spread]] &lt; AVERAGE(StockData[Spread]) * 0.8, "Low", "Medium"))</f>
        <v>Low</v>
      </c>
      <c r="M957" s="13">
        <f>(StockData[[#This Row],[close]] - StockData[[#This Row],[open]] )/ StockData[[#This Row],[open]]</f>
        <v>-2.8727025187202365E-3</v>
      </c>
      <c r="N957" s="27">
        <f>IF(StockData[[#This Row],[change%]] &gt; 0.02, 0.9, IF(StockData[[#This Row],[change%]] &lt; -0.02, -0.9, 0))</f>
        <v>0</v>
      </c>
      <c r="O957" s="27" t="str">
        <f>IF(StockData[[#This Row],[sentiment score]] &gt; 0.5, "Positive", IF(StockData[[#This Row],[sentiment score]] &lt; -0.5, "Negative", "Neutral"))</f>
        <v>Neutral</v>
      </c>
    </row>
    <row r="958" spans="1:15" x14ac:dyDescent="0.3">
      <c r="A958" s="1">
        <v>44440</v>
      </c>
      <c r="B958" s="2">
        <v>734.08</v>
      </c>
      <c r="C958" s="2">
        <v>741.99</v>
      </c>
      <c r="D958" s="2">
        <v>731.27009999999996</v>
      </c>
      <c r="E958" s="2">
        <v>734.09</v>
      </c>
      <c r="F958" s="2">
        <v>13204335</v>
      </c>
      <c r="G958" s="27" t="str">
        <f>TEXT(StockData[[#This Row],[Date]],"dddd")</f>
        <v>Wednesday</v>
      </c>
      <c r="H958" s="27" t="str">
        <f>TEXT(StockData[[#This Row],[Date]],"mmm yyyy")</f>
        <v>Sep 2021</v>
      </c>
      <c r="I958" s="2">
        <f>StockData[[#This Row],[high]] - StockData[[#This Row],[low]]</f>
        <v>10.719900000000052</v>
      </c>
      <c r="J958" s="27" t="str">
        <f>IF(StockData[[#This Row],[high]]=_xlfn.MAXIFS(StockData[high],StockData[Date],"&lt;="&amp;StockData[[#This Row],[Date]]),"New High","Repeat")</f>
        <v>Repeat</v>
      </c>
      <c r="K958" s="27" t="str">
        <f>IF(StockData[[#This Row],[Spread]]&lt;5,"Low",IF(StockData[[#This Row],[Spread]]&lt;=15,"Medium","High"))</f>
        <v>Medium</v>
      </c>
      <c r="L958" s="27" t="str">
        <f>IF(StockData[[#This Row],[Spread]] &gt; AVERAGE(StockData[Spread]) * 1.2, "High", IF(StockData[[#This Row],[Spread]] &lt; AVERAGE(StockData[Spread]) * 0.8, "Low", "Medium"))</f>
        <v>Low</v>
      </c>
      <c r="M958" s="13">
        <f>(StockData[[#This Row],[close]] - StockData[[#This Row],[open]] )/ StockData[[#This Row],[open]]</f>
        <v>1.3622493461190749E-5</v>
      </c>
      <c r="N958" s="27">
        <f>IF(StockData[[#This Row],[change%]] &gt; 0.02, 0.9, IF(StockData[[#This Row],[change%]] &lt; -0.02, -0.9, 0))</f>
        <v>0</v>
      </c>
      <c r="O958" s="27" t="str">
        <f>IF(StockData[[#This Row],[sentiment score]] &gt; 0.5, "Positive", IF(StockData[[#This Row],[sentiment score]] &lt; -0.5, "Negative", "Neutral"))</f>
        <v>Neutral</v>
      </c>
    </row>
    <row r="959" spans="1:15" x14ac:dyDescent="0.3">
      <c r="A959" s="1">
        <v>44439</v>
      </c>
      <c r="B959" s="2">
        <v>733</v>
      </c>
      <c r="C959" s="2">
        <v>740.39</v>
      </c>
      <c r="D959" s="2">
        <v>726.44</v>
      </c>
      <c r="E959" s="2">
        <v>735.72</v>
      </c>
      <c r="F959" s="2">
        <v>20855436</v>
      </c>
      <c r="G959" s="27" t="str">
        <f>TEXT(StockData[[#This Row],[Date]],"dddd")</f>
        <v>Tuesday</v>
      </c>
      <c r="H959" s="27" t="str">
        <f>TEXT(StockData[[#This Row],[Date]],"mmm yyyy")</f>
        <v>Aug 2021</v>
      </c>
      <c r="I959" s="2">
        <f>StockData[[#This Row],[high]] - StockData[[#This Row],[low]]</f>
        <v>13.949999999999932</v>
      </c>
      <c r="J959" s="27" t="str">
        <f>IF(StockData[[#This Row],[high]]=_xlfn.MAXIFS(StockData[high],StockData[Date],"&lt;="&amp;StockData[[#This Row],[Date]]),"New High","Repeat")</f>
        <v>Repeat</v>
      </c>
      <c r="K959" s="27" t="str">
        <f>IF(StockData[[#This Row],[Spread]]&lt;5,"Low",IF(StockData[[#This Row],[Spread]]&lt;=15,"Medium","High"))</f>
        <v>Medium</v>
      </c>
      <c r="L959" s="27" t="str">
        <f>IF(StockData[[#This Row],[Spread]] &gt; AVERAGE(StockData[Spread]) * 1.2, "High", IF(StockData[[#This Row],[Spread]] &lt; AVERAGE(StockData[Spread]) * 0.8, "Low", "Medium"))</f>
        <v>Medium</v>
      </c>
      <c r="M959" s="13">
        <f>(StockData[[#This Row],[close]] - StockData[[#This Row],[open]] )/ StockData[[#This Row],[open]]</f>
        <v>3.7107776261937615E-3</v>
      </c>
      <c r="N959" s="27">
        <f>IF(StockData[[#This Row],[change%]] &gt; 0.02, 0.9, IF(StockData[[#This Row],[change%]] &lt; -0.02, -0.9, 0))</f>
        <v>0</v>
      </c>
      <c r="O959" s="27" t="str">
        <f>IF(StockData[[#This Row],[sentiment score]] &gt; 0.5, "Positive", IF(StockData[[#This Row],[sentiment score]] &lt; -0.5, "Negative", "Neutral"))</f>
        <v>Neutral</v>
      </c>
    </row>
    <row r="960" spans="1:15" x14ac:dyDescent="0.3">
      <c r="A960" s="1">
        <v>44438</v>
      </c>
      <c r="B960" s="2">
        <v>714.71500000000003</v>
      </c>
      <c r="C960" s="2">
        <v>731</v>
      </c>
      <c r="D960" s="2">
        <v>712.73</v>
      </c>
      <c r="E960" s="2">
        <v>730.91</v>
      </c>
      <c r="F960" s="2">
        <v>18604220</v>
      </c>
      <c r="G960" s="27" t="str">
        <f>TEXT(StockData[[#This Row],[Date]],"dddd")</f>
        <v>Monday</v>
      </c>
      <c r="H960" s="27" t="str">
        <f>TEXT(StockData[[#This Row],[Date]],"mmm yyyy")</f>
        <v>Aug 2021</v>
      </c>
      <c r="I960" s="2">
        <f>StockData[[#This Row],[high]] - StockData[[#This Row],[low]]</f>
        <v>18.269999999999982</v>
      </c>
      <c r="J960" s="27" t="str">
        <f>IF(StockData[[#This Row],[high]]=_xlfn.MAXIFS(StockData[high],StockData[Date],"&lt;="&amp;StockData[[#This Row],[Date]]),"New High","Repeat")</f>
        <v>Repeat</v>
      </c>
      <c r="K960" s="27" t="str">
        <f>IF(StockData[[#This Row],[Spread]]&lt;5,"Low",IF(StockData[[#This Row],[Spread]]&lt;=15,"Medium","High"))</f>
        <v>High</v>
      </c>
      <c r="L960" s="27" t="str">
        <f>IF(StockData[[#This Row],[Spread]] &gt; AVERAGE(StockData[Spread]) * 1.2, "High", IF(StockData[[#This Row],[Spread]] &lt; AVERAGE(StockData[Spread]) * 0.8, "Low", "Medium"))</f>
        <v>High</v>
      </c>
      <c r="M960" s="13">
        <f>(StockData[[#This Row],[close]] - StockData[[#This Row],[open]] )/ StockData[[#This Row],[open]]</f>
        <v>2.2659381711591244E-2</v>
      </c>
      <c r="N960" s="27">
        <f>IF(StockData[[#This Row],[change%]] &gt; 0.02, 0.9, IF(StockData[[#This Row],[change%]] &lt; -0.02, -0.9, 0))</f>
        <v>0.9</v>
      </c>
      <c r="O960" s="27" t="str">
        <f>IF(StockData[[#This Row],[sentiment score]] &gt; 0.5, "Positive", IF(StockData[[#This Row],[sentiment score]] &lt; -0.5, "Negative", "Neutral"))</f>
        <v>Positive</v>
      </c>
    </row>
    <row r="961" spans="1:15" x14ac:dyDescent="0.3">
      <c r="A961" s="1">
        <v>44435</v>
      </c>
      <c r="B961" s="2">
        <v>705</v>
      </c>
      <c r="C961" s="2">
        <v>715</v>
      </c>
      <c r="D961" s="2">
        <v>702.1001</v>
      </c>
      <c r="E961" s="2">
        <v>711.92</v>
      </c>
      <c r="F961" s="2">
        <v>13833763</v>
      </c>
      <c r="G961" s="27" t="str">
        <f>TEXT(StockData[[#This Row],[Date]],"dddd")</f>
        <v>Friday</v>
      </c>
      <c r="H961" s="27" t="str">
        <f>TEXT(StockData[[#This Row],[Date]],"mmm yyyy")</f>
        <v>Aug 2021</v>
      </c>
      <c r="I961" s="2">
        <f>StockData[[#This Row],[high]] - StockData[[#This Row],[low]]</f>
        <v>12.899900000000002</v>
      </c>
      <c r="J961" s="27" t="str">
        <f>IF(StockData[[#This Row],[high]]=_xlfn.MAXIFS(StockData[high],StockData[Date],"&lt;="&amp;StockData[[#This Row],[Date]]),"New High","Repeat")</f>
        <v>Repeat</v>
      </c>
      <c r="K961" s="27" t="str">
        <f>IF(StockData[[#This Row],[Spread]]&lt;5,"Low",IF(StockData[[#This Row],[Spread]]&lt;=15,"Medium","High"))</f>
        <v>Medium</v>
      </c>
      <c r="L961" s="27" t="str">
        <f>IF(StockData[[#This Row],[Spread]] &gt; AVERAGE(StockData[Spread]) * 1.2, "High", IF(StockData[[#This Row],[Spread]] &lt; AVERAGE(StockData[Spread]) * 0.8, "Low", "Medium"))</f>
        <v>Medium</v>
      </c>
      <c r="M961" s="13">
        <f>(StockData[[#This Row],[close]] - StockData[[#This Row],[open]] )/ StockData[[#This Row],[open]]</f>
        <v>9.8156028368793745E-3</v>
      </c>
      <c r="N961" s="27">
        <f>IF(StockData[[#This Row],[change%]] &gt; 0.02, 0.9, IF(StockData[[#This Row],[change%]] &lt; -0.02, -0.9, 0))</f>
        <v>0</v>
      </c>
      <c r="O961" s="27" t="str">
        <f>IF(StockData[[#This Row],[sentiment score]] &gt; 0.5, "Positive", IF(StockData[[#This Row],[sentiment score]] &lt; -0.5, "Negative", "Neutral"))</f>
        <v>Neutral</v>
      </c>
    </row>
    <row r="962" spans="1:15" x14ac:dyDescent="0.3">
      <c r="A962" s="1">
        <v>44434</v>
      </c>
      <c r="B962" s="2">
        <v>708.31</v>
      </c>
      <c r="C962" s="2">
        <v>715.4</v>
      </c>
      <c r="D962" s="2">
        <v>697.62009999999998</v>
      </c>
      <c r="E962" s="2">
        <v>701.16</v>
      </c>
      <c r="F962" s="2">
        <v>13214292</v>
      </c>
      <c r="G962" s="27" t="str">
        <f>TEXT(StockData[[#This Row],[Date]],"dddd")</f>
        <v>Thursday</v>
      </c>
      <c r="H962" s="27" t="str">
        <f>TEXT(StockData[[#This Row],[Date]],"mmm yyyy")</f>
        <v>Aug 2021</v>
      </c>
      <c r="I962" s="2">
        <f>StockData[[#This Row],[high]] - StockData[[#This Row],[low]]</f>
        <v>17.779899999999998</v>
      </c>
      <c r="J962" s="27" t="str">
        <f>IF(StockData[[#This Row],[high]]=_xlfn.MAXIFS(StockData[high],StockData[Date],"&lt;="&amp;StockData[[#This Row],[Date]]),"New High","Repeat")</f>
        <v>Repeat</v>
      </c>
      <c r="K962" s="27" t="str">
        <f>IF(StockData[[#This Row],[Spread]]&lt;5,"Low",IF(StockData[[#This Row],[Spread]]&lt;=15,"Medium","High"))</f>
        <v>High</v>
      </c>
      <c r="L962" s="27" t="str">
        <f>IF(StockData[[#This Row],[Spread]] &gt; AVERAGE(StockData[Spread]) * 1.2, "High", IF(StockData[[#This Row],[Spread]] &lt; AVERAGE(StockData[Spread]) * 0.8, "Low", "Medium"))</f>
        <v>High</v>
      </c>
      <c r="M962" s="13">
        <f>(StockData[[#This Row],[close]] - StockData[[#This Row],[open]] )/ StockData[[#This Row],[open]]</f>
        <v>-1.0094450170123219E-2</v>
      </c>
      <c r="N962" s="27">
        <f>IF(StockData[[#This Row],[change%]] &gt; 0.02, 0.9, IF(StockData[[#This Row],[change%]] &lt; -0.02, -0.9, 0))</f>
        <v>0</v>
      </c>
      <c r="O962" s="27" t="str">
        <f>IF(StockData[[#This Row],[sentiment score]] &gt; 0.5, "Positive", IF(StockData[[#This Row],[sentiment score]] &lt; -0.5, "Negative", "Neutral"))</f>
        <v>Neutral</v>
      </c>
    </row>
    <row r="963" spans="1:15" x14ac:dyDescent="0.3">
      <c r="A963" s="1">
        <v>44433</v>
      </c>
      <c r="B963" s="2">
        <v>707.03</v>
      </c>
      <c r="C963" s="2">
        <v>716.97</v>
      </c>
      <c r="D963" s="2">
        <v>704</v>
      </c>
      <c r="E963" s="2">
        <v>711.2</v>
      </c>
      <c r="F963" s="2">
        <v>12645562</v>
      </c>
      <c r="G963" s="27" t="str">
        <f>TEXT(StockData[[#This Row],[Date]],"dddd")</f>
        <v>Wednesday</v>
      </c>
      <c r="H963" s="27" t="str">
        <f>TEXT(StockData[[#This Row],[Date]],"mmm yyyy")</f>
        <v>Aug 2021</v>
      </c>
      <c r="I963" s="2">
        <f>StockData[[#This Row],[high]] - StockData[[#This Row],[low]]</f>
        <v>12.970000000000027</v>
      </c>
      <c r="J963" s="27" t="str">
        <f>IF(StockData[[#This Row],[high]]=_xlfn.MAXIFS(StockData[high],StockData[Date],"&lt;="&amp;StockData[[#This Row],[Date]]),"New High","Repeat")</f>
        <v>Repeat</v>
      </c>
      <c r="K963" s="27" t="str">
        <f>IF(StockData[[#This Row],[Spread]]&lt;5,"Low",IF(StockData[[#This Row],[Spread]]&lt;=15,"Medium","High"))</f>
        <v>Medium</v>
      </c>
      <c r="L963" s="27" t="str">
        <f>IF(StockData[[#This Row],[Spread]] &gt; AVERAGE(StockData[Spread]) * 1.2, "High", IF(StockData[[#This Row],[Spread]] &lt; AVERAGE(StockData[Spread]) * 0.8, "Low", "Medium"))</f>
        <v>Medium</v>
      </c>
      <c r="M963" s="13">
        <f>(StockData[[#This Row],[close]] - StockData[[#This Row],[open]] )/ StockData[[#This Row],[open]]</f>
        <v>5.8979109797322217E-3</v>
      </c>
      <c r="N963" s="27">
        <f>IF(StockData[[#This Row],[change%]] &gt; 0.02, 0.9, IF(StockData[[#This Row],[change%]] &lt; -0.02, -0.9, 0))</f>
        <v>0</v>
      </c>
      <c r="O963" s="27" t="str">
        <f>IF(StockData[[#This Row],[sentiment score]] &gt; 0.5, "Positive", IF(StockData[[#This Row],[sentiment score]] &lt; -0.5, "Negative", "Neutral"))</f>
        <v>Neutral</v>
      </c>
    </row>
    <row r="964" spans="1:15" x14ac:dyDescent="0.3">
      <c r="A964" s="1">
        <v>44432</v>
      </c>
      <c r="B964" s="2">
        <v>710.68</v>
      </c>
      <c r="C964" s="2">
        <v>715.22</v>
      </c>
      <c r="D964" s="2">
        <v>702.64</v>
      </c>
      <c r="E964" s="2">
        <v>708.49</v>
      </c>
      <c r="F964" s="2">
        <v>13083071</v>
      </c>
      <c r="G964" s="27" t="str">
        <f>TEXT(StockData[[#This Row],[Date]],"dddd")</f>
        <v>Tuesday</v>
      </c>
      <c r="H964" s="27" t="str">
        <f>TEXT(StockData[[#This Row],[Date]],"mmm yyyy")</f>
        <v>Aug 2021</v>
      </c>
      <c r="I964" s="2">
        <f>StockData[[#This Row],[high]] - StockData[[#This Row],[low]]</f>
        <v>12.580000000000041</v>
      </c>
      <c r="J964" s="27" t="str">
        <f>IF(StockData[[#This Row],[high]]=_xlfn.MAXIFS(StockData[high],StockData[Date],"&lt;="&amp;StockData[[#This Row],[Date]]),"New High","Repeat")</f>
        <v>Repeat</v>
      </c>
      <c r="K964" s="27" t="str">
        <f>IF(StockData[[#This Row],[Spread]]&lt;5,"Low",IF(StockData[[#This Row],[Spread]]&lt;=15,"Medium","High"))</f>
        <v>Medium</v>
      </c>
      <c r="L964" s="27" t="str">
        <f>IF(StockData[[#This Row],[Spread]] &gt; AVERAGE(StockData[Spread]) * 1.2, "High", IF(StockData[[#This Row],[Spread]] &lt; AVERAGE(StockData[Spread]) * 0.8, "Low", "Medium"))</f>
        <v>Medium</v>
      </c>
      <c r="M964" s="13">
        <f>(StockData[[#This Row],[close]] - StockData[[#This Row],[open]] )/ StockData[[#This Row],[open]]</f>
        <v>-3.0815556931388824E-3</v>
      </c>
      <c r="N964" s="27">
        <f>IF(StockData[[#This Row],[change%]] &gt; 0.02, 0.9, IF(StockData[[#This Row],[change%]] &lt; -0.02, -0.9, 0))</f>
        <v>0</v>
      </c>
      <c r="O964" s="27" t="str">
        <f>IF(StockData[[#This Row],[sentiment score]] &gt; 0.5, "Positive", IF(StockData[[#This Row],[sentiment score]] &lt; -0.5, "Negative", "Neutral"))</f>
        <v>Neutral</v>
      </c>
    </row>
    <row r="965" spans="1:15" x14ac:dyDescent="0.3">
      <c r="A965" s="1">
        <v>44431</v>
      </c>
      <c r="B965" s="2">
        <v>685.44200000000001</v>
      </c>
      <c r="C965" s="2">
        <v>712.12990000000002</v>
      </c>
      <c r="D965" s="2">
        <v>680.75049999999999</v>
      </c>
      <c r="E965" s="2">
        <v>706.3</v>
      </c>
      <c r="F965" s="2">
        <v>20264859</v>
      </c>
      <c r="G965" s="27" t="str">
        <f>TEXT(StockData[[#This Row],[Date]],"dddd")</f>
        <v>Monday</v>
      </c>
      <c r="H965" s="27" t="str">
        <f>TEXT(StockData[[#This Row],[Date]],"mmm yyyy")</f>
        <v>Aug 2021</v>
      </c>
      <c r="I965" s="2">
        <f>StockData[[#This Row],[high]] - StockData[[#This Row],[low]]</f>
        <v>31.379400000000032</v>
      </c>
      <c r="J965" s="27" t="str">
        <f>IF(StockData[[#This Row],[high]]=_xlfn.MAXIFS(StockData[high],StockData[Date],"&lt;="&amp;StockData[[#This Row],[Date]]),"New High","Repeat")</f>
        <v>Repeat</v>
      </c>
      <c r="K965" s="27" t="str">
        <f>IF(StockData[[#This Row],[Spread]]&lt;5,"Low",IF(StockData[[#This Row],[Spread]]&lt;=15,"Medium","High"))</f>
        <v>High</v>
      </c>
      <c r="L965" s="27" t="str">
        <f>IF(StockData[[#This Row],[Spread]] &gt; AVERAGE(StockData[Spread]) * 1.2, "High", IF(StockData[[#This Row],[Spread]] &lt; AVERAGE(StockData[Spread]) * 0.8, "Low", "Medium"))</f>
        <v>High</v>
      </c>
      <c r="M965" s="13">
        <f>(StockData[[#This Row],[close]] - StockData[[#This Row],[open]] )/ StockData[[#This Row],[open]]</f>
        <v>3.0429999912465165E-2</v>
      </c>
      <c r="N965" s="27">
        <f>IF(StockData[[#This Row],[change%]] &gt; 0.02, 0.9, IF(StockData[[#This Row],[change%]] &lt; -0.02, -0.9, 0))</f>
        <v>0.9</v>
      </c>
      <c r="O965" s="27" t="str">
        <f>IF(StockData[[#This Row],[sentiment score]] &gt; 0.5, "Positive", IF(StockData[[#This Row],[sentiment score]] &lt; -0.5, "Negative", "Neutral"))</f>
        <v>Positive</v>
      </c>
    </row>
    <row r="966" spans="1:15" x14ac:dyDescent="0.3">
      <c r="A966" s="1">
        <v>44428</v>
      </c>
      <c r="B966" s="2">
        <v>682.85</v>
      </c>
      <c r="C966" s="2">
        <v>692.12990000000002</v>
      </c>
      <c r="D966" s="2">
        <v>673.7</v>
      </c>
      <c r="E966" s="2">
        <v>680.26</v>
      </c>
      <c r="F966" s="2">
        <v>14841865</v>
      </c>
      <c r="G966" s="27" t="str">
        <f>TEXT(StockData[[#This Row],[Date]],"dddd")</f>
        <v>Friday</v>
      </c>
      <c r="H966" s="27" t="str">
        <f>TEXT(StockData[[#This Row],[Date]],"mmm yyyy")</f>
        <v>Aug 2021</v>
      </c>
      <c r="I966" s="2">
        <f>StockData[[#This Row],[high]] - StockData[[#This Row],[low]]</f>
        <v>18.429899999999975</v>
      </c>
      <c r="J966" s="27" t="str">
        <f>IF(StockData[[#This Row],[high]]=_xlfn.MAXIFS(StockData[high],StockData[Date],"&lt;="&amp;StockData[[#This Row],[Date]]),"New High","Repeat")</f>
        <v>Repeat</v>
      </c>
      <c r="K966" s="27" t="str">
        <f>IF(StockData[[#This Row],[Spread]]&lt;5,"Low",IF(StockData[[#This Row],[Spread]]&lt;=15,"Medium","High"))</f>
        <v>High</v>
      </c>
      <c r="L966" s="27" t="str">
        <f>IF(StockData[[#This Row],[Spread]] &gt; AVERAGE(StockData[Spread]) * 1.2, "High", IF(StockData[[#This Row],[Spread]] &lt; AVERAGE(StockData[Spread]) * 0.8, "Low", "Medium"))</f>
        <v>High</v>
      </c>
      <c r="M966" s="13">
        <f>(StockData[[#This Row],[close]] - StockData[[#This Row],[open]] )/ StockData[[#This Row],[open]]</f>
        <v>-3.792926704254275E-3</v>
      </c>
      <c r="N966" s="27">
        <f>IF(StockData[[#This Row],[change%]] &gt; 0.02, 0.9, IF(StockData[[#This Row],[change%]] &lt; -0.02, -0.9, 0))</f>
        <v>0</v>
      </c>
      <c r="O966" s="27" t="str">
        <f>IF(StockData[[#This Row],[sentiment score]] &gt; 0.5, "Positive", IF(StockData[[#This Row],[sentiment score]] &lt; -0.5, "Negative", "Neutral"))</f>
        <v>Neutral</v>
      </c>
    </row>
    <row r="967" spans="1:15" x14ac:dyDescent="0.3">
      <c r="A967" s="1">
        <v>44427</v>
      </c>
      <c r="B967" s="2">
        <v>678.21</v>
      </c>
      <c r="C967" s="2">
        <v>686.55</v>
      </c>
      <c r="D967" s="2">
        <v>667.59</v>
      </c>
      <c r="E967" s="2">
        <v>673.47</v>
      </c>
      <c r="F967" s="2">
        <v>14313486</v>
      </c>
      <c r="G967" s="27" t="str">
        <f>TEXT(StockData[[#This Row],[Date]],"dddd")</f>
        <v>Thursday</v>
      </c>
      <c r="H967" s="27" t="str">
        <f>TEXT(StockData[[#This Row],[Date]],"mmm yyyy")</f>
        <v>Aug 2021</v>
      </c>
      <c r="I967" s="2">
        <f>StockData[[#This Row],[high]] - StockData[[#This Row],[low]]</f>
        <v>18.959999999999923</v>
      </c>
      <c r="J967" s="27" t="str">
        <f>IF(StockData[[#This Row],[high]]=_xlfn.MAXIFS(StockData[high],StockData[Date],"&lt;="&amp;StockData[[#This Row],[Date]]),"New High","Repeat")</f>
        <v>Repeat</v>
      </c>
      <c r="K967" s="27" t="str">
        <f>IF(StockData[[#This Row],[Spread]]&lt;5,"Low",IF(StockData[[#This Row],[Spread]]&lt;=15,"Medium","High"))</f>
        <v>High</v>
      </c>
      <c r="L967" s="27" t="str">
        <f>IF(StockData[[#This Row],[Spread]] &gt; AVERAGE(StockData[Spread]) * 1.2, "High", IF(StockData[[#This Row],[Spread]] &lt; AVERAGE(StockData[Spread]) * 0.8, "Low", "Medium"))</f>
        <v>High</v>
      </c>
      <c r="M967" s="13">
        <f>(StockData[[#This Row],[close]] - StockData[[#This Row],[open]] )/ StockData[[#This Row],[open]]</f>
        <v>-6.9889857123899808E-3</v>
      </c>
      <c r="N967" s="27">
        <f>IF(StockData[[#This Row],[change%]] &gt; 0.02, 0.9, IF(StockData[[#This Row],[change%]] &lt; -0.02, -0.9, 0))</f>
        <v>0</v>
      </c>
      <c r="O967" s="27" t="str">
        <f>IF(StockData[[#This Row],[sentiment score]] &gt; 0.5, "Positive", IF(StockData[[#This Row],[sentiment score]] &lt; -0.5, "Negative", "Neutral"))</f>
        <v>Neutral</v>
      </c>
    </row>
    <row r="968" spans="1:15" x14ac:dyDescent="0.3">
      <c r="A968" s="1">
        <v>44426</v>
      </c>
      <c r="B968" s="2">
        <v>669.74789999999996</v>
      </c>
      <c r="C968" s="2">
        <v>695.77</v>
      </c>
      <c r="D968" s="2">
        <v>669.35</v>
      </c>
      <c r="E968" s="2">
        <v>688.99</v>
      </c>
      <c r="F968" s="2">
        <v>20349375</v>
      </c>
      <c r="G968" s="27" t="str">
        <f>TEXT(StockData[[#This Row],[Date]],"dddd")</f>
        <v>Wednesday</v>
      </c>
      <c r="H968" s="27" t="str">
        <f>TEXT(StockData[[#This Row],[Date]],"mmm yyyy")</f>
        <v>Aug 2021</v>
      </c>
      <c r="I968" s="2">
        <f>StockData[[#This Row],[high]] - StockData[[#This Row],[low]]</f>
        <v>26.419999999999959</v>
      </c>
      <c r="J968" s="27" t="str">
        <f>IF(StockData[[#This Row],[high]]=_xlfn.MAXIFS(StockData[high],StockData[Date],"&lt;="&amp;StockData[[#This Row],[Date]]),"New High","Repeat")</f>
        <v>Repeat</v>
      </c>
      <c r="K968" s="27" t="str">
        <f>IF(StockData[[#This Row],[Spread]]&lt;5,"Low",IF(StockData[[#This Row],[Spread]]&lt;=15,"Medium","High"))</f>
        <v>High</v>
      </c>
      <c r="L968" s="27" t="str">
        <f>IF(StockData[[#This Row],[Spread]] &gt; AVERAGE(StockData[Spread]) * 1.2, "High", IF(StockData[[#This Row],[Spread]] &lt; AVERAGE(StockData[Spread]) * 0.8, "Low", "Medium"))</f>
        <v>High</v>
      </c>
      <c r="M968" s="13">
        <f>(StockData[[#This Row],[close]] - StockData[[#This Row],[open]] )/ StockData[[#This Row],[open]]</f>
        <v>2.8730362573738642E-2</v>
      </c>
      <c r="N968" s="27">
        <f>IF(StockData[[#This Row],[change%]] &gt; 0.02, 0.9, IF(StockData[[#This Row],[change%]] &lt; -0.02, -0.9, 0))</f>
        <v>0.9</v>
      </c>
      <c r="O968" s="27" t="str">
        <f>IF(StockData[[#This Row],[sentiment score]] &gt; 0.5, "Positive", IF(StockData[[#This Row],[sentiment score]] &lt; -0.5, "Negative", "Neutral"))</f>
        <v>Positive</v>
      </c>
    </row>
    <row r="969" spans="1:15" x14ac:dyDescent="0.3">
      <c r="A969" s="1">
        <v>44425</v>
      </c>
      <c r="B969" s="2">
        <v>672.66</v>
      </c>
      <c r="C969" s="2">
        <v>674.58</v>
      </c>
      <c r="D969" s="2">
        <v>648.84</v>
      </c>
      <c r="E969" s="2">
        <v>665.71</v>
      </c>
      <c r="F969" s="2">
        <v>23721279</v>
      </c>
      <c r="G969" s="27" t="str">
        <f>TEXT(StockData[[#This Row],[Date]],"dddd")</f>
        <v>Tuesday</v>
      </c>
      <c r="H969" s="27" t="str">
        <f>TEXT(StockData[[#This Row],[Date]],"mmm yyyy")</f>
        <v>Aug 2021</v>
      </c>
      <c r="I969" s="2">
        <f>StockData[[#This Row],[high]] - StockData[[#This Row],[low]]</f>
        <v>25.740000000000009</v>
      </c>
      <c r="J969" s="27" t="str">
        <f>IF(StockData[[#This Row],[high]]=_xlfn.MAXIFS(StockData[high],StockData[Date],"&lt;="&amp;StockData[[#This Row],[Date]]),"New High","Repeat")</f>
        <v>Repeat</v>
      </c>
      <c r="K969" s="27" t="str">
        <f>IF(StockData[[#This Row],[Spread]]&lt;5,"Low",IF(StockData[[#This Row],[Spread]]&lt;=15,"Medium","High"))</f>
        <v>High</v>
      </c>
      <c r="L969" s="27" t="str">
        <f>IF(StockData[[#This Row],[Spread]] &gt; AVERAGE(StockData[Spread]) * 1.2, "High", IF(StockData[[#This Row],[Spread]] &lt; AVERAGE(StockData[Spread]) * 0.8, "Low", "Medium"))</f>
        <v>High</v>
      </c>
      <c r="M969" s="13">
        <f>(StockData[[#This Row],[close]] - StockData[[#This Row],[open]] )/ StockData[[#This Row],[open]]</f>
        <v>-1.0332114292510231E-2</v>
      </c>
      <c r="N969" s="27">
        <f>IF(StockData[[#This Row],[change%]] &gt; 0.02, 0.9, IF(StockData[[#This Row],[change%]] &lt; -0.02, -0.9, 0))</f>
        <v>0</v>
      </c>
      <c r="O969" s="27" t="str">
        <f>IF(StockData[[#This Row],[sentiment score]] &gt; 0.5, "Positive", IF(StockData[[#This Row],[sentiment score]] &lt; -0.5, "Negative", "Neutral"))</f>
        <v>Neutral</v>
      </c>
    </row>
    <row r="970" spans="1:15" x14ac:dyDescent="0.3">
      <c r="A970" s="1">
        <v>44424</v>
      </c>
      <c r="B970" s="2">
        <v>705.07</v>
      </c>
      <c r="C970" s="2">
        <v>709.5</v>
      </c>
      <c r="D970" s="2">
        <v>676.4</v>
      </c>
      <c r="E970" s="2">
        <v>686.17</v>
      </c>
      <c r="F970" s="2">
        <v>23103303</v>
      </c>
      <c r="G970" s="27" t="str">
        <f>TEXT(StockData[[#This Row],[Date]],"dddd")</f>
        <v>Monday</v>
      </c>
      <c r="H970" s="27" t="str">
        <f>TEXT(StockData[[#This Row],[Date]],"mmm yyyy")</f>
        <v>Aug 2021</v>
      </c>
      <c r="I970" s="2">
        <f>StockData[[#This Row],[high]] - StockData[[#This Row],[low]]</f>
        <v>33.100000000000023</v>
      </c>
      <c r="J970" s="27" t="str">
        <f>IF(StockData[[#This Row],[high]]=_xlfn.MAXIFS(StockData[high],StockData[Date],"&lt;="&amp;StockData[[#This Row],[Date]]),"New High","Repeat")</f>
        <v>Repeat</v>
      </c>
      <c r="K970" s="27" t="str">
        <f>IF(StockData[[#This Row],[Spread]]&lt;5,"Low",IF(StockData[[#This Row],[Spread]]&lt;=15,"Medium","High"))</f>
        <v>High</v>
      </c>
      <c r="L970" s="27" t="str">
        <f>IF(StockData[[#This Row],[Spread]] &gt; AVERAGE(StockData[Spread]) * 1.2, "High", IF(StockData[[#This Row],[Spread]] &lt; AVERAGE(StockData[Spread]) * 0.8, "Low", "Medium"))</f>
        <v>High</v>
      </c>
      <c r="M970" s="13">
        <f>(StockData[[#This Row],[close]] - StockData[[#This Row],[open]] )/ StockData[[#This Row],[open]]</f>
        <v>-2.6805849064632008E-2</v>
      </c>
      <c r="N970" s="27">
        <f>IF(StockData[[#This Row],[change%]] &gt; 0.02, 0.9, IF(StockData[[#This Row],[change%]] &lt; -0.02, -0.9, 0))</f>
        <v>-0.9</v>
      </c>
      <c r="O970" s="27" t="str">
        <f>IF(StockData[[#This Row],[sentiment score]] &gt; 0.5, "Positive", IF(StockData[[#This Row],[sentiment score]] &lt; -0.5, "Negative", "Neutral"))</f>
        <v>Negative</v>
      </c>
    </row>
    <row r="971" spans="1:15" x14ac:dyDescent="0.3">
      <c r="A971" s="1">
        <v>44421</v>
      </c>
      <c r="B971" s="2">
        <v>723.71</v>
      </c>
      <c r="C971" s="2">
        <v>729.9</v>
      </c>
      <c r="D971" s="2">
        <v>714.34</v>
      </c>
      <c r="E971" s="2">
        <v>717.17</v>
      </c>
      <c r="F971" s="2">
        <v>16671844</v>
      </c>
      <c r="G971" s="27" t="str">
        <f>TEXT(StockData[[#This Row],[Date]],"dddd")</f>
        <v>Friday</v>
      </c>
      <c r="H971" s="27" t="str">
        <f>TEXT(StockData[[#This Row],[Date]],"mmm yyyy")</f>
        <v>Aug 2021</v>
      </c>
      <c r="I971" s="2">
        <f>StockData[[#This Row],[high]] - StockData[[#This Row],[low]]</f>
        <v>15.559999999999945</v>
      </c>
      <c r="J971" s="27" t="str">
        <f>IF(StockData[[#This Row],[high]]=_xlfn.MAXIFS(StockData[high],StockData[Date],"&lt;="&amp;StockData[[#This Row],[Date]]),"New High","Repeat")</f>
        <v>Repeat</v>
      </c>
      <c r="K971" s="27" t="str">
        <f>IF(StockData[[#This Row],[Spread]]&lt;5,"Low",IF(StockData[[#This Row],[Spread]]&lt;=15,"Medium","High"))</f>
        <v>High</v>
      </c>
      <c r="L971" s="27" t="str">
        <f>IF(StockData[[#This Row],[Spread]] &gt; AVERAGE(StockData[Spread]) * 1.2, "High", IF(StockData[[#This Row],[Spread]] &lt; AVERAGE(StockData[Spread]) * 0.8, "Low", "Medium"))</f>
        <v>Medium</v>
      </c>
      <c r="M971" s="13">
        <f>(StockData[[#This Row],[close]] - StockData[[#This Row],[open]] )/ StockData[[#This Row],[open]]</f>
        <v>-9.0367688715094121E-3</v>
      </c>
      <c r="N971" s="27">
        <f>IF(StockData[[#This Row],[change%]] &gt; 0.02, 0.9, IF(StockData[[#This Row],[change%]] &lt; -0.02, -0.9, 0))</f>
        <v>0</v>
      </c>
      <c r="O971" s="27" t="str">
        <f>IF(StockData[[#This Row],[sentiment score]] &gt; 0.5, "Positive", IF(StockData[[#This Row],[sentiment score]] &lt; -0.5, "Negative", "Neutral"))</f>
        <v>Neutral</v>
      </c>
    </row>
    <row r="972" spans="1:15" x14ac:dyDescent="0.3">
      <c r="A972" s="1">
        <v>44420</v>
      </c>
      <c r="B972" s="2">
        <v>706.34</v>
      </c>
      <c r="C972" s="2">
        <v>722.8</v>
      </c>
      <c r="D972" s="2">
        <v>699.4</v>
      </c>
      <c r="E972" s="2">
        <v>722.25</v>
      </c>
      <c r="F972" s="2">
        <v>17681686</v>
      </c>
      <c r="G972" s="27" t="str">
        <f>TEXT(StockData[[#This Row],[Date]],"dddd")</f>
        <v>Thursday</v>
      </c>
      <c r="H972" s="27" t="str">
        <f>TEXT(StockData[[#This Row],[Date]],"mmm yyyy")</f>
        <v>Aug 2021</v>
      </c>
      <c r="I972" s="2">
        <f>StockData[[#This Row],[high]] - StockData[[#This Row],[low]]</f>
        <v>23.399999999999977</v>
      </c>
      <c r="J972" s="27" t="str">
        <f>IF(StockData[[#This Row],[high]]=_xlfn.MAXIFS(StockData[high],StockData[Date],"&lt;="&amp;StockData[[#This Row],[Date]]),"New High","Repeat")</f>
        <v>Repeat</v>
      </c>
      <c r="K972" s="27" t="str">
        <f>IF(StockData[[#This Row],[Spread]]&lt;5,"Low",IF(StockData[[#This Row],[Spread]]&lt;=15,"Medium","High"))</f>
        <v>High</v>
      </c>
      <c r="L972" s="27" t="str">
        <f>IF(StockData[[#This Row],[Spread]] &gt; AVERAGE(StockData[Spread]) * 1.2, "High", IF(StockData[[#This Row],[Spread]] &lt; AVERAGE(StockData[Spread]) * 0.8, "Low", "Medium"))</f>
        <v>High</v>
      </c>
      <c r="M972" s="13">
        <f>(StockData[[#This Row],[close]] - StockData[[#This Row],[open]] )/ StockData[[#This Row],[open]]</f>
        <v>2.2524563241498381E-2</v>
      </c>
      <c r="N972" s="27">
        <f>IF(StockData[[#This Row],[change%]] &gt; 0.02, 0.9, IF(StockData[[#This Row],[change%]] &lt; -0.02, -0.9, 0))</f>
        <v>0.9</v>
      </c>
      <c r="O972" s="27" t="str">
        <f>IF(StockData[[#This Row],[sentiment score]] &gt; 0.5, "Positive", IF(StockData[[#This Row],[sentiment score]] &lt; -0.5, "Negative", "Neutral"))</f>
        <v>Positive</v>
      </c>
    </row>
    <row r="973" spans="1:15" x14ac:dyDescent="0.3">
      <c r="A973" s="1">
        <v>44419</v>
      </c>
      <c r="B973" s="2">
        <v>712.71</v>
      </c>
      <c r="C973" s="2">
        <v>715.18</v>
      </c>
      <c r="D973" s="2">
        <v>704.21</v>
      </c>
      <c r="E973" s="2">
        <v>707.82</v>
      </c>
      <c r="F973" s="2">
        <v>9800558</v>
      </c>
      <c r="G973" s="27" t="str">
        <f>TEXT(StockData[[#This Row],[Date]],"dddd")</f>
        <v>Wednesday</v>
      </c>
      <c r="H973" s="27" t="str">
        <f>TEXT(StockData[[#This Row],[Date]],"mmm yyyy")</f>
        <v>Aug 2021</v>
      </c>
      <c r="I973" s="2">
        <f>StockData[[#This Row],[high]] - StockData[[#This Row],[low]]</f>
        <v>10.969999999999914</v>
      </c>
      <c r="J973" s="27" t="str">
        <f>IF(StockData[[#This Row],[high]]=_xlfn.MAXIFS(StockData[high],StockData[Date],"&lt;="&amp;StockData[[#This Row],[Date]]),"New High","Repeat")</f>
        <v>Repeat</v>
      </c>
      <c r="K973" s="27" t="str">
        <f>IF(StockData[[#This Row],[Spread]]&lt;5,"Low",IF(StockData[[#This Row],[Spread]]&lt;=15,"Medium","High"))</f>
        <v>Medium</v>
      </c>
      <c r="L973" s="27" t="str">
        <f>IF(StockData[[#This Row],[Spread]] &gt; AVERAGE(StockData[Spread]) * 1.2, "High", IF(StockData[[#This Row],[Spread]] &lt; AVERAGE(StockData[Spread]) * 0.8, "Low", "Medium"))</f>
        <v>Medium</v>
      </c>
      <c r="M973" s="13">
        <f>(StockData[[#This Row],[close]] - StockData[[#This Row],[open]] )/ StockData[[#This Row],[open]]</f>
        <v>-6.861135665277583E-3</v>
      </c>
      <c r="N973" s="27">
        <f>IF(StockData[[#This Row],[change%]] &gt; 0.02, 0.9, IF(StockData[[#This Row],[change%]] &lt; -0.02, -0.9, 0))</f>
        <v>0</v>
      </c>
      <c r="O973" s="27" t="str">
        <f>IF(StockData[[#This Row],[sentiment score]] &gt; 0.5, "Positive", IF(StockData[[#This Row],[sentiment score]] &lt; -0.5, "Negative", "Neutral"))</f>
        <v>Neutral</v>
      </c>
    </row>
    <row r="974" spans="1:15" x14ac:dyDescent="0.3">
      <c r="A974" s="1">
        <v>44418</v>
      </c>
      <c r="B974" s="2">
        <v>713.99</v>
      </c>
      <c r="C974" s="2">
        <v>716.59</v>
      </c>
      <c r="D974" s="2">
        <v>701.88</v>
      </c>
      <c r="E974" s="2">
        <v>709.99</v>
      </c>
      <c r="F974" s="2">
        <v>13432305</v>
      </c>
      <c r="G974" s="27" t="str">
        <f>TEXT(StockData[[#This Row],[Date]],"dddd")</f>
        <v>Tuesday</v>
      </c>
      <c r="H974" s="27" t="str">
        <f>TEXT(StockData[[#This Row],[Date]],"mmm yyyy")</f>
        <v>Aug 2021</v>
      </c>
      <c r="I974" s="2">
        <f>StockData[[#This Row],[high]] - StockData[[#This Row],[low]]</f>
        <v>14.710000000000036</v>
      </c>
      <c r="J974" s="27" t="str">
        <f>IF(StockData[[#This Row],[high]]=_xlfn.MAXIFS(StockData[high],StockData[Date],"&lt;="&amp;StockData[[#This Row],[Date]]),"New High","Repeat")</f>
        <v>Repeat</v>
      </c>
      <c r="K974" s="27" t="str">
        <f>IF(StockData[[#This Row],[Spread]]&lt;5,"Low",IF(StockData[[#This Row],[Spread]]&lt;=15,"Medium","High"))</f>
        <v>Medium</v>
      </c>
      <c r="L974" s="27" t="str">
        <f>IF(StockData[[#This Row],[Spread]] &gt; AVERAGE(StockData[Spread]) * 1.2, "High", IF(StockData[[#This Row],[Spread]] &lt; AVERAGE(StockData[Spread]) * 0.8, "Low", "Medium"))</f>
        <v>Medium</v>
      </c>
      <c r="M974" s="13">
        <f>(StockData[[#This Row],[close]] - StockData[[#This Row],[open]] )/ StockData[[#This Row],[open]]</f>
        <v>-5.6023193602151291E-3</v>
      </c>
      <c r="N974" s="27">
        <f>IF(StockData[[#This Row],[change%]] &gt; 0.02, 0.9, IF(StockData[[#This Row],[change%]] &lt; -0.02, -0.9, 0))</f>
        <v>0</v>
      </c>
      <c r="O974" s="27" t="str">
        <f>IF(StockData[[#This Row],[sentiment score]] &gt; 0.5, "Positive", IF(StockData[[#This Row],[sentiment score]] &lt; -0.5, "Negative", "Neutral"))</f>
        <v>Neutral</v>
      </c>
    </row>
    <row r="975" spans="1:15" x14ac:dyDescent="0.3">
      <c r="A975" s="1">
        <v>44417</v>
      </c>
      <c r="B975" s="2">
        <v>710.17</v>
      </c>
      <c r="C975" s="2">
        <v>719.03</v>
      </c>
      <c r="D975" s="2">
        <v>705.13</v>
      </c>
      <c r="E975" s="2">
        <v>713.76</v>
      </c>
      <c r="F975" s="2">
        <v>14715349</v>
      </c>
      <c r="G975" s="27" t="str">
        <f>TEXT(StockData[[#This Row],[Date]],"dddd")</f>
        <v>Monday</v>
      </c>
      <c r="H975" s="27" t="str">
        <f>TEXT(StockData[[#This Row],[Date]],"mmm yyyy")</f>
        <v>Aug 2021</v>
      </c>
      <c r="I975" s="2">
        <f>StockData[[#This Row],[high]] - StockData[[#This Row],[low]]</f>
        <v>13.899999999999977</v>
      </c>
      <c r="J975" s="27" t="str">
        <f>IF(StockData[[#This Row],[high]]=_xlfn.MAXIFS(StockData[high],StockData[Date],"&lt;="&amp;StockData[[#This Row],[Date]]),"New High","Repeat")</f>
        <v>Repeat</v>
      </c>
      <c r="K975" s="27" t="str">
        <f>IF(StockData[[#This Row],[Spread]]&lt;5,"Low",IF(StockData[[#This Row],[Spread]]&lt;=15,"Medium","High"))</f>
        <v>Medium</v>
      </c>
      <c r="L975" s="27" t="str">
        <f>IF(StockData[[#This Row],[Spread]] &gt; AVERAGE(StockData[Spread]) * 1.2, "High", IF(StockData[[#This Row],[Spread]] &lt; AVERAGE(StockData[Spread]) * 0.8, "Low", "Medium"))</f>
        <v>Medium</v>
      </c>
      <c r="M975" s="13">
        <f>(StockData[[#This Row],[close]] - StockData[[#This Row],[open]] )/ StockData[[#This Row],[open]]</f>
        <v>5.0551276454933779E-3</v>
      </c>
      <c r="N975" s="27">
        <f>IF(StockData[[#This Row],[change%]] &gt; 0.02, 0.9, IF(StockData[[#This Row],[change%]] &lt; -0.02, -0.9, 0))</f>
        <v>0</v>
      </c>
      <c r="O975" s="27" t="str">
        <f>IF(StockData[[#This Row],[sentiment score]] &gt; 0.5, "Positive", IF(StockData[[#This Row],[sentiment score]] &lt; -0.5, "Negative", "Neutral"))</f>
        <v>Neutral</v>
      </c>
    </row>
    <row r="976" spans="1:15" x14ac:dyDescent="0.3">
      <c r="A976" s="1">
        <v>44414</v>
      </c>
      <c r="B976" s="2">
        <v>711.9</v>
      </c>
      <c r="C976" s="2">
        <v>716.33</v>
      </c>
      <c r="D976" s="2">
        <v>697.63</v>
      </c>
      <c r="E976" s="2">
        <v>699.1</v>
      </c>
      <c r="F976" s="2">
        <v>15623049</v>
      </c>
      <c r="G976" s="27" t="str">
        <f>TEXT(StockData[[#This Row],[Date]],"dddd")</f>
        <v>Friday</v>
      </c>
      <c r="H976" s="27" t="str">
        <f>TEXT(StockData[[#This Row],[Date]],"mmm yyyy")</f>
        <v>Aug 2021</v>
      </c>
      <c r="I976" s="2">
        <f>StockData[[#This Row],[high]] - StockData[[#This Row],[low]]</f>
        <v>18.700000000000045</v>
      </c>
      <c r="J976" s="27" t="str">
        <f>IF(StockData[[#This Row],[high]]=_xlfn.MAXIFS(StockData[high],StockData[Date],"&lt;="&amp;StockData[[#This Row],[Date]]),"New High","Repeat")</f>
        <v>Repeat</v>
      </c>
      <c r="K976" s="27" t="str">
        <f>IF(StockData[[#This Row],[Spread]]&lt;5,"Low",IF(StockData[[#This Row],[Spread]]&lt;=15,"Medium","High"))</f>
        <v>High</v>
      </c>
      <c r="L976" s="27" t="str">
        <f>IF(StockData[[#This Row],[Spread]] &gt; AVERAGE(StockData[Spread]) * 1.2, "High", IF(StockData[[#This Row],[Spread]] &lt; AVERAGE(StockData[Spread]) * 0.8, "Low", "Medium"))</f>
        <v>High</v>
      </c>
      <c r="M976" s="13">
        <f>(StockData[[#This Row],[close]] - StockData[[#This Row],[open]] )/ StockData[[#This Row],[open]]</f>
        <v>-1.7980053378283404E-2</v>
      </c>
      <c r="N976" s="27">
        <f>IF(StockData[[#This Row],[change%]] &gt; 0.02, 0.9, IF(StockData[[#This Row],[change%]] &lt; -0.02, -0.9, 0))</f>
        <v>0</v>
      </c>
      <c r="O976" s="27" t="str">
        <f>IF(StockData[[#This Row],[sentiment score]] &gt; 0.5, "Positive", IF(StockData[[#This Row],[sentiment score]] &lt; -0.5, "Negative", "Neutral"))</f>
        <v>Neutral</v>
      </c>
    </row>
    <row r="977" spans="1:15" x14ac:dyDescent="0.3">
      <c r="A977" s="1">
        <v>44413</v>
      </c>
      <c r="B977" s="2">
        <v>716</v>
      </c>
      <c r="C977" s="2">
        <v>720.94989999999996</v>
      </c>
      <c r="D977" s="2">
        <v>711.41</v>
      </c>
      <c r="E977" s="2">
        <v>714.63</v>
      </c>
      <c r="F977" s="2">
        <v>12919637</v>
      </c>
      <c r="G977" s="27" t="str">
        <f>TEXT(StockData[[#This Row],[Date]],"dddd")</f>
        <v>Thursday</v>
      </c>
      <c r="H977" s="27" t="str">
        <f>TEXT(StockData[[#This Row],[Date]],"mmm yyyy")</f>
        <v>Aug 2021</v>
      </c>
      <c r="I977" s="2">
        <f>StockData[[#This Row],[high]] - StockData[[#This Row],[low]]</f>
        <v>9.5398999999999887</v>
      </c>
      <c r="J977" s="27" t="str">
        <f>IF(StockData[[#This Row],[high]]=_xlfn.MAXIFS(StockData[high],StockData[Date],"&lt;="&amp;StockData[[#This Row],[Date]]),"New High","Repeat")</f>
        <v>Repeat</v>
      </c>
      <c r="K977" s="27" t="str">
        <f>IF(StockData[[#This Row],[Spread]]&lt;5,"Low",IF(StockData[[#This Row],[Spread]]&lt;=15,"Medium","High"))</f>
        <v>Medium</v>
      </c>
      <c r="L977" s="27" t="str">
        <f>IF(StockData[[#This Row],[Spread]] &gt; AVERAGE(StockData[Spread]) * 1.2, "High", IF(StockData[[#This Row],[Spread]] &lt; AVERAGE(StockData[Spread]) * 0.8, "Low", "Medium"))</f>
        <v>Low</v>
      </c>
      <c r="M977" s="13">
        <f>(StockData[[#This Row],[close]] - StockData[[#This Row],[open]] )/ StockData[[#This Row],[open]]</f>
        <v>-1.9134078212290565E-3</v>
      </c>
      <c r="N977" s="27">
        <f>IF(StockData[[#This Row],[change%]] &gt; 0.02, 0.9, IF(StockData[[#This Row],[change%]] &lt; -0.02, -0.9, 0))</f>
        <v>0</v>
      </c>
      <c r="O977" s="27" t="str">
        <f>IF(StockData[[#This Row],[sentiment score]] &gt; 0.5, "Positive", IF(StockData[[#This Row],[sentiment score]] &lt; -0.5, "Negative", "Neutral"))</f>
        <v>Neutral</v>
      </c>
    </row>
    <row r="978" spans="1:15" x14ac:dyDescent="0.3">
      <c r="A978" s="1">
        <v>44412</v>
      </c>
      <c r="B978" s="2">
        <v>711</v>
      </c>
      <c r="C978" s="2">
        <v>724.9</v>
      </c>
      <c r="D978" s="2">
        <v>708.93</v>
      </c>
      <c r="E978" s="2">
        <v>710.92</v>
      </c>
      <c r="F978" s="2">
        <v>17002647</v>
      </c>
      <c r="G978" s="27" t="str">
        <f>TEXT(StockData[[#This Row],[Date]],"dddd")</f>
        <v>Wednesday</v>
      </c>
      <c r="H978" s="27" t="str">
        <f>TEXT(StockData[[#This Row],[Date]],"mmm yyyy")</f>
        <v>Aug 2021</v>
      </c>
      <c r="I978" s="2">
        <f>StockData[[#This Row],[high]] - StockData[[#This Row],[low]]</f>
        <v>15.970000000000027</v>
      </c>
      <c r="J978" s="27" t="str">
        <f>IF(StockData[[#This Row],[high]]=_xlfn.MAXIFS(StockData[high],StockData[Date],"&lt;="&amp;StockData[[#This Row],[Date]]),"New High","Repeat")</f>
        <v>Repeat</v>
      </c>
      <c r="K978" s="27" t="str">
        <f>IF(StockData[[#This Row],[Spread]]&lt;5,"Low",IF(StockData[[#This Row],[Spread]]&lt;=15,"Medium","High"))</f>
        <v>High</v>
      </c>
      <c r="L978" s="27" t="str">
        <f>IF(StockData[[#This Row],[Spread]] &gt; AVERAGE(StockData[Spread]) * 1.2, "High", IF(StockData[[#This Row],[Spread]] &lt; AVERAGE(StockData[Spread]) * 0.8, "Low", "Medium"))</f>
        <v>Medium</v>
      </c>
      <c r="M978" s="13">
        <f>(StockData[[#This Row],[close]] - StockData[[#This Row],[open]] )/ StockData[[#This Row],[open]]</f>
        <v>-1.1251758087206881E-4</v>
      </c>
      <c r="N978" s="27">
        <f>IF(StockData[[#This Row],[change%]] &gt; 0.02, 0.9, IF(StockData[[#This Row],[change%]] &lt; -0.02, -0.9, 0))</f>
        <v>0</v>
      </c>
      <c r="O978" s="27" t="str">
        <f>IF(StockData[[#This Row],[sentiment score]] &gt; 0.5, "Positive", IF(StockData[[#This Row],[sentiment score]] &lt; -0.5, "Negative", "Neutral"))</f>
        <v>Neutral</v>
      </c>
    </row>
    <row r="979" spans="1:15" x14ac:dyDescent="0.3">
      <c r="A979" s="1">
        <v>44411</v>
      </c>
      <c r="B979" s="2">
        <v>719</v>
      </c>
      <c r="C979" s="2">
        <v>722.65</v>
      </c>
      <c r="D979" s="2">
        <v>701.01</v>
      </c>
      <c r="E979" s="2">
        <v>709.74</v>
      </c>
      <c r="F979" s="2">
        <v>21620253</v>
      </c>
      <c r="G979" s="27" t="str">
        <f>TEXT(StockData[[#This Row],[Date]],"dddd")</f>
        <v>Tuesday</v>
      </c>
      <c r="H979" s="27" t="str">
        <f>TEXT(StockData[[#This Row],[Date]],"mmm yyyy")</f>
        <v>Aug 2021</v>
      </c>
      <c r="I979" s="2">
        <f>StockData[[#This Row],[high]] - StockData[[#This Row],[low]]</f>
        <v>21.639999999999986</v>
      </c>
      <c r="J979" s="27" t="str">
        <f>IF(StockData[[#This Row],[high]]=_xlfn.MAXIFS(StockData[high],StockData[Date],"&lt;="&amp;StockData[[#This Row],[Date]]),"New High","Repeat")</f>
        <v>Repeat</v>
      </c>
      <c r="K979" s="27" t="str">
        <f>IF(StockData[[#This Row],[Spread]]&lt;5,"Low",IF(StockData[[#This Row],[Spread]]&lt;=15,"Medium","High"))</f>
        <v>High</v>
      </c>
      <c r="L979" s="27" t="str">
        <f>IF(StockData[[#This Row],[Spread]] &gt; AVERAGE(StockData[Spread]) * 1.2, "High", IF(StockData[[#This Row],[Spread]] &lt; AVERAGE(StockData[Spread]) * 0.8, "Low", "Medium"))</f>
        <v>High</v>
      </c>
      <c r="M979" s="13">
        <f>(StockData[[#This Row],[close]] - StockData[[#This Row],[open]] )/ StockData[[#This Row],[open]]</f>
        <v>-1.2878998609179404E-2</v>
      </c>
      <c r="N979" s="27">
        <f>IF(StockData[[#This Row],[change%]] &gt; 0.02, 0.9, IF(StockData[[#This Row],[change%]] &lt; -0.02, -0.9, 0))</f>
        <v>0</v>
      </c>
      <c r="O979" s="27" t="str">
        <f>IF(StockData[[#This Row],[sentiment score]] &gt; 0.5, "Positive", IF(StockData[[#This Row],[sentiment score]] &lt; -0.5, "Negative", "Neutral"))</f>
        <v>Neutral</v>
      </c>
    </row>
    <row r="980" spans="1:15" x14ac:dyDescent="0.3">
      <c r="A980" s="1">
        <v>44410</v>
      </c>
      <c r="B980" s="2">
        <v>700</v>
      </c>
      <c r="C980" s="2">
        <v>726.94</v>
      </c>
      <c r="D980" s="2">
        <v>698.4</v>
      </c>
      <c r="E980" s="2">
        <v>709.67</v>
      </c>
      <c r="F980" s="2">
        <v>33615765</v>
      </c>
      <c r="G980" s="27" t="str">
        <f>TEXT(StockData[[#This Row],[Date]],"dddd")</f>
        <v>Monday</v>
      </c>
      <c r="H980" s="27" t="str">
        <f>TEXT(StockData[[#This Row],[Date]],"mmm yyyy")</f>
        <v>Aug 2021</v>
      </c>
      <c r="I980" s="2">
        <f>StockData[[#This Row],[high]] - StockData[[#This Row],[low]]</f>
        <v>28.540000000000077</v>
      </c>
      <c r="J980" s="27" t="str">
        <f>IF(StockData[[#This Row],[high]]=_xlfn.MAXIFS(StockData[high],StockData[Date],"&lt;="&amp;StockData[[#This Row],[Date]]),"New High","Repeat")</f>
        <v>Repeat</v>
      </c>
      <c r="K980" s="27" t="str">
        <f>IF(StockData[[#This Row],[Spread]]&lt;5,"Low",IF(StockData[[#This Row],[Spread]]&lt;=15,"Medium","High"))</f>
        <v>High</v>
      </c>
      <c r="L980" s="27" t="str">
        <f>IF(StockData[[#This Row],[Spread]] &gt; AVERAGE(StockData[Spread]) * 1.2, "High", IF(StockData[[#This Row],[Spread]] &lt; AVERAGE(StockData[Spread]) * 0.8, "Low", "Medium"))</f>
        <v>High</v>
      </c>
      <c r="M980" s="13">
        <f>(StockData[[#This Row],[close]] - StockData[[#This Row],[open]] )/ StockData[[#This Row],[open]]</f>
        <v>1.3814285714285656E-2</v>
      </c>
      <c r="N980" s="27">
        <f>IF(StockData[[#This Row],[change%]] &gt; 0.02, 0.9, IF(StockData[[#This Row],[change%]] &lt; -0.02, -0.9, 0))</f>
        <v>0</v>
      </c>
      <c r="O980" s="27" t="str">
        <f>IF(StockData[[#This Row],[sentiment score]] &gt; 0.5, "Positive", IF(StockData[[#This Row],[sentiment score]] &lt; -0.5, "Negative", "Neutral"))</f>
        <v>Neutral</v>
      </c>
    </row>
    <row r="981" spans="1:15" x14ac:dyDescent="0.3">
      <c r="A981" s="1">
        <v>44407</v>
      </c>
      <c r="B981" s="2">
        <v>671.75800000000004</v>
      </c>
      <c r="C981" s="2">
        <v>697.53</v>
      </c>
      <c r="D981" s="2">
        <v>669</v>
      </c>
      <c r="E981" s="2">
        <v>687.2</v>
      </c>
      <c r="F981" s="2">
        <v>29656411</v>
      </c>
      <c r="G981" s="27" t="str">
        <f>TEXT(StockData[[#This Row],[Date]],"dddd")</f>
        <v>Friday</v>
      </c>
      <c r="H981" s="27" t="str">
        <f>TEXT(StockData[[#This Row],[Date]],"mmm yyyy")</f>
        <v>Jul 2021</v>
      </c>
      <c r="I981" s="2">
        <f>StockData[[#This Row],[high]] - StockData[[#This Row],[low]]</f>
        <v>28.529999999999973</v>
      </c>
      <c r="J981" s="27" t="str">
        <f>IF(StockData[[#This Row],[high]]=_xlfn.MAXIFS(StockData[high],StockData[Date],"&lt;="&amp;StockData[[#This Row],[Date]]),"New High","Repeat")</f>
        <v>Repeat</v>
      </c>
      <c r="K981" s="27" t="str">
        <f>IF(StockData[[#This Row],[Spread]]&lt;5,"Low",IF(StockData[[#This Row],[Spread]]&lt;=15,"Medium","High"))</f>
        <v>High</v>
      </c>
      <c r="L981" s="27" t="str">
        <f>IF(StockData[[#This Row],[Spread]] &gt; AVERAGE(StockData[Spread]) * 1.2, "High", IF(StockData[[#This Row],[Spread]] &lt; AVERAGE(StockData[Spread]) * 0.8, "Low", "Medium"))</f>
        <v>High</v>
      </c>
      <c r="M981" s="13">
        <f>(StockData[[#This Row],[close]] - StockData[[#This Row],[open]] )/ StockData[[#This Row],[open]]</f>
        <v>2.298744488342529E-2</v>
      </c>
      <c r="N981" s="27">
        <f>IF(StockData[[#This Row],[change%]] &gt; 0.02, 0.9, IF(StockData[[#This Row],[change%]] &lt; -0.02, -0.9, 0))</f>
        <v>0.9</v>
      </c>
      <c r="O981" s="27" t="str">
        <f>IF(StockData[[#This Row],[sentiment score]] &gt; 0.5, "Positive", IF(StockData[[#This Row],[sentiment score]] &lt; -0.5, "Negative", "Neutral"))</f>
        <v>Positive</v>
      </c>
    </row>
    <row r="982" spans="1:15" x14ac:dyDescent="0.3">
      <c r="A982" s="1">
        <v>44406</v>
      </c>
      <c r="B982" s="2">
        <v>649.79</v>
      </c>
      <c r="C982" s="2">
        <v>683.69</v>
      </c>
      <c r="D982" s="2">
        <v>648.79999999999995</v>
      </c>
      <c r="E982" s="2">
        <v>677.35</v>
      </c>
      <c r="F982" s="2">
        <v>29688446</v>
      </c>
      <c r="G982" s="27" t="str">
        <f>TEXT(StockData[[#This Row],[Date]],"dddd")</f>
        <v>Thursday</v>
      </c>
      <c r="H982" s="27" t="str">
        <f>TEXT(StockData[[#This Row],[Date]],"mmm yyyy")</f>
        <v>Jul 2021</v>
      </c>
      <c r="I982" s="2">
        <f>StockData[[#This Row],[high]] - StockData[[#This Row],[low]]</f>
        <v>34.8900000000001</v>
      </c>
      <c r="J982" s="27" t="str">
        <f>IF(StockData[[#This Row],[high]]=_xlfn.MAXIFS(StockData[high],StockData[Date],"&lt;="&amp;StockData[[#This Row],[Date]]),"New High","Repeat")</f>
        <v>Repeat</v>
      </c>
      <c r="K982" s="27" t="str">
        <f>IF(StockData[[#This Row],[Spread]]&lt;5,"Low",IF(StockData[[#This Row],[Spread]]&lt;=15,"Medium","High"))</f>
        <v>High</v>
      </c>
      <c r="L982" s="27" t="str">
        <f>IF(StockData[[#This Row],[Spread]] &gt; AVERAGE(StockData[Spread]) * 1.2, "High", IF(StockData[[#This Row],[Spread]] &lt; AVERAGE(StockData[Spread]) * 0.8, "Low", "Medium"))</f>
        <v>High</v>
      </c>
      <c r="M982" s="13">
        <f>(StockData[[#This Row],[close]] - StockData[[#This Row],[open]] )/ StockData[[#This Row],[open]]</f>
        <v>4.241370288862565E-2</v>
      </c>
      <c r="N982" s="27">
        <f>IF(StockData[[#This Row],[change%]] &gt; 0.02, 0.9, IF(StockData[[#This Row],[change%]] &lt; -0.02, -0.9, 0))</f>
        <v>0.9</v>
      </c>
      <c r="O982" s="27" t="str">
        <f>IF(StockData[[#This Row],[sentiment score]] &gt; 0.5, "Positive", IF(StockData[[#This Row],[sentiment score]] &lt; -0.5, "Negative", "Neutral"))</f>
        <v>Positive</v>
      </c>
    </row>
    <row r="983" spans="1:15" x14ac:dyDescent="0.3">
      <c r="A983" s="1">
        <v>44405</v>
      </c>
      <c r="B983" s="2">
        <v>646.995</v>
      </c>
      <c r="C983" s="2">
        <v>654.96990000000005</v>
      </c>
      <c r="D983" s="2">
        <v>639.40009999999995</v>
      </c>
      <c r="E983" s="2">
        <v>646.98</v>
      </c>
      <c r="F983" s="2">
        <v>16006596</v>
      </c>
      <c r="G983" s="27" t="str">
        <f>TEXT(StockData[[#This Row],[Date]],"dddd")</f>
        <v>Wednesday</v>
      </c>
      <c r="H983" s="27" t="str">
        <f>TEXT(StockData[[#This Row],[Date]],"mmm yyyy")</f>
        <v>Jul 2021</v>
      </c>
      <c r="I983" s="2">
        <f>StockData[[#This Row],[high]] - StockData[[#This Row],[low]]</f>
        <v>15.5698000000001</v>
      </c>
      <c r="J983" s="27" t="str">
        <f>IF(StockData[[#This Row],[high]]=_xlfn.MAXIFS(StockData[high],StockData[Date],"&lt;="&amp;StockData[[#This Row],[Date]]),"New High","Repeat")</f>
        <v>Repeat</v>
      </c>
      <c r="K983" s="27" t="str">
        <f>IF(StockData[[#This Row],[Spread]]&lt;5,"Low",IF(StockData[[#This Row],[Spread]]&lt;=15,"Medium","High"))</f>
        <v>High</v>
      </c>
      <c r="L983" s="27" t="str">
        <f>IF(StockData[[#This Row],[Spread]] &gt; AVERAGE(StockData[Spread]) * 1.2, "High", IF(StockData[[#This Row],[Spread]] &lt; AVERAGE(StockData[Spread]) * 0.8, "Low", "Medium"))</f>
        <v>Medium</v>
      </c>
      <c r="M983" s="13">
        <f>(StockData[[#This Row],[close]] - StockData[[#This Row],[open]] )/ StockData[[#This Row],[open]]</f>
        <v>-2.3184104977606252E-5</v>
      </c>
      <c r="N983" s="27">
        <f>IF(StockData[[#This Row],[change%]] &gt; 0.02, 0.9, IF(StockData[[#This Row],[change%]] &lt; -0.02, -0.9, 0))</f>
        <v>0</v>
      </c>
      <c r="O983" s="27" t="str">
        <f>IF(StockData[[#This Row],[sentiment score]] &gt; 0.5, "Positive", IF(StockData[[#This Row],[sentiment score]] &lt; -0.5, "Negative", "Neutral"))</f>
        <v>Neutral</v>
      </c>
    </row>
    <row r="984" spans="1:15" x14ac:dyDescent="0.3">
      <c r="A984" s="1">
        <v>44404</v>
      </c>
      <c r="B984" s="2">
        <v>663.4</v>
      </c>
      <c r="C984" s="2">
        <v>666.5</v>
      </c>
      <c r="D984" s="2">
        <v>627.24</v>
      </c>
      <c r="E984" s="2">
        <v>644.78</v>
      </c>
      <c r="F984" s="2">
        <v>32813290</v>
      </c>
      <c r="G984" s="27" t="str">
        <f>TEXT(StockData[[#This Row],[Date]],"dddd")</f>
        <v>Tuesday</v>
      </c>
      <c r="H984" s="27" t="str">
        <f>TEXT(StockData[[#This Row],[Date]],"mmm yyyy")</f>
        <v>Jul 2021</v>
      </c>
      <c r="I984" s="2">
        <f>StockData[[#This Row],[high]] - StockData[[#This Row],[low]]</f>
        <v>39.259999999999991</v>
      </c>
      <c r="J984" s="27" t="str">
        <f>IF(StockData[[#This Row],[high]]=_xlfn.MAXIFS(StockData[high],StockData[Date],"&lt;="&amp;StockData[[#This Row],[Date]]),"New High","Repeat")</f>
        <v>Repeat</v>
      </c>
      <c r="K984" s="27" t="str">
        <f>IF(StockData[[#This Row],[Spread]]&lt;5,"Low",IF(StockData[[#This Row],[Spread]]&lt;=15,"Medium","High"))</f>
        <v>High</v>
      </c>
      <c r="L984" s="27" t="str">
        <f>IF(StockData[[#This Row],[Spread]] &gt; AVERAGE(StockData[Spread]) * 1.2, "High", IF(StockData[[#This Row],[Spread]] &lt; AVERAGE(StockData[Spread]) * 0.8, "Low", "Medium"))</f>
        <v>High</v>
      </c>
      <c r="M984" s="13">
        <f>(StockData[[#This Row],[close]] - StockData[[#This Row],[open]] )/ StockData[[#This Row],[open]]</f>
        <v>-2.8067530901416952E-2</v>
      </c>
      <c r="N984" s="27">
        <f>IF(StockData[[#This Row],[change%]] &gt; 0.02, 0.9, IF(StockData[[#This Row],[change%]] &lt; -0.02, -0.9, 0))</f>
        <v>-0.9</v>
      </c>
      <c r="O984" s="27" t="str">
        <f>IF(StockData[[#This Row],[sentiment score]] &gt; 0.5, "Positive", IF(StockData[[#This Row],[sentiment score]] &lt; -0.5, "Negative", "Neutral"))</f>
        <v>Negative</v>
      </c>
    </row>
    <row r="985" spans="1:15" x14ac:dyDescent="0.3">
      <c r="A985" s="1">
        <v>44403</v>
      </c>
      <c r="B985" s="2">
        <v>650.97</v>
      </c>
      <c r="C985" s="2">
        <v>668.19989999999996</v>
      </c>
      <c r="D985" s="2">
        <v>647.11</v>
      </c>
      <c r="E985" s="2">
        <v>657.62</v>
      </c>
      <c r="F985" s="2">
        <v>25336556</v>
      </c>
      <c r="G985" s="27" t="str">
        <f>TEXT(StockData[[#This Row],[Date]],"dddd")</f>
        <v>Monday</v>
      </c>
      <c r="H985" s="27" t="str">
        <f>TEXT(StockData[[#This Row],[Date]],"mmm yyyy")</f>
        <v>Jul 2021</v>
      </c>
      <c r="I985" s="2">
        <f>StockData[[#This Row],[high]] - StockData[[#This Row],[low]]</f>
        <v>21.089899999999943</v>
      </c>
      <c r="J985" s="27" t="str">
        <f>IF(StockData[[#This Row],[high]]=_xlfn.MAXIFS(StockData[high],StockData[Date],"&lt;="&amp;StockData[[#This Row],[Date]]),"New High","Repeat")</f>
        <v>Repeat</v>
      </c>
      <c r="K985" s="27" t="str">
        <f>IF(StockData[[#This Row],[Spread]]&lt;5,"Low",IF(StockData[[#This Row],[Spread]]&lt;=15,"Medium","High"))</f>
        <v>High</v>
      </c>
      <c r="L985" s="27" t="str">
        <f>IF(StockData[[#This Row],[Spread]] &gt; AVERAGE(StockData[Spread]) * 1.2, "High", IF(StockData[[#This Row],[Spread]] &lt; AVERAGE(StockData[Spread]) * 0.8, "Low", "Medium"))</f>
        <v>High</v>
      </c>
      <c r="M985" s="13">
        <f>(StockData[[#This Row],[close]] - StockData[[#This Row],[open]] )/ StockData[[#This Row],[open]]</f>
        <v>1.021552452493967E-2</v>
      </c>
      <c r="N985" s="27">
        <f>IF(StockData[[#This Row],[change%]] &gt; 0.02, 0.9, IF(StockData[[#This Row],[change%]] &lt; -0.02, -0.9, 0))</f>
        <v>0</v>
      </c>
      <c r="O985" s="27" t="str">
        <f>IF(StockData[[#This Row],[sentiment score]] &gt; 0.5, "Positive", IF(StockData[[#This Row],[sentiment score]] &lt; -0.5, "Negative", "Neutral"))</f>
        <v>Neutral</v>
      </c>
    </row>
    <row r="986" spans="1:15" x14ac:dyDescent="0.3">
      <c r="A986" s="1">
        <v>44400</v>
      </c>
      <c r="B986" s="2">
        <v>646.36</v>
      </c>
      <c r="C986" s="2">
        <v>648.79999999999995</v>
      </c>
      <c r="D986" s="2">
        <v>637.30010000000004</v>
      </c>
      <c r="E986" s="2">
        <v>643.38</v>
      </c>
      <c r="F986" s="2">
        <v>14604944</v>
      </c>
      <c r="G986" s="27" t="str">
        <f>TEXT(StockData[[#This Row],[Date]],"dddd")</f>
        <v>Friday</v>
      </c>
      <c r="H986" s="27" t="str">
        <f>TEXT(StockData[[#This Row],[Date]],"mmm yyyy")</f>
        <v>Jul 2021</v>
      </c>
      <c r="I986" s="2">
        <f>StockData[[#This Row],[high]] - StockData[[#This Row],[low]]</f>
        <v>11.499899999999911</v>
      </c>
      <c r="J986" s="27" t="str">
        <f>IF(StockData[[#This Row],[high]]=_xlfn.MAXIFS(StockData[high],StockData[Date],"&lt;="&amp;StockData[[#This Row],[Date]]),"New High","Repeat")</f>
        <v>Repeat</v>
      </c>
      <c r="K986" s="27" t="str">
        <f>IF(StockData[[#This Row],[Spread]]&lt;5,"Low",IF(StockData[[#This Row],[Spread]]&lt;=15,"Medium","High"))</f>
        <v>Medium</v>
      </c>
      <c r="L986" s="27" t="str">
        <f>IF(StockData[[#This Row],[Spread]] &gt; AVERAGE(StockData[Spread]) * 1.2, "High", IF(StockData[[#This Row],[Spread]] &lt; AVERAGE(StockData[Spread]) * 0.8, "Low", "Medium"))</f>
        <v>Medium</v>
      </c>
      <c r="M986" s="13">
        <f>(StockData[[#This Row],[close]] - StockData[[#This Row],[open]] )/ StockData[[#This Row],[open]]</f>
        <v>-4.6104338139736651E-3</v>
      </c>
      <c r="N986" s="27">
        <f>IF(StockData[[#This Row],[change%]] &gt; 0.02, 0.9, IF(StockData[[#This Row],[change%]] &lt; -0.02, -0.9, 0))</f>
        <v>0</v>
      </c>
      <c r="O986" s="27" t="str">
        <f>IF(StockData[[#This Row],[sentiment score]] &gt; 0.5, "Positive", IF(StockData[[#This Row],[sentiment score]] &lt; -0.5, "Negative", "Neutral"))</f>
        <v>Neutral</v>
      </c>
    </row>
    <row r="987" spans="1:15" x14ac:dyDescent="0.3">
      <c r="A987" s="1">
        <v>44399</v>
      </c>
      <c r="B987" s="2">
        <v>656.44280000000003</v>
      </c>
      <c r="C987" s="2">
        <v>662.17</v>
      </c>
      <c r="D987" s="2">
        <v>644.6001</v>
      </c>
      <c r="E987" s="2">
        <v>649.26</v>
      </c>
      <c r="F987" s="2">
        <v>15105727</v>
      </c>
      <c r="G987" s="27" t="str">
        <f>TEXT(StockData[[#This Row],[Date]],"dddd")</f>
        <v>Thursday</v>
      </c>
      <c r="H987" s="27" t="str">
        <f>TEXT(StockData[[#This Row],[Date]],"mmm yyyy")</f>
        <v>Jul 2021</v>
      </c>
      <c r="I987" s="2">
        <f>StockData[[#This Row],[high]] - StockData[[#This Row],[low]]</f>
        <v>17.569899999999961</v>
      </c>
      <c r="J987" s="27" t="str">
        <f>IF(StockData[[#This Row],[high]]=_xlfn.MAXIFS(StockData[high],StockData[Date],"&lt;="&amp;StockData[[#This Row],[Date]]),"New High","Repeat")</f>
        <v>Repeat</v>
      </c>
      <c r="K987" s="27" t="str">
        <f>IF(StockData[[#This Row],[Spread]]&lt;5,"Low",IF(StockData[[#This Row],[Spread]]&lt;=15,"Medium","High"))</f>
        <v>High</v>
      </c>
      <c r="L987" s="27" t="str">
        <f>IF(StockData[[#This Row],[Spread]] &gt; AVERAGE(StockData[Spread]) * 1.2, "High", IF(StockData[[#This Row],[Spread]] &lt; AVERAGE(StockData[Spread]) * 0.8, "Low", "Medium"))</f>
        <v>High</v>
      </c>
      <c r="M987" s="13">
        <f>(StockData[[#This Row],[close]] - StockData[[#This Row],[open]] )/ StockData[[#This Row],[open]]</f>
        <v>-1.094200439093862E-2</v>
      </c>
      <c r="N987" s="27">
        <f>IF(StockData[[#This Row],[change%]] &gt; 0.02, 0.9, IF(StockData[[#This Row],[change%]] &lt; -0.02, -0.9, 0))</f>
        <v>0</v>
      </c>
      <c r="O987" s="27" t="str">
        <f>IF(StockData[[#This Row],[sentiment score]] &gt; 0.5, "Positive", IF(StockData[[#This Row],[sentiment score]] &lt; -0.5, "Negative", "Neutral"))</f>
        <v>Neutral</v>
      </c>
    </row>
    <row r="988" spans="1:15" x14ac:dyDescent="0.3">
      <c r="A988" s="1">
        <v>44398</v>
      </c>
      <c r="B988" s="2">
        <v>659.61</v>
      </c>
      <c r="C988" s="2">
        <v>664.85990000000004</v>
      </c>
      <c r="D988" s="2">
        <v>650.29010000000005</v>
      </c>
      <c r="E988" s="2">
        <v>655.29</v>
      </c>
      <c r="F988" s="2">
        <v>13953338</v>
      </c>
      <c r="G988" s="27" t="str">
        <f>TEXT(StockData[[#This Row],[Date]],"dddd")</f>
        <v>Wednesday</v>
      </c>
      <c r="H988" s="27" t="str">
        <f>TEXT(StockData[[#This Row],[Date]],"mmm yyyy")</f>
        <v>Jul 2021</v>
      </c>
      <c r="I988" s="2">
        <f>StockData[[#This Row],[high]] - StockData[[#This Row],[low]]</f>
        <v>14.569799999999987</v>
      </c>
      <c r="J988" s="27" t="str">
        <f>IF(StockData[[#This Row],[high]]=_xlfn.MAXIFS(StockData[high],StockData[Date],"&lt;="&amp;StockData[[#This Row],[Date]]),"New High","Repeat")</f>
        <v>Repeat</v>
      </c>
      <c r="K988" s="27" t="str">
        <f>IF(StockData[[#This Row],[Spread]]&lt;5,"Low",IF(StockData[[#This Row],[Spread]]&lt;=15,"Medium","High"))</f>
        <v>Medium</v>
      </c>
      <c r="L988" s="27" t="str">
        <f>IF(StockData[[#This Row],[Spread]] &gt; AVERAGE(StockData[Spread]) * 1.2, "High", IF(StockData[[#This Row],[Spread]] &lt; AVERAGE(StockData[Spread]) * 0.8, "Low", "Medium"))</f>
        <v>Medium</v>
      </c>
      <c r="M988" s="13">
        <f>(StockData[[#This Row],[close]] - StockData[[#This Row],[open]] )/ StockData[[#This Row],[open]]</f>
        <v>-6.5493246009006075E-3</v>
      </c>
      <c r="N988" s="27">
        <f>IF(StockData[[#This Row],[change%]] &gt; 0.02, 0.9, IF(StockData[[#This Row],[change%]] &lt; -0.02, -0.9, 0))</f>
        <v>0</v>
      </c>
      <c r="O988" s="27" t="str">
        <f>IF(StockData[[#This Row],[sentiment score]] &gt; 0.5, "Positive", IF(StockData[[#This Row],[sentiment score]] &lt; -0.5, "Negative", "Neutral"))</f>
        <v>Neutral</v>
      </c>
    </row>
    <row r="989" spans="1:15" x14ac:dyDescent="0.3">
      <c r="A989" s="1">
        <v>44397</v>
      </c>
      <c r="B989" s="2">
        <v>651.99</v>
      </c>
      <c r="C989" s="2">
        <v>662.39160000000004</v>
      </c>
      <c r="D989" s="2">
        <v>640.50099999999998</v>
      </c>
      <c r="E989" s="2">
        <v>660.5</v>
      </c>
      <c r="F989" s="2">
        <v>15487127</v>
      </c>
      <c r="G989" s="27" t="str">
        <f>TEXT(StockData[[#This Row],[Date]],"dddd")</f>
        <v>Tuesday</v>
      </c>
      <c r="H989" s="27" t="str">
        <f>TEXT(StockData[[#This Row],[Date]],"mmm yyyy")</f>
        <v>Jul 2021</v>
      </c>
      <c r="I989" s="2">
        <f>StockData[[#This Row],[high]] - StockData[[#This Row],[low]]</f>
        <v>21.890600000000063</v>
      </c>
      <c r="J989" s="27" t="str">
        <f>IF(StockData[[#This Row],[high]]=_xlfn.MAXIFS(StockData[high],StockData[Date],"&lt;="&amp;StockData[[#This Row],[Date]]),"New High","Repeat")</f>
        <v>Repeat</v>
      </c>
      <c r="K989" s="27" t="str">
        <f>IF(StockData[[#This Row],[Spread]]&lt;5,"Low",IF(StockData[[#This Row],[Spread]]&lt;=15,"Medium","High"))</f>
        <v>High</v>
      </c>
      <c r="L989" s="27" t="str">
        <f>IF(StockData[[#This Row],[Spread]] &gt; AVERAGE(StockData[Spread]) * 1.2, "High", IF(StockData[[#This Row],[Spread]] &lt; AVERAGE(StockData[Spread]) * 0.8, "Low", "Medium"))</f>
        <v>High</v>
      </c>
      <c r="M989" s="13">
        <f>(StockData[[#This Row],[close]] - StockData[[#This Row],[open]] )/ StockData[[#This Row],[open]]</f>
        <v>1.3052347428641529E-2</v>
      </c>
      <c r="N989" s="27">
        <f>IF(StockData[[#This Row],[change%]] &gt; 0.02, 0.9, IF(StockData[[#This Row],[change%]] &lt; -0.02, -0.9, 0))</f>
        <v>0</v>
      </c>
      <c r="O989" s="27" t="str">
        <f>IF(StockData[[#This Row],[sentiment score]] &gt; 0.5, "Positive", IF(StockData[[#This Row],[sentiment score]] &lt; -0.5, "Negative", "Neutral"))</f>
        <v>Neutral</v>
      </c>
    </row>
    <row r="990" spans="1:15" x14ac:dyDescent="0.3">
      <c r="A990" s="1">
        <v>44396</v>
      </c>
      <c r="B990" s="2">
        <v>629.89</v>
      </c>
      <c r="C990" s="2">
        <v>647.19989999999996</v>
      </c>
      <c r="D990" s="2">
        <v>621.29</v>
      </c>
      <c r="E990" s="2">
        <v>646.22</v>
      </c>
      <c r="F990" s="2">
        <v>21297090</v>
      </c>
      <c r="G990" s="27" t="str">
        <f>TEXT(StockData[[#This Row],[Date]],"dddd")</f>
        <v>Monday</v>
      </c>
      <c r="H990" s="27" t="str">
        <f>TEXT(StockData[[#This Row],[Date]],"mmm yyyy")</f>
        <v>Jul 2021</v>
      </c>
      <c r="I990" s="2">
        <f>StockData[[#This Row],[high]] - StockData[[#This Row],[low]]</f>
        <v>25.909899999999993</v>
      </c>
      <c r="J990" s="27" t="str">
        <f>IF(StockData[[#This Row],[high]]=_xlfn.MAXIFS(StockData[high],StockData[Date],"&lt;="&amp;StockData[[#This Row],[Date]]),"New High","Repeat")</f>
        <v>Repeat</v>
      </c>
      <c r="K990" s="27" t="str">
        <f>IF(StockData[[#This Row],[Spread]]&lt;5,"Low",IF(StockData[[#This Row],[Spread]]&lt;=15,"Medium","High"))</f>
        <v>High</v>
      </c>
      <c r="L990" s="27" t="str">
        <f>IF(StockData[[#This Row],[Spread]] &gt; AVERAGE(StockData[Spread]) * 1.2, "High", IF(StockData[[#This Row],[Spread]] &lt; AVERAGE(StockData[Spread]) * 0.8, "Low", "Medium"))</f>
        <v>High</v>
      </c>
      <c r="M990" s="13">
        <f>(StockData[[#This Row],[close]] - StockData[[#This Row],[open]] )/ StockData[[#This Row],[open]]</f>
        <v>2.5925161536141297E-2</v>
      </c>
      <c r="N990" s="27">
        <f>IF(StockData[[#This Row],[change%]] &gt; 0.02, 0.9, IF(StockData[[#This Row],[change%]] &lt; -0.02, -0.9, 0))</f>
        <v>0.9</v>
      </c>
      <c r="O990" s="27" t="str">
        <f>IF(StockData[[#This Row],[sentiment score]] &gt; 0.5, "Positive", IF(StockData[[#This Row],[sentiment score]] &lt; -0.5, "Negative", "Neutral"))</f>
        <v>Positive</v>
      </c>
    </row>
    <row r="991" spans="1:15" x14ac:dyDescent="0.3">
      <c r="A991" s="1">
        <v>44393</v>
      </c>
      <c r="B991" s="2">
        <v>654.67999999999995</v>
      </c>
      <c r="C991" s="2">
        <v>656.69989999999996</v>
      </c>
      <c r="D991" s="2">
        <v>642.20000000000005</v>
      </c>
      <c r="E991" s="2">
        <v>644.22</v>
      </c>
      <c r="F991" s="2">
        <v>16370970</v>
      </c>
      <c r="G991" s="27" t="str">
        <f>TEXT(StockData[[#This Row],[Date]],"dddd")</f>
        <v>Friday</v>
      </c>
      <c r="H991" s="27" t="str">
        <f>TEXT(StockData[[#This Row],[Date]],"mmm yyyy")</f>
        <v>Jul 2021</v>
      </c>
      <c r="I991" s="2">
        <f>StockData[[#This Row],[high]] - StockData[[#This Row],[low]]</f>
        <v>14.499899999999911</v>
      </c>
      <c r="J991" s="27" t="str">
        <f>IF(StockData[[#This Row],[high]]=_xlfn.MAXIFS(StockData[high],StockData[Date],"&lt;="&amp;StockData[[#This Row],[Date]]),"New High","Repeat")</f>
        <v>Repeat</v>
      </c>
      <c r="K991" s="27" t="str">
        <f>IF(StockData[[#This Row],[Spread]]&lt;5,"Low",IF(StockData[[#This Row],[Spread]]&lt;=15,"Medium","High"))</f>
        <v>Medium</v>
      </c>
      <c r="L991" s="27" t="str">
        <f>IF(StockData[[#This Row],[Spread]] &gt; AVERAGE(StockData[Spread]) * 1.2, "High", IF(StockData[[#This Row],[Spread]] &lt; AVERAGE(StockData[Spread]) * 0.8, "Low", "Medium"))</f>
        <v>Medium</v>
      </c>
      <c r="M991" s="13">
        <f>(StockData[[#This Row],[close]] - StockData[[#This Row],[open]] )/ StockData[[#This Row],[open]]</f>
        <v>-1.5977271338669156E-2</v>
      </c>
      <c r="N991" s="27">
        <f>IF(StockData[[#This Row],[change%]] &gt; 0.02, 0.9, IF(StockData[[#This Row],[change%]] &lt; -0.02, -0.9, 0))</f>
        <v>0</v>
      </c>
      <c r="O991" s="27" t="str">
        <f>IF(StockData[[#This Row],[sentiment score]] &gt; 0.5, "Positive", IF(StockData[[#This Row],[sentiment score]] &lt; -0.5, "Negative", "Neutral"))</f>
        <v>Neutral</v>
      </c>
    </row>
    <row r="992" spans="1:15" x14ac:dyDescent="0.3">
      <c r="A992" s="1">
        <v>44392</v>
      </c>
      <c r="B992" s="2">
        <v>658.39</v>
      </c>
      <c r="C992" s="2">
        <v>666.14</v>
      </c>
      <c r="D992" s="2">
        <v>637.88</v>
      </c>
      <c r="E992" s="2">
        <v>650.6</v>
      </c>
      <c r="F992" s="2">
        <v>20209571</v>
      </c>
      <c r="G992" s="27" t="str">
        <f>TEXT(StockData[[#This Row],[Date]],"dddd")</f>
        <v>Thursday</v>
      </c>
      <c r="H992" s="27" t="str">
        <f>TEXT(StockData[[#This Row],[Date]],"mmm yyyy")</f>
        <v>Jul 2021</v>
      </c>
      <c r="I992" s="2">
        <f>StockData[[#This Row],[high]] - StockData[[#This Row],[low]]</f>
        <v>28.259999999999991</v>
      </c>
      <c r="J992" s="27" t="str">
        <f>IF(StockData[[#This Row],[high]]=_xlfn.MAXIFS(StockData[high],StockData[Date],"&lt;="&amp;StockData[[#This Row],[Date]]),"New High","Repeat")</f>
        <v>Repeat</v>
      </c>
      <c r="K992" s="27" t="str">
        <f>IF(StockData[[#This Row],[Spread]]&lt;5,"Low",IF(StockData[[#This Row],[Spread]]&lt;=15,"Medium","High"))</f>
        <v>High</v>
      </c>
      <c r="L992" s="27" t="str">
        <f>IF(StockData[[#This Row],[Spread]] &gt; AVERAGE(StockData[Spread]) * 1.2, "High", IF(StockData[[#This Row],[Spread]] &lt; AVERAGE(StockData[Spread]) * 0.8, "Low", "Medium"))</f>
        <v>High</v>
      </c>
      <c r="M992" s="13">
        <f>(StockData[[#This Row],[close]] - StockData[[#This Row],[open]] )/ StockData[[#This Row],[open]]</f>
        <v>-1.1831892950986442E-2</v>
      </c>
      <c r="N992" s="27">
        <f>IF(StockData[[#This Row],[change%]] &gt; 0.02, 0.9, IF(StockData[[#This Row],[change%]] &lt; -0.02, -0.9, 0))</f>
        <v>0</v>
      </c>
      <c r="O992" s="27" t="str">
        <f>IF(StockData[[#This Row],[sentiment score]] &gt; 0.5, "Positive", IF(StockData[[#This Row],[sentiment score]] &lt; -0.5, "Negative", "Neutral"))</f>
        <v>Neutral</v>
      </c>
    </row>
    <row r="993" spans="1:15" x14ac:dyDescent="0.3">
      <c r="A993" s="1">
        <v>44391</v>
      </c>
      <c r="B993" s="2">
        <v>670.75</v>
      </c>
      <c r="C993" s="2">
        <v>678.60990000000004</v>
      </c>
      <c r="D993" s="2">
        <v>652.84</v>
      </c>
      <c r="E993" s="2">
        <v>653.38</v>
      </c>
      <c r="F993" s="2">
        <v>21641190</v>
      </c>
      <c r="G993" s="27" t="str">
        <f>TEXT(StockData[[#This Row],[Date]],"dddd")</f>
        <v>Wednesday</v>
      </c>
      <c r="H993" s="27" t="str">
        <f>TEXT(StockData[[#This Row],[Date]],"mmm yyyy")</f>
        <v>Jul 2021</v>
      </c>
      <c r="I993" s="2">
        <f>StockData[[#This Row],[high]] - StockData[[#This Row],[low]]</f>
        <v>25.769900000000007</v>
      </c>
      <c r="J993" s="27" t="str">
        <f>IF(StockData[[#This Row],[high]]=_xlfn.MAXIFS(StockData[high],StockData[Date],"&lt;="&amp;StockData[[#This Row],[Date]]),"New High","Repeat")</f>
        <v>Repeat</v>
      </c>
      <c r="K993" s="27" t="str">
        <f>IF(StockData[[#This Row],[Spread]]&lt;5,"Low",IF(StockData[[#This Row],[Spread]]&lt;=15,"Medium","High"))</f>
        <v>High</v>
      </c>
      <c r="L993" s="27" t="str">
        <f>IF(StockData[[#This Row],[Spread]] &gt; AVERAGE(StockData[Spread]) * 1.2, "High", IF(StockData[[#This Row],[Spread]] &lt; AVERAGE(StockData[Spread]) * 0.8, "Low", "Medium"))</f>
        <v>High</v>
      </c>
      <c r="M993" s="13">
        <f>(StockData[[#This Row],[close]] - StockData[[#This Row],[open]] )/ StockData[[#This Row],[open]]</f>
        <v>-2.5896384644055168E-2</v>
      </c>
      <c r="N993" s="27">
        <f>IF(StockData[[#This Row],[change%]] &gt; 0.02, 0.9, IF(StockData[[#This Row],[change%]] &lt; -0.02, -0.9, 0))</f>
        <v>-0.9</v>
      </c>
      <c r="O993" s="27" t="str">
        <f>IF(StockData[[#This Row],[sentiment score]] &gt; 0.5, "Positive", IF(StockData[[#This Row],[sentiment score]] &lt; -0.5, "Negative", "Neutral"))</f>
        <v>Negative</v>
      </c>
    </row>
    <row r="994" spans="1:15" x14ac:dyDescent="0.3">
      <c r="A994" s="1">
        <v>44390</v>
      </c>
      <c r="B994" s="2">
        <v>686.32</v>
      </c>
      <c r="C994" s="2">
        <v>693.28</v>
      </c>
      <c r="D994" s="2">
        <v>666.29579999999999</v>
      </c>
      <c r="E994" s="2">
        <v>668.54</v>
      </c>
      <c r="F994" s="2">
        <v>20966092</v>
      </c>
      <c r="G994" s="27" t="str">
        <f>TEXT(StockData[[#This Row],[Date]],"dddd")</f>
        <v>Tuesday</v>
      </c>
      <c r="H994" s="27" t="str">
        <f>TEXT(StockData[[#This Row],[Date]],"mmm yyyy")</f>
        <v>Jul 2021</v>
      </c>
      <c r="I994" s="2">
        <f>StockData[[#This Row],[high]] - StockData[[#This Row],[low]]</f>
        <v>26.984199999999987</v>
      </c>
      <c r="J994" s="27" t="str">
        <f>IF(StockData[[#This Row],[high]]=_xlfn.MAXIFS(StockData[high],StockData[Date],"&lt;="&amp;StockData[[#This Row],[Date]]),"New High","Repeat")</f>
        <v>Repeat</v>
      </c>
      <c r="K994" s="27" t="str">
        <f>IF(StockData[[#This Row],[Spread]]&lt;5,"Low",IF(StockData[[#This Row],[Spread]]&lt;=15,"Medium","High"))</f>
        <v>High</v>
      </c>
      <c r="L994" s="27" t="str">
        <f>IF(StockData[[#This Row],[Spread]] &gt; AVERAGE(StockData[Spread]) * 1.2, "High", IF(StockData[[#This Row],[Spread]] &lt; AVERAGE(StockData[Spread]) * 0.8, "Low", "Medium"))</f>
        <v>High</v>
      </c>
      <c r="M994" s="13">
        <f>(StockData[[#This Row],[close]] - StockData[[#This Row],[open]] )/ StockData[[#This Row],[open]]</f>
        <v>-2.5906282783541328E-2</v>
      </c>
      <c r="N994" s="27">
        <f>IF(StockData[[#This Row],[change%]] &gt; 0.02, 0.9, IF(StockData[[#This Row],[change%]] &lt; -0.02, -0.9, 0))</f>
        <v>-0.9</v>
      </c>
      <c r="O994" s="27" t="str">
        <f>IF(StockData[[#This Row],[sentiment score]] &gt; 0.5, "Positive", IF(StockData[[#This Row],[sentiment score]] &lt; -0.5, "Negative", "Neutral"))</f>
        <v>Negative</v>
      </c>
    </row>
    <row r="995" spans="1:15" x14ac:dyDescent="0.3">
      <c r="A995" s="1">
        <v>44389</v>
      </c>
      <c r="B995" s="2">
        <v>662.2</v>
      </c>
      <c r="C995" s="2">
        <v>687.24</v>
      </c>
      <c r="D995" s="2">
        <v>662.16099999999994</v>
      </c>
      <c r="E995" s="2">
        <v>685.7</v>
      </c>
      <c r="F995" s="2">
        <v>25927042</v>
      </c>
      <c r="G995" s="27" t="str">
        <f>TEXT(StockData[[#This Row],[Date]],"dddd")</f>
        <v>Monday</v>
      </c>
      <c r="H995" s="27" t="str">
        <f>TEXT(StockData[[#This Row],[Date]],"mmm yyyy")</f>
        <v>Jul 2021</v>
      </c>
      <c r="I995" s="2">
        <f>StockData[[#This Row],[high]] - StockData[[#This Row],[low]]</f>
        <v>25.079000000000065</v>
      </c>
      <c r="J995" s="27" t="str">
        <f>IF(StockData[[#This Row],[high]]=_xlfn.MAXIFS(StockData[high],StockData[Date],"&lt;="&amp;StockData[[#This Row],[Date]]),"New High","Repeat")</f>
        <v>Repeat</v>
      </c>
      <c r="K995" s="27" t="str">
        <f>IF(StockData[[#This Row],[Spread]]&lt;5,"Low",IF(StockData[[#This Row],[Spread]]&lt;=15,"Medium","High"))</f>
        <v>High</v>
      </c>
      <c r="L995" s="27" t="str">
        <f>IF(StockData[[#This Row],[Spread]] &gt; AVERAGE(StockData[Spread]) * 1.2, "High", IF(StockData[[#This Row],[Spread]] &lt; AVERAGE(StockData[Spread]) * 0.8, "Low", "Medium"))</f>
        <v>High</v>
      </c>
      <c r="M995" s="13">
        <f>(StockData[[#This Row],[close]] - StockData[[#This Row],[open]] )/ StockData[[#This Row],[open]]</f>
        <v>3.5487768045907579E-2</v>
      </c>
      <c r="N995" s="27">
        <f>IF(StockData[[#This Row],[change%]] &gt; 0.02, 0.9, IF(StockData[[#This Row],[change%]] &lt; -0.02, -0.9, 0))</f>
        <v>0.9</v>
      </c>
      <c r="O995" s="27" t="str">
        <f>IF(StockData[[#This Row],[sentiment score]] &gt; 0.5, "Positive", IF(StockData[[#This Row],[sentiment score]] &lt; -0.5, "Negative", "Neutral"))</f>
        <v>Positive</v>
      </c>
    </row>
    <row r="996" spans="1:15" x14ac:dyDescent="0.3">
      <c r="A996" s="1">
        <v>44386</v>
      </c>
      <c r="B996" s="2">
        <v>653.18499999999995</v>
      </c>
      <c r="C996" s="2">
        <v>658.91</v>
      </c>
      <c r="D996" s="2">
        <v>644.69000000000005</v>
      </c>
      <c r="E996" s="2">
        <v>656.95</v>
      </c>
      <c r="F996" s="2">
        <v>18140548</v>
      </c>
      <c r="G996" s="27" t="str">
        <f>TEXT(StockData[[#This Row],[Date]],"dddd")</f>
        <v>Friday</v>
      </c>
      <c r="H996" s="27" t="str">
        <f>TEXT(StockData[[#This Row],[Date]],"mmm yyyy")</f>
        <v>Jul 2021</v>
      </c>
      <c r="I996" s="2">
        <f>StockData[[#This Row],[high]] - StockData[[#This Row],[low]]</f>
        <v>14.219999999999914</v>
      </c>
      <c r="J996" s="27" t="str">
        <f>IF(StockData[[#This Row],[high]]=_xlfn.MAXIFS(StockData[high],StockData[Date],"&lt;="&amp;StockData[[#This Row],[Date]]),"New High","Repeat")</f>
        <v>Repeat</v>
      </c>
      <c r="K996" s="27" t="str">
        <f>IF(StockData[[#This Row],[Spread]]&lt;5,"Low",IF(StockData[[#This Row],[Spread]]&lt;=15,"Medium","High"))</f>
        <v>Medium</v>
      </c>
      <c r="L996" s="27" t="str">
        <f>IF(StockData[[#This Row],[Spread]] &gt; AVERAGE(StockData[Spread]) * 1.2, "High", IF(StockData[[#This Row],[Spread]] &lt; AVERAGE(StockData[Spread]) * 0.8, "Low", "Medium"))</f>
        <v>Medium</v>
      </c>
      <c r="M996" s="13">
        <f>(StockData[[#This Row],[close]] - StockData[[#This Row],[open]] )/ StockData[[#This Row],[open]]</f>
        <v>5.7640637797868911E-3</v>
      </c>
      <c r="N996" s="27">
        <f>IF(StockData[[#This Row],[change%]] &gt; 0.02, 0.9, IF(StockData[[#This Row],[change%]] &lt; -0.02, -0.9, 0))</f>
        <v>0</v>
      </c>
      <c r="O996" s="27" t="str">
        <f>IF(StockData[[#This Row],[sentiment score]] &gt; 0.5, "Positive", IF(StockData[[#This Row],[sentiment score]] &lt; -0.5, "Negative", "Neutral"))</f>
        <v>Neutral</v>
      </c>
    </row>
    <row r="997" spans="1:15" x14ac:dyDescent="0.3">
      <c r="A997" s="1">
        <v>44385</v>
      </c>
      <c r="B997" s="2">
        <v>628.37</v>
      </c>
      <c r="C997" s="2">
        <v>654.42999999999995</v>
      </c>
      <c r="D997" s="2">
        <v>620.46</v>
      </c>
      <c r="E997" s="2">
        <v>652.80999999999995</v>
      </c>
      <c r="F997" s="2">
        <v>22773316</v>
      </c>
      <c r="G997" s="27" t="str">
        <f>TEXT(StockData[[#This Row],[Date]],"dddd")</f>
        <v>Thursday</v>
      </c>
      <c r="H997" s="27" t="str">
        <f>TEXT(StockData[[#This Row],[Date]],"mmm yyyy")</f>
        <v>Jul 2021</v>
      </c>
      <c r="I997" s="2">
        <f>StockData[[#This Row],[high]] - StockData[[#This Row],[low]]</f>
        <v>33.969999999999914</v>
      </c>
      <c r="J997" s="27" t="str">
        <f>IF(StockData[[#This Row],[high]]=_xlfn.MAXIFS(StockData[high],StockData[Date],"&lt;="&amp;StockData[[#This Row],[Date]]),"New High","Repeat")</f>
        <v>Repeat</v>
      </c>
      <c r="K997" s="27" t="str">
        <f>IF(StockData[[#This Row],[Spread]]&lt;5,"Low",IF(StockData[[#This Row],[Spread]]&lt;=15,"Medium","High"))</f>
        <v>High</v>
      </c>
      <c r="L997" s="27" t="str">
        <f>IF(StockData[[#This Row],[Spread]] &gt; AVERAGE(StockData[Spread]) * 1.2, "High", IF(StockData[[#This Row],[Spread]] &lt; AVERAGE(StockData[Spread]) * 0.8, "Low", "Medium"))</f>
        <v>High</v>
      </c>
      <c r="M997" s="13">
        <f>(StockData[[#This Row],[close]] - StockData[[#This Row],[open]] )/ StockData[[#This Row],[open]]</f>
        <v>3.8894282031287204E-2</v>
      </c>
      <c r="N997" s="27">
        <f>IF(StockData[[#This Row],[change%]] &gt; 0.02, 0.9, IF(StockData[[#This Row],[change%]] &lt; -0.02, -0.9, 0))</f>
        <v>0.9</v>
      </c>
      <c r="O997" s="27" t="str">
        <f>IF(StockData[[#This Row],[sentiment score]] &gt; 0.5, "Positive", IF(StockData[[#This Row],[sentiment score]] &lt; -0.5, "Negative", "Neutral"))</f>
        <v>Positive</v>
      </c>
    </row>
    <row r="998" spans="1:15" x14ac:dyDescent="0.3">
      <c r="A998" s="1">
        <v>44384</v>
      </c>
      <c r="B998" s="2">
        <v>664.27</v>
      </c>
      <c r="C998" s="2">
        <v>665.7</v>
      </c>
      <c r="D998" s="2">
        <v>638.32000000000005</v>
      </c>
      <c r="E998" s="2">
        <v>644.65</v>
      </c>
      <c r="F998" s="2">
        <v>18791960</v>
      </c>
      <c r="G998" s="27" t="str">
        <f>TEXT(StockData[[#This Row],[Date]],"dddd")</f>
        <v>Wednesday</v>
      </c>
      <c r="H998" s="27" t="str">
        <f>TEXT(StockData[[#This Row],[Date]],"mmm yyyy")</f>
        <v>Jul 2021</v>
      </c>
      <c r="I998" s="2">
        <f>StockData[[#This Row],[high]] - StockData[[#This Row],[low]]</f>
        <v>27.379999999999995</v>
      </c>
      <c r="J998" s="27" t="str">
        <f>IF(StockData[[#This Row],[high]]=_xlfn.MAXIFS(StockData[high],StockData[Date],"&lt;="&amp;StockData[[#This Row],[Date]]),"New High","Repeat")</f>
        <v>Repeat</v>
      </c>
      <c r="K998" s="27" t="str">
        <f>IF(StockData[[#This Row],[Spread]]&lt;5,"Low",IF(StockData[[#This Row],[Spread]]&lt;=15,"Medium","High"))</f>
        <v>High</v>
      </c>
      <c r="L998" s="27" t="str">
        <f>IF(StockData[[#This Row],[Spread]] &gt; AVERAGE(StockData[Spread]) * 1.2, "High", IF(StockData[[#This Row],[Spread]] &lt; AVERAGE(StockData[Spread]) * 0.8, "Low", "Medium"))</f>
        <v>High</v>
      </c>
      <c r="M998" s="13">
        <f>(StockData[[#This Row],[close]] - StockData[[#This Row],[open]] )/ StockData[[#This Row],[open]]</f>
        <v>-2.9536182576362029E-2</v>
      </c>
      <c r="N998" s="27">
        <f>IF(StockData[[#This Row],[change%]] &gt; 0.02, 0.9, IF(StockData[[#This Row],[change%]] &lt; -0.02, -0.9, 0))</f>
        <v>-0.9</v>
      </c>
      <c r="O998" s="27" t="str">
        <f>IF(StockData[[#This Row],[sentiment score]] &gt; 0.5, "Positive", IF(StockData[[#This Row],[sentiment score]] &lt; -0.5, "Negative", "Neutral"))</f>
        <v>Negative</v>
      </c>
    </row>
    <row r="999" spans="1:15" x14ac:dyDescent="0.3">
      <c r="A999" s="1">
        <v>44383</v>
      </c>
      <c r="B999" s="2">
        <v>681.7115</v>
      </c>
      <c r="C999" s="2">
        <v>684</v>
      </c>
      <c r="D999" s="2">
        <v>651.40020000000004</v>
      </c>
      <c r="E999" s="2">
        <v>659.58</v>
      </c>
      <c r="F999" s="2">
        <v>23284450</v>
      </c>
      <c r="G999" s="27" t="str">
        <f>TEXT(StockData[[#This Row],[Date]],"dddd")</f>
        <v>Tuesday</v>
      </c>
      <c r="H999" s="27" t="str">
        <f>TEXT(StockData[[#This Row],[Date]],"mmm yyyy")</f>
        <v>Jul 2021</v>
      </c>
      <c r="I999" s="2">
        <f>StockData[[#This Row],[high]] - StockData[[#This Row],[low]]</f>
        <v>32.599799999999959</v>
      </c>
      <c r="J999" s="27" t="str">
        <f>IF(StockData[[#This Row],[high]]=_xlfn.MAXIFS(StockData[high],StockData[Date],"&lt;="&amp;StockData[[#This Row],[Date]]),"New High","Repeat")</f>
        <v>Repeat</v>
      </c>
      <c r="K999" s="27" t="str">
        <f>IF(StockData[[#This Row],[Spread]]&lt;5,"Low",IF(StockData[[#This Row],[Spread]]&lt;=15,"Medium","High"))</f>
        <v>High</v>
      </c>
      <c r="L999" s="27" t="str">
        <f>IF(StockData[[#This Row],[Spread]] &gt; AVERAGE(StockData[Spread]) * 1.2, "High", IF(StockData[[#This Row],[Spread]] &lt; AVERAGE(StockData[Spread]) * 0.8, "Low", "Medium"))</f>
        <v>High</v>
      </c>
      <c r="M999" s="13">
        <f>(StockData[[#This Row],[close]] - StockData[[#This Row],[open]] )/ StockData[[#This Row],[open]]</f>
        <v>-3.2464612963108236E-2</v>
      </c>
      <c r="N999" s="27">
        <f>IF(StockData[[#This Row],[change%]] &gt; 0.02, 0.9, IF(StockData[[#This Row],[change%]] &lt; -0.02, -0.9, 0))</f>
        <v>-0.9</v>
      </c>
      <c r="O999" s="27" t="str">
        <f>IF(StockData[[#This Row],[sentiment score]] &gt; 0.5, "Positive", IF(StockData[[#This Row],[sentiment score]] &lt; -0.5, "Negative", "Neutral"))</f>
        <v>Negative</v>
      </c>
    </row>
    <row r="1000" spans="1:15" x14ac:dyDescent="0.3">
      <c r="A1000" s="1">
        <v>44379</v>
      </c>
      <c r="B1000" s="2">
        <v>678.98</v>
      </c>
      <c r="C1000" s="2">
        <v>700</v>
      </c>
      <c r="D1000" s="2">
        <v>673.26</v>
      </c>
      <c r="E1000" s="2">
        <v>678.9</v>
      </c>
      <c r="F1000" s="2">
        <v>27097374</v>
      </c>
      <c r="G1000" s="27" t="str">
        <f>TEXT(StockData[[#This Row],[Date]],"dddd")</f>
        <v>Friday</v>
      </c>
      <c r="H1000" s="27" t="str">
        <f>TEXT(StockData[[#This Row],[Date]],"mmm yyyy")</f>
        <v>Jul 2021</v>
      </c>
      <c r="I1000" s="2">
        <f>StockData[[#This Row],[high]] - StockData[[#This Row],[low]]</f>
        <v>26.740000000000009</v>
      </c>
      <c r="J1000" s="27" t="str">
        <f>IF(StockData[[#This Row],[high]]=_xlfn.MAXIFS(StockData[high],StockData[Date],"&lt;="&amp;StockData[[#This Row],[Date]]),"New High","Repeat")</f>
        <v>Repeat</v>
      </c>
      <c r="K1000" s="27" t="str">
        <f>IF(StockData[[#This Row],[Spread]]&lt;5,"Low",IF(StockData[[#This Row],[Spread]]&lt;=15,"Medium","High"))</f>
        <v>High</v>
      </c>
      <c r="L1000" s="27" t="str">
        <f>IF(StockData[[#This Row],[Spread]] &gt; AVERAGE(StockData[Spread]) * 1.2, "High", IF(StockData[[#This Row],[Spread]] &lt; AVERAGE(StockData[Spread]) * 0.8, "Low", "Medium"))</f>
        <v>High</v>
      </c>
      <c r="M1000" s="13">
        <f>(StockData[[#This Row],[close]] - StockData[[#This Row],[open]] )/ StockData[[#This Row],[open]]</f>
        <v>-1.1782379451536264E-4</v>
      </c>
      <c r="N1000" s="27">
        <f>IF(StockData[[#This Row],[change%]] &gt; 0.02, 0.9, IF(StockData[[#This Row],[change%]] &lt; -0.02, -0.9, 0))</f>
        <v>0</v>
      </c>
      <c r="O1000" s="27" t="str">
        <f>IF(StockData[[#This Row],[sentiment score]] &gt; 0.5, "Positive", IF(StockData[[#This Row],[sentiment score]] &lt; -0.5, "Negative", "Neutral"))</f>
        <v>Neutral</v>
      </c>
    </row>
    <row r="1001" spans="1:15" x14ac:dyDescent="0.3">
      <c r="A1001" s="1">
        <v>44378</v>
      </c>
      <c r="B1001" s="2">
        <v>683.92</v>
      </c>
      <c r="C1001" s="2">
        <v>687.99</v>
      </c>
      <c r="D1001" s="2">
        <v>672.8</v>
      </c>
      <c r="E1001" s="2">
        <v>677.92</v>
      </c>
      <c r="F1001" s="2">
        <v>18634522</v>
      </c>
      <c r="G1001" s="27" t="str">
        <f>TEXT(StockData[[#This Row],[Date]],"dddd")</f>
        <v>Thursday</v>
      </c>
      <c r="H1001" s="27" t="str">
        <f>TEXT(StockData[[#This Row],[Date]],"mmm yyyy")</f>
        <v>Jul 2021</v>
      </c>
      <c r="I1001" s="2">
        <f>StockData[[#This Row],[high]] - StockData[[#This Row],[low]]</f>
        <v>15.190000000000055</v>
      </c>
      <c r="J1001" s="27" t="str">
        <f>IF(StockData[[#This Row],[high]]=_xlfn.MAXIFS(StockData[high],StockData[Date],"&lt;="&amp;StockData[[#This Row],[Date]]),"New High","Repeat")</f>
        <v>Repeat</v>
      </c>
      <c r="K1001" s="27" t="str">
        <f>IF(StockData[[#This Row],[Spread]]&lt;5,"Low",IF(StockData[[#This Row],[Spread]]&lt;=15,"Medium","High"))</f>
        <v>High</v>
      </c>
      <c r="L1001" s="27" t="str">
        <f>IF(StockData[[#This Row],[Spread]] &gt; AVERAGE(StockData[Spread]) * 1.2, "High", IF(StockData[[#This Row],[Spread]] &lt; AVERAGE(StockData[Spread]) * 0.8, "Low", "Medium"))</f>
        <v>Medium</v>
      </c>
      <c r="M1001" s="13">
        <f>(StockData[[#This Row],[close]] - StockData[[#This Row],[open]] )/ StockData[[#This Row],[open]]</f>
        <v>-8.7729559012750032E-3</v>
      </c>
      <c r="N1001" s="27">
        <f>IF(StockData[[#This Row],[change%]] &gt; 0.02, 0.9, IF(StockData[[#This Row],[change%]] &lt; -0.02, -0.9, 0))</f>
        <v>0</v>
      </c>
      <c r="O1001" s="27" t="str">
        <f>IF(StockData[[#This Row],[sentiment score]] &gt; 0.5, "Positive", IF(StockData[[#This Row],[sentiment score]] &lt; -0.5, "Negative", "Neutral"))</f>
        <v>Neutral</v>
      </c>
    </row>
    <row r="1002" spans="1:15" x14ac:dyDescent="0.3">
      <c r="A1002" s="1">
        <v>44377</v>
      </c>
      <c r="B1002" s="2">
        <v>679.77</v>
      </c>
      <c r="C1002" s="2">
        <v>692.81</v>
      </c>
      <c r="D1002" s="2">
        <v>678.14</v>
      </c>
      <c r="E1002" s="2">
        <v>679.7</v>
      </c>
      <c r="F1002" s="2">
        <v>18924862</v>
      </c>
      <c r="G1002" s="27" t="str">
        <f>TEXT(StockData[[#This Row],[Date]],"dddd")</f>
        <v>Wednesday</v>
      </c>
      <c r="H1002" s="27" t="str">
        <f>TEXT(StockData[[#This Row],[Date]],"mmm yyyy")</f>
        <v>Jun 2021</v>
      </c>
      <c r="I1002" s="2">
        <f>StockData[[#This Row],[high]] - StockData[[#This Row],[low]]</f>
        <v>14.669999999999959</v>
      </c>
      <c r="J1002" s="27" t="str">
        <f>IF(StockData[[#This Row],[high]]=_xlfn.MAXIFS(StockData[high],StockData[Date],"&lt;="&amp;StockData[[#This Row],[Date]]),"New High","Repeat")</f>
        <v>Repeat</v>
      </c>
      <c r="K1002" s="27" t="str">
        <f>IF(StockData[[#This Row],[Spread]]&lt;5,"Low",IF(StockData[[#This Row],[Spread]]&lt;=15,"Medium","High"))</f>
        <v>Medium</v>
      </c>
      <c r="L1002" s="27" t="str">
        <f>IF(StockData[[#This Row],[Spread]] &gt; AVERAGE(StockData[Spread]) * 1.2, "High", IF(StockData[[#This Row],[Spread]] &lt; AVERAGE(StockData[Spread]) * 0.8, "Low", "Medium"))</f>
        <v>Medium</v>
      </c>
      <c r="M1002" s="13">
        <f>(StockData[[#This Row],[close]] - StockData[[#This Row],[open]] )/ StockData[[#This Row],[open]]</f>
        <v>-1.0297600659037077E-4</v>
      </c>
      <c r="N1002" s="27">
        <f>IF(StockData[[#This Row],[change%]] &gt; 0.02, 0.9, IF(StockData[[#This Row],[change%]] &lt; -0.02, -0.9, 0))</f>
        <v>0</v>
      </c>
      <c r="O1002" s="27" t="str">
        <f>IF(StockData[[#This Row],[sentiment score]] &gt; 0.5, "Positive", IF(StockData[[#This Row],[sentiment score]] &lt; -0.5, "Negative", "Neutral"))</f>
        <v>Neutral</v>
      </c>
    </row>
    <row r="1003" spans="1:15" x14ac:dyDescent="0.3">
      <c r="A1003" s="1">
        <v>44376</v>
      </c>
      <c r="B1003" s="2">
        <v>684.65</v>
      </c>
      <c r="C1003" s="2">
        <v>687.50990000000002</v>
      </c>
      <c r="D1003" s="2">
        <v>675.89</v>
      </c>
      <c r="E1003" s="2">
        <v>680.76</v>
      </c>
      <c r="F1003" s="2">
        <v>17381313</v>
      </c>
      <c r="G1003" s="27" t="str">
        <f>TEXT(StockData[[#This Row],[Date]],"dddd")</f>
        <v>Tuesday</v>
      </c>
      <c r="H1003" s="27" t="str">
        <f>TEXT(StockData[[#This Row],[Date]],"mmm yyyy")</f>
        <v>Jun 2021</v>
      </c>
      <c r="I1003" s="2">
        <f>StockData[[#This Row],[high]] - StockData[[#This Row],[low]]</f>
        <v>11.61990000000003</v>
      </c>
      <c r="J1003" s="27" t="str">
        <f>IF(StockData[[#This Row],[high]]=_xlfn.MAXIFS(StockData[high],StockData[Date],"&lt;="&amp;StockData[[#This Row],[Date]]),"New High","Repeat")</f>
        <v>Repeat</v>
      </c>
      <c r="K1003" s="27" t="str">
        <f>IF(StockData[[#This Row],[Spread]]&lt;5,"Low",IF(StockData[[#This Row],[Spread]]&lt;=15,"Medium","High"))</f>
        <v>Medium</v>
      </c>
      <c r="L1003" s="27" t="str">
        <f>IF(StockData[[#This Row],[Spread]] &gt; AVERAGE(StockData[Spread]) * 1.2, "High", IF(StockData[[#This Row],[Spread]] &lt; AVERAGE(StockData[Spread]) * 0.8, "Low", "Medium"))</f>
        <v>Medium</v>
      </c>
      <c r="M1003" s="13">
        <f>(StockData[[#This Row],[close]] - StockData[[#This Row],[open]] )/ StockData[[#This Row],[open]]</f>
        <v>-5.681735193164371E-3</v>
      </c>
      <c r="N1003" s="27">
        <f>IF(StockData[[#This Row],[change%]] &gt; 0.02, 0.9, IF(StockData[[#This Row],[change%]] &lt; -0.02, -0.9, 0))</f>
        <v>0</v>
      </c>
      <c r="O1003" s="27" t="str">
        <f>IF(StockData[[#This Row],[sentiment score]] &gt; 0.5, "Positive", IF(StockData[[#This Row],[sentiment score]] &lt; -0.5, "Negative", "Neutral"))</f>
        <v>Neutral</v>
      </c>
    </row>
    <row r="1004" spans="1:15" x14ac:dyDescent="0.3">
      <c r="A1004" s="1">
        <v>44375</v>
      </c>
      <c r="B1004" s="2">
        <v>671.64</v>
      </c>
      <c r="C1004" s="2">
        <v>694.69989999999996</v>
      </c>
      <c r="D1004" s="2">
        <v>670.32</v>
      </c>
      <c r="E1004" s="2">
        <v>688.72</v>
      </c>
      <c r="F1004" s="2">
        <v>21628159</v>
      </c>
      <c r="G1004" s="27" t="str">
        <f>TEXT(StockData[[#This Row],[Date]],"dddd")</f>
        <v>Monday</v>
      </c>
      <c r="H1004" s="27" t="str">
        <f>TEXT(StockData[[#This Row],[Date]],"mmm yyyy")</f>
        <v>Jun 2021</v>
      </c>
      <c r="I1004" s="2">
        <f>StockData[[#This Row],[high]] - StockData[[#This Row],[low]]</f>
        <v>24.379899999999907</v>
      </c>
      <c r="J1004" s="27" t="str">
        <f>IF(StockData[[#This Row],[high]]=_xlfn.MAXIFS(StockData[high],StockData[Date],"&lt;="&amp;StockData[[#This Row],[Date]]),"New High","Repeat")</f>
        <v>Repeat</v>
      </c>
      <c r="K1004" s="27" t="str">
        <f>IF(StockData[[#This Row],[Spread]]&lt;5,"Low",IF(StockData[[#This Row],[Spread]]&lt;=15,"Medium","High"))</f>
        <v>High</v>
      </c>
      <c r="L1004" s="27" t="str">
        <f>IF(StockData[[#This Row],[Spread]] &gt; AVERAGE(StockData[Spread]) * 1.2, "High", IF(StockData[[#This Row],[Spread]] &lt; AVERAGE(StockData[Spread]) * 0.8, "Low", "Medium"))</f>
        <v>High</v>
      </c>
      <c r="M1004" s="13">
        <f>(StockData[[#This Row],[close]] - StockData[[#This Row],[open]] )/ StockData[[#This Row],[open]]</f>
        <v>2.5430290036329049E-2</v>
      </c>
      <c r="N1004" s="27">
        <f>IF(StockData[[#This Row],[change%]] &gt; 0.02, 0.9, IF(StockData[[#This Row],[change%]] &lt; -0.02, -0.9, 0))</f>
        <v>0.9</v>
      </c>
      <c r="O1004" s="27" t="str">
        <f>IF(StockData[[#This Row],[sentiment score]] &gt; 0.5, "Positive", IF(StockData[[#This Row],[sentiment score]] &lt; -0.5, "Negative", "Neutral"))</f>
        <v>Positive</v>
      </c>
    </row>
    <row r="1005" spans="1:15" x14ac:dyDescent="0.3">
      <c r="A1005" s="1">
        <v>44372</v>
      </c>
      <c r="B1005" s="2">
        <v>689.58</v>
      </c>
      <c r="C1005" s="2">
        <v>693.81</v>
      </c>
      <c r="D1005" s="2">
        <v>668.7</v>
      </c>
      <c r="E1005" s="2">
        <v>671.87</v>
      </c>
      <c r="F1005" s="2">
        <v>32496707</v>
      </c>
      <c r="G1005" s="27" t="str">
        <f>TEXT(StockData[[#This Row],[Date]],"dddd")</f>
        <v>Friday</v>
      </c>
      <c r="H1005" s="27" t="str">
        <f>TEXT(StockData[[#This Row],[Date]],"mmm yyyy")</f>
        <v>Jun 2021</v>
      </c>
      <c r="I1005" s="2">
        <f>StockData[[#This Row],[high]] - StockData[[#This Row],[low]]</f>
        <v>25.1099999999999</v>
      </c>
      <c r="J1005" s="27" t="str">
        <f>IF(StockData[[#This Row],[high]]=_xlfn.MAXIFS(StockData[high],StockData[Date],"&lt;="&amp;StockData[[#This Row],[Date]]),"New High","Repeat")</f>
        <v>Repeat</v>
      </c>
      <c r="K1005" s="27" t="str">
        <f>IF(StockData[[#This Row],[Spread]]&lt;5,"Low",IF(StockData[[#This Row],[Spread]]&lt;=15,"Medium","High"))</f>
        <v>High</v>
      </c>
      <c r="L1005" s="27" t="str">
        <f>IF(StockData[[#This Row],[Spread]] &gt; AVERAGE(StockData[Spread]) * 1.2, "High", IF(StockData[[#This Row],[Spread]] &lt; AVERAGE(StockData[Spread]) * 0.8, "Low", "Medium"))</f>
        <v>High</v>
      </c>
      <c r="M1005" s="13">
        <f>(StockData[[#This Row],[close]] - StockData[[#This Row],[open]] )/ StockData[[#This Row],[open]]</f>
        <v>-2.5682299370631451E-2</v>
      </c>
      <c r="N1005" s="27">
        <f>IF(StockData[[#This Row],[change%]] &gt; 0.02, 0.9, IF(StockData[[#This Row],[change%]] &lt; -0.02, -0.9, 0))</f>
        <v>-0.9</v>
      </c>
      <c r="O1005" s="27" t="str">
        <f>IF(StockData[[#This Row],[sentiment score]] &gt; 0.5, "Positive", IF(StockData[[#This Row],[sentiment score]] &lt; -0.5, "Negative", "Neutral"))</f>
        <v>Negative</v>
      </c>
    </row>
    <row r="1006" spans="1:15" x14ac:dyDescent="0.3">
      <c r="A1006" s="1">
        <v>44371</v>
      </c>
      <c r="B1006" s="2">
        <v>674.99</v>
      </c>
      <c r="C1006" s="2">
        <v>697.62</v>
      </c>
      <c r="D1006" s="2">
        <v>667.61</v>
      </c>
      <c r="E1006" s="2">
        <v>679.82</v>
      </c>
      <c r="F1006" s="2">
        <v>45982386</v>
      </c>
      <c r="G1006" s="27" t="str">
        <f>TEXT(StockData[[#This Row],[Date]],"dddd")</f>
        <v>Thursday</v>
      </c>
      <c r="H1006" s="27" t="str">
        <f>TEXT(StockData[[#This Row],[Date]],"mmm yyyy")</f>
        <v>Jun 2021</v>
      </c>
      <c r="I1006" s="2">
        <f>StockData[[#This Row],[high]] - StockData[[#This Row],[low]]</f>
        <v>30.009999999999991</v>
      </c>
      <c r="J1006" s="27" t="str">
        <f>IF(StockData[[#This Row],[high]]=_xlfn.MAXIFS(StockData[high],StockData[Date],"&lt;="&amp;StockData[[#This Row],[Date]]),"New High","Repeat")</f>
        <v>Repeat</v>
      </c>
      <c r="K1006" s="27" t="str">
        <f>IF(StockData[[#This Row],[Spread]]&lt;5,"Low",IF(StockData[[#This Row],[Spread]]&lt;=15,"Medium","High"))</f>
        <v>High</v>
      </c>
      <c r="L1006" s="27" t="str">
        <f>IF(StockData[[#This Row],[Spread]] &gt; AVERAGE(StockData[Spread]) * 1.2, "High", IF(StockData[[#This Row],[Spread]] &lt; AVERAGE(StockData[Spread]) * 0.8, "Low", "Medium"))</f>
        <v>High</v>
      </c>
      <c r="M1006" s="13">
        <f>(StockData[[#This Row],[close]] - StockData[[#This Row],[open]] )/ StockData[[#This Row],[open]]</f>
        <v>7.1556615653565843E-3</v>
      </c>
      <c r="N1006" s="27">
        <f>IF(StockData[[#This Row],[change%]] &gt; 0.02, 0.9, IF(StockData[[#This Row],[change%]] &lt; -0.02, -0.9, 0))</f>
        <v>0</v>
      </c>
      <c r="O1006" s="27" t="str">
        <f>IF(StockData[[#This Row],[sentiment score]] &gt; 0.5, "Positive", IF(StockData[[#This Row],[sentiment score]] &lt; -0.5, "Negative", "Neutral"))</f>
        <v>Neutral</v>
      </c>
    </row>
    <row r="1007" spans="1:15" x14ac:dyDescent="0.3">
      <c r="A1007" s="1">
        <v>44370</v>
      </c>
      <c r="B1007" s="2">
        <v>632</v>
      </c>
      <c r="C1007" s="2">
        <v>657.20399999999995</v>
      </c>
      <c r="D1007" s="2">
        <v>630.04</v>
      </c>
      <c r="E1007" s="2">
        <v>656.57</v>
      </c>
      <c r="F1007" s="2">
        <v>31099228</v>
      </c>
      <c r="G1007" s="27" t="str">
        <f>TEXT(StockData[[#This Row],[Date]],"dddd")</f>
        <v>Wednesday</v>
      </c>
      <c r="H1007" s="27" t="str">
        <f>TEXT(StockData[[#This Row],[Date]],"mmm yyyy")</f>
        <v>Jun 2021</v>
      </c>
      <c r="I1007" s="2">
        <f>StockData[[#This Row],[high]] - StockData[[#This Row],[low]]</f>
        <v>27.163999999999987</v>
      </c>
      <c r="J1007" s="27" t="str">
        <f>IF(StockData[[#This Row],[high]]=_xlfn.MAXIFS(StockData[high],StockData[Date],"&lt;="&amp;StockData[[#This Row],[Date]]),"New High","Repeat")</f>
        <v>Repeat</v>
      </c>
      <c r="K1007" s="27" t="str">
        <f>IF(StockData[[#This Row],[Spread]]&lt;5,"Low",IF(StockData[[#This Row],[Spread]]&lt;=15,"Medium","High"))</f>
        <v>High</v>
      </c>
      <c r="L1007" s="27" t="str">
        <f>IF(StockData[[#This Row],[Spread]] &gt; AVERAGE(StockData[Spread]) * 1.2, "High", IF(StockData[[#This Row],[Spread]] &lt; AVERAGE(StockData[Spread]) * 0.8, "Low", "Medium"))</f>
        <v>High</v>
      </c>
      <c r="M1007" s="13">
        <f>(StockData[[#This Row],[close]] - StockData[[#This Row],[open]] )/ StockData[[#This Row],[open]]</f>
        <v>3.8876582278481092E-2</v>
      </c>
      <c r="N1007" s="27">
        <f>IF(StockData[[#This Row],[change%]] &gt; 0.02, 0.9, IF(StockData[[#This Row],[change%]] &lt; -0.02, -0.9, 0))</f>
        <v>0.9</v>
      </c>
      <c r="O1007" s="27" t="str">
        <f>IF(StockData[[#This Row],[sentiment score]] &gt; 0.5, "Positive", IF(StockData[[#This Row],[sentiment score]] &lt; -0.5, "Negative", "Neutral"))</f>
        <v>Positive</v>
      </c>
    </row>
    <row r="1008" spans="1:15" x14ac:dyDescent="0.3">
      <c r="A1008" s="1">
        <v>44369</v>
      </c>
      <c r="B1008" s="2">
        <v>618.25</v>
      </c>
      <c r="C1008" s="2">
        <v>628.5693</v>
      </c>
      <c r="D1008" s="2">
        <v>615.5</v>
      </c>
      <c r="E1008" s="2">
        <v>623.71</v>
      </c>
      <c r="F1008" s="2">
        <v>19158892</v>
      </c>
      <c r="G1008" s="27" t="str">
        <f>TEXT(StockData[[#This Row],[Date]],"dddd")</f>
        <v>Tuesday</v>
      </c>
      <c r="H1008" s="27" t="str">
        <f>TEXT(StockData[[#This Row],[Date]],"mmm yyyy")</f>
        <v>Jun 2021</v>
      </c>
      <c r="I1008" s="2">
        <f>StockData[[#This Row],[high]] - StockData[[#This Row],[low]]</f>
        <v>13.069299999999998</v>
      </c>
      <c r="J1008" s="27" t="str">
        <f>IF(StockData[[#This Row],[high]]=_xlfn.MAXIFS(StockData[high],StockData[Date],"&lt;="&amp;StockData[[#This Row],[Date]]),"New High","Repeat")</f>
        <v>Repeat</v>
      </c>
      <c r="K1008" s="27" t="str">
        <f>IF(StockData[[#This Row],[Spread]]&lt;5,"Low",IF(StockData[[#This Row],[Spread]]&lt;=15,"Medium","High"))</f>
        <v>Medium</v>
      </c>
      <c r="L1008" s="27" t="str">
        <f>IF(StockData[[#This Row],[Spread]] &gt; AVERAGE(StockData[Spread]) * 1.2, "High", IF(StockData[[#This Row],[Spread]] &lt; AVERAGE(StockData[Spread]) * 0.8, "Low", "Medium"))</f>
        <v>Medium</v>
      </c>
      <c r="M1008" s="13">
        <f>(StockData[[#This Row],[close]] - StockData[[#This Row],[open]] )/ StockData[[#This Row],[open]]</f>
        <v>8.8313788920340256E-3</v>
      </c>
      <c r="N1008" s="27">
        <f>IF(StockData[[#This Row],[change%]] &gt; 0.02, 0.9, IF(StockData[[#This Row],[change%]] &lt; -0.02, -0.9, 0))</f>
        <v>0</v>
      </c>
      <c r="O1008" s="27" t="str">
        <f>IF(StockData[[#This Row],[sentiment score]] &gt; 0.5, "Positive", IF(StockData[[#This Row],[sentiment score]] &lt; -0.5, "Negative", "Neutral"))</f>
        <v>Neutral</v>
      </c>
    </row>
    <row r="1009" spans="1:15" x14ac:dyDescent="0.3">
      <c r="A1009" s="1">
        <v>44368</v>
      </c>
      <c r="B1009" s="2">
        <v>624.48</v>
      </c>
      <c r="C1009" s="2">
        <v>631.39</v>
      </c>
      <c r="D1009" s="2">
        <v>608.88</v>
      </c>
      <c r="E1009" s="2">
        <v>620.83000000000004</v>
      </c>
      <c r="F1009" s="2">
        <v>24812741</v>
      </c>
      <c r="G1009" s="27" t="str">
        <f>TEXT(StockData[[#This Row],[Date]],"dddd")</f>
        <v>Monday</v>
      </c>
      <c r="H1009" s="27" t="str">
        <f>TEXT(StockData[[#This Row],[Date]],"mmm yyyy")</f>
        <v>Jun 2021</v>
      </c>
      <c r="I1009" s="2">
        <f>StockData[[#This Row],[high]] - StockData[[#This Row],[low]]</f>
        <v>22.509999999999991</v>
      </c>
      <c r="J1009" s="27" t="str">
        <f>IF(StockData[[#This Row],[high]]=_xlfn.MAXIFS(StockData[high],StockData[Date],"&lt;="&amp;StockData[[#This Row],[Date]]),"New High","Repeat")</f>
        <v>Repeat</v>
      </c>
      <c r="K1009" s="27" t="str">
        <f>IF(StockData[[#This Row],[Spread]]&lt;5,"Low",IF(StockData[[#This Row],[Spread]]&lt;=15,"Medium","High"))</f>
        <v>High</v>
      </c>
      <c r="L1009" s="27" t="str">
        <f>IF(StockData[[#This Row],[Spread]] &gt; AVERAGE(StockData[Spread]) * 1.2, "High", IF(StockData[[#This Row],[Spread]] &lt; AVERAGE(StockData[Spread]) * 0.8, "Low", "Medium"))</f>
        <v>High</v>
      </c>
      <c r="M1009" s="13">
        <f>(StockData[[#This Row],[close]] - StockData[[#This Row],[open]] )/ StockData[[#This Row],[open]]</f>
        <v>-5.8448629259543576E-3</v>
      </c>
      <c r="N1009" s="27">
        <f>IF(StockData[[#This Row],[change%]] &gt; 0.02, 0.9, IF(StockData[[#This Row],[change%]] &lt; -0.02, -0.9, 0))</f>
        <v>0</v>
      </c>
      <c r="O1009" s="27" t="str">
        <f>IF(StockData[[#This Row],[sentiment score]] &gt; 0.5, "Positive", IF(StockData[[#This Row],[sentiment score]] &lt; -0.5, "Negative", "Neutral"))</f>
        <v>Neutral</v>
      </c>
    </row>
    <row r="1010" spans="1:15" x14ac:dyDescent="0.3">
      <c r="A1010" s="1">
        <v>44365</v>
      </c>
      <c r="B1010" s="2">
        <v>613.37</v>
      </c>
      <c r="C1010" s="2">
        <v>628.35</v>
      </c>
      <c r="D1010" s="2">
        <v>611.79999999999995</v>
      </c>
      <c r="E1010" s="2">
        <v>623.30999999999995</v>
      </c>
      <c r="F1010" s="2">
        <v>24560905</v>
      </c>
      <c r="G1010" s="27" t="str">
        <f>TEXT(StockData[[#This Row],[Date]],"dddd")</f>
        <v>Friday</v>
      </c>
      <c r="H1010" s="27" t="str">
        <f>TEXT(StockData[[#This Row],[Date]],"mmm yyyy")</f>
        <v>Jun 2021</v>
      </c>
      <c r="I1010" s="2">
        <f>StockData[[#This Row],[high]] - StockData[[#This Row],[low]]</f>
        <v>16.550000000000068</v>
      </c>
      <c r="J1010" s="27" t="str">
        <f>IF(StockData[[#This Row],[high]]=_xlfn.MAXIFS(StockData[high],StockData[Date],"&lt;="&amp;StockData[[#This Row],[Date]]),"New High","Repeat")</f>
        <v>Repeat</v>
      </c>
      <c r="K1010" s="27" t="str">
        <f>IF(StockData[[#This Row],[Spread]]&lt;5,"Low",IF(StockData[[#This Row],[Spread]]&lt;=15,"Medium","High"))</f>
        <v>High</v>
      </c>
      <c r="L1010" s="27" t="str">
        <f>IF(StockData[[#This Row],[Spread]] &gt; AVERAGE(StockData[Spread]) * 1.2, "High", IF(StockData[[#This Row],[Spread]] &lt; AVERAGE(StockData[Spread]) * 0.8, "Low", "Medium"))</f>
        <v>High</v>
      </c>
      <c r="M1010" s="13">
        <f>(StockData[[#This Row],[close]] - StockData[[#This Row],[open]] )/ StockData[[#This Row],[open]]</f>
        <v>1.6205552928900892E-2</v>
      </c>
      <c r="N1010" s="27">
        <f>IF(StockData[[#This Row],[change%]] &gt; 0.02, 0.9, IF(StockData[[#This Row],[change%]] &lt; -0.02, -0.9, 0))</f>
        <v>0</v>
      </c>
      <c r="O1010" s="27" t="str">
        <f>IF(StockData[[#This Row],[sentiment score]] &gt; 0.5, "Positive", IF(StockData[[#This Row],[sentiment score]] &lt; -0.5, "Negative", "Neutral"))</f>
        <v>Neutral</v>
      </c>
    </row>
    <row r="1011" spans="1:15" x14ac:dyDescent="0.3">
      <c r="A1011" s="1">
        <v>44364</v>
      </c>
      <c r="B1011" s="2">
        <v>601.88779999999997</v>
      </c>
      <c r="C1011" s="2">
        <v>621.47</v>
      </c>
      <c r="D1011" s="2">
        <v>601.34</v>
      </c>
      <c r="E1011" s="2">
        <v>616.6</v>
      </c>
      <c r="F1011" s="2">
        <v>22701350</v>
      </c>
      <c r="G1011" s="27" t="str">
        <f>TEXT(StockData[[#This Row],[Date]],"dddd")</f>
        <v>Thursday</v>
      </c>
      <c r="H1011" s="27" t="str">
        <f>TEXT(StockData[[#This Row],[Date]],"mmm yyyy")</f>
        <v>Jun 2021</v>
      </c>
      <c r="I1011" s="2">
        <f>StockData[[#This Row],[high]] - StockData[[#This Row],[low]]</f>
        <v>20.129999999999995</v>
      </c>
      <c r="J1011" s="27" t="str">
        <f>IF(StockData[[#This Row],[high]]=_xlfn.MAXIFS(StockData[high],StockData[Date],"&lt;="&amp;StockData[[#This Row],[Date]]),"New High","Repeat")</f>
        <v>Repeat</v>
      </c>
      <c r="K1011" s="27" t="str">
        <f>IF(StockData[[#This Row],[Spread]]&lt;5,"Low",IF(StockData[[#This Row],[Spread]]&lt;=15,"Medium","High"))</f>
        <v>High</v>
      </c>
      <c r="L1011" s="27" t="str">
        <f>IF(StockData[[#This Row],[Spread]] &gt; AVERAGE(StockData[Spread]) * 1.2, "High", IF(StockData[[#This Row],[Spread]] &lt; AVERAGE(StockData[Spread]) * 0.8, "Low", "Medium"))</f>
        <v>High</v>
      </c>
      <c r="M1011" s="13">
        <f>(StockData[[#This Row],[close]] - StockData[[#This Row],[open]] )/ StockData[[#This Row],[open]]</f>
        <v>2.4443426166803936E-2</v>
      </c>
      <c r="N1011" s="27">
        <f>IF(StockData[[#This Row],[change%]] &gt; 0.02, 0.9, IF(StockData[[#This Row],[change%]] &lt; -0.02, -0.9, 0))</f>
        <v>0.9</v>
      </c>
      <c r="O1011" s="27" t="str">
        <f>IF(StockData[[#This Row],[sentiment score]] &gt; 0.5, "Positive", IF(StockData[[#This Row],[sentiment score]] &lt; -0.5, "Negative", "Neutral"))</f>
        <v>Positive</v>
      </c>
    </row>
    <row r="1012" spans="1:15" x14ac:dyDescent="0.3">
      <c r="A1012" s="1">
        <v>44363</v>
      </c>
      <c r="B1012" s="2">
        <v>597.53499999999997</v>
      </c>
      <c r="C1012" s="2">
        <v>608.5</v>
      </c>
      <c r="D1012" s="2">
        <v>593.5</v>
      </c>
      <c r="E1012" s="2">
        <v>604.87</v>
      </c>
      <c r="F1012" s="2">
        <v>21845739</v>
      </c>
      <c r="G1012" s="27" t="str">
        <f>TEXT(StockData[[#This Row],[Date]],"dddd")</f>
        <v>Wednesday</v>
      </c>
      <c r="H1012" s="27" t="str">
        <f>TEXT(StockData[[#This Row],[Date]],"mmm yyyy")</f>
        <v>Jun 2021</v>
      </c>
      <c r="I1012" s="2">
        <f>StockData[[#This Row],[high]] - StockData[[#This Row],[low]]</f>
        <v>15</v>
      </c>
      <c r="J1012" s="27" t="str">
        <f>IF(StockData[[#This Row],[high]]=_xlfn.MAXIFS(StockData[high],StockData[Date],"&lt;="&amp;StockData[[#This Row],[Date]]),"New High","Repeat")</f>
        <v>Repeat</v>
      </c>
      <c r="K1012" s="27" t="str">
        <f>IF(StockData[[#This Row],[Spread]]&lt;5,"Low",IF(StockData[[#This Row],[Spread]]&lt;=15,"Medium","High"))</f>
        <v>Medium</v>
      </c>
      <c r="L1012" s="27" t="str">
        <f>IF(StockData[[#This Row],[Spread]] &gt; AVERAGE(StockData[Spread]) * 1.2, "High", IF(StockData[[#This Row],[Spread]] &lt; AVERAGE(StockData[Spread]) * 0.8, "Low", "Medium"))</f>
        <v>Medium</v>
      </c>
      <c r="M1012" s="13">
        <f>(StockData[[#This Row],[close]] - StockData[[#This Row],[open]] )/ StockData[[#This Row],[open]]</f>
        <v>1.2275431564678281E-2</v>
      </c>
      <c r="N1012" s="27">
        <f>IF(StockData[[#This Row],[change%]] &gt; 0.02, 0.9, IF(StockData[[#This Row],[change%]] &lt; -0.02, -0.9, 0))</f>
        <v>0</v>
      </c>
      <c r="O1012" s="27" t="str">
        <f>IF(StockData[[#This Row],[sentiment score]] &gt; 0.5, "Positive", IF(StockData[[#This Row],[sentiment score]] &lt; -0.5, "Negative", "Neutral"))</f>
        <v>Neutral</v>
      </c>
    </row>
    <row r="1013" spans="1:15" x14ac:dyDescent="0.3">
      <c r="A1013" s="1">
        <v>44362</v>
      </c>
      <c r="B1013" s="2">
        <v>616.69000000000005</v>
      </c>
      <c r="C1013" s="2">
        <v>616.79</v>
      </c>
      <c r="D1013" s="2">
        <v>598.23</v>
      </c>
      <c r="E1013" s="2">
        <v>599.36</v>
      </c>
      <c r="F1013" s="2">
        <v>17764145</v>
      </c>
      <c r="G1013" s="27" t="str">
        <f>TEXT(StockData[[#This Row],[Date]],"dddd")</f>
        <v>Tuesday</v>
      </c>
      <c r="H1013" s="27" t="str">
        <f>TEXT(StockData[[#This Row],[Date]],"mmm yyyy")</f>
        <v>Jun 2021</v>
      </c>
      <c r="I1013" s="2">
        <f>StockData[[#This Row],[high]] - StockData[[#This Row],[low]]</f>
        <v>18.559999999999945</v>
      </c>
      <c r="J1013" s="27" t="str">
        <f>IF(StockData[[#This Row],[high]]=_xlfn.MAXIFS(StockData[high],StockData[Date],"&lt;="&amp;StockData[[#This Row],[Date]]),"New High","Repeat")</f>
        <v>Repeat</v>
      </c>
      <c r="K1013" s="27" t="str">
        <f>IF(StockData[[#This Row],[Spread]]&lt;5,"Low",IF(StockData[[#This Row],[Spread]]&lt;=15,"Medium","High"))</f>
        <v>High</v>
      </c>
      <c r="L1013" s="27" t="str">
        <f>IF(StockData[[#This Row],[Spread]] &gt; AVERAGE(StockData[Spread]) * 1.2, "High", IF(StockData[[#This Row],[Spread]] &lt; AVERAGE(StockData[Spread]) * 0.8, "Low", "Medium"))</f>
        <v>High</v>
      </c>
      <c r="M1013" s="13">
        <f>(StockData[[#This Row],[close]] - StockData[[#This Row],[open]] )/ StockData[[#This Row],[open]]</f>
        <v>-2.8101639397428269E-2</v>
      </c>
      <c r="N1013" s="27">
        <f>IF(StockData[[#This Row],[change%]] &gt; 0.02, 0.9, IF(StockData[[#This Row],[change%]] &lt; -0.02, -0.9, 0))</f>
        <v>-0.9</v>
      </c>
      <c r="O1013" s="27" t="str">
        <f>IF(StockData[[#This Row],[sentiment score]] &gt; 0.5, "Positive", IF(StockData[[#This Row],[sentiment score]] &lt; -0.5, "Negative", "Neutral"))</f>
        <v>Negative</v>
      </c>
    </row>
    <row r="1014" spans="1:15" x14ac:dyDescent="0.3">
      <c r="A1014" s="1">
        <v>44361</v>
      </c>
      <c r="B1014" s="2">
        <v>612.23</v>
      </c>
      <c r="C1014" s="2">
        <v>625.49</v>
      </c>
      <c r="D1014" s="2">
        <v>609.17999999999995</v>
      </c>
      <c r="E1014" s="2">
        <v>617.69000000000005</v>
      </c>
      <c r="F1014" s="2">
        <v>20423983</v>
      </c>
      <c r="G1014" s="27" t="str">
        <f>TEXT(StockData[[#This Row],[Date]],"dddd")</f>
        <v>Monday</v>
      </c>
      <c r="H1014" s="27" t="str">
        <f>TEXT(StockData[[#This Row],[Date]],"mmm yyyy")</f>
        <v>Jun 2021</v>
      </c>
      <c r="I1014" s="2">
        <f>StockData[[#This Row],[high]] - StockData[[#This Row],[low]]</f>
        <v>16.310000000000059</v>
      </c>
      <c r="J1014" s="27" t="str">
        <f>IF(StockData[[#This Row],[high]]=_xlfn.MAXIFS(StockData[high],StockData[Date],"&lt;="&amp;StockData[[#This Row],[Date]]),"New High","Repeat")</f>
        <v>Repeat</v>
      </c>
      <c r="K1014" s="27" t="str">
        <f>IF(StockData[[#This Row],[Spread]]&lt;5,"Low",IF(StockData[[#This Row],[Spread]]&lt;=15,"Medium","High"))</f>
        <v>High</v>
      </c>
      <c r="L1014" s="27" t="str">
        <f>IF(StockData[[#This Row],[Spread]] &gt; AVERAGE(StockData[Spread]) * 1.2, "High", IF(StockData[[#This Row],[Spread]] &lt; AVERAGE(StockData[Spread]) * 0.8, "Low", "Medium"))</f>
        <v>Medium</v>
      </c>
      <c r="M1014" s="13">
        <f>(StockData[[#This Row],[close]] - StockData[[#This Row],[open]] )/ StockData[[#This Row],[open]]</f>
        <v>8.9182170099473008E-3</v>
      </c>
      <c r="N1014" s="27">
        <f>IF(StockData[[#This Row],[change%]] &gt; 0.02, 0.9, IF(StockData[[#This Row],[change%]] &lt; -0.02, -0.9, 0))</f>
        <v>0</v>
      </c>
      <c r="O1014" s="27" t="str">
        <f>IF(StockData[[#This Row],[sentiment score]] &gt; 0.5, "Positive", IF(StockData[[#This Row],[sentiment score]] &lt; -0.5, "Negative", "Neutral"))</f>
        <v>Neutral</v>
      </c>
    </row>
    <row r="1015" spans="1:15" x14ac:dyDescent="0.3">
      <c r="A1015" s="1">
        <v>44358</v>
      </c>
      <c r="B1015" s="2">
        <v>610.23</v>
      </c>
      <c r="C1015" s="2">
        <v>612.55999999999995</v>
      </c>
      <c r="D1015" s="2">
        <v>601.52</v>
      </c>
      <c r="E1015" s="2">
        <v>609.89</v>
      </c>
      <c r="F1015" s="2">
        <v>16205303</v>
      </c>
      <c r="G1015" s="27" t="str">
        <f>TEXT(StockData[[#This Row],[Date]],"dddd")</f>
        <v>Friday</v>
      </c>
      <c r="H1015" s="27" t="str">
        <f>TEXT(StockData[[#This Row],[Date]],"mmm yyyy")</f>
        <v>Jun 2021</v>
      </c>
      <c r="I1015" s="2">
        <f>StockData[[#This Row],[high]] - StockData[[#This Row],[low]]</f>
        <v>11.039999999999964</v>
      </c>
      <c r="J1015" s="27" t="str">
        <f>IF(StockData[[#This Row],[high]]=_xlfn.MAXIFS(StockData[high],StockData[Date],"&lt;="&amp;StockData[[#This Row],[Date]]),"New High","Repeat")</f>
        <v>Repeat</v>
      </c>
      <c r="K1015" s="27" t="str">
        <f>IF(StockData[[#This Row],[Spread]]&lt;5,"Low",IF(StockData[[#This Row],[Spread]]&lt;=15,"Medium","High"))</f>
        <v>Medium</v>
      </c>
      <c r="L1015" s="27" t="str">
        <f>IF(StockData[[#This Row],[Spread]] &gt; AVERAGE(StockData[Spread]) * 1.2, "High", IF(StockData[[#This Row],[Spread]] &lt; AVERAGE(StockData[Spread]) * 0.8, "Low", "Medium"))</f>
        <v>Medium</v>
      </c>
      <c r="M1015" s="13">
        <f>(StockData[[#This Row],[close]] - StockData[[#This Row],[open]] )/ StockData[[#This Row],[open]]</f>
        <v>-5.5716696983109943E-4</v>
      </c>
      <c r="N1015" s="27">
        <f>IF(StockData[[#This Row],[change%]] &gt; 0.02, 0.9, IF(StockData[[#This Row],[change%]] &lt; -0.02, -0.9, 0))</f>
        <v>0</v>
      </c>
      <c r="O1015" s="27" t="str">
        <f>IF(StockData[[#This Row],[sentiment score]] &gt; 0.5, "Positive", IF(StockData[[#This Row],[sentiment score]] &lt; -0.5, "Negative", "Neutral"))</f>
        <v>Neutral</v>
      </c>
    </row>
    <row r="1016" spans="1:15" x14ac:dyDescent="0.3">
      <c r="A1016" s="1">
        <v>44357</v>
      </c>
      <c r="B1016" s="2">
        <v>603.88</v>
      </c>
      <c r="C1016" s="2">
        <v>616.59</v>
      </c>
      <c r="D1016" s="2">
        <v>600.5</v>
      </c>
      <c r="E1016" s="2">
        <v>610.12</v>
      </c>
      <c r="F1016" s="2">
        <v>23919606</v>
      </c>
      <c r="G1016" s="27" t="str">
        <f>TEXT(StockData[[#This Row],[Date]],"dddd")</f>
        <v>Thursday</v>
      </c>
      <c r="H1016" s="27" t="str">
        <f>TEXT(StockData[[#This Row],[Date]],"mmm yyyy")</f>
        <v>Jun 2021</v>
      </c>
      <c r="I1016" s="2">
        <f>StockData[[#This Row],[high]] - StockData[[#This Row],[low]]</f>
        <v>16.090000000000032</v>
      </c>
      <c r="J1016" s="27" t="str">
        <f>IF(StockData[[#This Row],[high]]=_xlfn.MAXIFS(StockData[high],StockData[Date],"&lt;="&amp;StockData[[#This Row],[Date]]),"New High","Repeat")</f>
        <v>Repeat</v>
      </c>
      <c r="K1016" s="27" t="str">
        <f>IF(StockData[[#This Row],[Spread]]&lt;5,"Low",IF(StockData[[#This Row],[Spread]]&lt;=15,"Medium","High"))</f>
        <v>High</v>
      </c>
      <c r="L1016" s="27" t="str">
        <f>IF(StockData[[#This Row],[Spread]] &gt; AVERAGE(StockData[Spread]) * 1.2, "High", IF(StockData[[#This Row],[Spread]] &lt; AVERAGE(StockData[Spread]) * 0.8, "Low", "Medium"))</f>
        <v>Medium</v>
      </c>
      <c r="M1016" s="13">
        <f>(StockData[[#This Row],[close]] - StockData[[#This Row],[open]] )/ StockData[[#This Row],[open]]</f>
        <v>1.0333178777240527E-2</v>
      </c>
      <c r="N1016" s="27">
        <f>IF(StockData[[#This Row],[change%]] &gt; 0.02, 0.9, IF(StockData[[#This Row],[change%]] &lt; -0.02, -0.9, 0))</f>
        <v>0</v>
      </c>
      <c r="O1016" s="27" t="str">
        <f>IF(StockData[[#This Row],[sentiment score]] &gt; 0.5, "Positive", IF(StockData[[#This Row],[sentiment score]] &lt; -0.5, "Negative", "Neutral"))</f>
        <v>Neutral</v>
      </c>
    </row>
    <row r="1017" spans="1:15" x14ac:dyDescent="0.3">
      <c r="A1017" s="1">
        <v>44356</v>
      </c>
      <c r="B1017" s="2">
        <v>602.16999999999996</v>
      </c>
      <c r="C1017" s="2">
        <v>611.79</v>
      </c>
      <c r="D1017" s="2">
        <v>597.63009999999997</v>
      </c>
      <c r="E1017" s="2">
        <v>598.78</v>
      </c>
      <c r="F1017" s="2">
        <v>16584566</v>
      </c>
      <c r="G1017" s="27" t="str">
        <f>TEXT(StockData[[#This Row],[Date]],"dddd")</f>
        <v>Wednesday</v>
      </c>
      <c r="H1017" s="27" t="str">
        <f>TEXT(StockData[[#This Row],[Date]],"mmm yyyy")</f>
        <v>Jun 2021</v>
      </c>
      <c r="I1017" s="2">
        <f>StockData[[#This Row],[high]] - StockData[[#This Row],[low]]</f>
        <v>14.159899999999993</v>
      </c>
      <c r="J1017" s="27" t="str">
        <f>IF(StockData[[#This Row],[high]]=_xlfn.MAXIFS(StockData[high],StockData[Date],"&lt;="&amp;StockData[[#This Row],[Date]]),"New High","Repeat")</f>
        <v>Repeat</v>
      </c>
      <c r="K1017" s="27" t="str">
        <f>IF(StockData[[#This Row],[Spread]]&lt;5,"Low",IF(StockData[[#This Row],[Spread]]&lt;=15,"Medium","High"))</f>
        <v>Medium</v>
      </c>
      <c r="L1017" s="27" t="str">
        <f>IF(StockData[[#This Row],[Spread]] &gt; AVERAGE(StockData[Spread]) * 1.2, "High", IF(StockData[[#This Row],[Spread]] &lt; AVERAGE(StockData[Spread]) * 0.8, "Low", "Medium"))</f>
        <v>Medium</v>
      </c>
      <c r="M1017" s="13">
        <f>(StockData[[#This Row],[close]] - StockData[[#This Row],[open]] )/ StockData[[#This Row],[open]]</f>
        <v>-5.6296394705813747E-3</v>
      </c>
      <c r="N1017" s="27">
        <f>IF(StockData[[#This Row],[change%]] &gt; 0.02, 0.9, IF(StockData[[#This Row],[change%]] &lt; -0.02, -0.9, 0))</f>
        <v>0</v>
      </c>
      <c r="O1017" s="27" t="str">
        <f>IF(StockData[[#This Row],[sentiment score]] &gt; 0.5, "Positive", IF(StockData[[#This Row],[sentiment score]] &lt; -0.5, "Negative", "Neutral"))</f>
        <v>Neutral</v>
      </c>
    </row>
    <row r="1018" spans="1:15" x14ac:dyDescent="0.3">
      <c r="A1018" s="1">
        <v>44355</v>
      </c>
      <c r="B1018" s="2">
        <v>623.01</v>
      </c>
      <c r="C1018" s="2">
        <v>623.09</v>
      </c>
      <c r="D1018" s="2">
        <v>595.5</v>
      </c>
      <c r="E1018" s="2">
        <v>603.59</v>
      </c>
      <c r="F1018" s="2">
        <v>26053405</v>
      </c>
      <c r="G1018" s="27" t="str">
        <f>TEXT(StockData[[#This Row],[Date]],"dddd")</f>
        <v>Tuesday</v>
      </c>
      <c r="H1018" s="27" t="str">
        <f>TEXT(StockData[[#This Row],[Date]],"mmm yyyy")</f>
        <v>Jun 2021</v>
      </c>
      <c r="I1018" s="2">
        <f>StockData[[#This Row],[high]] - StockData[[#This Row],[low]]</f>
        <v>27.590000000000032</v>
      </c>
      <c r="J1018" s="27" t="str">
        <f>IF(StockData[[#This Row],[high]]=_xlfn.MAXIFS(StockData[high],StockData[Date],"&lt;="&amp;StockData[[#This Row],[Date]]),"New High","Repeat")</f>
        <v>Repeat</v>
      </c>
      <c r="K1018" s="27" t="str">
        <f>IF(StockData[[#This Row],[Spread]]&lt;5,"Low",IF(StockData[[#This Row],[Spread]]&lt;=15,"Medium","High"))</f>
        <v>High</v>
      </c>
      <c r="L1018" s="27" t="str">
        <f>IF(StockData[[#This Row],[Spread]] &gt; AVERAGE(StockData[Spread]) * 1.2, "High", IF(StockData[[#This Row],[Spread]] &lt; AVERAGE(StockData[Spread]) * 0.8, "Low", "Medium"))</f>
        <v>High</v>
      </c>
      <c r="M1018" s="13">
        <f>(StockData[[#This Row],[close]] - StockData[[#This Row],[open]] )/ StockData[[#This Row],[open]]</f>
        <v>-3.1171249257636247E-2</v>
      </c>
      <c r="N1018" s="27">
        <f>IF(StockData[[#This Row],[change%]] &gt; 0.02, 0.9, IF(StockData[[#This Row],[change%]] &lt; -0.02, -0.9, 0))</f>
        <v>-0.9</v>
      </c>
      <c r="O1018" s="27" t="str">
        <f>IF(StockData[[#This Row],[sentiment score]] &gt; 0.5, "Positive", IF(StockData[[#This Row],[sentiment score]] &lt; -0.5, "Negative", "Neutral"))</f>
        <v>Negative</v>
      </c>
    </row>
    <row r="1019" spans="1:15" x14ac:dyDescent="0.3">
      <c r="A1019" s="1">
        <v>44354</v>
      </c>
      <c r="B1019" s="2">
        <v>591.82500000000005</v>
      </c>
      <c r="C1019" s="2">
        <v>610</v>
      </c>
      <c r="D1019" s="2">
        <v>582.88</v>
      </c>
      <c r="E1019" s="2">
        <v>605.13</v>
      </c>
      <c r="F1019" s="2">
        <v>22543682</v>
      </c>
      <c r="G1019" s="27" t="str">
        <f>TEXT(StockData[[#This Row],[Date]],"dddd")</f>
        <v>Monday</v>
      </c>
      <c r="H1019" s="27" t="str">
        <f>TEXT(StockData[[#This Row],[Date]],"mmm yyyy")</f>
        <v>Jun 2021</v>
      </c>
      <c r="I1019" s="2">
        <f>StockData[[#This Row],[high]] - StockData[[#This Row],[low]]</f>
        <v>27.120000000000005</v>
      </c>
      <c r="J1019" s="27" t="str">
        <f>IF(StockData[[#This Row],[high]]=_xlfn.MAXIFS(StockData[high],StockData[Date],"&lt;="&amp;StockData[[#This Row],[Date]]),"New High","Repeat")</f>
        <v>Repeat</v>
      </c>
      <c r="K1019" s="27" t="str">
        <f>IF(StockData[[#This Row],[Spread]]&lt;5,"Low",IF(StockData[[#This Row],[Spread]]&lt;=15,"Medium","High"))</f>
        <v>High</v>
      </c>
      <c r="L1019" s="27" t="str">
        <f>IF(StockData[[#This Row],[Spread]] &gt; AVERAGE(StockData[Spread]) * 1.2, "High", IF(StockData[[#This Row],[Spread]] &lt; AVERAGE(StockData[Spread]) * 0.8, "Low", "Medium"))</f>
        <v>High</v>
      </c>
      <c r="M1019" s="13">
        <f>(StockData[[#This Row],[close]] - StockData[[#This Row],[open]] )/ StockData[[#This Row],[open]]</f>
        <v>2.2481307819034256E-2</v>
      </c>
      <c r="N1019" s="27">
        <f>IF(StockData[[#This Row],[change%]] &gt; 0.02, 0.9, IF(StockData[[#This Row],[change%]] &lt; -0.02, -0.9, 0))</f>
        <v>0.9</v>
      </c>
      <c r="O1019" s="27" t="str">
        <f>IF(StockData[[#This Row],[sentiment score]] &gt; 0.5, "Positive", IF(StockData[[#This Row],[sentiment score]] &lt; -0.5, "Negative", "Neutral"))</f>
        <v>Positive</v>
      </c>
    </row>
    <row r="1020" spans="1:15" x14ac:dyDescent="0.3">
      <c r="A1020" s="1">
        <v>44351</v>
      </c>
      <c r="B1020" s="2">
        <v>579.71</v>
      </c>
      <c r="C1020" s="2">
        <v>600.61</v>
      </c>
      <c r="D1020" s="2">
        <v>577.20000000000005</v>
      </c>
      <c r="E1020" s="2">
        <v>599.04999999999995</v>
      </c>
      <c r="F1020" s="2">
        <v>24036896</v>
      </c>
      <c r="G1020" s="27" t="str">
        <f>TEXT(StockData[[#This Row],[Date]],"dddd")</f>
        <v>Friday</v>
      </c>
      <c r="H1020" s="27" t="str">
        <f>TEXT(StockData[[#This Row],[Date]],"mmm yyyy")</f>
        <v>Jun 2021</v>
      </c>
      <c r="I1020" s="2">
        <f>StockData[[#This Row],[high]] - StockData[[#This Row],[low]]</f>
        <v>23.409999999999968</v>
      </c>
      <c r="J1020" s="27" t="str">
        <f>IF(StockData[[#This Row],[high]]=_xlfn.MAXIFS(StockData[high],StockData[Date],"&lt;="&amp;StockData[[#This Row],[Date]]),"New High","Repeat")</f>
        <v>Repeat</v>
      </c>
      <c r="K1020" s="27" t="str">
        <f>IF(StockData[[#This Row],[Spread]]&lt;5,"Low",IF(StockData[[#This Row],[Spread]]&lt;=15,"Medium","High"))</f>
        <v>High</v>
      </c>
      <c r="L1020" s="27" t="str">
        <f>IF(StockData[[#This Row],[Spread]] &gt; AVERAGE(StockData[Spread]) * 1.2, "High", IF(StockData[[#This Row],[Spread]] &lt; AVERAGE(StockData[Spread]) * 0.8, "Low", "Medium"))</f>
        <v>High</v>
      </c>
      <c r="M1020" s="13">
        <f>(StockData[[#This Row],[close]] - StockData[[#This Row],[open]] )/ StockData[[#This Row],[open]]</f>
        <v>3.336150834037694E-2</v>
      </c>
      <c r="N1020" s="27">
        <f>IF(StockData[[#This Row],[change%]] &gt; 0.02, 0.9, IF(StockData[[#This Row],[change%]] &lt; -0.02, -0.9, 0))</f>
        <v>0.9</v>
      </c>
      <c r="O1020" s="27" t="str">
        <f>IF(StockData[[#This Row],[sentiment score]] &gt; 0.5, "Positive", IF(StockData[[#This Row],[sentiment score]] &lt; -0.5, "Negative", "Neutral"))</f>
        <v>Positive</v>
      </c>
    </row>
    <row r="1021" spans="1:15" x14ac:dyDescent="0.3">
      <c r="A1021" s="1">
        <v>44350</v>
      </c>
      <c r="B1021" s="2">
        <v>601.79999999999995</v>
      </c>
      <c r="C1021" s="2">
        <v>604.54999999999995</v>
      </c>
      <c r="D1021" s="2">
        <v>571.22</v>
      </c>
      <c r="E1021" s="2">
        <v>572.84</v>
      </c>
      <c r="F1021" s="2">
        <v>30111893</v>
      </c>
      <c r="G1021" s="27" t="str">
        <f>TEXT(StockData[[#This Row],[Date]],"dddd")</f>
        <v>Thursday</v>
      </c>
      <c r="H1021" s="27" t="str">
        <f>TEXT(StockData[[#This Row],[Date]],"mmm yyyy")</f>
        <v>Jun 2021</v>
      </c>
      <c r="I1021" s="2">
        <f>StockData[[#This Row],[high]] - StockData[[#This Row],[low]]</f>
        <v>33.329999999999927</v>
      </c>
      <c r="J1021" s="27" t="str">
        <f>IF(StockData[[#This Row],[high]]=_xlfn.MAXIFS(StockData[high],StockData[Date],"&lt;="&amp;StockData[[#This Row],[Date]]),"New High","Repeat")</f>
        <v>Repeat</v>
      </c>
      <c r="K1021" s="27" t="str">
        <f>IF(StockData[[#This Row],[Spread]]&lt;5,"Low",IF(StockData[[#This Row],[Spread]]&lt;=15,"Medium","High"))</f>
        <v>High</v>
      </c>
      <c r="L1021" s="27" t="str">
        <f>IF(StockData[[#This Row],[Spread]] &gt; AVERAGE(StockData[Spread]) * 1.2, "High", IF(StockData[[#This Row],[Spread]] &lt; AVERAGE(StockData[Spread]) * 0.8, "Low", "Medium"))</f>
        <v>High</v>
      </c>
      <c r="M1021" s="13">
        <f>(StockData[[#This Row],[close]] - StockData[[#This Row],[open]] )/ StockData[[#This Row],[open]]</f>
        <v>-4.812229976736445E-2</v>
      </c>
      <c r="N1021" s="27">
        <f>IF(StockData[[#This Row],[change%]] &gt; 0.02, 0.9, IF(StockData[[#This Row],[change%]] &lt; -0.02, -0.9, 0))</f>
        <v>-0.9</v>
      </c>
      <c r="O1021" s="27" t="str">
        <f>IF(StockData[[#This Row],[sentiment score]] &gt; 0.5, "Positive", IF(StockData[[#This Row],[sentiment score]] &lt; -0.5, "Negative", "Neutral"))</f>
        <v>Negative</v>
      </c>
    </row>
    <row r="1022" spans="1:15" x14ac:dyDescent="0.3">
      <c r="A1022" s="1">
        <v>44349</v>
      </c>
      <c r="B1022" s="2">
        <v>620.13</v>
      </c>
      <c r="C1022" s="2">
        <v>623.36</v>
      </c>
      <c r="D1022" s="2">
        <v>599.14</v>
      </c>
      <c r="E1022" s="2">
        <v>605.12</v>
      </c>
      <c r="F1022" s="2">
        <v>23302779</v>
      </c>
      <c r="G1022" s="27" t="str">
        <f>TEXT(StockData[[#This Row],[Date]],"dddd")</f>
        <v>Wednesday</v>
      </c>
      <c r="H1022" s="27" t="str">
        <f>TEXT(StockData[[#This Row],[Date]],"mmm yyyy")</f>
        <v>Jun 2021</v>
      </c>
      <c r="I1022" s="2">
        <f>StockData[[#This Row],[high]] - StockData[[#This Row],[low]]</f>
        <v>24.220000000000027</v>
      </c>
      <c r="J1022" s="27" t="str">
        <f>IF(StockData[[#This Row],[high]]=_xlfn.MAXIFS(StockData[high],StockData[Date],"&lt;="&amp;StockData[[#This Row],[Date]]),"New High","Repeat")</f>
        <v>Repeat</v>
      </c>
      <c r="K1022" s="27" t="str">
        <f>IF(StockData[[#This Row],[Spread]]&lt;5,"Low",IF(StockData[[#This Row],[Spread]]&lt;=15,"Medium","High"))</f>
        <v>High</v>
      </c>
      <c r="L1022" s="27" t="str">
        <f>IF(StockData[[#This Row],[Spread]] &gt; AVERAGE(StockData[Spread]) * 1.2, "High", IF(StockData[[#This Row],[Spread]] &lt; AVERAGE(StockData[Spread]) * 0.8, "Low", "Medium"))</f>
        <v>High</v>
      </c>
      <c r="M1022" s="13">
        <f>(StockData[[#This Row],[close]] - StockData[[#This Row],[open]] )/ StockData[[#This Row],[open]]</f>
        <v>-2.4204602260816267E-2</v>
      </c>
      <c r="N1022" s="27">
        <f>IF(StockData[[#This Row],[change%]] &gt; 0.02, 0.9, IF(StockData[[#This Row],[change%]] &lt; -0.02, -0.9, 0))</f>
        <v>-0.9</v>
      </c>
      <c r="O1022" s="27" t="str">
        <f>IF(StockData[[#This Row],[sentiment score]] &gt; 0.5, "Positive", IF(StockData[[#This Row],[sentiment score]] &lt; -0.5, "Negative", "Neutral"))</f>
        <v>Negative</v>
      </c>
    </row>
    <row r="1023" spans="1:15" x14ac:dyDescent="0.3">
      <c r="A1023" s="1">
        <v>44348</v>
      </c>
      <c r="B1023" s="2">
        <v>627.79999999999995</v>
      </c>
      <c r="C1023" s="2">
        <v>633.79999999999995</v>
      </c>
      <c r="D1023" s="2">
        <v>620.54999999999995</v>
      </c>
      <c r="E1023" s="2">
        <v>623.9</v>
      </c>
      <c r="F1023" s="2">
        <v>18084890</v>
      </c>
      <c r="G1023" s="27" t="str">
        <f>TEXT(StockData[[#This Row],[Date]],"dddd")</f>
        <v>Tuesday</v>
      </c>
      <c r="H1023" s="27" t="str">
        <f>TEXT(StockData[[#This Row],[Date]],"mmm yyyy")</f>
        <v>Jun 2021</v>
      </c>
      <c r="I1023" s="2">
        <f>StockData[[#This Row],[high]] - StockData[[#This Row],[low]]</f>
        <v>13.25</v>
      </c>
      <c r="J1023" s="27" t="str">
        <f>IF(StockData[[#This Row],[high]]=_xlfn.MAXIFS(StockData[high],StockData[Date],"&lt;="&amp;StockData[[#This Row],[Date]]),"New High","Repeat")</f>
        <v>Repeat</v>
      </c>
      <c r="K1023" s="27" t="str">
        <f>IF(StockData[[#This Row],[Spread]]&lt;5,"Low",IF(StockData[[#This Row],[Spread]]&lt;=15,"Medium","High"))</f>
        <v>Medium</v>
      </c>
      <c r="L1023" s="27" t="str">
        <f>IF(StockData[[#This Row],[Spread]] &gt; AVERAGE(StockData[Spread]) * 1.2, "High", IF(StockData[[#This Row],[Spread]] &lt; AVERAGE(StockData[Spread]) * 0.8, "Low", "Medium"))</f>
        <v>Medium</v>
      </c>
      <c r="M1023" s="13">
        <f>(StockData[[#This Row],[close]] - StockData[[#This Row],[open]] )/ StockData[[#This Row],[open]]</f>
        <v>-6.2121694807263103E-3</v>
      </c>
      <c r="N1023" s="27">
        <f>IF(StockData[[#This Row],[change%]] &gt; 0.02, 0.9, IF(StockData[[#This Row],[change%]] &lt; -0.02, -0.9, 0))</f>
        <v>0</v>
      </c>
      <c r="O1023" s="27" t="str">
        <f>IF(StockData[[#This Row],[sentiment score]] &gt; 0.5, "Positive", IF(StockData[[#This Row],[sentiment score]] &lt; -0.5, "Negative", "Neutral"))</f>
        <v>Neutral</v>
      </c>
    </row>
    <row r="1024" spans="1:15" x14ac:dyDescent="0.3">
      <c r="A1024" s="1">
        <v>44344</v>
      </c>
      <c r="B1024" s="2">
        <v>628.5</v>
      </c>
      <c r="C1024" s="2">
        <v>635.59</v>
      </c>
      <c r="D1024" s="2">
        <v>622.38</v>
      </c>
      <c r="E1024" s="2">
        <v>625.22</v>
      </c>
      <c r="F1024" s="2">
        <v>22737038</v>
      </c>
      <c r="G1024" s="27" t="str">
        <f>TEXT(StockData[[#This Row],[Date]],"dddd")</f>
        <v>Friday</v>
      </c>
      <c r="H1024" s="27" t="str">
        <f>TEXT(StockData[[#This Row],[Date]],"mmm yyyy")</f>
        <v>May 2021</v>
      </c>
      <c r="I1024" s="2">
        <f>StockData[[#This Row],[high]] - StockData[[#This Row],[low]]</f>
        <v>13.210000000000036</v>
      </c>
      <c r="J1024" s="27" t="str">
        <f>IF(StockData[[#This Row],[high]]=_xlfn.MAXIFS(StockData[high],StockData[Date],"&lt;="&amp;StockData[[#This Row],[Date]]),"New High","Repeat")</f>
        <v>Repeat</v>
      </c>
      <c r="K1024" s="27" t="str">
        <f>IF(StockData[[#This Row],[Spread]]&lt;5,"Low",IF(StockData[[#This Row],[Spread]]&lt;=15,"Medium","High"))</f>
        <v>Medium</v>
      </c>
      <c r="L1024" s="27" t="str">
        <f>IF(StockData[[#This Row],[Spread]] &gt; AVERAGE(StockData[Spread]) * 1.2, "High", IF(StockData[[#This Row],[Spread]] &lt; AVERAGE(StockData[Spread]) * 0.8, "Low", "Medium"))</f>
        <v>Medium</v>
      </c>
      <c r="M1024" s="13">
        <f>(StockData[[#This Row],[close]] - StockData[[#This Row],[open]] )/ StockData[[#This Row],[open]]</f>
        <v>-5.2187748607795906E-3</v>
      </c>
      <c r="N1024" s="27">
        <f>IF(StockData[[#This Row],[change%]] &gt; 0.02, 0.9, IF(StockData[[#This Row],[change%]] &lt; -0.02, -0.9, 0))</f>
        <v>0</v>
      </c>
      <c r="O1024" s="27" t="str">
        <f>IF(StockData[[#This Row],[sentiment score]] &gt; 0.5, "Positive", IF(StockData[[#This Row],[sentiment score]] &lt; -0.5, "Negative", "Neutral"))</f>
        <v>Neutral</v>
      </c>
    </row>
    <row r="1025" spans="1:15" x14ac:dyDescent="0.3">
      <c r="A1025" s="1">
        <v>44343</v>
      </c>
      <c r="B1025" s="2">
        <v>620.24</v>
      </c>
      <c r="C1025" s="2">
        <v>631.13</v>
      </c>
      <c r="D1025" s="2">
        <v>616.21</v>
      </c>
      <c r="E1025" s="2">
        <v>630.85</v>
      </c>
      <c r="F1025" s="2">
        <v>26370593</v>
      </c>
      <c r="G1025" s="27" t="str">
        <f>TEXT(StockData[[#This Row],[Date]],"dddd")</f>
        <v>Thursday</v>
      </c>
      <c r="H1025" s="27" t="str">
        <f>TEXT(StockData[[#This Row],[Date]],"mmm yyyy")</f>
        <v>May 2021</v>
      </c>
      <c r="I1025" s="2">
        <f>StockData[[#This Row],[high]] - StockData[[#This Row],[low]]</f>
        <v>14.919999999999959</v>
      </c>
      <c r="J1025" s="27" t="str">
        <f>IF(StockData[[#This Row],[high]]=_xlfn.MAXIFS(StockData[high],StockData[Date],"&lt;="&amp;StockData[[#This Row],[Date]]),"New High","Repeat")</f>
        <v>Repeat</v>
      </c>
      <c r="K1025" s="27" t="str">
        <f>IF(StockData[[#This Row],[Spread]]&lt;5,"Low",IF(StockData[[#This Row],[Spread]]&lt;=15,"Medium","High"))</f>
        <v>Medium</v>
      </c>
      <c r="L1025" s="27" t="str">
        <f>IF(StockData[[#This Row],[Spread]] &gt; AVERAGE(StockData[Spread]) * 1.2, "High", IF(StockData[[#This Row],[Spread]] &lt; AVERAGE(StockData[Spread]) * 0.8, "Low", "Medium"))</f>
        <v>Medium</v>
      </c>
      <c r="M1025" s="13">
        <f>(StockData[[#This Row],[close]] - StockData[[#This Row],[open]] )/ StockData[[#This Row],[open]]</f>
        <v>1.7106281439442816E-2</v>
      </c>
      <c r="N1025" s="27">
        <f>IF(StockData[[#This Row],[change%]] &gt; 0.02, 0.9, IF(StockData[[#This Row],[change%]] &lt; -0.02, -0.9, 0))</f>
        <v>0</v>
      </c>
      <c r="O1025" s="27" t="str">
        <f>IF(StockData[[#This Row],[sentiment score]] &gt; 0.5, "Positive", IF(StockData[[#This Row],[sentiment score]] &lt; -0.5, "Negative", "Neutral"))</f>
        <v>Neutral</v>
      </c>
    </row>
    <row r="1026" spans="1:15" x14ac:dyDescent="0.3">
      <c r="A1026" s="1">
        <v>44342</v>
      </c>
      <c r="B1026" s="2">
        <v>607.55999999999995</v>
      </c>
      <c r="C1026" s="2">
        <v>626.16999999999996</v>
      </c>
      <c r="D1026" s="2">
        <v>601.5</v>
      </c>
      <c r="E1026" s="2">
        <v>619.13</v>
      </c>
      <c r="F1026" s="2">
        <v>28639305</v>
      </c>
      <c r="G1026" s="27" t="str">
        <f>TEXT(StockData[[#This Row],[Date]],"dddd")</f>
        <v>Wednesday</v>
      </c>
      <c r="H1026" s="27" t="str">
        <f>TEXT(StockData[[#This Row],[Date]],"mmm yyyy")</f>
        <v>May 2021</v>
      </c>
      <c r="I1026" s="2">
        <f>StockData[[#This Row],[high]] - StockData[[#This Row],[low]]</f>
        <v>24.669999999999959</v>
      </c>
      <c r="J1026" s="27" t="str">
        <f>IF(StockData[[#This Row],[high]]=_xlfn.MAXIFS(StockData[high],StockData[Date],"&lt;="&amp;StockData[[#This Row],[Date]]),"New High","Repeat")</f>
        <v>Repeat</v>
      </c>
      <c r="K1026" s="27" t="str">
        <f>IF(StockData[[#This Row],[Spread]]&lt;5,"Low",IF(StockData[[#This Row],[Spread]]&lt;=15,"Medium","High"))</f>
        <v>High</v>
      </c>
      <c r="L1026" s="27" t="str">
        <f>IF(StockData[[#This Row],[Spread]] &gt; AVERAGE(StockData[Spread]) * 1.2, "High", IF(StockData[[#This Row],[Spread]] &lt; AVERAGE(StockData[Spread]) * 0.8, "Low", "Medium"))</f>
        <v>High</v>
      </c>
      <c r="M1026" s="13">
        <f>(StockData[[#This Row],[close]] - StockData[[#This Row],[open]] )/ StockData[[#This Row],[open]]</f>
        <v>1.9043386661399781E-2</v>
      </c>
      <c r="N1026" s="27">
        <f>IF(StockData[[#This Row],[change%]] &gt; 0.02, 0.9, IF(StockData[[#This Row],[change%]] &lt; -0.02, -0.9, 0))</f>
        <v>0</v>
      </c>
      <c r="O1026" s="27" t="str">
        <f>IF(StockData[[#This Row],[sentiment score]] &gt; 0.5, "Positive", IF(StockData[[#This Row],[sentiment score]] &lt; -0.5, "Negative", "Neutral"))</f>
        <v>Neutral</v>
      </c>
    </row>
    <row r="1027" spans="1:15" x14ac:dyDescent="0.3">
      <c r="A1027" s="1">
        <v>44341</v>
      </c>
      <c r="B1027" s="2">
        <v>607.30999999999995</v>
      </c>
      <c r="C1027" s="2">
        <v>613.99</v>
      </c>
      <c r="D1027" s="2">
        <v>595.71</v>
      </c>
      <c r="E1027" s="2">
        <v>604.69000000000005</v>
      </c>
      <c r="F1027" s="2">
        <v>28005933</v>
      </c>
      <c r="G1027" s="27" t="str">
        <f>TEXT(StockData[[#This Row],[Date]],"dddd")</f>
        <v>Tuesday</v>
      </c>
      <c r="H1027" s="27" t="str">
        <f>TEXT(StockData[[#This Row],[Date]],"mmm yyyy")</f>
        <v>May 2021</v>
      </c>
      <c r="I1027" s="2">
        <f>StockData[[#This Row],[high]] - StockData[[#This Row],[low]]</f>
        <v>18.279999999999973</v>
      </c>
      <c r="J1027" s="27" t="str">
        <f>IF(StockData[[#This Row],[high]]=_xlfn.MAXIFS(StockData[high],StockData[Date],"&lt;="&amp;StockData[[#This Row],[Date]]),"New High","Repeat")</f>
        <v>Repeat</v>
      </c>
      <c r="K1027" s="27" t="str">
        <f>IF(StockData[[#This Row],[Spread]]&lt;5,"Low",IF(StockData[[#This Row],[Spread]]&lt;=15,"Medium","High"))</f>
        <v>High</v>
      </c>
      <c r="L1027" s="27" t="str">
        <f>IF(StockData[[#This Row],[Spread]] &gt; AVERAGE(StockData[Spread]) * 1.2, "High", IF(StockData[[#This Row],[Spread]] &lt; AVERAGE(StockData[Spread]) * 0.8, "Low", "Medium"))</f>
        <v>High</v>
      </c>
      <c r="M1027" s="13">
        <f>(StockData[[#This Row],[close]] - StockData[[#This Row],[open]] )/ StockData[[#This Row],[open]]</f>
        <v>-4.3141064695129197E-3</v>
      </c>
      <c r="N1027" s="27">
        <f>IF(StockData[[#This Row],[change%]] &gt; 0.02, 0.9, IF(StockData[[#This Row],[change%]] &lt; -0.02, -0.9, 0))</f>
        <v>0</v>
      </c>
      <c r="O1027" s="27" t="str">
        <f>IF(StockData[[#This Row],[sentiment score]] &gt; 0.5, "Positive", IF(StockData[[#This Row],[sentiment score]] &lt; -0.5, "Negative", "Neutral"))</f>
        <v>Neutral</v>
      </c>
    </row>
    <row r="1028" spans="1:15" x14ac:dyDescent="0.3">
      <c r="A1028" s="1">
        <v>44340</v>
      </c>
      <c r="B1028" s="2">
        <v>581.6</v>
      </c>
      <c r="C1028" s="2">
        <v>614.48</v>
      </c>
      <c r="D1028" s="2">
        <v>573.65</v>
      </c>
      <c r="E1028" s="2">
        <v>606.44000000000005</v>
      </c>
      <c r="F1028" s="2">
        <v>34558089</v>
      </c>
      <c r="G1028" s="27" t="str">
        <f>TEXT(StockData[[#This Row],[Date]],"dddd")</f>
        <v>Monday</v>
      </c>
      <c r="H1028" s="27" t="str">
        <f>TEXT(StockData[[#This Row],[Date]],"mmm yyyy")</f>
        <v>May 2021</v>
      </c>
      <c r="I1028" s="2">
        <f>StockData[[#This Row],[high]] - StockData[[#This Row],[low]]</f>
        <v>40.830000000000041</v>
      </c>
      <c r="J1028" s="27" t="str">
        <f>IF(StockData[[#This Row],[high]]=_xlfn.MAXIFS(StockData[high],StockData[Date],"&lt;="&amp;StockData[[#This Row],[Date]]),"New High","Repeat")</f>
        <v>Repeat</v>
      </c>
      <c r="K1028" s="27" t="str">
        <f>IF(StockData[[#This Row],[Spread]]&lt;5,"Low",IF(StockData[[#This Row],[Spread]]&lt;=15,"Medium","High"))</f>
        <v>High</v>
      </c>
      <c r="L1028" s="27" t="str">
        <f>IF(StockData[[#This Row],[Spread]] &gt; AVERAGE(StockData[Spread]) * 1.2, "High", IF(StockData[[#This Row],[Spread]] &lt; AVERAGE(StockData[Spread]) * 0.8, "Low", "Medium"))</f>
        <v>High</v>
      </c>
      <c r="M1028" s="13">
        <f>(StockData[[#This Row],[close]] - StockData[[#This Row],[open]] )/ StockData[[#This Row],[open]]</f>
        <v>4.2709766162310918E-2</v>
      </c>
      <c r="N1028" s="27">
        <f>IF(StockData[[#This Row],[change%]] &gt; 0.02, 0.9, IF(StockData[[#This Row],[change%]] &lt; -0.02, -0.9, 0))</f>
        <v>0.9</v>
      </c>
      <c r="O1028" s="27" t="str">
        <f>IF(StockData[[#This Row],[sentiment score]] &gt; 0.5, "Positive", IF(StockData[[#This Row],[sentiment score]] &lt; -0.5, "Negative", "Neutral"))</f>
        <v>Positive</v>
      </c>
    </row>
    <row r="1029" spans="1:15" x14ac:dyDescent="0.3">
      <c r="A1029" s="1">
        <v>44337</v>
      </c>
      <c r="B1029" s="2">
        <v>596.11</v>
      </c>
      <c r="C1029" s="2">
        <v>596.67999999999995</v>
      </c>
      <c r="D1029" s="2">
        <v>580</v>
      </c>
      <c r="E1029" s="2">
        <v>580.88</v>
      </c>
      <c r="F1029" s="2">
        <v>26030595</v>
      </c>
      <c r="G1029" s="27" t="str">
        <f>TEXT(StockData[[#This Row],[Date]],"dddd")</f>
        <v>Friday</v>
      </c>
      <c r="H1029" s="27" t="str">
        <f>TEXT(StockData[[#This Row],[Date]],"mmm yyyy")</f>
        <v>May 2021</v>
      </c>
      <c r="I1029" s="2">
        <f>StockData[[#This Row],[high]] - StockData[[#This Row],[low]]</f>
        <v>16.67999999999995</v>
      </c>
      <c r="J1029" s="27" t="str">
        <f>IF(StockData[[#This Row],[high]]=_xlfn.MAXIFS(StockData[high],StockData[Date],"&lt;="&amp;StockData[[#This Row],[Date]]),"New High","Repeat")</f>
        <v>Repeat</v>
      </c>
      <c r="K1029" s="27" t="str">
        <f>IF(StockData[[#This Row],[Spread]]&lt;5,"Low",IF(StockData[[#This Row],[Spread]]&lt;=15,"Medium","High"))</f>
        <v>High</v>
      </c>
      <c r="L1029" s="27" t="str">
        <f>IF(StockData[[#This Row],[Spread]] &gt; AVERAGE(StockData[Spread]) * 1.2, "High", IF(StockData[[#This Row],[Spread]] &lt; AVERAGE(StockData[Spread]) * 0.8, "Low", "Medium"))</f>
        <v>High</v>
      </c>
      <c r="M1029" s="13">
        <f>(StockData[[#This Row],[close]] - StockData[[#This Row],[open]] )/ StockData[[#This Row],[open]]</f>
        <v>-2.5548975860160066E-2</v>
      </c>
      <c r="N1029" s="27">
        <f>IF(StockData[[#This Row],[change%]] &gt; 0.02, 0.9, IF(StockData[[#This Row],[change%]] &lt; -0.02, -0.9, 0))</f>
        <v>-0.9</v>
      </c>
      <c r="O1029" s="27" t="str">
        <f>IF(StockData[[#This Row],[sentiment score]] &gt; 0.5, "Positive", IF(StockData[[#This Row],[sentiment score]] &lt; -0.5, "Negative", "Neutral"))</f>
        <v>Negative</v>
      </c>
    </row>
    <row r="1030" spans="1:15" x14ac:dyDescent="0.3">
      <c r="A1030" s="1">
        <v>44336</v>
      </c>
      <c r="B1030" s="2">
        <v>575</v>
      </c>
      <c r="C1030" s="2">
        <v>588.85</v>
      </c>
      <c r="D1030" s="2">
        <v>571.07000000000005</v>
      </c>
      <c r="E1030" s="2">
        <v>586.78</v>
      </c>
      <c r="F1030" s="2">
        <v>30821119</v>
      </c>
      <c r="G1030" s="27" t="str">
        <f>TEXT(StockData[[#This Row],[Date]],"dddd")</f>
        <v>Thursday</v>
      </c>
      <c r="H1030" s="27" t="str">
        <f>TEXT(StockData[[#This Row],[Date]],"mmm yyyy")</f>
        <v>May 2021</v>
      </c>
      <c r="I1030" s="2">
        <f>StockData[[#This Row],[high]] - StockData[[#This Row],[low]]</f>
        <v>17.779999999999973</v>
      </c>
      <c r="J1030" s="27" t="str">
        <f>IF(StockData[[#This Row],[high]]=_xlfn.MAXIFS(StockData[high],StockData[Date],"&lt;="&amp;StockData[[#This Row],[Date]]),"New High","Repeat")</f>
        <v>Repeat</v>
      </c>
      <c r="K1030" s="27" t="str">
        <f>IF(StockData[[#This Row],[Spread]]&lt;5,"Low",IF(StockData[[#This Row],[Spread]]&lt;=15,"Medium","High"))</f>
        <v>High</v>
      </c>
      <c r="L1030" s="27" t="str">
        <f>IF(StockData[[#This Row],[Spread]] &gt; AVERAGE(StockData[Spread]) * 1.2, "High", IF(StockData[[#This Row],[Spread]] &lt; AVERAGE(StockData[Spread]) * 0.8, "Low", "Medium"))</f>
        <v>High</v>
      </c>
      <c r="M1030" s="13">
        <f>(StockData[[#This Row],[close]] - StockData[[#This Row],[open]] )/ StockData[[#This Row],[open]]</f>
        <v>2.0486956521739083E-2</v>
      </c>
      <c r="N1030" s="27">
        <f>IF(StockData[[#This Row],[change%]] &gt; 0.02, 0.9, IF(StockData[[#This Row],[change%]] &lt; -0.02, -0.9, 0))</f>
        <v>0.9</v>
      </c>
      <c r="O1030" s="27" t="str">
        <f>IF(StockData[[#This Row],[sentiment score]] &gt; 0.5, "Positive", IF(StockData[[#This Row],[sentiment score]] &lt; -0.5, "Negative", "Neutral"))</f>
        <v>Positive</v>
      </c>
    </row>
    <row r="1031" spans="1:15" x14ac:dyDescent="0.3">
      <c r="A1031" s="1">
        <v>44335</v>
      </c>
      <c r="B1031" s="2">
        <v>552.54999999999995</v>
      </c>
      <c r="C1031" s="2">
        <v>566.21</v>
      </c>
      <c r="D1031" s="2">
        <v>546.98</v>
      </c>
      <c r="E1031" s="2">
        <v>563.46</v>
      </c>
      <c r="F1031" s="2">
        <v>39578395</v>
      </c>
      <c r="G1031" s="27" t="str">
        <f>TEXT(StockData[[#This Row],[Date]],"dddd")</f>
        <v>Wednesday</v>
      </c>
      <c r="H1031" s="27" t="str">
        <f>TEXT(StockData[[#This Row],[Date]],"mmm yyyy")</f>
        <v>May 2021</v>
      </c>
      <c r="I1031" s="2">
        <f>StockData[[#This Row],[high]] - StockData[[#This Row],[low]]</f>
        <v>19.230000000000018</v>
      </c>
      <c r="J1031" s="27" t="str">
        <f>IF(StockData[[#This Row],[high]]=_xlfn.MAXIFS(StockData[high],StockData[Date],"&lt;="&amp;StockData[[#This Row],[Date]]),"New High","Repeat")</f>
        <v>Repeat</v>
      </c>
      <c r="K1031" s="27" t="str">
        <f>IF(StockData[[#This Row],[Spread]]&lt;5,"Low",IF(StockData[[#This Row],[Spread]]&lt;=15,"Medium","High"))</f>
        <v>High</v>
      </c>
      <c r="L1031" s="27" t="str">
        <f>IF(StockData[[#This Row],[Spread]] &gt; AVERAGE(StockData[Spread]) * 1.2, "High", IF(StockData[[#This Row],[Spread]] &lt; AVERAGE(StockData[Spread]) * 0.8, "Low", "Medium"))</f>
        <v>High</v>
      </c>
      <c r="M1031" s="13">
        <f>(StockData[[#This Row],[close]] - StockData[[#This Row],[open]] )/ StockData[[#This Row],[open]]</f>
        <v>1.9744819473350977E-2</v>
      </c>
      <c r="N1031" s="27">
        <f>IF(StockData[[#This Row],[change%]] &gt; 0.02, 0.9, IF(StockData[[#This Row],[change%]] &lt; -0.02, -0.9, 0))</f>
        <v>0</v>
      </c>
      <c r="O1031" s="27" t="str">
        <f>IF(StockData[[#This Row],[sentiment score]] &gt; 0.5, "Positive", IF(StockData[[#This Row],[sentiment score]] &lt; -0.5, "Negative", "Neutral"))</f>
        <v>Neutral</v>
      </c>
    </row>
    <row r="1032" spans="1:15" x14ac:dyDescent="0.3">
      <c r="A1032" s="1">
        <v>44334</v>
      </c>
      <c r="B1032" s="2">
        <v>568</v>
      </c>
      <c r="C1032" s="2">
        <v>596.25</v>
      </c>
      <c r="D1032" s="2">
        <v>563.38</v>
      </c>
      <c r="E1032" s="2">
        <v>577.87</v>
      </c>
      <c r="F1032" s="2">
        <v>36830567</v>
      </c>
      <c r="G1032" s="27" t="str">
        <f>TEXT(StockData[[#This Row],[Date]],"dddd")</f>
        <v>Tuesday</v>
      </c>
      <c r="H1032" s="27" t="str">
        <f>TEXT(StockData[[#This Row],[Date]],"mmm yyyy")</f>
        <v>May 2021</v>
      </c>
      <c r="I1032" s="2">
        <f>StockData[[#This Row],[high]] - StockData[[#This Row],[low]]</f>
        <v>32.870000000000005</v>
      </c>
      <c r="J1032" s="27" t="str">
        <f>IF(StockData[[#This Row],[high]]=_xlfn.MAXIFS(StockData[high],StockData[Date],"&lt;="&amp;StockData[[#This Row],[Date]]),"New High","Repeat")</f>
        <v>Repeat</v>
      </c>
      <c r="K1032" s="27" t="str">
        <f>IF(StockData[[#This Row],[Spread]]&lt;5,"Low",IF(StockData[[#This Row],[Spread]]&lt;=15,"Medium","High"))</f>
        <v>High</v>
      </c>
      <c r="L1032" s="27" t="str">
        <f>IF(StockData[[#This Row],[Spread]] &gt; AVERAGE(StockData[Spread]) * 1.2, "High", IF(StockData[[#This Row],[Spread]] &lt; AVERAGE(StockData[Spread]) * 0.8, "Low", "Medium"))</f>
        <v>High</v>
      </c>
      <c r="M1032" s="13">
        <f>(StockData[[#This Row],[close]] - StockData[[#This Row],[open]] )/ StockData[[#This Row],[open]]</f>
        <v>1.7376760563380288E-2</v>
      </c>
      <c r="N1032" s="27">
        <f>IF(StockData[[#This Row],[change%]] &gt; 0.02, 0.9, IF(StockData[[#This Row],[change%]] &lt; -0.02, -0.9, 0))</f>
        <v>0</v>
      </c>
      <c r="O1032" s="27" t="str">
        <f>IF(StockData[[#This Row],[sentiment score]] &gt; 0.5, "Positive", IF(StockData[[#This Row],[sentiment score]] &lt; -0.5, "Negative", "Neutral"))</f>
        <v>Neutral</v>
      </c>
    </row>
    <row r="1033" spans="1:15" x14ac:dyDescent="0.3">
      <c r="A1033" s="1">
        <v>44333</v>
      </c>
      <c r="B1033" s="2">
        <v>575.55309999999997</v>
      </c>
      <c r="C1033" s="2">
        <v>589.73</v>
      </c>
      <c r="D1033" s="2">
        <v>561.20000000000005</v>
      </c>
      <c r="E1033" s="2">
        <v>576.83000000000004</v>
      </c>
      <c r="F1033" s="2">
        <v>32390360</v>
      </c>
      <c r="G1033" s="27" t="str">
        <f>TEXT(StockData[[#This Row],[Date]],"dddd")</f>
        <v>Monday</v>
      </c>
      <c r="H1033" s="27" t="str">
        <f>TEXT(StockData[[#This Row],[Date]],"mmm yyyy")</f>
        <v>May 2021</v>
      </c>
      <c r="I1033" s="2">
        <f>StockData[[#This Row],[high]] - StockData[[#This Row],[low]]</f>
        <v>28.529999999999973</v>
      </c>
      <c r="J1033" s="27" t="str">
        <f>IF(StockData[[#This Row],[high]]=_xlfn.MAXIFS(StockData[high],StockData[Date],"&lt;="&amp;StockData[[#This Row],[Date]]),"New High","Repeat")</f>
        <v>Repeat</v>
      </c>
      <c r="K1033" s="27" t="str">
        <f>IF(StockData[[#This Row],[Spread]]&lt;5,"Low",IF(StockData[[#This Row],[Spread]]&lt;=15,"Medium","High"))</f>
        <v>High</v>
      </c>
      <c r="L1033" s="27" t="str">
        <f>IF(StockData[[#This Row],[Spread]] &gt; AVERAGE(StockData[Spread]) * 1.2, "High", IF(StockData[[#This Row],[Spread]] &lt; AVERAGE(StockData[Spread]) * 0.8, "Low", "Medium"))</f>
        <v>High</v>
      </c>
      <c r="M1033" s="13">
        <f>(StockData[[#This Row],[close]] - StockData[[#This Row],[open]] )/ StockData[[#This Row],[open]]</f>
        <v>2.218561588843964E-3</v>
      </c>
      <c r="N1033" s="27">
        <f>IF(StockData[[#This Row],[change%]] &gt; 0.02, 0.9, IF(StockData[[#This Row],[change%]] &lt; -0.02, -0.9, 0))</f>
        <v>0</v>
      </c>
      <c r="O1033" s="27" t="str">
        <f>IF(StockData[[#This Row],[sentiment score]] &gt; 0.5, "Positive", IF(StockData[[#This Row],[sentiment score]] &lt; -0.5, "Negative", "Neutral"))</f>
        <v>Neutral</v>
      </c>
    </row>
    <row r="1034" spans="1:15" x14ac:dyDescent="0.3">
      <c r="A1034" s="1">
        <v>44330</v>
      </c>
      <c r="B1034" s="2">
        <v>583.41</v>
      </c>
      <c r="C1034" s="2">
        <v>592.87</v>
      </c>
      <c r="D1034" s="2">
        <v>570.46</v>
      </c>
      <c r="E1034" s="2">
        <v>589.74</v>
      </c>
      <c r="F1034" s="2">
        <v>33370856</v>
      </c>
      <c r="G1034" s="27" t="str">
        <f>TEXT(StockData[[#This Row],[Date]],"dddd")</f>
        <v>Friday</v>
      </c>
      <c r="H1034" s="27" t="str">
        <f>TEXT(StockData[[#This Row],[Date]],"mmm yyyy")</f>
        <v>May 2021</v>
      </c>
      <c r="I1034" s="2">
        <f>StockData[[#This Row],[high]] - StockData[[#This Row],[low]]</f>
        <v>22.409999999999968</v>
      </c>
      <c r="J1034" s="27" t="str">
        <f>IF(StockData[[#This Row],[high]]=_xlfn.MAXIFS(StockData[high],StockData[Date],"&lt;="&amp;StockData[[#This Row],[Date]]),"New High","Repeat")</f>
        <v>Repeat</v>
      </c>
      <c r="K1034" s="27" t="str">
        <f>IF(StockData[[#This Row],[Spread]]&lt;5,"Low",IF(StockData[[#This Row],[Spread]]&lt;=15,"Medium","High"))</f>
        <v>High</v>
      </c>
      <c r="L1034" s="27" t="str">
        <f>IF(StockData[[#This Row],[Spread]] &gt; AVERAGE(StockData[Spread]) * 1.2, "High", IF(StockData[[#This Row],[Spread]] &lt; AVERAGE(StockData[Spread]) * 0.8, "Low", "Medium"))</f>
        <v>High</v>
      </c>
      <c r="M1034" s="13">
        <f>(StockData[[#This Row],[close]] - StockData[[#This Row],[open]] )/ StockData[[#This Row],[open]]</f>
        <v>1.0850002571090728E-2</v>
      </c>
      <c r="N1034" s="27">
        <f>IF(StockData[[#This Row],[change%]] &gt; 0.02, 0.9, IF(StockData[[#This Row],[change%]] &lt; -0.02, -0.9, 0))</f>
        <v>0</v>
      </c>
      <c r="O1034" s="27" t="str">
        <f>IF(StockData[[#This Row],[sentiment score]] &gt; 0.5, "Positive", IF(StockData[[#This Row],[sentiment score]] &lt; -0.5, "Negative", "Neutral"))</f>
        <v>Neutral</v>
      </c>
    </row>
    <row r="1035" spans="1:15" x14ac:dyDescent="0.3">
      <c r="A1035" s="1">
        <v>44329</v>
      </c>
      <c r="B1035" s="2">
        <v>601.54499999999996</v>
      </c>
      <c r="C1035" s="2">
        <v>606.45989999999995</v>
      </c>
      <c r="D1035" s="2">
        <v>559.65</v>
      </c>
      <c r="E1035" s="2">
        <v>571.69000000000005</v>
      </c>
      <c r="F1035" s="2">
        <v>44184916</v>
      </c>
      <c r="G1035" s="27" t="str">
        <f>TEXT(StockData[[#This Row],[Date]],"dddd")</f>
        <v>Thursday</v>
      </c>
      <c r="H1035" s="27" t="str">
        <f>TEXT(StockData[[#This Row],[Date]],"mmm yyyy")</f>
        <v>May 2021</v>
      </c>
      <c r="I1035" s="2">
        <f>StockData[[#This Row],[high]] - StockData[[#This Row],[low]]</f>
        <v>46.809899999999971</v>
      </c>
      <c r="J1035" s="27" t="str">
        <f>IF(StockData[[#This Row],[high]]=_xlfn.MAXIFS(StockData[high],StockData[Date],"&lt;="&amp;StockData[[#This Row],[Date]]),"New High","Repeat")</f>
        <v>Repeat</v>
      </c>
      <c r="K1035" s="27" t="str">
        <f>IF(StockData[[#This Row],[Spread]]&lt;5,"Low",IF(StockData[[#This Row],[Spread]]&lt;=15,"Medium","High"))</f>
        <v>High</v>
      </c>
      <c r="L1035" s="27" t="str">
        <f>IF(StockData[[#This Row],[Spread]] &gt; AVERAGE(StockData[Spread]) * 1.2, "High", IF(StockData[[#This Row],[Spread]] &lt; AVERAGE(StockData[Spread]) * 0.8, "Low", "Medium"))</f>
        <v>High</v>
      </c>
      <c r="M1035" s="13">
        <f>(StockData[[#This Row],[close]] - StockData[[#This Row],[open]] )/ StockData[[#This Row],[open]]</f>
        <v>-4.963053470646403E-2</v>
      </c>
      <c r="N1035" s="27">
        <f>IF(StockData[[#This Row],[change%]] &gt; 0.02, 0.9, IF(StockData[[#This Row],[change%]] &lt; -0.02, -0.9, 0))</f>
        <v>-0.9</v>
      </c>
      <c r="O1035" s="27" t="str">
        <f>IF(StockData[[#This Row],[sentiment score]] &gt; 0.5, "Positive", IF(StockData[[#This Row],[sentiment score]] &lt; -0.5, "Negative", "Neutral"))</f>
        <v>Negative</v>
      </c>
    </row>
    <row r="1036" spans="1:15" x14ac:dyDescent="0.3">
      <c r="A1036" s="1">
        <v>44328</v>
      </c>
      <c r="B1036" s="2">
        <v>602.49</v>
      </c>
      <c r="C1036" s="2">
        <v>620.41</v>
      </c>
      <c r="D1036" s="2">
        <v>586.76499999999999</v>
      </c>
      <c r="E1036" s="2">
        <v>589.89</v>
      </c>
      <c r="F1036" s="2">
        <v>33823646</v>
      </c>
      <c r="G1036" s="27" t="str">
        <f>TEXT(StockData[[#This Row],[Date]],"dddd")</f>
        <v>Wednesday</v>
      </c>
      <c r="H1036" s="27" t="str">
        <f>TEXT(StockData[[#This Row],[Date]],"mmm yyyy")</f>
        <v>May 2021</v>
      </c>
      <c r="I1036" s="2">
        <f>StockData[[#This Row],[high]] - StockData[[#This Row],[low]]</f>
        <v>33.644999999999982</v>
      </c>
      <c r="J1036" s="27" t="str">
        <f>IF(StockData[[#This Row],[high]]=_xlfn.MAXIFS(StockData[high],StockData[Date],"&lt;="&amp;StockData[[#This Row],[Date]]),"New High","Repeat")</f>
        <v>Repeat</v>
      </c>
      <c r="K1036" s="27" t="str">
        <f>IF(StockData[[#This Row],[Spread]]&lt;5,"Low",IF(StockData[[#This Row],[Spread]]&lt;=15,"Medium","High"))</f>
        <v>High</v>
      </c>
      <c r="L1036" s="27" t="str">
        <f>IF(StockData[[#This Row],[Spread]] &gt; AVERAGE(StockData[Spread]) * 1.2, "High", IF(StockData[[#This Row],[Spread]] &lt; AVERAGE(StockData[Spread]) * 0.8, "Low", "Medium"))</f>
        <v>High</v>
      </c>
      <c r="M1036" s="13">
        <f>(StockData[[#This Row],[close]] - StockData[[#This Row],[open]] )/ StockData[[#This Row],[open]]</f>
        <v>-2.0913210177762324E-2</v>
      </c>
      <c r="N1036" s="27">
        <f>IF(StockData[[#This Row],[change%]] &gt; 0.02, 0.9, IF(StockData[[#This Row],[change%]] &lt; -0.02, -0.9, 0))</f>
        <v>-0.9</v>
      </c>
      <c r="O1036" s="27" t="str">
        <f>IF(StockData[[#This Row],[sentiment score]] &gt; 0.5, "Positive", IF(StockData[[#This Row],[sentiment score]] &lt; -0.5, "Negative", "Neutral"))</f>
        <v>Negative</v>
      </c>
    </row>
    <row r="1037" spans="1:15" x14ac:dyDescent="0.3">
      <c r="A1037" s="1">
        <v>44327</v>
      </c>
      <c r="B1037" s="2">
        <v>599.24</v>
      </c>
      <c r="C1037" s="2">
        <v>627.09990000000005</v>
      </c>
      <c r="D1037" s="2">
        <v>595.6</v>
      </c>
      <c r="E1037" s="2">
        <v>617.20000000000005</v>
      </c>
      <c r="F1037" s="2">
        <v>46503896</v>
      </c>
      <c r="G1037" s="27" t="str">
        <f>TEXT(StockData[[#This Row],[Date]],"dddd")</f>
        <v>Tuesday</v>
      </c>
      <c r="H1037" s="27" t="str">
        <f>TEXT(StockData[[#This Row],[Date]],"mmm yyyy")</f>
        <v>May 2021</v>
      </c>
      <c r="I1037" s="2">
        <f>StockData[[#This Row],[high]] - StockData[[#This Row],[low]]</f>
        <v>31.499900000000025</v>
      </c>
      <c r="J1037" s="27" t="str">
        <f>IF(StockData[[#This Row],[high]]=_xlfn.MAXIFS(StockData[high],StockData[Date],"&lt;="&amp;StockData[[#This Row],[Date]]),"New High","Repeat")</f>
        <v>Repeat</v>
      </c>
      <c r="K1037" s="27" t="str">
        <f>IF(StockData[[#This Row],[Spread]]&lt;5,"Low",IF(StockData[[#This Row],[Spread]]&lt;=15,"Medium","High"))</f>
        <v>High</v>
      </c>
      <c r="L1037" s="27" t="str">
        <f>IF(StockData[[#This Row],[Spread]] &gt; AVERAGE(StockData[Spread]) * 1.2, "High", IF(StockData[[#This Row],[Spread]] &lt; AVERAGE(StockData[Spread]) * 0.8, "Low", "Medium"))</f>
        <v>High</v>
      </c>
      <c r="M1037" s="13">
        <f>(StockData[[#This Row],[close]] - StockData[[#This Row],[open]] )/ StockData[[#This Row],[open]]</f>
        <v>2.9971296976169876E-2</v>
      </c>
      <c r="N1037" s="27">
        <f>IF(StockData[[#This Row],[change%]] &gt; 0.02, 0.9, IF(StockData[[#This Row],[change%]] &lt; -0.02, -0.9, 0))</f>
        <v>0.9</v>
      </c>
      <c r="O1037" s="27" t="str">
        <f>IF(StockData[[#This Row],[sentiment score]] &gt; 0.5, "Positive", IF(StockData[[#This Row],[sentiment score]] &lt; -0.5, "Negative", "Neutral"))</f>
        <v>Positive</v>
      </c>
    </row>
    <row r="1038" spans="1:15" x14ac:dyDescent="0.3">
      <c r="A1038" s="1">
        <v>44326</v>
      </c>
      <c r="B1038" s="2">
        <v>664.9</v>
      </c>
      <c r="C1038" s="2">
        <v>665.05</v>
      </c>
      <c r="D1038" s="2">
        <v>627.61009999999999</v>
      </c>
      <c r="E1038" s="2">
        <v>629.04</v>
      </c>
      <c r="F1038" s="2">
        <v>31392417</v>
      </c>
      <c r="G1038" s="27" t="str">
        <f>TEXT(StockData[[#This Row],[Date]],"dddd")</f>
        <v>Monday</v>
      </c>
      <c r="H1038" s="27" t="str">
        <f>TEXT(StockData[[#This Row],[Date]],"mmm yyyy")</f>
        <v>May 2021</v>
      </c>
      <c r="I1038" s="2">
        <f>StockData[[#This Row],[high]] - StockData[[#This Row],[low]]</f>
        <v>37.439899999999966</v>
      </c>
      <c r="J1038" s="27" t="str">
        <f>IF(StockData[[#This Row],[high]]=_xlfn.MAXIFS(StockData[high],StockData[Date],"&lt;="&amp;StockData[[#This Row],[Date]]),"New High","Repeat")</f>
        <v>Repeat</v>
      </c>
      <c r="K1038" s="27" t="str">
        <f>IF(StockData[[#This Row],[Spread]]&lt;5,"Low",IF(StockData[[#This Row],[Spread]]&lt;=15,"Medium","High"))</f>
        <v>High</v>
      </c>
      <c r="L1038" s="27" t="str">
        <f>IF(StockData[[#This Row],[Spread]] &gt; AVERAGE(StockData[Spread]) * 1.2, "High", IF(StockData[[#This Row],[Spread]] &lt; AVERAGE(StockData[Spread]) * 0.8, "Low", "Medium"))</f>
        <v>High</v>
      </c>
      <c r="M1038" s="13">
        <f>(StockData[[#This Row],[close]] - StockData[[#This Row],[open]] )/ StockData[[#This Row],[open]]</f>
        <v>-5.3932922243946482E-2</v>
      </c>
      <c r="N1038" s="27">
        <f>IF(StockData[[#This Row],[change%]] &gt; 0.02, 0.9, IF(StockData[[#This Row],[change%]] &lt; -0.02, -0.9, 0))</f>
        <v>-0.9</v>
      </c>
      <c r="O1038" s="27" t="str">
        <f>IF(StockData[[#This Row],[sentiment score]] &gt; 0.5, "Positive", IF(StockData[[#This Row],[sentiment score]] &lt; -0.5, "Negative", "Neutral"))</f>
        <v>Negative</v>
      </c>
    </row>
    <row r="1039" spans="1:15" x14ac:dyDescent="0.3">
      <c r="A1039" s="1">
        <v>44323</v>
      </c>
      <c r="B1039" s="2">
        <v>665.8</v>
      </c>
      <c r="C1039" s="2">
        <v>690</v>
      </c>
      <c r="D1039" s="2">
        <v>660.22</v>
      </c>
      <c r="E1039" s="2">
        <v>672.37</v>
      </c>
      <c r="F1039" s="2">
        <v>23469172</v>
      </c>
      <c r="G1039" s="27" t="str">
        <f>TEXT(StockData[[#This Row],[Date]],"dddd")</f>
        <v>Friday</v>
      </c>
      <c r="H1039" s="27" t="str">
        <f>TEXT(StockData[[#This Row],[Date]],"mmm yyyy")</f>
        <v>May 2021</v>
      </c>
      <c r="I1039" s="2">
        <f>StockData[[#This Row],[high]] - StockData[[#This Row],[low]]</f>
        <v>29.779999999999973</v>
      </c>
      <c r="J1039" s="27" t="str">
        <f>IF(StockData[[#This Row],[high]]=_xlfn.MAXIFS(StockData[high],StockData[Date],"&lt;="&amp;StockData[[#This Row],[Date]]),"New High","Repeat")</f>
        <v>Repeat</v>
      </c>
      <c r="K1039" s="27" t="str">
        <f>IF(StockData[[#This Row],[Spread]]&lt;5,"Low",IF(StockData[[#This Row],[Spread]]&lt;=15,"Medium","High"))</f>
        <v>High</v>
      </c>
      <c r="L1039" s="27" t="str">
        <f>IF(StockData[[#This Row],[Spread]] &gt; AVERAGE(StockData[Spread]) * 1.2, "High", IF(StockData[[#This Row],[Spread]] &lt; AVERAGE(StockData[Spread]) * 0.8, "Low", "Medium"))</f>
        <v>High</v>
      </c>
      <c r="M1039" s="13">
        <f>(StockData[[#This Row],[close]] - StockData[[#This Row],[open]] )/ StockData[[#This Row],[open]]</f>
        <v>9.8678281766296939E-3</v>
      </c>
      <c r="N1039" s="27">
        <f>IF(StockData[[#This Row],[change%]] &gt; 0.02, 0.9, IF(StockData[[#This Row],[change%]] &lt; -0.02, -0.9, 0))</f>
        <v>0</v>
      </c>
      <c r="O1039" s="27" t="str">
        <f>IF(StockData[[#This Row],[sentiment score]] &gt; 0.5, "Positive", IF(StockData[[#This Row],[sentiment score]] &lt; -0.5, "Negative", "Neutral"))</f>
        <v>Neutral</v>
      </c>
    </row>
    <row r="1040" spans="1:15" x14ac:dyDescent="0.3">
      <c r="A1040" s="1">
        <v>44322</v>
      </c>
      <c r="B1040" s="2">
        <v>680.76</v>
      </c>
      <c r="C1040" s="2">
        <v>681.02</v>
      </c>
      <c r="D1040" s="2">
        <v>650</v>
      </c>
      <c r="E1040" s="2">
        <v>663.54</v>
      </c>
      <c r="F1040" s="2">
        <v>27784619</v>
      </c>
      <c r="G1040" s="27" t="str">
        <f>TEXT(StockData[[#This Row],[Date]],"dddd")</f>
        <v>Thursday</v>
      </c>
      <c r="H1040" s="27" t="str">
        <f>TEXT(StockData[[#This Row],[Date]],"mmm yyyy")</f>
        <v>May 2021</v>
      </c>
      <c r="I1040" s="2">
        <f>StockData[[#This Row],[high]] - StockData[[#This Row],[low]]</f>
        <v>31.019999999999982</v>
      </c>
      <c r="J1040" s="27" t="str">
        <f>IF(StockData[[#This Row],[high]]=_xlfn.MAXIFS(StockData[high],StockData[Date],"&lt;="&amp;StockData[[#This Row],[Date]]),"New High","Repeat")</f>
        <v>Repeat</v>
      </c>
      <c r="K1040" s="27" t="str">
        <f>IF(StockData[[#This Row],[Spread]]&lt;5,"Low",IF(StockData[[#This Row],[Spread]]&lt;=15,"Medium","High"))</f>
        <v>High</v>
      </c>
      <c r="L1040" s="27" t="str">
        <f>IF(StockData[[#This Row],[Spread]] &gt; AVERAGE(StockData[Spread]) * 1.2, "High", IF(StockData[[#This Row],[Spread]] &lt; AVERAGE(StockData[Spread]) * 0.8, "Low", "Medium"))</f>
        <v>High</v>
      </c>
      <c r="M1040" s="13">
        <f>(StockData[[#This Row],[close]] - StockData[[#This Row],[open]] )/ StockData[[#This Row],[open]]</f>
        <v>-2.5295258240789747E-2</v>
      </c>
      <c r="N1040" s="27">
        <f>IF(StockData[[#This Row],[change%]] &gt; 0.02, 0.9, IF(StockData[[#This Row],[change%]] &lt; -0.02, -0.9, 0))</f>
        <v>-0.9</v>
      </c>
      <c r="O1040" s="27" t="str">
        <f>IF(StockData[[#This Row],[sentiment score]] &gt; 0.5, "Positive", IF(StockData[[#This Row],[sentiment score]] &lt; -0.5, "Negative", "Neutral"))</f>
        <v>Negative</v>
      </c>
    </row>
    <row r="1041" spans="1:15" x14ac:dyDescent="0.3">
      <c r="A1041" s="1">
        <v>44321</v>
      </c>
      <c r="B1041" s="2">
        <v>681.06</v>
      </c>
      <c r="C1041" s="2">
        <v>685.29549999999995</v>
      </c>
      <c r="D1041" s="2">
        <v>667.34</v>
      </c>
      <c r="E1041" s="2">
        <v>670.94</v>
      </c>
      <c r="F1041" s="2">
        <v>21901894</v>
      </c>
      <c r="G1041" s="27" t="str">
        <f>TEXT(StockData[[#This Row],[Date]],"dddd")</f>
        <v>Wednesday</v>
      </c>
      <c r="H1041" s="27" t="str">
        <f>TEXT(StockData[[#This Row],[Date]],"mmm yyyy")</f>
        <v>May 2021</v>
      </c>
      <c r="I1041" s="2">
        <f>StockData[[#This Row],[high]] - StockData[[#This Row],[low]]</f>
        <v>17.955499999999915</v>
      </c>
      <c r="J1041" s="27" t="str">
        <f>IF(StockData[[#This Row],[high]]=_xlfn.MAXIFS(StockData[high],StockData[Date],"&lt;="&amp;StockData[[#This Row],[Date]]),"New High","Repeat")</f>
        <v>Repeat</v>
      </c>
      <c r="K1041" s="27" t="str">
        <f>IF(StockData[[#This Row],[Spread]]&lt;5,"Low",IF(StockData[[#This Row],[Spread]]&lt;=15,"Medium","High"))</f>
        <v>High</v>
      </c>
      <c r="L1041" s="27" t="str">
        <f>IF(StockData[[#This Row],[Spread]] &gt; AVERAGE(StockData[Spread]) * 1.2, "High", IF(StockData[[#This Row],[Spread]] &lt; AVERAGE(StockData[Spread]) * 0.8, "Low", "Medium"))</f>
        <v>High</v>
      </c>
      <c r="M1041" s="13">
        <f>(StockData[[#This Row],[close]] - StockData[[#This Row],[open]] )/ StockData[[#This Row],[open]]</f>
        <v>-1.4859190086042187E-2</v>
      </c>
      <c r="N1041" s="27">
        <f>IF(StockData[[#This Row],[change%]] &gt; 0.02, 0.9, IF(StockData[[#This Row],[change%]] &lt; -0.02, -0.9, 0))</f>
        <v>0</v>
      </c>
      <c r="O1041" s="27" t="str">
        <f>IF(StockData[[#This Row],[sentiment score]] &gt; 0.5, "Positive", IF(StockData[[#This Row],[sentiment score]] &lt; -0.5, "Negative", "Neutral"))</f>
        <v>Neutral</v>
      </c>
    </row>
    <row r="1042" spans="1:15" x14ac:dyDescent="0.3">
      <c r="A1042" s="1">
        <v>44320</v>
      </c>
      <c r="B1042" s="2">
        <v>678.94</v>
      </c>
      <c r="C1042" s="2">
        <v>683.44640000000004</v>
      </c>
      <c r="D1042" s="2">
        <v>657.70100000000002</v>
      </c>
      <c r="E1042" s="2">
        <v>673.6</v>
      </c>
      <c r="F1042" s="2">
        <v>29739319</v>
      </c>
      <c r="G1042" s="27" t="str">
        <f>TEXT(StockData[[#This Row],[Date]],"dddd")</f>
        <v>Tuesday</v>
      </c>
      <c r="H1042" s="27" t="str">
        <f>TEXT(StockData[[#This Row],[Date]],"mmm yyyy")</f>
        <v>May 2021</v>
      </c>
      <c r="I1042" s="2">
        <f>StockData[[#This Row],[high]] - StockData[[#This Row],[low]]</f>
        <v>25.745400000000018</v>
      </c>
      <c r="J1042" s="27" t="str">
        <f>IF(StockData[[#This Row],[high]]=_xlfn.MAXIFS(StockData[high],StockData[Date],"&lt;="&amp;StockData[[#This Row],[Date]]),"New High","Repeat")</f>
        <v>Repeat</v>
      </c>
      <c r="K1042" s="27" t="str">
        <f>IF(StockData[[#This Row],[Spread]]&lt;5,"Low",IF(StockData[[#This Row],[Spread]]&lt;=15,"Medium","High"))</f>
        <v>High</v>
      </c>
      <c r="L1042" s="27" t="str">
        <f>IF(StockData[[#This Row],[Spread]] &gt; AVERAGE(StockData[Spread]) * 1.2, "High", IF(StockData[[#This Row],[Spread]] &lt; AVERAGE(StockData[Spread]) * 0.8, "Low", "Medium"))</f>
        <v>High</v>
      </c>
      <c r="M1042" s="13">
        <f>(StockData[[#This Row],[close]] - StockData[[#This Row],[open]] )/ StockData[[#This Row],[open]]</f>
        <v>-7.865201637847279E-3</v>
      </c>
      <c r="N1042" s="27">
        <f>IF(StockData[[#This Row],[change%]] &gt; 0.02, 0.9, IF(StockData[[#This Row],[change%]] &lt; -0.02, -0.9, 0))</f>
        <v>0</v>
      </c>
      <c r="O1042" s="27" t="str">
        <f>IF(StockData[[#This Row],[sentiment score]] &gt; 0.5, "Positive", IF(StockData[[#This Row],[sentiment score]] &lt; -0.5, "Negative", "Neutral"))</f>
        <v>Neutral</v>
      </c>
    </row>
    <row r="1043" spans="1:15" x14ac:dyDescent="0.3">
      <c r="A1043" s="1">
        <v>44319</v>
      </c>
      <c r="B1043" s="2">
        <v>703.8</v>
      </c>
      <c r="C1043" s="2">
        <v>706</v>
      </c>
      <c r="D1043" s="2">
        <v>680.5</v>
      </c>
      <c r="E1043" s="2">
        <v>684.9</v>
      </c>
      <c r="F1043" s="2">
        <v>27043143</v>
      </c>
      <c r="G1043" s="27" t="str">
        <f>TEXT(StockData[[#This Row],[Date]],"dddd")</f>
        <v>Monday</v>
      </c>
      <c r="H1043" s="27" t="str">
        <f>TEXT(StockData[[#This Row],[Date]],"mmm yyyy")</f>
        <v>May 2021</v>
      </c>
      <c r="I1043" s="2">
        <f>StockData[[#This Row],[high]] - StockData[[#This Row],[low]]</f>
        <v>25.5</v>
      </c>
      <c r="J1043" s="27" t="str">
        <f>IF(StockData[[#This Row],[high]]=_xlfn.MAXIFS(StockData[high],StockData[Date],"&lt;="&amp;StockData[[#This Row],[Date]]),"New High","Repeat")</f>
        <v>Repeat</v>
      </c>
      <c r="K1043" s="27" t="str">
        <f>IF(StockData[[#This Row],[Spread]]&lt;5,"Low",IF(StockData[[#This Row],[Spread]]&lt;=15,"Medium","High"))</f>
        <v>High</v>
      </c>
      <c r="L1043" s="27" t="str">
        <f>IF(StockData[[#This Row],[Spread]] &gt; AVERAGE(StockData[Spread]) * 1.2, "High", IF(StockData[[#This Row],[Spread]] &lt; AVERAGE(StockData[Spread]) * 0.8, "Low", "Medium"))</f>
        <v>High</v>
      </c>
      <c r="M1043" s="13">
        <f>(StockData[[#This Row],[close]] - StockData[[#This Row],[open]] )/ StockData[[#This Row],[open]]</f>
        <v>-2.6854219948849074E-2</v>
      </c>
      <c r="N1043" s="27">
        <f>IF(StockData[[#This Row],[change%]] &gt; 0.02, 0.9, IF(StockData[[#This Row],[change%]] &lt; -0.02, -0.9, 0))</f>
        <v>-0.9</v>
      </c>
      <c r="O1043" s="27" t="str">
        <f>IF(StockData[[#This Row],[sentiment score]] &gt; 0.5, "Positive", IF(StockData[[#This Row],[sentiment score]] &lt; -0.5, "Negative", "Neutral"))</f>
        <v>Negative</v>
      </c>
    </row>
    <row r="1044" spans="1:15" x14ac:dyDescent="0.3">
      <c r="A1044" s="1">
        <v>44316</v>
      </c>
      <c r="B1044" s="2">
        <v>667.59</v>
      </c>
      <c r="C1044" s="2">
        <v>715.47</v>
      </c>
      <c r="D1044" s="2">
        <v>666.14</v>
      </c>
      <c r="E1044" s="2">
        <v>709.44</v>
      </c>
      <c r="F1044" s="2">
        <v>40758722</v>
      </c>
      <c r="G1044" s="27" t="str">
        <f>TEXT(StockData[[#This Row],[Date]],"dddd")</f>
        <v>Friday</v>
      </c>
      <c r="H1044" s="27" t="str">
        <f>TEXT(StockData[[#This Row],[Date]],"mmm yyyy")</f>
        <v>Apr 2021</v>
      </c>
      <c r="I1044" s="2">
        <f>StockData[[#This Row],[high]] - StockData[[#This Row],[low]]</f>
        <v>49.330000000000041</v>
      </c>
      <c r="J1044" s="27" t="str">
        <f>IF(StockData[[#This Row],[high]]=_xlfn.MAXIFS(StockData[high],StockData[Date],"&lt;="&amp;StockData[[#This Row],[Date]]),"New High","Repeat")</f>
        <v>Repeat</v>
      </c>
      <c r="K1044" s="27" t="str">
        <f>IF(StockData[[#This Row],[Spread]]&lt;5,"Low",IF(StockData[[#This Row],[Spread]]&lt;=15,"Medium","High"))</f>
        <v>High</v>
      </c>
      <c r="L1044" s="27" t="str">
        <f>IF(StockData[[#This Row],[Spread]] &gt; AVERAGE(StockData[Spread]) * 1.2, "High", IF(StockData[[#This Row],[Spread]] &lt; AVERAGE(StockData[Spread]) * 0.8, "Low", "Medium"))</f>
        <v>High</v>
      </c>
      <c r="M1044" s="13">
        <f>(StockData[[#This Row],[close]] - StockData[[#This Row],[open]] )/ StockData[[#This Row],[open]]</f>
        <v>6.2688176875028118E-2</v>
      </c>
      <c r="N1044" s="27">
        <f>IF(StockData[[#This Row],[change%]] &gt; 0.02, 0.9, IF(StockData[[#This Row],[change%]] &lt; -0.02, -0.9, 0))</f>
        <v>0.9</v>
      </c>
      <c r="O1044" s="27" t="str">
        <f>IF(StockData[[#This Row],[sentiment score]] &gt; 0.5, "Positive", IF(StockData[[#This Row],[sentiment score]] &lt; -0.5, "Negative", "Neutral"))</f>
        <v>Positive</v>
      </c>
    </row>
    <row r="1045" spans="1:15" x14ac:dyDescent="0.3">
      <c r="A1045" s="1">
        <v>44315</v>
      </c>
      <c r="B1045" s="2">
        <v>699.51</v>
      </c>
      <c r="C1045" s="2">
        <v>702.25</v>
      </c>
      <c r="D1045" s="2">
        <v>668.50019999999995</v>
      </c>
      <c r="E1045" s="2">
        <v>677</v>
      </c>
      <c r="F1045" s="2">
        <v>28845449</v>
      </c>
      <c r="G1045" s="27" t="str">
        <f>TEXT(StockData[[#This Row],[Date]],"dddd")</f>
        <v>Thursday</v>
      </c>
      <c r="H1045" s="27" t="str">
        <f>TEXT(StockData[[#This Row],[Date]],"mmm yyyy")</f>
        <v>Apr 2021</v>
      </c>
      <c r="I1045" s="2">
        <f>StockData[[#This Row],[high]] - StockData[[#This Row],[low]]</f>
        <v>33.74980000000005</v>
      </c>
      <c r="J1045" s="27" t="str">
        <f>IF(StockData[[#This Row],[high]]=_xlfn.MAXIFS(StockData[high],StockData[Date],"&lt;="&amp;StockData[[#This Row],[Date]]),"New High","Repeat")</f>
        <v>Repeat</v>
      </c>
      <c r="K1045" s="27" t="str">
        <f>IF(StockData[[#This Row],[Spread]]&lt;5,"Low",IF(StockData[[#This Row],[Spread]]&lt;=15,"Medium","High"))</f>
        <v>High</v>
      </c>
      <c r="L1045" s="27" t="str">
        <f>IF(StockData[[#This Row],[Spread]] &gt; AVERAGE(StockData[Spread]) * 1.2, "High", IF(StockData[[#This Row],[Spread]] &lt; AVERAGE(StockData[Spread]) * 0.8, "Low", "Medium"))</f>
        <v>High</v>
      </c>
      <c r="M1045" s="13">
        <f>(StockData[[#This Row],[close]] - StockData[[#This Row],[open]] )/ StockData[[#This Row],[open]]</f>
        <v>-3.2179668625180471E-2</v>
      </c>
      <c r="N1045" s="27">
        <f>IF(StockData[[#This Row],[change%]] &gt; 0.02, 0.9, IF(StockData[[#This Row],[change%]] &lt; -0.02, -0.9, 0))</f>
        <v>-0.9</v>
      </c>
      <c r="O1045" s="27" t="str">
        <f>IF(StockData[[#This Row],[sentiment score]] &gt; 0.5, "Positive", IF(StockData[[#This Row],[sentiment score]] &lt; -0.5, "Negative", "Neutral"))</f>
        <v>Negative</v>
      </c>
    </row>
    <row r="1046" spans="1:15" x14ac:dyDescent="0.3">
      <c r="A1046" s="1">
        <v>44314</v>
      </c>
      <c r="B1046" s="2">
        <v>696.41</v>
      </c>
      <c r="C1046" s="2">
        <v>708.5</v>
      </c>
      <c r="D1046" s="2">
        <v>693.6</v>
      </c>
      <c r="E1046" s="2">
        <v>694.4</v>
      </c>
      <c r="F1046" s="2">
        <v>22271047</v>
      </c>
      <c r="G1046" s="27" t="str">
        <f>TEXT(StockData[[#This Row],[Date]],"dddd")</f>
        <v>Wednesday</v>
      </c>
      <c r="H1046" s="27" t="str">
        <f>TEXT(StockData[[#This Row],[Date]],"mmm yyyy")</f>
        <v>Apr 2021</v>
      </c>
      <c r="I1046" s="2">
        <f>StockData[[#This Row],[high]] - StockData[[#This Row],[low]]</f>
        <v>14.899999999999977</v>
      </c>
      <c r="J1046" s="27" t="str">
        <f>IF(StockData[[#This Row],[high]]=_xlfn.MAXIFS(StockData[high],StockData[Date],"&lt;="&amp;StockData[[#This Row],[Date]]),"New High","Repeat")</f>
        <v>Repeat</v>
      </c>
      <c r="K1046" s="27" t="str">
        <f>IF(StockData[[#This Row],[Spread]]&lt;5,"Low",IF(StockData[[#This Row],[Spread]]&lt;=15,"Medium","High"))</f>
        <v>Medium</v>
      </c>
      <c r="L1046" s="27" t="str">
        <f>IF(StockData[[#This Row],[Spread]] &gt; AVERAGE(StockData[Spread]) * 1.2, "High", IF(StockData[[#This Row],[Spread]] &lt; AVERAGE(StockData[Spread]) * 0.8, "Low", "Medium"))</f>
        <v>Medium</v>
      </c>
      <c r="M1046" s="13">
        <f>(StockData[[#This Row],[close]] - StockData[[#This Row],[open]] )/ StockData[[#This Row],[open]]</f>
        <v>-2.8862308123088283E-3</v>
      </c>
      <c r="N1046" s="27">
        <f>IF(StockData[[#This Row],[change%]] &gt; 0.02, 0.9, IF(StockData[[#This Row],[change%]] &lt; -0.02, -0.9, 0))</f>
        <v>0</v>
      </c>
      <c r="O1046" s="27" t="str">
        <f>IF(StockData[[#This Row],[sentiment score]] &gt; 0.5, "Positive", IF(StockData[[#This Row],[sentiment score]] &lt; -0.5, "Negative", "Neutral"))</f>
        <v>Neutral</v>
      </c>
    </row>
    <row r="1047" spans="1:15" x14ac:dyDescent="0.3">
      <c r="A1047" s="1">
        <v>44313</v>
      </c>
      <c r="B1047" s="2">
        <v>717.96</v>
      </c>
      <c r="C1047" s="2">
        <v>724</v>
      </c>
      <c r="D1047" s="2">
        <v>703.3501</v>
      </c>
      <c r="E1047" s="2">
        <v>704.74</v>
      </c>
      <c r="F1047" s="2">
        <v>29436995</v>
      </c>
      <c r="G1047" s="27" t="str">
        <f>TEXT(StockData[[#This Row],[Date]],"dddd")</f>
        <v>Tuesday</v>
      </c>
      <c r="H1047" s="27" t="str">
        <f>TEXT(StockData[[#This Row],[Date]],"mmm yyyy")</f>
        <v>Apr 2021</v>
      </c>
      <c r="I1047" s="2">
        <f>StockData[[#This Row],[high]] - StockData[[#This Row],[low]]</f>
        <v>20.649900000000002</v>
      </c>
      <c r="J1047" s="27" t="str">
        <f>IF(StockData[[#This Row],[high]]=_xlfn.MAXIFS(StockData[high],StockData[Date],"&lt;="&amp;StockData[[#This Row],[Date]]),"New High","Repeat")</f>
        <v>Repeat</v>
      </c>
      <c r="K1047" s="27" t="str">
        <f>IF(StockData[[#This Row],[Spread]]&lt;5,"Low",IF(StockData[[#This Row],[Spread]]&lt;=15,"Medium","High"))</f>
        <v>High</v>
      </c>
      <c r="L1047" s="27" t="str">
        <f>IF(StockData[[#This Row],[Spread]] &gt; AVERAGE(StockData[Spread]) * 1.2, "High", IF(StockData[[#This Row],[Spread]] &lt; AVERAGE(StockData[Spread]) * 0.8, "Low", "Medium"))</f>
        <v>High</v>
      </c>
      <c r="M1047" s="13">
        <f>(StockData[[#This Row],[close]] - StockData[[#This Row],[open]] )/ StockData[[#This Row],[open]]</f>
        <v>-1.8413282076995972E-2</v>
      </c>
      <c r="N1047" s="27">
        <f>IF(StockData[[#This Row],[change%]] &gt; 0.02, 0.9, IF(StockData[[#This Row],[change%]] &lt; -0.02, -0.9, 0))</f>
        <v>0</v>
      </c>
      <c r="O1047" s="27" t="str">
        <f>IF(StockData[[#This Row],[sentiment score]] &gt; 0.5, "Positive", IF(StockData[[#This Row],[sentiment score]] &lt; -0.5, "Negative", "Neutral"))</f>
        <v>Neutral</v>
      </c>
    </row>
    <row r="1048" spans="1:15" x14ac:dyDescent="0.3">
      <c r="A1048" s="1">
        <v>44312</v>
      </c>
      <c r="B1048" s="2">
        <v>741</v>
      </c>
      <c r="C1048" s="2">
        <v>749.3</v>
      </c>
      <c r="D1048" s="2">
        <v>732.60530000000006</v>
      </c>
      <c r="E1048" s="2">
        <v>738.2</v>
      </c>
      <c r="F1048" s="2">
        <v>31038502</v>
      </c>
      <c r="G1048" s="27" t="str">
        <f>TEXT(StockData[[#This Row],[Date]],"dddd")</f>
        <v>Monday</v>
      </c>
      <c r="H1048" s="27" t="str">
        <f>TEXT(StockData[[#This Row],[Date]],"mmm yyyy")</f>
        <v>Apr 2021</v>
      </c>
      <c r="I1048" s="2">
        <f>StockData[[#This Row],[high]] - StockData[[#This Row],[low]]</f>
        <v>16.694699999999898</v>
      </c>
      <c r="J1048" s="27" t="str">
        <f>IF(StockData[[#This Row],[high]]=_xlfn.MAXIFS(StockData[high],StockData[Date],"&lt;="&amp;StockData[[#This Row],[Date]]),"New High","Repeat")</f>
        <v>Repeat</v>
      </c>
      <c r="K1048" s="27" t="str">
        <f>IF(StockData[[#This Row],[Spread]]&lt;5,"Low",IF(StockData[[#This Row],[Spread]]&lt;=15,"Medium","High"))</f>
        <v>High</v>
      </c>
      <c r="L1048" s="27" t="str">
        <f>IF(StockData[[#This Row],[Spread]] &gt; AVERAGE(StockData[Spread]) * 1.2, "High", IF(StockData[[#This Row],[Spread]] &lt; AVERAGE(StockData[Spread]) * 0.8, "Low", "Medium"))</f>
        <v>High</v>
      </c>
      <c r="M1048" s="13">
        <f>(StockData[[#This Row],[close]] - StockData[[#This Row],[open]] )/ StockData[[#This Row],[open]]</f>
        <v>-3.7786774628879279E-3</v>
      </c>
      <c r="N1048" s="27">
        <f>IF(StockData[[#This Row],[change%]] &gt; 0.02, 0.9, IF(StockData[[#This Row],[change%]] &lt; -0.02, -0.9, 0))</f>
        <v>0</v>
      </c>
      <c r="O1048" s="27" t="str">
        <f>IF(StockData[[#This Row],[sentiment score]] &gt; 0.5, "Positive", IF(StockData[[#This Row],[sentiment score]] &lt; -0.5, "Negative", "Neutral"))</f>
        <v>Neutral</v>
      </c>
    </row>
    <row r="1049" spans="1:15" x14ac:dyDescent="0.3">
      <c r="A1049" s="1">
        <v>44309</v>
      </c>
      <c r="B1049" s="2">
        <v>719.8</v>
      </c>
      <c r="C1049" s="2">
        <v>737.36</v>
      </c>
      <c r="D1049" s="2">
        <v>715.46</v>
      </c>
      <c r="E1049" s="2">
        <v>729.4</v>
      </c>
      <c r="F1049" s="2">
        <v>28413889</v>
      </c>
      <c r="G1049" s="27" t="str">
        <f>TEXT(StockData[[#This Row],[Date]],"dddd")</f>
        <v>Friday</v>
      </c>
      <c r="H1049" s="27" t="str">
        <f>TEXT(StockData[[#This Row],[Date]],"mmm yyyy")</f>
        <v>Apr 2021</v>
      </c>
      <c r="I1049" s="2">
        <f>StockData[[#This Row],[high]] - StockData[[#This Row],[low]]</f>
        <v>21.899999999999977</v>
      </c>
      <c r="J1049" s="27" t="str">
        <f>IF(StockData[[#This Row],[high]]=_xlfn.MAXIFS(StockData[high],StockData[Date],"&lt;="&amp;StockData[[#This Row],[Date]]),"New High","Repeat")</f>
        <v>Repeat</v>
      </c>
      <c r="K1049" s="27" t="str">
        <f>IF(StockData[[#This Row],[Spread]]&lt;5,"Low",IF(StockData[[#This Row],[Spread]]&lt;=15,"Medium","High"))</f>
        <v>High</v>
      </c>
      <c r="L1049" s="27" t="str">
        <f>IF(StockData[[#This Row],[Spread]] &gt; AVERAGE(StockData[Spread]) * 1.2, "High", IF(StockData[[#This Row],[Spread]] &lt; AVERAGE(StockData[Spread]) * 0.8, "Low", "Medium"))</f>
        <v>High</v>
      </c>
      <c r="M1049" s="13">
        <f>(StockData[[#This Row],[close]] - StockData[[#This Row],[open]] )/ StockData[[#This Row],[open]]</f>
        <v>1.3337038066129512E-2</v>
      </c>
      <c r="N1049" s="27">
        <f>IF(StockData[[#This Row],[change%]] &gt; 0.02, 0.9, IF(StockData[[#This Row],[change%]] &lt; -0.02, -0.9, 0))</f>
        <v>0</v>
      </c>
      <c r="O1049" s="27" t="str">
        <f>IF(StockData[[#This Row],[sentiment score]] &gt; 0.5, "Positive", IF(StockData[[#This Row],[sentiment score]] &lt; -0.5, "Negative", "Neutral"))</f>
        <v>Neutral</v>
      </c>
    </row>
    <row r="1050" spans="1:15" x14ac:dyDescent="0.3">
      <c r="A1050" s="1">
        <v>44308</v>
      </c>
      <c r="B1050" s="2">
        <v>741.5</v>
      </c>
      <c r="C1050" s="2">
        <v>753.77</v>
      </c>
      <c r="D1050" s="2">
        <v>718.04</v>
      </c>
      <c r="E1050" s="2">
        <v>719.69</v>
      </c>
      <c r="F1050" s="2">
        <v>35590255</v>
      </c>
      <c r="G1050" s="27" t="str">
        <f>TEXT(StockData[[#This Row],[Date]],"dddd")</f>
        <v>Thursday</v>
      </c>
      <c r="H1050" s="27" t="str">
        <f>TEXT(StockData[[#This Row],[Date]],"mmm yyyy")</f>
        <v>Apr 2021</v>
      </c>
      <c r="I1050" s="2">
        <f>StockData[[#This Row],[high]] - StockData[[#This Row],[low]]</f>
        <v>35.730000000000018</v>
      </c>
      <c r="J1050" s="27" t="str">
        <f>IF(StockData[[#This Row],[high]]=_xlfn.MAXIFS(StockData[high],StockData[Date],"&lt;="&amp;StockData[[#This Row],[Date]]),"New High","Repeat")</f>
        <v>Repeat</v>
      </c>
      <c r="K1050" s="27" t="str">
        <f>IF(StockData[[#This Row],[Spread]]&lt;5,"Low",IF(StockData[[#This Row],[Spread]]&lt;=15,"Medium","High"))</f>
        <v>High</v>
      </c>
      <c r="L1050" s="27" t="str">
        <f>IF(StockData[[#This Row],[Spread]] &gt; AVERAGE(StockData[Spread]) * 1.2, "High", IF(StockData[[#This Row],[Spread]] &lt; AVERAGE(StockData[Spread]) * 0.8, "Low", "Medium"))</f>
        <v>High</v>
      </c>
      <c r="M1050" s="13">
        <f>(StockData[[#This Row],[close]] - StockData[[#This Row],[open]] )/ StockData[[#This Row],[open]]</f>
        <v>-2.941335131490215E-2</v>
      </c>
      <c r="N1050" s="27">
        <f>IF(StockData[[#This Row],[change%]] &gt; 0.02, 0.9, IF(StockData[[#This Row],[change%]] &lt; -0.02, -0.9, 0))</f>
        <v>-0.9</v>
      </c>
      <c r="O1050" s="27" t="str">
        <f>IF(StockData[[#This Row],[sentiment score]] &gt; 0.5, "Positive", IF(StockData[[#This Row],[sentiment score]] &lt; -0.5, "Negative", "Neutral"))</f>
        <v>Negative</v>
      </c>
    </row>
    <row r="1051" spans="1:15" x14ac:dyDescent="0.3">
      <c r="A1051" s="1">
        <v>44307</v>
      </c>
      <c r="B1051" s="2">
        <v>704.77</v>
      </c>
      <c r="C1051" s="2">
        <v>744.84</v>
      </c>
      <c r="D1051" s="2">
        <v>698</v>
      </c>
      <c r="E1051" s="2">
        <v>744.12</v>
      </c>
      <c r="F1051" s="2">
        <v>31215514</v>
      </c>
      <c r="G1051" s="27" t="str">
        <f>TEXT(StockData[[#This Row],[Date]],"dddd")</f>
        <v>Wednesday</v>
      </c>
      <c r="H1051" s="27" t="str">
        <f>TEXT(StockData[[#This Row],[Date]],"mmm yyyy")</f>
        <v>Apr 2021</v>
      </c>
      <c r="I1051" s="2">
        <f>StockData[[#This Row],[high]] - StockData[[#This Row],[low]]</f>
        <v>46.840000000000032</v>
      </c>
      <c r="J1051" s="27" t="str">
        <f>IF(StockData[[#This Row],[high]]=_xlfn.MAXIFS(StockData[high],StockData[Date],"&lt;="&amp;StockData[[#This Row],[Date]]),"New High","Repeat")</f>
        <v>Repeat</v>
      </c>
      <c r="K1051" s="27" t="str">
        <f>IF(StockData[[#This Row],[Spread]]&lt;5,"Low",IF(StockData[[#This Row],[Spread]]&lt;=15,"Medium","High"))</f>
        <v>High</v>
      </c>
      <c r="L1051" s="27" t="str">
        <f>IF(StockData[[#This Row],[Spread]] &gt; AVERAGE(StockData[Spread]) * 1.2, "High", IF(StockData[[#This Row],[Spread]] &lt; AVERAGE(StockData[Spread]) * 0.8, "Low", "Medium"))</f>
        <v>High</v>
      </c>
      <c r="M1051" s="13">
        <f>(StockData[[#This Row],[close]] - StockData[[#This Row],[open]] )/ StockData[[#This Row],[open]]</f>
        <v>5.5833818125062114E-2</v>
      </c>
      <c r="N1051" s="27">
        <f>IF(StockData[[#This Row],[change%]] &gt; 0.02, 0.9, IF(StockData[[#This Row],[change%]] &lt; -0.02, -0.9, 0))</f>
        <v>0.9</v>
      </c>
      <c r="O1051" s="27" t="str">
        <f>IF(StockData[[#This Row],[sentiment score]] &gt; 0.5, "Positive", IF(StockData[[#This Row],[sentiment score]] &lt; -0.5, "Negative", "Neutral"))</f>
        <v>Positive</v>
      </c>
    </row>
    <row r="1052" spans="1:15" x14ac:dyDescent="0.3">
      <c r="A1052" s="1">
        <v>44306</v>
      </c>
      <c r="B1052" s="2">
        <v>717.42</v>
      </c>
      <c r="C1052" s="2">
        <v>737.25</v>
      </c>
      <c r="D1052" s="2">
        <v>710.68499999999995</v>
      </c>
      <c r="E1052" s="2">
        <v>718.99</v>
      </c>
      <c r="F1052" s="2">
        <v>35609038</v>
      </c>
      <c r="G1052" s="27" t="str">
        <f>TEXT(StockData[[#This Row],[Date]],"dddd")</f>
        <v>Tuesday</v>
      </c>
      <c r="H1052" s="27" t="str">
        <f>TEXT(StockData[[#This Row],[Date]],"mmm yyyy")</f>
        <v>Apr 2021</v>
      </c>
      <c r="I1052" s="2">
        <f>StockData[[#This Row],[high]] - StockData[[#This Row],[low]]</f>
        <v>26.565000000000055</v>
      </c>
      <c r="J1052" s="27" t="str">
        <f>IF(StockData[[#This Row],[high]]=_xlfn.MAXIFS(StockData[high],StockData[Date],"&lt;="&amp;StockData[[#This Row],[Date]]),"New High","Repeat")</f>
        <v>Repeat</v>
      </c>
      <c r="K1052" s="27" t="str">
        <f>IF(StockData[[#This Row],[Spread]]&lt;5,"Low",IF(StockData[[#This Row],[Spread]]&lt;=15,"Medium","High"))</f>
        <v>High</v>
      </c>
      <c r="L1052" s="27" t="str">
        <f>IF(StockData[[#This Row],[Spread]] &gt; AVERAGE(StockData[Spread]) * 1.2, "High", IF(StockData[[#This Row],[Spread]] &lt; AVERAGE(StockData[Spread]) * 0.8, "Low", "Medium"))</f>
        <v>High</v>
      </c>
      <c r="M1052" s="13">
        <f>(StockData[[#This Row],[close]] - StockData[[#This Row],[open]] )/ StockData[[#This Row],[open]]</f>
        <v>2.1883973125924145E-3</v>
      </c>
      <c r="N1052" s="27">
        <f>IF(StockData[[#This Row],[change%]] &gt; 0.02, 0.9, IF(StockData[[#This Row],[change%]] &lt; -0.02, -0.9, 0))</f>
        <v>0</v>
      </c>
      <c r="O1052" s="27" t="str">
        <f>IF(StockData[[#This Row],[sentiment score]] &gt; 0.5, "Positive", IF(StockData[[#This Row],[sentiment score]] &lt; -0.5, "Negative", "Neutral"))</f>
        <v>Neutral</v>
      </c>
    </row>
    <row r="1053" spans="1:15" x14ac:dyDescent="0.3">
      <c r="A1053" s="1">
        <v>44305</v>
      </c>
      <c r="B1053" s="2">
        <v>719.6</v>
      </c>
      <c r="C1053" s="2">
        <v>725.4</v>
      </c>
      <c r="D1053" s="2">
        <v>691.80010000000004</v>
      </c>
      <c r="E1053" s="2">
        <v>714.63</v>
      </c>
      <c r="F1053" s="2">
        <v>39686226</v>
      </c>
      <c r="G1053" s="27" t="str">
        <f>TEXT(StockData[[#This Row],[Date]],"dddd")</f>
        <v>Monday</v>
      </c>
      <c r="H1053" s="27" t="str">
        <f>TEXT(StockData[[#This Row],[Date]],"mmm yyyy")</f>
        <v>Apr 2021</v>
      </c>
      <c r="I1053" s="2">
        <f>StockData[[#This Row],[high]] - StockData[[#This Row],[low]]</f>
        <v>33.599899999999934</v>
      </c>
      <c r="J1053" s="27" t="str">
        <f>IF(StockData[[#This Row],[high]]=_xlfn.MAXIFS(StockData[high],StockData[Date],"&lt;="&amp;StockData[[#This Row],[Date]]),"New High","Repeat")</f>
        <v>Repeat</v>
      </c>
      <c r="K1053" s="27" t="str">
        <f>IF(StockData[[#This Row],[Spread]]&lt;5,"Low",IF(StockData[[#This Row],[Spread]]&lt;=15,"Medium","High"))</f>
        <v>High</v>
      </c>
      <c r="L1053" s="27" t="str">
        <f>IF(StockData[[#This Row],[Spread]] &gt; AVERAGE(StockData[Spread]) * 1.2, "High", IF(StockData[[#This Row],[Spread]] &lt; AVERAGE(StockData[Spread]) * 0.8, "Low", "Medium"))</f>
        <v>High</v>
      </c>
      <c r="M1053" s="13">
        <f>(StockData[[#This Row],[close]] - StockData[[#This Row],[open]] )/ StockData[[#This Row],[open]]</f>
        <v>-6.9066147859922558E-3</v>
      </c>
      <c r="N1053" s="27">
        <f>IF(StockData[[#This Row],[change%]] &gt; 0.02, 0.9, IF(StockData[[#This Row],[change%]] &lt; -0.02, -0.9, 0))</f>
        <v>0</v>
      </c>
      <c r="O1053" s="27" t="str">
        <f>IF(StockData[[#This Row],[sentiment score]] &gt; 0.5, "Positive", IF(StockData[[#This Row],[sentiment score]] &lt; -0.5, "Negative", "Neutral"))</f>
        <v>Neutral</v>
      </c>
    </row>
    <row r="1054" spans="1:15" x14ac:dyDescent="0.3">
      <c r="A1054" s="1">
        <v>44302</v>
      </c>
      <c r="B1054" s="2">
        <v>728.65</v>
      </c>
      <c r="C1054" s="2">
        <v>749.41</v>
      </c>
      <c r="D1054" s="2">
        <v>724.6</v>
      </c>
      <c r="E1054" s="2">
        <v>739.78</v>
      </c>
      <c r="F1054" s="2">
        <v>27979526</v>
      </c>
      <c r="G1054" s="27" t="str">
        <f>TEXT(StockData[[#This Row],[Date]],"dddd")</f>
        <v>Friday</v>
      </c>
      <c r="H1054" s="27" t="str">
        <f>TEXT(StockData[[#This Row],[Date]],"mmm yyyy")</f>
        <v>Apr 2021</v>
      </c>
      <c r="I1054" s="2">
        <f>StockData[[#This Row],[high]] - StockData[[#This Row],[low]]</f>
        <v>24.809999999999945</v>
      </c>
      <c r="J1054" s="27" t="str">
        <f>IF(StockData[[#This Row],[high]]=_xlfn.MAXIFS(StockData[high],StockData[Date],"&lt;="&amp;StockData[[#This Row],[Date]]),"New High","Repeat")</f>
        <v>Repeat</v>
      </c>
      <c r="K1054" s="27" t="str">
        <f>IF(StockData[[#This Row],[Spread]]&lt;5,"Low",IF(StockData[[#This Row],[Spread]]&lt;=15,"Medium","High"))</f>
        <v>High</v>
      </c>
      <c r="L1054" s="27" t="str">
        <f>IF(StockData[[#This Row],[Spread]] &gt; AVERAGE(StockData[Spread]) * 1.2, "High", IF(StockData[[#This Row],[Spread]] &lt; AVERAGE(StockData[Spread]) * 0.8, "Low", "Medium"))</f>
        <v>High</v>
      </c>
      <c r="M1054" s="13">
        <f>(StockData[[#This Row],[close]] - StockData[[#This Row],[open]] )/ StockData[[#This Row],[open]]</f>
        <v>1.5274823303369239E-2</v>
      </c>
      <c r="N1054" s="27">
        <f>IF(StockData[[#This Row],[change%]] &gt; 0.02, 0.9, IF(StockData[[#This Row],[change%]] &lt; -0.02, -0.9, 0))</f>
        <v>0</v>
      </c>
      <c r="O1054" s="27" t="str">
        <f>IF(StockData[[#This Row],[sentiment score]] &gt; 0.5, "Positive", IF(StockData[[#This Row],[sentiment score]] &lt; -0.5, "Negative", "Neutral"))</f>
        <v>Neutral</v>
      </c>
    </row>
    <row r="1055" spans="1:15" x14ac:dyDescent="0.3">
      <c r="A1055" s="1">
        <v>44301</v>
      </c>
      <c r="B1055" s="2">
        <v>743.1</v>
      </c>
      <c r="C1055" s="2">
        <v>743.69</v>
      </c>
      <c r="D1055" s="2">
        <v>721.31</v>
      </c>
      <c r="E1055" s="2">
        <v>738.85</v>
      </c>
      <c r="F1055" s="2">
        <v>27848900</v>
      </c>
      <c r="G1055" s="27" t="str">
        <f>TEXT(StockData[[#This Row],[Date]],"dddd")</f>
        <v>Thursday</v>
      </c>
      <c r="H1055" s="27" t="str">
        <f>TEXT(StockData[[#This Row],[Date]],"mmm yyyy")</f>
        <v>Apr 2021</v>
      </c>
      <c r="I1055" s="2">
        <f>StockData[[#This Row],[high]] - StockData[[#This Row],[low]]</f>
        <v>22.380000000000109</v>
      </c>
      <c r="J1055" s="27" t="str">
        <f>IF(StockData[[#This Row],[high]]=_xlfn.MAXIFS(StockData[high],StockData[Date],"&lt;="&amp;StockData[[#This Row],[Date]]),"New High","Repeat")</f>
        <v>Repeat</v>
      </c>
      <c r="K1055" s="27" t="str">
        <f>IF(StockData[[#This Row],[Spread]]&lt;5,"Low",IF(StockData[[#This Row],[Spread]]&lt;=15,"Medium","High"))</f>
        <v>High</v>
      </c>
      <c r="L1055" s="27" t="str">
        <f>IF(StockData[[#This Row],[Spread]] &gt; AVERAGE(StockData[Spread]) * 1.2, "High", IF(StockData[[#This Row],[Spread]] &lt; AVERAGE(StockData[Spread]) * 0.8, "Low", "Medium"))</f>
        <v>High</v>
      </c>
      <c r="M1055" s="13">
        <f>(StockData[[#This Row],[close]] - StockData[[#This Row],[open]] )/ StockData[[#This Row],[open]]</f>
        <v>-5.7192840802045486E-3</v>
      </c>
      <c r="N1055" s="27">
        <f>IF(StockData[[#This Row],[change%]] &gt; 0.02, 0.9, IF(StockData[[#This Row],[change%]] &lt; -0.02, -0.9, 0))</f>
        <v>0</v>
      </c>
      <c r="O1055" s="27" t="str">
        <f>IF(StockData[[#This Row],[sentiment score]] &gt; 0.5, "Positive", IF(StockData[[#This Row],[sentiment score]] &lt; -0.5, "Negative", "Neutral"))</f>
        <v>Neutral</v>
      </c>
    </row>
    <row r="1056" spans="1:15" x14ac:dyDescent="0.3">
      <c r="A1056" s="1">
        <v>44300</v>
      </c>
      <c r="B1056" s="2">
        <v>770.7</v>
      </c>
      <c r="C1056" s="2">
        <v>780.79</v>
      </c>
      <c r="D1056" s="2">
        <v>728.03</v>
      </c>
      <c r="E1056" s="2">
        <v>732.23</v>
      </c>
      <c r="F1056" s="2">
        <v>49017434</v>
      </c>
      <c r="G1056" s="27" t="str">
        <f>TEXT(StockData[[#This Row],[Date]],"dddd")</f>
        <v>Wednesday</v>
      </c>
      <c r="H1056" s="27" t="str">
        <f>TEXT(StockData[[#This Row],[Date]],"mmm yyyy")</f>
        <v>Apr 2021</v>
      </c>
      <c r="I1056" s="2">
        <f>StockData[[#This Row],[high]] - StockData[[#This Row],[low]]</f>
        <v>52.759999999999991</v>
      </c>
      <c r="J1056" s="27" t="str">
        <f>IF(StockData[[#This Row],[high]]=_xlfn.MAXIFS(StockData[high],StockData[Date],"&lt;="&amp;StockData[[#This Row],[Date]]),"New High","Repeat")</f>
        <v>Repeat</v>
      </c>
      <c r="K1056" s="27" t="str">
        <f>IF(StockData[[#This Row],[Spread]]&lt;5,"Low",IF(StockData[[#This Row],[Spread]]&lt;=15,"Medium","High"))</f>
        <v>High</v>
      </c>
      <c r="L1056" s="27" t="str">
        <f>IF(StockData[[#This Row],[Spread]] &gt; AVERAGE(StockData[Spread]) * 1.2, "High", IF(StockData[[#This Row],[Spread]] &lt; AVERAGE(StockData[Spread]) * 0.8, "Low", "Medium"))</f>
        <v>High</v>
      </c>
      <c r="M1056" s="13">
        <f>(StockData[[#This Row],[close]] - StockData[[#This Row],[open]] )/ StockData[[#This Row],[open]]</f>
        <v>-4.9915661087323246E-2</v>
      </c>
      <c r="N1056" s="27">
        <f>IF(StockData[[#This Row],[change%]] &gt; 0.02, 0.9, IF(StockData[[#This Row],[change%]] &lt; -0.02, -0.9, 0))</f>
        <v>-0.9</v>
      </c>
      <c r="O1056" s="27" t="str">
        <f>IF(StockData[[#This Row],[sentiment score]] &gt; 0.5, "Positive", IF(StockData[[#This Row],[sentiment score]] &lt; -0.5, "Negative", "Neutral"))</f>
        <v>Negative</v>
      </c>
    </row>
    <row r="1057" spans="1:15" x14ac:dyDescent="0.3">
      <c r="A1057" s="1">
        <v>44299</v>
      </c>
      <c r="B1057" s="2">
        <v>712.7</v>
      </c>
      <c r="C1057" s="2">
        <v>763</v>
      </c>
      <c r="D1057" s="2">
        <v>710.66</v>
      </c>
      <c r="E1057" s="2">
        <v>762.32</v>
      </c>
      <c r="F1057" s="2">
        <v>44652808</v>
      </c>
      <c r="G1057" s="27" t="str">
        <f>TEXT(StockData[[#This Row],[Date]],"dddd")</f>
        <v>Tuesday</v>
      </c>
      <c r="H1057" s="27" t="str">
        <f>TEXT(StockData[[#This Row],[Date]],"mmm yyyy")</f>
        <v>Apr 2021</v>
      </c>
      <c r="I1057" s="2">
        <f>StockData[[#This Row],[high]] - StockData[[#This Row],[low]]</f>
        <v>52.340000000000032</v>
      </c>
      <c r="J1057" s="27" t="str">
        <f>IF(StockData[[#This Row],[high]]=_xlfn.MAXIFS(StockData[high],StockData[Date],"&lt;="&amp;StockData[[#This Row],[Date]]),"New High","Repeat")</f>
        <v>Repeat</v>
      </c>
      <c r="K1057" s="27" t="str">
        <f>IF(StockData[[#This Row],[Spread]]&lt;5,"Low",IF(StockData[[#This Row],[Spread]]&lt;=15,"Medium","High"))</f>
        <v>High</v>
      </c>
      <c r="L1057" s="27" t="str">
        <f>IF(StockData[[#This Row],[Spread]] &gt; AVERAGE(StockData[Spread]) * 1.2, "High", IF(StockData[[#This Row],[Spread]] &lt; AVERAGE(StockData[Spread]) * 0.8, "Low", "Medium"))</f>
        <v>High</v>
      </c>
      <c r="M1057" s="13">
        <f>(StockData[[#This Row],[close]] - StockData[[#This Row],[open]] )/ StockData[[#This Row],[open]]</f>
        <v>6.9622562087835002E-2</v>
      </c>
      <c r="N1057" s="27">
        <f>IF(StockData[[#This Row],[change%]] &gt; 0.02, 0.9, IF(StockData[[#This Row],[change%]] &lt; -0.02, -0.9, 0))</f>
        <v>0.9</v>
      </c>
      <c r="O1057" s="27" t="str">
        <f>IF(StockData[[#This Row],[sentiment score]] &gt; 0.5, "Positive", IF(StockData[[#This Row],[sentiment score]] &lt; -0.5, "Negative", "Neutral"))</f>
        <v>Positive</v>
      </c>
    </row>
    <row r="1058" spans="1:15" x14ac:dyDescent="0.3">
      <c r="A1058" s="1">
        <v>44298</v>
      </c>
      <c r="B1058" s="2">
        <v>685.7</v>
      </c>
      <c r="C1058" s="2">
        <v>704.8</v>
      </c>
      <c r="D1058" s="2">
        <v>682.09</v>
      </c>
      <c r="E1058" s="2">
        <v>701.98</v>
      </c>
      <c r="F1058" s="2">
        <v>29135670</v>
      </c>
      <c r="G1058" s="27" t="str">
        <f>TEXT(StockData[[#This Row],[Date]],"dddd")</f>
        <v>Monday</v>
      </c>
      <c r="H1058" s="27" t="str">
        <f>TEXT(StockData[[#This Row],[Date]],"mmm yyyy")</f>
        <v>Apr 2021</v>
      </c>
      <c r="I1058" s="2">
        <f>StockData[[#This Row],[high]] - StockData[[#This Row],[low]]</f>
        <v>22.709999999999923</v>
      </c>
      <c r="J1058" s="27" t="str">
        <f>IF(StockData[[#This Row],[high]]=_xlfn.MAXIFS(StockData[high],StockData[Date],"&lt;="&amp;StockData[[#This Row],[Date]]),"New High","Repeat")</f>
        <v>Repeat</v>
      </c>
      <c r="K1058" s="27" t="str">
        <f>IF(StockData[[#This Row],[Spread]]&lt;5,"Low",IF(StockData[[#This Row],[Spread]]&lt;=15,"Medium","High"))</f>
        <v>High</v>
      </c>
      <c r="L1058" s="27" t="str">
        <f>IF(StockData[[#This Row],[Spread]] &gt; AVERAGE(StockData[Spread]) * 1.2, "High", IF(StockData[[#This Row],[Spread]] &lt; AVERAGE(StockData[Spread]) * 0.8, "Low", "Medium"))</f>
        <v>High</v>
      </c>
      <c r="M1058" s="13">
        <f>(StockData[[#This Row],[close]] - StockData[[#This Row],[open]] )/ StockData[[#This Row],[open]]</f>
        <v>2.3742161295026938E-2</v>
      </c>
      <c r="N1058" s="27">
        <f>IF(StockData[[#This Row],[change%]] &gt; 0.02, 0.9, IF(StockData[[#This Row],[change%]] &lt; -0.02, -0.9, 0))</f>
        <v>0.9</v>
      </c>
      <c r="O1058" s="27" t="str">
        <f>IF(StockData[[#This Row],[sentiment score]] &gt; 0.5, "Positive", IF(StockData[[#This Row],[sentiment score]] &lt; -0.5, "Negative", "Neutral"))</f>
        <v>Positive</v>
      </c>
    </row>
    <row r="1059" spans="1:15" x14ac:dyDescent="0.3">
      <c r="A1059" s="1">
        <v>44295</v>
      </c>
      <c r="B1059" s="2">
        <v>677.77</v>
      </c>
      <c r="C1059" s="2">
        <v>680.97</v>
      </c>
      <c r="D1059" s="2">
        <v>669.43</v>
      </c>
      <c r="E1059" s="2">
        <v>677.02</v>
      </c>
      <c r="F1059" s="2">
        <v>21437087</v>
      </c>
      <c r="G1059" s="27" t="str">
        <f>TEXT(StockData[[#This Row],[Date]],"dddd")</f>
        <v>Friday</v>
      </c>
      <c r="H1059" s="27" t="str">
        <f>TEXT(StockData[[#This Row],[Date]],"mmm yyyy")</f>
        <v>Apr 2021</v>
      </c>
      <c r="I1059" s="2">
        <f>StockData[[#This Row],[high]] - StockData[[#This Row],[low]]</f>
        <v>11.540000000000077</v>
      </c>
      <c r="J1059" s="27" t="str">
        <f>IF(StockData[[#This Row],[high]]=_xlfn.MAXIFS(StockData[high],StockData[Date],"&lt;="&amp;StockData[[#This Row],[Date]]),"New High","Repeat")</f>
        <v>Repeat</v>
      </c>
      <c r="K1059" s="27" t="str">
        <f>IF(StockData[[#This Row],[Spread]]&lt;5,"Low",IF(StockData[[#This Row],[Spread]]&lt;=15,"Medium","High"))</f>
        <v>Medium</v>
      </c>
      <c r="L1059" s="27" t="str">
        <f>IF(StockData[[#This Row],[Spread]] &gt; AVERAGE(StockData[Spread]) * 1.2, "High", IF(StockData[[#This Row],[Spread]] &lt; AVERAGE(StockData[Spread]) * 0.8, "Low", "Medium"))</f>
        <v>Medium</v>
      </c>
      <c r="M1059" s="13">
        <f>(StockData[[#This Row],[close]] - StockData[[#This Row],[open]] )/ StockData[[#This Row],[open]]</f>
        <v>-1.1065700753943078E-3</v>
      </c>
      <c r="N1059" s="27">
        <f>IF(StockData[[#This Row],[change%]] &gt; 0.02, 0.9, IF(StockData[[#This Row],[change%]] &lt; -0.02, -0.9, 0))</f>
        <v>0</v>
      </c>
      <c r="O1059" s="27" t="str">
        <f>IF(StockData[[#This Row],[sentiment score]] &gt; 0.5, "Positive", IF(StockData[[#This Row],[sentiment score]] &lt; -0.5, "Negative", "Neutral"))</f>
        <v>Neutral</v>
      </c>
    </row>
    <row r="1060" spans="1:15" x14ac:dyDescent="0.3">
      <c r="A1060" s="1">
        <v>44294</v>
      </c>
      <c r="B1060" s="2">
        <v>677.38</v>
      </c>
      <c r="C1060" s="2">
        <v>689.54989999999998</v>
      </c>
      <c r="D1060" s="2">
        <v>671.64499999999998</v>
      </c>
      <c r="E1060" s="2">
        <v>683.8</v>
      </c>
      <c r="F1060" s="2">
        <v>23924329</v>
      </c>
      <c r="G1060" s="27" t="str">
        <f>TEXT(StockData[[#This Row],[Date]],"dddd")</f>
        <v>Thursday</v>
      </c>
      <c r="H1060" s="27" t="str">
        <f>TEXT(StockData[[#This Row],[Date]],"mmm yyyy")</f>
        <v>Apr 2021</v>
      </c>
      <c r="I1060" s="2">
        <f>StockData[[#This Row],[high]] - StockData[[#This Row],[low]]</f>
        <v>17.904899999999998</v>
      </c>
      <c r="J1060" s="27" t="str">
        <f>IF(StockData[[#This Row],[high]]=_xlfn.MAXIFS(StockData[high],StockData[Date],"&lt;="&amp;StockData[[#This Row],[Date]]),"New High","Repeat")</f>
        <v>Repeat</v>
      </c>
      <c r="K1060" s="27" t="str">
        <f>IF(StockData[[#This Row],[Spread]]&lt;5,"Low",IF(StockData[[#This Row],[Spread]]&lt;=15,"Medium","High"))</f>
        <v>High</v>
      </c>
      <c r="L1060" s="27" t="str">
        <f>IF(StockData[[#This Row],[Spread]] &gt; AVERAGE(StockData[Spread]) * 1.2, "High", IF(StockData[[#This Row],[Spread]] &lt; AVERAGE(StockData[Spread]) * 0.8, "Low", "Medium"))</f>
        <v>High</v>
      </c>
      <c r="M1060" s="13">
        <f>(StockData[[#This Row],[close]] - StockData[[#This Row],[open]] )/ StockData[[#This Row],[open]]</f>
        <v>9.4776934660012972E-3</v>
      </c>
      <c r="N1060" s="27">
        <f>IF(StockData[[#This Row],[change%]] &gt; 0.02, 0.9, IF(StockData[[#This Row],[change%]] &lt; -0.02, -0.9, 0))</f>
        <v>0</v>
      </c>
      <c r="O1060" s="27" t="str">
        <f>IF(StockData[[#This Row],[sentiment score]] &gt; 0.5, "Positive", IF(StockData[[#This Row],[sentiment score]] &lt; -0.5, "Negative", "Neutral"))</f>
        <v>Neutral</v>
      </c>
    </row>
    <row r="1061" spans="1:15" x14ac:dyDescent="0.3">
      <c r="A1061" s="1">
        <v>44293</v>
      </c>
      <c r="B1061" s="2">
        <v>687</v>
      </c>
      <c r="C1061" s="2">
        <v>691.38</v>
      </c>
      <c r="D1061" s="2">
        <v>667.84</v>
      </c>
      <c r="E1061" s="2">
        <v>670.97</v>
      </c>
      <c r="F1061" s="2">
        <v>26309433</v>
      </c>
      <c r="G1061" s="27" t="str">
        <f>TEXT(StockData[[#This Row],[Date]],"dddd")</f>
        <v>Wednesday</v>
      </c>
      <c r="H1061" s="27" t="str">
        <f>TEXT(StockData[[#This Row],[Date]],"mmm yyyy")</f>
        <v>Apr 2021</v>
      </c>
      <c r="I1061" s="2">
        <f>StockData[[#This Row],[high]] - StockData[[#This Row],[low]]</f>
        <v>23.539999999999964</v>
      </c>
      <c r="J1061" s="27" t="str">
        <f>IF(StockData[[#This Row],[high]]=_xlfn.MAXIFS(StockData[high],StockData[Date],"&lt;="&amp;StockData[[#This Row],[Date]]),"New High","Repeat")</f>
        <v>Repeat</v>
      </c>
      <c r="K1061" s="27" t="str">
        <f>IF(StockData[[#This Row],[Spread]]&lt;5,"Low",IF(StockData[[#This Row],[Spread]]&lt;=15,"Medium","High"))</f>
        <v>High</v>
      </c>
      <c r="L1061" s="27" t="str">
        <f>IF(StockData[[#This Row],[Spread]] &gt; AVERAGE(StockData[Spread]) * 1.2, "High", IF(StockData[[#This Row],[Spread]] &lt; AVERAGE(StockData[Spread]) * 0.8, "Low", "Medium"))</f>
        <v>High</v>
      </c>
      <c r="M1061" s="13">
        <f>(StockData[[#This Row],[close]] - StockData[[#This Row],[open]] )/ StockData[[#This Row],[open]]</f>
        <v>-2.3333333333333293E-2</v>
      </c>
      <c r="N1061" s="27">
        <f>IF(StockData[[#This Row],[change%]] &gt; 0.02, 0.9, IF(StockData[[#This Row],[change%]] &lt; -0.02, -0.9, 0))</f>
        <v>-0.9</v>
      </c>
      <c r="O1061" s="27" t="str">
        <f>IF(StockData[[#This Row],[sentiment score]] &gt; 0.5, "Positive", IF(StockData[[#This Row],[sentiment score]] &lt; -0.5, "Negative", "Neutral"))</f>
        <v>Negative</v>
      </c>
    </row>
    <row r="1062" spans="1:15" x14ac:dyDescent="0.3">
      <c r="A1062" s="1">
        <v>44292</v>
      </c>
      <c r="B1062" s="2">
        <v>690.3</v>
      </c>
      <c r="C1062" s="2">
        <v>696.55</v>
      </c>
      <c r="D1062" s="2">
        <v>681.37</v>
      </c>
      <c r="E1062" s="2">
        <v>691.62</v>
      </c>
      <c r="F1062" s="2">
        <v>28271839</v>
      </c>
      <c r="G1062" s="27" t="str">
        <f>TEXT(StockData[[#This Row],[Date]],"dddd")</f>
        <v>Tuesday</v>
      </c>
      <c r="H1062" s="27" t="str">
        <f>TEXT(StockData[[#This Row],[Date]],"mmm yyyy")</f>
        <v>Apr 2021</v>
      </c>
      <c r="I1062" s="2">
        <f>StockData[[#This Row],[high]] - StockData[[#This Row],[low]]</f>
        <v>15.17999999999995</v>
      </c>
      <c r="J1062" s="27" t="str">
        <f>IF(StockData[[#This Row],[high]]=_xlfn.MAXIFS(StockData[high],StockData[Date],"&lt;="&amp;StockData[[#This Row],[Date]]),"New High","Repeat")</f>
        <v>Repeat</v>
      </c>
      <c r="K1062" s="27" t="str">
        <f>IF(StockData[[#This Row],[Spread]]&lt;5,"Low",IF(StockData[[#This Row],[Spread]]&lt;=15,"Medium","High"))</f>
        <v>High</v>
      </c>
      <c r="L1062" s="27" t="str">
        <f>IF(StockData[[#This Row],[Spread]] &gt; AVERAGE(StockData[Spread]) * 1.2, "High", IF(StockData[[#This Row],[Spread]] &lt; AVERAGE(StockData[Spread]) * 0.8, "Low", "Medium"))</f>
        <v>Medium</v>
      </c>
      <c r="M1062" s="13">
        <f>(StockData[[#This Row],[close]] - StockData[[#This Row],[open]] )/ StockData[[#This Row],[open]]</f>
        <v>1.9122120817036798E-3</v>
      </c>
      <c r="N1062" s="27">
        <f>IF(StockData[[#This Row],[change%]] &gt; 0.02, 0.9, IF(StockData[[#This Row],[change%]] &lt; -0.02, -0.9, 0))</f>
        <v>0</v>
      </c>
      <c r="O1062" s="27" t="str">
        <f>IF(StockData[[#This Row],[sentiment score]] &gt; 0.5, "Positive", IF(StockData[[#This Row],[sentiment score]] &lt; -0.5, "Negative", "Neutral"))</f>
        <v>Neutral</v>
      </c>
    </row>
    <row r="1063" spans="1:15" x14ac:dyDescent="0.3">
      <c r="A1063" s="1">
        <v>44291</v>
      </c>
      <c r="B1063" s="2">
        <v>707.71</v>
      </c>
      <c r="C1063" s="2">
        <v>708.16</v>
      </c>
      <c r="D1063" s="2">
        <v>684.7</v>
      </c>
      <c r="E1063" s="2">
        <v>691.05</v>
      </c>
      <c r="F1063" s="2">
        <v>41842767</v>
      </c>
      <c r="G1063" s="27" t="str">
        <f>TEXT(StockData[[#This Row],[Date]],"dddd")</f>
        <v>Monday</v>
      </c>
      <c r="H1063" s="27" t="str">
        <f>TEXT(StockData[[#This Row],[Date]],"mmm yyyy")</f>
        <v>Apr 2021</v>
      </c>
      <c r="I1063" s="2">
        <f>StockData[[#This Row],[high]] - StockData[[#This Row],[low]]</f>
        <v>23.459999999999923</v>
      </c>
      <c r="J1063" s="27" t="str">
        <f>IF(StockData[[#This Row],[high]]=_xlfn.MAXIFS(StockData[high],StockData[Date],"&lt;="&amp;StockData[[#This Row],[Date]]),"New High","Repeat")</f>
        <v>Repeat</v>
      </c>
      <c r="K1063" s="27" t="str">
        <f>IF(StockData[[#This Row],[Spread]]&lt;5,"Low",IF(StockData[[#This Row],[Spread]]&lt;=15,"Medium","High"))</f>
        <v>High</v>
      </c>
      <c r="L1063" s="27" t="str">
        <f>IF(StockData[[#This Row],[Spread]] &gt; AVERAGE(StockData[Spread]) * 1.2, "High", IF(StockData[[#This Row],[Spread]] &lt; AVERAGE(StockData[Spread]) * 0.8, "Low", "Medium"))</f>
        <v>High</v>
      </c>
      <c r="M1063" s="13">
        <f>(StockData[[#This Row],[close]] - StockData[[#This Row],[open]] )/ StockData[[#This Row],[open]]</f>
        <v>-2.3540715829930454E-2</v>
      </c>
      <c r="N1063" s="27">
        <f>IF(StockData[[#This Row],[change%]] &gt; 0.02, 0.9, IF(StockData[[#This Row],[change%]] &lt; -0.02, -0.9, 0))</f>
        <v>-0.9</v>
      </c>
      <c r="O1063" s="27" t="str">
        <f>IF(StockData[[#This Row],[sentiment score]] &gt; 0.5, "Positive", IF(StockData[[#This Row],[sentiment score]] &lt; -0.5, "Negative", "Neutral"))</f>
        <v>Negative</v>
      </c>
    </row>
    <row r="1064" spans="1:15" x14ac:dyDescent="0.3">
      <c r="A1064" s="1">
        <v>44287</v>
      </c>
      <c r="B1064" s="2">
        <v>688.37</v>
      </c>
      <c r="C1064" s="2">
        <v>692.4203</v>
      </c>
      <c r="D1064" s="2">
        <v>659.42</v>
      </c>
      <c r="E1064" s="2">
        <v>661.75</v>
      </c>
      <c r="F1064" s="2">
        <v>35298378</v>
      </c>
      <c r="G1064" s="27" t="str">
        <f>TEXT(StockData[[#This Row],[Date]],"dddd")</f>
        <v>Thursday</v>
      </c>
      <c r="H1064" s="27" t="str">
        <f>TEXT(StockData[[#This Row],[Date]],"mmm yyyy")</f>
        <v>Apr 2021</v>
      </c>
      <c r="I1064" s="2">
        <f>StockData[[#This Row],[high]] - StockData[[#This Row],[low]]</f>
        <v>33.000300000000038</v>
      </c>
      <c r="J1064" s="27" t="str">
        <f>IF(StockData[[#This Row],[high]]=_xlfn.MAXIFS(StockData[high],StockData[Date],"&lt;="&amp;StockData[[#This Row],[Date]]),"New High","Repeat")</f>
        <v>Repeat</v>
      </c>
      <c r="K1064" s="27" t="str">
        <f>IF(StockData[[#This Row],[Spread]]&lt;5,"Low",IF(StockData[[#This Row],[Spread]]&lt;=15,"Medium","High"))</f>
        <v>High</v>
      </c>
      <c r="L1064" s="27" t="str">
        <f>IF(StockData[[#This Row],[Spread]] &gt; AVERAGE(StockData[Spread]) * 1.2, "High", IF(StockData[[#This Row],[Spread]] &lt; AVERAGE(StockData[Spread]) * 0.8, "Low", "Medium"))</f>
        <v>High</v>
      </c>
      <c r="M1064" s="13">
        <f>(StockData[[#This Row],[close]] - StockData[[#This Row],[open]] )/ StockData[[#This Row],[open]]</f>
        <v>-3.8671063526882349E-2</v>
      </c>
      <c r="N1064" s="27">
        <f>IF(StockData[[#This Row],[change%]] &gt; 0.02, 0.9, IF(StockData[[#This Row],[change%]] &lt; -0.02, -0.9, 0))</f>
        <v>-0.9</v>
      </c>
      <c r="O1064" s="27" t="str">
        <f>IF(StockData[[#This Row],[sentiment score]] &gt; 0.5, "Positive", IF(StockData[[#This Row],[sentiment score]] &lt; -0.5, "Negative", "Neutral"))</f>
        <v>Negative</v>
      </c>
    </row>
    <row r="1065" spans="1:15" x14ac:dyDescent="0.3">
      <c r="A1065" s="1">
        <v>44286</v>
      </c>
      <c r="B1065" s="2">
        <v>646.62</v>
      </c>
      <c r="C1065" s="2">
        <v>672</v>
      </c>
      <c r="D1065" s="2">
        <v>641.11</v>
      </c>
      <c r="E1065" s="2">
        <v>667.93</v>
      </c>
      <c r="F1065" s="2">
        <v>33337288</v>
      </c>
      <c r="G1065" s="27" t="str">
        <f>TEXT(StockData[[#This Row],[Date]],"dddd")</f>
        <v>Wednesday</v>
      </c>
      <c r="H1065" s="27" t="str">
        <f>TEXT(StockData[[#This Row],[Date]],"mmm yyyy")</f>
        <v>Mar 2021</v>
      </c>
      <c r="I1065" s="2">
        <f>StockData[[#This Row],[high]] - StockData[[#This Row],[low]]</f>
        <v>30.889999999999986</v>
      </c>
      <c r="J1065" s="27" t="str">
        <f>IF(StockData[[#This Row],[high]]=_xlfn.MAXIFS(StockData[high],StockData[Date],"&lt;="&amp;StockData[[#This Row],[Date]]),"New High","Repeat")</f>
        <v>Repeat</v>
      </c>
      <c r="K1065" s="27" t="str">
        <f>IF(StockData[[#This Row],[Spread]]&lt;5,"Low",IF(StockData[[#This Row],[Spread]]&lt;=15,"Medium","High"))</f>
        <v>High</v>
      </c>
      <c r="L1065" s="27" t="str">
        <f>IF(StockData[[#This Row],[Spread]] &gt; AVERAGE(StockData[Spread]) * 1.2, "High", IF(StockData[[#This Row],[Spread]] &lt; AVERAGE(StockData[Spread]) * 0.8, "Low", "Medium"))</f>
        <v>High</v>
      </c>
      <c r="M1065" s="13">
        <f>(StockData[[#This Row],[close]] - StockData[[#This Row],[open]] )/ StockData[[#This Row],[open]]</f>
        <v>3.2955986514490651E-2</v>
      </c>
      <c r="N1065" s="27">
        <f>IF(StockData[[#This Row],[change%]] &gt; 0.02, 0.9, IF(StockData[[#This Row],[change%]] &lt; -0.02, -0.9, 0))</f>
        <v>0.9</v>
      </c>
      <c r="O1065" s="27" t="str">
        <f>IF(StockData[[#This Row],[sentiment score]] &gt; 0.5, "Positive", IF(StockData[[#This Row],[sentiment score]] &lt; -0.5, "Negative", "Neutral"))</f>
        <v>Positive</v>
      </c>
    </row>
    <row r="1066" spans="1:15" x14ac:dyDescent="0.3">
      <c r="A1066" s="1">
        <v>44285</v>
      </c>
      <c r="B1066" s="2">
        <v>601.75</v>
      </c>
      <c r="C1066" s="2">
        <v>637.66</v>
      </c>
      <c r="D1066" s="2">
        <v>591.01</v>
      </c>
      <c r="E1066" s="2">
        <v>635.62</v>
      </c>
      <c r="F1066" s="2">
        <v>39432359</v>
      </c>
      <c r="G1066" s="27" t="str">
        <f>TEXT(StockData[[#This Row],[Date]],"dddd")</f>
        <v>Tuesday</v>
      </c>
      <c r="H1066" s="27" t="str">
        <f>TEXT(StockData[[#This Row],[Date]],"mmm yyyy")</f>
        <v>Mar 2021</v>
      </c>
      <c r="I1066" s="2">
        <f>StockData[[#This Row],[high]] - StockData[[#This Row],[low]]</f>
        <v>46.649999999999977</v>
      </c>
      <c r="J1066" s="27" t="str">
        <f>IF(StockData[[#This Row],[high]]=_xlfn.MAXIFS(StockData[high],StockData[Date],"&lt;="&amp;StockData[[#This Row],[Date]]),"New High","Repeat")</f>
        <v>Repeat</v>
      </c>
      <c r="K1066" s="27" t="str">
        <f>IF(StockData[[#This Row],[Spread]]&lt;5,"Low",IF(StockData[[#This Row],[Spread]]&lt;=15,"Medium","High"))</f>
        <v>High</v>
      </c>
      <c r="L1066" s="27" t="str">
        <f>IF(StockData[[#This Row],[Spread]] &gt; AVERAGE(StockData[Spread]) * 1.2, "High", IF(StockData[[#This Row],[Spread]] &lt; AVERAGE(StockData[Spread]) * 0.8, "Low", "Medium"))</f>
        <v>High</v>
      </c>
      <c r="M1066" s="13">
        <f>(StockData[[#This Row],[close]] - StockData[[#This Row],[open]] )/ StockData[[#This Row],[open]]</f>
        <v>5.6285832987120907E-2</v>
      </c>
      <c r="N1066" s="27">
        <f>IF(StockData[[#This Row],[change%]] &gt; 0.02, 0.9, IF(StockData[[#This Row],[change%]] &lt; -0.02, -0.9, 0))</f>
        <v>0.9</v>
      </c>
      <c r="O1066" s="27" t="str">
        <f>IF(StockData[[#This Row],[sentiment score]] &gt; 0.5, "Positive", IF(StockData[[#This Row],[sentiment score]] &lt; -0.5, "Negative", "Neutral"))</f>
        <v>Positive</v>
      </c>
    </row>
    <row r="1067" spans="1:15" x14ac:dyDescent="0.3">
      <c r="A1067" s="1">
        <v>44284</v>
      </c>
      <c r="B1067" s="2">
        <v>615.64</v>
      </c>
      <c r="C1067" s="2">
        <v>616.48</v>
      </c>
      <c r="D1067" s="2">
        <v>596.02</v>
      </c>
      <c r="E1067" s="2">
        <v>611.29</v>
      </c>
      <c r="F1067" s="2">
        <v>28636985</v>
      </c>
      <c r="G1067" s="27" t="str">
        <f>TEXT(StockData[[#This Row],[Date]],"dddd")</f>
        <v>Monday</v>
      </c>
      <c r="H1067" s="27" t="str">
        <f>TEXT(StockData[[#This Row],[Date]],"mmm yyyy")</f>
        <v>Mar 2021</v>
      </c>
      <c r="I1067" s="2">
        <f>StockData[[#This Row],[high]] - StockData[[#This Row],[low]]</f>
        <v>20.460000000000036</v>
      </c>
      <c r="J1067" s="27" t="str">
        <f>IF(StockData[[#This Row],[high]]=_xlfn.MAXIFS(StockData[high],StockData[Date],"&lt;="&amp;StockData[[#This Row],[Date]]),"New High","Repeat")</f>
        <v>Repeat</v>
      </c>
      <c r="K1067" s="27" t="str">
        <f>IF(StockData[[#This Row],[Spread]]&lt;5,"Low",IF(StockData[[#This Row],[Spread]]&lt;=15,"Medium","High"))</f>
        <v>High</v>
      </c>
      <c r="L1067" s="27" t="str">
        <f>IF(StockData[[#This Row],[Spread]] &gt; AVERAGE(StockData[Spread]) * 1.2, "High", IF(StockData[[#This Row],[Spread]] &lt; AVERAGE(StockData[Spread]) * 0.8, "Low", "Medium"))</f>
        <v>High</v>
      </c>
      <c r="M1067" s="13">
        <f>(StockData[[#This Row],[close]] - StockData[[#This Row],[open]] )/ StockData[[#This Row],[open]]</f>
        <v>-7.0658176856604879E-3</v>
      </c>
      <c r="N1067" s="27">
        <f>IF(StockData[[#This Row],[change%]] &gt; 0.02, 0.9, IF(StockData[[#This Row],[change%]] &lt; -0.02, -0.9, 0))</f>
        <v>0</v>
      </c>
      <c r="O1067" s="27" t="str">
        <f>IF(StockData[[#This Row],[sentiment score]] &gt; 0.5, "Positive", IF(StockData[[#This Row],[sentiment score]] &lt; -0.5, "Negative", "Neutral"))</f>
        <v>Neutral</v>
      </c>
    </row>
    <row r="1068" spans="1:15" x14ac:dyDescent="0.3">
      <c r="A1068" s="1">
        <v>44281</v>
      </c>
      <c r="B1068" s="2">
        <v>641.87</v>
      </c>
      <c r="C1068" s="2">
        <v>643.82000000000005</v>
      </c>
      <c r="D1068" s="2">
        <v>599.89</v>
      </c>
      <c r="E1068" s="2">
        <v>618.71</v>
      </c>
      <c r="F1068" s="2">
        <v>33852827</v>
      </c>
      <c r="G1068" s="27" t="str">
        <f>TEXT(StockData[[#This Row],[Date]],"dddd")</f>
        <v>Friday</v>
      </c>
      <c r="H1068" s="27" t="str">
        <f>TEXT(StockData[[#This Row],[Date]],"mmm yyyy")</f>
        <v>Mar 2021</v>
      </c>
      <c r="I1068" s="2">
        <f>StockData[[#This Row],[high]] - StockData[[#This Row],[low]]</f>
        <v>43.930000000000064</v>
      </c>
      <c r="J1068" s="27" t="str">
        <f>IF(StockData[[#This Row],[high]]=_xlfn.MAXIFS(StockData[high],StockData[Date],"&lt;="&amp;StockData[[#This Row],[Date]]),"New High","Repeat")</f>
        <v>Repeat</v>
      </c>
      <c r="K1068" s="27" t="str">
        <f>IF(StockData[[#This Row],[Spread]]&lt;5,"Low",IF(StockData[[#This Row],[Spread]]&lt;=15,"Medium","High"))</f>
        <v>High</v>
      </c>
      <c r="L1068" s="27" t="str">
        <f>IF(StockData[[#This Row],[Spread]] &gt; AVERAGE(StockData[Spread]) * 1.2, "High", IF(StockData[[#This Row],[Spread]] &lt; AVERAGE(StockData[Spread]) * 0.8, "Low", "Medium"))</f>
        <v>High</v>
      </c>
      <c r="M1068" s="13">
        <f>(StockData[[#This Row],[close]] - StockData[[#This Row],[open]] )/ StockData[[#This Row],[open]]</f>
        <v>-3.6082072693847611E-2</v>
      </c>
      <c r="N1068" s="27">
        <f>IF(StockData[[#This Row],[change%]] &gt; 0.02, 0.9, IF(StockData[[#This Row],[change%]] &lt; -0.02, -0.9, 0))</f>
        <v>-0.9</v>
      </c>
      <c r="O1068" s="27" t="str">
        <f>IF(StockData[[#This Row],[sentiment score]] &gt; 0.5, "Positive", IF(StockData[[#This Row],[sentiment score]] &lt; -0.5, "Negative", "Neutral"))</f>
        <v>Negative</v>
      </c>
    </row>
    <row r="1069" spans="1:15" x14ac:dyDescent="0.3">
      <c r="A1069" s="1">
        <v>44280</v>
      </c>
      <c r="B1069" s="2">
        <v>613</v>
      </c>
      <c r="C1069" s="2">
        <v>645.5</v>
      </c>
      <c r="D1069" s="2">
        <v>609.5</v>
      </c>
      <c r="E1069" s="2">
        <v>640.39</v>
      </c>
      <c r="F1069" s="2">
        <v>39224850</v>
      </c>
      <c r="G1069" s="27" t="str">
        <f>TEXT(StockData[[#This Row],[Date]],"dddd")</f>
        <v>Thursday</v>
      </c>
      <c r="H1069" s="27" t="str">
        <f>TEXT(StockData[[#This Row],[Date]],"mmm yyyy")</f>
        <v>Mar 2021</v>
      </c>
      <c r="I1069" s="2">
        <f>StockData[[#This Row],[high]] - StockData[[#This Row],[low]]</f>
        <v>36</v>
      </c>
      <c r="J1069" s="27" t="str">
        <f>IF(StockData[[#This Row],[high]]=_xlfn.MAXIFS(StockData[high],StockData[Date],"&lt;="&amp;StockData[[#This Row],[Date]]),"New High","Repeat")</f>
        <v>Repeat</v>
      </c>
      <c r="K1069" s="27" t="str">
        <f>IF(StockData[[#This Row],[Spread]]&lt;5,"Low",IF(StockData[[#This Row],[Spread]]&lt;=15,"Medium","High"))</f>
        <v>High</v>
      </c>
      <c r="L1069" s="27" t="str">
        <f>IF(StockData[[#This Row],[Spread]] &gt; AVERAGE(StockData[Spread]) * 1.2, "High", IF(StockData[[#This Row],[Spread]] &lt; AVERAGE(StockData[Spread]) * 0.8, "Low", "Medium"))</f>
        <v>High</v>
      </c>
      <c r="M1069" s="13">
        <f>(StockData[[#This Row],[close]] - StockData[[#This Row],[open]] )/ StockData[[#This Row],[open]]</f>
        <v>4.468189233278954E-2</v>
      </c>
      <c r="N1069" s="27">
        <f>IF(StockData[[#This Row],[change%]] &gt; 0.02, 0.9, IF(StockData[[#This Row],[change%]] &lt; -0.02, -0.9, 0))</f>
        <v>0.9</v>
      </c>
      <c r="O1069" s="27" t="str">
        <f>IF(StockData[[#This Row],[sentiment score]] &gt; 0.5, "Positive", IF(StockData[[#This Row],[sentiment score]] &lt; -0.5, "Negative", "Neutral"))</f>
        <v>Positive</v>
      </c>
    </row>
    <row r="1070" spans="1:15" x14ac:dyDescent="0.3">
      <c r="A1070" s="1">
        <v>44279</v>
      </c>
      <c r="B1070" s="2">
        <v>667.91</v>
      </c>
      <c r="C1070" s="2">
        <v>668.02</v>
      </c>
      <c r="D1070" s="2">
        <v>630.11</v>
      </c>
      <c r="E1070" s="2">
        <v>630.27</v>
      </c>
      <c r="F1070" s="2">
        <v>33795174</v>
      </c>
      <c r="G1070" s="27" t="str">
        <f>TEXT(StockData[[#This Row],[Date]],"dddd")</f>
        <v>Wednesday</v>
      </c>
      <c r="H1070" s="27" t="str">
        <f>TEXT(StockData[[#This Row],[Date]],"mmm yyyy")</f>
        <v>Mar 2021</v>
      </c>
      <c r="I1070" s="2">
        <f>StockData[[#This Row],[high]] - StockData[[#This Row],[low]]</f>
        <v>37.909999999999968</v>
      </c>
      <c r="J1070" s="27" t="str">
        <f>IF(StockData[[#This Row],[high]]=_xlfn.MAXIFS(StockData[high],StockData[Date],"&lt;="&amp;StockData[[#This Row],[Date]]),"New High","Repeat")</f>
        <v>Repeat</v>
      </c>
      <c r="K1070" s="27" t="str">
        <f>IF(StockData[[#This Row],[Spread]]&lt;5,"Low",IF(StockData[[#This Row],[Spread]]&lt;=15,"Medium","High"))</f>
        <v>High</v>
      </c>
      <c r="L1070" s="27" t="str">
        <f>IF(StockData[[#This Row],[Spread]] &gt; AVERAGE(StockData[Spread]) * 1.2, "High", IF(StockData[[#This Row],[Spread]] &lt; AVERAGE(StockData[Spread]) * 0.8, "Low", "Medium"))</f>
        <v>High</v>
      </c>
      <c r="M1070" s="13">
        <f>(StockData[[#This Row],[close]] - StockData[[#This Row],[open]] )/ StockData[[#This Row],[open]]</f>
        <v>-5.6354898115015477E-2</v>
      </c>
      <c r="N1070" s="27">
        <f>IF(StockData[[#This Row],[change%]] &gt; 0.02, 0.9, IF(StockData[[#This Row],[change%]] &lt; -0.02, -0.9, 0))</f>
        <v>-0.9</v>
      </c>
      <c r="O1070" s="27" t="str">
        <f>IF(StockData[[#This Row],[sentiment score]] &gt; 0.5, "Positive", IF(StockData[[#This Row],[sentiment score]] &lt; -0.5, "Negative", "Neutral"))</f>
        <v>Negative</v>
      </c>
    </row>
    <row r="1071" spans="1:15" x14ac:dyDescent="0.3">
      <c r="A1071" s="1">
        <v>44278</v>
      </c>
      <c r="B1071" s="2">
        <v>675.77</v>
      </c>
      <c r="C1071" s="2">
        <v>677.8</v>
      </c>
      <c r="D1071" s="2">
        <v>657.51</v>
      </c>
      <c r="E1071" s="2">
        <v>662.16</v>
      </c>
      <c r="F1071" s="2">
        <v>30491870</v>
      </c>
      <c r="G1071" s="27" t="str">
        <f>TEXT(StockData[[#This Row],[Date]],"dddd")</f>
        <v>Tuesday</v>
      </c>
      <c r="H1071" s="27" t="str">
        <f>TEXT(StockData[[#This Row],[Date]],"mmm yyyy")</f>
        <v>Mar 2021</v>
      </c>
      <c r="I1071" s="2">
        <f>StockData[[#This Row],[high]] - StockData[[#This Row],[low]]</f>
        <v>20.289999999999964</v>
      </c>
      <c r="J1071" s="27" t="str">
        <f>IF(StockData[[#This Row],[high]]=_xlfn.MAXIFS(StockData[high],StockData[Date],"&lt;="&amp;StockData[[#This Row],[Date]]),"New High","Repeat")</f>
        <v>Repeat</v>
      </c>
      <c r="K1071" s="27" t="str">
        <f>IF(StockData[[#This Row],[Spread]]&lt;5,"Low",IF(StockData[[#This Row],[Spread]]&lt;=15,"Medium","High"))</f>
        <v>High</v>
      </c>
      <c r="L1071" s="27" t="str">
        <f>IF(StockData[[#This Row],[Spread]] &gt; AVERAGE(StockData[Spread]) * 1.2, "High", IF(StockData[[#This Row],[Spread]] &lt; AVERAGE(StockData[Spread]) * 0.8, "Low", "Medium"))</f>
        <v>High</v>
      </c>
      <c r="M1071" s="13">
        <f>(StockData[[#This Row],[close]] - StockData[[#This Row],[open]] )/ StockData[[#This Row],[open]]</f>
        <v>-2.0139988457611339E-2</v>
      </c>
      <c r="N1071" s="27">
        <f>IF(StockData[[#This Row],[change%]] &gt; 0.02, 0.9, IF(StockData[[#This Row],[change%]] &lt; -0.02, -0.9, 0))</f>
        <v>-0.9</v>
      </c>
      <c r="O1071" s="27" t="str">
        <f>IF(StockData[[#This Row],[sentiment score]] &gt; 0.5, "Positive", IF(StockData[[#This Row],[sentiment score]] &lt; -0.5, "Negative", "Neutral"))</f>
        <v>Negative</v>
      </c>
    </row>
    <row r="1072" spans="1:15" x14ac:dyDescent="0.3">
      <c r="A1072" s="1">
        <v>44277</v>
      </c>
      <c r="B1072" s="2">
        <v>684.59</v>
      </c>
      <c r="C1072" s="2">
        <v>699.62</v>
      </c>
      <c r="D1072" s="2">
        <v>668.75</v>
      </c>
      <c r="E1072" s="2">
        <v>670</v>
      </c>
      <c r="F1072" s="2">
        <v>39512221</v>
      </c>
      <c r="G1072" s="27" t="str">
        <f>TEXT(StockData[[#This Row],[Date]],"dddd")</f>
        <v>Monday</v>
      </c>
      <c r="H1072" s="27" t="str">
        <f>TEXT(StockData[[#This Row],[Date]],"mmm yyyy")</f>
        <v>Mar 2021</v>
      </c>
      <c r="I1072" s="2">
        <f>StockData[[#This Row],[high]] - StockData[[#This Row],[low]]</f>
        <v>30.870000000000005</v>
      </c>
      <c r="J1072" s="27" t="str">
        <f>IF(StockData[[#This Row],[high]]=_xlfn.MAXIFS(StockData[high],StockData[Date],"&lt;="&amp;StockData[[#This Row],[Date]]),"New High","Repeat")</f>
        <v>Repeat</v>
      </c>
      <c r="K1072" s="27" t="str">
        <f>IF(StockData[[#This Row],[Spread]]&lt;5,"Low",IF(StockData[[#This Row],[Spread]]&lt;=15,"Medium","High"))</f>
        <v>High</v>
      </c>
      <c r="L1072" s="27" t="str">
        <f>IF(StockData[[#This Row],[Spread]] &gt; AVERAGE(StockData[Spread]) * 1.2, "High", IF(StockData[[#This Row],[Spread]] &lt; AVERAGE(StockData[Spread]) * 0.8, "Low", "Medium"))</f>
        <v>High</v>
      </c>
      <c r="M1072" s="13">
        <f>(StockData[[#This Row],[close]] - StockData[[#This Row],[open]] )/ StockData[[#This Row],[open]]</f>
        <v>-2.1312026176251525E-2</v>
      </c>
      <c r="N1072" s="27">
        <f>IF(StockData[[#This Row],[change%]] &gt; 0.02, 0.9, IF(StockData[[#This Row],[change%]] &lt; -0.02, -0.9, 0))</f>
        <v>-0.9</v>
      </c>
      <c r="O1072" s="27" t="str">
        <f>IF(StockData[[#This Row],[sentiment score]] &gt; 0.5, "Positive", IF(StockData[[#This Row],[sentiment score]] &lt; -0.5, "Negative", "Neutral"))</f>
        <v>Negative</v>
      </c>
    </row>
    <row r="1073" spans="1:15" x14ac:dyDescent="0.3">
      <c r="A1073" s="1">
        <v>44274</v>
      </c>
      <c r="B1073" s="2">
        <v>646.6</v>
      </c>
      <c r="C1073" s="2">
        <v>657.23</v>
      </c>
      <c r="D1073" s="2">
        <v>624.62009999999998</v>
      </c>
      <c r="E1073" s="2">
        <v>654.87</v>
      </c>
      <c r="F1073" s="2">
        <v>42893978</v>
      </c>
      <c r="G1073" s="27" t="str">
        <f>TEXT(StockData[[#This Row],[Date]],"dddd")</f>
        <v>Friday</v>
      </c>
      <c r="H1073" s="27" t="str">
        <f>TEXT(StockData[[#This Row],[Date]],"mmm yyyy")</f>
        <v>Mar 2021</v>
      </c>
      <c r="I1073" s="2">
        <f>StockData[[#This Row],[high]] - StockData[[#This Row],[low]]</f>
        <v>32.609900000000039</v>
      </c>
      <c r="J1073" s="27" t="str">
        <f>IF(StockData[[#This Row],[high]]=_xlfn.MAXIFS(StockData[high],StockData[Date],"&lt;="&amp;StockData[[#This Row],[Date]]),"New High","Repeat")</f>
        <v>Repeat</v>
      </c>
      <c r="K1073" s="27" t="str">
        <f>IF(StockData[[#This Row],[Spread]]&lt;5,"Low",IF(StockData[[#This Row],[Spread]]&lt;=15,"Medium","High"))</f>
        <v>High</v>
      </c>
      <c r="L1073" s="27" t="str">
        <f>IF(StockData[[#This Row],[Spread]] &gt; AVERAGE(StockData[Spread]) * 1.2, "High", IF(StockData[[#This Row],[Spread]] &lt; AVERAGE(StockData[Spread]) * 0.8, "Low", "Medium"))</f>
        <v>High</v>
      </c>
      <c r="M1073" s="13">
        <f>(StockData[[#This Row],[close]] - StockData[[#This Row],[open]] )/ StockData[[#This Row],[open]]</f>
        <v>1.27899783482833E-2</v>
      </c>
      <c r="N1073" s="27">
        <f>IF(StockData[[#This Row],[change%]] &gt; 0.02, 0.9, IF(StockData[[#This Row],[change%]] &lt; -0.02, -0.9, 0))</f>
        <v>0</v>
      </c>
      <c r="O1073" s="27" t="str">
        <f>IF(StockData[[#This Row],[sentiment score]] &gt; 0.5, "Positive", IF(StockData[[#This Row],[sentiment score]] &lt; -0.5, "Negative", "Neutral"))</f>
        <v>Neutral</v>
      </c>
    </row>
    <row r="1074" spans="1:15" x14ac:dyDescent="0.3">
      <c r="A1074" s="1">
        <v>44273</v>
      </c>
      <c r="B1074" s="2">
        <v>684.29</v>
      </c>
      <c r="C1074" s="2">
        <v>689.23</v>
      </c>
      <c r="D1074" s="2">
        <v>652</v>
      </c>
      <c r="E1074" s="2">
        <v>653.16</v>
      </c>
      <c r="F1074" s="2">
        <v>33369022</v>
      </c>
      <c r="G1074" s="27" t="str">
        <f>TEXT(StockData[[#This Row],[Date]],"dddd")</f>
        <v>Thursday</v>
      </c>
      <c r="H1074" s="27" t="str">
        <f>TEXT(StockData[[#This Row],[Date]],"mmm yyyy")</f>
        <v>Mar 2021</v>
      </c>
      <c r="I1074" s="2">
        <f>StockData[[#This Row],[high]] - StockData[[#This Row],[low]]</f>
        <v>37.230000000000018</v>
      </c>
      <c r="J1074" s="27" t="str">
        <f>IF(StockData[[#This Row],[high]]=_xlfn.MAXIFS(StockData[high],StockData[Date],"&lt;="&amp;StockData[[#This Row],[Date]]),"New High","Repeat")</f>
        <v>Repeat</v>
      </c>
      <c r="K1074" s="27" t="str">
        <f>IF(StockData[[#This Row],[Spread]]&lt;5,"Low",IF(StockData[[#This Row],[Spread]]&lt;=15,"Medium","High"))</f>
        <v>High</v>
      </c>
      <c r="L1074" s="27" t="str">
        <f>IF(StockData[[#This Row],[Spread]] &gt; AVERAGE(StockData[Spread]) * 1.2, "High", IF(StockData[[#This Row],[Spread]] &lt; AVERAGE(StockData[Spread]) * 0.8, "Low", "Medium"))</f>
        <v>High</v>
      </c>
      <c r="M1074" s="13">
        <f>(StockData[[#This Row],[close]] - StockData[[#This Row],[open]] )/ StockData[[#This Row],[open]]</f>
        <v>-4.5492408189510294E-2</v>
      </c>
      <c r="N1074" s="27">
        <f>IF(StockData[[#This Row],[change%]] &gt; 0.02, 0.9, IF(StockData[[#This Row],[change%]] &lt; -0.02, -0.9, 0))</f>
        <v>-0.9</v>
      </c>
      <c r="O1074" s="27" t="str">
        <f>IF(StockData[[#This Row],[sentiment score]] &gt; 0.5, "Positive", IF(StockData[[#This Row],[sentiment score]] &lt; -0.5, "Negative", "Neutral"))</f>
        <v>Negative</v>
      </c>
    </row>
    <row r="1075" spans="1:15" x14ac:dyDescent="0.3">
      <c r="A1075" s="1">
        <v>44272</v>
      </c>
      <c r="B1075" s="2">
        <v>656.87</v>
      </c>
      <c r="C1075" s="2">
        <v>703.73</v>
      </c>
      <c r="D1075" s="2">
        <v>651.01</v>
      </c>
      <c r="E1075" s="2">
        <v>701.81</v>
      </c>
      <c r="F1075" s="2">
        <v>40372453</v>
      </c>
      <c r="G1075" s="27" t="str">
        <f>TEXT(StockData[[#This Row],[Date]],"dddd")</f>
        <v>Wednesday</v>
      </c>
      <c r="H1075" s="27" t="str">
        <f>TEXT(StockData[[#This Row],[Date]],"mmm yyyy")</f>
        <v>Mar 2021</v>
      </c>
      <c r="I1075" s="2">
        <f>StockData[[#This Row],[high]] - StockData[[#This Row],[low]]</f>
        <v>52.720000000000027</v>
      </c>
      <c r="J1075" s="27" t="str">
        <f>IF(StockData[[#This Row],[high]]=_xlfn.MAXIFS(StockData[high],StockData[Date],"&lt;="&amp;StockData[[#This Row],[Date]]),"New High","Repeat")</f>
        <v>Repeat</v>
      </c>
      <c r="K1075" s="27" t="str">
        <f>IF(StockData[[#This Row],[Spread]]&lt;5,"Low",IF(StockData[[#This Row],[Spread]]&lt;=15,"Medium","High"))</f>
        <v>High</v>
      </c>
      <c r="L1075" s="27" t="str">
        <f>IF(StockData[[#This Row],[Spread]] &gt; AVERAGE(StockData[Spread]) * 1.2, "High", IF(StockData[[#This Row],[Spread]] &lt; AVERAGE(StockData[Spread]) * 0.8, "Low", "Medium"))</f>
        <v>High</v>
      </c>
      <c r="M1075" s="13">
        <f>(StockData[[#This Row],[close]] - StockData[[#This Row],[open]] )/ StockData[[#This Row],[open]]</f>
        <v>6.8415363770609014E-2</v>
      </c>
      <c r="N1075" s="27">
        <f>IF(StockData[[#This Row],[change%]] &gt; 0.02, 0.9, IF(StockData[[#This Row],[change%]] &lt; -0.02, -0.9, 0))</f>
        <v>0.9</v>
      </c>
      <c r="O1075" s="27" t="str">
        <f>IF(StockData[[#This Row],[sentiment score]] &gt; 0.5, "Positive", IF(StockData[[#This Row],[sentiment score]] &lt; -0.5, "Negative", "Neutral"))</f>
        <v>Positive</v>
      </c>
    </row>
    <row r="1076" spans="1:15" x14ac:dyDescent="0.3">
      <c r="A1076" s="1">
        <v>44271</v>
      </c>
      <c r="B1076" s="2">
        <v>703.35</v>
      </c>
      <c r="C1076" s="2">
        <v>707.92</v>
      </c>
      <c r="D1076" s="2">
        <v>671</v>
      </c>
      <c r="E1076" s="2">
        <v>676.88</v>
      </c>
      <c r="F1076" s="2">
        <v>32195672</v>
      </c>
      <c r="G1076" s="27" t="str">
        <f>TEXT(StockData[[#This Row],[Date]],"dddd")</f>
        <v>Tuesday</v>
      </c>
      <c r="H1076" s="27" t="str">
        <f>TEXT(StockData[[#This Row],[Date]],"mmm yyyy")</f>
        <v>Mar 2021</v>
      </c>
      <c r="I1076" s="2">
        <f>StockData[[#This Row],[high]] - StockData[[#This Row],[low]]</f>
        <v>36.919999999999959</v>
      </c>
      <c r="J1076" s="27" t="str">
        <f>IF(StockData[[#This Row],[high]]=_xlfn.MAXIFS(StockData[high],StockData[Date],"&lt;="&amp;StockData[[#This Row],[Date]]),"New High","Repeat")</f>
        <v>Repeat</v>
      </c>
      <c r="K1076" s="27" t="str">
        <f>IF(StockData[[#This Row],[Spread]]&lt;5,"Low",IF(StockData[[#This Row],[Spread]]&lt;=15,"Medium","High"))</f>
        <v>High</v>
      </c>
      <c r="L1076" s="27" t="str">
        <f>IF(StockData[[#This Row],[Spread]] &gt; AVERAGE(StockData[Spread]) * 1.2, "High", IF(StockData[[#This Row],[Spread]] &lt; AVERAGE(StockData[Spread]) * 0.8, "Low", "Medium"))</f>
        <v>High</v>
      </c>
      <c r="M1076" s="13">
        <f>(StockData[[#This Row],[close]] - StockData[[#This Row],[open]] )/ StockData[[#This Row],[open]]</f>
        <v>-3.7634179284851105E-2</v>
      </c>
      <c r="N1076" s="27">
        <f>IF(StockData[[#This Row],[change%]] &gt; 0.02, 0.9, IF(StockData[[#This Row],[change%]] &lt; -0.02, -0.9, 0))</f>
        <v>-0.9</v>
      </c>
      <c r="O1076" s="27" t="str">
        <f>IF(StockData[[#This Row],[sentiment score]] &gt; 0.5, "Positive", IF(StockData[[#This Row],[sentiment score]] &lt; -0.5, "Negative", "Neutral"))</f>
        <v>Negative</v>
      </c>
    </row>
    <row r="1077" spans="1:15" x14ac:dyDescent="0.3">
      <c r="A1077" s="1">
        <v>44270</v>
      </c>
      <c r="B1077" s="2">
        <v>694.09</v>
      </c>
      <c r="C1077" s="2">
        <v>713.18</v>
      </c>
      <c r="D1077" s="2">
        <v>684.04</v>
      </c>
      <c r="E1077" s="2">
        <v>707.94</v>
      </c>
      <c r="F1077" s="2">
        <v>29423479</v>
      </c>
      <c r="G1077" s="27" t="str">
        <f>TEXT(StockData[[#This Row],[Date]],"dddd")</f>
        <v>Monday</v>
      </c>
      <c r="H1077" s="27" t="str">
        <f>TEXT(StockData[[#This Row],[Date]],"mmm yyyy")</f>
        <v>Mar 2021</v>
      </c>
      <c r="I1077" s="2">
        <f>StockData[[#This Row],[high]] - StockData[[#This Row],[low]]</f>
        <v>29.139999999999986</v>
      </c>
      <c r="J1077" s="27" t="str">
        <f>IF(StockData[[#This Row],[high]]=_xlfn.MAXIFS(StockData[high],StockData[Date],"&lt;="&amp;StockData[[#This Row],[Date]]),"New High","Repeat")</f>
        <v>Repeat</v>
      </c>
      <c r="K1077" s="27" t="str">
        <f>IF(StockData[[#This Row],[Spread]]&lt;5,"Low",IF(StockData[[#This Row],[Spread]]&lt;=15,"Medium","High"))</f>
        <v>High</v>
      </c>
      <c r="L1077" s="27" t="str">
        <f>IF(StockData[[#This Row],[Spread]] &gt; AVERAGE(StockData[Spread]) * 1.2, "High", IF(StockData[[#This Row],[Spread]] &lt; AVERAGE(StockData[Spread]) * 0.8, "Low", "Medium"))</f>
        <v>High</v>
      </c>
      <c r="M1077" s="13">
        <f>(StockData[[#This Row],[close]] - StockData[[#This Row],[open]] )/ StockData[[#This Row],[open]]</f>
        <v>1.9954184615827951E-2</v>
      </c>
      <c r="N1077" s="27">
        <f>IF(StockData[[#This Row],[change%]] &gt; 0.02, 0.9, IF(StockData[[#This Row],[change%]] &lt; -0.02, -0.9, 0))</f>
        <v>0</v>
      </c>
      <c r="O1077" s="27" t="str">
        <f>IF(StockData[[#This Row],[sentiment score]] &gt; 0.5, "Positive", IF(StockData[[#This Row],[sentiment score]] &lt; -0.5, "Negative", "Neutral"))</f>
        <v>Neutral</v>
      </c>
    </row>
    <row r="1078" spans="1:15" x14ac:dyDescent="0.3">
      <c r="A1078" s="1">
        <v>44267</v>
      </c>
      <c r="B1078" s="2">
        <v>670</v>
      </c>
      <c r="C1078" s="2">
        <v>694.88</v>
      </c>
      <c r="D1078" s="2">
        <v>666.13940000000002</v>
      </c>
      <c r="E1078" s="2">
        <v>693.73</v>
      </c>
      <c r="F1078" s="2">
        <v>33583840</v>
      </c>
      <c r="G1078" s="27" t="str">
        <f>TEXT(StockData[[#This Row],[Date]],"dddd")</f>
        <v>Friday</v>
      </c>
      <c r="H1078" s="27" t="str">
        <f>TEXT(StockData[[#This Row],[Date]],"mmm yyyy")</f>
        <v>Mar 2021</v>
      </c>
      <c r="I1078" s="2">
        <f>StockData[[#This Row],[high]] - StockData[[#This Row],[low]]</f>
        <v>28.740599999999972</v>
      </c>
      <c r="J1078" s="27" t="str">
        <f>IF(StockData[[#This Row],[high]]=_xlfn.MAXIFS(StockData[high],StockData[Date],"&lt;="&amp;StockData[[#This Row],[Date]]),"New High","Repeat")</f>
        <v>Repeat</v>
      </c>
      <c r="K1078" s="27" t="str">
        <f>IF(StockData[[#This Row],[Spread]]&lt;5,"Low",IF(StockData[[#This Row],[Spread]]&lt;=15,"Medium","High"))</f>
        <v>High</v>
      </c>
      <c r="L1078" s="27" t="str">
        <f>IF(StockData[[#This Row],[Spread]] &gt; AVERAGE(StockData[Spread]) * 1.2, "High", IF(StockData[[#This Row],[Spread]] &lt; AVERAGE(StockData[Spread]) * 0.8, "Low", "Medium"))</f>
        <v>High</v>
      </c>
      <c r="M1078" s="13">
        <f>(StockData[[#This Row],[close]] - StockData[[#This Row],[open]] )/ StockData[[#This Row],[open]]</f>
        <v>3.5417910447761221E-2</v>
      </c>
      <c r="N1078" s="27">
        <f>IF(StockData[[#This Row],[change%]] &gt; 0.02, 0.9, IF(StockData[[#This Row],[change%]] &lt; -0.02, -0.9, 0))</f>
        <v>0.9</v>
      </c>
      <c r="O1078" s="27" t="str">
        <f>IF(StockData[[#This Row],[sentiment score]] &gt; 0.5, "Positive", IF(StockData[[#This Row],[sentiment score]] &lt; -0.5, "Negative", "Neutral"))</f>
        <v>Positive</v>
      </c>
    </row>
    <row r="1079" spans="1:15" x14ac:dyDescent="0.3">
      <c r="A1079" s="1">
        <v>44266</v>
      </c>
      <c r="B1079" s="2">
        <v>699.4</v>
      </c>
      <c r="C1079" s="2">
        <v>702.5</v>
      </c>
      <c r="D1079" s="2">
        <v>677.18</v>
      </c>
      <c r="E1079" s="2">
        <v>699.6</v>
      </c>
      <c r="F1079" s="2">
        <v>36253892</v>
      </c>
      <c r="G1079" s="27" t="str">
        <f>TEXT(StockData[[#This Row],[Date]],"dddd")</f>
        <v>Thursday</v>
      </c>
      <c r="H1079" s="27" t="str">
        <f>TEXT(StockData[[#This Row],[Date]],"mmm yyyy")</f>
        <v>Mar 2021</v>
      </c>
      <c r="I1079" s="2">
        <f>StockData[[#This Row],[high]] - StockData[[#This Row],[low]]</f>
        <v>25.32000000000005</v>
      </c>
      <c r="J1079" s="27" t="str">
        <f>IF(StockData[[#This Row],[high]]=_xlfn.MAXIFS(StockData[high],StockData[Date],"&lt;="&amp;StockData[[#This Row],[Date]]),"New High","Repeat")</f>
        <v>Repeat</v>
      </c>
      <c r="K1079" s="27" t="str">
        <f>IF(StockData[[#This Row],[Spread]]&lt;5,"Low",IF(StockData[[#This Row],[Spread]]&lt;=15,"Medium","High"))</f>
        <v>High</v>
      </c>
      <c r="L1079" s="27" t="str">
        <f>IF(StockData[[#This Row],[Spread]] &gt; AVERAGE(StockData[Spread]) * 1.2, "High", IF(StockData[[#This Row],[Spread]] &lt; AVERAGE(StockData[Spread]) * 0.8, "Low", "Medium"))</f>
        <v>High</v>
      </c>
      <c r="M1079" s="13">
        <f>(StockData[[#This Row],[close]] - StockData[[#This Row],[open]] )/ StockData[[#This Row],[open]]</f>
        <v>2.8595939376615024E-4</v>
      </c>
      <c r="N1079" s="27">
        <f>IF(StockData[[#This Row],[change%]] &gt; 0.02, 0.9, IF(StockData[[#This Row],[change%]] &lt; -0.02, -0.9, 0))</f>
        <v>0</v>
      </c>
      <c r="O1079" s="27" t="str">
        <f>IF(StockData[[#This Row],[sentiment score]] &gt; 0.5, "Positive", IF(StockData[[#This Row],[sentiment score]] &lt; -0.5, "Negative", "Neutral"))</f>
        <v>Neutral</v>
      </c>
    </row>
    <row r="1080" spans="1:15" x14ac:dyDescent="0.3">
      <c r="A1080" s="1">
        <v>44265</v>
      </c>
      <c r="B1080" s="2">
        <v>700.3</v>
      </c>
      <c r="C1080" s="2">
        <v>717.85</v>
      </c>
      <c r="D1080" s="2">
        <v>655.05999999999995</v>
      </c>
      <c r="E1080" s="2">
        <v>668.06</v>
      </c>
      <c r="F1080" s="2">
        <v>60605672</v>
      </c>
      <c r="G1080" s="27" t="str">
        <f>TEXT(StockData[[#This Row],[Date]],"dddd")</f>
        <v>Wednesday</v>
      </c>
      <c r="H1080" s="27" t="str">
        <f>TEXT(StockData[[#This Row],[Date]],"mmm yyyy")</f>
        <v>Mar 2021</v>
      </c>
      <c r="I1080" s="2">
        <f>StockData[[#This Row],[high]] - StockData[[#This Row],[low]]</f>
        <v>62.790000000000077</v>
      </c>
      <c r="J1080" s="27" t="str">
        <f>IF(StockData[[#This Row],[high]]=_xlfn.MAXIFS(StockData[high],StockData[Date],"&lt;="&amp;StockData[[#This Row],[Date]]),"New High","Repeat")</f>
        <v>Repeat</v>
      </c>
      <c r="K1080" s="27" t="str">
        <f>IF(StockData[[#This Row],[Spread]]&lt;5,"Low",IF(StockData[[#This Row],[Spread]]&lt;=15,"Medium","High"))</f>
        <v>High</v>
      </c>
      <c r="L1080" s="27" t="str">
        <f>IF(StockData[[#This Row],[Spread]] &gt; AVERAGE(StockData[Spread]) * 1.2, "High", IF(StockData[[#This Row],[Spread]] &lt; AVERAGE(StockData[Spread]) * 0.8, "Low", "Medium"))</f>
        <v>High</v>
      </c>
      <c r="M1080" s="13">
        <f>(StockData[[#This Row],[close]] - StockData[[#This Row],[open]] )/ StockData[[#This Row],[open]]</f>
        <v>-4.6037412537483953E-2</v>
      </c>
      <c r="N1080" s="27">
        <f>IF(StockData[[#This Row],[change%]] &gt; 0.02, 0.9, IF(StockData[[#This Row],[change%]] &lt; -0.02, -0.9, 0))</f>
        <v>-0.9</v>
      </c>
      <c r="O1080" s="27" t="str">
        <f>IF(StockData[[#This Row],[sentiment score]] &gt; 0.5, "Positive", IF(StockData[[#This Row],[sentiment score]] &lt; -0.5, "Negative", "Neutral"))</f>
        <v>Negative</v>
      </c>
    </row>
    <row r="1081" spans="1:15" x14ac:dyDescent="0.3">
      <c r="A1081" s="1">
        <v>44264</v>
      </c>
      <c r="B1081" s="2">
        <v>608.17999999999995</v>
      </c>
      <c r="C1081" s="2">
        <v>678.09</v>
      </c>
      <c r="D1081" s="2">
        <v>595.21</v>
      </c>
      <c r="E1081" s="2">
        <v>673.58</v>
      </c>
      <c r="F1081" s="2">
        <v>67523328</v>
      </c>
      <c r="G1081" s="27" t="str">
        <f>TEXT(StockData[[#This Row],[Date]],"dddd")</f>
        <v>Tuesday</v>
      </c>
      <c r="H1081" s="27" t="str">
        <f>TEXT(StockData[[#This Row],[Date]],"mmm yyyy")</f>
        <v>Mar 2021</v>
      </c>
      <c r="I1081" s="2">
        <f>StockData[[#This Row],[high]] - StockData[[#This Row],[low]]</f>
        <v>82.88</v>
      </c>
      <c r="J1081" s="27" t="str">
        <f>IF(StockData[[#This Row],[high]]=_xlfn.MAXIFS(StockData[high],StockData[Date],"&lt;="&amp;StockData[[#This Row],[Date]]),"New High","Repeat")</f>
        <v>Repeat</v>
      </c>
      <c r="K1081" s="27" t="str">
        <f>IF(StockData[[#This Row],[Spread]]&lt;5,"Low",IF(StockData[[#This Row],[Spread]]&lt;=15,"Medium","High"))</f>
        <v>High</v>
      </c>
      <c r="L1081" s="27" t="str">
        <f>IF(StockData[[#This Row],[Spread]] &gt; AVERAGE(StockData[Spread]) * 1.2, "High", IF(StockData[[#This Row],[Spread]] &lt; AVERAGE(StockData[Spread]) * 0.8, "Low", "Medium"))</f>
        <v>High</v>
      </c>
      <c r="M1081" s="13">
        <f>(StockData[[#This Row],[close]] - StockData[[#This Row],[open]] )/ StockData[[#This Row],[open]]</f>
        <v>0.10753395376368854</v>
      </c>
      <c r="N1081" s="27">
        <f>IF(StockData[[#This Row],[change%]] &gt; 0.02, 0.9, IF(StockData[[#This Row],[change%]] &lt; -0.02, -0.9, 0))</f>
        <v>0.9</v>
      </c>
      <c r="O1081" s="27" t="str">
        <f>IF(StockData[[#This Row],[sentiment score]] &gt; 0.5, "Positive", IF(StockData[[#This Row],[sentiment score]] &lt; -0.5, "Negative", "Neutral"))</f>
        <v>Positive</v>
      </c>
    </row>
    <row r="1082" spans="1:15" x14ac:dyDescent="0.3">
      <c r="A1082" s="1">
        <v>44263</v>
      </c>
      <c r="B1082" s="2">
        <v>600.54999999999995</v>
      </c>
      <c r="C1082" s="2">
        <v>620.125</v>
      </c>
      <c r="D1082" s="2">
        <v>558.79</v>
      </c>
      <c r="E1082" s="2">
        <v>563</v>
      </c>
      <c r="F1082" s="2">
        <v>51786958</v>
      </c>
      <c r="G1082" s="27" t="str">
        <f>TEXT(StockData[[#This Row],[Date]],"dddd")</f>
        <v>Monday</v>
      </c>
      <c r="H1082" s="27" t="str">
        <f>TEXT(StockData[[#This Row],[Date]],"mmm yyyy")</f>
        <v>Mar 2021</v>
      </c>
      <c r="I1082" s="2">
        <f>StockData[[#This Row],[high]] - StockData[[#This Row],[low]]</f>
        <v>61.335000000000036</v>
      </c>
      <c r="J1082" s="27" t="str">
        <f>IF(StockData[[#This Row],[high]]=_xlfn.MAXIFS(StockData[high],StockData[Date],"&lt;="&amp;StockData[[#This Row],[Date]]),"New High","Repeat")</f>
        <v>Repeat</v>
      </c>
      <c r="K1082" s="27" t="str">
        <f>IF(StockData[[#This Row],[Spread]]&lt;5,"Low",IF(StockData[[#This Row],[Spread]]&lt;=15,"Medium","High"))</f>
        <v>High</v>
      </c>
      <c r="L1082" s="27" t="str">
        <f>IF(StockData[[#This Row],[Spread]] &gt; AVERAGE(StockData[Spread]) * 1.2, "High", IF(StockData[[#This Row],[Spread]] &lt; AVERAGE(StockData[Spread]) * 0.8, "Low", "Medium"))</f>
        <v>High</v>
      </c>
      <c r="M1082" s="13">
        <f>(StockData[[#This Row],[close]] - StockData[[#This Row],[open]] )/ StockData[[#This Row],[open]]</f>
        <v>-6.2526017817001012E-2</v>
      </c>
      <c r="N1082" s="27">
        <f>IF(StockData[[#This Row],[change%]] &gt; 0.02, 0.9, IF(StockData[[#This Row],[change%]] &lt; -0.02, -0.9, 0))</f>
        <v>-0.9</v>
      </c>
      <c r="O1082" s="27" t="str">
        <f>IF(StockData[[#This Row],[sentiment score]] &gt; 0.5, "Positive", IF(StockData[[#This Row],[sentiment score]] &lt; -0.5, "Negative", "Neutral"))</f>
        <v>Negative</v>
      </c>
    </row>
    <row r="1083" spans="1:15" x14ac:dyDescent="0.3">
      <c r="A1083" s="1">
        <v>44260</v>
      </c>
      <c r="B1083" s="2">
        <v>626.05999999999995</v>
      </c>
      <c r="C1083" s="2">
        <v>627.84190000000001</v>
      </c>
      <c r="D1083" s="2">
        <v>539.49</v>
      </c>
      <c r="E1083" s="2">
        <v>597.95000000000005</v>
      </c>
      <c r="F1083" s="2">
        <v>89396459</v>
      </c>
      <c r="G1083" s="27" t="str">
        <f>TEXT(StockData[[#This Row],[Date]],"dddd")</f>
        <v>Friday</v>
      </c>
      <c r="H1083" s="27" t="str">
        <f>TEXT(StockData[[#This Row],[Date]],"mmm yyyy")</f>
        <v>Mar 2021</v>
      </c>
      <c r="I1083" s="2">
        <f>StockData[[#This Row],[high]] - StockData[[#This Row],[low]]</f>
        <v>88.351900000000001</v>
      </c>
      <c r="J1083" s="27" t="str">
        <f>IF(StockData[[#This Row],[high]]=_xlfn.MAXIFS(StockData[high],StockData[Date],"&lt;="&amp;StockData[[#This Row],[Date]]),"New High","Repeat")</f>
        <v>Repeat</v>
      </c>
      <c r="K1083" s="27" t="str">
        <f>IF(StockData[[#This Row],[Spread]]&lt;5,"Low",IF(StockData[[#This Row],[Spread]]&lt;=15,"Medium","High"))</f>
        <v>High</v>
      </c>
      <c r="L1083" s="27" t="str">
        <f>IF(StockData[[#This Row],[Spread]] &gt; AVERAGE(StockData[Spread]) * 1.2, "High", IF(StockData[[#This Row],[Spread]] &lt; AVERAGE(StockData[Spread]) * 0.8, "Low", "Medium"))</f>
        <v>High</v>
      </c>
      <c r="M1083" s="13">
        <f>(StockData[[#This Row],[close]] - StockData[[#This Row],[open]] )/ StockData[[#This Row],[open]]</f>
        <v>-4.4899849854646366E-2</v>
      </c>
      <c r="N1083" s="27">
        <f>IF(StockData[[#This Row],[change%]] &gt; 0.02, 0.9, IF(StockData[[#This Row],[change%]] &lt; -0.02, -0.9, 0))</f>
        <v>-0.9</v>
      </c>
      <c r="O1083" s="27" t="str">
        <f>IF(StockData[[#This Row],[sentiment score]] &gt; 0.5, "Positive", IF(StockData[[#This Row],[sentiment score]] &lt; -0.5, "Negative", "Neutral"))</f>
        <v>Negative</v>
      </c>
    </row>
    <row r="1084" spans="1:15" x14ac:dyDescent="0.3">
      <c r="A1084" s="1">
        <v>44259</v>
      </c>
      <c r="B1084" s="2">
        <v>655.8</v>
      </c>
      <c r="C1084" s="2">
        <v>668.45</v>
      </c>
      <c r="D1084" s="2">
        <v>600</v>
      </c>
      <c r="E1084" s="2">
        <v>621.44000000000005</v>
      </c>
      <c r="F1084" s="2">
        <v>64799898</v>
      </c>
      <c r="G1084" s="27" t="str">
        <f>TEXT(StockData[[#This Row],[Date]],"dddd")</f>
        <v>Thursday</v>
      </c>
      <c r="H1084" s="27" t="str">
        <f>TEXT(StockData[[#This Row],[Date]],"mmm yyyy")</f>
        <v>Mar 2021</v>
      </c>
      <c r="I1084" s="2">
        <f>StockData[[#This Row],[high]] - StockData[[#This Row],[low]]</f>
        <v>68.450000000000045</v>
      </c>
      <c r="J1084" s="27" t="str">
        <f>IF(StockData[[#This Row],[high]]=_xlfn.MAXIFS(StockData[high],StockData[Date],"&lt;="&amp;StockData[[#This Row],[Date]]),"New High","Repeat")</f>
        <v>Repeat</v>
      </c>
      <c r="K1084" s="27" t="str">
        <f>IF(StockData[[#This Row],[Spread]]&lt;5,"Low",IF(StockData[[#This Row],[Spread]]&lt;=15,"Medium","High"))</f>
        <v>High</v>
      </c>
      <c r="L1084" s="27" t="str">
        <f>IF(StockData[[#This Row],[Spread]] &gt; AVERAGE(StockData[Spread]) * 1.2, "High", IF(StockData[[#This Row],[Spread]] &lt; AVERAGE(StockData[Spread]) * 0.8, "Low", "Medium"))</f>
        <v>High</v>
      </c>
      <c r="M1084" s="13">
        <f>(StockData[[#This Row],[close]] - StockData[[#This Row],[open]] )/ StockData[[#This Row],[open]]</f>
        <v>-5.2394022567855907E-2</v>
      </c>
      <c r="N1084" s="27">
        <f>IF(StockData[[#This Row],[change%]] &gt; 0.02, 0.9, IF(StockData[[#This Row],[change%]] &lt; -0.02, -0.9, 0))</f>
        <v>-0.9</v>
      </c>
      <c r="O1084" s="27" t="str">
        <f>IF(StockData[[#This Row],[sentiment score]] &gt; 0.5, "Positive", IF(StockData[[#This Row],[sentiment score]] &lt; -0.5, "Negative", "Neutral"))</f>
        <v>Negative</v>
      </c>
    </row>
    <row r="1085" spans="1:15" x14ac:dyDescent="0.3">
      <c r="A1085" s="1">
        <v>44258</v>
      </c>
      <c r="B1085" s="2">
        <v>687.99</v>
      </c>
      <c r="C1085" s="2">
        <v>700.7</v>
      </c>
      <c r="D1085" s="2">
        <v>651.70500000000004</v>
      </c>
      <c r="E1085" s="2">
        <v>653.20000000000005</v>
      </c>
      <c r="F1085" s="2">
        <v>30207960</v>
      </c>
      <c r="G1085" s="27" t="str">
        <f>TEXT(StockData[[#This Row],[Date]],"dddd")</f>
        <v>Wednesday</v>
      </c>
      <c r="H1085" s="27" t="str">
        <f>TEXT(StockData[[#This Row],[Date]],"mmm yyyy")</f>
        <v>Mar 2021</v>
      </c>
      <c r="I1085" s="2">
        <f>StockData[[#This Row],[high]] - StockData[[#This Row],[low]]</f>
        <v>48.995000000000005</v>
      </c>
      <c r="J1085" s="27" t="str">
        <f>IF(StockData[[#This Row],[high]]=_xlfn.MAXIFS(StockData[high],StockData[Date],"&lt;="&amp;StockData[[#This Row],[Date]]),"New High","Repeat")</f>
        <v>Repeat</v>
      </c>
      <c r="K1085" s="27" t="str">
        <f>IF(StockData[[#This Row],[Spread]]&lt;5,"Low",IF(StockData[[#This Row],[Spread]]&lt;=15,"Medium","High"))</f>
        <v>High</v>
      </c>
      <c r="L1085" s="27" t="str">
        <f>IF(StockData[[#This Row],[Spread]] &gt; AVERAGE(StockData[Spread]) * 1.2, "High", IF(StockData[[#This Row],[Spread]] &lt; AVERAGE(StockData[Spread]) * 0.8, "Low", "Medium"))</f>
        <v>High</v>
      </c>
      <c r="M1085" s="13">
        <f>(StockData[[#This Row],[close]] - StockData[[#This Row],[open]] )/ StockData[[#This Row],[open]]</f>
        <v>-5.0567595459236274E-2</v>
      </c>
      <c r="N1085" s="27">
        <f>IF(StockData[[#This Row],[change%]] &gt; 0.02, 0.9, IF(StockData[[#This Row],[change%]] &lt; -0.02, -0.9, 0))</f>
        <v>-0.9</v>
      </c>
      <c r="O1085" s="27" t="str">
        <f>IF(StockData[[#This Row],[sentiment score]] &gt; 0.5, "Positive", IF(StockData[[#This Row],[sentiment score]] &lt; -0.5, "Negative", "Neutral"))</f>
        <v>Negative</v>
      </c>
    </row>
    <row r="1086" spans="1:15" x14ac:dyDescent="0.3">
      <c r="A1086" s="1">
        <v>44257</v>
      </c>
      <c r="B1086" s="2">
        <v>718.28</v>
      </c>
      <c r="C1086" s="2">
        <v>721.11</v>
      </c>
      <c r="D1086" s="2">
        <v>685</v>
      </c>
      <c r="E1086" s="2">
        <v>686.44</v>
      </c>
      <c r="F1086" s="2">
        <v>23732158</v>
      </c>
      <c r="G1086" s="27" t="str">
        <f>TEXT(StockData[[#This Row],[Date]],"dddd")</f>
        <v>Tuesday</v>
      </c>
      <c r="H1086" s="27" t="str">
        <f>TEXT(StockData[[#This Row],[Date]],"mmm yyyy")</f>
        <v>Mar 2021</v>
      </c>
      <c r="I1086" s="2">
        <f>StockData[[#This Row],[high]] - StockData[[#This Row],[low]]</f>
        <v>36.110000000000014</v>
      </c>
      <c r="J1086" s="27" t="str">
        <f>IF(StockData[[#This Row],[high]]=_xlfn.MAXIFS(StockData[high],StockData[Date],"&lt;="&amp;StockData[[#This Row],[Date]]),"New High","Repeat")</f>
        <v>Repeat</v>
      </c>
      <c r="K1086" s="27" t="str">
        <f>IF(StockData[[#This Row],[Spread]]&lt;5,"Low",IF(StockData[[#This Row],[Spread]]&lt;=15,"Medium","High"))</f>
        <v>High</v>
      </c>
      <c r="L1086" s="27" t="str">
        <f>IF(StockData[[#This Row],[Spread]] &gt; AVERAGE(StockData[Spread]) * 1.2, "High", IF(StockData[[#This Row],[Spread]] &lt; AVERAGE(StockData[Spread]) * 0.8, "Low", "Medium"))</f>
        <v>High</v>
      </c>
      <c r="M1086" s="13">
        <f>(StockData[[#This Row],[close]] - StockData[[#This Row],[open]] )/ StockData[[#This Row],[open]]</f>
        <v>-4.4328117168792001E-2</v>
      </c>
      <c r="N1086" s="27">
        <f>IF(StockData[[#This Row],[change%]] &gt; 0.02, 0.9, IF(StockData[[#This Row],[change%]] &lt; -0.02, -0.9, 0))</f>
        <v>-0.9</v>
      </c>
      <c r="O1086" s="27" t="str">
        <f>IF(StockData[[#This Row],[sentiment score]] &gt; 0.5, "Positive", IF(StockData[[#This Row],[sentiment score]] &lt; -0.5, "Negative", "Neutral"))</f>
        <v>Negative</v>
      </c>
    </row>
    <row r="1087" spans="1:15" x14ac:dyDescent="0.3">
      <c r="A1087" s="1">
        <v>44256</v>
      </c>
      <c r="B1087" s="2">
        <v>690.11</v>
      </c>
      <c r="C1087" s="2">
        <v>719</v>
      </c>
      <c r="D1087" s="2">
        <v>685.05</v>
      </c>
      <c r="E1087" s="2">
        <v>718.43</v>
      </c>
      <c r="F1087" s="2">
        <v>27136239</v>
      </c>
      <c r="G1087" s="27" t="str">
        <f>TEXT(StockData[[#This Row],[Date]],"dddd")</f>
        <v>Monday</v>
      </c>
      <c r="H1087" s="27" t="str">
        <f>TEXT(StockData[[#This Row],[Date]],"mmm yyyy")</f>
        <v>Mar 2021</v>
      </c>
      <c r="I1087" s="2">
        <f>StockData[[#This Row],[high]] - StockData[[#This Row],[low]]</f>
        <v>33.950000000000045</v>
      </c>
      <c r="J1087" s="27" t="str">
        <f>IF(StockData[[#This Row],[high]]=_xlfn.MAXIFS(StockData[high],StockData[Date],"&lt;="&amp;StockData[[#This Row],[Date]]),"New High","Repeat")</f>
        <v>Repeat</v>
      </c>
      <c r="K1087" s="27" t="str">
        <f>IF(StockData[[#This Row],[Spread]]&lt;5,"Low",IF(StockData[[#This Row],[Spread]]&lt;=15,"Medium","High"))</f>
        <v>High</v>
      </c>
      <c r="L1087" s="27" t="str">
        <f>IF(StockData[[#This Row],[Spread]] &gt; AVERAGE(StockData[Spread]) * 1.2, "High", IF(StockData[[#This Row],[Spread]] &lt; AVERAGE(StockData[Spread]) * 0.8, "Low", "Medium"))</f>
        <v>High</v>
      </c>
      <c r="M1087" s="13">
        <f>(StockData[[#This Row],[close]] - StockData[[#This Row],[open]] )/ StockData[[#This Row],[open]]</f>
        <v>4.1036936140615168E-2</v>
      </c>
      <c r="N1087" s="27">
        <f>IF(StockData[[#This Row],[change%]] &gt; 0.02, 0.9, IF(StockData[[#This Row],[change%]] &lt; -0.02, -0.9, 0))</f>
        <v>0.9</v>
      </c>
      <c r="O1087" s="27" t="str">
        <f>IF(StockData[[#This Row],[sentiment score]] &gt; 0.5, "Positive", IF(StockData[[#This Row],[sentiment score]] &lt; -0.5, "Negative", "Neutral"))</f>
        <v>Positive</v>
      </c>
    </row>
    <row r="1088" spans="1:15" x14ac:dyDescent="0.3">
      <c r="A1088" s="1">
        <v>44253</v>
      </c>
      <c r="B1088" s="2">
        <v>700</v>
      </c>
      <c r="C1088" s="2">
        <v>706.7</v>
      </c>
      <c r="D1088" s="2">
        <v>659.51</v>
      </c>
      <c r="E1088" s="2">
        <v>675.5</v>
      </c>
      <c r="F1088" s="2">
        <v>39767316</v>
      </c>
      <c r="G1088" s="27" t="str">
        <f>TEXT(StockData[[#This Row],[Date]],"dddd")</f>
        <v>Friday</v>
      </c>
      <c r="H1088" s="27" t="str">
        <f>TEXT(StockData[[#This Row],[Date]],"mmm yyyy")</f>
        <v>Feb 2021</v>
      </c>
      <c r="I1088" s="2">
        <f>StockData[[#This Row],[high]] - StockData[[#This Row],[low]]</f>
        <v>47.190000000000055</v>
      </c>
      <c r="J1088" s="27" t="str">
        <f>IF(StockData[[#This Row],[high]]=_xlfn.MAXIFS(StockData[high],StockData[Date],"&lt;="&amp;StockData[[#This Row],[Date]]),"New High","Repeat")</f>
        <v>Repeat</v>
      </c>
      <c r="K1088" s="27" t="str">
        <f>IF(StockData[[#This Row],[Spread]]&lt;5,"Low",IF(StockData[[#This Row],[Spread]]&lt;=15,"Medium","High"))</f>
        <v>High</v>
      </c>
      <c r="L1088" s="27" t="str">
        <f>IF(StockData[[#This Row],[Spread]] &gt; AVERAGE(StockData[Spread]) * 1.2, "High", IF(StockData[[#This Row],[Spread]] &lt; AVERAGE(StockData[Spread]) * 0.8, "Low", "Medium"))</f>
        <v>High</v>
      </c>
      <c r="M1088" s="13">
        <f>(StockData[[#This Row],[close]] - StockData[[#This Row],[open]] )/ StockData[[#This Row],[open]]</f>
        <v>-3.5000000000000003E-2</v>
      </c>
      <c r="N1088" s="27">
        <f>IF(StockData[[#This Row],[change%]] &gt; 0.02, 0.9, IF(StockData[[#This Row],[change%]] &lt; -0.02, -0.9, 0))</f>
        <v>-0.9</v>
      </c>
      <c r="O1088" s="27" t="str">
        <f>IF(StockData[[#This Row],[sentiment score]] &gt; 0.5, "Positive", IF(StockData[[#This Row],[sentiment score]] &lt; -0.5, "Negative", "Neutral"))</f>
        <v>Negative</v>
      </c>
    </row>
    <row r="1089" spans="1:15" x14ac:dyDescent="0.3">
      <c r="A1089" s="1">
        <v>44252</v>
      </c>
      <c r="B1089" s="2">
        <v>726.15</v>
      </c>
      <c r="C1089" s="2">
        <v>737.20659999999998</v>
      </c>
      <c r="D1089" s="2">
        <v>670.58</v>
      </c>
      <c r="E1089" s="2">
        <v>682.22</v>
      </c>
      <c r="F1089" s="2">
        <v>38126722</v>
      </c>
      <c r="G1089" s="27" t="str">
        <f>TEXT(StockData[[#This Row],[Date]],"dddd")</f>
        <v>Thursday</v>
      </c>
      <c r="H1089" s="27" t="str">
        <f>TEXT(StockData[[#This Row],[Date]],"mmm yyyy")</f>
        <v>Feb 2021</v>
      </c>
      <c r="I1089" s="2">
        <f>StockData[[#This Row],[high]] - StockData[[#This Row],[low]]</f>
        <v>66.626599999999939</v>
      </c>
      <c r="J1089" s="27" t="str">
        <f>IF(StockData[[#This Row],[high]]=_xlfn.MAXIFS(StockData[high],StockData[Date],"&lt;="&amp;StockData[[#This Row],[Date]]),"New High","Repeat")</f>
        <v>Repeat</v>
      </c>
      <c r="K1089" s="27" t="str">
        <f>IF(StockData[[#This Row],[Spread]]&lt;5,"Low",IF(StockData[[#This Row],[Spread]]&lt;=15,"Medium","High"))</f>
        <v>High</v>
      </c>
      <c r="L1089" s="27" t="str">
        <f>IF(StockData[[#This Row],[Spread]] &gt; AVERAGE(StockData[Spread]) * 1.2, "High", IF(StockData[[#This Row],[Spread]] &lt; AVERAGE(StockData[Spread]) * 0.8, "Low", "Medium"))</f>
        <v>High</v>
      </c>
      <c r="M1089" s="13">
        <f>(StockData[[#This Row],[close]] - StockData[[#This Row],[open]] )/ StockData[[#This Row],[open]]</f>
        <v>-6.0497142463678238E-2</v>
      </c>
      <c r="N1089" s="27">
        <f>IF(StockData[[#This Row],[change%]] &gt; 0.02, 0.9, IF(StockData[[#This Row],[change%]] &lt; -0.02, -0.9, 0))</f>
        <v>-0.9</v>
      </c>
      <c r="O1089" s="27" t="str">
        <f>IF(StockData[[#This Row],[sentiment score]] &gt; 0.5, "Positive", IF(StockData[[#This Row],[sentiment score]] &lt; -0.5, "Negative", "Neutral"))</f>
        <v>Negative</v>
      </c>
    </row>
    <row r="1090" spans="1:15" x14ac:dyDescent="0.3">
      <c r="A1090" s="1">
        <v>44251</v>
      </c>
      <c r="B1090" s="2">
        <v>711.85</v>
      </c>
      <c r="C1090" s="2">
        <v>745</v>
      </c>
      <c r="D1090" s="2">
        <v>694.17</v>
      </c>
      <c r="E1090" s="2">
        <v>742.02</v>
      </c>
      <c r="F1090" s="2">
        <v>36766950</v>
      </c>
      <c r="G1090" s="27" t="str">
        <f>TEXT(StockData[[#This Row],[Date]],"dddd")</f>
        <v>Wednesday</v>
      </c>
      <c r="H1090" s="27" t="str">
        <f>TEXT(StockData[[#This Row],[Date]],"mmm yyyy")</f>
        <v>Feb 2021</v>
      </c>
      <c r="I1090" s="2">
        <f>StockData[[#This Row],[high]] - StockData[[#This Row],[low]]</f>
        <v>50.830000000000041</v>
      </c>
      <c r="J1090" s="27" t="str">
        <f>IF(StockData[[#This Row],[high]]=_xlfn.MAXIFS(StockData[high],StockData[Date],"&lt;="&amp;StockData[[#This Row],[Date]]),"New High","Repeat")</f>
        <v>Repeat</v>
      </c>
      <c r="K1090" s="27" t="str">
        <f>IF(StockData[[#This Row],[Spread]]&lt;5,"Low",IF(StockData[[#This Row],[Spread]]&lt;=15,"Medium","High"))</f>
        <v>High</v>
      </c>
      <c r="L1090" s="27" t="str">
        <f>IF(StockData[[#This Row],[Spread]] &gt; AVERAGE(StockData[Spread]) * 1.2, "High", IF(StockData[[#This Row],[Spread]] &lt; AVERAGE(StockData[Spread]) * 0.8, "Low", "Medium"))</f>
        <v>High</v>
      </c>
      <c r="M1090" s="13">
        <f>(StockData[[#This Row],[close]] - StockData[[#This Row],[open]] )/ StockData[[#This Row],[open]]</f>
        <v>4.2382524408232015E-2</v>
      </c>
      <c r="N1090" s="27">
        <f>IF(StockData[[#This Row],[change%]] &gt; 0.02, 0.9, IF(StockData[[#This Row],[change%]] &lt; -0.02, -0.9, 0))</f>
        <v>0.9</v>
      </c>
      <c r="O1090" s="27" t="str">
        <f>IF(StockData[[#This Row],[sentiment score]] &gt; 0.5, "Positive", IF(StockData[[#This Row],[sentiment score]] &lt; -0.5, "Negative", "Neutral"))</f>
        <v>Positive</v>
      </c>
    </row>
    <row r="1091" spans="1:15" x14ac:dyDescent="0.3">
      <c r="A1091" s="1">
        <v>44250</v>
      </c>
      <c r="B1091" s="2">
        <v>662.13</v>
      </c>
      <c r="C1091" s="2">
        <v>713.60990000000004</v>
      </c>
      <c r="D1091" s="2">
        <v>619</v>
      </c>
      <c r="E1091" s="2">
        <v>698.84</v>
      </c>
      <c r="F1091" s="2">
        <v>66606882</v>
      </c>
      <c r="G1091" s="27" t="str">
        <f>TEXT(StockData[[#This Row],[Date]],"dddd")</f>
        <v>Tuesday</v>
      </c>
      <c r="H1091" s="27" t="str">
        <f>TEXT(StockData[[#This Row],[Date]],"mmm yyyy")</f>
        <v>Feb 2021</v>
      </c>
      <c r="I1091" s="2">
        <f>StockData[[#This Row],[high]] - StockData[[#This Row],[low]]</f>
        <v>94.609900000000039</v>
      </c>
      <c r="J1091" s="27" t="str">
        <f>IF(StockData[[#This Row],[high]]=_xlfn.MAXIFS(StockData[high],StockData[Date],"&lt;="&amp;StockData[[#This Row],[Date]]),"New High","Repeat")</f>
        <v>Repeat</v>
      </c>
      <c r="K1091" s="27" t="str">
        <f>IF(StockData[[#This Row],[Spread]]&lt;5,"Low",IF(StockData[[#This Row],[Spread]]&lt;=15,"Medium","High"))</f>
        <v>High</v>
      </c>
      <c r="L1091" s="27" t="str">
        <f>IF(StockData[[#This Row],[Spread]] &gt; AVERAGE(StockData[Spread]) * 1.2, "High", IF(StockData[[#This Row],[Spread]] &lt; AVERAGE(StockData[Spread]) * 0.8, "Low", "Medium"))</f>
        <v>High</v>
      </c>
      <c r="M1091" s="13">
        <f>(StockData[[#This Row],[close]] - StockData[[#This Row],[open]] )/ StockData[[#This Row],[open]]</f>
        <v>5.5442284747708209E-2</v>
      </c>
      <c r="N1091" s="27">
        <f>IF(StockData[[#This Row],[change%]] &gt; 0.02, 0.9, IF(StockData[[#This Row],[change%]] &lt; -0.02, -0.9, 0))</f>
        <v>0.9</v>
      </c>
      <c r="O1091" s="27" t="str">
        <f>IF(StockData[[#This Row],[sentiment score]] &gt; 0.5, "Positive", IF(StockData[[#This Row],[sentiment score]] &lt; -0.5, "Negative", "Neutral"))</f>
        <v>Positive</v>
      </c>
    </row>
    <row r="1092" spans="1:15" x14ac:dyDescent="0.3">
      <c r="A1092" s="1">
        <v>44249</v>
      </c>
      <c r="B1092" s="2">
        <v>762.64</v>
      </c>
      <c r="C1092" s="2">
        <v>768.5</v>
      </c>
      <c r="D1092" s="2">
        <v>710.2</v>
      </c>
      <c r="E1092" s="2">
        <v>714.5</v>
      </c>
      <c r="F1092" s="2">
        <v>36594555</v>
      </c>
      <c r="G1092" s="27" t="str">
        <f>TEXT(StockData[[#This Row],[Date]],"dddd")</f>
        <v>Monday</v>
      </c>
      <c r="H1092" s="27" t="str">
        <f>TEXT(StockData[[#This Row],[Date]],"mmm yyyy")</f>
        <v>Feb 2021</v>
      </c>
      <c r="I1092" s="2">
        <f>StockData[[#This Row],[high]] - StockData[[#This Row],[low]]</f>
        <v>58.299999999999955</v>
      </c>
      <c r="J1092" s="27" t="str">
        <f>IF(StockData[[#This Row],[high]]=_xlfn.MAXIFS(StockData[high],StockData[Date],"&lt;="&amp;StockData[[#This Row],[Date]]),"New High","Repeat")</f>
        <v>Repeat</v>
      </c>
      <c r="K1092" s="27" t="str">
        <f>IF(StockData[[#This Row],[Spread]]&lt;5,"Low",IF(StockData[[#This Row],[Spread]]&lt;=15,"Medium","High"))</f>
        <v>High</v>
      </c>
      <c r="L1092" s="27" t="str">
        <f>IF(StockData[[#This Row],[Spread]] &gt; AVERAGE(StockData[Spread]) * 1.2, "High", IF(StockData[[#This Row],[Spread]] &lt; AVERAGE(StockData[Spread]) * 0.8, "Low", "Medium"))</f>
        <v>High</v>
      </c>
      <c r="M1092" s="13">
        <f>(StockData[[#This Row],[close]] - StockData[[#This Row],[open]] )/ StockData[[#This Row],[open]]</f>
        <v>-6.3122836462813373E-2</v>
      </c>
      <c r="N1092" s="27">
        <f>IF(StockData[[#This Row],[change%]] &gt; 0.02, 0.9, IF(StockData[[#This Row],[change%]] &lt; -0.02, -0.9, 0))</f>
        <v>-0.9</v>
      </c>
      <c r="O1092" s="27" t="str">
        <f>IF(StockData[[#This Row],[sentiment score]] &gt; 0.5, "Positive", IF(StockData[[#This Row],[sentiment score]] &lt; -0.5, "Negative", "Neutral"))</f>
        <v>Negative</v>
      </c>
    </row>
    <row r="1093" spans="1:15" x14ac:dyDescent="0.3">
      <c r="A1093" s="1">
        <v>44246</v>
      </c>
      <c r="B1093" s="2">
        <v>795</v>
      </c>
      <c r="C1093" s="2">
        <v>796.78989999999999</v>
      </c>
      <c r="D1093" s="2">
        <v>777.37</v>
      </c>
      <c r="E1093" s="2">
        <v>781.3</v>
      </c>
      <c r="F1093" s="2">
        <v>18958255</v>
      </c>
      <c r="G1093" s="27" t="str">
        <f>TEXT(StockData[[#This Row],[Date]],"dddd")</f>
        <v>Friday</v>
      </c>
      <c r="H1093" s="27" t="str">
        <f>TEXT(StockData[[#This Row],[Date]],"mmm yyyy")</f>
        <v>Feb 2021</v>
      </c>
      <c r="I1093" s="2">
        <f>StockData[[#This Row],[high]] - StockData[[#This Row],[low]]</f>
        <v>19.419899999999984</v>
      </c>
      <c r="J1093" s="27" t="str">
        <f>IF(StockData[[#This Row],[high]]=_xlfn.MAXIFS(StockData[high],StockData[Date],"&lt;="&amp;StockData[[#This Row],[Date]]),"New High","Repeat")</f>
        <v>Repeat</v>
      </c>
      <c r="K1093" s="27" t="str">
        <f>IF(StockData[[#This Row],[Spread]]&lt;5,"Low",IF(StockData[[#This Row],[Spread]]&lt;=15,"Medium","High"))</f>
        <v>High</v>
      </c>
      <c r="L1093" s="27" t="str">
        <f>IF(StockData[[#This Row],[Spread]] &gt; AVERAGE(StockData[Spread]) * 1.2, "High", IF(StockData[[#This Row],[Spread]] &lt; AVERAGE(StockData[Spread]) * 0.8, "Low", "Medium"))</f>
        <v>High</v>
      </c>
      <c r="M1093" s="13">
        <f>(StockData[[#This Row],[close]] - StockData[[#This Row],[open]] )/ StockData[[#This Row],[open]]</f>
        <v>-1.7232704402515779E-2</v>
      </c>
      <c r="N1093" s="27">
        <f>IF(StockData[[#This Row],[change%]] &gt; 0.02, 0.9, IF(StockData[[#This Row],[change%]] &lt; -0.02, -0.9, 0))</f>
        <v>0</v>
      </c>
      <c r="O1093" s="27" t="str">
        <f>IF(StockData[[#This Row],[sentiment score]] &gt; 0.5, "Positive", IF(StockData[[#This Row],[sentiment score]] &lt; -0.5, "Negative", "Neutral"))</f>
        <v>Neutral</v>
      </c>
    </row>
    <row r="1094" spans="1:15" x14ac:dyDescent="0.3">
      <c r="A1094" s="1">
        <v>44245</v>
      </c>
      <c r="B1094" s="2">
        <v>780.9</v>
      </c>
      <c r="C1094" s="2">
        <v>794.69</v>
      </c>
      <c r="D1094" s="2">
        <v>776.27</v>
      </c>
      <c r="E1094" s="2">
        <v>787.38</v>
      </c>
      <c r="F1094" s="2">
        <v>17957058</v>
      </c>
      <c r="G1094" s="27" t="str">
        <f>TEXT(StockData[[#This Row],[Date]],"dddd")</f>
        <v>Thursday</v>
      </c>
      <c r="H1094" s="27" t="str">
        <f>TEXT(StockData[[#This Row],[Date]],"mmm yyyy")</f>
        <v>Feb 2021</v>
      </c>
      <c r="I1094" s="2">
        <f>StockData[[#This Row],[high]] - StockData[[#This Row],[low]]</f>
        <v>18.420000000000073</v>
      </c>
      <c r="J1094" s="27" t="str">
        <f>IF(StockData[[#This Row],[high]]=_xlfn.MAXIFS(StockData[high],StockData[Date],"&lt;="&amp;StockData[[#This Row],[Date]]),"New High","Repeat")</f>
        <v>Repeat</v>
      </c>
      <c r="K1094" s="27" t="str">
        <f>IF(StockData[[#This Row],[Spread]]&lt;5,"Low",IF(StockData[[#This Row],[Spread]]&lt;=15,"Medium","High"))</f>
        <v>High</v>
      </c>
      <c r="L1094" s="27" t="str">
        <f>IF(StockData[[#This Row],[Spread]] &gt; AVERAGE(StockData[Spread]) * 1.2, "High", IF(StockData[[#This Row],[Spread]] &lt; AVERAGE(StockData[Spread]) * 0.8, "Low", "Medium"))</f>
        <v>High</v>
      </c>
      <c r="M1094" s="13">
        <f>(StockData[[#This Row],[close]] - StockData[[#This Row],[open]] )/ StockData[[#This Row],[open]]</f>
        <v>8.2981175566654089E-3</v>
      </c>
      <c r="N1094" s="27">
        <f>IF(StockData[[#This Row],[change%]] &gt; 0.02, 0.9, IF(StockData[[#This Row],[change%]] &lt; -0.02, -0.9, 0))</f>
        <v>0</v>
      </c>
      <c r="O1094" s="27" t="str">
        <f>IF(StockData[[#This Row],[sentiment score]] &gt; 0.5, "Positive", IF(StockData[[#This Row],[sentiment score]] &lt; -0.5, "Negative", "Neutral"))</f>
        <v>Neutral</v>
      </c>
    </row>
    <row r="1095" spans="1:15" x14ac:dyDescent="0.3">
      <c r="A1095" s="1">
        <v>44244</v>
      </c>
      <c r="B1095" s="2">
        <v>779.09</v>
      </c>
      <c r="C1095" s="2">
        <v>799.84</v>
      </c>
      <c r="D1095" s="2">
        <v>762.01</v>
      </c>
      <c r="E1095" s="2">
        <v>798.15</v>
      </c>
      <c r="F1095" s="2">
        <v>25878526</v>
      </c>
      <c r="G1095" s="27" t="str">
        <f>TEXT(StockData[[#This Row],[Date]],"dddd")</f>
        <v>Wednesday</v>
      </c>
      <c r="H1095" s="27" t="str">
        <f>TEXT(StockData[[#This Row],[Date]],"mmm yyyy")</f>
        <v>Feb 2021</v>
      </c>
      <c r="I1095" s="2">
        <f>StockData[[#This Row],[high]] - StockData[[#This Row],[low]]</f>
        <v>37.830000000000041</v>
      </c>
      <c r="J1095" s="27" t="str">
        <f>IF(StockData[[#This Row],[high]]=_xlfn.MAXIFS(StockData[high],StockData[Date],"&lt;="&amp;StockData[[#This Row],[Date]]),"New High","Repeat")</f>
        <v>Repeat</v>
      </c>
      <c r="K1095" s="27" t="str">
        <f>IF(StockData[[#This Row],[Spread]]&lt;5,"Low",IF(StockData[[#This Row],[Spread]]&lt;=15,"Medium","High"))</f>
        <v>High</v>
      </c>
      <c r="L1095" s="27" t="str">
        <f>IF(StockData[[#This Row],[Spread]] &gt; AVERAGE(StockData[Spread]) * 1.2, "High", IF(StockData[[#This Row],[Spread]] &lt; AVERAGE(StockData[Spread]) * 0.8, "Low", "Medium"))</f>
        <v>High</v>
      </c>
      <c r="M1095" s="13">
        <f>(StockData[[#This Row],[close]] - StockData[[#This Row],[open]] )/ StockData[[#This Row],[open]]</f>
        <v>2.4464439281726046E-2</v>
      </c>
      <c r="N1095" s="27">
        <f>IF(StockData[[#This Row],[change%]] &gt; 0.02, 0.9, IF(StockData[[#This Row],[change%]] &lt; -0.02, -0.9, 0))</f>
        <v>0.9</v>
      </c>
      <c r="O1095" s="27" t="str">
        <f>IF(StockData[[#This Row],[sentiment score]] &gt; 0.5, "Positive", IF(StockData[[#This Row],[sentiment score]] &lt; -0.5, "Negative", "Neutral"))</f>
        <v>Positive</v>
      </c>
    </row>
    <row r="1096" spans="1:15" x14ac:dyDescent="0.3">
      <c r="A1096" s="1">
        <v>44243</v>
      </c>
      <c r="B1096" s="2">
        <v>818</v>
      </c>
      <c r="C1096" s="2">
        <v>821</v>
      </c>
      <c r="D1096" s="2">
        <v>792.44</v>
      </c>
      <c r="E1096" s="2">
        <v>796.22</v>
      </c>
      <c r="F1096" s="2">
        <v>19802324</v>
      </c>
      <c r="G1096" s="27" t="str">
        <f>TEXT(StockData[[#This Row],[Date]],"dddd")</f>
        <v>Tuesday</v>
      </c>
      <c r="H1096" s="27" t="str">
        <f>TEXT(StockData[[#This Row],[Date]],"mmm yyyy")</f>
        <v>Feb 2021</v>
      </c>
      <c r="I1096" s="2">
        <f>StockData[[#This Row],[high]] - StockData[[#This Row],[low]]</f>
        <v>28.559999999999945</v>
      </c>
      <c r="J1096" s="27" t="str">
        <f>IF(StockData[[#This Row],[high]]=_xlfn.MAXIFS(StockData[high],StockData[Date],"&lt;="&amp;StockData[[#This Row],[Date]]),"New High","Repeat")</f>
        <v>Repeat</v>
      </c>
      <c r="K1096" s="27" t="str">
        <f>IF(StockData[[#This Row],[Spread]]&lt;5,"Low",IF(StockData[[#This Row],[Spread]]&lt;=15,"Medium","High"))</f>
        <v>High</v>
      </c>
      <c r="L1096" s="27" t="str">
        <f>IF(StockData[[#This Row],[Spread]] &gt; AVERAGE(StockData[Spread]) * 1.2, "High", IF(StockData[[#This Row],[Spread]] &lt; AVERAGE(StockData[Spread]) * 0.8, "Low", "Medium"))</f>
        <v>High</v>
      </c>
      <c r="M1096" s="13">
        <f>(StockData[[#This Row],[close]] - StockData[[#This Row],[open]] )/ StockData[[#This Row],[open]]</f>
        <v>-2.6625916870415614E-2</v>
      </c>
      <c r="N1096" s="27">
        <f>IF(StockData[[#This Row],[change%]] &gt; 0.02, 0.9, IF(StockData[[#This Row],[change%]] &lt; -0.02, -0.9, 0))</f>
        <v>-0.9</v>
      </c>
      <c r="O1096" s="27" t="str">
        <f>IF(StockData[[#This Row],[sentiment score]] &gt; 0.5, "Positive", IF(StockData[[#This Row],[sentiment score]] &lt; -0.5, "Negative", "Neutral"))</f>
        <v>Negative</v>
      </c>
    </row>
    <row r="1097" spans="1:15" x14ac:dyDescent="0.3">
      <c r="A1097" s="1">
        <v>44239</v>
      </c>
      <c r="B1097" s="2">
        <v>801.26</v>
      </c>
      <c r="C1097" s="2">
        <v>817.33</v>
      </c>
      <c r="D1097" s="2">
        <v>785.3306</v>
      </c>
      <c r="E1097" s="2">
        <v>816.12</v>
      </c>
      <c r="F1097" s="2">
        <v>23768313</v>
      </c>
      <c r="G1097" s="27" t="str">
        <f>TEXT(StockData[[#This Row],[Date]],"dddd")</f>
        <v>Friday</v>
      </c>
      <c r="H1097" s="27" t="str">
        <f>TEXT(StockData[[#This Row],[Date]],"mmm yyyy")</f>
        <v>Feb 2021</v>
      </c>
      <c r="I1097" s="2">
        <f>StockData[[#This Row],[high]] - StockData[[#This Row],[low]]</f>
        <v>31.999400000000037</v>
      </c>
      <c r="J1097" s="27" t="str">
        <f>IF(StockData[[#This Row],[high]]=_xlfn.MAXIFS(StockData[high],StockData[Date],"&lt;="&amp;StockData[[#This Row],[Date]]),"New High","Repeat")</f>
        <v>Repeat</v>
      </c>
      <c r="K1097" s="27" t="str">
        <f>IF(StockData[[#This Row],[Spread]]&lt;5,"Low",IF(StockData[[#This Row],[Spread]]&lt;=15,"Medium","High"))</f>
        <v>High</v>
      </c>
      <c r="L1097" s="27" t="str">
        <f>IF(StockData[[#This Row],[Spread]] &gt; AVERAGE(StockData[Spread]) * 1.2, "High", IF(StockData[[#This Row],[Spread]] &lt; AVERAGE(StockData[Spread]) * 0.8, "Low", "Medium"))</f>
        <v>High</v>
      </c>
      <c r="M1097" s="13">
        <f>(StockData[[#This Row],[close]] - StockData[[#This Row],[open]] )/ StockData[[#This Row],[open]]</f>
        <v>1.8545790380151278E-2</v>
      </c>
      <c r="N1097" s="27">
        <f>IF(StockData[[#This Row],[change%]] &gt; 0.02, 0.9, IF(StockData[[#This Row],[change%]] &lt; -0.02, -0.9, 0))</f>
        <v>0</v>
      </c>
      <c r="O1097" s="27" t="str">
        <f>IF(StockData[[#This Row],[sentiment score]] &gt; 0.5, "Positive", IF(StockData[[#This Row],[sentiment score]] &lt; -0.5, "Negative", "Neutral"))</f>
        <v>Neutral</v>
      </c>
    </row>
    <row r="1098" spans="1:15" x14ac:dyDescent="0.3">
      <c r="A1098" s="1">
        <v>44238</v>
      </c>
      <c r="B1098" s="2">
        <v>812.44</v>
      </c>
      <c r="C1098" s="2">
        <v>829.87990000000002</v>
      </c>
      <c r="D1098" s="2">
        <v>801.72500000000002</v>
      </c>
      <c r="E1098" s="2">
        <v>811.66</v>
      </c>
      <c r="F1098" s="2">
        <v>21622753</v>
      </c>
      <c r="G1098" s="27" t="str">
        <f>TEXT(StockData[[#This Row],[Date]],"dddd")</f>
        <v>Thursday</v>
      </c>
      <c r="H1098" s="27" t="str">
        <f>TEXT(StockData[[#This Row],[Date]],"mmm yyyy")</f>
        <v>Feb 2021</v>
      </c>
      <c r="I1098" s="2">
        <f>StockData[[#This Row],[high]] - StockData[[#This Row],[low]]</f>
        <v>28.154899999999998</v>
      </c>
      <c r="J1098" s="27" t="str">
        <f>IF(StockData[[#This Row],[high]]=_xlfn.MAXIFS(StockData[high],StockData[Date],"&lt;="&amp;StockData[[#This Row],[Date]]),"New High","Repeat")</f>
        <v>Repeat</v>
      </c>
      <c r="K1098" s="27" t="str">
        <f>IF(StockData[[#This Row],[Spread]]&lt;5,"Low",IF(StockData[[#This Row],[Spread]]&lt;=15,"Medium","High"))</f>
        <v>High</v>
      </c>
      <c r="L1098" s="27" t="str">
        <f>IF(StockData[[#This Row],[Spread]] &gt; AVERAGE(StockData[Spread]) * 1.2, "High", IF(StockData[[#This Row],[Spread]] &lt; AVERAGE(StockData[Spread]) * 0.8, "Low", "Medium"))</f>
        <v>High</v>
      </c>
      <c r="M1098" s="13">
        <f>(StockData[[#This Row],[close]] - StockData[[#This Row],[open]] )/ StockData[[#This Row],[open]]</f>
        <v>-9.6007089754330947E-4</v>
      </c>
      <c r="N1098" s="27">
        <f>IF(StockData[[#This Row],[change%]] &gt; 0.02, 0.9, IF(StockData[[#This Row],[change%]] &lt; -0.02, -0.9, 0))</f>
        <v>0</v>
      </c>
      <c r="O1098" s="27" t="str">
        <f>IF(StockData[[#This Row],[sentiment score]] &gt; 0.5, "Positive", IF(StockData[[#This Row],[sentiment score]] &lt; -0.5, "Negative", "Neutral"))</f>
        <v>Neutral</v>
      </c>
    </row>
    <row r="1099" spans="1:15" x14ac:dyDescent="0.3">
      <c r="A1099" s="1">
        <v>44237</v>
      </c>
      <c r="B1099" s="2">
        <v>843.63499999999999</v>
      </c>
      <c r="C1099" s="2">
        <v>844.82</v>
      </c>
      <c r="D1099" s="2">
        <v>800.02</v>
      </c>
      <c r="E1099" s="2">
        <v>804.82</v>
      </c>
      <c r="F1099" s="2">
        <v>35723444</v>
      </c>
      <c r="G1099" s="27" t="str">
        <f>TEXT(StockData[[#This Row],[Date]],"dddd")</f>
        <v>Wednesday</v>
      </c>
      <c r="H1099" s="27" t="str">
        <f>TEXT(StockData[[#This Row],[Date]],"mmm yyyy")</f>
        <v>Feb 2021</v>
      </c>
      <c r="I1099" s="2">
        <f>StockData[[#This Row],[high]] - StockData[[#This Row],[low]]</f>
        <v>44.800000000000068</v>
      </c>
      <c r="J1099" s="27" t="str">
        <f>IF(StockData[[#This Row],[high]]=_xlfn.MAXIFS(StockData[high],StockData[Date],"&lt;="&amp;StockData[[#This Row],[Date]]),"New High","Repeat")</f>
        <v>Repeat</v>
      </c>
      <c r="K1099" s="27" t="str">
        <f>IF(StockData[[#This Row],[Spread]]&lt;5,"Low",IF(StockData[[#This Row],[Spread]]&lt;=15,"Medium","High"))</f>
        <v>High</v>
      </c>
      <c r="L1099" s="27" t="str">
        <f>IF(StockData[[#This Row],[Spread]] &gt; AVERAGE(StockData[Spread]) * 1.2, "High", IF(StockData[[#This Row],[Spread]] &lt; AVERAGE(StockData[Spread]) * 0.8, "Low", "Medium"))</f>
        <v>High</v>
      </c>
      <c r="M1099" s="13">
        <f>(StockData[[#This Row],[close]] - StockData[[#This Row],[open]] )/ StockData[[#This Row],[open]]</f>
        <v>-4.6009233851132231E-2</v>
      </c>
      <c r="N1099" s="27">
        <f>IF(StockData[[#This Row],[change%]] &gt; 0.02, 0.9, IF(StockData[[#This Row],[change%]] &lt; -0.02, -0.9, 0))</f>
        <v>-0.9</v>
      </c>
      <c r="O1099" s="27" t="str">
        <f>IF(StockData[[#This Row],[sentiment score]] &gt; 0.5, "Positive", IF(StockData[[#This Row],[sentiment score]] &lt; -0.5, "Negative", "Neutral"))</f>
        <v>Negative</v>
      </c>
    </row>
    <row r="1100" spans="1:15" x14ac:dyDescent="0.3">
      <c r="A1100" s="1">
        <v>44236</v>
      </c>
      <c r="B1100" s="2">
        <v>855.12</v>
      </c>
      <c r="C1100" s="2">
        <v>859.8</v>
      </c>
      <c r="D1100" s="2">
        <v>841.75</v>
      </c>
      <c r="E1100" s="2">
        <v>849.46</v>
      </c>
      <c r="F1100" s="2">
        <v>15027305</v>
      </c>
      <c r="G1100" s="27" t="str">
        <f>TEXT(StockData[[#This Row],[Date]],"dddd")</f>
        <v>Tuesday</v>
      </c>
      <c r="H1100" s="27" t="str">
        <f>TEXT(StockData[[#This Row],[Date]],"mmm yyyy")</f>
        <v>Feb 2021</v>
      </c>
      <c r="I1100" s="2">
        <f>StockData[[#This Row],[high]] - StockData[[#This Row],[low]]</f>
        <v>18.049999999999955</v>
      </c>
      <c r="J1100" s="27" t="str">
        <f>IF(StockData[[#This Row],[high]]=_xlfn.MAXIFS(StockData[high],StockData[Date],"&lt;="&amp;StockData[[#This Row],[Date]]),"New High","Repeat")</f>
        <v>Repeat</v>
      </c>
      <c r="K1100" s="27" t="str">
        <f>IF(StockData[[#This Row],[Spread]]&lt;5,"Low",IF(StockData[[#This Row],[Spread]]&lt;=15,"Medium","High"))</f>
        <v>High</v>
      </c>
      <c r="L1100" s="27" t="str">
        <f>IF(StockData[[#This Row],[Spread]] &gt; AVERAGE(StockData[Spread]) * 1.2, "High", IF(StockData[[#This Row],[Spread]] &lt; AVERAGE(StockData[Spread]) * 0.8, "Low", "Medium"))</f>
        <v>High</v>
      </c>
      <c r="M1100" s="13">
        <f>(StockData[[#This Row],[close]] - StockData[[#This Row],[open]] )/ StockData[[#This Row],[open]]</f>
        <v>-6.6189540649265232E-3</v>
      </c>
      <c r="N1100" s="27">
        <f>IF(StockData[[#This Row],[change%]] &gt; 0.02, 0.9, IF(StockData[[#This Row],[change%]] &lt; -0.02, -0.9, 0))</f>
        <v>0</v>
      </c>
      <c r="O1100" s="27" t="str">
        <f>IF(StockData[[#This Row],[sentiment score]] &gt; 0.5, "Positive", IF(StockData[[#This Row],[sentiment score]] &lt; -0.5, "Negative", "Neutral"))</f>
        <v>Neutral</v>
      </c>
    </row>
    <row r="1101" spans="1:15" x14ac:dyDescent="0.3">
      <c r="A1101" s="1">
        <v>44235</v>
      </c>
      <c r="B1101" s="2">
        <v>869.67</v>
      </c>
      <c r="C1101" s="2">
        <v>877.77</v>
      </c>
      <c r="D1101" s="2">
        <v>854.75</v>
      </c>
      <c r="E1101" s="2">
        <v>863.42</v>
      </c>
      <c r="F1101" s="2">
        <v>20161719</v>
      </c>
      <c r="G1101" s="27" t="str">
        <f>TEXT(StockData[[#This Row],[Date]],"dddd")</f>
        <v>Monday</v>
      </c>
      <c r="H1101" s="27" t="str">
        <f>TEXT(StockData[[#This Row],[Date]],"mmm yyyy")</f>
        <v>Feb 2021</v>
      </c>
      <c r="I1101" s="2">
        <f>StockData[[#This Row],[high]] - StockData[[#This Row],[low]]</f>
        <v>23.019999999999982</v>
      </c>
      <c r="J1101" s="27" t="str">
        <f>IF(StockData[[#This Row],[high]]=_xlfn.MAXIFS(StockData[high],StockData[Date],"&lt;="&amp;StockData[[#This Row],[Date]]),"New High","Repeat")</f>
        <v>Repeat</v>
      </c>
      <c r="K1101" s="27" t="str">
        <f>IF(StockData[[#This Row],[Spread]]&lt;5,"Low",IF(StockData[[#This Row],[Spread]]&lt;=15,"Medium","High"))</f>
        <v>High</v>
      </c>
      <c r="L1101" s="27" t="str">
        <f>IF(StockData[[#This Row],[Spread]] &gt; AVERAGE(StockData[Spread]) * 1.2, "High", IF(StockData[[#This Row],[Spread]] &lt; AVERAGE(StockData[Spread]) * 0.8, "Low", "Medium"))</f>
        <v>High</v>
      </c>
      <c r="M1101" s="13">
        <f>(StockData[[#This Row],[close]] - StockData[[#This Row],[open]] )/ StockData[[#This Row],[open]]</f>
        <v>-7.1866340106017225E-3</v>
      </c>
      <c r="N1101" s="27">
        <f>IF(StockData[[#This Row],[change%]] &gt; 0.02, 0.9, IF(StockData[[#This Row],[change%]] &lt; -0.02, -0.9, 0))</f>
        <v>0</v>
      </c>
      <c r="O1101" s="27" t="str">
        <f>IF(StockData[[#This Row],[sentiment score]] &gt; 0.5, "Positive", IF(StockData[[#This Row],[sentiment score]] &lt; -0.5, "Negative", "Neutral"))</f>
        <v>Neutral</v>
      </c>
    </row>
    <row r="1102" spans="1:15" x14ac:dyDescent="0.3">
      <c r="A1102" s="1">
        <v>44232</v>
      </c>
      <c r="B1102" s="2">
        <v>845</v>
      </c>
      <c r="C1102" s="2">
        <v>864.77</v>
      </c>
      <c r="D1102" s="2">
        <v>838.97</v>
      </c>
      <c r="E1102" s="2">
        <v>852.23</v>
      </c>
      <c r="F1102" s="2">
        <v>18566637</v>
      </c>
      <c r="G1102" s="27" t="str">
        <f>TEXT(StockData[[#This Row],[Date]],"dddd")</f>
        <v>Friday</v>
      </c>
      <c r="H1102" s="27" t="str">
        <f>TEXT(StockData[[#This Row],[Date]],"mmm yyyy")</f>
        <v>Feb 2021</v>
      </c>
      <c r="I1102" s="2">
        <f>StockData[[#This Row],[high]] - StockData[[#This Row],[low]]</f>
        <v>25.799999999999955</v>
      </c>
      <c r="J1102" s="27" t="str">
        <f>IF(StockData[[#This Row],[high]]=_xlfn.MAXIFS(StockData[high],StockData[Date],"&lt;="&amp;StockData[[#This Row],[Date]]),"New High","Repeat")</f>
        <v>Repeat</v>
      </c>
      <c r="K1102" s="27" t="str">
        <f>IF(StockData[[#This Row],[Spread]]&lt;5,"Low",IF(StockData[[#This Row],[Spread]]&lt;=15,"Medium","High"))</f>
        <v>High</v>
      </c>
      <c r="L1102" s="27" t="str">
        <f>IF(StockData[[#This Row],[Spread]] &gt; AVERAGE(StockData[Spread]) * 1.2, "High", IF(StockData[[#This Row],[Spread]] &lt; AVERAGE(StockData[Spread]) * 0.8, "Low", "Medium"))</f>
        <v>High</v>
      </c>
      <c r="M1102" s="13">
        <f>(StockData[[#This Row],[close]] - StockData[[#This Row],[open]] )/ StockData[[#This Row],[open]]</f>
        <v>8.5562130177515017E-3</v>
      </c>
      <c r="N1102" s="27">
        <f>IF(StockData[[#This Row],[change%]] &gt; 0.02, 0.9, IF(StockData[[#This Row],[change%]] &lt; -0.02, -0.9, 0))</f>
        <v>0</v>
      </c>
      <c r="O1102" s="27" t="str">
        <f>IF(StockData[[#This Row],[sentiment score]] &gt; 0.5, "Positive", IF(StockData[[#This Row],[sentiment score]] &lt; -0.5, "Negative", "Neutral"))</f>
        <v>Neutral</v>
      </c>
    </row>
    <row r="1103" spans="1:15" x14ac:dyDescent="0.3">
      <c r="A1103" s="1">
        <v>44231</v>
      </c>
      <c r="B1103" s="2">
        <v>855</v>
      </c>
      <c r="C1103" s="2">
        <v>856.5</v>
      </c>
      <c r="D1103" s="2">
        <v>833.42</v>
      </c>
      <c r="E1103" s="2">
        <v>849.99</v>
      </c>
      <c r="F1103" s="2">
        <v>15812661</v>
      </c>
      <c r="G1103" s="27" t="str">
        <f>TEXT(StockData[[#This Row],[Date]],"dddd")</f>
        <v>Thursday</v>
      </c>
      <c r="H1103" s="27" t="str">
        <f>TEXT(StockData[[#This Row],[Date]],"mmm yyyy")</f>
        <v>Feb 2021</v>
      </c>
      <c r="I1103" s="2">
        <f>StockData[[#This Row],[high]] - StockData[[#This Row],[low]]</f>
        <v>23.080000000000041</v>
      </c>
      <c r="J1103" s="27" t="str">
        <f>IF(StockData[[#This Row],[high]]=_xlfn.MAXIFS(StockData[high],StockData[Date],"&lt;="&amp;StockData[[#This Row],[Date]]),"New High","Repeat")</f>
        <v>Repeat</v>
      </c>
      <c r="K1103" s="27" t="str">
        <f>IF(StockData[[#This Row],[Spread]]&lt;5,"Low",IF(StockData[[#This Row],[Spread]]&lt;=15,"Medium","High"))</f>
        <v>High</v>
      </c>
      <c r="L1103" s="27" t="str">
        <f>IF(StockData[[#This Row],[Spread]] &gt; AVERAGE(StockData[Spread]) * 1.2, "High", IF(StockData[[#This Row],[Spread]] &lt; AVERAGE(StockData[Spread]) * 0.8, "Low", "Medium"))</f>
        <v>High</v>
      </c>
      <c r="M1103" s="13">
        <f>(StockData[[#This Row],[close]] - StockData[[#This Row],[open]] )/ StockData[[#This Row],[open]]</f>
        <v>-5.8596491228070065E-3</v>
      </c>
      <c r="N1103" s="27">
        <f>IF(StockData[[#This Row],[change%]] &gt; 0.02, 0.9, IF(StockData[[#This Row],[change%]] &lt; -0.02, -0.9, 0))</f>
        <v>0</v>
      </c>
      <c r="O1103" s="27" t="str">
        <f>IF(StockData[[#This Row],[sentiment score]] &gt; 0.5, "Positive", IF(StockData[[#This Row],[sentiment score]] &lt; -0.5, "Negative", "Neutral"))</f>
        <v>Neutral</v>
      </c>
    </row>
    <row r="1104" spans="1:15" x14ac:dyDescent="0.3">
      <c r="A1104" s="1">
        <v>44230</v>
      </c>
      <c r="B1104" s="2">
        <v>877.02</v>
      </c>
      <c r="C1104" s="2">
        <v>878.08</v>
      </c>
      <c r="D1104" s="2">
        <v>853.06460000000004</v>
      </c>
      <c r="E1104" s="2">
        <v>854.69</v>
      </c>
      <c r="F1104" s="2">
        <v>18343510</v>
      </c>
      <c r="G1104" s="27" t="str">
        <f>TEXT(StockData[[#This Row],[Date]],"dddd")</f>
        <v>Wednesday</v>
      </c>
      <c r="H1104" s="27" t="str">
        <f>TEXT(StockData[[#This Row],[Date]],"mmm yyyy")</f>
        <v>Feb 2021</v>
      </c>
      <c r="I1104" s="2">
        <f>StockData[[#This Row],[high]] - StockData[[#This Row],[low]]</f>
        <v>25.0154</v>
      </c>
      <c r="J1104" s="27" t="str">
        <f>IF(StockData[[#This Row],[high]]=_xlfn.MAXIFS(StockData[high],StockData[Date],"&lt;="&amp;StockData[[#This Row],[Date]]),"New High","Repeat")</f>
        <v>Repeat</v>
      </c>
      <c r="K1104" s="27" t="str">
        <f>IF(StockData[[#This Row],[Spread]]&lt;5,"Low",IF(StockData[[#This Row],[Spread]]&lt;=15,"Medium","High"))</f>
        <v>High</v>
      </c>
      <c r="L1104" s="27" t="str">
        <f>IF(StockData[[#This Row],[Spread]] &gt; AVERAGE(StockData[Spread]) * 1.2, "High", IF(StockData[[#This Row],[Spread]] &lt; AVERAGE(StockData[Spread]) * 0.8, "Low", "Medium"))</f>
        <v>High</v>
      </c>
      <c r="M1104" s="13">
        <f>(StockData[[#This Row],[close]] - StockData[[#This Row],[open]] )/ StockData[[#This Row],[open]]</f>
        <v>-2.5461220952771806E-2</v>
      </c>
      <c r="N1104" s="27">
        <f>IF(StockData[[#This Row],[change%]] &gt; 0.02, 0.9, IF(StockData[[#This Row],[change%]] &lt; -0.02, -0.9, 0))</f>
        <v>-0.9</v>
      </c>
      <c r="O1104" s="27" t="str">
        <f>IF(StockData[[#This Row],[sentiment score]] &gt; 0.5, "Positive", IF(StockData[[#This Row],[sentiment score]] &lt; -0.5, "Negative", "Neutral"))</f>
        <v>Negative</v>
      </c>
    </row>
    <row r="1105" spans="1:15" x14ac:dyDescent="0.3">
      <c r="A1105" s="1">
        <v>44229</v>
      </c>
      <c r="B1105" s="2">
        <v>844.68</v>
      </c>
      <c r="C1105" s="2">
        <v>880.5</v>
      </c>
      <c r="D1105" s="2">
        <v>842.20060000000001</v>
      </c>
      <c r="E1105" s="2">
        <v>872.79</v>
      </c>
      <c r="F1105" s="2">
        <v>23998098</v>
      </c>
      <c r="G1105" s="27" t="str">
        <f>TEXT(StockData[[#This Row],[Date]],"dddd")</f>
        <v>Tuesday</v>
      </c>
      <c r="H1105" s="27" t="str">
        <f>TEXT(StockData[[#This Row],[Date]],"mmm yyyy")</f>
        <v>Feb 2021</v>
      </c>
      <c r="I1105" s="2">
        <f>StockData[[#This Row],[high]] - StockData[[#This Row],[low]]</f>
        <v>38.299399999999991</v>
      </c>
      <c r="J1105" s="27" t="str">
        <f>IF(StockData[[#This Row],[high]]=_xlfn.MAXIFS(StockData[high],StockData[Date],"&lt;="&amp;StockData[[#This Row],[Date]]),"New High","Repeat")</f>
        <v>Repeat</v>
      </c>
      <c r="K1105" s="27" t="str">
        <f>IF(StockData[[#This Row],[Spread]]&lt;5,"Low",IF(StockData[[#This Row],[Spread]]&lt;=15,"Medium","High"))</f>
        <v>High</v>
      </c>
      <c r="L1105" s="27" t="str">
        <f>IF(StockData[[#This Row],[Spread]] &gt; AVERAGE(StockData[Spread]) * 1.2, "High", IF(StockData[[#This Row],[Spread]] &lt; AVERAGE(StockData[Spread]) * 0.8, "Low", "Medium"))</f>
        <v>High</v>
      </c>
      <c r="M1105" s="13">
        <f>(StockData[[#This Row],[close]] - StockData[[#This Row],[open]] )/ StockData[[#This Row],[open]]</f>
        <v>3.3278874840176179E-2</v>
      </c>
      <c r="N1105" s="27">
        <f>IF(StockData[[#This Row],[change%]] &gt; 0.02, 0.9, IF(StockData[[#This Row],[change%]] &lt; -0.02, -0.9, 0))</f>
        <v>0.9</v>
      </c>
      <c r="O1105" s="27" t="str">
        <f>IF(StockData[[#This Row],[sentiment score]] &gt; 0.5, "Positive", IF(StockData[[#This Row],[sentiment score]] &lt; -0.5, "Negative", "Neutral"))</f>
        <v>Positive</v>
      </c>
    </row>
    <row r="1106" spans="1:15" x14ac:dyDescent="0.3">
      <c r="A1106" s="1">
        <v>44228</v>
      </c>
      <c r="B1106" s="2">
        <v>814.29</v>
      </c>
      <c r="C1106" s="2">
        <v>842</v>
      </c>
      <c r="D1106" s="2">
        <v>795.56010000000003</v>
      </c>
      <c r="E1106" s="2">
        <v>839.81</v>
      </c>
      <c r="F1106" s="2">
        <v>25391385</v>
      </c>
      <c r="G1106" s="27" t="str">
        <f>TEXT(StockData[[#This Row],[Date]],"dddd")</f>
        <v>Monday</v>
      </c>
      <c r="H1106" s="27" t="str">
        <f>TEXT(StockData[[#This Row],[Date]],"mmm yyyy")</f>
        <v>Feb 2021</v>
      </c>
      <c r="I1106" s="2">
        <f>StockData[[#This Row],[high]] - StockData[[#This Row],[low]]</f>
        <v>46.439899999999966</v>
      </c>
      <c r="J1106" s="27" t="str">
        <f>IF(StockData[[#This Row],[high]]=_xlfn.MAXIFS(StockData[high],StockData[Date],"&lt;="&amp;StockData[[#This Row],[Date]]),"New High","Repeat")</f>
        <v>Repeat</v>
      </c>
      <c r="K1106" s="27" t="str">
        <f>IF(StockData[[#This Row],[Spread]]&lt;5,"Low",IF(StockData[[#This Row],[Spread]]&lt;=15,"Medium","High"))</f>
        <v>High</v>
      </c>
      <c r="L1106" s="27" t="str">
        <f>IF(StockData[[#This Row],[Spread]] &gt; AVERAGE(StockData[Spread]) * 1.2, "High", IF(StockData[[#This Row],[Spread]] &lt; AVERAGE(StockData[Spread]) * 0.8, "Low", "Medium"))</f>
        <v>High</v>
      </c>
      <c r="M1106" s="13">
        <f>(StockData[[#This Row],[close]] - StockData[[#This Row],[open]] )/ StockData[[#This Row],[open]]</f>
        <v>3.1340185928845965E-2</v>
      </c>
      <c r="N1106" s="27">
        <f>IF(StockData[[#This Row],[change%]] &gt; 0.02, 0.9, IF(StockData[[#This Row],[change%]] &lt; -0.02, -0.9, 0))</f>
        <v>0.9</v>
      </c>
      <c r="O1106" s="27" t="str">
        <f>IF(StockData[[#This Row],[sentiment score]] &gt; 0.5, "Positive", IF(StockData[[#This Row],[sentiment score]] &lt; -0.5, "Negative", "Neutral"))</f>
        <v>Positive</v>
      </c>
    </row>
    <row r="1107" spans="1:15" x14ac:dyDescent="0.3">
      <c r="A1107" s="1">
        <v>44225</v>
      </c>
      <c r="B1107" s="2">
        <v>830.00030000000004</v>
      </c>
      <c r="C1107" s="2">
        <v>842.41</v>
      </c>
      <c r="D1107" s="2">
        <v>780.1</v>
      </c>
      <c r="E1107" s="2">
        <v>793.53</v>
      </c>
      <c r="F1107" s="2">
        <v>34990754</v>
      </c>
      <c r="G1107" s="27" t="str">
        <f>TEXT(StockData[[#This Row],[Date]],"dddd")</f>
        <v>Friday</v>
      </c>
      <c r="H1107" s="27" t="str">
        <f>TEXT(StockData[[#This Row],[Date]],"mmm yyyy")</f>
        <v>Jan 2021</v>
      </c>
      <c r="I1107" s="2">
        <f>StockData[[#This Row],[high]] - StockData[[#This Row],[low]]</f>
        <v>62.309999999999945</v>
      </c>
      <c r="J1107" s="27" t="str">
        <f>IF(StockData[[#This Row],[high]]=_xlfn.MAXIFS(StockData[high],StockData[Date],"&lt;="&amp;StockData[[#This Row],[Date]]),"New High","Repeat")</f>
        <v>Repeat</v>
      </c>
      <c r="K1107" s="27" t="str">
        <f>IF(StockData[[#This Row],[Spread]]&lt;5,"Low",IF(StockData[[#This Row],[Spread]]&lt;=15,"Medium","High"))</f>
        <v>High</v>
      </c>
      <c r="L1107" s="27" t="str">
        <f>IF(StockData[[#This Row],[Spread]] &gt; AVERAGE(StockData[Spread]) * 1.2, "High", IF(StockData[[#This Row],[Spread]] &lt; AVERAGE(StockData[Spread]) * 0.8, "Low", "Medium"))</f>
        <v>High</v>
      </c>
      <c r="M1107" s="13">
        <f>(StockData[[#This Row],[close]] - StockData[[#This Row],[open]] )/ StockData[[#This Row],[open]]</f>
        <v>-4.3940104599962268E-2</v>
      </c>
      <c r="N1107" s="27">
        <f>IF(StockData[[#This Row],[change%]] &gt; 0.02, 0.9, IF(StockData[[#This Row],[change%]] &lt; -0.02, -0.9, 0))</f>
        <v>-0.9</v>
      </c>
      <c r="O1107" s="27" t="str">
        <f>IF(StockData[[#This Row],[sentiment score]] &gt; 0.5, "Positive", IF(StockData[[#This Row],[sentiment score]] &lt; -0.5, "Negative", "Neutral"))</f>
        <v>Negative</v>
      </c>
    </row>
    <row r="1108" spans="1:15" x14ac:dyDescent="0.3">
      <c r="A1108" s="1">
        <v>44224</v>
      </c>
      <c r="B1108" s="2">
        <v>820</v>
      </c>
      <c r="C1108" s="2">
        <v>848</v>
      </c>
      <c r="D1108" s="2">
        <v>801</v>
      </c>
      <c r="E1108" s="2">
        <v>835.43</v>
      </c>
      <c r="F1108" s="2">
        <v>26378048</v>
      </c>
      <c r="G1108" s="27" t="str">
        <f>TEXT(StockData[[#This Row],[Date]],"dddd")</f>
        <v>Thursday</v>
      </c>
      <c r="H1108" s="27" t="str">
        <f>TEXT(StockData[[#This Row],[Date]],"mmm yyyy")</f>
        <v>Jan 2021</v>
      </c>
      <c r="I1108" s="2">
        <f>StockData[[#This Row],[high]] - StockData[[#This Row],[low]]</f>
        <v>47</v>
      </c>
      <c r="J1108" s="27" t="str">
        <f>IF(StockData[[#This Row],[high]]=_xlfn.MAXIFS(StockData[high],StockData[Date],"&lt;="&amp;StockData[[#This Row],[Date]]),"New High","Repeat")</f>
        <v>Repeat</v>
      </c>
      <c r="K1108" s="27" t="str">
        <f>IF(StockData[[#This Row],[Spread]]&lt;5,"Low",IF(StockData[[#This Row],[Spread]]&lt;=15,"Medium","High"))</f>
        <v>High</v>
      </c>
      <c r="L1108" s="27" t="str">
        <f>IF(StockData[[#This Row],[Spread]] &gt; AVERAGE(StockData[Spread]) * 1.2, "High", IF(StockData[[#This Row],[Spread]] &lt; AVERAGE(StockData[Spread]) * 0.8, "Low", "Medium"))</f>
        <v>High</v>
      </c>
      <c r="M1108" s="13">
        <f>(StockData[[#This Row],[close]] - StockData[[#This Row],[open]] )/ StockData[[#This Row],[open]]</f>
        <v>1.8817073170731648E-2</v>
      </c>
      <c r="N1108" s="27">
        <f>IF(StockData[[#This Row],[change%]] &gt; 0.02, 0.9, IF(StockData[[#This Row],[change%]] &lt; -0.02, -0.9, 0))</f>
        <v>0</v>
      </c>
      <c r="O1108" s="27" t="str">
        <f>IF(StockData[[#This Row],[sentiment score]] &gt; 0.5, "Positive", IF(StockData[[#This Row],[sentiment score]] &lt; -0.5, "Negative", "Neutral"))</f>
        <v>Neutral</v>
      </c>
    </row>
    <row r="1109" spans="1:15" x14ac:dyDescent="0.3">
      <c r="A1109" s="1">
        <v>44223</v>
      </c>
      <c r="B1109" s="2">
        <v>870.35</v>
      </c>
      <c r="C1109" s="2">
        <v>891.5</v>
      </c>
      <c r="D1109" s="2">
        <v>858.66</v>
      </c>
      <c r="E1109" s="2">
        <v>864.16</v>
      </c>
      <c r="F1109" s="2">
        <v>27333955</v>
      </c>
      <c r="G1109" s="27" t="str">
        <f>TEXT(StockData[[#This Row],[Date]],"dddd")</f>
        <v>Wednesday</v>
      </c>
      <c r="H1109" s="27" t="str">
        <f>TEXT(StockData[[#This Row],[Date]],"mmm yyyy")</f>
        <v>Jan 2021</v>
      </c>
      <c r="I1109" s="2">
        <f>StockData[[#This Row],[high]] - StockData[[#This Row],[low]]</f>
        <v>32.840000000000032</v>
      </c>
      <c r="J1109" s="27" t="str">
        <f>IF(StockData[[#This Row],[high]]=_xlfn.MAXIFS(StockData[high],StockData[Date],"&lt;="&amp;StockData[[#This Row],[Date]]),"New High","Repeat")</f>
        <v>Repeat</v>
      </c>
      <c r="K1109" s="27" t="str">
        <f>IF(StockData[[#This Row],[Spread]]&lt;5,"Low",IF(StockData[[#This Row],[Spread]]&lt;=15,"Medium","High"))</f>
        <v>High</v>
      </c>
      <c r="L1109" s="27" t="str">
        <f>IF(StockData[[#This Row],[Spread]] &gt; AVERAGE(StockData[Spread]) * 1.2, "High", IF(StockData[[#This Row],[Spread]] &lt; AVERAGE(StockData[Spread]) * 0.8, "Low", "Medium"))</f>
        <v>High</v>
      </c>
      <c r="M1109" s="13">
        <f>(StockData[[#This Row],[close]] - StockData[[#This Row],[open]] )/ StockData[[#This Row],[open]]</f>
        <v>-7.1120813465847697E-3</v>
      </c>
      <c r="N1109" s="27">
        <f>IF(StockData[[#This Row],[change%]] &gt; 0.02, 0.9, IF(StockData[[#This Row],[change%]] &lt; -0.02, -0.9, 0))</f>
        <v>0</v>
      </c>
      <c r="O1109" s="27" t="str">
        <f>IF(StockData[[#This Row],[sentiment score]] &gt; 0.5, "Positive", IF(StockData[[#This Row],[sentiment score]] &lt; -0.5, "Negative", "Neutral"))</f>
        <v>Neutral</v>
      </c>
    </row>
    <row r="1110" spans="1:15" x14ac:dyDescent="0.3">
      <c r="A1110" s="1">
        <v>44222</v>
      </c>
      <c r="B1110" s="2">
        <v>891.38</v>
      </c>
      <c r="C1110" s="2">
        <v>895.9</v>
      </c>
      <c r="D1110" s="2">
        <v>871.6</v>
      </c>
      <c r="E1110" s="2">
        <v>883.09</v>
      </c>
      <c r="F1110" s="2">
        <v>23131603</v>
      </c>
      <c r="G1110" s="27" t="str">
        <f>TEXT(StockData[[#This Row],[Date]],"dddd")</f>
        <v>Tuesday</v>
      </c>
      <c r="H1110" s="27" t="str">
        <f>TEXT(StockData[[#This Row],[Date]],"mmm yyyy")</f>
        <v>Jan 2021</v>
      </c>
      <c r="I1110" s="2">
        <f>StockData[[#This Row],[high]] - StockData[[#This Row],[low]]</f>
        <v>24.299999999999955</v>
      </c>
      <c r="J1110" s="27" t="str">
        <f>IF(StockData[[#This Row],[high]]=_xlfn.MAXIFS(StockData[high],StockData[Date],"&lt;="&amp;StockData[[#This Row],[Date]]),"New High","Repeat")</f>
        <v>Repeat</v>
      </c>
      <c r="K1110" s="27" t="str">
        <f>IF(StockData[[#This Row],[Spread]]&lt;5,"Low",IF(StockData[[#This Row],[Spread]]&lt;=15,"Medium","High"))</f>
        <v>High</v>
      </c>
      <c r="L1110" s="27" t="str">
        <f>IF(StockData[[#This Row],[Spread]] &gt; AVERAGE(StockData[Spread]) * 1.2, "High", IF(StockData[[#This Row],[Spread]] &lt; AVERAGE(StockData[Spread]) * 0.8, "Low", "Medium"))</f>
        <v>High</v>
      </c>
      <c r="M1110" s="13">
        <f>(StockData[[#This Row],[close]] - StockData[[#This Row],[open]] )/ StockData[[#This Row],[open]]</f>
        <v>-9.3001862280957213E-3</v>
      </c>
      <c r="N1110" s="27">
        <f>IF(StockData[[#This Row],[change%]] &gt; 0.02, 0.9, IF(StockData[[#This Row],[change%]] &lt; -0.02, -0.9, 0))</f>
        <v>0</v>
      </c>
      <c r="O1110" s="27" t="str">
        <f>IF(StockData[[#This Row],[sentiment score]] &gt; 0.5, "Positive", IF(StockData[[#This Row],[sentiment score]] &lt; -0.5, "Negative", "Neutral"))</f>
        <v>Neutral</v>
      </c>
    </row>
    <row r="1111" spans="1:15" x14ac:dyDescent="0.3">
      <c r="A1111" s="1">
        <v>44221</v>
      </c>
      <c r="B1111" s="2">
        <v>855</v>
      </c>
      <c r="C1111" s="2">
        <v>900.4</v>
      </c>
      <c r="D1111" s="2">
        <v>838.82010000000002</v>
      </c>
      <c r="E1111" s="2">
        <v>880.8</v>
      </c>
      <c r="F1111" s="2">
        <v>41173397</v>
      </c>
      <c r="G1111" s="27" t="str">
        <f>TEXT(StockData[[#This Row],[Date]],"dddd")</f>
        <v>Monday</v>
      </c>
      <c r="H1111" s="27" t="str">
        <f>TEXT(StockData[[#This Row],[Date]],"mmm yyyy")</f>
        <v>Jan 2021</v>
      </c>
      <c r="I1111" s="2">
        <f>StockData[[#This Row],[high]] - StockData[[#This Row],[low]]</f>
        <v>61.579899999999952</v>
      </c>
      <c r="J1111" s="27" t="str">
        <f>IF(StockData[[#This Row],[high]]=_xlfn.MAXIFS(StockData[high],StockData[Date],"&lt;="&amp;StockData[[#This Row],[Date]]),"New High","Repeat")</f>
        <v>Repeat</v>
      </c>
      <c r="K1111" s="27" t="str">
        <f>IF(StockData[[#This Row],[Spread]]&lt;5,"Low",IF(StockData[[#This Row],[Spread]]&lt;=15,"Medium","High"))</f>
        <v>High</v>
      </c>
      <c r="L1111" s="27" t="str">
        <f>IF(StockData[[#This Row],[Spread]] &gt; AVERAGE(StockData[Spread]) * 1.2, "High", IF(StockData[[#This Row],[Spread]] &lt; AVERAGE(StockData[Spread]) * 0.8, "Low", "Medium"))</f>
        <v>High</v>
      </c>
      <c r="M1111" s="13">
        <f>(StockData[[#This Row],[close]] - StockData[[#This Row],[open]] )/ StockData[[#This Row],[open]]</f>
        <v>3.0175438596491175E-2</v>
      </c>
      <c r="N1111" s="27">
        <f>IF(StockData[[#This Row],[change%]] &gt; 0.02, 0.9, IF(StockData[[#This Row],[change%]] &lt; -0.02, -0.9, 0))</f>
        <v>0.9</v>
      </c>
      <c r="O1111" s="27" t="str">
        <f>IF(StockData[[#This Row],[sentiment score]] &gt; 0.5, "Positive", IF(StockData[[#This Row],[sentiment score]] &lt; -0.5, "Negative", "Neutral"))</f>
        <v>Positive</v>
      </c>
    </row>
    <row r="1112" spans="1:15" x14ac:dyDescent="0.3">
      <c r="A1112" s="1">
        <v>44218</v>
      </c>
      <c r="B1112" s="2">
        <v>834.31</v>
      </c>
      <c r="C1112" s="2">
        <v>848</v>
      </c>
      <c r="D1112" s="2">
        <v>828.62</v>
      </c>
      <c r="E1112" s="2">
        <v>846.64</v>
      </c>
      <c r="F1112" s="2">
        <v>20066497</v>
      </c>
      <c r="G1112" s="27" t="str">
        <f>TEXT(StockData[[#This Row],[Date]],"dddd")</f>
        <v>Friday</v>
      </c>
      <c r="H1112" s="27" t="str">
        <f>TEXT(StockData[[#This Row],[Date]],"mmm yyyy")</f>
        <v>Jan 2021</v>
      </c>
      <c r="I1112" s="2">
        <f>StockData[[#This Row],[high]] - StockData[[#This Row],[low]]</f>
        <v>19.379999999999995</v>
      </c>
      <c r="J1112" s="27" t="str">
        <f>IF(StockData[[#This Row],[high]]=_xlfn.MAXIFS(StockData[high],StockData[Date],"&lt;="&amp;StockData[[#This Row],[Date]]),"New High","Repeat")</f>
        <v>Repeat</v>
      </c>
      <c r="K1112" s="27" t="str">
        <f>IF(StockData[[#This Row],[Spread]]&lt;5,"Low",IF(StockData[[#This Row],[Spread]]&lt;=15,"Medium","High"))</f>
        <v>High</v>
      </c>
      <c r="L1112" s="27" t="str">
        <f>IF(StockData[[#This Row],[Spread]] &gt; AVERAGE(StockData[Spread]) * 1.2, "High", IF(StockData[[#This Row],[Spread]] &lt; AVERAGE(StockData[Spread]) * 0.8, "Low", "Medium"))</f>
        <v>High</v>
      </c>
      <c r="M1112" s="13">
        <f>(StockData[[#This Row],[close]] - StockData[[#This Row],[open]] )/ StockData[[#This Row],[open]]</f>
        <v>1.4778679387757598E-2</v>
      </c>
      <c r="N1112" s="27">
        <f>IF(StockData[[#This Row],[change%]] &gt; 0.02, 0.9, IF(StockData[[#This Row],[change%]] &lt; -0.02, -0.9, 0))</f>
        <v>0</v>
      </c>
      <c r="O1112" s="27" t="str">
        <f>IF(StockData[[#This Row],[sentiment score]] &gt; 0.5, "Positive", IF(StockData[[#This Row],[sentiment score]] &lt; -0.5, "Negative", "Neutral"))</f>
        <v>Neutral</v>
      </c>
    </row>
    <row r="1113" spans="1:15" x14ac:dyDescent="0.3">
      <c r="A1113" s="1">
        <v>44217</v>
      </c>
      <c r="B1113" s="2">
        <v>855</v>
      </c>
      <c r="C1113" s="2">
        <v>855.71990000000005</v>
      </c>
      <c r="D1113" s="2">
        <v>841.42010000000005</v>
      </c>
      <c r="E1113" s="2">
        <v>844.99</v>
      </c>
      <c r="F1113" s="2">
        <v>20598133</v>
      </c>
      <c r="G1113" s="27" t="str">
        <f>TEXT(StockData[[#This Row],[Date]],"dddd")</f>
        <v>Thursday</v>
      </c>
      <c r="H1113" s="27" t="str">
        <f>TEXT(StockData[[#This Row],[Date]],"mmm yyyy")</f>
        <v>Jan 2021</v>
      </c>
      <c r="I1113" s="2">
        <f>StockData[[#This Row],[high]] - StockData[[#This Row],[low]]</f>
        <v>14.299800000000005</v>
      </c>
      <c r="J1113" s="27" t="str">
        <f>IF(StockData[[#This Row],[high]]=_xlfn.MAXIFS(StockData[high],StockData[Date],"&lt;="&amp;StockData[[#This Row],[Date]]),"New High","Repeat")</f>
        <v>Repeat</v>
      </c>
      <c r="K1113" s="27" t="str">
        <f>IF(StockData[[#This Row],[Spread]]&lt;5,"Low",IF(StockData[[#This Row],[Spread]]&lt;=15,"Medium","High"))</f>
        <v>Medium</v>
      </c>
      <c r="L1113" s="27" t="str">
        <f>IF(StockData[[#This Row],[Spread]] &gt; AVERAGE(StockData[Spread]) * 1.2, "High", IF(StockData[[#This Row],[Spread]] &lt; AVERAGE(StockData[Spread]) * 0.8, "Low", "Medium"))</f>
        <v>Medium</v>
      </c>
      <c r="M1113" s="13">
        <f>(StockData[[#This Row],[close]] - StockData[[#This Row],[open]] )/ StockData[[#This Row],[open]]</f>
        <v>-1.1707602339181276E-2</v>
      </c>
      <c r="N1113" s="27">
        <f>IF(StockData[[#This Row],[change%]] &gt; 0.02, 0.9, IF(StockData[[#This Row],[change%]] &lt; -0.02, -0.9, 0))</f>
        <v>0</v>
      </c>
      <c r="O1113" s="27" t="str">
        <f>IF(StockData[[#This Row],[sentiment score]] &gt; 0.5, "Positive", IF(StockData[[#This Row],[sentiment score]] &lt; -0.5, "Negative", "Neutral"))</f>
        <v>Neutral</v>
      </c>
    </row>
    <row r="1114" spans="1:15" x14ac:dyDescent="0.3">
      <c r="A1114" s="1">
        <v>44216</v>
      </c>
      <c r="B1114" s="2">
        <v>858.74</v>
      </c>
      <c r="C1114" s="2">
        <v>859.5</v>
      </c>
      <c r="D1114" s="2">
        <v>837.28</v>
      </c>
      <c r="E1114" s="2">
        <v>850.45</v>
      </c>
      <c r="F1114" s="2">
        <v>25665883</v>
      </c>
      <c r="G1114" s="27" t="str">
        <f>TEXT(StockData[[#This Row],[Date]],"dddd")</f>
        <v>Wednesday</v>
      </c>
      <c r="H1114" s="27" t="str">
        <f>TEXT(StockData[[#This Row],[Date]],"mmm yyyy")</f>
        <v>Jan 2021</v>
      </c>
      <c r="I1114" s="2">
        <f>StockData[[#This Row],[high]] - StockData[[#This Row],[low]]</f>
        <v>22.220000000000027</v>
      </c>
      <c r="J1114" s="27" t="str">
        <f>IF(StockData[[#This Row],[high]]=_xlfn.MAXIFS(StockData[high],StockData[Date],"&lt;="&amp;StockData[[#This Row],[Date]]),"New High","Repeat")</f>
        <v>Repeat</v>
      </c>
      <c r="K1114" s="27" t="str">
        <f>IF(StockData[[#This Row],[Spread]]&lt;5,"Low",IF(StockData[[#This Row],[Spread]]&lt;=15,"Medium","High"))</f>
        <v>High</v>
      </c>
      <c r="L1114" s="27" t="str">
        <f>IF(StockData[[#This Row],[Spread]] &gt; AVERAGE(StockData[Spread]) * 1.2, "High", IF(StockData[[#This Row],[Spread]] &lt; AVERAGE(StockData[Spread]) * 0.8, "Low", "Medium"))</f>
        <v>High</v>
      </c>
      <c r="M1114" s="13">
        <f>(StockData[[#This Row],[close]] - StockData[[#This Row],[open]] )/ StockData[[#This Row],[open]]</f>
        <v>-9.653678645457256E-3</v>
      </c>
      <c r="N1114" s="27">
        <f>IF(StockData[[#This Row],[change%]] &gt; 0.02, 0.9, IF(StockData[[#This Row],[change%]] &lt; -0.02, -0.9, 0))</f>
        <v>0</v>
      </c>
      <c r="O1114" s="27" t="str">
        <f>IF(StockData[[#This Row],[sentiment score]] &gt; 0.5, "Positive", IF(StockData[[#This Row],[sentiment score]] &lt; -0.5, "Negative", "Neutral"))</f>
        <v>Neutral</v>
      </c>
    </row>
    <row r="1115" spans="1:15" x14ac:dyDescent="0.3">
      <c r="A1115" s="1">
        <v>44215</v>
      </c>
      <c r="B1115" s="2">
        <v>837.8</v>
      </c>
      <c r="C1115" s="2">
        <v>850</v>
      </c>
      <c r="D1115" s="2">
        <v>833</v>
      </c>
      <c r="E1115" s="2">
        <v>844.55</v>
      </c>
      <c r="F1115" s="2">
        <v>25366980</v>
      </c>
      <c r="G1115" s="27" t="str">
        <f>TEXT(StockData[[#This Row],[Date]],"dddd")</f>
        <v>Tuesday</v>
      </c>
      <c r="H1115" s="27" t="str">
        <f>TEXT(StockData[[#This Row],[Date]],"mmm yyyy")</f>
        <v>Jan 2021</v>
      </c>
      <c r="I1115" s="2">
        <f>StockData[[#This Row],[high]] - StockData[[#This Row],[low]]</f>
        <v>17</v>
      </c>
      <c r="J1115" s="27" t="str">
        <f>IF(StockData[[#This Row],[high]]=_xlfn.MAXIFS(StockData[high],StockData[Date],"&lt;="&amp;StockData[[#This Row],[Date]]),"New High","Repeat")</f>
        <v>Repeat</v>
      </c>
      <c r="K1115" s="27" t="str">
        <f>IF(StockData[[#This Row],[Spread]]&lt;5,"Low",IF(StockData[[#This Row],[Spread]]&lt;=15,"Medium","High"))</f>
        <v>High</v>
      </c>
      <c r="L1115" s="27" t="str">
        <f>IF(StockData[[#This Row],[Spread]] &gt; AVERAGE(StockData[Spread]) * 1.2, "High", IF(StockData[[#This Row],[Spread]] &lt; AVERAGE(StockData[Spread]) * 0.8, "Low", "Medium"))</f>
        <v>High</v>
      </c>
      <c r="M1115" s="13">
        <f>(StockData[[#This Row],[close]] - StockData[[#This Row],[open]] )/ StockData[[#This Row],[open]]</f>
        <v>8.056815469085701E-3</v>
      </c>
      <c r="N1115" s="27">
        <f>IF(StockData[[#This Row],[change%]] &gt; 0.02, 0.9, IF(StockData[[#This Row],[change%]] &lt; -0.02, -0.9, 0))</f>
        <v>0</v>
      </c>
      <c r="O1115" s="27" t="str">
        <f>IF(StockData[[#This Row],[sentiment score]] &gt; 0.5, "Positive", IF(StockData[[#This Row],[sentiment score]] &lt; -0.5, "Negative", "Neutral"))</f>
        <v>Neutral</v>
      </c>
    </row>
    <row r="1116" spans="1:15" x14ac:dyDescent="0.3">
      <c r="A1116" s="1">
        <v>44211</v>
      </c>
      <c r="B1116" s="2">
        <v>852</v>
      </c>
      <c r="C1116" s="2">
        <v>859.9</v>
      </c>
      <c r="D1116" s="2">
        <v>819.1</v>
      </c>
      <c r="E1116" s="2">
        <v>826.16</v>
      </c>
      <c r="F1116" s="2">
        <v>38777596</v>
      </c>
      <c r="G1116" s="27" t="str">
        <f>TEXT(StockData[[#This Row],[Date]],"dddd")</f>
        <v>Friday</v>
      </c>
      <c r="H1116" s="27" t="str">
        <f>TEXT(StockData[[#This Row],[Date]],"mmm yyyy")</f>
        <v>Jan 2021</v>
      </c>
      <c r="I1116" s="2">
        <f>StockData[[#This Row],[high]] - StockData[[#This Row],[low]]</f>
        <v>40.799999999999955</v>
      </c>
      <c r="J1116" s="27" t="str">
        <f>IF(StockData[[#This Row],[high]]=_xlfn.MAXIFS(StockData[high],StockData[Date],"&lt;="&amp;StockData[[#This Row],[Date]]),"New High","Repeat")</f>
        <v>Repeat</v>
      </c>
      <c r="K1116" s="27" t="str">
        <f>IF(StockData[[#This Row],[Spread]]&lt;5,"Low",IF(StockData[[#This Row],[Spread]]&lt;=15,"Medium","High"))</f>
        <v>High</v>
      </c>
      <c r="L1116" s="27" t="str">
        <f>IF(StockData[[#This Row],[Spread]] &gt; AVERAGE(StockData[Spread]) * 1.2, "High", IF(StockData[[#This Row],[Spread]] &lt; AVERAGE(StockData[Spread]) * 0.8, "Low", "Medium"))</f>
        <v>High</v>
      </c>
      <c r="M1116" s="13">
        <f>(StockData[[#This Row],[close]] - StockData[[#This Row],[open]] )/ StockData[[#This Row],[open]]</f>
        <v>-3.0328638497652619E-2</v>
      </c>
      <c r="N1116" s="27">
        <f>IF(StockData[[#This Row],[change%]] &gt; 0.02, 0.9, IF(StockData[[#This Row],[change%]] &lt; -0.02, -0.9, 0))</f>
        <v>-0.9</v>
      </c>
      <c r="O1116" s="27" t="str">
        <f>IF(StockData[[#This Row],[sentiment score]] &gt; 0.5, "Positive", IF(StockData[[#This Row],[sentiment score]] &lt; -0.5, "Negative", "Neutral"))</f>
        <v>Negative</v>
      </c>
    </row>
    <row r="1117" spans="1:15" x14ac:dyDescent="0.3">
      <c r="A1117" s="1">
        <v>44210</v>
      </c>
      <c r="B1117" s="2">
        <v>843.39</v>
      </c>
      <c r="C1117" s="2">
        <v>863</v>
      </c>
      <c r="D1117" s="2">
        <v>838.75</v>
      </c>
      <c r="E1117" s="2">
        <v>845</v>
      </c>
      <c r="F1117" s="2">
        <v>31266327</v>
      </c>
      <c r="G1117" s="27" t="str">
        <f>TEXT(StockData[[#This Row],[Date]],"dddd")</f>
        <v>Thursday</v>
      </c>
      <c r="H1117" s="27" t="str">
        <f>TEXT(StockData[[#This Row],[Date]],"mmm yyyy")</f>
        <v>Jan 2021</v>
      </c>
      <c r="I1117" s="2">
        <f>StockData[[#This Row],[high]] - StockData[[#This Row],[low]]</f>
        <v>24.25</v>
      </c>
      <c r="J1117" s="27" t="str">
        <f>IF(StockData[[#This Row],[high]]=_xlfn.MAXIFS(StockData[high],StockData[Date],"&lt;="&amp;StockData[[#This Row],[Date]]),"New High","Repeat")</f>
        <v>Repeat</v>
      </c>
      <c r="K1117" s="27" t="str">
        <f>IF(StockData[[#This Row],[Spread]]&lt;5,"Low",IF(StockData[[#This Row],[Spread]]&lt;=15,"Medium","High"))</f>
        <v>High</v>
      </c>
      <c r="L1117" s="27" t="str">
        <f>IF(StockData[[#This Row],[Spread]] &gt; AVERAGE(StockData[Spread]) * 1.2, "High", IF(StockData[[#This Row],[Spread]] &lt; AVERAGE(StockData[Spread]) * 0.8, "Low", "Medium"))</f>
        <v>High</v>
      </c>
      <c r="M1117" s="13">
        <f>(StockData[[#This Row],[close]] - StockData[[#This Row],[open]] )/ StockData[[#This Row],[open]]</f>
        <v>1.908962638874084E-3</v>
      </c>
      <c r="N1117" s="27">
        <f>IF(StockData[[#This Row],[change%]] &gt; 0.02, 0.9, IF(StockData[[#This Row],[change%]] &lt; -0.02, -0.9, 0))</f>
        <v>0</v>
      </c>
      <c r="O1117" s="27" t="str">
        <f>IF(StockData[[#This Row],[sentiment score]] &gt; 0.5, "Positive", IF(StockData[[#This Row],[sentiment score]] &lt; -0.5, "Negative", "Neutral"))</f>
        <v>Neutral</v>
      </c>
    </row>
    <row r="1118" spans="1:15" x14ac:dyDescent="0.3">
      <c r="A1118" s="1">
        <v>44209</v>
      </c>
      <c r="B1118" s="2">
        <v>852.76</v>
      </c>
      <c r="C1118" s="2">
        <v>860.47</v>
      </c>
      <c r="D1118" s="2">
        <v>832</v>
      </c>
      <c r="E1118" s="2">
        <v>854.41</v>
      </c>
      <c r="F1118" s="2">
        <v>33312496</v>
      </c>
      <c r="G1118" s="27" t="str">
        <f>TEXT(StockData[[#This Row],[Date]],"dddd")</f>
        <v>Wednesday</v>
      </c>
      <c r="H1118" s="27" t="str">
        <f>TEXT(StockData[[#This Row],[Date]],"mmm yyyy")</f>
        <v>Jan 2021</v>
      </c>
      <c r="I1118" s="2">
        <f>StockData[[#This Row],[high]] - StockData[[#This Row],[low]]</f>
        <v>28.470000000000027</v>
      </c>
      <c r="J1118" s="27" t="str">
        <f>IF(StockData[[#This Row],[high]]=_xlfn.MAXIFS(StockData[high],StockData[Date],"&lt;="&amp;StockData[[#This Row],[Date]]),"New High","Repeat")</f>
        <v>Repeat</v>
      </c>
      <c r="K1118" s="27" t="str">
        <f>IF(StockData[[#This Row],[Spread]]&lt;5,"Low",IF(StockData[[#This Row],[Spread]]&lt;=15,"Medium","High"))</f>
        <v>High</v>
      </c>
      <c r="L1118" s="27" t="str">
        <f>IF(StockData[[#This Row],[Spread]] &gt; AVERAGE(StockData[Spread]) * 1.2, "High", IF(StockData[[#This Row],[Spread]] &lt; AVERAGE(StockData[Spread]) * 0.8, "Low", "Medium"))</f>
        <v>High</v>
      </c>
      <c r="M1118" s="13">
        <f>(StockData[[#This Row],[close]] - StockData[[#This Row],[open]] )/ StockData[[#This Row],[open]]</f>
        <v>1.934893756742785E-3</v>
      </c>
      <c r="N1118" s="27">
        <f>IF(StockData[[#This Row],[change%]] &gt; 0.02, 0.9, IF(StockData[[#This Row],[change%]] &lt; -0.02, -0.9, 0))</f>
        <v>0</v>
      </c>
      <c r="O1118" s="27" t="str">
        <f>IF(StockData[[#This Row],[sentiment score]] &gt; 0.5, "Positive", IF(StockData[[#This Row],[sentiment score]] &lt; -0.5, "Negative", "Neutral"))</f>
        <v>Neutral</v>
      </c>
    </row>
    <row r="1119" spans="1:15" x14ac:dyDescent="0.3">
      <c r="A1119" s="1">
        <v>44208</v>
      </c>
      <c r="B1119" s="2">
        <v>831</v>
      </c>
      <c r="C1119" s="2">
        <v>868</v>
      </c>
      <c r="D1119" s="2">
        <v>827.34</v>
      </c>
      <c r="E1119" s="2">
        <v>849.44</v>
      </c>
      <c r="F1119" s="2">
        <v>45985569</v>
      </c>
      <c r="G1119" s="27" t="str">
        <f>TEXT(StockData[[#This Row],[Date]],"dddd")</f>
        <v>Tuesday</v>
      </c>
      <c r="H1119" s="27" t="str">
        <f>TEXT(StockData[[#This Row],[Date]],"mmm yyyy")</f>
        <v>Jan 2021</v>
      </c>
      <c r="I1119" s="2">
        <f>StockData[[#This Row],[high]] - StockData[[#This Row],[low]]</f>
        <v>40.659999999999968</v>
      </c>
      <c r="J1119" s="27" t="str">
        <f>IF(StockData[[#This Row],[high]]=_xlfn.MAXIFS(StockData[high],StockData[Date],"&lt;="&amp;StockData[[#This Row],[Date]]),"New High","Repeat")</f>
        <v>Repeat</v>
      </c>
      <c r="K1119" s="27" t="str">
        <f>IF(StockData[[#This Row],[Spread]]&lt;5,"Low",IF(StockData[[#This Row],[Spread]]&lt;=15,"Medium","High"))</f>
        <v>High</v>
      </c>
      <c r="L1119" s="27" t="str">
        <f>IF(StockData[[#This Row],[Spread]] &gt; AVERAGE(StockData[Spread]) * 1.2, "High", IF(StockData[[#This Row],[Spread]] &lt; AVERAGE(StockData[Spread]) * 0.8, "Low", "Medium"))</f>
        <v>High</v>
      </c>
      <c r="M1119" s="13">
        <f>(StockData[[#This Row],[close]] - StockData[[#This Row],[open]] )/ StockData[[#This Row],[open]]</f>
        <v>2.2190132370637852E-2</v>
      </c>
      <c r="N1119" s="27">
        <f>IF(StockData[[#This Row],[change%]] &gt; 0.02, 0.9, IF(StockData[[#This Row],[change%]] &lt; -0.02, -0.9, 0))</f>
        <v>0.9</v>
      </c>
      <c r="O1119" s="27" t="str">
        <f>IF(StockData[[#This Row],[sentiment score]] &gt; 0.5, "Positive", IF(StockData[[#This Row],[sentiment score]] &lt; -0.5, "Negative", "Neutral"))</f>
        <v>Positive</v>
      </c>
    </row>
    <row r="1120" spans="1:15" x14ac:dyDescent="0.3">
      <c r="A1120" s="1">
        <v>44207</v>
      </c>
      <c r="B1120" s="2">
        <v>849.4</v>
      </c>
      <c r="C1120" s="2">
        <v>854.43</v>
      </c>
      <c r="D1120" s="2">
        <v>803.62220000000002</v>
      </c>
      <c r="E1120" s="2">
        <v>811.19</v>
      </c>
      <c r="F1120" s="2">
        <v>59554146</v>
      </c>
      <c r="G1120" s="27" t="str">
        <f>TEXT(StockData[[#This Row],[Date]],"dddd")</f>
        <v>Monday</v>
      </c>
      <c r="H1120" s="27" t="str">
        <f>TEXT(StockData[[#This Row],[Date]],"mmm yyyy")</f>
        <v>Jan 2021</v>
      </c>
      <c r="I1120" s="2">
        <f>StockData[[#This Row],[high]] - StockData[[#This Row],[low]]</f>
        <v>50.807799999999929</v>
      </c>
      <c r="J1120" s="27" t="str">
        <f>IF(StockData[[#This Row],[high]]=_xlfn.MAXIFS(StockData[high],StockData[Date],"&lt;="&amp;StockData[[#This Row],[Date]]),"New High","Repeat")</f>
        <v>Repeat</v>
      </c>
      <c r="K1120" s="27" t="str">
        <f>IF(StockData[[#This Row],[Spread]]&lt;5,"Low",IF(StockData[[#This Row],[Spread]]&lt;=15,"Medium","High"))</f>
        <v>High</v>
      </c>
      <c r="L1120" s="27" t="str">
        <f>IF(StockData[[#This Row],[Spread]] &gt; AVERAGE(StockData[Spread]) * 1.2, "High", IF(StockData[[#This Row],[Spread]] &lt; AVERAGE(StockData[Spread]) * 0.8, "Low", "Medium"))</f>
        <v>High</v>
      </c>
      <c r="M1120" s="13">
        <f>(StockData[[#This Row],[close]] - StockData[[#This Row],[open]] )/ StockData[[#This Row],[open]]</f>
        <v>-4.4984695078879117E-2</v>
      </c>
      <c r="N1120" s="27">
        <f>IF(StockData[[#This Row],[change%]] &gt; 0.02, 0.9, IF(StockData[[#This Row],[change%]] &lt; -0.02, -0.9, 0))</f>
        <v>-0.9</v>
      </c>
      <c r="O1120" s="27" t="str">
        <f>IF(StockData[[#This Row],[sentiment score]] &gt; 0.5, "Positive", IF(StockData[[#This Row],[sentiment score]] &lt; -0.5, "Negative", "Neutral"))</f>
        <v>Negative</v>
      </c>
    </row>
    <row r="1121" spans="1:15" x14ac:dyDescent="0.3">
      <c r="A1121" s="1">
        <v>44204</v>
      </c>
      <c r="B1121" s="2">
        <v>856</v>
      </c>
      <c r="C1121" s="2">
        <v>884.49</v>
      </c>
      <c r="D1121" s="2">
        <v>838.39</v>
      </c>
      <c r="E1121" s="2">
        <v>880.02</v>
      </c>
      <c r="F1121" s="2">
        <v>75055528</v>
      </c>
      <c r="G1121" s="27" t="str">
        <f>TEXT(StockData[[#This Row],[Date]],"dddd")</f>
        <v>Friday</v>
      </c>
      <c r="H1121" s="27" t="str">
        <f>TEXT(StockData[[#This Row],[Date]],"mmm yyyy")</f>
        <v>Jan 2021</v>
      </c>
      <c r="I1121" s="2">
        <f>StockData[[#This Row],[high]] - StockData[[#This Row],[low]]</f>
        <v>46.100000000000023</v>
      </c>
      <c r="J1121" s="27" t="str">
        <f>IF(StockData[[#This Row],[high]]=_xlfn.MAXIFS(StockData[high],StockData[Date],"&lt;="&amp;StockData[[#This Row],[Date]]),"New High","Repeat")</f>
        <v>Repeat</v>
      </c>
      <c r="K1121" s="27" t="str">
        <f>IF(StockData[[#This Row],[Spread]]&lt;5,"Low",IF(StockData[[#This Row],[Spread]]&lt;=15,"Medium","High"))</f>
        <v>High</v>
      </c>
      <c r="L1121" s="27" t="str">
        <f>IF(StockData[[#This Row],[Spread]] &gt; AVERAGE(StockData[Spread]) * 1.2, "High", IF(StockData[[#This Row],[Spread]] &lt; AVERAGE(StockData[Spread]) * 0.8, "Low", "Medium"))</f>
        <v>High</v>
      </c>
      <c r="M1121" s="13">
        <f>(StockData[[#This Row],[close]] - StockData[[#This Row],[open]] )/ StockData[[#This Row],[open]]</f>
        <v>2.8060747663551381E-2</v>
      </c>
      <c r="N1121" s="27">
        <f>IF(StockData[[#This Row],[change%]] &gt; 0.02, 0.9, IF(StockData[[#This Row],[change%]] &lt; -0.02, -0.9, 0))</f>
        <v>0.9</v>
      </c>
      <c r="O1121" s="27" t="str">
        <f>IF(StockData[[#This Row],[sentiment score]] &gt; 0.5, "Positive", IF(StockData[[#This Row],[sentiment score]] &lt; -0.5, "Negative", "Neutral"))</f>
        <v>Positive</v>
      </c>
    </row>
    <row r="1122" spans="1:15" x14ac:dyDescent="0.3">
      <c r="A1122" s="1">
        <v>44203</v>
      </c>
      <c r="B1122" s="2">
        <v>777.63</v>
      </c>
      <c r="C1122" s="2">
        <v>816.99</v>
      </c>
      <c r="D1122" s="2">
        <v>775.2</v>
      </c>
      <c r="E1122" s="2">
        <v>816.04</v>
      </c>
      <c r="F1122" s="2">
        <v>51498948</v>
      </c>
      <c r="G1122" s="27" t="str">
        <f>TEXT(StockData[[#This Row],[Date]],"dddd")</f>
        <v>Thursday</v>
      </c>
      <c r="H1122" s="27" t="str">
        <f>TEXT(StockData[[#This Row],[Date]],"mmm yyyy")</f>
        <v>Jan 2021</v>
      </c>
      <c r="I1122" s="2">
        <f>StockData[[#This Row],[high]] - StockData[[#This Row],[low]]</f>
        <v>41.789999999999964</v>
      </c>
      <c r="J1122" s="27" t="str">
        <f>IF(StockData[[#This Row],[high]]=_xlfn.MAXIFS(StockData[high],StockData[Date],"&lt;="&amp;StockData[[#This Row],[Date]]),"New High","Repeat")</f>
        <v>Repeat</v>
      </c>
      <c r="K1122" s="27" t="str">
        <f>IF(StockData[[#This Row],[Spread]]&lt;5,"Low",IF(StockData[[#This Row],[Spread]]&lt;=15,"Medium","High"))</f>
        <v>High</v>
      </c>
      <c r="L1122" s="27" t="str">
        <f>IF(StockData[[#This Row],[Spread]] &gt; AVERAGE(StockData[Spread]) * 1.2, "High", IF(StockData[[#This Row],[Spread]] &lt; AVERAGE(StockData[Spread]) * 0.8, "Low", "Medium"))</f>
        <v>High</v>
      </c>
      <c r="M1122" s="13">
        <f>(StockData[[#This Row],[close]] - StockData[[#This Row],[open]] )/ StockData[[#This Row],[open]]</f>
        <v>4.9393670511682891E-2</v>
      </c>
      <c r="N1122" s="27">
        <f>IF(StockData[[#This Row],[change%]] &gt; 0.02, 0.9, IF(StockData[[#This Row],[change%]] &lt; -0.02, -0.9, 0))</f>
        <v>0.9</v>
      </c>
      <c r="O1122" s="27" t="str">
        <f>IF(StockData[[#This Row],[sentiment score]] &gt; 0.5, "Positive", IF(StockData[[#This Row],[sentiment score]] &lt; -0.5, "Negative", "Neutral"))</f>
        <v>Positive</v>
      </c>
    </row>
    <row r="1123" spans="1:15" x14ac:dyDescent="0.3">
      <c r="A1123" s="1">
        <v>44202</v>
      </c>
      <c r="B1123" s="2">
        <v>758.49</v>
      </c>
      <c r="C1123" s="2">
        <v>774</v>
      </c>
      <c r="D1123" s="2">
        <v>749.1</v>
      </c>
      <c r="E1123" s="2">
        <v>755.98</v>
      </c>
      <c r="F1123" s="2">
        <v>44699965</v>
      </c>
      <c r="G1123" s="27" t="str">
        <f>TEXT(StockData[[#This Row],[Date]],"dddd")</f>
        <v>Wednesday</v>
      </c>
      <c r="H1123" s="27" t="str">
        <f>TEXT(StockData[[#This Row],[Date]],"mmm yyyy")</f>
        <v>Jan 2021</v>
      </c>
      <c r="I1123" s="2">
        <f>StockData[[#This Row],[high]] - StockData[[#This Row],[low]]</f>
        <v>24.899999999999977</v>
      </c>
      <c r="J1123" s="27" t="str">
        <f>IF(StockData[[#This Row],[high]]=_xlfn.MAXIFS(StockData[high],StockData[Date],"&lt;="&amp;StockData[[#This Row],[Date]]),"New High","Repeat")</f>
        <v>Repeat</v>
      </c>
      <c r="K1123" s="27" t="str">
        <f>IF(StockData[[#This Row],[Spread]]&lt;5,"Low",IF(StockData[[#This Row],[Spread]]&lt;=15,"Medium","High"))</f>
        <v>High</v>
      </c>
      <c r="L1123" s="27" t="str">
        <f>IF(StockData[[#This Row],[Spread]] &gt; AVERAGE(StockData[Spread]) * 1.2, "High", IF(StockData[[#This Row],[Spread]] &lt; AVERAGE(StockData[Spread]) * 0.8, "Low", "Medium"))</f>
        <v>High</v>
      </c>
      <c r="M1123" s="13">
        <f>(StockData[[#This Row],[close]] - StockData[[#This Row],[open]] )/ StockData[[#This Row],[open]]</f>
        <v>-3.3092064496565423E-3</v>
      </c>
      <c r="N1123" s="27">
        <f>IF(StockData[[#This Row],[change%]] &gt; 0.02, 0.9, IF(StockData[[#This Row],[change%]] &lt; -0.02, -0.9, 0))</f>
        <v>0</v>
      </c>
      <c r="O1123" s="27" t="str">
        <f>IF(StockData[[#This Row],[sentiment score]] &gt; 0.5, "Positive", IF(StockData[[#This Row],[sentiment score]] &lt; -0.5, "Negative", "Neutral"))</f>
        <v>Neutral</v>
      </c>
    </row>
    <row r="1124" spans="1:15" x14ac:dyDescent="0.3">
      <c r="A1124" s="1">
        <v>44201</v>
      </c>
      <c r="B1124" s="2">
        <v>723.66</v>
      </c>
      <c r="C1124" s="2">
        <v>740.84</v>
      </c>
      <c r="D1124" s="2">
        <v>719.2</v>
      </c>
      <c r="E1124" s="2">
        <v>735.11</v>
      </c>
      <c r="F1124" s="2">
        <v>32245165</v>
      </c>
      <c r="G1124" s="27" t="str">
        <f>TEXT(StockData[[#This Row],[Date]],"dddd")</f>
        <v>Tuesday</v>
      </c>
      <c r="H1124" s="27" t="str">
        <f>TEXT(StockData[[#This Row],[Date]],"mmm yyyy")</f>
        <v>Jan 2021</v>
      </c>
      <c r="I1124" s="2">
        <f>StockData[[#This Row],[high]] - StockData[[#This Row],[low]]</f>
        <v>21.639999999999986</v>
      </c>
      <c r="J1124" s="27" t="str">
        <f>IF(StockData[[#This Row],[high]]=_xlfn.MAXIFS(StockData[high],StockData[Date],"&lt;="&amp;StockData[[#This Row],[Date]]),"New High","Repeat")</f>
        <v>Repeat</v>
      </c>
      <c r="K1124" s="27" t="str">
        <f>IF(StockData[[#This Row],[Spread]]&lt;5,"Low",IF(StockData[[#This Row],[Spread]]&lt;=15,"Medium","High"))</f>
        <v>High</v>
      </c>
      <c r="L1124" s="27" t="str">
        <f>IF(StockData[[#This Row],[Spread]] &gt; AVERAGE(StockData[Spread]) * 1.2, "High", IF(StockData[[#This Row],[Spread]] &lt; AVERAGE(StockData[Spread]) * 0.8, "Low", "Medium"))</f>
        <v>High</v>
      </c>
      <c r="M1124" s="13">
        <f>(StockData[[#This Row],[close]] - StockData[[#This Row],[open]] )/ StockData[[#This Row],[open]]</f>
        <v>1.5822347511262259E-2</v>
      </c>
      <c r="N1124" s="27">
        <f>IF(StockData[[#This Row],[change%]] &gt; 0.02, 0.9, IF(StockData[[#This Row],[change%]] &lt; -0.02, -0.9, 0))</f>
        <v>0</v>
      </c>
      <c r="O1124" s="27" t="str">
        <f>IF(StockData[[#This Row],[sentiment score]] &gt; 0.5, "Positive", IF(StockData[[#This Row],[sentiment score]] &lt; -0.5, "Negative", "Neutral"))</f>
        <v>Neutral</v>
      </c>
    </row>
    <row r="1125" spans="1:15" x14ac:dyDescent="0.3">
      <c r="A1125" s="1">
        <v>44200</v>
      </c>
      <c r="B1125" s="2">
        <v>719.46</v>
      </c>
      <c r="C1125" s="2">
        <v>744.48990000000003</v>
      </c>
      <c r="D1125" s="2">
        <v>717.18949999999995</v>
      </c>
      <c r="E1125" s="2">
        <v>729.77</v>
      </c>
      <c r="F1125" s="2">
        <v>48638189</v>
      </c>
      <c r="G1125" s="27" t="str">
        <f>TEXT(StockData[[#This Row],[Date]],"dddd")</f>
        <v>Monday</v>
      </c>
      <c r="H1125" s="27" t="str">
        <f>TEXT(StockData[[#This Row],[Date]],"mmm yyyy")</f>
        <v>Jan 2021</v>
      </c>
      <c r="I1125" s="2">
        <f>StockData[[#This Row],[high]] - StockData[[#This Row],[low]]</f>
        <v>27.300400000000081</v>
      </c>
      <c r="J1125" s="27" t="str">
        <f>IF(StockData[[#This Row],[high]]=_xlfn.MAXIFS(StockData[high],StockData[Date],"&lt;="&amp;StockData[[#This Row],[Date]]),"New High","Repeat")</f>
        <v>Repeat</v>
      </c>
      <c r="K1125" s="27" t="str">
        <f>IF(StockData[[#This Row],[Spread]]&lt;5,"Low",IF(StockData[[#This Row],[Spread]]&lt;=15,"Medium","High"))</f>
        <v>High</v>
      </c>
      <c r="L1125" s="27" t="str">
        <f>IF(StockData[[#This Row],[Spread]] &gt; AVERAGE(StockData[Spread]) * 1.2, "High", IF(StockData[[#This Row],[Spread]] &lt; AVERAGE(StockData[Spread]) * 0.8, "Low", "Medium"))</f>
        <v>High</v>
      </c>
      <c r="M1125" s="13">
        <f>(StockData[[#This Row],[close]] - StockData[[#This Row],[open]] )/ StockData[[#This Row],[open]]</f>
        <v>1.4330192088510751E-2</v>
      </c>
      <c r="N1125" s="27">
        <f>IF(StockData[[#This Row],[change%]] &gt; 0.02, 0.9, IF(StockData[[#This Row],[change%]] &lt; -0.02, -0.9, 0))</f>
        <v>0</v>
      </c>
      <c r="O1125" s="27" t="str">
        <f>IF(StockData[[#This Row],[sentiment score]] &gt; 0.5, "Positive", IF(StockData[[#This Row],[sentiment score]] &lt; -0.5, "Negative", "Neutral"))</f>
        <v>Neutral</v>
      </c>
    </row>
    <row r="1126" spans="1:15" x14ac:dyDescent="0.3">
      <c r="A1126" s="1">
        <v>44196</v>
      </c>
      <c r="B1126" s="2">
        <v>699.99</v>
      </c>
      <c r="C1126" s="2">
        <v>718.72</v>
      </c>
      <c r="D1126" s="2">
        <v>691.12</v>
      </c>
      <c r="E1126" s="2">
        <v>705.67</v>
      </c>
      <c r="F1126" s="2">
        <v>49649928</v>
      </c>
      <c r="G1126" s="27" t="str">
        <f>TEXT(StockData[[#This Row],[Date]],"dddd")</f>
        <v>Thursday</v>
      </c>
      <c r="H1126" s="27" t="str">
        <f>TEXT(StockData[[#This Row],[Date]],"mmm yyyy")</f>
        <v>Dec 2020</v>
      </c>
      <c r="I1126" s="2">
        <f>StockData[[#This Row],[high]] - StockData[[#This Row],[low]]</f>
        <v>27.600000000000023</v>
      </c>
      <c r="J1126" s="27" t="str">
        <f>IF(StockData[[#This Row],[high]]=_xlfn.MAXIFS(StockData[high],StockData[Date],"&lt;="&amp;StockData[[#This Row],[Date]]),"New High","Repeat")</f>
        <v>Repeat</v>
      </c>
      <c r="K1126" s="27" t="str">
        <f>IF(StockData[[#This Row],[Spread]]&lt;5,"Low",IF(StockData[[#This Row],[Spread]]&lt;=15,"Medium","High"))</f>
        <v>High</v>
      </c>
      <c r="L1126" s="27" t="str">
        <f>IF(StockData[[#This Row],[Spread]] &gt; AVERAGE(StockData[Spread]) * 1.2, "High", IF(StockData[[#This Row],[Spread]] &lt; AVERAGE(StockData[Spread]) * 0.8, "Low", "Medium"))</f>
        <v>High</v>
      </c>
      <c r="M1126" s="13">
        <f>(StockData[[#This Row],[close]] - StockData[[#This Row],[open]] )/ StockData[[#This Row],[open]]</f>
        <v>8.1144016343089893E-3</v>
      </c>
      <c r="N1126" s="27">
        <f>IF(StockData[[#This Row],[change%]] &gt; 0.02, 0.9, IF(StockData[[#This Row],[change%]] &lt; -0.02, -0.9, 0))</f>
        <v>0</v>
      </c>
      <c r="O1126" s="27" t="str">
        <f>IF(StockData[[#This Row],[sentiment score]] &gt; 0.5, "Positive", IF(StockData[[#This Row],[sentiment score]] &lt; -0.5, "Negative", "Neutral"))</f>
        <v>Neutral</v>
      </c>
    </row>
    <row r="1127" spans="1:15" x14ac:dyDescent="0.3">
      <c r="A1127" s="1">
        <v>44195</v>
      </c>
      <c r="B1127" s="2">
        <v>672</v>
      </c>
      <c r="C1127" s="2">
        <v>696.6</v>
      </c>
      <c r="D1127" s="2">
        <v>668.36030000000005</v>
      </c>
      <c r="E1127" s="2">
        <v>694.78</v>
      </c>
      <c r="F1127" s="2">
        <v>42846021</v>
      </c>
      <c r="G1127" s="27" t="str">
        <f>TEXT(StockData[[#This Row],[Date]],"dddd")</f>
        <v>Wednesday</v>
      </c>
      <c r="H1127" s="27" t="str">
        <f>TEXT(StockData[[#This Row],[Date]],"mmm yyyy")</f>
        <v>Dec 2020</v>
      </c>
      <c r="I1127" s="2">
        <f>StockData[[#This Row],[high]] - StockData[[#This Row],[low]]</f>
        <v>28.239699999999971</v>
      </c>
      <c r="J1127" s="27" t="str">
        <f>IF(StockData[[#This Row],[high]]=_xlfn.MAXIFS(StockData[high],StockData[Date],"&lt;="&amp;StockData[[#This Row],[Date]]),"New High","Repeat")</f>
        <v>Repeat</v>
      </c>
      <c r="K1127" s="27" t="str">
        <f>IF(StockData[[#This Row],[Spread]]&lt;5,"Low",IF(StockData[[#This Row],[Spread]]&lt;=15,"Medium","High"))</f>
        <v>High</v>
      </c>
      <c r="L1127" s="27" t="str">
        <f>IF(StockData[[#This Row],[Spread]] &gt; AVERAGE(StockData[Spread]) * 1.2, "High", IF(StockData[[#This Row],[Spread]] &lt; AVERAGE(StockData[Spread]) * 0.8, "Low", "Medium"))</f>
        <v>High</v>
      </c>
      <c r="M1127" s="13">
        <f>(StockData[[#This Row],[close]] - StockData[[#This Row],[open]] )/ StockData[[#This Row],[open]]</f>
        <v>3.3898809523809484E-2</v>
      </c>
      <c r="N1127" s="27">
        <f>IF(StockData[[#This Row],[change%]] &gt; 0.02, 0.9, IF(StockData[[#This Row],[change%]] &lt; -0.02, -0.9, 0))</f>
        <v>0.9</v>
      </c>
      <c r="O1127" s="27" t="str">
        <f>IF(StockData[[#This Row],[sentiment score]] &gt; 0.5, "Positive", IF(StockData[[#This Row],[sentiment score]] &lt; -0.5, "Negative", "Neutral"))</f>
        <v>Positive</v>
      </c>
    </row>
    <row r="1128" spans="1:15" x14ac:dyDescent="0.3">
      <c r="A1128" s="1">
        <v>44194</v>
      </c>
      <c r="B1128" s="2">
        <v>661</v>
      </c>
      <c r="C1128" s="2">
        <v>669.9</v>
      </c>
      <c r="D1128" s="2">
        <v>655</v>
      </c>
      <c r="E1128" s="2">
        <v>665.99</v>
      </c>
      <c r="F1128" s="2">
        <v>22910811</v>
      </c>
      <c r="G1128" s="27" t="str">
        <f>TEXT(StockData[[#This Row],[Date]],"dddd")</f>
        <v>Tuesday</v>
      </c>
      <c r="H1128" s="27" t="str">
        <f>TEXT(StockData[[#This Row],[Date]],"mmm yyyy")</f>
        <v>Dec 2020</v>
      </c>
      <c r="I1128" s="2">
        <f>StockData[[#This Row],[high]] - StockData[[#This Row],[low]]</f>
        <v>14.899999999999977</v>
      </c>
      <c r="J1128" s="27" t="str">
        <f>IF(StockData[[#This Row],[high]]=_xlfn.MAXIFS(StockData[high],StockData[Date],"&lt;="&amp;StockData[[#This Row],[Date]]),"New High","Repeat")</f>
        <v>Repeat</v>
      </c>
      <c r="K1128" s="27" t="str">
        <f>IF(StockData[[#This Row],[Spread]]&lt;5,"Low",IF(StockData[[#This Row],[Spread]]&lt;=15,"Medium","High"))</f>
        <v>Medium</v>
      </c>
      <c r="L1128" s="27" t="str">
        <f>IF(StockData[[#This Row],[Spread]] &gt; AVERAGE(StockData[Spread]) * 1.2, "High", IF(StockData[[#This Row],[Spread]] &lt; AVERAGE(StockData[Spread]) * 0.8, "Low", "Medium"))</f>
        <v>Medium</v>
      </c>
      <c r="M1128" s="13">
        <f>(StockData[[#This Row],[close]] - StockData[[#This Row],[open]] )/ StockData[[#This Row],[open]]</f>
        <v>7.5491679273827668E-3</v>
      </c>
      <c r="N1128" s="27">
        <f>IF(StockData[[#This Row],[change%]] &gt; 0.02, 0.9, IF(StockData[[#This Row],[change%]] &lt; -0.02, -0.9, 0))</f>
        <v>0</v>
      </c>
      <c r="O1128" s="27" t="str">
        <f>IF(StockData[[#This Row],[sentiment score]] &gt; 0.5, "Positive", IF(StockData[[#This Row],[sentiment score]] &lt; -0.5, "Negative", "Neutral"))</f>
        <v>Neutral</v>
      </c>
    </row>
    <row r="1129" spans="1:15" x14ac:dyDescent="0.3">
      <c r="A1129" s="1">
        <v>44193</v>
      </c>
      <c r="B1129" s="2">
        <v>674.51</v>
      </c>
      <c r="C1129" s="2">
        <v>681.4</v>
      </c>
      <c r="D1129" s="2">
        <v>660.8</v>
      </c>
      <c r="E1129" s="2">
        <v>663.69</v>
      </c>
      <c r="F1129" s="2">
        <v>31553561</v>
      </c>
      <c r="G1129" s="27" t="str">
        <f>TEXT(StockData[[#This Row],[Date]],"dddd")</f>
        <v>Monday</v>
      </c>
      <c r="H1129" s="27" t="str">
        <f>TEXT(StockData[[#This Row],[Date]],"mmm yyyy")</f>
        <v>Dec 2020</v>
      </c>
      <c r="I1129" s="2">
        <f>StockData[[#This Row],[high]] - StockData[[#This Row],[low]]</f>
        <v>20.600000000000023</v>
      </c>
      <c r="J1129" s="27" t="str">
        <f>IF(StockData[[#This Row],[high]]=_xlfn.MAXIFS(StockData[high],StockData[Date],"&lt;="&amp;StockData[[#This Row],[Date]]),"New High","Repeat")</f>
        <v>Repeat</v>
      </c>
      <c r="K1129" s="27" t="str">
        <f>IF(StockData[[#This Row],[Spread]]&lt;5,"Low",IF(StockData[[#This Row],[Spread]]&lt;=15,"Medium","High"))</f>
        <v>High</v>
      </c>
      <c r="L1129" s="27" t="str">
        <f>IF(StockData[[#This Row],[Spread]] &gt; AVERAGE(StockData[Spread]) * 1.2, "High", IF(StockData[[#This Row],[Spread]] &lt; AVERAGE(StockData[Spread]) * 0.8, "Low", "Medium"))</f>
        <v>High</v>
      </c>
      <c r="M1129" s="13">
        <f>(StockData[[#This Row],[close]] - StockData[[#This Row],[open]] )/ StockData[[#This Row],[open]]</f>
        <v>-1.6041274406606184E-2</v>
      </c>
      <c r="N1129" s="27">
        <f>IF(StockData[[#This Row],[change%]] &gt; 0.02, 0.9, IF(StockData[[#This Row],[change%]] &lt; -0.02, -0.9, 0))</f>
        <v>0</v>
      </c>
      <c r="O1129" s="27" t="str">
        <f>IF(StockData[[#This Row],[sentiment score]] &gt; 0.5, "Positive", IF(StockData[[#This Row],[sentiment score]] &lt; -0.5, "Negative", "Neutral"))</f>
        <v>Neutral</v>
      </c>
    </row>
    <row r="1130" spans="1:15" x14ac:dyDescent="0.3">
      <c r="A1130" s="1">
        <v>44189</v>
      </c>
      <c r="B1130" s="2">
        <v>642.99</v>
      </c>
      <c r="C1130" s="2">
        <v>666.09</v>
      </c>
      <c r="D1130" s="2">
        <v>641</v>
      </c>
      <c r="E1130" s="2">
        <v>661.77</v>
      </c>
      <c r="F1130" s="2">
        <v>22865568</v>
      </c>
      <c r="G1130" s="27" t="str">
        <f>TEXT(StockData[[#This Row],[Date]],"dddd")</f>
        <v>Thursday</v>
      </c>
      <c r="H1130" s="27" t="str">
        <f>TEXT(StockData[[#This Row],[Date]],"mmm yyyy")</f>
        <v>Dec 2020</v>
      </c>
      <c r="I1130" s="2">
        <f>StockData[[#This Row],[high]] - StockData[[#This Row],[low]]</f>
        <v>25.090000000000032</v>
      </c>
      <c r="J1130" s="27" t="str">
        <f>IF(StockData[[#This Row],[high]]=_xlfn.MAXIFS(StockData[high],StockData[Date],"&lt;="&amp;StockData[[#This Row],[Date]]),"New High","Repeat")</f>
        <v>Repeat</v>
      </c>
      <c r="K1130" s="27" t="str">
        <f>IF(StockData[[#This Row],[Spread]]&lt;5,"Low",IF(StockData[[#This Row],[Spread]]&lt;=15,"Medium","High"))</f>
        <v>High</v>
      </c>
      <c r="L1130" s="27" t="str">
        <f>IF(StockData[[#This Row],[Spread]] &gt; AVERAGE(StockData[Spread]) * 1.2, "High", IF(StockData[[#This Row],[Spread]] &lt; AVERAGE(StockData[Spread]) * 0.8, "Low", "Medium"))</f>
        <v>High</v>
      </c>
      <c r="M1130" s="13">
        <f>(StockData[[#This Row],[close]] - StockData[[#This Row],[open]] )/ StockData[[#This Row],[open]]</f>
        <v>2.9207297158587182E-2</v>
      </c>
      <c r="N1130" s="27">
        <f>IF(StockData[[#This Row],[change%]] &gt; 0.02, 0.9, IF(StockData[[#This Row],[change%]] &lt; -0.02, -0.9, 0))</f>
        <v>0.9</v>
      </c>
      <c r="O1130" s="27" t="str">
        <f>IF(StockData[[#This Row],[sentiment score]] &gt; 0.5, "Positive", IF(StockData[[#This Row],[sentiment score]] &lt; -0.5, "Negative", "Neutral"))</f>
        <v>Positive</v>
      </c>
    </row>
    <row r="1131" spans="1:15" x14ac:dyDescent="0.3">
      <c r="A1131" s="1">
        <v>44188</v>
      </c>
      <c r="B1131" s="2">
        <v>632.20000000000005</v>
      </c>
      <c r="C1131" s="2">
        <v>651.49990000000003</v>
      </c>
      <c r="D1131" s="2">
        <v>622.57010000000002</v>
      </c>
      <c r="E1131" s="2">
        <v>645.98</v>
      </c>
      <c r="F1131" s="2">
        <v>33172972</v>
      </c>
      <c r="G1131" s="27" t="str">
        <f>TEXT(StockData[[#This Row],[Date]],"dddd")</f>
        <v>Wednesday</v>
      </c>
      <c r="H1131" s="27" t="str">
        <f>TEXT(StockData[[#This Row],[Date]],"mmm yyyy")</f>
        <v>Dec 2020</v>
      </c>
      <c r="I1131" s="2">
        <f>StockData[[#This Row],[high]] - StockData[[#This Row],[low]]</f>
        <v>28.9298</v>
      </c>
      <c r="J1131" s="27" t="str">
        <f>IF(StockData[[#This Row],[high]]=_xlfn.MAXIFS(StockData[high],StockData[Date],"&lt;="&amp;StockData[[#This Row],[Date]]),"New High","Repeat")</f>
        <v>Repeat</v>
      </c>
      <c r="K1131" s="27" t="str">
        <f>IF(StockData[[#This Row],[Spread]]&lt;5,"Low",IF(StockData[[#This Row],[Spread]]&lt;=15,"Medium","High"))</f>
        <v>High</v>
      </c>
      <c r="L1131" s="27" t="str">
        <f>IF(StockData[[#This Row],[Spread]] &gt; AVERAGE(StockData[Spread]) * 1.2, "High", IF(StockData[[#This Row],[Spread]] &lt; AVERAGE(StockData[Spread]) * 0.8, "Low", "Medium"))</f>
        <v>High</v>
      </c>
      <c r="M1131" s="13">
        <f>(StockData[[#This Row],[close]] - StockData[[#This Row],[open]] )/ StockData[[#This Row],[open]]</f>
        <v>2.1796899715279931E-2</v>
      </c>
      <c r="N1131" s="27">
        <f>IF(StockData[[#This Row],[change%]] &gt; 0.02, 0.9, IF(StockData[[#This Row],[change%]] &lt; -0.02, -0.9, 0))</f>
        <v>0.9</v>
      </c>
      <c r="O1131" s="27" t="str">
        <f>IF(StockData[[#This Row],[sentiment score]] &gt; 0.5, "Positive", IF(StockData[[#This Row],[sentiment score]] &lt; -0.5, "Negative", "Neutral"))</f>
        <v>Positive</v>
      </c>
    </row>
    <row r="1132" spans="1:15" x14ac:dyDescent="0.3">
      <c r="A1132" s="1">
        <v>44187</v>
      </c>
      <c r="B1132" s="2">
        <v>648</v>
      </c>
      <c r="C1132" s="2">
        <v>649.88</v>
      </c>
      <c r="D1132" s="2">
        <v>614.23</v>
      </c>
      <c r="E1132" s="2">
        <v>640.34</v>
      </c>
      <c r="F1132" s="2">
        <v>51861644</v>
      </c>
      <c r="G1132" s="27" t="str">
        <f>TEXT(StockData[[#This Row],[Date]],"dddd")</f>
        <v>Tuesday</v>
      </c>
      <c r="H1132" s="27" t="str">
        <f>TEXT(StockData[[#This Row],[Date]],"mmm yyyy")</f>
        <v>Dec 2020</v>
      </c>
      <c r="I1132" s="2">
        <f>StockData[[#This Row],[high]] - StockData[[#This Row],[low]]</f>
        <v>35.649999999999977</v>
      </c>
      <c r="J1132" s="27" t="str">
        <f>IF(StockData[[#This Row],[high]]=_xlfn.MAXIFS(StockData[high],StockData[Date],"&lt;="&amp;StockData[[#This Row],[Date]]),"New High","Repeat")</f>
        <v>Repeat</v>
      </c>
      <c r="K1132" s="27" t="str">
        <f>IF(StockData[[#This Row],[Spread]]&lt;5,"Low",IF(StockData[[#This Row],[Spread]]&lt;=15,"Medium","High"))</f>
        <v>High</v>
      </c>
      <c r="L1132" s="27" t="str">
        <f>IF(StockData[[#This Row],[Spread]] &gt; AVERAGE(StockData[Spread]) * 1.2, "High", IF(StockData[[#This Row],[Spread]] &lt; AVERAGE(StockData[Spread]) * 0.8, "Low", "Medium"))</f>
        <v>High</v>
      </c>
      <c r="M1132" s="13">
        <f>(StockData[[#This Row],[close]] - StockData[[#This Row],[open]] )/ StockData[[#This Row],[open]]</f>
        <v>-1.1820987654320939E-2</v>
      </c>
      <c r="N1132" s="27">
        <f>IF(StockData[[#This Row],[change%]] &gt; 0.02, 0.9, IF(StockData[[#This Row],[change%]] &lt; -0.02, -0.9, 0))</f>
        <v>0</v>
      </c>
      <c r="O1132" s="27" t="str">
        <f>IF(StockData[[#This Row],[sentiment score]] &gt; 0.5, "Positive", IF(StockData[[#This Row],[sentiment score]] &lt; -0.5, "Negative", "Neutral"))</f>
        <v>Neutral</v>
      </c>
    </row>
    <row r="1133" spans="1:15" x14ac:dyDescent="0.3">
      <c r="A1133" s="1">
        <v>44186</v>
      </c>
      <c r="B1133" s="2">
        <v>666.24</v>
      </c>
      <c r="C1133" s="2">
        <v>668.5</v>
      </c>
      <c r="D1133" s="2">
        <v>646.07000000000005</v>
      </c>
      <c r="E1133" s="2">
        <v>649.86</v>
      </c>
      <c r="F1133" s="2">
        <v>58045264</v>
      </c>
      <c r="G1133" s="27" t="str">
        <f>TEXT(StockData[[#This Row],[Date]],"dddd")</f>
        <v>Monday</v>
      </c>
      <c r="H1133" s="27" t="str">
        <f>TEXT(StockData[[#This Row],[Date]],"mmm yyyy")</f>
        <v>Dec 2020</v>
      </c>
      <c r="I1133" s="2">
        <f>StockData[[#This Row],[high]] - StockData[[#This Row],[low]]</f>
        <v>22.42999999999995</v>
      </c>
      <c r="J1133" s="27" t="str">
        <f>IF(StockData[[#This Row],[high]]=_xlfn.MAXIFS(StockData[high],StockData[Date],"&lt;="&amp;StockData[[#This Row],[Date]]),"New High","Repeat")</f>
        <v>Repeat</v>
      </c>
      <c r="K1133" s="27" t="str">
        <f>IF(StockData[[#This Row],[Spread]]&lt;5,"Low",IF(StockData[[#This Row],[Spread]]&lt;=15,"Medium","High"))</f>
        <v>High</v>
      </c>
      <c r="L1133" s="27" t="str">
        <f>IF(StockData[[#This Row],[Spread]] &gt; AVERAGE(StockData[Spread]) * 1.2, "High", IF(StockData[[#This Row],[Spread]] &lt; AVERAGE(StockData[Spread]) * 0.8, "Low", "Medium"))</f>
        <v>High</v>
      </c>
      <c r="M1133" s="13">
        <f>(StockData[[#This Row],[close]] - StockData[[#This Row],[open]] )/ StockData[[#This Row],[open]]</f>
        <v>-2.4585734870316997E-2</v>
      </c>
      <c r="N1133" s="27">
        <f>IF(StockData[[#This Row],[change%]] &gt; 0.02, 0.9, IF(StockData[[#This Row],[change%]] &lt; -0.02, -0.9, 0))</f>
        <v>-0.9</v>
      </c>
      <c r="O1133" s="27" t="str">
        <f>IF(StockData[[#This Row],[sentiment score]] &gt; 0.5, "Positive", IF(StockData[[#This Row],[sentiment score]] &lt; -0.5, "Negative", "Neutral"))</f>
        <v>Negative</v>
      </c>
    </row>
    <row r="1134" spans="1:15" x14ac:dyDescent="0.3">
      <c r="A1134" s="1">
        <v>44183</v>
      </c>
      <c r="B1134" s="2">
        <v>668.9</v>
      </c>
      <c r="C1134" s="2">
        <v>695</v>
      </c>
      <c r="D1134" s="2">
        <v>628.54</v>
      </c>
      <c r="E1134" s="2">
        <v>695</v>
      </c>
      <c r="F1134" s="2">
        <v>222126194</v>
      </c>
      <c r="G1134" s="27" t="str">
        <f>TEXT(StockData[[#This Row],[Date]],"dddd")</f>
        <v>Friday</v>
      </c>
      <c r="H1134" s="27" t="str">
        <f>TEXT(StockData[[#This Row],[Date]],"mmm yyyy")</f>
        <v>Dec 2020</v>
      </c>
      <c r="I1134" s="2">
        <f>StockData[[#This Row],[high]] - StockData[[#This Row],[low]]</f>
        <v>66.460000000000036</v>
      </c>
      <c r="J1134" s="27" t="str">
        <f>IF(StockData[[#This Row],[high]]=_xlfn.MAXIFS(StockData[high],StockData[Date],"&lt;="&amp;StockData[[#This Row],[Date]]),"New High","Repeat")</f>
        <v>Repeat</v>
      </c>
      <c r="K1134" s="27" t="str">
        <f>IF(StockData[[#This Row],[Spread]]&lt;5,"Low",IF(StockData[[#This Row],[Spread]]&lt;=15,"Medium","High"))</f>
        <v>High</v>
      </c>
      <c r="L1134" s="27" t="str">
        <f>IF(StockData[[#This Row],[Spread]] &gt; AVERAGE(StockData[Spread]) * 1.2, "High", IF(StockData[[#This Row],[Spread]] &lt; AVERAGE(StockData[Spread]) * 0.8, "Low", "Medium"))</f>
        <v>High</v>
      </c>
      <c r="M1134" s="13">
        <f>(StockData[[#This Row],[close]] - StockData[[#This Row],[open]] )/ StockData[[#This Row],[open]]</f>
        <v>3.9019285393930368E-2</v>
      </c>
      <c r="N1134" s="27">
        <f>IF(StockData[[#This Row],[change%]] &gt; 0.02, 0.9, IF(StockData[[#This Row],[change%]] &lt; -0.02, -0.9, 0))</f>
        <v>0.9</v>
      </c>
      <c r="O1134" s="27" t="str">
        <f>IF(StockData[[#This Row],[sentiment score]] &gt; 0.5, "Positive", IF(StockData[[#This Row],[sentiment score]] &lt; -0.5, "Negative", "Neutral"))</f>
        <v>Positive</v>
      </c>
    </row>
    <row r="1135" spans="1:15" x14ac:dyDescent="0.3">
      <c r="A1135" s="1">
        <v>44182</v>
      </c>
      <c r="B1135" s="2">
        <v>628.19000000000005</v>
      </c>
      <c r="C1135" s="2">
        <v>658.82</v>
      </c>
      <c r="D1135" s="2">
        <v>619.5</v>
      </c>
      <c r="E1135" s="2">
        <v>655.9</v>
      </c>
      <c r="F1135" s="2">
        <v>56270144</v>
      </c>
      <c r="G1135" s="27" t="str">
        <f>TEXT(StockData[[#This Row],[Date]],"dddd")</f>
        <v>Thursday</v>
      </c>
      <c r="H1135" s="27" t="str">
        <f>TEXT(StockData[[#This Row],[Date]],"mmm yyyy")</f>
        <v>Dec 2020</v>
      </c>
      <c r="I1135" s="2">
        <f>StockData[[#This Row],[high]] - StockData[[#This Row],[low]]</f>
        <v>39.32000000000005</v>
      </c>
      <c r="J1135" s="27" t="str">
        <f>IF(StockData[[#This Row],[high]]=_xlfn.MAXIFS(StockData[high],StockData[Date],"&lt;="&amp;StockData[[#This Row],[Date]]),"New High","Repeat")</f>
        <v>Repeat</v>
      </c>
      <c r="K1135" s="27" t="str">
        <f>IF(StockData[[#This Row],[Spread]]&lt;5,"Low",IF(StockData[[#This Row],[Spread]]&lt;=15,"Medium","High"))</f>
        <v>High</v>
      </c>
      <c r="L1135" s="27" t="str">
        <f>IF(StockData[[#This Row],[Spread]] &gt; AVERAGE(StockData[Spread]) * 1.2, "High", IF(StockData[[#This Row],[Spread]] &lt; AVERAGE(StockData[Spread]) * 0.8, "Low", "Medium"))</f>
        <v>High</v>
      </c>
      <c r="M1135" s="13">
        <f>(StockData[[#This Row],[close]] - StockData[[#This Row],[open]] )/ StockData[[#This Row],[open]]</f>
        <v>4.4110858179849916E-2</v>
      </c>
      <c r="N1135" s="27">
        <f>IF(StockData[[#This Row],[change%]] &gt; 0.02, 0.9, IF(StockData[[#This Row],[change%]] &lt; -0.02, -0.9, 0))</f>
        <v>0.9</v>
      </c>
      <c r="O1135" s="27" t="str">
        <f>IF(StockData[[#This Row],[sentiment score]] &gt; 0.5, "Positive", IF(StockData[[#This Row],[sentiment score]] &lt; -0.5, "Negative", "Neutral"))</f>
        <v>Positive</v>
      </c>
    </row>
    <row r="1136" spans="1:15" x14ac:dyDescent="0.3">
      <c r="A1136" s="1">
        <v>44181</v>
      </c>
      <c r="B1136" s="2">
        <v>628.23</v>
      </c>
      <c r="C1136" s="2">
        <v>632.5</v>
      </c>
      <c r="D1136" s="2">
        <v>605</v>
      </c>
      <c r="E1136" s="2">
        <v>622.77</v>
      </c>
      <c r="F1136" s="2">
        <v>42095813</v>
      </c>
      <c r="G1136" s="27" t="str">
        <f>TEXT(StockData[[#This Row],[Date]],"dddd")</f>
        <v>Wednesday</v>
      </c>
      <c r="H1136" s="27" t="str">
        <f>TEXT(StockData[[#This Row],[Date]],"mmm yyyy")</f>
        <v>Dec 2020</v>
      </c>
      <c r="I1136" s="2">
        <f>StockData[[#This Row],[high]] - StockData[[#This Row],[low]]</f>
        <v>27.5</v>
      </c>
      <c r="J1136" s="27" t="str">
        <f>IF(StockData[[#This Row],[high]]=_xlfn.MAXIFS(StockData[high],StockData[Date],"&lt;="&amp;StockData[[#This Row],[Date]]),"New High","Repeat")</f>
        <v>Repeat</v>
      </c>
      <c r="K1136" s="27" t="str">
        <f>IF(StockData[[#This Row],[Spread]]&lt;5,"Low",IF(StockData[[#This Row],[Spread]]&lt;=15,"Medium","High"))</f>
        <v>High</v>
      </c>
      <c r="L1136" s="27" t="str">
        <f>IF(StockData[[#This Row],[Spread]] &gt; AVERAGE(StockData[Spread]) * 1.2, "High", IF(StockData[[#This Row],[Spread]] &lt; AVERAGE(StockData[Spread]) * 0.8, "Low", "Medium"))</f>
        <v>High</v>
      </c>
      <c r="M1136" s="13">
        <f>(StockData[[#This Row],[close]] - StockData[[#This Row],[open]] )/ StockData[[#This Row],[open]]</f>
        <v>-8.6910844754310296E-3</v>
      </c>
      <c r="N1136" s="27">
        <f>IF(StockData[[#This Row],[change%]] &gt; 0.02, 0.9, IF(StockData[[#This Row],[change%]] &lt; -0.02, -0.9, 0))</f>
        <v>0</v>
      </c>
      <c r="O1136" s="27" t="str">
        <f>IF(StockData[[#This Row],[sentiment score]] &gt; 0.5, "Positive", IF(StockData[[#This Row],[sentiment score]] &lt; -0.5, "Negative", "Neutral"))</f>
        <v>Neutral</v>
      </c>
    </row>
    <row r="1137" spans="1:15" x14ac:dyDescent="0.3">
      <c r="A1137" s="1">
        <v>44180</v>
      </c>
      <c r="B1137" s="2">
        <v>643.28</v>
      </c>
      <c r="C1137" s="2">
        <v>646.9</v>
      </c>
      <c r="D1137" s="2">
        <v>623.79999999999995</v>
      </c>
      <c r="E1137" s="2">
        <v>633.25</v>
      </c>
      <c r="F1137" s="2">
        <v>45223559</v>
      </c>
      <c r="G1137" s="27" t="str">
        <f>TEXT(StockData[[#This Row],[Date]],"dddd")</f>
        <v>Tuesday</v>
      </c>
      <c r="H1137" s="27" t="str">
        <f>TEXT(StockData[[#This Row],[Date]],"mmm yyyy")</f>
        <v>Dec 2020</v>
      </c>
      <c r="I1137" s="2">
        <f>StockData[[#This Row],[high]] - StockData[[#This Row],[low]]</f>
        <v>23.100000000000023</v>
      </c>
      <c r="J1137" s="27" t="str">
        <f>IF(StockData[[#This Row],[high]]=_xlfn.MAXIFS(StockData[high],StockData[Date],"&lt;="&amp;StockData[[#This Row],[Date]]),"New High","Repeat")</f>
        <v>Repeat</v>
      </c>
      <c r="K1137" s="27" t="str">
        <f>IF(StockData[[#This Row],[Spread]]&lt;5,"Low",IF(StockData[[#This Row],[Spread]]&lt;=15,"Medium","High"))</f>
        <v>High</v>
      </c>
      <c r="L1137" s="27" t="str">
        <f>IF(StockData[[#This Row],[Spread]] &gt; AVERAGE(StockData[Spread]) * 1.2, "High", IF(StockData[[#This Row],[Spread]] &lt; AVERAGE(StockData[Spread]) * 0.8, "Low", "Medium"))</f>
        <v>High</v>
      </c>
      <c r="M1137" s="13">
        <f>(StockData[[#This Row],[close]] - StockData[[#This Row],[open]] )/ StockData[[#This Row],[open]]</f>
        <v>-1.559196617336148E-2</v>
      </c>
      <c r="N1137" s="27">
        <f>IF(StockData[[#This Row],[change%]] &gt; 0.02, 0.9, IF(StockData[[#This Row],[change%]] &lt; -0.02, -0.9, 0))</f>
        <v>0</v>
      </c>
      <c r="O1137" s="27" t="str">
        <f>IF(StockData[[#This Row],[sentiment score]] &gt; 0.5, "Positive", IF(StockData[[#This Row],[sentiment score]] &lt; -0.5, "Negative", "Neutral"))</f>
        <v>Neutral</v>
      </c>
    </row>
    <row r="1138" spans="1:15" x14ac:dyDescent="0.3">
      <c r="A1138" s="1">
        <v>44179</v>
      </c>
      <c r="B1138" s="2">
        <v>619</v>
      </c>
      <c r="C1138" s="2">
        <v>642.74990000000003</v>
      </c>
      <c r="D1138" s="2">
        <v>610.20010000000002</v>
      </c>
      <c r="E1138" s="2">
        <v>639.83000000000004</v>
      </c>
      <c r="F1138" s="2">
        <v>52040649</v>
      </c>
      <c r="G1138" s="27" t="str">
        <f>TEXT(StockData[[#This Row],[Date]],"dddd")</f>
        <v>Monday</v>
      </c>
      <c r="H1138" s="27" t="str">
        <f>TEXT(StockData[[#This Row],[Date]],"mmm yyyy")</f>
        <v>Dec 2020</v>
      </c>
      <c r="I1138" s="2">
        <f>StockData[[#This Row],[high]] - StockData[[#This Row],[low]]</f>
        <v>32.549800000000005</v>
      </c>
      <c r="J1138" s="27" t="str">
        <f>IF(StockData[[#This Row],[high]]=_xlfn.MAXIFS(StockData[high],StockData[Date],"&lt;="&amp;StockData[[#This Row],[Date]]),"New High","Repeat")</f>
        <v>Repeat</v>
      </c>
      <c r="K1138" s="27" t="str">
        <f>IF(StockData[[#This Row],[Spread]]&lt;5,"Low",IF(StockData[[#This Row],[Spread]]&lt;=15,"Medium","High"))</f>
        <v>High</v>
      </c>
      <c r="L1138" s="27" t="str">
        <f>IF(StockData[[#This Row],[Spread]] &gt; AVERAGE(StockData[Spread]) * 1.2, "High", IF(StockData[[#This Row],[Spread]] &lt; AVERAGE(StockData[Spread]) * 0.8, "Low", "Medium"))</f>
        <v>High</v>
      </c>
      <c r="M1138" s="13">
        <f>(StockData[[#This Row],[close]] - StockData[[#This Row],[open]] )/ StockData[[#This Row],[open]]</f>
        <v>3.3651050080775513E-2</v>
      </c>
      <c r="N1138" s="27">
        <f>IF(StockData[[#This Row],[change%]] &gt; 0.02, 0.9, IF(StockData[[#This Row],[change%]] &lt; -0.02, -0.9, 0))</f>
        <v>0.9</v>
      </c>
      <c r="O1138" s="27" t="str">
        <f>IF(StockData[[#This Row],[sentiment score]] &gt; 0.5, "Positive", IF(StockData[[#This Row],[sentiment score]] &lt; -0.5, "Negative", "Neutral"))</f>
        <v>Positive</v>
      </c>
    </row>
    <row r="1139" spans="1:15" x14ac:dyDescent="0.3">
      <c r="A1139" s="1">
        <v>44176</v>
      </c>
      <c r="B1139" s="2">
        <v>615.01</v>
      </c>
      <c r="C1139" s="2">
        <v>624</v>
      </c>
      <c r="D1139" s="2">
        <v>596.79999999999995</v>
      </c>
      <c r="E1139" s="2">
        <v>609.99</v>
      </c>
      <c r="F1139" s="2">
        <v>46474974</v>
      </c>
      <c r="G1139" s="27" t="str">
        <f>TEXT(StockData[[#This Row],[Date]],"dddd")</f>
        <v>Friday</v>
      </c>
      <c r="H1139" s="27" t="str">
        <f>TEXT(StockData[[#This Row],[Date]],"mmm yyyy")</f>
        <v>Dec 2020</v>
      </c>
      <c r="I1139" s="2">
        <f>StockData[[#This Row],[high]] - StockData[[#This Row],[low]]</f>
        <v>27.200000000000045</v>
      </c>
      <c r="J1139" s="27" t="str">
        <f>IF(StockData[[#This Row],[high]]=_xlfn.MAXIFS(StockData[high],StockData[Date],"&lt;="&amp;StockData[[#This Row],[Date]]),"New High","Repeat")</f>
        <v>Repeat</v>
      </c>
      <c r="K1139" s="27" t="str">
        <f>IF(StockData[[#This Row],[Spread]]&lt;5,"Low",IF(StockData[[#This Row],[Spread]]&lt;=15,"Medium","High"))</f>
        <v>High</v>
      </c>
      <c r="L1139" s="27" t="str">
        <f>IF(StockData[[#This Row],[Spread]] &gt; AVERAGE(StockData[Spread]) * 1.2, "High", IF(StockData[[#This Row],[Spread]] &lt; AVERAGE(StockData[Spread]) * 0.8, "Low", "Medium"))</f>
        <v>High</v>
      </c>
      <c r="M1139" s="13">
        <f>(StockData[[#This Row],[close]] - StockData[[#This Row],[open]] )/ StockData[[#This Row],[open]]</f>
        <v>-8.1624689029446383E-3</v>
      </c>
      <c r="N1139" s="27">
        <f>IF(StockData[[#This Row],[change%]] &gt; 0.02, 0.9, IF(StockData[[#This Row],[change%]] &lt; -0.02, -0.9, 0))</f>
        <v>0</v>
      </c>
      <c r="O1139" s="27" t="str">
        <f>IF(StockData[[#This Row],[sentiment score]] &gt; 0.5, "Positive", IF(StockData[[#This Row],[sentiment score]] &lt; -0.5, "Negative", "Neutral"))</f>
        <v>Neutral</v>
      </c>
    </row>
    <row r="1140" spans="1:15" x14ac:dyDescent="0.3">
      <c r="A1140" s="1">
        <v>44175</v>
      </c>
      <c r="B1140" s="2">
        <v>574.37</v>
      </c>
      <c r="C1140" s="2">
        <v>627.75</v>
      </c>
      <c r="D1140" s="2">
        <v>566.34</v>
      </c>
      <c r="E1140" s="2">
        <v>627.07000000000005</v>
      </c>
      <c r="F1140" s="2">
        <v>67083153</v>
      </c>
      <c r="G1140" s="27" t="str">
        <f>TEXT(StockData[[#This Row],[Date]],"dddd")</f>
        <v>Thursday</v>
      </c>
      <c r="H1140" s="27" t="str">
        <f>TEXT(StockData[[#This Row],[Date]],"mmm yyyy")</f>
        <v>Dec 2020</v>
      </c>
      <c r="I1140" s="2">
        <f>StockData[[#This Row],[high]] - StockData[[#This Row],[low]]</f>
        <v>61.409999999999968</v>
      </c>
      <c r="J1140" s="27" t="str">
        <f>IF(StockData[[#This Row],[high]]=_xlfn.MAXIFS(StockData[high],StockData[Date],"&lt;="&amp;StockData[[#This Row],[Date]]),"New High","Repeat")</f>
        <v>Repeat</v>
      </c>
      <c r="K1140" s="27" t="str">
        <f>IF(StockData[[#This Row],[Spread]]&lt;5,"Low",IF(StockData[[#This Row],[Spread]]&lt;=15,"Medium","High"))</f>
        <v>High</v>
      </c>
      <c r="L1140" s="27" t="str">
        <f>IF(StockData[[#This Row],[Spread]] &gt; AVERAGE(StockData[Spread]) * 1.2, "High", IF(StockData[[#This Row],[Spread]] &lt; AVERAGE(StockData[Spread]) * 0.8, "Low", "Medium"))</f>
        <v>High</v>
      </c>
      <c r="M1140" s="13">
        <f>(StockData[[#This Row],[close]] - StockData[[#This Row],[open]] )/ StockData[[#This Row],[open]]</f>
        <v>9.1752702961505728E-2</v>
      </c>
      <c r="N1140" s="27">
        <f>IF(StockData[[#This Row],[change%]] &gt; 0.02, 0.9, IF(StockData[[#This Row],[change%]] &lt; -0.02, -0.9, 0))</f>
        <v>0.9</v>
      </c>
      <c r="O1140" s="27" t="str">
        <f>IF(StockData[[#This Row],[sentiment score]] &gt; 0.5, "Positive", IF(StockData[[#This Row],[sentiment score]] &lt; -0.5, "Negative", "Neutral"))</f>
        <v>Positive</v>
      </c>
    </row>
    <row r="1141" spans="1:15" x14ac:dyDescent="0.3">
      <c r="A1141" s="1">
        <v>44174</v>
      </c>
      <c r="B1141" s="2">
        <v>653.69000000000005</v>
      </c>
      <c r="C1141" s="2">
        <v>654.32000000000005</v>
      </c>
      <c r="D1141" s="2">
        <v>588</v>
      </c>
      <c r="E1141" s="2">
        <v>604.48</v>
      </c>
      <c r="F1141" s="2">
        <v>71291190</v>
      </c>
      <c r="G1141" s="27" t="str">
        <f>TEXT(StockData[[#This Row],[Date]],"dddd")</f>
        <v>Wednesday</v>
      </c>
      <c r="H1141" s="27" t="str">
        <f>TEXT(StockData[[#This Row],[Date]],"mmm yyyy")</f>
        <v>Dec 2020</v>
      </c>
      <c r="I1141" s="2">
        <f>StockData[[#This Row],[high]] - StockData[[#This Row],[low]]</f>
        <v>66.32000000000005</v>
      </c>
      <c r="J1141" s="27" t="str">
        <f>IF(StockData[[#This Row],[high]]=_xlfn.MAXIFS(StockData[high],StockData[Date],"&lt;="&amp;StockData[[#This Row],[Date]]),"New High","Repeat")</f>
        <v>Repeat</v>
      </c>
      <c r="K1141" s="27" t="str">
        <f>IF(StockData[[#This Row],[Spread]]&lt;5,"Low",IF(StockData[[#This Row],[Spread]]&lt;=15,"Medium","High"))</f>
        <v>High</v>
      </c>
      <c r="L1141" s="27" t="str">
        <f>IF(StockData[[#This Row],[Spread]] &gt; AVERAGE(StockData[Spread]) * 1.2, "High", IF(StockData[[#This Row],[Spread]] &lt; AVERAGE(StockData[Spread]) * 0.8, "Low", "Medium"))</f>
        <v>High</v>
      </c>
      <c r="M1141" s="13">
        <f>(StockData[[#This Row],[close]] - StockData[[#This Row],[open]] )/ StockData[[#This Row],[open]]</f>
        <v>-7.5280331655677823E-2</v>
      </c>
      <c r="N1141" s="27">
        <f>IF(StockData[[#This Row],[change%]] &gt; 0.02, 0.9, IF(StockData[[#This Row],[change%]] &lt; -0.02, -0.9, 0))</f>
        <v>-0.9</v>
      </c>
      <c r="O1141" s="27" t="str">
        <f>IF(StockData[[#This Row],[sentiment score]] &gt; 0.5, "Positive", IF(StockData[[#This Row],[sentiment score]] &lt; -0.5, "Negative", "Neutral"))</f>
        <v>Negative</v>
      </c>
    </row>
    <row r="1142" spans="1:15" x14ac:dyDescent="0.3">
      <c r="A1142" s="1">
        <v>44173</v>
      </c>
      <c r="B1142" s="2">
        <v>625.505</v>
      </c>
      <c r="C1142" s="2">
        <v>651.28</v>
      </c>
      <c r="D1142" s="2">
        <v>618.5</v>
      </c>
      <c r="E1142" s="2">
        <v>649.88</v>
      </c>
      <c r="F1142" s="2">
        <v>64265029</v>
      </c>
      <c r="G1142" s="27" t="str">
        <f>TEXT(StockData[[#This Row],[Date]],"dddd")</f>
        <v>Tuesday</v>
      </c>
      <c r="H1142" s="27" t="str">
        <f>TEXT(StockData[[#This Row],[Date]],"mmm yyyy")</f>
        <v>Dec 2020</v>
      </c>
      <c r="I1142" s="2">
        <f>StockData[[#This Row],[high]] - StockData[[#This Row],[low]]</f>
        <v>32.779999999999973</v>
      </c>
      <c r="J1142" s="27" t="str">
        <f>IF(StockData[[#This Row],[high]]=_xlfn.MAXIFS(StockData[high],StockData[Date],"&lt;="&amp;StockData[[#This Row],[Date]]),"New High","Repeat")</f>
        <v>Repeat</v>
      </c>
      <c r="K1142" s="27" t="str">
        <f>IF(StockData[[#This Row],[Spread]]&lt;5,"Low",IF(StockData[[#This Row],[Spread]]&lt;=15,"Medium","High"))</f>
        <v>High</v>
      </c>
      <c r="L1142" s="27" t="str">
        <f>IF(StockData[[#This Row],[Spread]] &gt; AVERAGE(StockData[Spread]) * 1.2, "High", IF(StockData[[#This Row],[Spread]] &lt; AVERAGE(StockData[Spread]) * 0.8, "Low", "Medium"))</f>
        <v>High</v>
      </c>
      <c r="M1142" s="13">
        <f>(StockData[[#This Row],[close]] - StockData[[#This Row],[open]] )/ StockData[[#This Row],[open]]</f>
        <v>3.8968513441139559E-2</v>
      </c>
      <c r="N1142" s="27">
        <f>IF(StockData[[#This Row],[change%]] &gt; 0.02, 0.9, IF(StockData[[#This Row],[change%]] &lt; -0.02, -0.9, 0))</f>
        <v>0.9</v>
      </c>
      <c r="O1142" s="27" t="str">
        <f>IF(StockData[[#This Row],[sentiment score]] &gt; 0.5, "Positive", IF(StockData[[#This Row],[sentiment score]] &lt; -0.5, "Negative", "Neutral"))</f>
        <v>Positive</v>
      </c>
    </row>
    <row r="1143" spans="1:15" x14ac:dyDescent="0.3">
      <c r="A1143" s="1">
        <v>44172</v>
      </c>
      <c r="B1143" s="2">
        <v>604.91970000000003</v>
      </c>
      <c r="C1143" s="2">
        <v>648.78560000000004</v>
      </c>
      <c r="D1143" s="2">
        <v>603.04999999999995</v>
      </c>
      <c r="E1143" s="2">
        <v>641.76</v>
      </c>
      <c r="F1143" s="2">
        <v>56309709</v>
      </c>
      <c r="G1143" s="27" t="str">
        <f>TEXT(StockData[[#This Row],[Date]],"dddd")</f>
        <v>Monday</v>
      </c>
      <c r="H1143" s="27" t="str">
        <f>TEXT(StockData[[#This Row],[Date]],"mmm yyyy")</f>
        <v>Dec 2020</v>
      </c>
      <c r="I1143" s="2">
        <f>StockData[[#This Row],[high]] - StockData[[#This Row],[low]]</f>
        <v>45.73560000000009</v>
      </c>
      <c r="J1143" s="27" t="str">
        <f>IF(StockData[[#This Row],[high]]=_xlfn.MAXIFS(StockData[high],StockData[Date],"&lt;="&amp;StockData[[#This Row],[Date]]),"New High","Repeat")</f>
        <v>Repeat</v>
      </c>
      <c r="K1143" s="27" t="str">
        <f>IF(StockData[[#This Row],[Spread]]&lt;5,"Low",IF(StockData[[#This Row],[Spread]]&lt;=15,"Medium","High"))</f>
        <v>High</v>
      </c>
      <c r="L1143" s="27" t="str">
        <f>IF(StockData[[#This Row],[Spread]] &gt; AVERAGE(StockData[Spread]) * 1.2, "High", IF(StockData[[#This Row],[Spread]] &lt; AVERAGE(StockData[Spread]) * 0.8, "Low", "Medium"))</f>
        <v>High</v>
      </c>
      <c r="M1143" s="13">
        <f>(StockData[[#This Row],[close]] - StockData[[#This Row],[open]] )/ StockData[[#This Row],[open]]</f>
        <v>6.090114109360293E-2</v>
      </c>
      <c r="N1143" s="27">
        <f>IF(StockData[[#This Row],[change%]] &gt; 0.02, 0.9, IF(StockData[[#This Row],[change%]] &lt; -0.02, -0.9, 0))</f>
        <v>0.9</v>
      </c>
      <c r="O1143" s="27" t="str">
        <f>IF(StockData[[#This Row],[sentiment score]] &gt; 0.5, "Positive", IF(StockData[[#This Row],[sentiment score]] &lt; -0.5, "Negative", "Neutral"))</f>
        <v>Positive</v>
      </c>
    </row>
    <row r="1144" spans="1:15" x14ac:dyDescent="0.3">
      <c r="A1144" s="1">
        <v>44169</v>
      </c>
      <c r="B1144" s="2">
        <v>591.01</v>
      </c>
      <c r="C1144" s="2">
        <v>599.04</v>
      </c>
      <c r="D1144" s="2">
        <v>585.5</v>
      </c>
      <c r="E1144" s="2">
        <v>599.04</v>
      </c>
      <c r="F1144" s="2">
        <v>29401314</v>
      </c>
      <c r="G1144" s="27" t="str">
        <f>TEXT(StockData[[#This Row],[Date]],"dddd")</f>
        <v>Friday</v>
      </c>
      <c r="H1144" s="27" t="str">
        <f>TEXT(StockData[[#This Row],[Date]],"mmm yyyy")</f>
        <v>Dec 2020</v>
      </c>
      <c r="I1144" s="2">
        <f>StockData[[#This Row],[high]] - StockData[[#This Row],[low]]</f>
        <v>13.539999999999964</v>
      </c>
      <c r="J1144" s="27" t="str">
        <f>IF(StockData[[#This Row],[high]]=_xlfn.MAXIFS(StockData[high],StockData[Date],"&lt;="&amp;StockData[[#This Row],[Date]]),"New High","Repeat")</f>
        <v>Repeat</v>
      </c>
      <c r="K1144" s="27" t="str">
        <f>IF(StockData[[#This Row],[Spread]]&lt;5,"Low",IF(StockData[[#This Row],[Spread]]&lt;=15,"Medium","High"))</f>
        <v>Medium</v>
      </c>
      <c r="L1144" s="27" t="str">
        <f>IF(StockData[[#This Row],[Spread]] &gt; AVERAGE(StockData[Spread]) * 1.2, "High", IF(StockData[[#This Row],[Spread]] &lt; AVERAGE(StockData[Spread]) * 0.8, "Low", "Medium"))</f>
        <v>Medium</v>
      </c>
      <c r="M1144" s="13">
        <f>(StockData[[#This Row],[close]] - StockData[[#This Row],[open]] )/ StockData[[#This Row],[open]]</f>
        <v>1.358691054296877E-2</v>
      </c>
      <c r="N1144" s="27">
        <f>IF(StockData[[#This Row],[change%]] &gt; 0.02, 0.9, IF(StockData[[#This Row],[change%]] &lt; -0.02, -0.9, 0))</f>
        <v>0</v>
      </c>
      <c r="O1144" s="27" t="str">
        <f>IF(StockData[[#This Row],[sentiment score]] &gt; 0.5, "Positive", IF(StockData[[#This Row],[sentiment score]] &lt; -0.5, "Negative", "Neutral"))</f>
        <v>Neutral</v>
      </c>
    </row>
    <row r="1145" spans="1:15" x14ac:dyDescent="0.3">
      <c r="A1145" s="1">
        <v>44168</v>
      </c>
      <c r="B1145" s="2">
        <v>590.02</v>
      </c>
      <c r="C1145" s="2">
        <v>598.97</v>
      </c>
      <c r="D1145" s="2">
        <v>582.42999999999995</v>
      </c>
      <c r="E1145" s="2">
        <v>593.38</v>
      </c>
      <c r="F1145" s="2">
        <v>42552003</v>
      </c>
      <c r="G1145" s="27" t="str">
        <f>TEXT(StockData[[#This Row],[Date]],"dddd")</f>
        <v>Thursday</v>
      </c>
      <c r="H1145" s="27" t="str">
        <f>TEXT(StockData[[#This Row],[Date]],"mmm yyyy")</f>
        <v>Dec 2020</v>
      </c>
      <c r="I1145" s="2">
        <f>StockData[[#This Row],[high]] - StockData[[#This Row],[low]]</f>
        <v>16.540000000000077</v>
      </c>
      <c r="J1145" s="27" t="str">
        <f>IF(StockData[[#This Row],[high]]=_xlfn.MAXIFS(StockData[high],StockData[Date],"&lt;="&amp;StockData[[#This Row],[Date]]),"New High","Repeat")</f>
        <v>Repeat</v>
      </c>
      <c r="K1145" s="27" t="str">
        <f>IF(StockData[[#This Row],[Spread]]&lt;5,"Low",IF(StockData[[#This Row],[Spread]]&lt;=15,"Medium","High"))</f>
        <v>High</v>
      </c>
      <c r="L1145" s="27" t="str">
        <f>IF(StockData[[#This Row],[Spread]] &gt; AVERAGE(StockData[Spread]) * 1.2, "High", IF(StockData[[#This Row],[Spread]] &lt; AVERAGE(StockData[Spread]) * 0.8, "Low", "Medium"))</f>
        <v>High</v>
      </c>
      <c r="M1145" s="13">
        <f>(StockData[[#This Row],[close]] - StockData[[#This Row],[open]] )/ StockData[[#This Row],[open]]</f>
        <v>5.694722212806369E-3</v>
      </c>
      <c r="N1145" s="27">
        <f>IF(StockData[[#This Row],[change%]] &gt; 0.02, 0.9, IF(StockData[[#This Row],[change%]] &lt; -0.02, -0.9, 0))</f>
        <v>0</v>
      </c>
      <c r="O1145" s="27" t="str">
        <f>IF(StockData[[#This Row],[sentiment score]] &gt; 0.5, "Positive", IF(StockData[[#This Row],[sentiment score]] &lt; -0.5, "Negative", "Neutral"))</f>
        <v>Neutral</v>
      </c>
    </row>
    <row r="1146" spans="1:15" x14ac:dyDescent="0.3">
      <c r="A1146" s="1">
        <v>44167</v>
      </c>
      <c r="B1146" s="2">
        <v>556.44000000000005</v>
      </c>
      <c r="C1146" s="2">
        <v>571.54</v>
      </c>
      <c r="D1146" s="2">
        <v>541.21</v>
      </c>
      <c r="E1146" s="2">
        <v>568.82000000000005</v>
      </c>
      <c r="F1146" s="2">
        <v>47775653</v>
      </c>
      <c r="G1146" s="27" t="str">
        <f>TEXT(StockData[[#This Row],[Date]],"dddd")</f>
        <v>Wednesday</v>
      </c>
      <c r="H1146" s="27" t="str">
        <f>TEXT(StockData[[#This Row],[Date]],"mmm yyyy")</f>
        <v>Dec 2020</v>
      </c>
      <c r="I1146" s="2">
        <f>StockData[[#This Row],[high]] - StockData[[#This Row],[low]]</f>
        <v>30.329999999999927</v>
      </c>
      <c r="J1146" s="27" t="str">
        <f>IF(StockData[[#This Row],[high]]=_xlfn.MAXIFS(StockData[high],StockData[Date],"&lt;="&amp;StockData[[#This Row],[Date]]),"New High","Repeat")</f>
        <v>Repeat</v>
      </c>
      <c r="K1146" s="27" t="str">
        <f>IF(StockData[[#This Row],[Spread]]&lt;5,"Low",IF(StockData[[#This Row],[Spread]]&lt;=15,"Medium","High"))</f>
        <v>High</v>
      </c>
      <c r="L1146" s="27" t="str">
        <f>IF(StockData[[#This Row],[Spread]] &gt; AVERAGE(StockData[Spread]) * 1.2, "High", IF(StockData[[#This Row],[Spread]] &lt; AVERAGE(StockData[Spread]) * 0.8, "Low", "Medium"))</f>
        <v>High</v>
      </c>
      <c r="M1146" s="13">
        <f>(StockData[[#This Row],[close]] - StockData[[#This Row],[open]] )/ StockData[[#This Row],[open]]</f>
        <v>2.2248580260225709E-2</v>
      </c>
      <c r="N1146" s="27">
        <f>IF(StockData[[#This Row],[change%]] &gt; 0.02, 0.9, IF(StockData[[#This Row],[change%]] &lt; -0.02, -0.9, 0))</f>
        <v>0.9</v>
      </c>
      <c r="O1146" s="27" t="str">
        <f>IF(StockData[[#This Row],[sentiment score]] &gt; 0.5, "Positive", IF(StockData[[#This Row],[sentiment score]] &lt; -0.5, "Negative", "Neutral"))</f>
        <v>Positive</v>
      </c>
    </row>
    <row r="1147" spans="1:15" x14ac:dyDescent="0.3">
      <c r="A1147" s="1">
        <v>44166</v>
      </c>
      <c r="B1147" s="2">
        <v>597.59</v>
      </c>
      <c r="C1147" s="2">
        <v>597.85</v>
      </c>
      <c r="D1147" s="2">
        <v>572.04999999999995</v>
      </c>
      <c r="E1147" s="2">
        <v>584.76</v>
      </c>
      <c r="F1147" s="2">
        <v>39133346</v>
      </c>
      <c r="G1147" s="27" t="str">
        <f>TEXT(StockData[[#This Row],[Date]],"dddd")</f>
        <v>Tuesday</v>
      </c>
      <c r="H1147" s="27" t="str">
        <f>TEXT(StockData[[#This Row],[Date]],"mmm yyyy")</f>
        <v>Dec 2020</v>
      </c>
      <c r="I1147" s="2">
        <f>StockData[[#This Row],[high]] - StockData[[#This Row],[low]]</f>
        <v>25.800000000000068</v>
      </c>
      <c r="J1147" s="27" t="str">
        <f>IF(StockData[[#This Row],[high]]=_xlfn.MAXIFS(StockData[high],StockData[Date],"&lt;="&amp;StockData[[#This Row],[Date]]),"New High","Repeat")</f>
        <v>Repeat</v>
      </c>
      <c r="K1147" s="27" t="str">
        <f>IF(StockData[[#This Row],[Spread]]&lt;5,"Low",IF(StockData[[#This Row],[Spread]]&lt;=15,"Medium","High"))</f>
        <v>High</v>
      </c>
      <c r="L1147" s="27" t="str">
        <f>IF(StockData[[#This Row],[Spread]] &gt; AVERAGE(StockData[Spread]) * 1.2, "High", IF(StockData[[#This Row],[Spread]] &lt; AVERAGE(StockData[Spread]) * 0.8, "Low", "Medium"))</f>
        <v>High</v>
      </c>
      <c r="M1147" s="13">
        <f>(StockData[[#This Row],[close]] - StockData[[#This Row],[open]] )/ StockData[[#This Row],[open]]</f>
        <v>-2.1469569437239645E-2</v>
      </c>
      <c r="N1147" s="27">
        <f>IF(StockData[[#This Row],[change%]] &gt; 0.02, 0.9, IF(StockData[[#This Row],[change%]] &lt; -0.02, -0.9, 0))</f>
        <v>-0.9</v>
      </c>
      <c r="O1147" s="27" t="str">
        <f>IF(StockData[[#This Row],[sentiment score]] &gt; 0.5, "Positive", IF(StockData[[#This Row],[sentiment score]] &lt; -0.5, "Negative", "Neutral"))</f>
        <v>Negative</v>
      </c>
    </row>
    <row r="1148" spans="1:15" x14ac:dyDescent="0.3">
      <c r="A1148" s="1">
        <v>44165</v>
      </c>
      <c r="B1148" s="2">
        <v>602.21</v>
      </c>
      <c r="C1148" s="2">
        <v>607.79999999999995</v>
      </c>
      <c r="D1148" s="2">
        <v>554.51</v>
      </c>
      <c r="E1148" s="2">
        <v>567.6</v>
      </c>
      <c r="F1148" s="2">
        <v>63003052</v>
      </c>
      <c r="G1148" s="27" t="str">
        <f>TEXT(StockData[[#This Row],[Date]],"dddd")</f>
        <v>Monday</v>
      </c>
      <c r="H1148" s="27" t="str">
        <f>TEXT(StockData[[#This Row],[Date]],"mmm yyyy")</f>
        <v>Nov 2020</v>
      </c>
      <c r="I1148" s="2">
        <f>StockData[[#This Row],[high]] - StockData[[#This Row],[low]]</f>
        <v>53.289999999999964</v>
      </c>
      <c r="J1148" s="27" t="str">
        <f>IF(StockData[[#This Row],[high]]=_xlfn.MAXIFS(StockData[high],StockData[Date],"&lt;="&amp;StockData[[#This Row],[Date]]),"New High","Repeat")</f>
        <v>Repeat</v>
      </c>
      <c r="K1148" s="27" t="str">
        <f>IF(StockData[[#This Row],[Spread]]&lt;5,"Low",IF(StockData[[#This Row],[Spread]]&lt;=15,"Medium","High"))</f>
        <v>High</v>
      </c>
      <c r="L1148" s="27" t="str">
        <f>IF(StockData[[#This Row],[Spread]] &gt; AVERAGE(StockData[Spread]) * 1.2, "High", IF(StockData[[#This Row],[Spread]] &lt; AVERAGE(StockData[Spread]) * 0.8, "Low", "Medium"))</f>
        <v>High</v>
      </c>
      <c r="M1148" s="13">
        <f>(StockData[[#This Row],[close]] - StockData[[#This Row],[open]] )/ StockData[[#This Row],[open]]</f>
        <v>-5.7471646103518723E-2</v>
      </c>
      <c r="N1148" s="27">
        <f>IF(StockData[[#This Row],[change%]] &gt; 0.02, 0.9, IF(StockData[[#This Row],[change%]] &lt; -0.02, -0.9, 0))</f>
        <v>-0.9</v>
      </c>
      <c r="O1148" s="27" t="str">
        <f>IF(StockData[[#This Row],[sentiment score]] &gt; 0.5, "Positive", IF(StockData[[#This Row],[sentiment score]] &lt; -0.5, "Negative", "Neutral"))</f>
        <v>Negative</v>
      </c>
    </row>
    <row r="1149" spans="1:15" x14ac:dyDescent="0.3">
      <c r="A1149" s="1">
        <v>44162</v>
      </c>
      <c r="B1149" s="2">
        <v>581.16</v>
      </c>
      <c r="C1149" s="2">
        <v>598.78</v>
      </c>
      <c r="D1149" s="2">
        <v>578.45000000000005</v>
      </c>
      <c r="E1149" s="2">
        <v>585.76</v>
      </c>
      <c r="F1149" s="2">
        <v>37561078</v>
      </c>
      <c r="G1149" s="27" t="str">
        <f>TEXT(StockData[[#This Row],[Date]],"dddd")</f>
        <v>Friday</v>
      </c>
      <c r="H1149" s="27" t="str">
        <f>TEXT(StockData[[#This Row],[Date]],"mmm yyyy")</f>
        <v>Nov 2020</v>
      </c>
      <c r="I1149" s="2">
        <f>StockData[[#This Row],[high]] - StockData[[#This Row],[low]]</f>
        <v>20.329999999999927</v>
      </c>
      <c r="J1149" s="27" t="str">
        <f>IF(StockData[[#This Row],[high]]=_xlfn.MAXIFS(StockData[high],StockData[Date],"&lt;="&amp;StockData[[#This Row],[Date]]),"New High","Repeat")</f>
        <v>Repeat</v>
      </c>
      <c r="K1149" s="27" t="str">
        <f>IF(StockData[[#This Row],[Spread]]&lt;5,"Low",IF(StockData[[#This Row],[Spread]]&lt;=15,"Medium","High"))</f>
        <v>High</v>
      </c>
      <c r="L1149" s="27" t="str">
        <f>IF(StockData[[#This Row],[Spread]] &gt; AVERAGE(StockData[Spread]) * 1.2, "High", IF(StockData[[#This Row],[Spread]] &lt; AVERAGE(StockData[Spread]) * 0.8, "Low", "Medium"))</f>
        <v>High</v>
      </c>
      <c r="M1149" s="13">
        <f>(StockData[[#This Row],[close]] - StockData[[#This Row],[open]] )/ StockData[[#This Row],[open]]</f>
        <v>7.9152040746094422E-3</v>
      </c>
      <c r="N1149" s="27">
        <f>IF(StockData[[#This Row],[change%]] &gt; 0.02, 0.9, IF(StockData[[#This Row],[change%]] &lt; -0.02, -0.9, 0))</f>
        <v>0</v>
      </c>
      <c r="O1149" s="27" t="str">
        <f>IF(StockData[[#This Row],[sentiment score]] &gt; 0.5, "Positive", IF(StockData[[#This Row],[sentiment score]] &lt; -0.5, "Negative", "Neutral"))</f>
        <v>Neutral</v>
      </c>
    </row>
    <row r="1150" spans="1:15" x14ac:dyDescent="0.3">
      <c r="A1150" s="1">
        <v>44160</v>
      </c>
      <c r="B1150" s="2">
        <v>550.05999999999995</v>
      </c>
      <c r="C1150" s="2">
        <v>574</v>
      </c>
      <c r="D1150" s="2">
        <v>545.37</v>
      </c>
      <c r="E1150" s="2">
        <v>574</v>
      </c>
      <c r="F1150" s="2">
        <v>48930162</v>
      </c>
      <c r="G1150" s="27" t="str">
        <f>TEXT(StockData[[#This Row],[Date]],"dddd")</f>
        <v>Wednesday</v>
      </c>
      <c r="H1150" s="27" t="str">
        <f>TEXT(StockData[[#This Row],[Date]],"mmm yyyy")</f>
        <v>Nov 2020</v>
      </c>
      <c r="I1150" s="2">
        <f>StockData[[#This Row],[high]] - StockData[[#This Row],[low]]</f>
        <v>28.629999999999995</v>
      </c>
      <c r="J1150" s="27" t="str">
        <f>IF(StockData[[#This Row],[high]]=_xlfn.MAXIFS(StockData[high],StockData[Date],"&lt;="&amp;StockData[[#This Row],[Date]]),"New High","Repeat")</f>
        <v>Repeat</v>
      </c>
      <c r="K1150" s="27" t="str">
        <f>IF(StockData[[#This Row],[Spread]]&lt;5,"Low",IF(StockData[[#This Row],[Spread]]&lt;=15,"Medium","High"))</f>
        <v>High</v>
      </c>
      <c r="L1150" s="27" t="str">
        <f>IF(StockData[[#This Row],[Spread]] &gt; AVERAGE(StockData[Spread]) * 1.2, "High", IF(StockData[[#This Row],[Spread]] &lt; AVERAGE(StockData[Spread]) * 0.8, "Low", "Medium"))</f>
        <v>High</v>
      </c>
      <c r="M1150" s="13">
        <f>(StockData[[#This Row],[close]] - StockData[[#This Row],[open]] )/ StockData[[#This Row],[open]]</f>
        <v>4.3522524815474778E-2</v>
      </c>
      <c r="N1150" s="27">
        <f>IF(StockData[[#This Row],[change%]] &gt; 0.02, 0.9, IF(StockData[[#This Row],[change%]] &lt; -0.02, -0.9, 0))</f>
        <v>0.9</v>
      </c>
      <c r="O1150" s="27" t="str">
        <f>IF(StockData[[#This Row],[sentiment score]] &gt; 0.5, "Positive", IF(StockData[[#This Row],[sentiment score]] &lt; -0.5, "Negative", "Neutral"))</f>
        <v>Positive</v>
      </c>
    </row>
    <row r="1151" spans="1:15" x14ac:dyDescent="0.3">
      <c r="A1151" s="1">
        <v>44159</v>
      </c>
      <c r="B1151" s="2">
        <v>540.4</v>
      </c>
      <c r="C1151" s="2">
        <v>559.99</v>
      </c>
      <c r="D1151" s="2">
        <v>526.20000000000005</v>
      </c>
      <c r="E1151" s="2">
        <v>555.38</v>
      </c>
      <c r="F1151" s="2">
        <v>52058771</v>
      </c>
      <c r="G1151" s="27" t="str">
        <f>TEXT(StockData[[#This Row],[Date]],"dddd")</f>
        <v>Tuesday</v>
      </c>
      <c r="H1151" s="27" t="str">
        <f>TEXT(StockData[[#This Row],[Date]],"mmm yyyy")</f>
        <v>Nov 2020</v>
      </c>
      <c r="I1151" s="2">
        <f>StockData[[#This Row],[high]] - StockData[[#This Row],[low]]</f>
        <v>33.789999999999964</v>
      </c>
      <c r="J1151" s="27" t="str">
        <f>IF(StockData[[#This Row],[high]]=_xlfn.MAXIFS(StockData[high],StockData[Date],"&lt;="&amp;StockData[[#This Row],[Date]]),"New High","Repeat")</f>
        <v>Repeat</v>
      </c>
      <c r="K1151" s="27" t="str">
        <f>IF(StockData[[#This Row],[Spread]]&lt;5,"Low",IF(StockData[[#This Row],[Spread]]&lt;=15,"Medium","High"))</f>
        <v>High</v>
      </c>
      <c r="L1151" s="27" t="str">
        <f>IF(StockData[[#This Row],[Spread]] &gt; AVERAGE(StockData[Spread]) * 1.2, "High", IF(StockData[[#This Row],[Spread]] &lt; AVERAGE(StockData[Spread]) * 0.8, "Low", "Medium"))</f>
        <v>High</v>
      </c>
      <c r="M1151" s="13">
        <f>(StockData[[#This Row],[close]] - StockData[[#This Row],[open]] )/ StockData[[#This Row],[open]]</f>
        <v>2.7720207253886044E-2</v>
      </c>
      <c r="N1151" s="27">
        <f>IF(StockData[[#This Row],[change%]] &gt; 0.02, 0.9, IF(StockData[[#This Row],[change%]] &lt; -0.02, -0.9, 0))</f>
        <v>0.9</v>
      </c>
      <c r="O1151" s="27" t="str">
        <f>IF(StockData[[#This Row],[sentiment score]] &gt; 0.5, "Positive", IF(StockData[[#This Row],[sentiment score]] &lt; -0.5, "Negative", "Neutral"))</f>
        <v>Positive</v>
      </c>
    </row>
    <row r="1152" spans="1:15" x14ac:dyDescent="0.3">
      <c r="A1152" s="1">
        <v>44158</v>
      </c>
      <c r="B1152" s="2">
        <v>503.5</v>
      </c>
      <c r="C1152" s="2">
        <v>526</v>
      </c>
      <c r="D1152" s="2">
        <v>501.79</v>
      </c>
      <c r="E1152" s="2">
        <v>521.85</v>
      </c>
      <c r="F1152" s="2">
        <v>50260304</v>
      </c>
      <c r="G1152" s="27" t="str">
        <f>TEXT(StockData[[#This Row],[Date]],"dddd")</f>
        <v>Monday</v>
      </c>
      <c r="H1152" s="27" t="str">
        <f>TEXT(StockData[[#This Row],[Date]],"mmm yyyy")</f>
        <v>Nov 2020</v>
      </c>
      <c r="I1152" s="2">
        <f>StockData[[#This Row],[high]] - StockData[[#This Row],[low]]</f>
        <v>24.20999999999998</v>
      </c>
      <c r="J1152" s="27" t="str">
        <f>IF(StockData[[#This Row],[high]]=_xlfn.MAXIFS(StockData[high],StockData[Date],"&lt;="&amp;StockData[[#This Row],[Date]]),"New High","Repeat")</f>
        <v>Repeat</v>
      </c>
      <c r="K1152" s="27" t="str">
        <f>IF(StockData[[#This Row],[Spread]]&lt;5,"Low",IF(StockData[[#This Row],[Spread]]&lt;=15,"Medium","High"))</f>
        <v>High</v>
      </c>
      <c r="L1152" s="27" t="str">
        <f>IF(StockData[[#This Row],[Spread]] &gt; AVERAGE(StockData[Spread]) * 1.2, "High", IF(StockData[[#This Row],[Spread]] &lt; AVERAGE(StockData[Spread]) * 0.8, "Low", "Medium"))</f>
        <v>High</v>
      </c>
      <c r="M1152" s="13">
        <f>(StockData[[#This Row],[close]] - StockData[[#This Row],[open]] )/ StockData[[#This Row],[open]]</f>
        <v>3.6444885799404213E-2</v>
      </c>
      <c r="N1152" s="27">
        <f>IF(StockData[[#This Row],[change%]] &gt; 0.02, 0.9, IF(StockData[[#This Row],[change%]] &lt; -0.02, -0.9, 0))</f>
        <v>0.9</v>
      </c>
      <c r="O1152" s="27" t="str">
        <f>IF(StockData[[#This Row],[sentiment score]] &gt; 0.5, "Positive", IF(StockData[[#This Row],[sentiment score]] &lt; -0.5, "Negative", "Neutral"))</f>
        <v>Positive</v>
      </c>
    </row>
    <row r="1153" spans="1:15" x14ac:dyDescent="0.3">
      <c r="A1153" s="1">
        <v>44155</v>
      </c>
      <c r="B1153" s="2">
        <v>497.99</v>
      </c>
      <c r="C1153" s="2">
        <v>502.5</v>
      </c>
      <c r="D1153" s="2">
        <v>489.06</v>
      </c>
      <c r="E1153" s="2">
        <v>489.61</v>
      </c>
      <c r="F1153" s="2">
        <v>32911922</v>
      </c>
      <c r="G1153" s="27" t="str">
        <f>TEXT(StockData[[#This Row],[Date]],"dddd")</f>
        <v>Friday</v>
      </c>
      <c r="H1153" s="27" t="str">
        <f>TEXT(StockData[[#This Row],[Date]],"mmm yyyy")</f>
        <v>Nov 2020</v>
      </c>
      <c r="I1153" s="2">
        <f>StockData[[#This Row],[high]] - StockData[[#This Row],[low]]</f>
        <v>13.439999999999998</v>
      </c>
      <c r="J1153" s="27" t="str">
        <f>IF(StockData[[#This Row],[high]]=_xlfn.MAXIFS(StockData[high],StockData[Date],"&lt;="&amp;StockData[[#This Row],[Date]]),"New High","Repeat")</f>
        <v>Repeat</v>
      </c>
      <c r="K1153" s="27" t="str">
        <f>IF(StockData[[#This Row],[Spread]]&lt;5,"Low",IF(StockData[[#This Row],[Spread]]&lt;=15,"Medium","High"))</f>
        <v>Medium</v>
      </c>
      <c r="L1153" s="27" t="str">
        <f>IF(StockData[[#This Row],[Spread]] &gt; AVERAGE(StockData[Spread]) * 1.2, "High", IF(StockData[[#This Row],[Spread]] &lt; AVERAGE(StockData[Spread]) * 0.8, "Low", "Medium"))</f>
        <v>Medium</v>
      </c>
      <c r="M1153" s="13">
        <f>(StockData[[#This Row],[close]] - StockData[[#This Row],[open]] )/ StockData[[#This Row],[open]]</f>
        <v>-1.6827647141508858E-2</v>
      </c>
      <c r="N1153" s="27">
        <f>IF(StockData[[#This Row],[change%]] &gt; 0.02, 0.9, IF(StockData[[#This Row],[change%]] &lt; -0.02, -0.9, 0))</f>
        <v>0</v>
      </c>
      <c r="O1153" s="27" t="str">
        <f>IF(StockData[[#This Row],[sentiment score]] &gt; 0.5, "Positive", IF(StockData[[#This Row],[sentiment score]] &lt; -0.5, "Negative", "Neutral"))</f>
        <v>Neutral</v>
      </c>
    </row>
    <row r="1154" spans="1:15" x14ac:dyDescent="0.3">
      <c r="A1154" s="1">
        <v>44154</v>
      </c>
      <c r="B1154" s="2">
        <v>492</v>
      </c>
      <c r="C1154" s="2">
        <v>508.6112</v>
      </c>
      <c r="D1154" s="2">
        <v>487.57</v>
      </c>
      <c r="E1154" s="2">
        <v>499.27</v>
      </c>
      <c r="F1154" s="2">
        <v>62475346</v>
      </c>
      <c r="G1154" s="27" t="str">
        <f>TEXT(StockData[[#This Row],[Date]],"dddd")</f>
        <v>Thursday</v>
      </c>
      <c r="H1154" s="27" t="str">
        <f>TEXT(StockData[[#This Row],[Date]],"mmm yyyy")</f>
        <v>Nov 2020</v>
      </c>
      <c r="I1154" s="2">
        <f>StockData[[#This Row],[high]] - StockData[[#This Row],[low]]</f>
        <v>21.041200000000003</v>
      </c>
      <c r="J1154" s="27" t="str">
        <f>IF(StockData[[#This Row],[high]]=_xlfn.MAXIFS(StockData[high],StockData[Date],"&lt;="&amp;StockData[[#This Row],[Date]]),"New High","Repeat")</f>
        <v>Repeat</v>
      </c>
      <c r="K1154" s="27" t="str">
        <f>IF(StockData[[#This Row],[Spread]]&lt;5,"Low",IF(StockData[[#This Row],[Spread]]&lt;=15,"Medium","High"))</f>
        <v>High</v>
      </c>
      <c r="L1154" s="27" t="str">
        <f>IF(StockData[[#This Row],[Spread]] &gt; AVERAGE(StockData[Spread]) * 1.2, "High", IF(StockData[[#This Row],[Spread]] &lt; AVERAGE(StockData[Spread]) * 0.8, "Low", "Medium"))</f>
        <v>High</v>
      </c>
      <c r="M1154" s="13">
        <f>(StockData[[#This Row],[close]] - StockData[[#This Row],[open]] )/ StockData[[#This Row],[open]]</f>
        <v>1.4776422764227606E-2</v>
      </c>
      <c r="N1154" s="27">
        <f>IF(StockData[[#This Row],[change%]] &gt; 0.02, 0.9, IF(StockData[[#This Row],[change%]] &lt; -0.02, -0.9, 0))</f>
        <v>0</v>
      </c>
      <c r="O1154" s="27" t="str">
        <f>IF(StockData[[#This Row],[sentiment score]] &gt; 0.5, "Positive", IF(StockData[[#This Row],[sentiment score]] &lt; -0.5, "Negative", "Neutral"))</f>
        <v>Neutral</v>
      </c>
    </row>
    <row r="1155" spans="1:15" x14ac:dyDescent="0.3">
      <c r="A1155" s="1">
        <v>44153</v>
      </c>
      <c r="B1155" s="2">
        <v>448.35</v>
      </c>
      <c r="C1155" s="2">
        <v>496</v>
      </c>
      <c r="D1155" s="2">
        <v>443.50009999999997</v>
      </c>
      <c r="E1155" s="2">
        <v>486.64</v>
      </c>
      <c r="F1155" s="2">
        <v>78044024</v>
      </c>
      <c r="G1155" s="27" t="str">
        <f>TEXT(StockData[[#This Row],[Date]],"dddd")</f>
        <v>Wednesday</v>
      </c>
      <c r="H1155" s="27" t="str">
        <f>TEXT(StockData[[#This Row],[Date]],"mmm yyyy")</f>
        <v>Nov 2020</v>
      </c>
      <c r="I1155" s="2">
        <f>StockData[[#This Row],[high]] - StockData[[#This Row],[low]]</f>
        <v>52.499900000000025</v>
      </c>
      <c r="J1155" s="27" t="str">
        <f>IF(StockData[[#This Row],[high]]=_xlfn.MAXIFS(StockData[high],StockData[Date],"&lt;="&amp;StockData[[#This Row],[Date]]),"New High","Repeat")</f>
        <v>Repeat</v>
      </c>
      <c r="K1155" s="27" t="str">
        <f>IF(StockData[[#This Row],[Spread]]&lt;5,"Low",IF(StockData[[#This Row],[Spread]]&lt;=15,"Medium","High"))</f>
        <v>High</v>
      </c>
      <c r="L1155" s="27" t="str">
        <f>IF(StockData[[#This Row],[Spread]] &gt; AVERAGE(StockData[Spread]) * 1.2, "High", IF(StockData[[#This Row],[Spread]] &lt; AVERAGE(StockData[Spread]) * 0.8, "Low", "Medium"))</f>
        <v>High</v>
      </c>
      <c r="M1155" s="13">
        <f>(StockData[[#This Row],[close]] - StockData[[#This Row],[open]] )/ StockData[[#This Row],[open]]</f>
        <v>8.5402029664324655E-2</v>
      </c>
      <c r="N1155" s="27">
        <f>IF(StockData[[#This Row],[change%]] &gt; 0.02, 0.9, IF(StockData[[#This Row],[change%]] &lt; -0.02, -0.9, 0))</f>
        <v>0.9</v>
      </c>
      <c r="O1155" s="27" t="str">
        <f>IF(StockData[[#This Row],[sentiment score]] &gt; 0.5, "Positive", IF(StockData[[#This Row],[sentiment score]] &lt; -0.5, "Negative", "Neutral"))</f>
        <v>Positive</v>
      </c>
    </row>
    <row r="1156" spans="1:15" x14ac:dyDescent="0.3">
      <c r="A1156" s="1">
        <v>44152</v>
      </c>
      <c r="B1156" s="2">
        <v>460.17</v>
      </c>
      <c r="C1156" s="2">
        <v>462</v>
      </c>
      <c r="D1156" s="2">
        <v>433.01</v>
      </c>
      <c r="E1156" s="2">
        <v>441.61</v>
      </c>
      <c r="F1156" s="2">
        <v>61188281</v>
      </c>
      <c r="G1156" s="27" t="str">
        <f>TEXT(StockData[[#This Row],[Date]],"dddd")</f>
        <v>Tuesday</v>
      </c>
      <c r="H1156" s="27" t="str">
        <f>TEXT(StockData[[#This Row],[Date]],"mmm yyyy")</f>
        <v>Nov 2020</v>
      </c>
      <c r="I1156" s="2">
        <f>StockData[[#This Row],[high]] - StockData[[#This Row],[low]]</f>
        <v>28.990000000000009</v>
      </c>
      <c r="J1156" s="27" t="str">
        <f>IF(StockData[[#This Row],[high]]=_xlfn.MAXIFS(StockData[high],StockData[Date],"&lt;="&amp;StockData[[#This Row],[Date]]),"New High","Repeat")</f>
        <v>Repeat</v>
      </c>
      <c r="K1156" s="27" t="str">
        <f>IF(StockData[[#This Row],[Spread]]&lt;5,"Low",IF(StockData[[#This Row],[Spread]]&lt;=15,"Medium","High"))</f>
        <v>High</v>
      </c>
      <c r="L1156" s="27" t="str">
        <f>IF(StockData[[#This Row],[Spread]] &gt; AVERAGE(StockData[Spread]) * 1.2, "High", IF(StockData[[#This Row],[Spread]] &lt; AVERAGE(StockData[Spread]) * 0.8, "Low", "Medium"))</f>
        <v>High</v>
      </c>
      <c r="M1156" s="13">
        <f>(StockData[[#This Row],[close]] - StockData[[#This Row],[open]] )/ StockData[[#This Row],[open]]</f>
        <v>-4.0332920442445186E-2</v>
      </c>
      <c r="N1156" s="27">
        <f>IF(StockData[[#This Row],[change%]] &gt; 0.02, 0.9, IF(StockData[[#This Row],[change%]] &lt; -0.02, -0.9, 0))</f>
        <v>-0.9</v>
      </c>
      <c r="O1156" s="27" t="str">
        <f>IF(StockData[[#This Row],[sentiment score]] &gt; 0.5, "Positive", IF(StockData[[#This Row],[sentiment score]] &lt; -0.5, "Negative", "Neutral"))</f>
        <v>Negative</v>
      </c>
    </row>
    <row r="1157" spans="1:15" x14ac:dyDescent="0.3">
      <c r="A1157" s="1">
        <v>44151</v>
      </c>
      <c r="B1157" s="2">
        <v>408.93</v>
      </c>
      <c r="C1157" s="2">
        <v>412.45</v>
      </c>
      <c r="D1157" s="2">
        <v>404.08679999999998</v>
      </c>
      <c r="E1157" s="2">
        <v>408.09</v>
      </c>
      <c r="F1157" s="2">
        <v>26838635</v>
      </c>
      <c r="G1157" s="27" t="str">
        <f>TEXT(StockData[[#This Row],[Date]],"dddd")</f>
        <v>Monday</v>
      </c>
      <c r="H1157" s="27" t="str">
        <f>TEXT(StockData[[#This Row],[Date]],"mmm yyyy")</f>
        <v>Nov 2020</v>
      </c>
      <c r="I1157" s="2">
        <f>StockData[[#This Row],[high]] - StockData[[#This Row],[low]]</f>
        <v>8.3632000000000062</v>
      </c>
      <c r="J1157" s="27" t="str">
        <f>IF(StockData[[#This Row],[high]]=_xlfn.MAXIFS(StockData[high],StockData[Date],"&lt;="&amp;StockData[[#This Row],[Date]]),"New High","Repeat")</f>
        <v>Repeat</v>
      </c>
      <c r="K1157" s="27" t="str">
        <f>IF(StockData[[#This Row],[Spread]]&lt;5,"Low",IF(StockData[[#This Row],[Spread]]&lt;=15,"Medium","High"))</f>
        <v>Medium</v>
      </c>
      <c r="L1157" s="27" t="str">
        <f>IF(StockData[[#This Row],[Spread]] &gt; AVERAGE(StockData[Spread]) * 1.2, "High", IF(StockData[[#This Row],[Spread]] &lt; AVERAGE(StockData[Spread]) * 0.8, "Low", "Medium"))</f>
        <v>Low</v>
      </c>
      <c r="M1157" s="13">
        <f>(StockData[[#This Row],[close]] - StockData[[#This Row],[open]] )/ StockData[[#This Row],[open]]</f>
        <v>-2.0541412955763379E-3</v>
      </c>
      <c r="N1157" s="27">
        <f>IF(StockData[[#This Row],[change%]] &gt; 0.02, 0.9, IF(StockData[[#This Row],[change%]] &lt; -0.02, -0.9, 0))</f>
        <v>0</v>
      </c>
      <c r="O1157" s="27" t="str">
        <f>IF(StockData[[#This Row],[sentiment score]] &gt; 0.5, "Positive", IF(StockData[[#This Row],[sentiment score]] &lt; -0.5, "Negative", "Neutral"))</f>
        <v>Neutral</v>
      </c>
    </row>
    <row r="1158" spans="1:15" x14ac:dyDescent="0.3">
      <c r="A1158" s="1">
        <v>44148</v>
      </c>
      <c r="B1158" s="2">
        <v>410.85</v>
      </c>
      <c r="C1158" s="2">
        <v>412.53190000000001</v>
      </c>
      <c r="D1158" s="2">
        <v>401.66</v>
      </c>
      <c r="E1158" s="2">
        <v>408.5</v>
      </c>
      <c r="F1158" s="2">
        <v>19830351</v>
      </c>
      <c r="G1158" s="27" t="str">
        <f>TEXT(StockData[[#This Row],[Date]],"dddd")</f>
        <v>Friday</v>
      </c>
      <c r="H1158" s="27" t="str">
        <f>TEXT(StockData[[#This Row],[Date]],"mmm yyyy")</f>
        <v>Nov 2020</v>
      </c>
      <c r="I1158" s="2">
        <f>StockData[[#This Row],[high]] - StockData[[#This Row],[low]]</f>
        <v>10.871899999999982</v>
      </c>
      <c r="J1158" s="27" t="str">
        <f>IF(StockData[[#This Row],[high]]=_xlfn.MAXIFS(StockData[high],StockData[Date],"&lt;="&amp;StockData[[#This Row],[Date]]),"New High","Repeat")</f>
        <v>Repeat</v>
      </c>
      <c r="K1158" s="27" t="str">
        <f>IF(StockData[[#This Row],[Spread]]&lt;5,"Low",IF(StockData[[#This Row],[Spread]]&lt;=15,"Medium","High"))</f>
        <v>Medium</v>
      </c>
      <c r="L1158" s="27" t="str">
        <f>IF(StockData[[#This Row],[Spread]] &gt; AVERAGE(StockData[Spread]) * 1.2, "High", IF(StockData[[#This Row],[Spread]] &lt; AVERAGE(StockData[Spread]) * 0.8, "Low", "Medium"))</f>
        <v>Low</v>
      </c>
      <c r="M1158" s="13">
        <f>(StockData[[#This Row],[close]] - StockData[[#This Row],[open]] )/ StockData[[#This Row],[open]]</f>
        <v>-5.719849093343124E-3</v>
      </c>
      <c r="N1158" s="27">
        <f>IF(StockData[[#This Row],[change%]] &gt; 0.02, 0.9, IF(StockData[[#This Row],[change%]] &lt; -0.02, -0.9, 0))</f>
        <v>0</v>
      </c>
      <c r="O1158" s="27" t="str">
        <f>IF(StockData[[#This Row],[sentiment score]] &gt; 0.5, "Positive", IF(StockData[[#This Row],[sentiment score]] &lt; -0.5, "Negative", "Neutral"))</f>
        <v>Neutral</v>
      </c>
    </row>
    <row r="1159" spans="1:15" x14ac:dyDescent="0.3">
      <c r="A1159" s="1">
        <v>44147</v>
      </c>
      <c r="B1159" s="2">
        <v>415.05</v>
      </c>
      <c r="C1159" s="2">
        <v>423</v>
      </c>
      <c r="D1159" s="2">
        <v>409.52</v>
      </c>
      <c r="E1159" s="2">
        <v>411.76</v>
      </c>
      <c r="F1159" s="2">
        <v>19940500</v>
      </c>
      <c r="G1159" s="27" t="str">
        <f>TEXT(StockData[[#This Row],[Date]],"dddd")</f>
        <v>Thursday</v>
      </c>
      <c r="H1159" s="27" t="str">
        <f>TEXT(StockData[[#This Row],[Date]],"mmm yyyy")</f>
        <v>Nov 2020</v>
      </c>
      <c r="I1159" s="2">
        <f>StockData[[#This Row],[high]] - StockData[[#This Row],[low]]</f>
        <v>13.480000000000018</v>
      </c>
      <c r="J1159" s="27" t="str">
        <f>IF(StockData[[#This Row],[high]]=_xlfn.MAXIFS(StockData[high],StockData[Date],"&lt;="&amp;StockData[[#This Row],[Date]]),"New High","Repeat")</f>
        <v>Repeat</v>
      </c>
      <c r="K1159" s="27" t="str">
        <f>IF(StockData[[#This Row],[Spread]]&lt;5,"Low",IF(StockData[[#This Row],[Spread]]&lt;=15,"Medium","High"))</f>
        <v>Medium</v>
      </c>
      <c r="L1159" s="27" t="str">
        <f>IF(StockData[[#This Row],[Spread]] &gt; AVERAGE(StockData[Spread]) * 1.2, "High", IF(StockData[[#This Row],[Spread]] &lt; AVERAGE(StockData[Spread]) * 0.8, "Low", "Medium"))</f>
        <v>Medium</v>
      </c>
      <c r="M1159" s="13">
        <f>(StockData[[#This Row],[close]] - StockData[[#This Row],[open]] )/ StockData[[#This Row],[open]]</f>
        <v>-7.9267558125527531E-3</v>
      </c>
      <c r="N1159" s="27">
        <f>IF(StockData[[#This Row],[change%]] &gt; 0.02, 0.9, IF(StockData[[#This Row],[change%]] &lt; -0.02, -0.9, 0))</f>
        <v>0</v>
      </c>
      <c r="O1159" s="27" t="str">
        <f>IF(StockData[[#This Row],[sentiment score]] &gt; 0.5, "Positive", IF(StockData[[#This Row],[sentiment score]] &lt; -0.5, "Negative", "Neutral"))</f>
        <v>Neutral</v>
      </c>
    </row>
    <row r="1160" spans="1:15" x14ac:dyDescent="0.3">
      <c r="A1160" s="1">
        <v>44146</v>
      </c>
      <c r="B1160" s="2">
        <v>416.45</v>
      </c>
      <c r="C1160" s="2">
        <v>418.69499999999999</v>
      </c>
      <c r="D1160" s="2">
        <v>410.58</v>
      </c>
      <c r="E1160" s="2">
        <v>417.13</v>
      </c>
      <c r="F1160" s="2">
        <v>17357722</v>
      </c>
      <c r="G1160" s="27" t="str">
        <f>TEXT(StockData[[#This Row],[Date]],"dddd")</f>
        <v>Wednesday</v>
      </c>
      <c r="H1160" s="27" t="str">
        <f>TEXT(StockData[[#This Row],[Date]],"mmm yyyy")</f>
        <v>Nov 2020</v>
      </c>
      <c r="I1160" s="2">
        <f>StockData[[#This Row],[high]] - StockData[[#This Row],[low]]</f>
        <v>8.1150000000000091</v>
      </c>
      <c r="J1160" s="27" t="str">
        <f>IF(StockData[[#This Row],[high]]=_xlfn.MAXIFS(StockData[high],StockData[Date],"&lt;="&amp;StockData[[#This Row],[Date]]),"New High","Repeat")</f>
        <v>Repeat</v>
      </c>
      <c r="K1160" s="27" t="str">
        <f>IF(StockData[[#This Row],[Spread]]&lt;5,"Low",IF(StockData[[#This Row],[Spread]]&lt;=15,"Medium","High"))</f>
        <v>Medium</v>
      </c>
      <c r="L1160" s="27" t="str">
        <f>IF(StockData[[#This Row],[Spread]] &gt; AVERAGE(StockData[Spread]) * 1.2, "High", IF(StockData[[#This Row],[Spread]] &lt; AVERAGE(StockData[Spread]) * 0.8, "Low", "Medium"))</f>
        <v>Low</v>
      </c>
      <c r="M1160" s="13">
        <f>(StockData[[#This Row],[close]] - StockData[[#This Row],[open]] )/ StockData[[#This Row],[open]]</f>
        <v>1.632849081522408E-3</v>
      </c>
      <c r="N1160" s="27">
        <f>IF(StockData[[#This Row],[change%]] &gt; 0.02, 0.9, IF(StockData[[#This Row],[change%]] &lt; -0.02, -0.9, 0))</f>
        <v>0</v>
      </c>
      <c r="O1160" s="27" t="str">
        <f>IF(StockData[[#This Row],[sentiment score]] &gt; 0.5, "Positive", IF(StockData[[#This Row],[sentiment score]] &lt; -0.5, "Negative", "Neutral"))</f>
        <v>Neutral</v>
      </c>
    </row>
    <row r="1161" spans="1:15" x14ac:dyDescent="0.3">
      <c r="A1161" s="1">
        <v>44145</v>
      </c>
      <c r="B1161" s="2">
        <v>420.09</v>
      </c>
      <c r="C1161" s="2">
        <v>420.09</v>
      </c>
      <c r="D1161" s="2">
        <v>396.0301</v>
      </c>
      <c r="E1161" s="2">
        <v>410.36</v>
      </c>
      <c r="F1161" s="2">
        <v>30284224</v>
      </c>
      <c r="G1161" s="27" t="str">
        <f>TEXT(StockData[[#This Row],[Date]],"dddd")</f>
        <v>Tuesday</v>
      </c>
      <c r="H1161" s="27" t="str">
        <f>TEXT(StockData[[#This Row],[Date]],"mmm yyyy")</f>
        <v>Nov 2020</v>
      </c>
      <c r="I1161" s="2">
        <f>StockData[[#This Row],[high]] - StockData[[#This Row],[low]]</f>
        <v>24.059899999999971</v>
      </c>
      <c r="J1161" s="27" t="str">
        <f>IF(StockData[[#This Row],[high]]=_xlfn.MAXIFS(StockData[high],StockData[Date],"&lt;="&amp;StockData[[#This Row],[Date]]),"New High","Repeat")</f>
        <v>Repeat</v>
      </c>
      <c r="K1161" s="27" t="str">
        <f>IF(StockData[[#This Row],[Spread]]&lt;5,"Low",IF(StockData[[#This Row],[Spread]]&lt;=15,"Medium","High"))</f>
        <v>High</v>
      </c>
      <c r="L1161" s="27" t="str">
        <f>IF(StockData[[#This Row],[Spread]] &gt; AVERAGE(StockData[Spread]) * 1.2, "High", IF(StockData[[#This Row],[Spread]] &lt; AVERAGE(StockData[Spread]) * 0.8, "Low", "Medium"))</f>
        <v>High</v>
      </c>
      <c r="M1161" s="13">
        <f>(StockData[[#This Row],[close]] - StockData[[#This Row],[open]] )/ StockData[[#This Row],[open]]</f>
        <v>-2.3161703444499897E-2</v>
      </c>
      <c r="N1161" s="27">
        <f>IF(StockData[[#This Row],[change%]] &gt; 0.02, 0.9, IF(StockData[[#This Row],[change%]] &lt; -0.02, -0.9, 0))</f>
        <v>-0.9</v>
      </c>
      <c r="O1161" s="27" t="str">
        <f>IF(StockData[[#This Row],[sentiment score]] &gt; 0.5, "Positive", IF(StockData[[#This Row],[sentiment score]] &lt; -0.5, "Negative", "Neutral"))</f>
        <v>Negative</v>
      </c>
    </row>
    <row r="1162" spans="1:15" x14ac:dyDescent="0.3">
      <c r="A1162" s="1">
        <v>44144</v>
      </c>
      <c r="B1162" s="2">
        <v>439.5</v>
      </c>
      <c r="C1162" s="2">
        <v>452.5</v>
      </c>
      <c r="D1162" s="2">
        <v>421</v>
      </c>
      <c r="E1162" s="2">
        <v>421.26</v>
      </c>
      <c r="F1162" s="2">
        <v>34833025</v>
      </c>
      <c r="G1162" s="27" t="str">
        <f>TEXT(StockData[[#This Row],[Date]],"dddd")</f>
        <v>Monday</v>
      </c>
      <c r="H1162" s="27" t="str">
        <f>TEXT(StockData[[#This Row],[Date]],"mmm yyyy")</f>
        <v>Nov 2020</v>
      </c>
      <c r="I1162" s="2">
        <f>StockData[[#This Row],[high]] - StockData[[#This Row],[low]]</f>
        <v>31.5</v>
      </c>
      <c r="J1162" s="27" t="str">
        <f>IF(StockData[[#This Row],[high]]=_xlfn.MAXIFS(StockData[high],StockData[Date],"&lt;="&amp;StockData[[#This Row],[Date]]),"New High","Repeat")</f>
        <v>Repeat</v>
      </c>
      <c r="K1162" s="27" t="str">
        <f>IF(StockData[[#This Row],[Spread]]&lt;5,"Low",IF(StockData[[#This Row],[Spread]]&lt;=15,"Medium","High"))</f>
        <v>High</v>
      </c>
      <c r="L1162" s="27" t="str">
        <f>IF(StockData[[#This Row],[Spread]] &gt; AVERAGE(StockData[Spread]) * 1.2, "High", IF(StockData[[#This Row],[Spread]] &lt; AVERAGE(StockData[Spread]) * 0.8, "Low", "Medium"))</f>
        <v>High</v>
      </c>
      <c r="M1162" s="13">
        <f>(StockData[[#This Row],[close]] - StockData[[#This Row],[open]] )/ StockData[[#This Row],[open]]</f>
        <v>-4.1501706484641659E-2</v>
      </c>
      <c r="N1162" s="27">
        <f>IF(StockData[[#This Row],[change%]] &gt; 0.02, 0.9, IF(StockData[[#This Row],[change%]] &lt; -0.02, -0.9, 0))</f>
        <v>-0.9</v>
      </c>
      <c r="O1162" s="27" t="str">
        <f>IF(StockData[[#This Row],[sentiment score]] &gt; 0.5, "Positive", IF(StockData[[#This Row],[sentiment score]] &lt; -0.5, "Negative", "Neutral"))</f>
        <v>Negative</v>
      </c>
    </row>
    <row r="1163" spans="1:15" x14ac:dyDescent="0.3">
      <c r="A1163" s="1">
        <v>44141</v>
      </c>
      <c r="B1163" s="2">
        <v>436.1</v>
      </c>
      <c r="C1163" s="2">
        <v>436.57</v>
      </c>
      <c r="D1163" s="2">
        <v>424.28</v>
      </c>
      <c r="E1163" s="2">
        <v>429.95</v>
      </c>
      <c r="F1163" s="2">
        <v>21706014</v>
      </c>
      <c r="G1163" s="27" t="str">
        <f>TEXT(StockData[[#This Row],[Date]],"dddd")</f>
        <v>Friday</v>
      </c>
      <c r="H1163" s="27" t="str">
        <f>TEXT(StockData[[#This Row],[Date]],"mmm yyyy")</f>
        <v>Nov 2020</v>
      </c>
      <c r="I1163" s="2">
        <f>StockData[[#This Row],[high]] - StockData[[#This Row],[low]]</f>
        <v>12.29000000000002</v>
      </c>
      <c r="J1163" s="27" t="str">
        <f>IF(StockData[[#This Row],[high]]=_xlfn.MAXIFS(StockData[high],StockData[Date],"&lt;="&amp;StockData[[#This Row],[Date]]),"New High","Repeat")</f>
        <v>Repeat</v>
      </c>
      <c r="K1163" s="27" t="str">
        <f>IF(StockData[[#This Row],[Spread]]&lt;5,"Low",IF(StockData[[#This Row],[Spread]]&lt;=15,"Medium","High"))</f>
        <v>Medium</v>
      </c>
      <c r="L1163" s="27" t="str">
        <f>IF(StockData[[#This Row],[Spread]] &gt; AVERAGE(StockData[Spread]) * 1.2, "High", IF(StockData[[#This Row],[Spread]] &lt; AVERAGE(StockData[Spread]) * 0.8, "Low", "Medium"))</f>
        <v>Medium</v>
      </c>
      <c r="M1163" s="13">
        <f>(StockData[[#This Row],[close]] - StockData[[#This Row],[open]] )/ StockData[[#This Row],[open]]</f>
        <v>-1.4102270121531837E-2</v>
      </c>
      <c r="N1163" s="27">
        <f>IF(StockData[[#This Row],[change%]] &gt; 0.02, 0.9, IF(StockData[[#This Row],[change%]] &lt; -0.02, -0.9, 0))</f>
        <v>0</v>
      </c>
      <c r="O1163" s="27" t="str">
        <f>IF(StockData[[#This Row],[sentiment score]] &gt; 0.5, "Positive", IF(StockData[[#This Row],[sentiment score]] &lt; -0.5, "Negative", "Neutral"))</f>
        <v>Neutral</v>
      </c>
    </row>
    <row r="1164" spans="1:15" x14ac:dyDescent="0.3">
      <c r="A1164" s="1">
        <v>44140</v>
      </c>
      <c r="B1164" s="2">
        <v>428.3</v>
      </c>
      <c r="C1164" s="2">
        <v>440</v>
      </c>
      <c r="D1164" s="2">
        <v>424.00009999999997</v>
      </c>
      <c r="E1164" s="2">
        <v>438.09</v>
      </c>
      <c r="F1164" s="2">
        <v>28414523</v>
      </c>
      <c r="G1164" s="27" t="str">
        <f>TEXT(StockData[[#This Row],[Date]],"dddd")</f>
        <v>Thursday</v>
      </c>
      <c r="H1164" s="27" t="str">
        <f>TEXT(StockData[[#This Row],[Date]],"mmm yyyy")</f>
        <v>Nov 2020</v>
      </c>
      <c r="I1164" s="2">
        <f>StockData[[#This Row],[high]] - StockData[[#This Row],[low]]</f>
        <v>15.999900000000025</v>
      </c>
      <c r="J1164" s="27" t="str">
        <f>IF(StockData[[#This Row],[high]]=_xlfn.MAXIFS(StockData[high],StockData[Date],"&lt;="&amp;StockData[[#This Row],[Date]]),"New High","Repeat")</f>
        <v>Repeat</v>
      </c>
      <c r="K1164" s="27" t="str">
        <f>IF(StockData[[#This Row],[Spread]]&lt;5,"Low",IF(StockData[[#This Row],[Spread]]&lt;=15,"Medium","High"))</f>
        <v>High</v>
      </c>
      <c r="L1164" s="27" t="str">
        <f>IF(StockData[[#This Row],[Spread]] &gt; AVERAGE(StockData[Spread]) * 1.2, "High", IF(StockData[[#This Row],[Spread]] &lt; AVERAGE(StockData[Spread]) * 0.8, "Low", "Medium"))</f>
        <v>Medium</v>
      </c>
      <c r="M1164" s="13">
        <f>(StockData[[#This Row],[close]] - StockData[[#This Row],[open]] )/ StockData[[#This Row],[open]]</f>
        <v>2.2857809946299237E-2</v>
      </c>
      <c r="N1164" s="27">
        <f>IF(StockData[[#This Row],[change%]] &gt; 0.02, 0.9, IF(StockData[[#This Row],[change%]] &lt; -0.02, -0.9, 0))</f>
        <v>0.9</v>
      </c>
      <c r="O1164" s="27" t="str">
        <f>IF(StockData[[#This Row],[sentiment score]] &gt; 0.5, "Positive", IF(StockData[[#This Row],[sentiment score]] &lt; -0.5, "Negative", "Neutral"))</f>
        <v>Positive</v>
      </c>
    </row>
    <row r="1165" spans="1:15" x14ac:dyDescent="0.3">
      <c r="A1165" s="1">
        <v>44139</v>
      </c>
      <c r="B1165" s="2">
        <v>430.62</v>
      </c>
      <c r="C1165" s="2">
        <v>435.4</v>
      </c>
      <c r="D1165" s="2">
        <v>417.1</v>
      </c>
      <c r="E1165" s="2">
        <v>420.98</v>
      </c>
      <c r="F1165" s="2">
        <v>32143057</v>
      </c>
      <c r="G1165" s="27" t="str">
        <f>TEXT(StockData[[#This Row],[Date]],"dddd")</f>
        <v>Wednesday</v>
      </c>
      <c r="H1165" s="27" t="str">
        <f>TEXT(StockData[[#This Row],[Date]],"mmm yyyy")</f>
        <v>Nov 2020</v>
      </c>
      <c r="I1165" s="2">
        <f>StockData[[#This Row],[high]] - StockData[[#This Row],[low]]</f>
        <v>18.299999999999955</v>
      </c>
      <c r="J1165" s="27" t="str">
        <f>IF(StockData[[#This Row],[high]]=_xlfn.MAXIFS(StockData[high],StockData[Date],"&lt;="&amp;StockData[[#This Row],[Date]]),"New High","Repeat")</f>
        <v>Repeat</v>
      </c>
      <c r="K1165" s="27" t="str">
        <f>IF(StockData[[#This Row],[Spread]]&lt;5,"Low",IF(StockData[[#This Row],[Spread]]&lt;=15,"Medium","High"))</f>
        <v>High</v>
      </c>
      <c r="L1165" s="27" t="str">
        <f>IF(StockData[[#This Row],[Spread]] &gt; AVERAGE(StockData[Spread]) * 1.2, "High", IF(StockData[[#This Row],[Spread]] &lt; AVERAGE(StockData[Spread]) * 0.8, "Low", "Medium"))</f>
        <v>High</v>
      </c>
      <c r="M1165" s="13">
        <f>(StockData[[#This Row],[close]] - StockData[[#This Row],[open]] )/ StockData[[#This Row],[open]]</f>
        <v>-2.2386326691746752E-2</v>
      </c>
      <c r="N1165" s="27">
        <f>IF(StockData[[#This Row],[change%]] &gt; 0.02, 0.9, IF(StockData[[#This Row],[change%]] &lt; -0.02, -0.9, 0))</f>
        <v>-0.9</v>
      </c>
      <c r="O1165" s="27" t="str">
        <f>IF(StockData[[#This Row],[sentiment score]] &gt; 0.5, "Positive", IF(StockData[[#This Row],[sentiment score]] &lt; -0.5, "Negative", "Neutral"))</f>
        <v>Negative</v>
      </c>
    </row>
    <row r="1166" spans="1:15" x14ac:dyDescent="0.3">
      <c r="A1166" s="1">
        <v>44138</v>
      </c>
      <c r="B1166" s="2">
        <v>409.73</v>
      </c>
      <c r="C1166" s="2">
        <v>427.77</v>
      </c>
      <c r="D1166" s="2">
        <v>406.69</v>
      </c>
      <c r="E1166" s="2">
        <v>423.9</v>
      </c>
      <c r="F1166" s="2">
        <v>34351715</v>
      </c>
      <c r="G1166" s="27" t="str">
        <f>TEXT(StockData[[#This Row],[Date]],"dddd")</f>
        <v>Tuesday</v>
      </c>
      <c r="H1166" s="27" t="str">
        <f>TEXT(StockData[[#This Row],[Date]],"mmm yyyy")</f>
        <v>Nov 2020</v>
      </c>
      <c r="I1166" s="2">
        <f>StockData[[#This Row],[high]] - StockData[[#This Row],[low]]</f>
        <v>21.079999999999984</v>
      </c>
      <c r="J1166" s="27" t="str">
        <f>IF(StockData[[#This Row],[high]]=_xlfn.MAXIFS(StockData[high],StockData[Date],"&lt;="&amp;StockData[[#This Row],[Date]]),"New High","Repeat")</f>
        <v>Repeat</v>
      </c>
      <c r="K1166" s="27" t="str">
        <f>IF(StockData[[#This Row],[Spread]]&lt;5,"Low",IF(StockData[[#This Row],[Spread]]&lt;=15,"Medium","High"))</f>
        <v>High</v>
      </c>
      <c r="L1166" s="27" t="str">
        <f>IF(StockData[[#This Row],[Spread]] &gt; AVERAGE(StockData[Spread]) * 1.2, "High", IF(StockData[[#This Row],[Spread]] &lt; AVERAGE(StockData[Spread]) * 0.8, "Low", "Medium"))</f>
        <v>High</v>
      </c>
      <c r="M1166" s="13">
        <f>(StockData[[#This Row],[close]] - StockData[[#This Row],[open]] )/ StockData[[#This Row],[open]]</f>
        <v>3.458375027457096E-2</v>
      </c>
      <c r="N1166" s="27">
        <f>IF(StockData[[#This Row],[change%]] &gt; 0.02, 0.9, IF(StockData[[#This Row],[change%]] &lt; -0.02, -0.9, 0))</f>
        <v>0.9</v>
      </c>
      <c r="O1166" s="27" t="str">
        <f>IF(StockData[[#This Row],[sentiment score]] &gt; 0.5, "Positive", IF(StockData[[#This Row],[sentiment score]] &lt; -0.5, "Negative", "Neutral"))</f>
        <v>Positive</v>
      </c>
    </row>
    <row r="1167" spans="1:15" x14ac:dyDescent="0.3">
      <c r="A1167" s="1">
        <v>44137</v>
      </c>
      <c r="B1167" s="2">
        <v>394</v>
      </c>
      <c r="C1167" s="2">
        <v>406.97989999999999</v>
      </c>
      <c r="D1167" s="2">
        <v>392.3</v>
      </c>
      <c r="E1167" s="2">
        <v>400.51</v>
      </c>
      <c r="F1167" s="2">
        <v>29021118</v>
      </c>
      <c r="G1167" s="27" t="str">
        <f>TEXT(StockData[[#This Row],[Date]],"dddd")</f>
        <v>Monday</v>
      </c>
      <c r="H1167" s="27" t="str">
        <f>TEXT(StockData[[#This Row],[Date]],"mmm yyyy")</f>
        <v>Nov 2020</v>
      </c>
      <c r="I1167" s="2">
        <f>StockData[[#This Row],[high]] - StockData[[#This Row],[low]]</f>
        <v>14.679899999999975</v>
      </c>
      <c r="J1167" s="27" t="str">
        <f>IF(StockData[[#This Row],[high]]=_xlfn.MAXIFS(StockData[high],StockData[Date],"&lt;="&amp;StockData[[#This Row],[Date]]),"New High","Repeat")</f>
        <v>Repeat</v>
      </c>
      <c r="K1167" s="27" t="str">
        <f>IF(StockData[[#This Row],[Spread]]&lt;5,"Low",IF(StockData[[#This Row],[Spread]]&lt;=15,"Medium","High"))</f>
        <v>Medium</v>
      </c>
      <c r="L1167" s="27" t="str">
        <f>IF(StockData[[#This Row],[Spread]] &gt; AVERAGE(StockData[Spread]) * 1.2, "High", IF(StockData[[#This Row],[Spread]] &lt; AVERAGE(StockData[Spread]) * 0.8, "Low", "Medium"))</f>
        <v>Medium</v>
      </c>
      <c r="M1167" s="13">
        <f>(StockData[[#This Row],[close]] - StockData[[#This Row],[open]] )/ StockData[[#This Row],[open]]</f>
        <v>1.6522842639593884E-2</v>
      </c>
      <c r="N1167" s="27">
        <f>IF(StockData[[#This Row],[change%]] &gt; 0.02, 0.9, IF(StockData[[#This Row],[change%]] &lt; -0.02, -0.9, 0))</f>
        <v>0</v>
      </c>
      <c r="O1167" s="27" t="str">
        <f>IF(StockData[[#This Row],[sentiment score]] &gt; 0.5, "Positive", IF(StockData[[#This Row],[sentiment score]] &lt; -0.5, "Negative", "Neutral"))</f>
        <v>Neutral</v>
      </c>
    </row>
    <row r="1168" spans="1:15" x14ac:dyDescent="0.3">
      <c r="A1168" s="1">
        <v>44134</v>
      </c>
      <c r="B1168" s="2">
        <v>406.8954</v>
      </c>
      <c r="C1168" s="2">
        <v>407.5915</v>
      </c>
      <c r="D1168" s="2">
        <v>379.11</v>
      </c>
      <c r="E1168" s="2">
        <v>388.04</v>
      </c>
      <c r="F1168" s="2">
        <v>42587639</v>
      </c>
      <c r="G1168" s="27" t="str">
        <f>TEXT(StockData[[#This Row],[Date]],"dddd")</f>
        <v>Friday</v>
      </c>
      <c r="H1168" s="27" t="str">
        <f>TEXT(StockData[[#This Row],[Date]],"mmm yyyy")</f>
        <v>Oct 2020</v>
      </c>
      <c r="I1168" s="2">
        <f>StockData[[#This Row],[high]] - StockData[[#This Row],[low]]</f>
        <v>28.481499999999983</v>
      </c>
      <c r="J1168" s="27" t="str">
        <f>IF(StockData[[#This Row],[high]]=_xlfn.MAXIFS(StockData[high],StockData[Date],"&lt;="&amp;StockData[[#This Row],[Date]]),"New High","Repeat")</f>
        <v>Repeat</v>
      </c>
      <c r="K1168" s="27" t="str">
        <f>IF(StockData[[#This Row],[Spread]]&lt;5,"Low",IF(StockData[[#This Row],[Spread]]&lt;=15,"Medium","High"))</f>
        <v>High</v>
      </c>
      <c r="L1168" s="27" t="str">
        <f>IF(StockData[[#This Row],[Spread]] &gt; AVERAGE(StockData[Spread]) * 1.2, "High", IF(StockData[[#This Row],[Spread]] &lt; AVERAGE(StockData[Spread]) * 0.8, "Low", "Medium"))</f>
        <v>High</v>
      </c>
      <c r="M1168" s="13">
        <f>(StockData[[#This Row],[close]] - StockData[[#This Row],[open]] )/ StockData[[#This Row],[open]]</f>
        <v>-4.633967353771995E-2</v>
      </c>
      <c r="N1168" s="27">
        <f>IF(StockData[[#This Row],[change%]] &gt; 0.02, 0.9, IF(StockData[[#This Row],[change%]] &lt; -0.02, -0.9, 0))</f>
        <v>-0.9</v>
      </c>
      <c r="O1168" s="27" t="str">
        <f>IF(StockData[[#This Row],[sentiment score]] &gt; 0.5, "Positive", IF(StockData[[#This Row],[sentiment score]] &lt; -0.5, "Negative", "Neutral"))</f>
        <v>Negative</v>
      </c>
    </row>
    <row r="1169" spans="1:15" x14ac:dyDescent="0.3">
      <c r="A1169" s="1">
        <v>44133</v>
      </c>
      <c r="B1169" s="2">
        <v>409.96</v>
      </c>
      <c r="C1169" s="2">
        <v>418.06</v>
      </c>
      <c r="D1169" s="2">
        <v>406.46</v>
      </c>
      <c r="E1169" s="2">
        <v>410.83</v>
      </c>
      <c r="F1169" s="2">
        <v>22655308</v>
      </c>
      <c r="G1169" s="27" t="str">
        <f>TEXT(StockData[[#This Row],[Date]],"dddd")</f>
        <v>Thursday</v>
      </c>
      <c r="H1169" s="27" t="str">
        <f>TEXT(StockData[[#This Row],[Date]],"mmm yyyy")</f>
        <v>Oct 2020</v>
      </c>
      <c r="I1169" s="2">
        <f>StockData[[#This Row],[high]] - StockData[[#This Row],[low]]</f>
        <v>11.600000000000023</v>
      </c>
      <c r="J1169" s="27" t="str">
        <f>IF(StockData[[#This Row],[high]]=_xlfn.MAXIFS(StockData[high],StockData[Date],"&lt;="&amp;StockData[[#This Row],[Date]]),"New High","Repeat")</f>
        <v>Repeat</v>
      </c>
      <c r="K1169" s="27" t="str">
        <f>IF(StockData[[#This Row],[Spread]]&lt;5,"Low",IF(StockData[[#This Row],[Spread]]&lt;=15,"Medium","High"))</f>
        <v>Medium</v>
      </c>
      <c r="L1169" s="27" t="str">
        <f>IF(StockData[[#This Row],[Spread]] &gt; AVERAGE(StockData[Spread]) * 1.2, "High", IF(StockData[[#This Row],[Spread]] &lt; AVERAGE(StockData[Spread]) * 0.8, "Low", "Medium"))</f>
        <v>Medium</v>
      </c>
      <c r="M1169" s="13">
        <f>(StockData[[#This Row],[close]] - StockData[[#This Row],[open]] )/ StockData[[#This Row],[open]]</f>
        <v>2.122158259342386E-3</v>
      </c>
      <c r="N1169" s="27">
        <f>IF(StockData[[#This Row],[change%]] &gt; 0.02, 0.9, IF(StockData[[#This Row],[change%]] &lt; -0.02, -0.9, 0))</f>
        <v>0</v>
      </c>
      <c r="O1169" s="27" t="str">
        <f>IF(StockData[[#This Row],[sentiment score]] &gt; 0.5, "Positive", IF(StockData[[#This Row],[sentiment score]] &lt; -0.5, "Negative", "Neutral"))</f>
        <v>Neutral</v>
      </c>
    </row>
    <row r="1170" spans="1:15" x14ac:dyDescent="0.3">
      <c r="A1170" s="1">
        <v>44132</v>
      </c>
      <c r="B1170" s="2">
        <v>416.48</v>
      </c>
      <c r="C1170" s="2">
        <v>418.6</v>
      </c>
      <c r="D1170" s="2">
        <v>406</v>
      </c>
      <c r="E1170" s="2">
        <v>406.02</v>
      </c>
      <c r="F1170" s="2">
        <v>25451409</v>
      </c>
      <c r="G1170" s="27" t="str">
        <f>TEXT(StockData[[#This Row],[Date]],"dddd")</f>
        <v>Wednesday</v>
      </c>
      <c r="H1170" s="27" t="str">
        <f>TEXT(StockData[[#This Row],[Date]],"mmm yyyy")</f>
        <v>Oct 2020</v>
      </c>
      <c r="I1170" s="2">
        <f>StockData[[#This Row],[high]] - StockData[[#This Row],[low]]</f>
        <v>12.600000000000023</v>
      </c>
      <c r="J1170" s="27" t="str">
        <f>IF(StockData[[#This Row],[high]]=_xlfn.MAXIFS(StockData[high],StockData[Date],"&lt;="&amp;StockData[[#This Row],[Date]]),"New High","Repeat")</f>
        <v>Repeat</v>
      </c>
      <c r="K1170" s="27" t="str">
        <f>IF(StockData[[#This Row],[Spread]]&lt;5,"Low",IF(StockData[[#This Row],[Spread]]&lt;=15,"Medium","High"))</f>
        <v>Medium</v>
      </c>
      <c r="L1170" s="27" t="str">
        <f>IF(StockData[[#This Row],[Spread]] &gt; AVERAGE(StockData[Spread]) * 1.2, "High", IF(StockData[[#This Row],[Spread]] &lt; AVERAGE(StockData[Spread]) * 0.8, "Low", "Medium"))</f>
        <v>Medium</v>
      </c>
      <c r="M1170" s="13">
        <f>(StockData[[#This Row],[close]] - StockData[[#This Row],[open]] )/ StockData[[#This Row],[open]]</f>
        <v>-2.5115251632731549E-2</v>
      </c>
      <c r="N1170" s="27">
        <f>IF(StockData[[#This Row],[change%]] &gt; 0.02, 0.9, IF(StockData[[#This Row],[change%]] &lt; -0.02, -0.9, 0))</f>
        <v>-0.9</v>
      </c>
      <c r="O1170" s="27" t="str">
        <f>IF(StockData[[#This Row],[sentiment score]] &gt; 0.5, "Positive", IF(StockData[[#This Row],[sentiment score]] &lt; -0.5, "Negative", "Neutral"))</f>
        <v>Negative</v>
      </c>
    </row>
    <row r="1171" spans="1:15" x14ac:dyDescent="0.3">
      <c r="A1171" s="1">
        <v>44131</v>
      </c>
      <c r="B1171" s="2">
        <v>423.76</v>
      </c>
      <c r="C1171" s="2">
        <v>430.5</v>
      </c>
      <c r="D1171" s="2">
        <v>420.1</v>
      </c>
      <c r="E1171" s="2">
        <v>424.68</v>
      </c>
      <c r="F1171" s="2">
        <v>22686506</v>
      </c>
      <c r="G1171" s="27" t="str">
        <f>TEXT(StockData[[#This Row],[Date]],"dddd")</f>
        <v>Tuesday</v>
      </c>
      <c r="H1171" s="27" t="str">
        <f>TEXT(StockData[[#This Row],[Date]],"mmm yyyy")</f>
        <v>Oct 2020</v>
      </c>
      <c r="I1171" s="2">
        <f>StockData[[#This Row],[high]] - StockData[[#This Row],[low]]</f>
        <v>10.399999999999977</v>
      </c>
      <c r="J1171" s="27" t="str">
        <f>IF(StockData[[#This Row],[high]]=_xlfn.MAXIFS(StockData[high],StockData[Date],"&lt;="&amp;StockData[[#This Row],[Date]]),"New High","Repeat")</f>
        <v>Repeat</v>
      </c>
      <c r="K1171" s="27" t="str">
        <f>IF(StockData[[#This Row],[Spread]]&lt;5,"Low",IF(StockData[[#This Row],[Spread]]&lt;=15,"Medium","High"))</f>
        <v>Medium</v>
      </c>
      <c r="L1171" s="27" t="str">
        <f>IF(StockData[[#This Row],[Spread]] &gt; AVERAGE(StockData[Spread]) * 1.2, "High", IF(StockData[[#This Row],[Spread]] &lt; AVERAGE(StockData[Spread]) * 0.8, "Low", "Medium"))</f>
        <v>Low</v>
      </c>
      <c r="M1171" s="13">
        <f>(StockData[[#This Row],[close]] - StockData[[#This Row],[open]] )/ StockData[[#This Row],[open]]</f>
        <v>2.1710402114404758E-3</v>
      </c>
      <c r="N1171" s="27">
        <f>IF(StockData[[#This Row],[change%]] &gt; 0.02, 0.9, IF(StockData[[#This Row],[change%]] &lt; -0.02, -0.9, 0))</f>
        <v>0</v>
      </c>
      <c r="O1171" s="27" t="str">
        <f>IF(StockData[[#This Row],[sentiment score]] &gt; 0.5, "Positive", IF(StockData[[#This Row],[sentiment score]] &lt; -0.5, "Negative", "Neutral"))</f>
        <v>Neutral</v>
      </c>
    </row>
    <row r="1172" spans="1:15" x14ac:dyDescent="0.3">
      <c r="A1172" s="1">
        <v>44130</v>
      </c>
      <c r="B1172" s="2">
        <v>411.63</v>
      </c>
      <c r="C1172" s="2">
        <v>425.76</v>
      </c>
      <c r="D1172" s="2">
        <v>410</v>
      </c>
      <c r="E1172" s="2">
        <v>420.28</v>
      </c>
      <c r="F1172" s="2">
        <v>28239161</v>
      </c>
      <c r="G1172" s="27" t="str">
        <f>TEXT(StockData[[#This Row],[Date]],"dddd")</f>
        <v>Monday</v>
      </c>
      <c r="H1172" s="27" t="str">
        <f>TEXT(StockData[[#This Row],[Date]],"mmm yyyy")</f>
        <v>Oct 2020</v>
      </c>
      <c r="I1172" s="2">
        <f>StockData[[#This Row],[high]] - StockData[[#This Row],[low]]</f>
        <v>15.759999999999991</v>
      </c>
      <c r="J1172" s="27" t="str">
        <f>IF(StockData[[#This Row],[high]]=_xlfn.MAXIFS(StockData[high],StockData[Date],"&lt;="&amp;StockData[[#This Row],[Date]]),"New High","Repeat")</f>
        <v>Repeat</v>
      </c>
      <c r="K1172" s="27" t="str">
        <f>IF(StockData[[#This Row],[Spread]]&lt;5,"Low",IF(StockData[[#This Row],[Spread]]&lt;=15,"Medium","High"))</f>
        <v>High</v>
      </c>
      <c r="L1172" s="27" t="str">
        <f>IF(StockData[[#This Row],[Spread]] &gt; AVERAGE(StockData[Spread]) * 1.2, "High", IF(StockData[[#This Row],[Spread]] &lt; AVERAGE(StockData[Spread]) * 0.8, "Low", "Medium"))</f>
        <v>Medium</v>
      </c>
      <c r="M1172" s="13">
        <f>(StockData[[#This Row],[close]] - StockData[[#This Row],[open]] )/ StockData[[#This Row],[open]]</f>
        <v>2.1014017442849104E-2</v>
      </c>
      <c r="N1172" s="27">
        <f>IF(StockData[[#This Row],[change%]] &gt; 0.02, 0.9, IF(StockData[[#This Row],[change%]] &lt; -0.02, -0.9, 0))</f>
        <v>0.9</v>
      </c>
      <c r="O1172" s="27" t="str">
        <f>IF(StockData[[#This Row],[sentiment score]] &gt; 0.5, "Positive", IF(StockData[[#This Row],[sentiment score]] &lt; -0.5, "Negative", "Neutral"))</f>
        <v>Positive</v>
      </c>
    </row>
    <row r="1173" spans="1:15" x14ac:dyDescent="0.3">
      <c r="A1173" s="1">
        <v>44127</v>
      </c>
      <c r="B1173" s="2">
        <v>421.84</v>
      </c>
      <c r="C1173" s="2">
        <v>422.88589999999999</v>
      </c>
      <c r="D1173" s="2">
        <v>407.38010000000003</v>
      </c>
      <c r="E1173" s="2">
        <v>420.63</v>
      </c>
      <c r="F1173" s="2">
        <v>33716980</v>
      </c>
      <c r="G1173" s="27" t="str">
        <f>TEXT(StockData[[#This Row],[Date]],"dddd")</f>
        <v>Friday</v>
      </c>
      <c r="H1173" s="27" t="str">
        <f>TEXT(StockData[[#This Row],[Date]],"mmm yyyy")</f>
        <v>Oct 2020</v>
      </c>
      <c r="I1173" s="2">
        <f>StockData[[#This Row],[high]] - StockData[[#This Row],[low]]</f>
        <v>15.505799999999965</v>
      </c>
      <c r="J1173" s="27" t="str">
        <f>IF(StockData[[#This Row],[high]]=_xlfn.MAXIFS(StockData[high],StockData[Date],"&lt;="&amp;StockData[[#This Row],[Date]]),"New High","Repeat")</f>
        <v>Repeat</v>
      </c>
      <c r="K1173" s="27" t="str">
        <f>IF(StockData[[#This Row],[Spread]]&lt;5,"Low",IF(StockData[[#This Row],[Spread]]&lt;=15,"Medium","High"))</f>
        <v>High</v>
      </c>
      <c r="L1173" s="27" t="str">
        <f>IF(StockData[[#This Row],[Spread]] &gt; AVERAGE(StockData[Spread]) * 1.2, "High", IF(StockData[[#This Row],[Spread]] &lt; AVERAGE(StockData[Spread]) * 0.8, "Low", "Medium"))</f>
        <v>Medium</v>
      </c>
      <c r="M1173" s="13">
        <f>(StockData[[#This Row],[close]] - StockData[[#This Row],[open]] )/ StockData[[#This Row],[open]]</f>
        <v>-2.8683861179593676E-3</v>
      </c>
      <c r="N1173" s="27">
        <f>IF(StockData[[#This Row],[change%]] &gt; 0.02, 0.9, IF(StockData[[#This Row],[change%]] &lt; -0.02, -0.9, 0))</f>
        <v>0</v>
      </c>
      <c r="O1173" s="27" t="str">
        <f>IF(StockData[[#This Row],[sentiment score]] &gt; 0.5, "Positive", IF(StockData[[#This Row],[sentiment score]] &lt; -0.5, "Negative", "Neutral"))</f>
        <v>Neutral</v>
      </c>
    </row>
    <row r="1174" spans="1:15" x14ac:dyDescent="0.3">
      <c r="A1174" s="1">
        <v>44126</v>
      </c>
      <c r="B1174" s="2">
        <v>441.92</v>
      </c>
      <c r="C1174" s="2">
        <v>445.23</v>
      </c>
      <c r="D1174" s="2">
        <v>424.51</v>
      </c>
      <c r="E1174" s="2">
        <v>425.79</v>
      </c>
      <c r="F1174" s="2">
        <v>39993191</v>
      </c>
      <c r="G1174" s="27" t="str">
        <f>TEXT(StockData[[#This Row],[Date]],"dddd")</f>
        <v>Thursday</v>
      </c>
      <c r="H1174" s="27" t="str">
        <f>TEXT(StockData[[#This Row],[Date]],"mmm yyyy")</f>
        <v>Oct 2020</v>
      </c>
      <c r="I1174" s="2">
        <f>StockData[[#This Row],[high]] - StockData[[#This Row],[low]]</f>
        <v>20.720000000000027</v>
      </c>
      <c r="J1174" s="27" t="str">
        <f>IF(StockData[[#This Row],[high]]=_xlfn.MAXIFS(StockData[high],StockData[Date],"&lt;="&amp;StockData[[#This Row],[Date]]),"New High","Repeat")</f>
        <v>Repeat</v>
      </c>
      <c r="K1174" s="27" t="str">
        <f>IF(StockData[[#This Row],[Spread]]&lt;5,"Low",IF(StockData[[#This Row],[Spread]]&lt;=15,"Medium","High"))</f>
        <v>High</v>
      </c>
      <c r="L1174" s="27" t="str">
        <f>IF(StockData[[#This Row],[Spread]] &gt; AVERAGE(StockData[Spread]) * 1.2, "High", IF(StockData[[#This Row],[Spread]] &lt; AVERAGE(StockData[Spread]) * 0.8, "Low", "Medium"))</f>
        <v>High</v>
      </c>
      <c r="M1174" s="13">
        <f>(StockData[[#This Row],[close]] - StockData[[#This Row],[open]] )/ StockData[[#This Row],[open]]</f>
        <v>-3.6499818971759586E-2</v>
      </c>
      <c r="N1174" s="27">
        <f>IF(StockData[[#This Row],[change%]] &gt; 0.02, 0.9, IF(StockData[[#This Row],[change%]] &lt; -0.02, -0.9, 0))</f>
        <v>-0.9</v>
      </c>
      <c r="O1174" s="27" t="str">
        <f>IF(StockData[[#This Row],[sentiment score]] &gt; 0.5, "Positive", IF(StockData[[#This Row],[sentiment score]] &lt; -0.5, "Negative", "Neutral"))</f>
        <v>Negative</v>
      </c>
    </row>
    <row r="1175" spans="1:15" x14ac:dyDescent="0.3">
      <c r="A1175" s="1">
        <v>44125</v>
      </c>
      <c r="B1175" s="2">
        <v>422.7</v>
      </c>
      <c r="C1175" s="2">
        <v>432.95</v>
      </c>
      <c r="D1175" s="2">
        <v>421.25</v>
      </c>
      <c r="E1175" s="2">
        <v>422.64</v>
      </c>
      <c r="F1175" s="2">
        <v>32370461</v>
      </c>
      <c r="G1175" s="27" t="str">
        <f>TEXT(StockData[[#This Row],[Date]],"dddd")</f>
        <v>Wednesday</v>
      </c>
      <c r="H1175" s="27" t="str">
        <f>TEXT(StockData[[#This Row],[Date]],"mmm yyyy")</f>
        <v>Oct 2020</v>
      </c>
      <c r="I1175" s="2">
        <f>StockData[[#This Row],[high]] - StockData[[#This Row],[low]]</f>
        <v>11.699999999999989</v>
      </c>
      <c r="J1175" s="27" t="str">
        <f>IF(StockData[[#This Row],[high]]=_xlfn.MAXIFS(StockData[high],StockData[Date],"&lt;="&amp;StockData[[#This Row],[Date]]),"New High","Repeat")</f>
        <v>Repeat</v>
      </c>
      <c r="K1175" s="27" t="str">
        <f>IF(StockData[[#This Row],[Spread]]&lt;5,"Low",IF(StockData[[#This Row],[Spread]]&lt;=15,"Medium","High"))</f>
        <v>Medium</v>
      </c>
      <c r="L1175" s="27" t="str">
        <f>IF(StockData[[#This Row],[Spread]] &gt; AVERAGE(StockData[Spread]) * 1.2, "High", IF(StockData[[#This Row],[Spread]] &lt; AVERAGE(StockData[Spread]) * 0.8, "Low", "Medium"))</f>
        <v>Medium</v>
      </c>
      <c r="M1175" s="13">
        <f>(StockData[[#This Row],[close]] - StockData[[#This Row],[open]] )/ StockData[[#This Row],[open]]</f>
        <v>-1.4194464158978536E-4</v>
      </c>
      <c r="N1175" s="27">
        <f>IF(StockData[[#This Row],[change%]] &gt; 0.02, 0.9, IF(StockData[[#This Row],[change%]] &lt; -0.02, -0.9, 0))</f>
        <v>0</v>
      </c>
      <c r="O1175" s="27" t="str">
        <f>IF(StockData[[#This Row],[sentiment score]] &gt; 0.5, "Positive", IF(StockData[[#This Row],[sentiment score]] &lt; -0.5, "Negative", "Neutral"))</f>
        <v>Neutral</v>
      </c>
    </row>
    <row r="1176" spans="1:15" x14ac:dyDescent="0.3">
      <c r="A1176" s="1">
        <v>44124</v>
      </c>
      <c r="B1176" s="2">
        <v>431.75</v>
      </c>
      <c r="C1176" s="2">
        <v>431.75</v>
      </c>
      <c r="D1176" s="2">
        <v>419.05009999999999</v>
      </c>
      <c r="E1176" s="2">
        <v>421.94</v>
      </c>
      <c r="F1176" s="2">
        <v>31656289</v>
      </c>
      <c r="G1176" s="27" t="str">
        <f>TEXT(StockData[[#This Row],[Date]],"dddd")</f>
        <v>Tuesday</v>
      </c>
      <c r="H1176" s="27" t="str">
        <f>TEXT(StockData[[#This Row],[Date]],"mmm yyyy")</f>
        <v>Oct 2020</v>
      </c>
      <c r="I1176" s="2">
        <f>StockData[[#This Row],[high]] - StockData[[#This Row],[low]]</f>
        <v>12.699900000000014</v>
      </c>
      <c r="J1176" s="27" t="str">
        <f>IF(StockData[[#This Row],[high]]=_xlfn.MAXIFS(StockData[high],StockData[Date],"&lt;="&amp;StockData[[#This Row],[Date]]),"New High","Repeat")</f>
        <v>Repeat</v>
      </c>
      <c r="K1176" s="27" t="str">
        <f>IF(StockData[[#This Row],[Spread]]&lt;5,"Low",IF(StockData[[#This Row],[Spread]]&lt;=15,"Medium","High"))</f>
        <v>Medium</v>
      </c>
      <c r="L1176" s="27" t="str">
        <f>IF(StockData[[#This Row],[Spread]] &gt; AVERAGE(StockData[Spread]) * 1.2, "High", IF(StockData[[#This Row],[Spread]] &lt; AVERAGE(StockData[Spread]) * 0.8, "Low", "Medium"))</f>
        <v>Medium</v>
      </c>
      <c r="M1176" s="13">
        <f>(StockData[[#This Row],[close]] - StockData[[#This Row],[open]] )/ StockData[[#This Row],[open]]</f>
        <v>-2.2721482339316739E-2</v>
      </c>
      <c r="N1176" s="27">
        <f>IF(StockData[[#This Row],[change%]] &gt; 0.02, 0.9, IF(StockData[[#This Row],[change%]] &lt; -0.02, -0.9, 0))</f>
        <v>-0.9</v>
      </c>
      <c r="O1176" s="27" t="str">
        <f>IF(StockData[[#This Row],[sentiment score]] &gt; 0.5, "Positive", IF(StockData[[#This Row],[sentiment score]] &lt; -0.5, "Negative", "Neutral"))</f>
        <v>Negative</v>
      </c>
    </row>
    <row r="1177" spans="1:15" x14ac:dyDescent="0.3">
      <c r="A1177" s="1">
        <v>44123</v>
      </c>
      <c r="B1177" s="2">
        <v>446.24</v>
      </c>
      <c r="C1177" s="2">
        <v>447</v>
      </c>
      <c r="D1177" s="2">
        <v>428.87</v>
      </c>
      <c r="E1177" s="2">
        <v>430.83</v>
      </c>
      <c r="F1177" s="2">
        <v>36287843</v>
      </c>
      <c r="G1177" s="27" t="str">
        <f>TEXT(StockData[[#This Row],[Date]],"dddd")</f>
        <v>Monday</v>
      </c>
      <c r="H1177" s="27" t="str">
        <f>TEXT(StockData[[#This Row],[Date]],"mmm yyyy")</f>
        <v>Oct 2020</v>
      </c>
      <c r="I1177" s="2">
        <f>StockData[[#This Row],[high]] - StockData[[#This Row],[low]]</f>
        <v>18.129999999999995</v>
      </c>
      <c r="J1177" s="27" t="str">
        <f>IF(StockData[[#This Row],[high]]=_xlfn.MAXIFS(StockData[high],StockData[Date],"&lt;="&amp;StockData[[#This Row],[Date]]),"New High","Repeat")</f>
        <v>Repeat</v>
      </c>
      <c r="K1177" s="27" t="str">
        <f>IF(StockData[[#This Row],[Spread]]&lt;5,"Low",IF(StockData[[#This Row],[Spread]]&lt;=15,"Medium","High"))</f>
        <v>High</v>
      </c>
      <c r="L1177" s="27" t="str">
        <f>IF(StockData[[#This Row],[Spread]] &gt; AVERAGE(StockData[Spread]) * 1.2, "High", IF(StockData[[#This Row],[Spread]] &lt; AVERAGE(StockData[Spread]) * 0.8, "Low", "Medium"))</f>
        <v>High</v>
      </c>
      <c r="M1177" s="13">
        <f>(StockData[[#This Row],[close]] - StockData[[#This Row],[open]] )/ StockData[[#This Row],[open]]</f>
        <v>-3.4532986733596324E-2</v>
      </c>
      <c r="N1177" s="27">
        <f>IF(StockData[[#This Row],[change%]] &gt; 0.02, 0.9, IF(StockData[[#This Row],[change%]] &lt; -0.02, -0.9, 0))</f>
        <v>-0.9</v>
      </c>
      <c r="O1177" s="27" t="str">
        <f>IF(StockData[[#This Row],[sentiment score]] &gt; 0.5, "Positive", IF(StockData[[#This Row],[sentiment score]] &lt; -0.5, "Negative", "Neutral"))</f>
        <v>Negative</v>
      </c>
    </row>
    <row r="1178" spans="1:15" x14ac:dyDescent="0.3">
      <c r="A1178" s="1">
        <v>44120</v>
      </c>
      <c r="B1178" s="2">
        <v>454.44</v>
      </c>
      <c r="C1178" s="2">
        <v>455.94990000000001</v>
      </c>
      <c r="D1178" s="2">
        <v>438.85</v>
      </c>
      <c r="E1178" s="2">
        <v>439.67</v>
      </c>
      <c r="F1178" s="2">
        <v>32775879</v>
      </c>
      <c r="G1178" s="27" t="str">
        <f>TEXT(StockData[[#This Row],[Date]],"dddd")</f>
        <v>Friday</v>
      </c>
      <c r="H1178" s="27" t="str">
        <f>TEXT(StockData[[#This Row],[Date]],"mmm yyyy")</f>
        <v>Oct 2020</v>
      </c>
      <c r="I1178" s="2">
        <f>StockData[[#This Row],[high]] - StockData[[#This Row],[low]]</f>
        <v>17.099899999999991</v>
      </c>
      <c r="J1178" s="27" t="str">
        <f>IF(StockData[[#This Row],[high]]=_xlfn.MAXIFS(StockData[high],StockData[Date],"&lt;="&amp;StockData[[#This Row],[Date]]),"New High","Repeat")</f>
        <v>Repeat</v>
      </c>
      <c r="K1178" s="27" t="str">
        <f>IF(StockData[[#This Row],[Spread]]&lt;5,"Low",IF(StockData[[#This Row],[Spread]]&lt;=15,"Medium","High"))</f>
        <v>High</v>
      </c>
      <c r="L1178" s="27" t="str">
        <f>IF(StockData[[#This Row],[Spread]] &gt; AVERAGE(StockData[Spread]) * 1.2, "High", IF(StockData[[#This Row],[Spread]] &lt; AVERAGE(StockData[Spread]) * 0.8, "Low", "Medium"))</f>
        <v>High</v>
      </c>
      <c r="M1178" s="13">
        <f>(StockData[[#This Row],[close]] - StockData[[#This Row],[open]] )/ StockData[[#This Row],[open]]</f>
        <v>-3.2501540357362871E-2</v>
      </c>
      <c r="N1178" s="27">
        <f>IF(StockData[[#This Row],[change%]] &gt; 0.02, 0.9, IF(StockData[[#This Row],[change%]] &lt; -0.02, -0.9, 0))</f>
        <v>-0.9</v>
      </c>
      <c r="O1178" s="27" t="str">
        <f>IF(StockData[[#This Row],[sentiment score]] &gt; 0.5, "Positive", IF(StockData[[#This Row],[sentiment score]] &lt; -0.5, "Negative", "Neutral"))</f>
        <v>Negative</v>
      </c>
    </row>
    <row r="1179" spans="1:15" x14ac:dyDescent="0.3">
      <c r="A1179" s="1">
        <v>44119</v>
      </c>
      <c r="B1179" s="2">
        <v>450.31</v>
      </c>
      <c r="C1179" s="2">
        <v>456.57</v>
      </c>
      <c r="D1179" s="2">
        <v>442.5</v>
      </c>
      <c r="E1179" s="2">
        <v>448.88</v>
      </c>
      <c r="F1179" s="2">
        <v>35672354</v>
      </c>
      <c r="G1179" s="27" t="str">
        <f>TEXT(StockData[[#This Row],[Date]],"dddd")</f>
        <v>Thursday</v>
      </c>
      <c r="H1179" s="27" t="str">
        <f>TEXT(StockData[[#This Row],[Date]],"mmm yyyy")</f>
        <v>Oct 2020</v>
      </c>
      <c r="I1179" s="2">
        <f>StockData[[#This Row],[high]] - StockData[[#This Row],[low]]</f>
        <v>14.069999999999993</v>
      </c>
      <c r="J1179" s="27" t="str">
        <f>IF(StockData[[#This Row],[high]]=_xlfn.MAXIFS(StockData[high],StockData[Date],"&lt;="&amp;StockData[[#This Row],[Date]]),"New High","Repeat")</f>
        <v>Repeat</v>
      </c>
      <c r="K1179" s="27" t="str">
        <f>IF(StockData[[#This Row],[Spread]]&lt;5,"Low",IF(StockData[[#This Row],[Spread]]&lt;=15,"Medium","High"))</f>
        <v>Medium</v>
      </c>
      <c r="L1179" s="27" t="str">
        <f>IF(StockData[[#This Row],[Spread]] &gt; AVERAGE(StockData[Spread]) * 1.2, "High", IF(StockData[[#This Row],[Spread]] &lt; AVERAGE(StockData[Spread]) * 0.8, "Low", "Medium"))</f>
        <v>Medium</v>
      </c>
      <c r="M1179" s="13">
        <f>(StockData[[#This Row],[close]] - StockData[[#This Row],[open]] )/ StockData[[#This Row],[open]]</f>
        <v>-3.175590149008476E-3</v>
      </c>
      <c r="N1179" s="27">
        <f>IF(StockData[[#This Row],[change%]] &gt; 0.02, 0.9, IF(StockData[[#This Row],[change%]] &lt; -0.02, -0.9, 0))</f>
        <v>0</v>
      </c>
      <c r="O1179" s="27" t="str">
        <f>IF(StockData[[#This Row],[sentiment score]] &gt; 0.5, "Positive", IF(StockData[[#This Row],[sentiment score]] &lt; -0.5, "Negative", "Neutral"))</f>
        <v>Neutral</v>
      </c>
    </row>
    <row r="1180" spans="1:15" x14ac:dyDescent="0.3">
      <c r="A1180" s="1">
        <v>44118</v>
      </c>
      <c r="B1180" s="2">
        <v>449.78</v>
      </c>
      <c r="C1180" s="2">
        <v>465.9</v>
      </c>
      <c r="D1180" s="2">
        <v>447.35</v>
      </c>
      <c r="E1180" s="2">
        <v>461.3</v>
      </c>
      <c r="F1180" s="2">
        <v>48045394</v>
      </c>
      <c r="G1180" s="27" t="str">
        <f>TEXT(StockData[[#This Row],[Date]],"dddd")</f>
        <v>Wednesday</v>
      </c>
      <c r="H1180" s="27" t="str">
        <f>TEXT(StockData[[#This Row],[Date]],"mmm yyyy")</f>
        <v>Oct 2020</v>
      </c>
      <c r="I1180" s="2">
        <f>StockData[[#This Row],[high]] - StockData[[#This Row],[low]]</f>
        <v>18.549999999999955</v>
      </c>
      <c r="J1180" s="27" t="str">
        <f>IF(StockData[[#This Row],[high]]=_xlfn.MAXIFS(StockData[high],StockData[Date],"&lt;="&amp;StockData[[#This Row],[Date]]),"New High","Repeat")</f>
        <v>Repeat</v>
      </c>
      <c r="K1180" s="27" t="str">
        <f>IF(StockData[[#This Row],[Spread]]&lt;5,"Low",IF(StockData[[#This Row],[Spread]]&lt;=15,"Medium","High"))</f>
        <v>High</v>
      </c>
      <c r="L1180" s="27" t="str">
        <f>IF(StockData[[#This Row],[Spread]] &gt; AVERAGE(StockData[Spread]) * 1.2, "High", IF(StockData[[#This Row],[Spread]] &lt; AVERAGE(StockData[Spread]) * 0.8, "Low", "Medium"))</f>
        <v>High</v>
      </c>
      <c r="M1180" s="13">
        <f>(StockData[[#This Row],[close]] - StockData[[#This Row],[open]] )/ StockData[[#This Row],[open]]</f>
        <v>2.5612521677264528E-2</v>
      </c>
      <c r="N1180" s="27">
        <f>IF(StockData[[#This Row],[change%]] &gt; 0.02, 0.9, IF(StockData[[#This Row],[change%]] &lt; -0.02, -0.9, 0))</f>
        <v>0.9</v>
      </c>
      <c r="O1180" s="27" t="str">
        <f>IF(StockData[[#This Row],[sentiment score]] &gt; 0.5, "Positive", IF(StockData[[#This Row],[sentiment score]] &lt; -0.5, "Negative", "Neutral"))</f>
        <v>Positive</v>
      </c>
    </row>
    <row r="1181" spans="1:15" x14ac:dyDescent="0.3">
      <c r="A1181" s="1">
        <v>44117</v>
      </c>
      <c r="B1181" s="2">
        <v>443.35</v>
      </c>
      <c r="C1181" s="2">
        <v>448.89</v>
      </c>
      <c r="D1181" s="2">
        <v>436.6</v>
      </c>
      <c r="E1181" s="2">
        <v>446.65</v>
      </c>
      <c r="F1181" s="2">
        <v>34463665</v>
      </c>
      <c r="G1181" s="27" t="str">
        <f>TEXT(StockData[[#This Row],[Date]],"dddd")</f>
        <v>Tuesday</v>
      </c>
      <c r="H1181" s="27" t="str">
        <f>TEXT(StockData[[#This Row],[Date]],"mmm yyyy")</f>
        <v>Oct 2020</v>
      </c>
      <c r="I1181" s="2">
        <f>StockData[[#This Row],[high]] - StockData[[#This Row],[low]]</f>
        <v>12.289999999999964</v>
      </c>
      <c r="J1181" s="27" t="str">
        <f>IF(StockData[[#This Row],[high]]=_xlfn.MAXIFS(StockData[high],StockData[Date],"&lt;="&amp;StockData[[#This Row],[Date]]),"New High","Repeat")</f>
        <v>Repeat</v>
      </c>
      <c r="K1181" s="27" t="str">
        <f>IF(StockData[[#This Row],[Spread]]&lt;5,"Low",IF(StockData[[#This Row],[Spread]]&lt;=15,"Medium","High"))</f>
        <v>Medium</v>
      </c>
      <c r="L1181" s="27" t="str">
        <f>IF(StockData[[#This Row],[Spread]] &gt; AVERAGE(StockData[Spread]) * 1.2, "High", IF(StockData[[#This Row],[Spread]] &lt; AVERAGE(StockData[Spread]) * 0.8, "Low", "Medium"))</f>
        <v>Medium</v>
      </c>
      <c r="M1181" s="13">
        <f>(StockData[[#This Row],[close]] - StockData[[#This Row],[open]] )/ StockData[[#This Row],[open]]</f>
        <v>7.4433291981503428E-3</v>
      </c>
      <c r="N1181" s="27">
        <f>IF(StockData[[#This Row],[change%]] &gt; 0.02, 0.9, IF(StockData[[#This Row],[change%]] &lt; -0.02, -0.9, 0))</f>
        <v>0</v>
      </c>
      <c r="O1181" s="27" t="str">
        <f>IF(StockData[[#This Row],[sentiment score]] &gt; 0.5, "Positive", IF(StockData[[#This Row],[sentiment score]] &lt; -0.5, "Negative", "Neutral"))</f>
        <v>Neutral</v>
      </c>
    </row>
    <row r="1182" spans="1:15" x14ac:dyDescent="0.3">
      <c r="A1182" s="1">
        <v>44116</v>
      </c>
      <c r="B1182" s="2">
        <v>442</v>
      </c>
      <c r="C1182" s="2">
        <v>448.74</v>
      </c>
      <c r="D1182" s="2">
        <v>438.58</v>
      </c>
      <c r="E1182" s="2">
        <v>442.3</v>
      </c>
      <c r="F1182" s="2">
        <v>38791133</v>
      </c>
      <c r="G1182" s="27" t="str">
        <f>TEXT(StockData[[#This Row],[Date]],"dddd")</f>
        <v>Monday</v>
      </c>
      <c r="H1182" s="27" t="str">
        <f>TEXT(StockData[[#This Row],[Date]],"mmm yyyy")</f>
        <v>Oct 2020</v>
      </c>
      <c r="I1182" s="2">
        <f>StockData[[#This Row],[high]] - StockData[[#This Row],[low]]</f>
        <v>10.160000000000025</v>
      </c>
      <c r="J1182" s="27" t="str">
        <f>IF(StockData[[#This Row],[high]]=_xlfn.MAXIFS(StockData[high],StockData[Date],"&lt;="&amp;StockData[[#This Row],[Date]]),"New High","Repeat")</f>
        <v>Repeat</v>
      </c>
      <c r="K1182" s="27" t="str">
        <f>IF(StockData[[#This Row],[Spread]]&lt;5,"Low",IF(StockData[[#This Row],[Spread]]&lt;=15,"Medium","High"))</f>
        <v>Medium</v>
      </c>
      <c r="L1182" s="27" t="str">
        <f>IF(StockData[[#This Row],[Spread]] &gt; AVERAGE(StockData[Spread]) * 1.2, "High", IF(StockData[[#This Row],[Spread]] &lt; AVERAGE(StockData[Spread]) * 0.8, "Low", "Medium"))</f>
        <v>Low</v>
      </c>
      <c r="M1182" s="13">
        <f>(StockData[[#This Row],[close]] - StockData[[#This Row],[open]] )/ StockData[[#This Row],[open]]</f>
        <v>6.7873303167423381E-4</v>
      </c>
      <c r="N1182" s="27">
        <f>IF(StockData[[#This Row],[change%]] &gt; 0.02, 0.9, IF(StockData[[#This Row],[change%]] &lt; -0.02, -0.9, 0))</f>
        <v>0</v>
      </c>
      <c r="O1182" s="27" t="str">
        <f>IF(StockData[[#This Row],[sentiment score]] &gt; 0.5, "Positive", IF(StockData[[#This Row],[sentiment score]] &lt; -0.5, "Negative", "Neutral"))</f>
        <v>Neutral</v>
      </c>
    </row>
    <row r="1183" spans="1:15" x14ac:dyDescent="0.3">
      <c r="A1183" s="1">
        <v>44113</v>
      </c>
      <c r="B1183" s="2">
        <v>430.13</v>
      </c>
      <c r="C1183" s="2">
        <v>434.5899</v>
      </c>
      <c r="D1183" s="2">
        <v>426.46010000000001</v>
      </c>
      <c r="E1183" s="2">
        <v>434</v>
      </c>
      <c r="F1183" s="2">
        <v>28925656</v>
      </c>
      <c r="G1183" s="27" t="str">
        <f>TEXT(StockData[[#This Row],[Date]],"dddd")</f>
        <v>Friday</v>
      </c>
      <c r="H1183" s="27" t="str">
        <f>TEXT(StockData[[#This Row],[Date]],"mmm yyyy")</f>
        <v>Oct 2020</v>
      </c>
      <c r="I1183" s="2">
        <f>StockData[[#This Row],[high]] - StockData[[#This Row],[low]]</f>
        <v>8.1297999999999888</v>
      </c>
      <c r="J1183" s="27" t="str">
        <f>IF(StockData[[#This Row],[high]]=_xlfn.MAXIFS(StockData[high],StockData[Date],"&lt;="&amp;StockData[[#This Row],[Date]]),"New High","Repeat")</f>
        <v>Repeat</v>
      </c>
      <c r="K1183" s="27" t="str">
        <f>IF(StockData[[#This Row],[Spread]]&lt;5,"Low",IF(StockData[[#This Row],[Spread]]&lt;=15,"Medium","High"))</f>
        <v>Medium</v>
      </c>
      <c r="L1183" s="27" t="str">
        <f>IF(StockData[[#This Row],[Spread]] &gt; AVERAGE(StockData[Spread]) * 1.2, "High", IF(StockData[[#This Row],[Spread]] &lt; AVERAGE(StockData[Spread]) * 0.8, "Low", "Medium"))</f>
        <v>Low</v>
      </c>
      <c r="M1183" s="13">
        <f>(StockData[[#This Row],[close]] - StockData[[#This Row],[open]] )/ StockData[[#This Row],[open]]</f>
        <v>8.9972798921256463E-3</v>
      </c>
      <c r="N1183" s="27">
        <f>IF(StockData[[#This Row],[change%]] &gt; 0.02, 0.9, IF(StockData[[#This Row],[change%]] &lt; -0.02, -0.9, 0))</f>
        <v>0</v>
      </c>
      <c r="O1183" s="27" t="str">
        <f>IF(StockData[[#This Row],[sentiment score]] &gt; 0.5, "Positive", IF(StockData[[#This Row],[sentiment score]] &lt; -0.5, "Negative", "Neutral"))</f>
        <v>Neutral</v>
      </c>
    </row>
    <row r="1184" spans="1:15" x14ac:dyDescent="0.3">
      <c r="A1184" s="1">
        <v>44112</v>
      </c>
      <c r="B1184" s="2">
        <v>438.44</v>
      </c>
      <c r="C1184" s="2">
        <v>439</v>
      </c>
      <c r="D1184" s="2">
        <v>425.3</v>
      </c>
      <c r="E1184" s="2">
        <v>425.92</v>
      </c>
      <c r="F1184" s="2">
        <v>40421116</v>
      </c>
      <c r="G1184" s="27" t="str">
        <f>TEXT(StockData[[#This Row],[Date]],"dddd")</f>
        <v>Thursday</v>
      </c>
      <c r="H1184" s="27" t="str">
        <f>TEXT(StockData[[#This Row],[Date]],"mmm yyyy")</f>
        <v>Oct 2020</v>
      </c>
      <c r="I1184" s="2">
        <f>StockData[[#This Row],[high]] - StockData[[#This Row],[low]]</f>
        <v>13.699999999999989</v>
      </c>
      <c r="J1184" s="27" t="str">
        <f>IF(StockData[[#This Row],[high]]=_xlfn.MAXIFS(StockData[high],StockData[Date],"&lt;="&amp;StockData[[#This Row],[Date]]),"New High","Repeat")</f>
        <v>Repeat</v>
      </c>
      <c r="K1184" s="27" t="str">
        <f>IF(StockData[[#This Row],[Spread]]&lt;5,"Low",IF(StockData[[#This Row],[Spread]]&lt;=15,"Medium","High"))</f>
        <v>Medium</v>
      </c>
      <c r="L1184" s="27" t="str">
        <f>IF(StockData[[#This Row],[Spread]] &gt; AVERAGE(StockData[Spread]) * 1.2, "High", IF(StockData[[#This Row],[Spread]] &lt; AVERAGE(StockData[Spread]) * 0.8, "Low", "Medium"))</f>
        <v>Medium</v>
      </c>
      <c r="M1184" s="13">
        <f>(StockData[[#This Row],[close]] - StockData[[#This Row],[open]] )/ StockData[[#This Row],[open]]</f>
        <v>-2.8555788705410048E-2</v>
      </c>
      <c r="N1184" s="27">
        <f>IF(StockData[[#This Row],[change%]] &gt; 0.02, 0.9, IF(StockData[[#This Row],[change%]] &lt; -0.02, -0.9, 0))</f>
        <v>-0.9</v>
      </c>
      <c r="O1184" s="27" t="str">
        <f>IF(StockData[[#This Row],[sentiment score]] &gt; 0.5, "Positive", IF(StockData[[#This Row],[sentiment score]] &lt; -0.5, "Negative", "Neutral"))</f>
        <v>Negative</v>
      </c>
    </row>
    <row r="1185" spans="1:15" x14ac:dyDescent="0.3">
      <c r="A1185" s="1">
        <v>44111</v>
      </c>
      <c r="B1185" s="2">
        <v>419.87</v>
      </c>
      <c r="C1185" s="2">
        <v>429.9</v>
      </c>
      <c r="D1185" s="2">
        <v>413.84500000000003</v>
      </c>
      <c r="E1185" s="2">
        <v>425.3</v>
      </c>
      <c r="F1185" s="2">
        <v>43127709</v>
      </c>
      <c r="G1185" s="27" t="str">
        <f>TEXT(StockData[[#This Row],[Date]],"dddd")</f>
        <v>Wednesday</v>
      </c>
      <c r="H1185" s="27" t="str">
        <f>TEXT(StockData[[#This Row],[Date]],"mmm yyyy")</f>
        <v>Oct 2020</v>
      </c>
      <c r="I1185" s="2">
        <f>StockData[[#This Row],[high]] - StockData[[#This Row],[low]]</f>
        <v>16.05499999999995</v>
      </c>
      <c r="J1185" s="27" t="str">
        <f>IF(StockData[[#This Row],[high]]=_xlfn.MAXIFS(StockData[high],StockData[Date],"&lt;="&amp;StockData[[#This Row],[Date]]),"New High","Repeat")</f>
        <v>Repeat</v>
      </c>
      <c r="K1185" s="27" t="str">
        <f>IF(StockData[[#This Row],[Spread]]&lt;5,"Low",IF(StockData[[#This Row],[Spread]]&lt;=15,"Medium","High"))</f>
        <v>High</v>
      </c>
      <c r="L1185" s="27" t="str">
        <f>IF(StockData[[#This Row],[Spread]] &gt; AVERAGE(StockData[Spread]) * 1.2, "High", IF(StockData[[#This Row],[Spread]] &lt; AVERAGE(StockData[Spread]) * 0.8, "Low", "Medium"))</f>
        <v>Medium</v>
      </c>
      <c r="M1185" s="13">
        <f>(StockData[[#This Row],[close]] - StockData[[#This Row],[open]] )/ StockData[[#This Row],[open]]</f>
        <v>1.2932574368256858E-2</v>
      </c>
      <c r="N1185" s="27">
        <f>IF(StockData[[#This Row],[change%]] &gt; 0.02, 0.9, IF(StockData[[#This Row],[change%]] &lt; -0.02, -0.9, 0))</f>
        <v>0</v>
      </c>
      <c r="O1185" s="27" t="str">
        <f>IF(StockData[[#This Row],[sentiment score]] &gt; 0.5, "Positive", IF(StockData[[#This Row],[sentiment score]] &lt; -0.5, "Negative", "Neutral"))</f>
        <v>Neutral</v>
      </c>
    </row>
    <row r="1186" spans="1:15" x14ac:dyDescent="0.3">
      <c r="A1186" s="1">
        <v>44110</v>
      </c>
      <c r="B1186" s="2">
        <v>423.79</v>
      </c>
      <c r="C1186" s="2">
        <v>428.7799</v>
      </c>
      <c r="D1186" s="2">
        <v>406.05</v>
      </c>
      <c r="E1186" s="2">
        <v>413.98</v>
      </c>
      <c r="F1186" s="2">
        <v>49146259</v>
      </c>
      <c r="G1186" s="27" t="str">
        <f>TEXT(StockData[[#This Row],[Date]],"dddd")</f>
        <v>Tuesday</v>
      </c>
      <c r="H1186" s="27" t="str">
        <f>TEXT(StockData[[#This Row],[Date]],"mmm yyyy")</f>
        <v>Oct 2020</v>
      </c>
      <c r="I1186" s="2">
        <f>StockData[[#This Row],[high]] - StockData[[#This Row],[low]]</f>
        <v>22.729899999999986</v>
      </c>
      <c r="J1186" s="27" t="str">
        <f>IF(StockData[[#This Row],[high]]=_xlfn.MAXIFS(StockData[high],StockData[Date],"&lt;="&amp;StockData[[#This Row],[Date]]),"New High","Repeat")</f>
        <v>Repeat</v>
      </c>
      <c r="K1186" s="27" t="str">
        <f>IF(StockData[[#This Row],[Spread]]&lt;5,"Low",IF(StockData[[#This Row],[Spread]]&lt;=15,"Medium","High"))</f>
        <v>High</v>
      </c>
      <c r="L1186" s="27" t="str">
        <f>IF(StockData[[#This Row],[Spread]] &gt; AVERAGE(StockData[Spread]) * 1.2, "High", IF(StockData[[#This Row],[Spread]] &lt; AVERAGE(StockData[Spread]) * 0.8, "Low", "Medium"))</f>
        <v>High</v>
      </c>
      <c r="M1186" s="13">
        <f>(StockData[[#This Row],[close]] - StockData[[#This Row],[open]] )/ StockData[[#This Row],[open]]</f>
        <v>-2.3148257391632652E-2</v>
      </c>
      <c r="N1186" s="27">
        <f>IF(StockData[[#This Row],[change%]] &gt; 0.02, 0.9, IF(StockData[[#This Row],[change%]] &lt; -0.02, -0.9, 0))</f>
        <v>-0.9</v>
      </c>
      <c r="O1186" s="27" t="str">
        <f>IF(StockData[[#This Row],[sentiment score]] &gt; 0.5, "Positive", IF(StockData[[#This Row],[sentiment score]] &lt; -0.5, "Negative", "Neutral"))</f>
        <v>Negative</v>
      </c>
    </row>
    <row r="1187" spans="1:15" x14ac:dyDescent="0.3">
      <c r="A1187" s="1">
        <v>44109</v>
      </c>
      <c r="B1187" s="2">
        <v>423.35</v>
      </c>
      <c r="C1187" s="2">
        <v>433.64</v>
      </c>
      <c r="D1187" s="2">
        <v>419.33</v>
      </c>
      <c r="E1187" s="2">
        <v>425.68</v>
      </c>
      <c r="F1187" s="2">
        <v>44722786</v>
      </c>
      <c r="G1187" s="27" t="str">
        <f>TEXT(StockData[[#This Row],[Date]],"dddd")</f>
        <v>Monday</v>
      </c>
      <c r="H1187" s="27" t="str">
        <f>TEXT(StockData[[#This Row],[Date]],"mmm yyyy")</f>
        <v>Oct 2020</v>
      </c>
      <c r="I1187" s="2">
        <f>StockData[[#This Row],[high]] - StockData[[#This Row],[low]]</f>
        <v>14.310000000000002</v>
      </c>
      <c r="J1187" s="27" t="str">
        <f>IF(StockData[[#This Row],[high]]=_xlfn.MAXIFS(StockData[high],StockData[Date],"&lt;="&amp;StockData[[#This Row],[Date]]),"New High","Repeat")</f>
        <v>Repeat</v>
      </c>
      <c r="K1187" s="27" t="str">
        <f>IF(StockData[[#This Row],[Spread]]&lt;5,"Low",IF(StockData[[#This Row],[Spread]]&lt;=15,"Medium","High"))</f>
        <v>Medium</v>
      </c>
      <c r="L1187" s="27" t="str">
        <f>IF(StockData[[#This Row],[Spread]] &gt; AVERAGE(StockData[Spread]) * 1.2, "High", IF(StockData[[#This Row],[Spread]] &lt; AVERAGE(StockData[Spread]) * 0.8, "Low", "Medium"))</f>
        <v>Medium</v>
      </c>
      <c r="M1187" s="13">
        <f>(StockData[[#This Row],[close]] - StockData[[#This Row],[open]] )/ StockData[[#This Row],[open]]</f>
        <v>5.5037203259713802E-3</v>
      </c>
      <c r="N1187" s="27">
        <f>IF(StockData[[#This Row],[change%]] &gt; 0.02, 0.9, IF(StockData[[#This Row],[change%]] &lt; -0.02, -0.9, 0))</f>
        <v>0</v>
      </c>
      <c r="O1187" s="27" t="str">
        <f>IF(StockData[[#This Row],[sentiment score]] &gt; 0.5, "Positive", IF(StockData[[#This Row],[sentiment score]] &lt; -0.5, "Negative", "Neutral"))</f>
        <v>Neutral</v>
      </c>
    </row>
    <row r="1188" spans="1:15" x14ac:dyDescent="0.3">
      <c r="A1188" s="1">
        <v>44106</v>
      </c>
      <c r="B1188" s="2">
        <v>421.39</v>
      </c>
      <c r="C1188" s="2">
        <v>439.13</v>
      </c>
      <c r="D1188" s="2">
        <v>415</v>
      </c>
      <c r="E1188" s="2">
        <v>415.09</v>
      </c>
      <c r="F1188" s="2">
        <v>71430025</v>
      </c>
      <c r="G1188" s="27" t="str">
        <f>TEXT(StockData[[#This Row],[Date]],"dddd")</f>
        <v>Friday</v>
      </c>
      <c r="H1188" s="27" t="str">
        <f>TEXT(StockData[[#This Row],[Date]],"mmm yyyy")</f>
        <v>Oct 2020</v>
      </c>
      <c r="I1188" s="2">
        <f>StockData[[#This Row],[high]] - StockData[[#This Row],[low]]</f>
        <v>24.129999999999995</v>
      </c>
      <c r="J1188" s="27" t="str">
        <f>IF(StockData[[#This Row],[high]]=_xlfn.MAXIFS(StockData[high],StockData[Date],"&lt;="&amp;StockData[[#This Row],[Date]]),"New High","Repeat")</f>
        <v>Repeat</v>
      </c>
      <c r="K1188" s="27" t="str">
        <f>IF(StockData[[#This Row],[Spread]]&lt;5,"Low",IF(StockData[[#This Row],[Spread]]&lt;=15,"Medium","High"))</f>
        <v>High</v>
      </c>
      <c r="L1188" s="27" t="str">
        <f>IF(StockData[[#This Row],[Spread]] &gt; AVERAGE(StockData[Spread]) * 1.2, "High", IF(StockData[[#This Row],[Spread]] &lt; AVERAGE(StockData[Spread]) * 0.8, "Low", "Medium"))</f>
        <v>High</v>
      </c>
      <c r="M1188" s="13">
        <f>(StockData[[#This Row],[close]] - StockData[[#This Row],[open]] )/ StockData[[#This Row],[open]]</f>
        <v>-1.4950520895132803E-2</v>
      </c>
      <c r="N1188" s="27">
        <f>IF(StockData[[#This Row],[change%]] &gt; 0.02, 0.9, IF(StockData[[#This Row],[change%]] &lt; -0.02, -0.9, 0))</f>
        <v>0</v>
      </c>
      <c r="O1188" s="27" t="str">
        <f>IF(StockData[[#This Row],[sentiment score]] &gt; 0.5, "Positive", IF(StockData[[#This Row],[sentiment score]] &lt; -0.5, "Negative", "Neutral"))</f>
        <v>Neutral</v>
      </c>
    </row>
    <row r="1189" spans="1:15" x14ac:dyDescent="0.3">
      <c r="A1189" s="1">
        <v>44105</v>
      </c>
      <c r="B1189" s="2">
        <v>440.76</v>
      </c>
      <c r="C1189" s="2">
        <v>448.88</v>
      </c>
      <c r="D1189" s="2">
        <v>434.42</v>
      </c>
      <c r="E1189" s="2">
        <v>448.16</v>
      </c>
      <c r="F1189" s="2">
        <v>50741454</v>
      </c>
      <c r="G1189" s="27" t="str">
        <f>TEXT(StockData[[#This Row],[Date]],"dddd")</f>
        <v>Thursday</v>
      </c>
      <c r="H1189" s="27" t="str">
        <f>TEXT(StockData[[#This Row],[Date]],"mmm yyyy")</f>
        <v>Oct 2020</v>
      </c>
      <c r="I1189" s="2">
        <f>StockData[[#This Row],[high]] - StockData[[#This Row],[low]]</f>
        <v>14.45999999999998</v>
      </c>
      <c r="J1189" s="27" t="str">
        <f>IF(StockData[[#This Row],[high]]=_xlfn.MAXIFS(StockData[high],StockData[Date],"&lt;="&amp;StockData[[#This Row],[Date]]),"New High","Repeat")</f>
        <v>Repeat</v>
      </c>
      <c r="K1189" s="27" t="str">
        <f>IF(StockData[[#This Row],[Spread]]&lt;5,"Low",IF(StockData[[#This Row],[Spread]]&lt;=15,"Medium","High"))</f>
        <v>Medium</v>
      </c>
      <c r="L1189" s="27" t="str">
        <f>IF(StockData[[#This Row],[Spread]] &gt; AVERAGE(StockData[Spread]) * 1.2, "High", IF(StockData[[#This Row],[Spread]] &lt; AVERAGE(StockData[Spread]) * 0.8, "Low", "Medium"))</f>
        <v>Medium</v>
      </c>
      <c r="M1189" s="13">
        <f>(StockData[[#This Row],[close]] - StockData[[#This Row],[open]] )/ StockData[[#This Row],[open]]</f>
        <v>1.6789182321444857E-2</v>
      </c>
      <c r="N1189" s="27">
        <f>IF(StockData[[#This Row],[change%]] &gt; 0.02, 0.9, IF(StockData[[#This Row],[change%]] &lt; -0.02, -0.9, 0))</f>
        <v>0</v>
      </c>
      <c r="O1189" s="27" t="str">
        <f>IF(StockData[[#This Row],[sentiment score]] &gt; 0.5, "Positive", IF(StockData[[#This Row],[sentiment score]] &lt; -0.5, "Negative", "Neutral"))</f>
        <v>Neutral</v>
      </c>
    </row>
    <row r="1190" spans="1:15" x14ac:dyDescent="0.3">
      <c r="A1190" s="1">
        <v>44104</v>
      </c>
      <c r="B1190" s="2">
        <v>421.32</v>
      </c>
      <c r="C1190" s="2">
        <v>433.93</v>
      </c>
      <c r="D1190" s="2">
        <v>420.47</v>
      </c>
      <c r="E1190" s="2">
        <v>429.01</v>
      </c>
      <c r="F1190" s="2">
        <v>48145566</v>
      </c>
      <c r="G1190" s="27" t="str">
        <f>TEXT(StockData[[#This Row],[Date]],"dddd")</f>
        <v>Wednesday</v>
      </c>
      <c r="H1190" s="27" t="str">
        <f>TEXT(StockData[[#This Row],[Date]],"mmm yyyy")</f>
        <v>Sep 2020</v>
      </c>
      <c r="I1190" s="2">
        <f>StockData[[#This Row],[high]] - StockData[[#This Row],[low]]</f>
        <v>13.45999999999998</v>
      </c>
      <c r="J1190" s="27" t="str">
        <f>IF(StockData[[#This Row],[high]]=_xlfn.MAXIFS(StockData[high],StockData[Date],"&lt;="&amp;StockData[[#This Row],[Date]]),"New High","Repeat")</f>
        <v>Repeat</v>
      </c>
      <c r="K1190" s="27" t="str">
        <f>IF(StockData[[#This Row],[Spread]]&lt;5,"Low",IF(StockData[[#This Row],[Spread]]&lt;=15,"Medium","High"))</f>
        <v>Medium</v>
      </c>
      <c r="L1190" s="27" t="str">
        <f>IF(StockData[[#This Row],[Spread]] &gt; AVERAGE(StockData[Spread]) * 1.2, "High", IF(StockData[[#This Row],[Spread]] &lt; AVERAGE(StockData[Spread]) * 0.8, "Low", "Medium"))</f>
        <v>Medium</v>
      </c>
      <c r="M1190" s="13">
        <f>(StockData[[#This Row],[close]] - StockData[[#This Row],[open]] )/ StockData[[#This Row],[open]]</f>
        <v>1.8252159878477163E-2</v>
      </c>
      <c r="N1190" s="27">
        <f>IF(StockData[[#This Row],[change%]] &gt; 0.02, 0.9, IF(StockData[[#This Row],[change%]] &lt; -0.02, -0.9, 0))</f>
        <v>0</v>
      </c>
      <c r="O1190" s="27" t="str">
        <f>IF(StockData[[#This Row],[sentiment score]] &gt; 0.5, "Positive", IF(StockData[[#This Row],[sentiment score]] &lt; -0.5, "Negative", "Neutral"))</f>
        <v>Neutral</v>
      </c>
    </row>
    <row r="1191" spans="1:15" x14ac:dyDescent="0.3">
      <c r="A1191" s="1">
        <v>44103</v>
      </c>
      <c r="B1191" s="2">
        <v>416</v>
      </c>
      <c r="C1191" s="2">
        <v>428.5</v>
      </c>
      <c r="D1191" s="2">
        <v>411.6</v>
      </c>
      <c r="E1191" s="2">
        <v>419.07</v>
      </c>
      <c r="F1191" s="2">
        <v>50341404</v>
      </c>
      <c r="G1191" s="27" t="str">
        <f>TEXT(StockData[[#This Row],[Date]],"dddd")</f>
        <v>Tuesday</v>
      </c>
      <c r="H1191" s="27" t="str">
        <f>TEXT(StockData[[#This Row],[Date]],"mmm yyyy")</f>
        <v>Sep 2020</v>
      </c>
      <c r="I1191" s="2">
        <f>StockData[[#This Row],[high]] - StockData[[#This Row],[low]]</f>
        <v>16.899999999999977</v>
      </c>
      <c r="J1191" s="27" t="str">
        <f>IF(StockData[[#This Row],[high]]=_xlfn.MAXIFS(StockData[high],StockData[Date],"&lt;="&amp;StockData[[#This Row],[Date]]),"New High","Repeat")</f>
        <v>Repeat</v>
      </c>
      <c r="K1191" s="27" t="str">
        <f>IF(StockData[[#This Row],[Spread]]&lt;5,"Low",IF(StockData[[#This Row],[Spread]]&lt;=15,"Medium","High"))</f>
        <v>High</v>
      </c>
      <c r="L1191" s="27" t="str">
        <f>IF(StockData[[#This Row],[Spread]] &gt; AVERAGE(StockData[Spread]) * 1.2, "High", IF(StockData[[#This Row],[Spread]] &lt; AVERAGE(StockData[Spread]) * 0.8, "Low", "Medium"))</f>
        <v>High</v>
      </c>
      <c r="M1191" s="13">
        <f>(StockData[[#This Row],[close]] - StockData[[#This Row],[open]] )/ StockData[[#This Row],[open]]</f>
        <v>7.379807692307676E-3</v>
      </c>
      <c r="N1191" s="27">
        <f>IF(StockData[[#This Row],[change%]] &gt; 0.02, 0.9, IF(StockData[[#This Row],[change%]] &lt; -0.02, -0.9, 0))</f>
        <v>0</v>
      </c>
      <c r="O1191" s="27" t="str">
        <f>IF(StockData[[#This Row],[sentiment score]] &gt; 0.5, "Positive", IF(StockData[[#This Row],[sentiment score]] &lt; -0.5, "Negative", "Neutral"))</f>
        <v>Neutral</v>
      </c>
    </row>
    <row r="1192" spans="1:15" x14ac:dyDescent="0.3">
      <c r="A1192" s="1">
        <v>44102</v>
      </c>
      <c r="B1192" s="2">
        <v>424.62</v>
      </c>
      <c r="C1192" s="2">
        <v>428.08</v>
      </c>
      <c r="D1192" s="2">
        <v>415.55</v>
      </c>
      <c r="E1192" s="2">
        <v>421.2</v>
      </c>
      <c r="F1192" s="2">
        <v>49719561</v>
      </c>
      <c r="G1192" s="27" t="str">
        <f>TEXT(StockData[[#This Row],[Date]],"dddd")</f>
        <v>Monday</v>
      </c>
      <c r="H1192" s="27" t="str">
        <f>TEXT(StockData[[#This Row],[Date]],"mmm yyyy")</f>
        <v>Sep 2020</v>
      </c>
      <c r="I1192" s="2">
        <f>StockData[[#This Row],[high]] - StockData[[#This Row],[low]]</f>
        <v>12.529999999999973</v>
      </c>
      <c r="J1192" s="27" t="str">
        <f>IF(StockData[[#This Row],[high]]=_xlfn.MAXIFS(StockData[high],StockData[Date],"&lt;="&amp;StockData[[#This Row],[Date]]),"New High","Repeat")</f>
        <v>Repeat</v>
      </c>
      <c r="K1192" s="27" t="str">
        <f>IF(StockData[[#This Row],[Spread]]&lt;5,"Low",IF(StockData[[#This Row],[Spread]]&lt;=15,"Medium","High"))</f>
        <v>Medium</v>
      </c>
      <c r="L1192" s="27" t="str">
        <f>IF(StockData[[#This Row],[Spread]] &gt; AVERAGE(StockData[Spread]) * 1.2, "High", IF(StockData[[#This Row],[Spread]] &lt; AVERAGE(StockData[Spread]) * 0.8, "Low", "Medium"))</f>
        <v>Medium</v>
      </c>
      <c r="M1192" s="13">
        <f>(StockData[[#This Row],[close]] - StockData[[#This Row],[open]] )/ StockData[[#This Row],[open]]</f>
        <v>-8.0542602797796046E-3</v>
      </c>
      <c r="N1192" s="27">
        <f>IF(StockData[[#This Row],[change%]] &gt; 0.02, 0.9, IF(StockData[[#This Row],[change%]] &lt; -0.02, -0.9, 0))</f>
        <v>0</v>
      </c>
      <c r="O1192" s="27" t="str">
        <f>IF(StockData[[#This Row],[sentiment score]] &gt; 0.5, "Positive", IF(StockData[[#This Row],[sentiment score]] &lt; -0.5, "Negative", "Neutral"))</f>
        <v>Neutral</v>
      </c>
    </row>
    <row r="1193" spans="1:15" x14ac:dyDescent="0.3">
      <c r="A1193" s="1">
        <v>44099</v>
      </c>
      <c r="B1193" s="2">
        <v>393.47</v>
      </c>
      <c r="C1193" s="2">
        <v>408.73230000000001</v>
      </c>
      <c r="D1193" s="2">
        <v>391.3</v>
      </c>
      <c r="E1193" s="2">
        <v>407.34</v>
      </c>
      <c r="F1193" s="2">
        <v>67208459</v>
      </c>
      <c r="G1193" s="27" t="str">
        <f>TEXT(StockData[[#This Row],[Date]],"dddd")</f>
        <v>Friday</v>
      </c>
      <c r="H1193" s="27" t="str">
        <f>TEXT(StockData[[#This Row],[Date]],"mmm yyyy")</f>
        <v>Sep 2020</v>
      </c>
      <c r="I1193" s="2">
        <f>StockData[[#This Row],[high]] - StockData[[#This Row],[low]]</f>
        <v>17.432299999999998</v>
      </c>
      <c r="J1193" s="27" t="str">
        <f>IF(StockData[[#This Row],[high]]=_xlfn.MAXIFS(StockData[high],StockData[Date],"&lt;="&amp;StockData[[#This Row],[Date]]),"New High","Repeat")</f>
        <v>Repeat</v>
      </c>
      <c r="K1193" s="27" t="str">
        <f>IF(StockData[[#This Row],[Spread]]&lt;5,"Low",IF(StockData[[#This Row],[Spread]]&lt;=15,"Medium","High"))</f>
        <v>High</v>
      </c>
      <c r="L1193" s="27" t="str">
        <f>IF(StockData[[#This Row],[Spread]] &gt; AVERAGE(StockData[Spread]) * 1.2, "High", IF(StockData[[#This Row],[Spread]] &lt; AVERAGE(StockData[Spread]) * 0.8, "Low", "Medium"))</f>
        <v>High</v>
      </c>
      <c r="M1193" s="13">
        <f>(StockData[[#This Row],[close]] - StockData[[#This Row],[open]] )/ StockData[[#This Row],[open]]</f>
        <v>3.5250463821892258E-2</v>
      </c>
      <c r="N1193" s="27">
        <f>IF(StockData[[#This Row],[change%]] &gt; 0.02, 0.9, IF(StockData[[#This Row],[change%]] &lt; -0.02, -0.9, 0))</f>
        <v>0.9</v>
      </c>
      <c r="O1193" s="27" t="str">
        <f>IF(StockData[[#This Row],[sentiment score]] &gt; 0.5, "Positive", IF(StockData[[#This Row],[sentiment score]] &lt; -0.5, "Negative", "Neutral"))</f>
        <v>Positive</v>
      </c>
    </row>
    <row r="1194" spans="1:15" x14ac:dyDescent="0.3">
      <c r="A1194" s="1">
        <v>44098</v>
      </c>
      <c r="B1194" s="2">
        <v>363.8</v>
      </c>
      <c r="C1194" s="2">
        <v>399.5</v>
      </c>
      <c r="D1194" s="2">
        <v>351.3</v>
      </c>
      <c r="E1194" s="2">
        <v>387.79</v>
      </c>
      <c r="F1194" s="2">
        <v>96561061</v>
      </c>
      <c r="G1194" s="27" t="str">
        <f>TEXT(StockData[[#This Row],[Date]],"dddd")</f>
        <v>Thursday</v>
      </c>
      <c r="H1194" s="27" t="str">
        <f>TEXT(StockData[[#This Row],[Date]],"mmm yyyy")</f>
        <v>Sep 2020</v>
      </c>
      <c r="I1194" s="2">
        <f>StockData[[#This Row],[high]] - StockData[[#This Row],[low]]</f>
        <v>48.199999999999989</v>
      </c>
      <c r="J1194" s="27" t="str">
        <f>IF(StockData[[#This Row],[high]]=_xlfn.MAXIFS(StockData[high],StockData[Date],"&lt;="&amp;StockData[[#This Row],[Date]]),"New High","Repeat")</f>
        <v>Repeat</v>
      </c>
      <c r="K1194" s="27" t="str">
        <f>IF(StockData[[#This Row],[Spread]]&lt;5,"Low",IF(StockData[[#This Row],[Spread]]&lt;=15,"Medium","High"))</f>
        <v>High</v>
      </c>
      <c r="L1194" s="27" t="str">
        <f>IF(StockData[[#This Row],[Spread]] &gt; AVERAGE(StockData[Spread]) * 1.2, "High", IF(StockData[[#This Row],[Spread]] &lt; AVERAGE(StockData[Spread]) * 0.8, "Low", "Medium"))</f>
        <v>High</v>
      </c>
      <c r="M1194" s="13">
        <f>(StockData[[#This Row],[close]] - StockData[[#This Row],[open]] )/ StockData[[#This Row],[open]]</f>
        <v>6.5942825728422236E-2</v>
      </c>
      <c r="N1194" s="27">
        <f>IF(StockData[[#This Row],[change%]] &gt; 0.02, 0.9, IF(StockData[[#This Row],[change%]] &lt; -0.02, -0.9, 0))</f>
        <v>0.9</v>
      </c>
      <c r="O1194" s="27" t="str">
        <f>IF(StockData[[#This Row],[sentiment score]] &gt; 0.5, "Positive", IF(StockData[[#This Row],[sentiment score]] &lt; -0.5, "Negative", "Neutral"))</f>
        <v>Positive</v>
      </c>
    </row>
    <row r="1195" spans="1:15" x14ac:dyDescent="0.3">
      <c r="A1195" s="1">
        <v>44097</v>
      </c>
      <c r="B1195" s="2">
        <v>405.16</v>
      </c>
      <c r="C1195" s="2">
        <v>412.15</v>
      </c>
      <c r="D1195" s="2">
        <v>375.88010000000003</v>
      </c>
      <c r="E1195" s="2">
        <v>380.36</v>
      </c>
      <c r="F1195" s="2">
        <v>95074176</v>
      </c>
      <c r="G1195" s="27" t="str">
        <f>TEXT(StockData[[#This Row],[Date]],"dddd")</f>
        <v>Wednesday</v>
      </c>
      <c r="H1195" s="27" t="str">
        <f>TEXT(StockData[[#This Row],[Date]],"mmm yyyy")</f>
        <v>Sep 2020</v>
      </c>
      <c r="I1195" s="2">
        <f>StockData[[#This Row],[high]] - StockData[[#This Row],[low]]</f>
        <v>36.26989999999995</v>
      </c>
      <c r="J1195" s="27" t="str">
        <f>IF(StockData[[#This Row],[high]]=_xlfn.MAXIFS(StockData[high],StockData[Date],"&lt;="&amp;StockData[[#This Row],[Date]]),"New High","Repeat")</f>
        <v>Repeat</v>
      </c>
      <c r="K1195" s="27" t="str">
        <f>IF(StockData[[#This Row],[Spread]]&lt;5,"Low",IF(StockData[[#This Row],[Spread]]&lt;=15,"Medium","High"))</f>
        <v>High</v>
      </c>
      <c r="L1195" s="27" t="str">
        <f>IF(StockData[[#This Row],[Spread]] &gt; AVERAGE(StockData[Spread]) * 1.2, "High", IF(StockData[[#This Row],[Spread]] &lt; AVERAGE(StockData[Spread]) * 0.8, "Low", "Medium"))</f>
        <v>High</v>
      </c>
      <c r="M1195" s="13">
        <f>(StockData[[#This Row],[close]] - StockData[[#This Row],[open]] )/ StockData[[#This Row],[open]]</f>
        <v>-6.1210386020337668E-2</v>
      </c>
      <c r="N1195" s="27">
        <f>IF(StockData[[#This Row],[change%]] &gt; 0.02, 0.9, IF(StockData[[#This Row],[change%]] &lt; -0.02, -0.9, 0))</f>
        <v>-0.9</v>
      </c>
      <c r="O1195" s="27" t="str">
        <f>IF(StockData[[#This Row],[sentiment score]] &gt; 0.5, "Positive", IF(StockData[[#This Row],[sentiment score]] &lt; -0.5, "Negative", "Neutral"))</f>
        <v>Negative</v>
      </c>
    </row>
    <row r="1196" spans="1:15" x14ac:dyDescent="0.3">
      <c r="A1196" s="1">
        <v>44096</v>
      </c>
      <c r="B1196" s="2">
        <v>429.6</v>
      </c>
      <c r="C1196" s="2">
        <v>437.76</v>
      </c>
      <c r="D1196" s="2">
        <v>417.6001</v>
      </c>
      <c r="E1196" s="2">
        <v>424.23</v>
      </c>
      <c r="F1196" s="2">
        <v>79580795</v>
      </c>
      <c r="G1196" s="27" t="str">
        <f>TEXT(StockData[[#This Row],[Date]],"dddd")</f>
        <v>Tuesday</v>
      </c>
      <c r="H1196" s="27" t="str">
        <f>TEXT(StockData[[#This Row],[Date]],"mmm yyyy")</f>
        <v>Sep 2020</v>
      </c>
      <c r="I1196" s="2">
        <f>StockData[[#This Row],[high]] - StockData[[#This Row],[low]]</f>
        <v>20.159899999999993</v>
      </c>
      <c r="J1196" s="27" t="str">
        <f>IF(StockData[[#This Row],[high]]=_xlfn.MAXIFS(StockData[high],StockData[Date],"&lt;="&amp;StockData[[#This Row],[Date]]),"New High","Repeat")</f>
        <v>Repeat</v>
      </c>
      <c r="K1196" s="27" t="str">
        <f>IF(StockData[[#This Row],[Spread]]&lt;5,"Low",IF(StockData[[#This Row],[Spread]]&lt;=15,"Medium","High"))</f>
        <v>High</v>
      </c>
      <c r="L1196" s="27" t="str">
        <f>IF(StockData[[#This Row],[Spread]] &gt; AVERAGE(StockData[Spread]) * 1.2, "High", IF(StockData[[#This Row],[Spread]] &lt; AVERAGE(StockData[Spread]) * 0.8, "Low", "Medium"))</f>
        <v>High</v>
      </c>
      <c r="M1196" s="13">
        <f>(StockData[[#This Row],[close]] - StockData[[#This Row],[open]] )/ StockData[[#This Row],[open]]</f>
        <v>-1.2500000000000009E-2</v>
      </c>
      <c r="N1196" s="27">
        <f>IF(StockData[[#This Row],[change%]] &gt; 0.02, 0.9, IF(StockData[[#This Row],[change%]] &lt; -0.02, -0.9, 0))</f>
        <v>0</v>
      </c>
      <c r="O1196" s="27" t="str">
        <f>IF(StockData[[#This Row],[sentiment score]] &gt; 0.5, "Positive", IF(StockData[[#This Row],[sentiment score]] &lt; -0.5, "Negative", "Neutral"))</f>
        <v>Neutral</v>
      </c>
    </row>
    <row r="1197" spans="1:15" x14ac:dyDescent="0.3">
      <c r="A1197" s="1">
        <v>44095</v>
      </c>
      <c r="B1197" s="2">
        <v>453.13</v>
      </c>
      <c r="C1197" s="2">
        <v>455.68</v>
      </c>
      <c r="D1197" s="2">
        <v>407.07</v>
      </c>
      <c r="E1197" s="2">
        <v>449.39</v>
      </c>
      <c r="F1197" s="2">
        <v>109476800</v>
      </c>
      <c r="G1197" s="27" t="str">
        <f>TEXT(StockData[[#This Row],[Date]],"dddd")</f>
        <v>Monday</v>
      </c>
      <c r="H1197" s="27" t="str">
        <f>TEXT(StockData[[#This Row],[Date]],"mmm yyyy")</f>
        <v>Sep 2020</v>
      </c>
      <c r="I1197" s="2">
        <f>StockData[[#This Row],[high]] - StockData[[#This Row],[low]]</f>
        <v>48.610000000000014</v>
      </c>
      <c r="J1197" s="27" t="str">
        <f>IF(StockData[[#This Row],[high]]=_xlfn.MAXIFS(StockData[high],StockData[Date],"&lt;="&amp;StockData[[#This Row],[Date]]),"New High","Repeat")</f>
        <v>Repeat</v>
      </c>
      <c r="K1197" s="27" t="str">
        <f>IF(StockData[[#This Row],[Spread]]&lt;5,"Low",IF(StockData[[#This Row],[Spread]]&lt;=15,"Medium","High"))</f>
        <v>High</v>
      </c>
      <c r="L1197" s="27" t="str">
        <f>IF(StockData[[#This Row],[Spread]] &gt; AVERAGE(StockData[Spread]) * 1.2, "High", IF(StockData[[#This Row],[Spread]] &lt; AVERAGE(StockData[Spread]) * 0.8, "Low", "Medium"))</f>
        <v>High</v>
      </c>
      <c r="M1197" s="13">
        <f>(StockData[[#This Row],[close]] - StockData[[#This Row],[open]] )/ StockData[[#This Row],[open]]</f>
        <v>-8.2537020281155723E-3</v>
      </c>
      <c r="N1197" s="27">
        <f>IF(StockData[[#This Row],[change%]] &gt; 0.02, 0.9, IF(StockData[[#This Row],[change%]] &lt; -0.02, -0.9, 0))</f>
        <v>0</v>
      </c>
      <c r="O1197" s="27" t="str">
        <f>IF(StockData[[#This Row],[sentiment score]] &gt; 0.5, "Positive", IF(StockData[[#This Row],[sentiment score]] &lt; -0.5, "Negative", "Neutral"))</f>
        <v>Neutral</v>
      </c>
    </row>
    <row r="1198" spans="1:15" x14ac:dyDescent="0.3">
      <c r="A1198" s="1">
        <v>44092</v>
      </c>
      <c r="B1198" s="2">
        <v>447.94</v>
      </c>
      <c r="C1198" s="2">
        <v>451</v>
      </c>
      <c r="D1198" s="2">
        <v>428.8</v>
      </c>
      <c r="E1198" s="2">
        <v>442.15</v>
      </c>
      <c r="F1198" s="2">
        <v>86406819</v>
      </c>
      <c r="G1198" s="27" t="str">
        <f>TEXT(StockData[[#This Row],[Date]],"dddd")</f>
        <v>Friday</v>
      </c>
      <c r="H1198" s="27" t="str">
        <f>TEXT(StockData[[#This Row],[Date]],"mmm yyyy")</f>
        <v>Sep 2020</v>
      </c>
      <c r="I1198" s="2">
        <f>StockData[[#This Row],[high]] - StockData[[#This Row],[low]]</f>
        <v>22.199999999999989</v>
      </c>
      <c r="J1198" s="27" t="str">
        <f>IF(StockData[[#This Row],[high]]=_xlfn.MAXIFS(StockData[high],StockData[Date],"&lt;="&amp;StockData[[#This Row],[Date]]),"New High","Repeat")</f>
        <v>Repeat</v>
      </c>
      <c r="K1198" s="27" t="str">
        <f>IF(StockData[[#This Row],[Spread]]&lt;5,"Low",IF(StockData[[#This Row],[Spread]]&lt;=15,"Medium","High"))</f>
        <v>High</v>
      </c>
      <c r="L1198" s="27" t="str">
        <f>IF(StockData[[#This Row],[Spread]] &gt; AVERAGE(StockData[Spread]) * 1.2, "High", IF(StockData[[#This Row],[Spread]] &lt; AVERAGE(StockData[Spread]) * 0.8, "Low", "Medium"))</f>
        <v>High</v>
      </c>
      <c r="M1198" s="13">
        <f>(StockData[[#This Row],[close]] - StockData[[#This Row],[open]] )/ StockData[[#This Row],[open]]</f>
        <v>-1.2925838281912802E-2</v>
      </c>
      <c r="N1198" s="27">
        <f>IF(StockData[[#This Row],[change%]] &gt; 0.02, 0.9, IF(StockData[[#This Row],[change%]] &lt; -0.02, -0.9, 0))</f>
        <v>0</v>
      </c>
      <c r="O1198" s="27" t="str">
        <f>IF(StockData[[#This Row],[sentiment score]] &gt; 0.5, "Positive", IF(StockData[[#This Row],[sentiment score]] &lt; -0.5, "Negative", "Neutral"))</f>
        <v>Neutral</v>
      </c>
    </row>
    <row r="1199" spans="1:15" x14ac:dyDescent="0.3">
      <c r="A1199" s="1">
        <v>44091</v>
      </c>
      <c r="B1199" s="2">
        <v>415.6</v>
      </c>
      <c r="C1199" s="2">
        <v>437.79</v>
      </c>
      <c r="D1199" s="2">
        <v>408.00009999999997</v>
      </c>
      <c r="E1199" s="2">
        <v>423.43</v>
      </c>
      <c r="F1199" s="2">
        <v>76779163</v>
      </c>
      <c r="G1199" s="27" t="str">
        <f>TEXT(StockData[[#This Row],[Date]],"dddd")</f>
        <v>Thursday</v>
      </c>
      <c r="H1199" s="27" t="str">
        <f>TEXT(StockData[[#This Row],[Date]],"mmm yyyy")</f>
        <v>Sep 2020</v>
      </c>
      <c r="I1199" s="2">
        <f>StockData[[#This Row],[high]] - StockData[[#This Row],[low]]</f>
        <v>29.789900000000046</v>
      </c>
      <c r="J1199" s="27" t="str">
        <f>IF(StockData[[#This Row],[high]]=_xlfn.MAXIFS(StockData[high],StockData[Date],"&lt;="&amp;StockData[[#This Row],[Date]]),"New High","Repeat")</f>
        <v>Repeat</v>
      </c>
      <c r="K1199" s="27" t="str">
        <f>IF(StockData[[#This Row],[Spread]]&lt;5,"Low",IF(StockData[[#This Row],[Spread]]&lt;=15,"Medium","High"))</f>
        <v>High</v>
      </c>
      <c r="L1199" s="27" t="str">
        <f>IF(StockData[[#This Row],[Spread]] &gt; AVERAGE(StockData[Spread]) * 1.2, "High", IF(StockData[[#This Row],[Spread]] &lt; AVERAGE(StockData[Spread]) * 0.8, "Low", "Medium"))</f>
        <v>High</v>
      </c>
      <c r="M1199" s="13">
        <f>(StockData[[#This Row],[close]] - StockData[[#This Row],[open]] )/ StockData[[#This Row],[open]]</f>
        <v>1.8840230991337786E-2</v>
      </c>
      <c r="N1199" s="27">
        <f>IF(StockData[[#This Row],[change%]] &gt; 0.02, 0.9, IF(StockData[[#This Row],[change%]] &lt; -0.02, -0.9, 0))</f>
        <v>0</v>
      </c>
      <c r="O1199" s="27" t="str">
        <f>IF(StockData[[#This Row],[sentiment score]] &gt; 0.5, "Positive", IF(StockData[[#This Row],[sentiment score]] &lt; -0.5, "Negative", "Neutral"))</f>
        <v>Neutral</v>
      </c>
    </row>
    <row r="1200" spans="1:15" x14ac:dyDescent="0.3">
      <c r="A1200" s="1">
        <v>44090</v>
      </c>
      <c r="B1200" s="2">
        <v>439.87</v>
      </c>
      <c r="C1200" s="2">
        <v>457.79</v>
      </c>
      <c r="D1200" s="2">
        <v>435.31</v>
      </c>
      <c r="E1200" s="2">
        <v>441.76</v>
      </c>
      <c r="F1200" s="2">
        <v>72546760</v>
      </c>
      <c r="G1200" s="27" t="str">
        <f>TEXT(StockData[[#This Row],[Date]],"dddd")</f>
        <v>Wednesday</v>
      </c>
      <c r="H1200" s="27" t="str">
        <f>TEXT(StockData[[#This Row],[Date]],"mmm yyyy")</f>
        <v>Sep 2020</v>
      </c>
      <c r="I1200" s="2">
        <f>StockData[[#This Row],[high]] - StockData[[#This Row],[low]]</f>
        <v>22.480000000000018</v>
      </c>
      <c r="J1200" s="27" t="str">
        <f>IF(StockData[[#This Row],[high]]=_xlfn.MAXIFS(StockData[high],StockData[Date],"&lt;="&amp;StockData[[#This Row],[Date]]),"New High","Repeat")</f>
        <v>Repeat</v>
      </c>
      <c r="K1200" s="27" t="str">
        <f>IF(StockData[[#This Row],[Spread]]&lt;5,"Low",IF(StockData[[#This Row],[Spread]]&lt;=15,"Medium","High"))</f>
        <v>High</v>
      </c>
      <c r="L1200" s="27" t="str">
        <f>IF(StockData[[#This Row],[Spread]] &gt; AVERAGE(StockData[Spread]) * 1.2, "High", IF(StockData[[#This Row],[Spread]] &lt; AVERAGE(StockData[Spread]) * 0.8, "Low", "Medium"))</f>
        <v>High</v>
      </c>
      <c r="M1200" s="13">
        <f>(StockData[[#This Row],[close]] - StockData[[#This Row],[open]] )/ StockData[[#This Row],[open]]</f>
        <v>4.2967240321003623E-3</v>
      </c>
      <c r="N1200" s="27">
        <f>IF(StockData[[#This Row],[change%]] &gt; 0.02, 0.9, IF(StockData[[#This Row],[change%]] &lt; -0.02, -0.9, 0))</f>
        <v>0</v>
      </c>
      <c r="O1200" s="27" t="str">
        <f>IF(StockData[[#This Row],[sentiment score]] &gt; 0.5, "Positive", IF(StockData[[#This Row],[sentiment score]] &lt; -0.5, "Negative", "Neutral"))</f>
        <v>Neutral</v>
      </c>
    </row>
    <row r="1201" spans="1:15" x14ac:dyDescent="0.3">
      <c r="A1201" s="1">
        <v>44089</v>
      </c>
      <c r="B1201" s="2">
        <v>436.56</v>
      </c>
      <c r="C1201" s="2">
        <v>461.94</v>
      </c>
      <c r="D1201" s="2">
        <v>430.7</v>
      </c>
      <c r="E1201" s="2">
        <v>449.76</v>
      </c>
      <c r="F1201" s="2">
        <v>97298228</v>
      </c>
      <c r="G1201" s="27" t="str">
        <f>TEXT(StockData[[#This Row],[Date]],"dddd")</f>
        <v>Tuesday</v>
      </c>
      <c r="H1201" s="27" t="str">
        <f>TEXT(StockData[[#This Row],[Date]],"mmm yyyy")</f>
        <v>Sep 2020</v>
      </c>
      <c r="I1201" s="2">
        <f>StockData[[#This Row],[high]] - StockData[[#This Row],[low]]</f>
        <v>31.240000000000009</v>
      </c>
      <c r="J1201" s="27" t="str">
        <f>IF(StockData[[#This Row],[high]]=_xlfn.MAXIFS(StockData[high],StockData[Date],"&lt;="&amp;StockData[[#This Row],[Date]]),"New High","Repeat")</f>
        <v>Repeat</v>
      </c>
      <c r="K1201" s="27" t="str">
        <f>IF(StockData[[#This Row],[Spread]]&lt;5,"Low",IF(StockData[[#This Row],[Spread]]&lt;=15,"Medium","High"))</f>
        <v>High</v>
      </c>
      <c r="L1201" s="27" t="str">
        <f>IF(StockData[[#This Row],[Spread]] &gt; AVERAGE(StockData[Spread]) * 1.2, "High", IF(StockData[[#This Row],[Spread]] &lt; AVERAGE(StockData[Spread]) * 0.8, "Low", "Medium"))</f>
        <v>High</v>
      </c>
      <c r="M1201" s="13">
        <f>(StockData[[#This Row],[close]] - StockData[[#This Row],[open]] )/ StockData[[#This Row],[open]]</f>
        <v>3.0236393622869683E-2</v>
      </c>
      <c r="N1201" s="27">
        <f>IF(StockData[[#This Row],[change%]] &gt; 0.02, 0.9, IF(StockData[[#This Row],[change%]] &lt; -0.02, -0.9, 0))</f>
        <v>0.9</v>
      </c>
      <c r="O1201" s="27" t="str">
        <f>IF(StockData[[#This Row],[sentiment score]] &gt; 0.5, "Positive", IF(StockData[[#This Row],[sentiment score]] &lt; -0.5, "Negative", "Neutral"))</f>
        <v>Positive</v>
      </c>
    </row>
    <row r="1202" spans="1:15" x14ac:dyDescent="0.3">
      <c r="A1202" s="1">
        <v>44088</v>
      </c>
      <c r="B1202" s="2">
        <v>380.95</v>
      </c>
      <c r="C1202" s="2">
        <v>420</v>
      </c>
      <c r="D1202" s="2">
        <v>373.3</v>
      </c>
      <c r="E1202" s="2">
        <v>419.62</v>
      </c>
      <c r="F1202" s="2">
        <v>83020608</v>
      </c>
      <c r="G1202" s="27" t="str">
        <f>TEXT(StockData[[#This Row],[Date]],"dddd")</f>
        <v>Monday</v>
      </c>
      <c r="H1202" s="27" t="str">
        <f>TEXT(StockData[[#This Row],[Date]],"mmm yyyy")</f>
        <v>Sep 2020</v>
      </c>
      <c r="I1202" s="2">
        <f>StockData[[#This Row],[high]] - StockData[[#This Row],[low]]</f>
        <v>46.699999999999989</v>
      </c>
      <c r="J1202" s="27" t="str">
        <f>IF(StockData[[#This Row],[high]]=_xlfn.MAXIFS(StockData[high],StockData[Date],"&lt;="&amp;StockData[[#This Row],[Date]]),"New High","Repeat")</f>
        <v>Repeat</v>
      </c>
      <c r="K1202" s="27" t="str">
        <f>IF(StockData[[#This Row],[Spread]]&lt;5,"Low",IF(StockData[[#This Row],[Spread]]&lt;=15,"Medium","High"))</f>
        <v>High</v>
      </c>
      <c r="L1202" s="27" t="str">
        <f>IF(StockData[[#This Row],[Spread]] &gt; AVERAGE(StockData[Spread]) * 1.2, "High", IF(StockData[[#This Row],[Spread]] &lt; AVERAGE(StockData[Spread]) * 0.8, "Low", "Medium"))</f>
        <v>High</v>
      </c>
      <c r="M1202" s="13">
        <f>(StockData[[#This Row],[close]] - StockData[[#This Row],[open]] )/ StockData[[#This Row],[open]]</f>
        <v>0.10150938443365276</v>
      </c>
      <c r="N1202" s="27">
        <f>IF(StockData[[#This Row],[change%]] &gt; 0.02, 0.9, IF(StockData[[#This Row],[change%]] &lt; -0.02, -0.9, 0))</f>
        <v>0.9</v>
      </c>
      <c r="O1202" s="27" t="str">
        <f>IF(StockData[[#This Row],[sentiment score]] &gt; 0.5, "Positive", IF(StockData[[#This Row],[sentiment score]] &lt; -0.5, "Negative", "Neutral"))</f>
        <v>Positive</v>
      </c>
    </row>
    <row r="1203" spans="1:15" x14ac:dyDescent="0.3">
      <c r="A1203" s="1">
        <v>44085</v>
      </c>
      <c r="B1203" s="2">
        <v>381.94</v>
      </c>
      <c r="C1203" s="2">
        <v>382.5</v>
      </c>
      <c r="D1203" s="2">
        <v>360.5</v>
      </c>
      <c r="E1203" s="2">
        <v>372.72</v>
      </c>
      <c r="F1203" s="2">
        <v>60717459</v>
      </c>
      <c r="G1203" s="27" t="str">
        <f>TEXT(StockData[[#This Row],[Date]],"dddd")</f>
        <v>Friday</v>
      </c>
      <c r="H1203" s="27" t="str">
        <f>TEXT(StockData[[#This Row],[Date]],"mmm yyyy")</f>
        <v>Sep 2020</v>
      </c>
      <c r="I1203" s="2">
        <f>StockData[[#This Row],[high]] - StockData[[#This Row],[low]]</f>
        <v>22</v>
      </c>
      <c r="J1203" s="27" t="str">
        <f>IF(StockData[[#This Row],[high]]=_xlfn.MAXIFS(StockData[high],StockData[Date],"&lt;="&amp;StockData[[#This Row],[Date]]),"New High","Repeat")</f>
        <v>Repeat</v>
      </c>
      <c r="K1203" s="27" t="str">
        <f>IF(StockData[[#This Row],[Spread]]&lt;5,"Low",IF(StockData[[#This Row],[Spread]]&lt;=15,"Medium","High"))</f>
        <v>High</v>
      </c>
      <c r="L1203" s="27" t="str">
        <f>IF(StockData[[#This Row],[Spread]] &gt; AVERAGE(StockData[Spread]) * 1.2, "High", IF(StockData[[#This Row],[Spread]] &lt; AVERAGE(StockData[Spread]) * 0.8, "Low", "Medium"))</f>
        <v>High</v>
      </c>
      <c r="M1203" s="13">
        <f>(StockData[[#This Row],[close]] - StockData[[#This Row],[open]] )/ StockData[[#This Row],[open]]</f>
        <v>-2.4139917264491727E-2</v>
      </c>
      <c r="N1203" s="27">
        <f>IF(StockData[[#This Row],[change%]] &gt; 0.02, 0.9, IF(StockData[[#This Row],[change%]] &lt; -0.02, -0.9, 0))</f>
        <v>-0.9</v>
      </c>
      <c r="O1203" s="27" t="str">
        <f>IF(StockData[[#This Row],[sentiment score]] &gt; 0.5, "Positive", IF(StockData[[#This Row],[sentiment score]] &lt; -0.5, "Negative", "Neutral"))</f>
        <v>Negative</v>
      </c>
    </row>
    <row r="1204" spans="1:15" x14ac:dyDescent="0.3">
      <c r="A1204" s="1">
        <v>44084</v>
      </c>
      <c r="B1204" s="2">
        <v>386.21</v>
      </c>
      <c r="C1204" s="2">
        <v>398.99</v>
      </c>
      <c r="D1204" s="2">
        <v>360.56</v>
      </c>
      <c r="E1204" s="2">
        <v>371.34</v>
      </c>
      <c r="F1204" s="2">
        <v>84930608</v>
      </c>
      <c r="G1204" s="27" t="str">
        <f>TEXT(StockData[[#This Row],[Date]],"dddd")</f>
        <v>Thursday</v>
      </c>
      <c r="H1204" s="27" t="str">
        <f>TEXT(StockData[[#This Row],[Date]],"mmm yyyy")</f>
        <v>Sep 2020</v>
      </c>
      <c r="I1204" s="2">
        <f>StockData[[#This Row],[high]] - StockData[[#This Row],[low]]</f>
        <v>38.430000000000007</v>
      </c>
      <c r="J1204" s="27" t="str">
        <f>IF(StockData[[#This Row],[high]]=_xlfn.MAXIFS(StockData[high],StockData[Date],"&lt;="&amp;StockData[[#This Row],[Date]]),"New High","Repeat")</f>
        <v>Repeat</v>
      </c>
      <c r="K1204" s="27" t="str">
        <f>IF(StockData[[#This Row],[Spread]]&lt;5,"Low",IF(StockData[[#This Row],[Spread]]&lt;=15,"Medium","High"))</f>
        <v>High</v>
      </c>
      <c r="L1204" s="27" t="str">
        <f>IF(StockData[[#This Row],[Spread]] &gt; AVERAGE(StockData[Spread]) * 1.2, "High", IF(StockData[[#This Row],[Spread]] &lt; AVERAGE(StockData[Spread]) * 0.8, "Low", "Medium"))</f>
        <v>High</v>
      </c>
      <c r="M1204" s="13">
        <f>(StockData[[#This Row],[close]] - StockData[[#This Row],[open]] )/ StockData[[#This Row],[open]]</f>
        <v>-3.8502369177390555E-2</v>
      </c>
      <c r="N1204" s="27">
        <f>IF(StockData[[#This Row],[change%]] &gt; 0.02, 0.9, IF(StockData[[#This Row],[change%]] &lt; -0.02, -0.9, 0))</f>
        <v>-0.9</v>
      </c>
      <c r="O1204" s="27" t="str">
        <f>IF(StockData[[#This Row],[sentiment score]] &gt; 0.5, "Positive", IF(StockData[[#This Row],[sentiment score]] &lt; -0.5, "Negative", "Neutral"))</f>
        <v>Negative</v>
      </c>
    </row>
    <row r="1205" spans="1:15" x14ac:dyDescent="0.3">
      <c r="A1205" s="1">
        <v>44083</v>
      </c>
      <c r="B1205" s="2">
        <v>356.6</v>
      </c>
      <c r="C1205" s="2">
        <v>369</v>
      </c>
      <c r="D1205" s="2">
        <v>341.51</v>
      </c>
      <c r="E1205" s="2">
        <v>366.28</v>
      </c>
      <c r="F1205" s="2">
        <v>79465769</v>
      </c>
      <c r="G1205" s="27" t="str">
        <f>TEXT(StockData[[#This Row],[Date]],"dddd")</f>
        <v>Wednesday</v>
      </c>
      <c r="H1205" s="27" t="str">
        <f>TEXT(StockData[[#This Row],[Date]],"mmm yyyy")</f>
        <v>Sep 2020</v>
      </c>
      <c r="I1205" s="2">
        <f>StockData[[#This Row],[high]] - StockData[[#This Row],[low]]</f>
        <v>27.490000000000009</v>
      </c>
      <c r="J1205" s="27" t="str">
        <f>IF(StockData[[#This Row],[high]]=_xlfn.MAXIFS(StockData[high],StockData[Date],"&lt;="&amp;StockData[[#This Row],[Date]]),"New High","Repeat")</f>
        <v>Repeat</v>
      </c>
      <c r="K1205" s="27" t="str">
        <f>IF(StockData[[#This Row],[Spread]]&lt;5,"Low",IF(StockData[[#This Row],[Spread]]&lt;=15,"Medium","High"))</f>
        <v>High</v>
      </c>
      <c r="L1205" s="27" t="str">
        <f>IF(StockData[[#This Row],[Spread]] &gt; AVERAGE(StockData[Spread]) * 1.2, "High", IF(StockData[[#This Row],[Spread]] &lt; AVERAGE(StockData[Spread]) * 0.8, "Low", "Medium"))</f>
        <v>High</v>
      </c>
      <c r="M1205" s="13">
        <f>(StockData[[#This Row],[close]] - StockData[[#This Row],[open]] )/ StockData[[#This Row],[open]]</f>
        <v>2.71452607964104E-2</v>
      </c>
      <c r="N1205" s="27">
        <f>IF(StockData[[#This Row],[change%]] &gt; 0.02, 0.9, IF(StockData[[#This Row],[change%]] &lt; -0.02, -0.9, 0))</f>
        <v>0.9</v>
      </c>
      <c r="O1205" s="27" t="str">
        <f>IF(StockData[[#This Row],[sentiment score]] &gt; 0.5, "Positive", IF(StockData[[#This Row],[sentiment score]] &lt; -0.5, "Negative", "Neutral"))</f>
        <v>Positive</v>
      </c>
    </row>
    <row r="1206" spans="1:15" x14ac:dyDescent="0.3">
      <c r="A1206" s="1">
        <v>44082</v>
      </c>
      <c r="B1206" s="2">
        <v>356</v>
      </c>
      <c r="C1206" s="2">
        <v>368.74</v>
      </c>
      <c r="D1206" s="2">
        <v>329.88</v>
      </c>
      <c r="E1206" s="2">
        <v>330.21</v>
      </c>
      <c r="F1206" s="2">
        <v>115465691</v>
      </c>
      <c r="G1206" s="27" t="str">
        <f>TEXT(StockData[[#This Row],[Date]],"dddd")</f>
        <v>Tuesday</v>
      </c>
      <c r="H1206" s="27" t="str">
        <f>TEXT(StockData[[#This Row],[Date]],"mmm yyyy")</f>
        <v>Sep 2020</v>
      </c>
      <c r="I1206" s="2">
        <f>StockData[[#This Row],[high]] - StockData[[#This Row],[low]]</f>
        <v>38.860000000000014</v>
      </c>
      <c r="J1206" s="27" t="str">
        <f>IF(StockData[[#This Row],[high]]=_xlfn.MAXIFS(StockData[high],StockData[Date],"&lt;="&amp;StockData[[#This Row],[Date]]),"New High","Repeat")</f>
        <v>Repeat</v>
      </c>
      <c r="K1206" s="27" t="str">
        <f>IF(StockData[[#This Row],[Spread]]&lt;5,"Low",IF(StockData[[#This Row],[Spread]]&lt;=15,"Medium","High"))</f>
        <v>High</v>
      </c>
      <c r="L1206" s="27" t="str">
        <f>IF(StockData[[#This Row],[Spread]] &gt; AVERAGE(StockData[Spread]) * 1.2, "High", IF(StockData[[#This Row],[Spread]] &lt; AVERAGE(StockData[Spread]) * 0.8, "Low", "Medium"))</f>
        <v>High</v>
      </c>
      <c r="M1206" s="13">
        <f>(StockData[[#This Row],[close]] - StockData[[#This Row],[open]] )/ StockData[[#This Row],[open]]</f>
        <v>-7.2443820224719152E-2</v>
      </c>
      <c r="N1206" s="27">
        <f>IF(StockData[[#This Row],[change%]] &gt; 0.02, 0.9, IF(StockData[[#This Row],[change%]] &lt; -0.02, -0.9, 0))</f>
        <v>-0.9</v>
      </c>
      <c r="O1206" s="27" t="str">
        <f>IF(StockData[[#This Row],[sentiment score]] &gt; 0.5, "Positive", IF(StockData[[#This Row],[sentiment score]] &lt; -0.5, "Negative", "Neutral"))</f>
        <v>Negative</v>
      </c>
    </row>
    <row r="1207" spans="1:15" x14ac:dyDescent="0.3">
      <c r="A1207" s="1">
        <v>44078</v>
      </c>
      <c r="B1207" s="2">
        <v>402.81</v>
      </c>
      <c r="C1207" s="2">
        <v>428</v>
      </c>
      <c r="D1207" s="2">
        <v>372.02010000000001</v>
      </c>
      <c r="E1207" s="2">
        <v>418.32</v>
      </c>
      <c r="F1207" s="2">
        <v>110321885</v>
      </c>
      <c r="G1207" s="27" t="str">
        <f>TEXT(StockData[[#This Row],[Date]],"dddd")</f>
        <v>Friday</v>
      </c>
      <c r="H1207" s="27" t="str">
        <f>TEXT(StockData[[#This Row],[Date]],"mmm yyyy")</f>
        <v>Sep 2020</v>
      </c>
      <c r="I1207" s="2">
        <f>StockData[[#This Row],[high]] - StockData[[#This Row],[low]]</f>
        <v>55.979899999999986</v>
      </c>
      <c r="J1207" s="27" t="str">
        <f>IF(StockData[[#This Row],[high]]=_xlfn.MAXIFS(StockData[high],StockData[Date],"&lt;="&amp;StockData[[#This Row],[Date]]),"New High","Repeat")</f>
        <v>Repeat</v>
      </c>
      <c r="K1207" s="27" t="str">
        <f>IF(StockData[[#This Row],[Spread]]&lt;5,"Low",IF(StockData[[#This Row],[Spread]]&lt;=15,"Medium","High"))</f>
        <v>High</v>
      </c>
      <c r="L1207" s="27" t="str">
        <f>IF(StockData[[#This Row],[Spread]] &gt; AVERAGE(StockData[Spread]) * 1.2, "High", IF(StockData[[#This Row],[Spread]] &lt; AVERAGE(StockData[Spread]) * 0.8, "Low", "Medium"))</f>
        <v>High</v>
      </c>
      <c r="M1207" s="13">
        <f>(StockData[[#This Row],[close]] - StockData[[#This Row],[open]] )/ StockData[[#This Row],[open]]</f>
        <v>3.8504505846428817E-2</v>
      </c>
      <c r="N1207" s="27">
        <f>IF(StockData[[#This Row],[change%]] &gt; 0.02, 0.9, IF(StockData[[#This Row],[change%]] &lt; -0.02, -0.9, 0))</f>
        <v>0.9</v>
      </c>
      <c r="O1207" s="27" t="str">
        <f>IF(StockData[[#This Row],[sentiment score]] &gt; 0.5, "Positive", IF(StockData[[#This Row],[sentiment score]] &lt; -0.5, "Negative", "Neutral"))</f>
        <v>Positive</v>
      </c>
    </row>
    <row r="1208" spans="1:15" x14ac:dyDescent="0.3">
      <c r="A1208" s="1">
        <v>44077</v>
      </c>
      <c r="B1208" s="2">
        <v>407.23</v>
      </c>
      <c r="C1208" s="2">
        <v>431.8</v>
      </c>
      <c r="D1208" s="2">
        <v>402</v>
      </c>
      <c r="E1208" s="2">
        <v>407</v>
      </c>
      <c r="F1208" s="2">
        <v>87596086</v>
      </c>
      <c r="G1208" s="27" t="str">
        <f>TEXT(StockData[[#This Row],[Date]],"dddd")</f>
        <v>Thursday</v>
      </c>
      <c r="H1208" s="27" t="str">
        <f>TEXT(StockData[[#This Row],[Date]],"mmm yyyy")</f>
        <v>Sep 2020</v>
      </c>
      <c r="I1208" s="2">
        <f>StockData[[#This Row],[high]] - StockData[[#This Row],[low]]</f>
        <v>29.800000000000011</v>
      </c>
      <c r="J1208" s="27" t="str">
        <f>IF(StockData[[#This Row],[high]]=_xlfn.MAXIFS(StockData[high],StockData[Date],"&lt;="&amp;StockData[[#This Row],[Date]]),"New High","Repeat")</f>
        <v>Repeat</v>
      </c>
      <c r="K1208" s="27" t="str">
        <f>IF(StockData[[#This Row],[Spread]]&lt;5,"Low",IF(StockData[[#This Row],[Spread]]&lt;=15,"Medium","High"))</f>
        <v>High</v>
      </c>
      <c r="L1208" s="27" t="str">
        <f>IF(StockData[[#This Row],[Spread]] &gt; AVERAGE(StockData[Spread]) * 1.2, "High", IF(StockData[[#This Row],[Spread]] &lt; AVERAGE(StockData[Spread]) * 0.8, "Low", "Medium"))</f>
        <v>High</v>
      </c>
      <c r="M1208" s="13">
        <f>(StockData[[#This Row],[close]] - StockData[[#This Row],[open]] )/ StockData[[#This Row],[open]]</f>
        <v>-5.6479139552591457E-4</v>
      </c>
      <c r="N1208" s="27">
        <f>IF(StockData[[#This Row],[change%]] &gt; 0.02, 0.9, IF(StockData[[#This Row],[change%]] &lt; -0.02, -0.9, 0))</f>
        <v>0</v>
      </c>
      <c r="O1208" s="27" t="str">
        <f>IF(StockData[[#This Row],[sentiment score]] &gt; 0.5, "Positive", IF(StockData[[#This Row],[sentiment score]] &lt; -0.5, "Negative", "Neutral"))</f>
        <v>Neutral</v>
      </c>
    </row>
    <row r="1209" spans="1:15" x14ac:dyDescent="0.3">
      <c r="A1209" s="1">
        <v>44076</v>
      </c>
      <c r="B1209" s="2">
        <v>478.99</v>
      </c>
      <c r="C1209" s="2">
        <v>479.04</v>
      </c>
      <c r="D1209" s="2">
        <v>405.12060000000002</v>
      </c>
      <c r="E1209" s="2">
        <v>447.37</v>
      </c>
      <c r="F1209" s="2">
        <v>96176128</v>
      </c>
      <c r="G1209" s="27" t="str">
        <f>TEXT(StockData[[#This Row],[Date]],"dddd")</f>
        <v>Wednesday</v>
      </c>
      <c r="H1209" s="27" t="str">
        <f>TEXT(StockData[[#This Row],[Date]],"mmm yyyy")</f>
        <v>Sep 2020</v>
      </c>
      <c r="I1209" s="2">
        <f>StockData[[#This Row],[high]] - StockData[[#This Row],[low]]</f>
        <v>73.919399999999996</v>
      </c>
      <c r="J1209" s="27" t="str">
        <f>IF(StockData[[#This Row],[high]]=_xlfn.MAXIFS(StockData[high],StockData[Date],"&lt;="&amp;StockData[[#This Row],[Date]]),"New High","Repeat")</f>
        <v>Repeat</v>
      </c>
      <c r="K1209" s="27" t="str">
        <f>IF(StockData[[#This Row],[Spread]]&lt;5,"Low",IF(StockData[[#This Row],[Spread]]&lt;=15,"Medium","High"))</f>
        <v>High</v>
      </c>
      <c r="L1209" s="27" t="str">
        <f>IF(StockData[[#This Row],[Spread]] &gt; AVERAGE(StockData[Spread]) * 1.2, "High", IF(StockData[[#This Row],[Spread]] &lt; AVERAGE(StockData[Spread]) * 0.8, "Low", "Medium"))</f>
        <v>High</v>
      </c>
      <c r="M1209" s="13">
        <f>(StockData[[#This Row],[close]] - StockData[[#This Row],[open]] )/ StockData[[#This Row],[open]]</f>
        <v>-6.6013904256873854E-2</v>
      </c>
      <c r="N1209" s="27">
        <f>IF(StockData[[#This Row],[change%]] &gt; 0.02, 0.9, IF(StockData[[#This Row],[change%]] &lt; -0.02, -0.9, 0))</f>
        <v>-0.9</v>
      </c>
      <c r="O1209" s="27" t="str">
        <f>IF(StockData[[#This Row],[sentiment score]] &gt; 0.5, "Positive", IF(StockData[[#This Row],[sentiment score]] &lt; -0.5, "Negative", "Neutral"))</f>
        <v>Negative</v>
      </c>
    </row>
    <row r="1210" spans="1:15" x14ac:dyDescent="0.3">
      <c r="A1210" s="1">
        <v>44075</v>
      </c>
      <c r="B1210" s="2">
        <v>502.14</v>
      </c>
      <c r="C1210" s="2">
        <v>502.49</v>
      </c>
      <c r="D1210" s="2">
        <v>470.51</v>
      </c>
      <c r="E1210" s="2">
        <v>475.05</v>
      </c>
      <c r="F1210" s="2">
        <v>90119419</v>
      </c>
      <c r="G1210" s="27" t="str">
        <f>TEXT(StockData[[#This Row],[Date]],"dddd")</f>
        <v>Tuesday</v>
      </c>
      <c r="H1210" s="27" t="str">
        <f>TEXT(StockData[[#This Row],[Date]],"mmm yyyy")</f>
        <v>Sep 2020</v>
      </c>
      <c r="I1210" s="2">
        <f>StockData[[#This Row],[high]] - StockData[[#This Row],[low]]</f>
        <v>31.980000000000018</v>
      </c>
      <c r="J1210" s="27" t="str">
        <f>IF(StockData[[#This Row],[high]]=_xlfn.MAXIFS(StockData[high],StockData[Date],"&lt;="&amp;StockData[[#This Row],[Date]]),"New High","Repeat")</f>
        <v>Repeat</v>
      </c>
      <c r="K1210" s="27" t="str">
        <f>IF(StockData[[#This Row],[Spread]]&lt;5,"Low",IF(StockData[[#This Row],[Spread]]&lt;=15,"Medium","High"))</f>
        <v>High</v>
      </c>
      <c r="L1210" s="27" t="str">
        <f>IF(StockData[[#This Row],[Spread]] &gt; AVERAGE(StockData[Spread]) * 1.2, "High", IF(StockData[[#This Row],[Spread]] &lt; AVERAGE(StockData[Spread]) * 0.8, "Low", "Medium"))</f>
        <v>High</v>
      </c>
      <c r="M1210" s="13">
        <f>(StockData[[#This Row],[close]] - StockData[[#This Row],[open]] )/ StockData[[#This Row],[open]]</f>
        <v>-5.3949097861154212E-2</v>
      </c>
      <c r="N1210" s="27">
        <f>IF(StockData[[#This Row],[change%]] &gt; 0.02, 0.9, IF(StockData[[#This Row],[change%]] &lt; -0.02, -0.9, 0))</f>
        <v>-0.9</v>
      </c>
      <c r="O1210" s="27" t="str">
        <f>IF(StockData[[#This Row],[sentiment score]] &gt; 0.5, "Positive", IF(StockData[[#This Row],[sentiment score]] &lt; -0.5, "Negative", "Neutral"))</f>
        <v>Negative</v>
      </c>
    </row>
    <row r="1211" spans="1:15" x14ac:dyDescent="0.3">
      <c r="A1211" s="1">
        <v>44074</v>
      </c>
      <c r="B1211" s="2">
        <v>444.61</v>
      </c>
      <c r="C1211" s="2">
        <v>500.14</v>
      </c>
      <c r="D1211" s="2">
        <v>440.11</v>
      </c>
      <c r="E1211" s="2">
        <v>498.32</v>
      </c>
      <c r="F1211" s="2">
        <v>115847020</v>
      </c>
      <c r="G1211" s="27" t="str">
        <f>TEXT(StockData[[#This Row],[Date]],"dddd")</f>
        <v>Monday</v>
      </c>
      <c r="H1211" s="27" t="str">
        <f>TEXT(StockData[[#This Row],[Date]],"mmm yyyy")</f>
        <v>Aug 2020</v>
      </c>
      <c r="I1211" s="2">
        <f>StockData[[#This Row],[high]] - StockData[[#This Row],[low]]</f>
        <v>60.029999999999973</v>
      </c>
      <c r="J1211" s="27" t="str">
        <f>IF(StockData[[#This Row],[high]]=_xlfn.MAXIFS(StockData[high],StockData[Date],"&lt;="&amp;StockData[[#This Row],[Date]]),"New High","Repeat")</f>
        <v>Repeat</v>
      </c>
      <c r="K1211" s="27" t="str">
        <f>IF(StockData[[#This Row],[Spread]]&lt;5,"Low",IF(StockData[[#This Row],[Spread]]&lt;=15,"Medium","High"))</f>
        <v>High</v>
      </c>
      <c r="L1211" s="27" t="str">
        <f>IF(StockData[[#This Row],[Spread]] &gt; AVERAGE(StockData[Spread]) * 1.2, "High", IF(StockData[[#This Row],[Spread]] &lt; AVERAGE(StockData[Spread]) * 0.8, "Low", "Medium"))</f>
        <v>High</v>
      </c>
      <c r="M1211" s="13">
        <f>(StockData[[#This Row],[close]] - StockData[[#This Row],[open]] )/ StockData[[#This Row],[open]]</f>
        <v>0.12080250106835198</v>
      </c>
      <c r="N1211" s="27">
        <f>IF(StockData[[#This Row],[change%]] &gt; 0.02, 0.9, IF(StockData[[#This Row],[change%]] &lt; -0.02, -0.9, 0))</f>
        <v>0.9</v>
      </c>
      <c r="O1211" s="27" t="str">
        <f>IF(StockData[[#This Row],[sentiment score]] &gt; 0.5, "Positive", IF(StockData[[#This Row],[sentiment score]] &lt; -0.5, "Negative", "Neutral"))</f>
        <v>Positive</v>
      </c>
    </row>
    <row r="1212" spans="1:15" x14ac:dyDescent="0.3">
      <c r="A1212" s="1">
        <v>44071</v>
      </c>
      <c r="B1212" s="2">
        <v>2295.12</v>
      </c>
      <c r="C1212" s="2">
        <v>2318.4899999999998</v>
      </c>
      <c r="D1212" s="2">
        <v>2186.52</v>
      </c>
      <c r="E1212" s="2">
        <v>2213.4</v>
      </c>
      <c r="F1212" s="2">
        <v>20081176</v>
      </c>
      <c r="G1212" s="27" t="str">
        <f>TEXT(StockData[[#This Row],[Date]],"dddd")</f>
        <v>Friday</v>
      </c>
      <c r="H1212" s="27" t="str">
        <f>TEXT(StockData[[#This Row],[Date]],"mmm yyyy")</f>
        <v>Aug 2020</v>
      </c>
      <c r="I1212" s="2">
        <f>StockData[[#This Row],[high]] - StockData[[#This Row],[low]]</f>
        <v>131.9699999999998</v>
      </c>
      <c r="J1212" s="27" t="str">
        <f>IF(StockData[[#This Row],[high]]=_xlfn.MAXIFS(StockData[high],StockData[Date],"&lt;="&amp;StockData[[#This Row],[Date]]),"New High","Repeat")</f>
        <v>New High</v>
      </c>
      <c r="K1212" s="27" t="str">
        <f>IF(StockData[[#This Row],[Spread]]&lt;5,"Low",IF(StockData[[#This Row],[Spread]]&lt;=15,"Medium","High"))</f>
        <v>High</v>
      </c>
      <c r="L1212" s="27" t="str">
        <f>IF(StockData[[#This Row],[Spread]] &gt; AVERAGE(StockData[Spread]) * 1.2, "High", IF(StockData[[#This Row],[Spread]] &lt; AVERAGE(StockData[Spread]) * 0.8, "Low", "Medium"))</f>
        <v>High</v>
      </c>
      <c r="M1212" s="13">
        <f>(StockData[[#This Row],[close]] - StockData[[#This Row],[open]] )/ StockData[[#This Row],[open]]</f>
        <v>-3.5605981386594078E-2</v>
      </c>
      <c r="N1212" s="27">
        <f>IF(StockData[[#This Row],[change%]] &gt; 0.02, 0.9, IF(StockData[[#This Row],[change%]] &lt; -0.02, -0.9, 0))</f>
        <v>-0.9</v>
      </c>
      <c r="O1212" s="27" t="str">
        <f>IF(StockData[[#This Row],[sentiment score]] &gt; 0.5, "Positive", IF(StockData[[#This Row],[sentiment score]] &lt; -0.5, "Negative", "Neutral"))</f>
        <v>Negative</v>
      </c>
    </row>
    <row r="1213" spans="1:15" x14ac:dyDescent="0.3">
      <c r="A1213" s="1">
        <v>44070</v>
      </c>
      <c r="B1213" s="2">
        <v>2180.46</v>
      </c>
      <c r="C1213" s="2">
        <v>2295.6</v>
      </c>
      <c r="D1213" s="2">
        <v>2142.5</v>
      </c>
      <c r="E1213" s="2">
        <v>2238.75</v>
      </c>
      <c r="F1213" s="2">
        <v>23693043</v>
      </c>
      <c r="G1213" s="27" t="str">
        <f>TEXT(StockData[[#This Row],[Date]],"dddd")</f>
        <v>Thursday</v>
      </c>
      <c r="H1213" s="27" t="str">
        <f>TEXT(StockData[[#This Row],[Date]],"mmm yyyy")</f>
        <v>Aug 2020</v>
      </c>
      <c r="I1213" s="2">
        <f>StockData[[#This Row],[high]] - StockData[[#This Row],[low]]</f>
        <v>153.09999999999991</v>
      </c>
      <c r="J1213" s="27" t="str">
        <f>IF(StockData[[#This Row],[high]]=_xlfn.MAXIFS(StockData[high],StockData[Date],"&lt;="&amp;StockData[[#This Row],[Date]]),"New High","Repeat")</f>
        <v>New High</v>
      </c>
      <c r="K1213" s="27" t="str">
        <f>IF(StockData[[#This Row],[Spread]]&lt;5,"Low",IF(StockData[[#This Row],[Spread]]&lt;=15,"Medium","High"))</f>
        <v>High</v>
      </c>
      <c r="L1213" s="27" t="str">
        <f>IF(StockData[[#This Row],[Spread]] &gt; AVERAGE(StockData[Spread]) * 1.2, "High", IF(StockData[[#This Row],[Spread]] &lt; AVERAGE(StockData[Spread]) * 0.8, "Low", "Medium"))</f>
        <v>High</v>
      </c>
      <c r="M1213" s="13">
        <f>(StockData[[#This Row],[close]] - StockData[[#This Row],[open]] )/ StockData[[#This Row],[open]]</f>
        <v>2.6732891224787413E-2</v>
      </c>
      <c r="N1213" s="27">
        <f>IF(StockData[[#This Row],[change%]] &gt; 0.02, 0.9, IF(StockData[[#This Row],[change%]] &lt; -0.02, -0.9, 0))</f>
        <v>0.9</v>
      </c>
      <c r="O1213" s="27" t="str">
        <f>IF(StockData[[#This Row],[sentiment score]] &gt; 0.5, "Positive", IF(StockData[[#This Row],[sentiment score]] &lt; -0.5, "Negative", "Neutral"))</f>
        <v>Positive</v>
      </c>
    </row>
    <row r="1214" spans="1:15" x14ac:dyDescent="0.3">
      <c r="A1214" s="1">
        <v>44069</v>
      </c>
      <c r="B1214" s="2">
        <v>2060</v>
      </c>
      <c r="C1214" s="2">
        <v>2166</v>
      </c>
      <c r="D1214" s="2">
        <v>2053.6291000000001</v>
      </c>
      <c r="E1214" s="2">
        <v>2153.17</v>
      </c>
      <c r="F1214" s="2">
        <v>14239382</v>
      </c>
      <c r="G1214" s="27" t="str">
        <f>TEXT(StockData[[#This Row],[Date]],"dddd")</f>
        <v>Wednesday</v>
      </c>
      <c r="H1214" s="27" t="str">
        <f>TEXT(StockData[[#This Row],[Date]],"mmm yyyy")</f>
        <v>Aug 2020</v>
      </c>
      <c r="I1214" s="2">
        <f>StockData[[#This Row],[high]] - StockData[[#This Row],[low]]</f>
        <v>112.37089999999989</v>
      </c>
      <c r="J1214" s="27" t="str">
        <f>IF(StockData[[#This Row],[high]]=_xlfn.MAXIFS(StockData[high],StockData[Date],"&lt;="&amp;StockData[[#This Row],[Date]]),"New High","Repeat")</f>
        <v>New High</v>
      </c>
      <c r="K1214" s="27" t="str">
        <f>IF(StockData[[#This Row],[Spread]]&lt;5,"Low",IF(StockData[[#This Row],[Spread]]&lt;=15,"Medium","High"))</f>
        <v>High</v>
      </c>
      <c r="L1214" s="27" t="str">
        <f>IF(StockData[[#This Row],[Spread]] &gt; AVERAGE(StockData[Spread]) * 1.2, "High", IF(StockData[[#This Row],[Spread]] &lt; AVERAGE(StockData[Spread]) * 0.8, "Low", "Medium"))</f>
        <v>High</v>
      </c>
      <c r="M1214" s="13">
        <f>(StockData[[#This Row],[close]] - StockData[[#This Row],[open]] )/ StockData[[#This Row],[open]]</f>
        <v>4.5228155339805863E-2</v>
      </c>
      <c r="N1214" s="27">
        <f>IF(StockData[[#This Row],[change%]] &gt; 0.02, 0.9, IF(StockData[[#This Row],[change%]] &lt; -0.02, -0.9, 0))</f>
        <v>0.9</v>
      </c>
      <c r="O1214" s="27" t="str">
        <f>IF(StockData[[#This Row],[sentiment score]] &gt; 0.5, "Positive", IF(StockData[[#This Row],[sentiment score]] &lt; -0.5, "Negative", "Neutral"))</f>
        <v>Positive</v>
      </c>
    </row>
    <row r="1215" spans="1:15" x14ac:dyDescent="0.3">
      <c r="A1215" s="1">
        <v>44068</v>
      </c>
      <c r="B1215" s="2">
        <v>1974.89</v>
      </c>
      <c r="C1215" s="2">
        <v>2027.95</v>
      </c>
      <c r="D1215" s="2">
        <v>1968</v>
      </c>
      <c r="E1215" s="2">
        <v>2023.34</v>
      </c>
      <c r="F1215" s="2">
        <v>10658893</v>
      </c>
      <c r="G1215" s="27" t="str">
        <f>TEXT(StockData[[#This Row],[Date]],"dddd")</f>
        <v>Tuesday</v>
      </c>
      <c r="H1215" s="27" t="str">
        <f>TEXT(StockData[[#This Row],[Date]],"mmm yyyy")</f>
        <v>Aug 2020</v>
      </c>
      <c r="I1215" s="2">
        <f>StockData[[#This Row],[high]] - StockData[[#This Row],[low]]</f>
        <v>59.950000000000045</v>
      </c>
      <c r="J1215" s="27" t="str">
        <f>IF(StockData[[#This Row],[high]]=_xlfn.MAXIFS(StockData[high],StockData[Date],"&lt;="&amp;StockData[[#This Row],[Date]]),"New High","Repeat")</f>
        <v>Repeat</v>
      </c>
      <c r="K1215" s="27" t="str">
        <f>IF(StockData[[#This Row],[Spread]]&lt;5,"Low",IF(StockData[[#This Row],[Spread]]&lt;=15,"Medium","High"))</f>
        <v>High</v>
      </c>
      <c r="L1215" s="27" t="str">
        <f>IF(StockData[[#This Row],[Spread]] &gt; AVERAGE(StockData[Spread]) * 1.2, "High", IF(StockData[[#This Row],[Spread]] &lt; AVERAGE(StockData[Spread]) * 0.8, "Low", "Medium"))</f>
        <v>High</v>
      </c>
      <c r="M1215" s="13">
        <f>(StockData[[#This Row],[close]] - StockData[[#This Row],[open]] )/ StockData[[#This Row],[open]]</f>
        <v>2.4533011965223287E-2</v>
      </c>
      <c r="N1215" s="27">
        <f>IF(StockData[[#This Row],[change%]] &gt; 0.02, 0.9, IF(StockData[[#This Row],[change%]] &lt; -0.02, -0.9, 0))</f>
        <v>0.9</v>
      </c>
      <c r="O1215" s="27" t="str">
        <f>IF(StockData[[#This Row],[sentiment score]] &gt; 0.5, "Positive", IF(StockData[[#This Row],[sentiment score]] &lt; -0.5, "Negative", "Neutral"))</f>
        <v>Positive</v>
      </c>
    </row>
    <row r="1216" spans="1:15" x14ac:dyDescent="0.3">
      <c r="A1216" s="1">
        <v>44067</v>
      </c>
      <c r="B1216" s="2">
        <v>2126.2750000000001</v>
      </c>
      <c r="C1216" s="2">
        <v>2129</v>
      </c>
      <c r="D1216" s="2">
        <v>1927.52</v>
      </c>
      <c r="E1216" s="2">
        <v>2014.2</v>
      </c>
      <c r="F1216" s="2">
        <v>20063621</v>
      </c>
      <c r="G1216" s="27" t="str">
        <f>TEXT(StockData[[#This Row],[Date]],"dddd")</f>
        <v>Monday</v>
      </c>
      <c r="H1216" s="27" t="str">
        <f>TEXT(StockData[[#This Row],[Date]],"mmm yyyy")</f>
        <v>Aug 2020</v>
      </c>
      <c r="I1216" s="2">
        <f>StockData[[#This Row],[high]] - StockData[[#This Row],[low]]</f>
        <v>201.48000000000002</v>
      </c>
      <c r="J1216" s="27" t="str">
        <f>IF(StockData[[#This Row],[high]]=_xlfn.MAXIFS(StockData[high],StockData[Date],"&lt;="&amp;StockData[[#This Row],[Date]]),"New High","Repeat")</f>
        <v>New High</v>
      </c>
      <c r="K1216" s="27" t="str">
        <f>IF(StockData[[#This Row],[Spread]]&lt;5,"Low",IF(StockData[[#This Row],[Spread]]&lt;=15,"Medium","High"))</f>
        <v>High</v>
      </c>
      <c r="L1216" s="27" t="str">
        <f>IF(StockData[[#This Row],[Spread]] &gt; AVERAGE(StockData[Spread]) * 1.2, "High", IF(StockData[[#This Row],[Spread]] &lt; AVERAGE(StockData[Spread]) * 0.8, "Low", "Medium"))</f>
        <v>High</v>
      </c>
      <c r="M1216" s="13">
        <f>(StockData[[#This Row],[close]] - StockData[[#This Row],[open]] )/ StockData[[#This Row],[open]]</f>
        <v>-5.2709550740144169E-2</v>
      </c>
      <c r="N1216" s="27">
        <f>IF(StockData[[#This Row],[change%]] &gt; 0.02, 0.9, IF(StockData[[#This Row],[change%]] &lt; -0.02, -0.9, 0))</f>
        <v>-0.9</v>
      </c>
      <c r="O1216" s="27" t="str">
        <f>IF(StockData[[#This Row],[sentiment score]] &gt; 0.5, "Positive", IF(StockData[[#This Row],[sentiment score]] &lt; -0.5, "Negative", "Neutral"))</f>
        <v>Negative</v>
      </c>
    </row>
    <row r="1217" spans="1:15" x14ac:dyDescent="0.3">
      <c r="A1217" s="1">
        <v>44064</v>
      </c>
      <c r="B1217" s="2">
        <v>2044.76</v>
      </c>
      <c r="C1217" s="2">
        <v>2095.4899999999998</v>
      </c>
      <c r="D1217" s="2">
        <v>2025.05</v>
      </c>
      <c r="E1217" s="2">
        <v>2049.98</v>
      </c>
      <c r="F1217" s="2">
        <v>21489559</v>
      </c>
      <c r="G1217" s="27" t="str">
        <f>TEXT(StockData[[#This Row],[Date]],"dddd")</f>
        <v>Friday</v>
      </c>
      <c r="H1217" s="27" t="str">
        <f>TEXT(StockData[[#This Row],[Date]],"mmm yyyy")</f>
        <v>Aug 2020</v>
      </c>
      <c r="I1217" s="2">
        <f>StockData[[#This Row],[high]] - StockData[[#This Row],[low]]</f>
        <v>70.439999999999827</v>
      </c>
      <c r="J1217" s="27" t="str">
        <f>IF(StockData[[#This Row],[high]]=_xlfn.MAXIFS(StockData[high],StockData[Date],"&lt;="&amp;StockData[[#This Row],[Date]]),"New High","Repeat")</f>
        <v>New High</v>
      </c>
      <c r="K1217" s="27" t="str">
        <f>IF(StockData[[#This Row],[Spread]]&lt;5,"Low",IF(StockData[[#This Row],[Spread]]&lt;=15,"Medium","High"))</f>
        <v>High</v>
      </c>
      <c r="L1217" s="27" t="str">
        <f>IF(StockData[[#This Row],[Spread]] &gt; AVERAGE(StockData[Spread]) * 1.2, "High", IF(StockData[[#This Row],[Spread]] &lt; AVERAGE(StockData[Spread]) * 0.8, "Low", "Medium"))</f>
        <v>High</v>
      </c>
      <c r="M1217" s="13">
        <f>(StockData[[#This Row],[close]] - StockData[[#This Row],[open]] )/ StockData[[#This Row],[open]]</f>
        <v>2.552866840118169E-3</v>
      </c>
      <c r="N1217" s="27">
        <f>IF(StockData[[#This Row],[change%]] &gt; 0.02, 0.9, IF(StockData[[#This Row],[change%]] &lt; -0.02, -0.9, 0))</f>
        <v>0</v>
      </c>
      <c r="O1217" s="27" t="str">
        <f>IF(StockData[[#This Row],[sentiment score]] &gt; 0.5, "Positive", IF(StockData[[#This Row],[sentiment score]] &lt; -0.5, "Negative", "Neutral"))</f>
        <v>Neutral</v>
      </c>
    </row>
    <row r="1218" spans="1:15" x14ac:dyDescent="0.3">
      <c r="A1218" s="1">
        <v>44063</v>
      </c>
      <c r="B1218" s="2">
        <v>1860.68</v>
      </c>
      <c r="C1218" s="2">
        <v>2021.99</v>
      </c>
      <c r="D1218" s="2">
        <v>1857.06</v>
      </c>
      <c r="E1218" s="2">
        <v>2001.83</v>
      </c>
      <c r="F1218" s="2">
        <v>20611796</v>
      </c>
      <c r="G1218" s="27" t="str">
        <f>TEXT(StockData[[#This Row],[Date]],"dddd")</f>
        <v>Thursday</v>
      </c>
      <c r="H1218" s="27" t="str">
        <f>TEXT(StockData[[#This Row],[Date]],"mmm yyyy")</f>
        <v>Aug 2020</v>
      </c>
      <c r="I1218" s="2">
        <f>StockData[[#This Row],[high]] - StockData[[#This Row],[low]]</f>
        <v>164.93000000000006</v>
      </c>
      <c r="J1218" s="27" t="str">
        <f>IF(StockData[[#This Row],[high]]=_xlfn.MAXIFS(StockData[high],StockData[Date],"&lt;="&amp;StockData[[#This Row],[Date]]),"New High","Repeat")</f>
        <v>New High</v>
      </c>
      <c r="K1218" s="27" t="str">
        <f>IF(StockData[[#This Row],[Spread]]&lt;5,"Low",IF(StockData[[#This Row],[Spread]]&lt;=15,"Medium","High"))</f>
        <v>High</v>
      </c>
      <c r="L1218" s="27" t="str">
        <f>IF(StockData[[#This Row],[Spread]] &gt; AVERAGE(StockData[Spread]) * 1.2, "High", IF(StockData[[#This Row],[Spread]] &lt; AVERAGE(StockData[Spread]) * 0.8, "Low", "Medium"))</f>
        <v>High</v>
      </c>
      <c r="M1218" s="13">
        <f>(StockData[[#This Row],[close]] - StockData[[#This Row],[open]] )/ StockData[[#This Row],[open]]</f>
        <v>7.5859363243545294E-2</v>
      </c>
      <c r="N1218" s="27">
        <f>IF(StockData[[#This Row],[change%]] &gt; 0.02, 0.9, IF(StockData[[#This Row],[change%]] &lt; -0.02, -0.9, 0))</f>
        <v>0.9</v>
      </c>
      <c r="O1218" s="27" t="str">
        <f>IF(StockData[[#This Row],[sentiment score]] &gt; 0.5, "Positive", IF(StockData[[#This Row],[sentiment score]] &lt; -0.5, "Negative", "Neutral"))</f>
        <v>Positive</v>
      </c>
    </row>
    <row r="1219" spans="1:15" x14ac:dyDescent="0.3">
      <c r="A1219" s="1">
        <v>44062</v>
      </c>
      <c r="B1219" s="2">
        <v>1865</v>
      </c>
      <c r="C1219" s="2">
        <v>1911</v>
      </c>
      <c r="D1219" s="2">
        <v>1841.21</v>
      </c>
      <c r="E1219" s="2">
        <v>1878.53</v>
      </c>
      <c r="F1219" s="2">
        <v>12205331</v>
      </c>
      <c r="G1219" s="27" t="str">
        <f>TEXT(StockData[[#This Row],[Date]],"dddd")</f>
        <v>Wednesday</v>
      </c>
      <c r="H1219" s="27" t="str">
        <f>TEXT(StockData[[#This Row],[Date]],"mmm yyyy")</f>
        <v>Aug 2020</v>
      </c>
      <c r="I1219" s="2">
        <f>StockData[[#This Row],[high]] - StockData[[#This Row],[low]]</f>
        <v>69.789999999999964</v>
      </c>
      <c r="J1219" s="27" t="str">
        <f>IF(StockData[[#This Row],[high]]=_xlfn.MAXIFS(StockData[high],StockData[Date],"&lt;="&amp;StockData[[#This Row],[Date]]),"New High","Repeat")</f>
        <v>Repeat</v>
      </c>
      <c r="K1219" s="27" t="str">
        <f>IF(StockData[[#This Row],[Spread]]&lt;5,"Low",IF(StockData[[#This Row],[Spread]]&lt;=15,"Medium","High"))</f>
        <v>High</v>
      </c>
      <c r="L1219" s="27" t="str">
        <f>IF(StockData[[#This Row],[Spread]] &gt; AVERAGE(StockData[Spread]) * 1.2, "High", IF(StockData[[#This Row],[Spread]] &lt; AVERAGE(StockData[Spread]) * 0.8, "Low", "Medium"))</f>
        <v>High</v>
      </c>
      <c r="M1219" s="13">
        <f>(StockData[[#This Row],[close]] - StockData[[#This Row],[open]] )/ StockData[[#This Row],[open]]</f>
        <v>7.2546916890080283E-3</v>
      </c>
      <c r="N1219" s="27">
        <f>IF(StockData[[#This Row],[change%]] &gt; 0.02, 0.9, IF(StockData[[#This Row],[change%]] &lt; -0.02, -0.9, 0))</f>
        <v>0</v>
      </c>
      <c r="O1219" s="27" t="str">
        <f>IF(StockData[[#This Row],[sentiment score]] &gt; 0.5, "Positive", IF(StockData[[#This Row],[sentiment score]] &lt; -0.5, "Negative", "Neutral"))</f>
        <v>Neutral</v>
      </c>
    </row>
    <row r="1220" spans="1:15" x14ac:dyDescent="0.3">
      <c r="A1220" s="1">
        <v>44061</v>
      </c>
      <c r="B1220" s="2">
        <v>1898.99</v>
      </c>
      <c r="C1220" s="2">
        <v>1923.9</v>
      </c>
      <c r="D1220" s="2">
        <v>1845.11</v>
      </c>
      <c r="E1220" s="2">
        <v>1887.09</v>
      </c>
      <c r="F1220" s="2">
        <v>16474491</v>
      </c>
      <c r="G1220" s="27" t="str">
        <f>TEXT(StockData[[#This Row],[Date]],"dddd")</f>
        <v>Tuesday</v>
      </c>
      <c r="H1220" s="27" t="str">
        <f>TEXT(StockData[[#This Row],[Date]],"mmm yyyy")</f>
        <v>Aug 2020</v>
      </c>
      <c r="I1220" s="2">
        <f>StockData[[#This Row],[high]] - StockData[[#This Row],[low]]</f>
        <v>78.790000000000191</v>
      </c>
      <c r="J1220" s="27" t="str">
        <f>IF(StockData[[#This Row],[high]]=_xlfn.MAXIFS(StockData[high],StockData[Date],"&lt;="&amp;StockData[[#This Row],[Date]]),"New High","Repeat")</f>
        <v>New High</v>
      </c>
      <c r="K1220" s="27" t="str">
        <f>IF(StockData[[#This Row],[Spread]]&lt;5,"Low",IF(StockData[[#This Row],[Spread]]&lt;=15,"Medium","High"))</f>
        <v>High</v>
      </c>
      <c r="L1220" s="27" t="str">
        <f>IF(StockData[[#This Row],[Spread]] &gt; AVERAGE(StockData[Spread]) * 1.2, "High", IF(StockData[[#This Row],[Spread]] &lt; AVERAGE(StockData[Spread]) * 0.8, "Low", "Medium"))</f>
        <v>High</v>
      </c>
      <c r="M1220" s="13">
        <f>(StockData[[#This Row],[close]] - StockData[[#This Row],[open]] )/ StockData[[#This Row],[open]]</f>
        <v>-6.2664890283782911E-3</v>
      </c>
      <c r="N1220" s="27">
        <f>IF(StockData[[#This Row],[change%]] &gt; 0.02, 0.9, IF(StockData[[#This Row],[change%]] &lt; -0.02, -0.9, 0))</f>
        <v>0</v>
      </c>
      <c r="O1220" s="27" t="str">
        <f>IF(StockData[[#This Row],[sentiment score]] &gt; 0.5, "Positive", IF(StockData[[#This Row],[sentiment score]] &lt; -0.5, "Negative", "Neutral"))</f>
        <v>Neutral</v>
      </c>
    </row>
    <row r="1221" spans="1:15" x14ac:dyDescent="0.3">
      <c r="A1221" s="1">
        <v>44060</v>
      </c>
      <c r="B1221" s="2">
        <v>1677</v>
      </c>
      <c r="C1221" s="2">
        <v>1845.86</v>
      </c>
      <c r="D1221" s="2">
        <v>1672.83</v>
      </c>
      <c r="E1221" s="2">
        <v>1835.64</v>
      </c>
      <c r="F1221" s="2">
        <v>20023104</v>
      </c>
      <c r="G1221" s="27" t="str">
        <f>TEXT(StockData[[#This Row],[Date]],"dddd")</f>
        <v>Monday</v>
      </c>
      <c r="H1221" s="27" t="str">
        <f>TEXT(StockData[[#This Row],[Date]],"mmm yyyy")</f>
        <v>Aug 2020</v>
      </c>
      <c r="I1221" s="2">
        <f>StockData[[#This Row],[high]] - StockData[[#This Row],[low]]</f>
        <v>173.02999999999997</v>
      </c>
      <c r="J1221" s="27" t="str">
        <f>IF(StockData[[#This Row],[high]]=_xlfn.MAXIFS(StockData[high],StockData[Date],"&lt;="&amp;StockData[[#This Row],[Date]]),"New High","Repeat")</f>
        <v>New High</v>
      </c>
      <c r="K1221" s="27" t="str">
        <f>IF(StockData[[#This Row],[Spread]]&lt;5,"Low",IF(StockData[[#This Row],[Spread]]&lt;=15,"Medium","High"))</f>
        <v>High</v>
      </c>
      <c r="L1221" s="27" t="str">
        <f>IF(StockData[[#This Row],[Spread]] &gt; AVERAGE(StockData[Spread]) * 1.2, "High", IF(StockData[[#This Row],[Spread]] &lt; AVERAGE(StockData[Spread]) * 0.8, "Low", "Medium"))</f>
        <v>High</v>
      </c>
      <c r="M1221" s="13">
        <f>(StockData[[#This Row],[close]] - StockData[[#This Row],[open]] )/ StockData[[#This Row],[open]]</f>
        <v>9.4597495527728143E-2</v>
      </c>
      <c r="N1221" s="27">
        <f>IF(StockData[[#This Row],[change%]] &gt; 0.02, 0.9, IF(StockData[[#This Row],[change%]] &lt; -0.02, -0.9, 0))</f>
        <v>0.9</v>
      </c>
      <c r="O1221" s="27" t="str">
        <f>IF(StockData[[#This Row],[sentiment score]] &gt; 0.5, "Positive", IF(StockData[[#This Row],[sentiment score]] &lt; -0.5, "Negative", "Neutral"))</f>
        <v>Positive</v>
      </c>
    </row>
    <row r="1222" spans="1:15" x14ac:dyDescent="0.3">
      <c r="A1222" s="1">
        <v>44057</v>
      </c>
      <c r="B1222" s="2">
        <v>1664.99</v>
      </c>
      <c r="C1222" s="2">
        <v>1668.8</v>
      </c>
      <c r="D1222" s="2">
        <v>1626.64</v>
      </c>
      <c r="E1222" s="2">
        <v>1650.71</v>
      </c>
      <c r="F1222" s="2">
        <v>12577614</v>
      </c>
      <c r="G1222" s="27" t="str">
        <f>TEXT(StockData[[#This Row],[Date]],"dddd")</f>
        <v>Friday</v>
      </c>
      <c r="H1222" s="27" t="str">
        <f>TEXT(StockData[[#This Row],[Date]],"mmm yyyy")</f>
        <v>Aug 2020</v>
      </c>
      <c r="I1222" s="2">
        <f>StockData[[#This Row],[high]] - StockData[[#This Row],[low]]</f>
        <v>42.159999999999854</v>
      </c>
      <c r="J1222" s="27" t="str">
        <f>IF(StockData[[#This Row],[high]]=_xlfn.MAXIFS(StockData[high],StockData[Date],"&lt;="&amp;StockData[[#This Row],[Date]]),"New High","Repeat")</f>
        <v>Repeat</v>
      </c>
      <c r="K1222" s="27" t="str">
        <f>IF(StockData[[#This Row],[Spread]]&lt;5,"Low",IF(StockData[[#This Row],[Spread]]&lt;=15,"Medium","High"))</f>
        <v>High</v>
      </c>
      <c r="L1222" s="27" t="str">
        <f>IF(StockData[[#This Row],[Spread]] &gt; AVERAGE(StockData[Spread]) * 1.2, "High", IF(StockData[[#This Row],[Spread]] &lt; AVERAGE(StockData[Spread]) * 0.8, "Low", "Medium"))</f>
        <v>High</v>
      </c>
      <c r="M1222" s="13">
        <f>(StockData[[#This Row],[close]] - StockData[[#This Row],[open]] )/ StockData[[#This Row],[open]]</f>
        <v>-8.5766280878563673E-3</v>
      </c>
      <c r="N1222" s="27">
        <f>IF(StockData[[#This Row],[change%]] &gt; 0.02, 0.9, IF(StockData[[#This Row],[change%]] &lt; -0.02, -0.9, 0))</f>
        <v>0</v>
      </c>
      <c r="O1222" s="27" t="str">
        <f>IF(StockData[[#This Row],[sentiment score]] &gt; 0.5, "Positive", IF(StockData[[#This Row],[sentiment score]] &lt; -0.5, "Negative", "Neutral"))</f>
        <v>Neutral</v>
      </c>
    </row>
    <row r="1223" spans="1:15" x14ac:dyDescent="0.3">
      <c r="A1223" s="1">
        <v>44056</v>
      </c>
      <c r="B1223" s="2">
        <v>1611</v>
      </c>
      <c r="C1223" s="2">
        <v>1651.18</v>
      </c>
      <c r="D1223" s="2">
        <v>1567.26</v>
      </c>
      <c r="E1223" s="2">
        <v>1621</v>
      </c>
      <c r="F1223" s="2">
        <v>20425308</v>
      </c>
      <c r="G1223" s="27" t="str">
        <f>TEXT(StockData[[#This Row],[Date]],"dddd")</f>
        <v>Thursday</v>
      </c>
      <c r="H1223" s="27" t="str">
        <f>TEXT(StockData[[#This Row],[Date]],"mmm yyyy")</f>
        <v>Aug 2020</v>
      </c>
      <c r="I1223" s="2">
        <f>StockData[[#This Row],[high]] - StockData[[#This Row],[low]]</f>
        <v>83.920000000000073</v>
      </c>
      <c r="J1223" s="27" t="str">
        <f>IF(StockData[[#This Row],[high]]=_xlfn.MAXIFS(StockData[high],StockData[Date],"&lt;="&amp;StockData[[#This Row],[Date]]),"New High","Repeat")</f>
        <v>Repeat</v>
      </c>
      <c r="K1223" s="27" t="str">
        <f>IF(StockData[[#This Row],[Spread]]&lt;5,"Low",IF(StockData[[#This Row],[Spread]]&lt;=15,"Medium","High"))</f>
        <v>High</v>
      </c>
      <c r="L1223" s="27" t="str">
        <f>IF(StockData[[#This Row],[Spread]] &gt; AVERAGE(StockData[Spread]) * 1.2, "High", IF(StockData[[#This Row],[Spread]] &lt; AVERAGE(StockData[Spread]) * 0.8, "Low", "Medium"))</f>
        <v>High</v>
      </c>
      <c r="M1223" s="13">
        <f>(StockData[[#This Row],[close]] - StockData[[#This Row],[open]] )/ StockData[[#This Row],[open]]</f>
        <v>6.2073246430788334E-3</v>
      </c>
      <c r="N1223" s="27">
        <f>IF(StockData[[#This Row],[change%]] &gt; 0.02, 0.9, IF(StockData[[#This Row],[change%]] &lt; -0.02, -0.9, 0))</f>
        <v>0</v>
      </c>
      <c r="O1223" s="27" t="str">
        <f>IF(StockData[[#This Row],[sentiment score]] &gt; 0.5, "Positive", IF(StockData[[#This Row],[sentiment score]] &lt; -0.5, "Negative", "Neutral"))</f>
        <v>Neutral</v>
      </c>
    </row>
    <row r="1224" spans="1:15" x14ac:dyDescent="0.3">
      <c r="A1224" s="1">
        <v>44055</v>
      </c>
      <c r="B1224" s="2">
        <v>1470</v>
      </c>
      <c r="C1224" s="2">
        <v>1585</v>
      </c>
      <c r="D1224" s="2">
        <v>1435</v>
      </c>
      <c r="E1224" s="2">
        <v>1554.76</v>
      </c>
      <c r="F1224" s="2">
        <v>21898834</v>
      </c>
      <c r="G1224" s="27" t="str">
        <f>TEXT(StockData[[#This Row],[Date]],"dddd")</f>
        <v>Wednesday</v>
      </c>
      <c r="H1224" s="27" t="str">
        <f>TEXT(StockData[[#This Row],[Date]],"mmm yyyy")</f>
        <v>Aug 2020</v>
      </c>
      <c r="I1224" s="2">
        <f>StockData[[#This Row],[high]] - StockData[[#This Row],[low]]</f>
        <v>150</v>
      </c>
      <c r="J1224" s="27" t="str">
        <f>IF(StockData[[#This Row],[high]]=_xlfn.MAXIFS(StockData[high],StockData[Date],"&lt;="&amp;StockData[[#This Row],[Date]]),"New High","Repeat")</f>
        <v>Repeat</v>
      </c>
      <c r="K1224" s="27" t="str">
        <f>IF(StockData[[#This Row],[Spread]]&lt;5,"Low",IF(StockData[[#This Row],[Spread]]&lt;=15,"Medium","High"))</f>
        <v>High</v>
      </c>
      <c r="L1224" s="27" t="str">
        <f>IF(StockData[[#This Row],[Spread]] &gt; AVERAGE(StockData[Spread]) * 1.2, "High", IF(StockData[[#This Row],[Spread]] &lt; AVERAGE(StockData[Spread]) * 0.8, "Low", "Medium"))</f>
        <v>High</v>
      </c>
      <c r="M1224" s="13">
        <f>(StockData[[#This Row],[close]] - StockData[[#This Row],[open]] )/ StockData[[#This Row],[open]]</f>
        <v>5.7659863945578226E-2</v>
      </c>
      <c r="N1224" s="27">
        <f>IF(StockData[[#This Row],[change%]] &gt; 0.02, 0.9, IF(StockData[[#This Row],[change%]] &lt; -0.02, -0.9, 0))</f>
        <v>0.9</v>
      </c>
      <c r="O1224" s="27" t="str">
        <f>IF(StockData[[#This Row],[sentiment score]] &gt; 0.5, "Positive", IF(StockData[[#This Row],[sentiment score]] &lt; -0.5, "Negative", "Neutral"))</f>
        <v>Positive</v>
      </c>
    </row>
    <row r="1225" spans="1:15" x14ac:dyDescent="0.3">
      <c r="A1225" s="1">
        <v>44054</v>
      </c>
      <c r="B1225" s="2">
        <v>1396</v>
      </c>
      <c r="C1225" s="2">
        <v>1420</v>
      </c>
      <c r="D1225" s="2">
        <v>1365</v>
      </c>
      <c r="E1225" s="2">
        <v>1374.39</v>
      </c>
      <c r="F1225" s="2">
        <v>8625834</v>
      </c>
      <c r="G1225" s="27" t="str">
        <f>TEXT(StockData[[#This Row],[Date]],"dddd")</f>
        <v>Tuesday</v>
      </c>
      <c r="H1225" s="27" t="str">
        <f>TEXT(StockData[[#This Row],[Date]],"mmm yyyy")</f>
        <v>Aug 2020</v>
      </c>
      <c r="I1225" s="2">
        <f>StockData[[#This Row],[high]] - StockData[[#This Row],[low]]</f>
        <v>55</v>
      </c>
      <c r="J1225" s="27" t="str">
        <f>IF(StockData[[#This Row],[high]]=_xlfn.MAXIFS(StockData[high],StockData[Date],"&lt;="&amp;StockData[[#This Row],[Date]]),"New High","Repeat")</f>
        <v>Repeat</v>
      </c>
      <c r="K1225" s="27" t="str">
        <f>IF(StockData[[#This Row],[Spread]]&lt;5,"Low",IF(StockData[[#This Row],[Spread]]&lt;=15,"Medium","High"))</f>
        <v>High</v>
      </c>
      <c r="L1225" s="27" t="str">
        <f>IF(StockData[[#This Row],[Spread]] &gt; AVERAGE(StockData[Spread]) * 1.2, "High", IF(StockData[[#This Row],[Spread]] &lt; AVERAGE(StockData[Spread]) * 0.8, "Low", "Medium"))</f>
        <v>High</v>
      </c>
      <c r="M1225" s="13">
        <f>(StockData[[#This Row],[close]] - StockData[[#This Row],[open]] )/ StockData[[#This Row],[open]]</f>
        <v>-1.547994269340967E-2</v>
      </c>
      <c r="N1225" s="27">
        <f>IF(StockData[[#This Row],[change%]] &gt; 0.02, 0.9, IF(StockData[[#This Row],[change%]] &lt; -0.02, -0.9, 0))</f>
        <v>0</v>
      </c>
      <c r="O1225" s="27" t="str">
        <f>IF(StockData[[#This Row],[sentiment score]] &gt; 0.5, "Positive", IF(StockData[[#This Row],[sentiment score]] &lt; -0.5, "Negative", "Neutral"))</f>
        <v>Neutral</v>
      </c>
    </row>
    <row r="1226" spans="1:15" x14ac:dyDescent="0.3">
      <c r="A1226" s="1">
        <v>44053</v>
      </c>
      <c r="B1226" s="2">
        <v>1448</v>
      </c>
      <c r="C1226" s="2">
        <v>1457.5</v>
      </c>
      <c r="D1226" s="2">
        <v>1385.84</v>
      </c>
      <c r="E1226" s="2">
        <v>1418.57</v>
      </c>
      <c r="F1226" s="2">
        <v>7522264</v>
      </c>
      <c r="G1226" s="27" t="str">
        <f>TEXT(StockData[[#This Row],[Date]],"dddd")</f>
        <v>Monday</v>
      </c>
      <c r="H1226" s="27" t="str">
        <f>TEXT(StockData[[#This Row],[Date]],"mmm yyyy")</f>
        <v>Aug 2020</v>
      </c>
      <c r="I1226" s="2">
        <f>StockData[[#This Row],[high]] - StockData[[#This Row],[low]]</f>
        <v>71.660000000000082</v>
      </c>
      <c r="J1226" s="27" t="str">
        <f>IF(StockData[[#This Row],[high]]=_xlfn.MAXIFS(StockData[high],StockData[Date],"&lt;="&amp;StockData[[#This Row],[Date]]),"New High","Repeat")</f>
        <v>Repeat</v>
      </c>
      <c r="K1226" s="27" t="str">
        <f>IF(StockData[[#This Row],[Spread]]&lt;5,"Low",IF(StockData[[#This Row],[Spread]]&lt;=15,"Medium","High"))</f>
        <v>High</v>
      </c>
      <c r="L1226" s="27" t="str">
        <f>IF(StockData[[#This Row],[Spread]] &gt; AVERAGE(StockData[Spread]) * 1.2, "High", IF(StockData[[#This Row],[Spread]] &lt; AVERAGE(StockData[Spread]) * 0.8, "Low", "Medium"))</f>
        <v>High</v>
      </c>
      <c r="M1226" s="13">
        <f>(StockData[[#This Row],[close]] - StockData[[#This Row],[open]] )/ StockData[[#This Row],[open]]</f>
        <v>-2.032458563535916E-2</v>
      </c>
      <c r="N1226" s="27">
        <f>IF(StockData[[#This Row],[change%]] &gt; 0.02, 0.9, IF(StockData[[#This Row],[change%]] &lt; -0.02, -0.9, 0))</f>
        <v>-0.9</v>
      </c>
      <c r="O1226" s="27" t="str">
        <f>IF(StockData[[#This Row],[sentiment score]] &gt; 0.5, "Positive", IF(StockData[[#This Row],[sentiment score]] &lt; -0.5, "Negative", "Neutral"))</f>
        <v>Negative</v>
      </c>
    </row>
    <row r="1227" spans="1:15" x14ac:dyDescent="0.3">
      <c r="A1227" s="1">
        <v>44050</v>
      </c>
      <c r="B1227" s="2">
        <v>1499.5364999999999</v>
      </c>
      <c r="C1227" s="2">
        <v>1499.75</v>
      </c>
      <c r="D1227" s="2">
        <v>1415.01</v>
      </c>
      <c r="E1227" s="2">
        <v>1452.71</v>
      </c>
      <c r="F1227" s="2">
        <v>8896420</v>
      </c>
      <c r="G1227" s="27" t="str">
        <f>TEXT(StockData[[#This Row],[Date]],"dddd")</f>
        <v>Friday</v>
      </c>
      <c r="H1227" s="27" t="str">
        <f>TEXT(StockData[[#This Row],[Date]],"mmm yyyy")</f>
        <v>Aug 2020</v>
      </c>
      <c r="I1227" s="2">
        <f>StockData[[#This Row],[high]] - StockData[[#This Row],[low]]</f>
        <v>84.740000000000009</v>
      </c>
      <c r="J1227" s="27" t="str">
        <f>IF(StockData[[#This Row],[high]]=_xlfn.MAXIFS(StockData[high],StockData[Date],"&lt;="&amp;StockData[[#This Row],[Date]]),"New High","Repeat")</f>
        <v>Repeat</v>
      </c>
      <c r="K1227" s="27" t="str">
        <f>IF(StockData[[#This Row],[Spread]]&lt;5,"Low",IF(StockData[[#This Row],[Spread]]&lt;=15,"Medium","High"))</f>
        <v>High</v>
      </c>
      <c r="L1227" s="27" t="str">
        <f>IF(StockData[[#This Row],[Spread]] &gt; AVERAGE(StockData[Spread]) * 1.2, "High", IF(StockData[[#This Row],[Spread]] &lt; AVERAGE(StockData[Spread]) * 0.8, "Low", "Medium"))</f>
        <v>High</v>
      </c>
      <c r="M1227" s="13">
        <f>(StockData[[#This Row],[close]] - StockData[[#This Row],[open]] )/ StockData[[#This Row],[open]]</f>
        <v>-3.122731590728195E-2</v>
      </c>
      <c r="N1227" s="27">
        <f>IF(StockData[[#This Row],[change%]] &gt; 0.02, 0.9, IF(StockData[[#This Row],[change%]] &lt; -0.02, -0.9, 0))</f>
        <v>-0.9</v>
      </c>
      <c r="O1227" s="27" t="str">
        <f>IF(StockData[[#This Row],[sentiment score]] &gt; 0.5, "Positive", IF(StockData[[#This Row],[sentiment score]] &lt; -0.5, "Negative", "Neutral"))</f>
        <v>Negative</v>
      </c>
    </row>
    <row r="1228" spans="1:15" x14ac:dyDescent="0.3">
      <c r="A1228" s="1">
        <v>44049</v>
      </c>
      <c r="B1228" s="2">
        <v>1490.83</v>
      </c>
      <c r="C1228" s="2">
        <v>1517.31</v>
      </c>
      <c r="D1228" s="2">
        <v>1477.26</v>
      </c>
      <c r="E1228" s="2">
        <v>1489.58</v>
      </c>
      <c r="F1228" s="2">
        <v>5992313</v>
      </c>
      <c r="G1228" s="27" t="str">
        <f>TEXT(StockData[[#This Row],[Date]],"dddd")</f>
        <v>Thursday</v>
      </c>
      <c r="H1228" s="27" t="str">
        <f>TEXT(StockData[[#This Row],[Date]],"mmm yyyy")</f>
        <v>Aug 2020</v>
      </c>
      <c r="I1228" s="2">
        <f>StockData[[#This Row],[high]] - StockData[[#This Row],[low]]</f>
        <v>40.049999999999955</v>
      </c>
      <c r="J1228" s="27" t="str">
        <f>IF(StockData[[#This Row],[high]]=_xlfn.MAXIFS(StockData[high],StockData[Date],"&lt;="&amp;StockData[[#This Row],[Date]]),"New High","Repeat")</f>
        <v>Repeat</v>
      </c>
      <c r="K1228" s="27" t="str">
        <f>IF(StockData[[#This Row],[Spread]]&lt;5,"Low",IF(StockData[[#This Row],[Spread]]&lt;=15,"Medium","High"))</f>
        <v>High</v>
      </c>
      <c r="L1228" s="27" t="str">
        <f>IF(StockData[[#This Row],[Spread]] &gt; AVERAGE(StockData[Spread]) * 1.2, "High", IF(StockData[[#This Row],[Spread]] &lt; AVERAGE(StockData[Spread]) * 0.8, "Low", "Medium"))</f>
        <v>High</v>
      </c>
      <c r="M1228" s="13">
        <f>(StockData[[#This Row],[close]] - StockData[[#This Row],[open]] )/ StockData[[#This Row],[open]]</f>
        <v>-8.3845911337979519E-4</v>
      </c>
      <c r="N1228" s="27">
        <f>IF(StockData[[#This Row],[change%]] &gt; 0.02, 0.9, IF(StockData[[#This Row],[change%]] &lt; -0.02, -0.9, 0))</f>
        <v>0</v>
      </c>
      <c r="O1228" s="27" t="str">
        <f>IF(StockData[[#This Row],[sentiment score]] &gt; 0.5, "Positive", IF(StockData[[#This Row],[sentiment score]] &lt; -0.5, "Negative", "Neutral"))</f>
        <v>Neutral</v>
      </c>
    </row>
    <row r="1229" spans="1:15" x14ac:dyDescent="0.3">
      <c r="A1229" s="1">
        <v>44048</v>
      </c>
      <c r="B1229" s="2">
        <v>1492.99</v>
      </c>
      <c r="C1229" s="2">
        <v>1499.8384000000001</v>
      </c>
      <c r="D1229" s="2">
        <v>1468.31</v>
      </c>
      <c r="E1229" s="2">
        <v>1485.02</v>
      </c>
      <c r="F1229" s="2">
        <v>4978015</v>
      </c>
      <c r="G1229" s="27" t="str">
        <f>TEXT(StockData[[#This Row],[Date]],"dddd")</f>
        <v>Wednesday</v>
      </c>
      <c r="H1229" s="27" t="str">
        <f>TEXT(StockData[[#This Row],[Date]],"mmm yyyy")</f>
        <v>Aug 2020</v>
      </c>
      <c r="I1229" s="2">
        <f>StockData[[#This Row],[high]] - StockData[[#This Row],[low]]</f>
        <v>31.528400000000147</v>
      </c>
      <c r="J1229" s="27" t="str">
        <f>IF(StockData[[#This Row],[high]]=_xlfn.MAXIFS(StockData[high],StockData[Date],"&lt;="&amp;StockData[[#This Row],[Date]]),"New High","Repeat")</f>
        <v>Repeat</v>
      </c>
      <c r="K1229" s="27" t="str">
        <f>IF(StockData[[#This Row],[Spread]]&lt;5,"Low",IF(StockData[[#This Row],[Spread]]&lt;=15,"Medium","High"))</f>
        <v>High</v>
      </c>
      <c r="L1229" s="27" t="str">
        <f>IF(StockData[[#This Row],[Spread]] &gt; AVERAGE(StockData[Spread]) * 1.2, "High", IF(StockData[[#This Row],[Spread]] &lt; AVERAGE(StockData[Spread]) * 0.8, "Low", "Medium"))</f>
        <v>High</v>
      </c>
      <c r="M1229" s="13">
        <f>(StockData[[#This Row],[close]] - StockData[[#This Row],[open]] )/ StockData[[#This Row],[open]]</f>
        <v>-5.3382808994032289E-3</v>
      </c>
      <c r="N1229" s="27">
        <f>IF(StockData[[#This Row],[change%]] &gt; 0.02, 0.9, IF(StockData[[#This Row],[change%]] &lt; -0.02, -0.9, 0))</f>
        <v>0</v>
      </c>
      <c r="O1229" s="27" t="str">
        <f>IF(StockData[[#This Row],[sentiment score]] &gt; 0.5, "Positive", IF(StockData[[#This Row],[sentiment score]] &lt; -0.5, "Negative", "Neutral"))</f>
        <v>Neutral</v>
      </c>
    </row>
    <row r="1230" spans="1:15" x14ac:dyDescent="0.3">
      <c r="A1230" s="1">
        <v>44047</v>
      </c>
      <c r="B1230" s="2">
        <v>1495.01</v>
      </c>
      <c r="C1230" s="2">
        <v>1527.41</v>
      </c>
      <c r="D1230" s="2">
        <v>1462</v>
      </c>
      <c r="E1230" s="2">
        <v>1487</v>
      </c>
      <c r="F1230" s="2">
        <v>8414990</v>
      </c>
      <c r="G1230" s="27" t="str">
        <f>TEXT(StockData[[#This Row],[Date]],"dddd")</f>
        <v>Tuesday</v>
      </c>
      <c r="H1230" s="27" t="str">
        <f>TEXT(StockData[[#This Row],[Date]],"mmm yyyy")</f>
        <v>Aug 2020</v>
      </c>
      <c r="I1230" s="2">
        <f>StockData[[#This Row],[high]] - StockData[[#This Row],[low]]</f>
        <v>65.410000000000082</v>
      </c>
      <c r="J1230" s="27" t="str">
        <f>IF(StockData[[#This Row],[high]]=_xlfn.MAXIFS(StockData[high],StockData[Date],"&lt;="&amp;StockData[[#This Row],[Date]]),"New High","Repeat")</f>
        <v>Repeat</v>
      </c>
      <c r="K1230" s="27" t="str">
        <f>IF(StockData[[#This Row],[Spread]]&lt;5,"Low",IF(StockData[[#This Row],[Spread]]&lt;=15,"Medium","High"))</f>
        <v>High</v>
      </c>
      <c r="L1230" s="27" t="str">
        <f>IF(StockData[[#This Row],[Spread]] &gt; AVERAGE(StockData[Spread]) * 1.2, "High", IF(StockData[[#This Row],[Spread]] &lt; AVERAGE(StockData[Spread]) * 0.8, "Low", "Medium"))</f>
        <v>High</v>
      </c>
      <c r="M1230" s="13">
        <f>(StockData[[#This Row],[close]] - StockData[[#This Row],[open]] )/ StockData[[#This Row],[open]]</f>
        <v>-5.3578236934869938E-3</v>
      </c>
      <c r="N1230" s="27">
        <f>IF(StockData[[#This Row],[change%]] &gt; 0.02, 0.9, IF(StockData[[#This Row],[change%]] &lt; -0.02, -0.9, 0))</f>
        <v>0</v>
      </c>
      <c r="O1230" s="27" t="str">
        <f>IF(StockData[[#This Row],[sentiment score]] &gt; 0.5, "Positive", IF(StockData[[#This Row],[sentiment score]] &lt; -0.5, "Negative", "Neutral"))</f>
        <v>Neutral</v>
      </c>
    </row>
    <row r="1231" spans="1:15" x14ac:dyDescent="0.3">
      <c r="A1231" s="1">
        <v>44046</v>
      </c>
      <c r="B1231" s="2">
        <v>1449.2</v>
      </c>
      <c r="C1231" s="2">
        <v>1509.8100999999999</v>
      </c>
      <c r="D1231" s="2">
        <v>1444.3843999999999</v>
      </c>
      <c r="E1231" s="2">
        <v>1485</v>
      </c>
      <c r="F1231" s="2">
        <v>8809346</v>
      </c>
      <c r="G1231" s="27" t="str">
        <f>TEXT(StockData[[#This Row],[Date]],"dddd")</f>
        <v>Monday</v>
      </c>
      <c r="H1231" s="27" t="str">
        <f>TEXT(StockData[[#This Row],[Date]],"mmm yyyy")</f>
        <v>Aug 2020</v>
      </c>
      <c r="I1231" s="2">
        <f>StockData[[#This Row],[high]] - StockData[[#This Row],[low]]</f>
        <v>65.425700000000006</v>
      </c>
      <c r="J1231" s="27" t="str">
        <f>IF(StockData[[#This Row],[high]]=_xlfn.MAXIFS(StockData[high],StockData[Date],"&lt;="&amp;StockData[[#This Row],[Date]]),"New High","Repeat")</f>
        <v>Repeat</v>
      </c>
      <c r="K1231" s="27" t="str">
        <f>IF(StockData[[#This Row],[Spread]]&lt;5,"Low",IF(StockData[[#This Row],[Spread]]&lt;=15,"Medium","High"))</f>
        <v>High</v>
      </c>
      <c r="L1231" s="27" t="str">
        <f>IF(StockData[[#This Row],[Spread]] &gt; AVERAGE(StockData[Spread]) * 1.2, "High", IF(StockData[[#This Row],[Spread]] &lt; AVERAGE(StockData[Spread]) * 0.8, "Low", "Medium"))</f>
        <v>High</v>
      </c>
      <c r="M1231" s="13">
        <f>(StockData[[#This Row],[close]] - StockData[[#This Row],[open]] )/ StockData[[#This Row],[open]]</f>
        <v>2.4703284570797648E-2</v>
      </c>
      <c r="N1231" s="27">
        <f>IF(StockData[[#This Row],[change%]] &gt; 0.02, 0.9, IF(StockData[[#This Row],[change%]] &lt; -0.02, -0.9, 0))</f>
        <v>0.9</v>
      </c>
      <c r="O1231" s="27" t="str">
        <f>IF(StockData[[#This Row],[sentiment score]] &gt; 0.5, "Positive", IF(StockData[[#This Row],[sentiment score]] &lt; -0.5, "Negative", "Neutral"))</f>
        <v>Positive</v>
      </c>
    </row>
    <row r="1232" spans="1:15" x14ac:dyDescent="0.3">
      <c r="A1232" s="1">
        <v>44043</v>
      </c>
      <c r="B1232" s="2">
        <v>1515</v>
      </c>
      <c r="C1232" s="2">
        <v>1517.05</v>
      </c>
      <c r="D1232" s="2">
        <v>1420.98</v>
      </c>
      <c r="E1232" s="2">
        <v>1430.76</v>
      </c>
      <c r="F1232" s="2">
        <v>12246960</v>
      </c>
      <c r="G1232" s="27" t="str">
        <f>TEXT(StockData[[#This Row],[Date]],"dddd")</f>
        <v>Friday</v>
      </c>
      <c r="H1232" s="27" t="str">
        <f>TEXT(StockData[[#This Row],[Date]],"mmm yyyy")</f>
        <v>Jul 2020</v>
      </c>
      <c r="I1232" s="2">
        <f>StockData[[#This Row],[high]] - StockData[[#This Row],[low]]</f>
        <v>96.069999999999936</v>
      </c>
      <c r="J1232" s="27" t="str">
        <f>IF(StockData[[#This Row],[high]]=_xlfn.MAXIFS(StockData[high],StockData[Date],"&lt;="&amp;StockData[[#This Row],[Date]]),"New High","Repeat")</f>
        <v>Repeat</v>
      </c>
      <c r="K1232" s="27" t="str">
        <f>IF(StockData[[#This Row],[Spread]]&lt;5,"Low",IF(StockData[[#This Row],[Spread]]&lt;=15,"Medium","High"))</f>
        <v>High</v>
      </c>
      <c r="L1232" s="27" t="str">
        <f>IF(StockData[[#This Row],[Spread]] &gt; AVERAGE(StockData[Spread]) * 1.2, "High", IF(StockData[[#This Row],[Spread]] &lt; AVERAGE(StockData[Spread]) * 0.8, "Low", "Medium"))</f>
        <v>High</v>
      </c>
      <c r="M1232" s="13">
        <f>(StockData[[#This Row],[close]] - StockData[[#This Row],[open]] )/ StockData[[#This Row],[open]]</f>
        <v>-5.5603960396039612E-2</v>
      </c>
      <c r="N1232" s="27">
        <f>IF(StockData[[#This Row],[change%]] &gt; 0.02, 0.9, IF(StockData[[#This Row],[change%]] &lt; -0.02, -0.9, 0))</f>
        <v>-0.9</v>
      </c>
      <c r="O1232" s="27" t="str">
        <f>IF(StockData[[#This Row],[sentiment score]] &gt; 0.5, "Positive", IF(StockData[[#This Row],[sentiment score]] &lt; -0.5, "Negative", "Neutral"))</f>
        <v>Negative</v>
      </c>
    </row>
    <row r="1233" spans="1:15" x14ac:dyDescent="0.3">
      <c r="A1233" s="1">
        <v>44042</v>
      </c>
      <c r="B1233" s="2">
        <v>1488</v>
      </c>
      <c r="C1233" s="2">
        <v>1513.24</v>
      </c>
      <c r="D1233" s="2">
        <v>1471</v>
      </c>
      <c r="E1233" s="2">
        <v>1487.49</v>
      </c>
      <c r="F1233" s="2">
        <v>7621039</v>
      </c>
      <c r="G1233" s="27" t="str">
        <f>TEXT(StockData[[#This Row],[Date]],"dddd")</f>
        <v>Thursday</v>
      </c>
      <c r="H1233" s="27" t="str">
        <f>TEXT(StockData[[#This Row],[Date]],"mmm yyyy")</f>
        <v>Jul 2020</v>
      </c>
      <c r="I1233" s="2">
        <f>StockData[[#This Row],[high]] - StockData[[#This Row],[low]]</f>
        <v>42.240000000000009</v>
      </c>
      <c r="J1233" s="27" t="str">
        <f>IF(StockData[[#This Row],[high]]=_xlfn.MAXIFS(StockData[high],StockData[Date],"&lt;="&amp;StockData[[#This Row],[Date]]),"New High","Repeat")</f>
        <v>Repeat</v>
      </c>
      <c r="K1233" s="27" t="str">
        <f>IF(StockData[[#This Row],[Spread]]&lt;5,"Low",IF(StockData[[#This Row],[Spread]]&lt;=15,"Medium","High"))</f>
        <v>High</v>
      </c>
      <c r="L1233" s="27" t="str">
        <f>IF(StockData[[#This Row],[Spread]] &gt; AVERAGE(StockData[Spread]) * 1.2, "High", IF(StockData[[#This Row],[Spread]] &lt; AVERAGE(StockData[Spread]) * 0.8, "Low", "Medium"))</f>
        <v>High</v>
      </c>
      <c r="M1233" s="13">
        <f>(StockData[[#This Row],[close]] - StockData[[#This Row],[open]] )/ StockData[[#This Row],[open]]</f>
        <v>-3.4274193548386488E-4</v>
      </c>
      <c r="N1233" s="27">
        <f>IF(StockData[[#This Row],[change%]] &gt; 0.02, 0.9, IF(StockData[[#This Row],[change%]] &lt; -0.02, -0.9, 0))</f>
        <v>0</v>
      </c>
      <c r="O1233" s="27" t="str">
        <f>IF(StockData[[#This Row],[sentiment score]] &gt; 0.5, "Positive", IF(StockData[[#This Row],[sentiment score]] &lt; -0.5, "Negative", "Neutral"))</f>
        <v>Neutral</v>
      </c>
    </row>
    <row r="1234" spans="1:15" x14ac:dyDescent="0.3">
      <c r="A1234" s="1">
        <v>44041</v>
      </c>
      <c r="B1234" s="2">
        <v>1501</v>
      </c>
      <c r="C1234" s="2">
        <v>1534.81</v>
      </c>
      <c r="D1234" s="2">
        <v>1487</v>
      </c>
      <c r="E1234" s="2">
        <v>1499.11</v>
      </c>
      <c r="F1234" s="2">
        <v>9426893</v>
      </c>
      <c r="G1234" s="27" t="str">
        <f>TEXT(StockData[[#This Row],[Date]],"dddd")</f>
        <v>Wednesday</v>
      </c>
      <c r="H1234" s="27" t="str">
        <f>TEXT(StockData[[#This Row],[Date]],"mmm yyyy")</f>
        <v>Jul 2020</v>
      </c>
      <c r="I1234" s="2">
        <f>StockData[[#This Row],[high]] - StockData[[#This Row],[low]]</f>
        <v>47.809999999999945</v>
      </c>
      <c r="J1234" s="27" t="str">
        <f>IF(StockData[[#This Row],[high]]=_xlfn.MAXIFS(StockData[high],StockData[Date],"&lt;="&amp;StockData[[#This Row],[Date]]),"New High","Repeat")</f>
        <v>Repeat</v>
      </c>
      <c r="K1234" s="27" t="str">
        <f>IF(StockData[[#This Row],[Spread]]&lt;5,"Low",IF(StockData[[#This Row],[Spread]]&lt;=15,"Medium","High"))</f>
        <v>High</v>
      </c>
      <c r="L1234" s="27" t="str">
        <f>IF(StockData[[#This Row],[Spread]] &gt; AVERAGE(StockData[Spread]) * 1.2, "High", IF(StockData[[#This Row],[Spread]] &lt; AVERAGE(StockData[Spread]) * 0.8, "Low", "Medium"))</f>
        <v>High</v>
      </c>
      <c r="M1234" s="13">
        <f>(StockData[[#This Row],[close]] - StockData[[#This Row],[open]] )/ StockData[[#This Row],[open]]</f>
        <v>-1.259160559626982E-3</v>
      </c>
      <c r="N1234" s="27">
        <f>IF(StockData[[#This Row],[change%]] &gt; 0.02, 0.9, IF(StockData[[#This Row],[change%]] &lt; -0.02, -0.9, 0))</f>
        <v>0</v>
      </c>
      <c r="O1234" s="27" t="str">
        <f>IF(StockData[[#This Row],[sentiment score]] &gt; 0.5, "Positive", IF(StockData[[#This Row],[sentiment score]] &lt; -0.5, "Negative", "Neutral"))</f>
        <v>Neutral</v>
      </c>
    </row>
    <row r="1235" spans="1:15" x14ac:dyDescent="0.3">
      <c r="A1235" s="1">
        <v>44040</v>
      </c>
      <c r="B1235" s="2">
        <v>1504</v>
      </c>
      <c r="C1235" s="2">
        <v>1564.7</v>
      </c>
      <c r="D1235" s="2">
        <v>1474.42</v>
      </c>
      <c r="E1235" s="2">
        <v>1476.49</v>
      </c>
      <c r="F1235" s="2">
        <v>15808700</v>
      </c>
      <c r="G1235" s="27" t="str">
        <f>TEXT(StockData[[#This Row],[Date]],"dddd")</f>
        <v>Tuesday</v>
      </c>
      <c r="H1235" s="27" t="str">
        <f>TEXT(StockData[[#This Row],[Date]],"mmm yyyy")</f>
        <v>Jul 2020</v>
      </c>
      <c r="I1235" s="2">
        <f>StockData[[#This Row],[high]] - StockData[[#This Row],[low]]</f>
        <v>90.279999999999973</v>
      </c>
      <c r="J1235" s="27" t="str">
        <f>IF(StockData[[#This Row],[high]]=_xlfn.MAXIFS(StockData[high],StockData[Date],"&lt;="&amp;StockData[[#This Row],[Date]]),"New High","Repeat")</f>
        <v>Repeat</v>
      </c>
      <c r="K1235" s="27" t="str">
        <f>IF(StockData[[#This Row],[Spread]]&lt;5,"Low",IF(StockData[[#This Row],[Spread]]&lt;=15,"Medium","High"))</f>
        <v>High</v>
      </c>
      <c r="L1235" s="27" t="str">
        <f>IF(StockData[[#This Row],[Spread]] &gt; AVERAGE(StockData[Spread]) * 1.2, "High", IF(StockData[[#This Row],[Spread]] &lt; AVERAGE(StockData[Spread]) * 0.8, "Low", "Medium"))</f>
        <v>High</v>
      </c>
      <c r="M1235" s="13">
        <f>(StockData[[#This Row],[close]] - StockData[[#This Row],[open]] )/ StockData[[#This Row],[open]]</f>
        <v>-1.8291223404255312E-2</v>
      </c>
      <c r="N1235" s="27">
        <f>IF(StockData[[#This Row],[change%]] &gt; 0.02, 0.9, IF(StockData[[#This Row],[change%]] &lt; -0.02, -0.9, 0))</f>
        <v>0</v>
      </c>
      <c r="O1235" s="27" t="str">
        <f>IF(StockData[[#This Row],[sentiment score]] &gt; 0.5, "Positive", IF(StockData[[#This Row],[sentiment score]] &lt; -0.5, "Negative", "Neutral"))</f>
        <v>Neutral</v>
      </c>
    </row>
    <row r="1236" spans="1:15" x14ac:dyDescent="0.3">
      <c r="A1236" s="1">
        <v>44039</v>
      </c>
      <c r="B1236" s="2">
        <v>1435</v>
      </c>
      <c r="C1236" s="2">
        <v>1547.94</v>
      </c>
      <c r="D1236" s="2">
        <v>1413.0002999999999</v>
      </c>
      <c r="E1236" s="2">
        <v>1539.6</v>
      </c>
      <c r="F1236" s="2">
        <v>16048669</v>
      </c>
      <c r="G1236" s="27" t="str">
        <f>TEXT(StockData[[#This Row],[Date]],"dddd")</f>
        <v>Monday</v>
      </c>
      <c r="H1236" s="27" t="str">
        <f>TEXT(StockData[[#This Row],[Date]],"mmm yyyy")</f>
        <v>Jul 2020</v>
      </c>
      <c r="I1236" s="2">
        <f>StockData[[#This Row],[high]] - StockData[[#This Row],[low]]</f>
        <v>134.93970000000013</v>
      </c>
      <c r="J1236" s="27" t="str">
        <f>IF(StockData[[#This Row],[high]]=_xlfn.MAXIFS(StockData[high],StockData[Date],"&lt;="&amp;StockData[[#This Row],[Date]]),"New High","Repeat")</f>
        <v>Repeat</v>
      </c>
      <c r="K1236" s="27" t="str">
        <f>IF(StockData[[#This Row],[Spread]]&lt;5,"Low",IF(StockData[[#This Row],[Spread]]&lt;=15,"Medium","High"))</f>
        <v>High</v>
      </c>
      <c r="L1236" s="27" t="str">
        <f>IF(StockData[[#This Row],[Spread]] &gt; AVERAGE(StockData[Spread]) * 1.2, "High", IF(StockData[[#This Row],[Spread]] &lt; AVERAGE(StockData[Spread]) * 0.8, "Low", "Medium"))</f>
        <v>High</v>
      </c>
      <c r="M1236" s="13">
        <f>(StockData[[#This Row],[close]] - StockData[[#This Row],[open]] )/ StockData[[#This Row],[open]]</f>
        <v>7.2891986062717712E-2</v>
      </c>
      <c r="N1236" s="27">
        <f>IF(StockData[[#This Row],[change%]] &gt; 0.02, 0.9, IF(StockData[[#This Row],[change%]] &lt; -0.02, -0.9, 0))</f>
        <v>0.9</v>
      </c>
      <c r="O1236" s="27" t="str">
        <f>IF(StockData[[#This Row],[sentiment score]] &gt; 0.5, "Positive", IF(StockData[[#This Row],[sentiment score]] &lt; -0.5, "Negative", "Neutral"))</f>
        <v>Positive</v>
      </c>
    </row>
    <row r="1237" spans="1:15" x14ac:dyDescent="0.3">
      <c r="A1237" s="1">
        <v>44036</v>
      </c>
      <c r="B1237" s="2">
        <v>1416.01</v>
      </c>
      <c r="C1237" s="2">
        <v>1465</v>
      </c>
      <c r="D1237" s="2">
        <v>1366.5400999999999</v>
      </c>
      <c r="E1237" s="2">
        <v>1417</v>
      </c>
      <c r="F1237" s="2">
        <v>19396616</v>
      </c>
      <c r="G1237" s="27" t="str">
        <f>TEXT(StockData[[#This Row],[Date]],"dddd")</f>
        <v>Friday</v>
      </c>
      <c r="H1237" s="27" t="str">
        <f>TEXT(StockData[[#This Row],[Date]],"mmm yyyy")</f>
        <v>Jul 2020</v>
      </c>
      <c r="I1237" s="2">
        <f>StockData[[#This Row],[high]] - StockData[[#This Row],[low]]</f>
        <v>98.459900000000061</v>
      </c>
      <c r="J1237" s="27" t="str">
        <f>IF(StockData[[#This Row],[high]]=_xlfn.MAXIFS(StockData[high],StockData[Date],"&lt;="&amp;StockData[[#This Row],[Date]]),"New High","Repeat")</f>
        <v>Repeat</v>
      </c>
      <c r="K1237" s="27" t="str">
        <f>IF(StockData[[#This Row],[Spread]]&lt;5,"Low",IF(StockData[[#This Row],[Spread]]&lt;=15,"Medium","High"))</f>
        <v>High</v>
      </c>
      <c r="L1237" s="27" t="str">
        <f>IF(StockData[[#This Row],[Spread]] &gt; AVERAGE(StockData[Spread]) * 1.2, "High", IF(StockData[[#This Row],[Spread]] &lt; AVERAGE(StockData[Spread]) * 0.8, "Low", "Medium"))</f>
        <v>High</v>
      </c>
      <c r="M1237" s="13">
        <f>(StockData[[#This Row],[close]] - StockData[[#This Row],[open]] )/ StockData[[#This Row],[open]]</f>
        <v>6.9914760488980242E-4</v>
      </c>
      <c r="N1237" s="27">
        <f>IF(StockData[[#This Row],[change%]] &gt; 0.02, 0.9, IF(StockData[[#This Row],[change%]] &lt; -0.02, -0.9, 0))</f>
        <v>0</v>
      </c>
      <c r="O1237" s="27" t="str">
        <f>IF(StockData[[#This Row],[sentiment score]] &gt; 0.5, "Positive", IF(StockData[[#This Row],[sentiment score]] &lt; -0.5, "Negative", "Neutral"))</f>
        <v>Neutral</v>
      </c>
    </row>
    <row r="1238" spans="1:15" x14ac:dyDescent="0.3">
      <c r="A1238" s="1">
        <v>44035</v>
      </c>
      <c r="B1238" s="2">
        <v>1678.95</v>
      </c>
      <c r="C1238" s="2">
        <v>1689</v>
      </c>
      <c r="D1238" s="2">
        <v>1480.77</v>
      </c>
      <c r="E1238" s="2">
        <v>1513.07</v>
      </c>
      <c r="F1238" s="2">
        <v>24328504</v>
      </c>
      <c r="G1238" s="27" t="str">
        <f>TEXT(StockData[[#This Row],[Date]],"dddd")</f>
        <v>Thursday</v>
      </c>
      <c r="H1238" s="27" t="str">
        <f>TEXT(StockData[[#This Row],[Date]],"mmm yyyy")</f>
        <v>Jul 2020</v>
      </c>
      <c r="I1238" s="2">
        <f>StockData[[#This Row],[high]] - StockData[[#This Row],[low]]</f>
        <v>208.23000000000002</v>
      </c>
      <c r="J1238" s="27" t="str">
        <f>IF(StockData[[#This Row],[high]]=_xlfn.MAXIFS(StockData[high],StockData[Date],"&lt;="&amp;StockData[[#This Row],[Date]]),"New High","Repeat")</f>
        <v>Repeat</v>
      </c>
      <c r="K1238" s="27" t="str">
        <f>IF(StockData[[#This Row],[Spread]]&lt;5,"Low",IF(StockData[[#This Row],[Spread]]&lt;=15,"Medium","High"))</f>
        <v>High</v>
      </c>
      <c r="L1238" s="27" t="str">
        <f>IF(StockData[[#This Row],[Spread]] &gt; AVERAGE(StockData[Spread]) * 1.2, "High", IF(StockData[[#This Row],[Spread]] &lt; AVERAGE(StockData[Spread]) * 0.8, "Low", "Medium"))</f>
        <v>High</v>
      </c>
      <c r="M1238" s="13">
        <f>(StockData[[#This Row],[close]] - StockData[[#This Row],[open]] )/ StockData[[#This Row],[open]]</f>
        <v>-9.8799845141308615E-2</v>
      </c>
      <c r="N1238" s="27">
        <f>IF(StockData[[#This Row],[change%]] &gt; 0.02, 0.9, IF(StockData[[#This Row],[change%]] &lt; -0.02, -0.9, 0))</f>
        <v>-0.9</v>
      </c>
      <c r="O1238" s="27" t="str">
        <f>IF(StockData[[#This Row],[sentiment score]] &gt; 0.5, "Positive", IF(StockData[[#This Row],[sentiment score]] &lt; -0.5, "Negative", "Neutral"))</f>
        <v>Negative</v>
      </c>
    </row>
    <row r="1239" spans="1:15" x14ac:dyDescent="0.3">
      <c r="A1239" s="1">
        <v>44034</v>
      </c>
      <c r="B1239" s="2">
        <v>1599</v>
      </c>
      <c r="C1239" s="2">
        <v>1626.42</v>
      </c>
      <c r="D1239" s="2">
        <v>1562</v>
      </c>
      <c r="E1239" s="2">
        <v>1592.33</v>
      </c>
      <c r="F1239" s="2">
        <v>14161080</v>
      </c>
      <c r="G1239" s="27" t="str">
        <f>TEXT(StockData[[#This Row],[Date]],"dddd")</f>
        <v>Wednesday</v>
      </c>
      <c r="H1239" s="27" t="str">
        <f>TEXT(StockData[[#This Row],[Date]],"mmm yyyy")</f>
        <v>Jul 2020</v>
      </c>
      <c r="I1239" s="2">
        <f>StockData[[#This Row],[high]] - StockData[[#This Row],[low]]</f>
        <v>64.420000000000073</v>
      </c>
      <c r="J1239" s="27" t="str">
        <f>IF(StockData[[#This Row],[high]]=_xlfn.MAXIFS(StockData[high],StockData[Date],"&lt;="&amp;StockData[[#This Row],[Date]]),"New High","Repeat")</f>
        <v>Repeat</v>
      </c>
      <c r="K1239" s="27" t="str">
        <f>IF(StockData[[#This Row],[Spread]]&lt;5,"Low",IF(StockData[[#This Row],[Spread]]&lt;=15,"Medium","High"))</f>
        <v>High</v>
      </c>
      <c r="L1239" s="27" t="str">
        <f>IF(StockData[[#This Row],[Spread]] &gt; AVERAGE(StockData[Spread]) * 1.2, "High", IF(StockData[[#This Row],[Spread]] &lt; AVERAGE(StockData[Spread]) * 0.8, "Low", "Medium"))</f>
        <v>High</v>
      </c>
      <c r="M1239" s="13">
        <f>(StockData[[#This Row],[close]] - StockData[[#This Row],[open]] )/ StockData[[#This Row],[open]]</f>
        <v>-4.1713570981864118E-3</v>
      </c>
      <c r="N1239" s="27">
        <f>IF(StockData[[#This Row],[change%]] &gt; 0.02, 0.9, IF(StockData[[#This Row],[change%]] &lt; -0.02, -0.9, 0))</f>
        <v>0</v>
      </c>
      <c r="O1239" s="27" t="str">
        <f>IF(StockData[[#This Row],[sentiment score]] &gt; 0.5, "Positive", IF(StockData[[#This Row],[sentiment score]] &lt; -0.5, "Negative", "Neutral"))</f>
        <v>Neutral</v>
      </c>
    </row>
    <row r="1240" spans="1:15" x14ac:dyDescent="0.3">
      <c r="A1240" s="1">
        <v>44033</v>
      </c>
      <c r="B1240" s="2">
        <v>1639.93</v>
      </c>
      <c r="C1240" s="2">
        <v>1675</v>
      </c>
      <c r="D1240" s="2">
        <v>1558</v>
      </c>
      <c r="E1240" s="2">
        <v>1568.36</v>
      </c>
      <c r="F1240" s="2">
        <v>16029826</v>
      </c>
      <c r="G1240" s="27" t="str">
        <f>TEXT(StockData[[#This Row],[Date]],"dddd")</f>
        <v>Tuesday</v>
      </c>
      <c r="H1240" s="27" t="str">
        <f>TEXT(StockData[[#This Row],[Date]],"mmm yyyy")</f>
        <v>Jul 2020</v>
      </c>
      <c r="I1240" s="2">
        <f>StockData[[#This Row],[high]] - StockData[[#This Row],[low]]</f>
        <v>117</v>
      </c>
      <c r="J1240" s="27" t="str">
        <f>IF(StockData[[#This Row],[high]]=_xlfn.MAXIFS(StockData[high],StockData[Date],"&lt;="&amp;StockData[[#This Row],[Date]]),"New High","Repeat")</f>
        <v>Repeat</v>
      </c>
      <c r="K1240" s="27" t="str">
        <f>IF(StockData[[#This Row],[Spread]]&lt;5,"Low",IF(StockData[[#This Row],[Spread]]&lt;=15,"Medium","High"))</f>
        <v>High</v>
      </c>
      <c r="L1240" s="27" t="str">
        <f>IF(StockData[[#This Row],[Spread]] &gt; AVERAGE(StockData[Spread]) * 1.2, "High", IF(StockData[[#This Row],[Spread]] &lt; AVERAGE(StockData[Spread]) * 0.8, "Low", "Medium"))</f>
        <v>High</v>
      </c>
      <c r="M1240" s="13">
        <f>(StockData[[#This Row],[close]] - StockData[[#This Row],[open]] )/ StockData[[#This Row],[open]]</f>
        <v>-4.3642106675285022E-2</v>
      </c>
      <c r="N1240" s="27">
        <f>IF(StockData[[#This Row],[change%]] &gt; 0.02, 0.9, IF(StockData[[#This Row],[change%]] &lt; -0.02, -0.9, 0))</f>
        <v>-0.9</v>
      </c>
      <c r="O1240" s="27" t="str">
        <f>IF(StockData[[#This Row],[sentiment score]] &gt; 0.5, "Positive", IF(StockData[[#This Row],[sentiment score]] &lt; -0.5, "Negative", "Neutral"))</f>
        <v>Negative</v>
      </c>
    </row>
    <row r="1241" spans="1:15" x14ac:dyDescent="0.3">
      <c r="A1241" s="1">
        <v>44032</v>
      </c>
      <c r="B1241" s="2">
        <v>1519.01</v>
      </c>
      <c r="C1241" s="2">
        <v>1650</v>
      </c>
      <c r="D1241" s="2">
        <v>1488</v>
      </c>
      <c r="E1241" s="2">
        <v>1643</v>
      </c>
      <c r="F1241" s="2">
        <v>16697299</v>
      </c>
      <c r="G1241" s="27" t="str">
        <f>TEXT(StockData[[#This Row],[Date]],"dddd")</f>
        <v>Monday</v>
      </c>
      <c r="H1241" s="27" t="str">
        <f>TEXT(StockData[[#This Row],[Date]],"mmm yyyy")</f>
        <v>Jul 2020</v>
      </c>
      <c r="I1241" s="2">
        <f>StockData[[#This Row],[high]] - StockData[[#This Row],[low]]</f>
        <v>162</v>
      </c>
      <c r="J1241" s="27" t="str">
        <f>IF(StockData[[#This Row],[high]]=_xlfn.MAXIFS(StockData[high],StockData[Date],"&lt;="&amp;StockData[[#This Row],[Date]]),"New High","Repeat")</f>
        <v>Repeat</v>
      </c>
      <c r="K1241" s="27" t="str">
        <f>IF(StockData[[#This Row],[Spread]]&lt;5,"Low",IF(StockData[[#This Row],[Spread]]&lt;=15,"Medium","High"))</f>
        <v>High</v>
      </c>
      <c r="L1241" s="27" t="str">
        <f>IF(StockData[[#This Row],[Spread]] &gt; AVERAGE(StockData[Spread]) * 1.2, "High", IF(StockData[[#This Row],[Spread]] &lt; AVERAGE(StockData[Spread]) * 0.8, "Low", "Medium"))</f>
        <v>High</v>
      </c>
      <c r="M1241" s="13">
        <f>(StockData[[#This Row],[close]] - StockData[[#This Row],[open]] )/ StockData[[#This Row],[open]]</f>
        <v>8.1625532419141417E-2</v>
      </c>
      <c r="N1241" s="27">
        <f>IF(StockData[[#This Row],[change%]] &gt; 0.02, 0.9, IF(StockData[[#This Row],[change%]] &lt; -0.02, -0.9, 0))</f>
        <v>0.9</v>
      </c>
      <c r="O1241" s="27" t="str">
        <f>IF(StockData[[#This Row],[sentiment score]] &gt; 0.5, "Positive", IF(StockData[[#This Row],[sentiment score]] &lt; -0.5, "Negative", "Neutral"))</f>
        <v>Positive</v>
      </c>
    </row>
    <row r="1242" spans="1:15" x14ac:dyDescent="0.3">
      <c r="A1242" s="1">
        <v>44029</v>
      </c>
      <c r="B1242" s="2">
        <v>1513.45</v>
      </c>
      <c r="C1242" s="2">
        <v>1537.51</v>
      </c>
      <c r="D1242" s="2">
        <v>1490</v>
      </c>
      <c r="E1242" s="2">
        <v>1500.84</v>
      </c>
      <c r="F1242" s="2">
        <v>9332637</v>
      </c>
      <c r="G1242" s="27" t="str">
        <f>TEXT(StockData[[#This Row],[Date]],"dddd")</f>
        <v>Friday</v>
      </c>
      <c r="H1242" s="27" t="str">
        <f>TEXT(StockData[[#This Row],[Date]],"mmm yyyy")</f>
        <v>Jul 2020</v>
      </c>
      <c r="I1242" s="2">
        <f>StockData[[#This Row],[high]] - StockData[[#This Row],[low]]</f>
        <v>47.509999999999991</v>
      </c>
      <c r="J1242" s="27" t="str">
        <f>IF(StockData[[#This Row],[high]]=_xlfn.MAXIFS(StockData[high],StockData[Date],"&lt;="&amp;StockData[[#This Row],[Date]]),"New High","Repeat")</f>
        <v>Repeat</v>
      </c>
      <c r="K1242" s="27" t="str">
        <f>IF(StockData[[#This Row],[Spread]]&lt;5,"Low",IF(StockData[[#This Row],[Spread]]&lt;=15,"Medium","High"))</f>
        <v>High</v>
      </c>
      <c r="L1242" s="27" t="str">
        <f>IF(StockData[[#This Row],[Spread]] &gt; AVERAGE(StockData[Spread]) * 1.2, "High", IF(StockData[[#This Row],[Spread]] &lt; AVERAGE(StockData[Spread]) * 0.8, "Low", "Medium"))</f>
        <v>High</v>
      </c>
      <c r="M1242" s="13">
        <f>(StockData[[#This Row],[close]] - StockData[[#This Row],[open]] )/ StockData[[#This Row],[open]]</f>
        <v>-8.3319567874724151E-3</v>
      </c>
      <c r="N1242" s="27">
        <f>IF(StockData[[#This Row],[change%]] &gt; 0.02, 0.9, IF(StockData[[#This Row],[change%]] &lt; -0.02, -0.9, 0))</f>
        <v>0</v>
      </c>
      <c r="O1242" s="27" t="str">
        <f>IF(StockData[[#This Row],[sentiment score]] &gt; 0.5, "Positive", IF(StockData[[#This Row],[sentiment score]] &lt; -0.5, "Negative", "Neutral"))</f>
        <v>Neutral</v>
      </c>
    </row>
    <row r="1243" spans="1:15" x14ac:dyDescent="0.3">
      <c r="A1243" s="1">
        <v>44028</v>
      </c>
      <c r="B1243" s="2">
        <v>1477.16</v>
      </c>
      <c r="C1243" s="2">
        <v>1531.71</v>
      </c>
      <c r="D1243" s="2">
        <v>1466</v>
      </c>
      <c r="E1243" s="2">
        <v>1500.64</v>
      </c>
      <c r="F1243" s="2">
        <v>14300795</v>
      </c>
      <c r="G1243" s="27" t="str">
        <f>TEXT(StockData[[#This Row],[Date]],"dddd")</f>
        <v>Thursday</v>
      </c>
      <c r="H1243" s="27" t="str">
        <f>TEXT(StockData[[#This Row],[Date]],"mmm yyyy")</f>
        <v>Jul 2020</v>
      </c>
      <c r="I1243" s="2">
        <f>StockData[[#This Row],[high]] - StockData[[#This Row],[low]]</f>
        <v>65.710000000000036</v>
      </c>
      <c r="J1243" s="27" t="str">
        <f>IF(StockData[[#This Row],[high]]=_xlfn.MAXIFS(StockData[high],StockData[Date],"&lt;="&amp;StockData[[#This Row],[Date]]),"New High","Repeat")</f>
        <v>Repeat</v>
      </c>
      <c r="K1243" s="27" t="str">
        <f>IF(StockData[[#This Row],[Spread]]&lt;5,"Low",IF(StockData[[#This Row],[Spread]]&lt;=15,"Medium","High"))</f>
        <v>High</v>
      </c>
      <c r="L1243" s="27" t="str">
        <f>IF(StockData[[#This Row],[Spread]] &gt; AVERAGE(StockData[Spread]) * 1.2, "High", IF(StockData[[#This Row],[Spread]] &lt; AVERAGE(StockData[Spread]) * 0.8, "Low", "Medium"))</f>
        <v>High</v>
      </c>
      <c r="M1243" s="13">
        <f>(StockData[[#This Row],[close]] - StockData[[#This Row],[open]] )/ StockData[[#This Row],[open]]</f>
        <v>1.5895366784911599E-2</v>
      </c>
      <c r="N1243" s="27">
        <f>IF(StockData[[#This Row],[change%]] &gt; 0.02, 0.9, IF(StockData[[#This Row],[change%]] &lt; -0.02, -0.9, 0))</f>
        <v>0</v>
      </c>
      <c r="O1243" s="27" t="str">
        <f>IF(StockData[[#This Row],[sentiment score]] &gt; 0.5, "Positive", IF(StockData[[#This Row],[sentiment score]] &lt; -0.5, "Negative", "Neutral"))</f>
        <v>Neutral</v>
      </c>
    </row>
    <row r="1244" spans="1:15" x14ac:dyDescent="0.3">
      <c r="A1244" s="1">
        <v>44027</v>
      </c>
      <c r="B1244" s="2">
        <v>1543</v>
      </c>
      <c r="C1244" s="2">
        <v>1550</v>
      </c>
      <c r="D1244" s="2">
        <v>1457</v>
      </c>
      <c r="E1244" s="2">
        <v>1546.01</v>
      </c>
      <c r="F1244" s="2">
        <v>16368690</v>
      </c>
      <c r="G1244" s="27" t="str">
        <f>TEXT(StockData[[#This Row],[Date]],"dddd")</f>
        <v>Wednesday</v>
      </c>
      <c r="H1244" s="27" t="str">
        <f>TEXT(StockData[[#This Row],[Date]],"mmm yyyy")</f>
        <v>Jul 2020</v>
      </c>
      <c r="I1244" s="2">
        <f>StockData[[#This Row],[high]] - StockData[[#This Row],[low]]</f>
        <v>93</v>
      </c>
      <c r="J1244" s="27" t="str">
        <f>IF(StockData[[#This Row],[high]]=_xlfn.MAXIFS(StockData[high],StockData[Date],"&lt;="&amp;StockData[[#This Row],[Date]]),"New High","Repeat")</f>
        <v>Repeat</v>
      </c>
      <c r="K1244" s="27" t="str">
        <f>IF(StockData[[#This Row],[Spread]]&lt;5,"Low",IF(StockData[[#This Row],[Spread]]&lt;=15,"Medium","High"))</f>
        <v>High</v>
      </c>
      <c r="L1244" s="27" t="str">
        <f>IF(StockData[[#This Row],[Spread]] &gt; AVERAGE(StockData[Spread]) * 1.2, "High", IF(StockData[[#This Row],[Spread]] &lt; AVERAGE(StockData[Spread]) * 0.8, "Low", "Medium"))</f>
        <v>High</v>
      </c>
      <c r="M1244" s="13">
        <f>(StockData[[#This Row],[close]] - StockData[[#This Row],[open]] )/ StockData[[#This Row],[open]]</f>
        <v>1.9507453013609792E-3</v>
      </c>
      <c r="N1244" s="27">
        <f>IF(StockData[[#This Row],[change%]] &gt; 0.02, 0.9, IF(StockData[[#This Row],[change%]] &lt; -0.02, -0.9, 0))</f>
        <v>0</v>
      </c>
      <c r="O1244" s="27" t="str">
        <f>IF(StockData[[#This Row],[sentiment score]] &gt; 0.5, "Positive", IF(StockData[[#This Row],[sentiment score]] &lt; -0.5, "Negative", "Neutral"))</f>
        <v>Neutral</v>
      </c>
    </row>
    <row r="1245" spans="1:15" x14ac:dyDescent="0.3">
      <c r="A1245" s="1">
        <v>44026</v>
      </c>
      <c r="B1245" s="2">
        <v>1556</v>
      </c>
      <c r="C1245" s="2">
        <v>1590</v>
      </c>
      <c r="D1245" s="2">
        <v>1431</v>
      </c>
      <c r="E1245" s="2">
        <v>1516.8</v>
      </c>
      <c r="F1245" s="2">
        <v>23428079</v>
      </c>
      <c r="G1245" s="27" t="str">
        <f>TEXT(StockData[[#This Row],[Date]],"dddd")</f>
        <v>Tuesday</v>
      </c>
      <c r="H1245" s="27" t="str">
        <f>TEXT(StockData[[#This Row],[Date]],"mmm yyyy")</f>
        <v>Jul 2020</v>
      </c>
      <c r="I1245" s="2">
        <f>StockData[[#This Row],[high]] - StockData[[#This Row],[low]]</f>
        <v>159</v>
      </c>
      <c r="J1245" s="27" t="str">
        <f>IF(StockData[[#This Row],[high]]=_xlfn.MAXIFS(StockData[high],StockData[Date],"&lt;="&amp;StockData[[#This Row],[Date]]),"New High","Repeat")</f>
        <v>Repeat</v>
      </c>
      <c r="K1245" s="27" t="str">
        <f>IF(StockData[[#This Row],[Spread]]&lt;5,"Low",IF(StockData[[#This Row],[Spread]]&lt;=15,"Medium","High"))</f>
        <v>High</v>
      </c>
      <c r="L1245" s="27" t="str">
        <f>IF(StockData[[#This Row],[Spread]] &gt; AVERAGE(StockData[Spread]) * 1.2, "High", IF(StockData[[#This Row],[Spread]] &lt; AVERAGE(StockData[Spread]) * 0.8, "Low", "Medium"))</f>
        <v>High</v>
      </c>
      <c r="M1245" s="13">
        <f>(StockData[[#This Row],[close]] - StockData[[#This Row],[open]] )/ StockData[[#This Row],[open]]</f>
        <v>-2.5192802056555299E-2</v>
      </c>
      <c r="N1245" s="27">
        <f>IF(StockData[[#This Row],[change%]] &gt; 0.02, 0.9, IF(StockData[[#This Row],[change%]] &lt; -0.02, -0.9, 0))</f>
        <v>-0.9</v>
      </c>
      <c r="O1245" s="27" t="str">
        <f>IF(StockData[[#This Row],[sentiment score]] &gt; 0.5, "Positive", IF(StockData[[#This Row],[sentiment score]] &lt; -0.5, "Negative", "Neutral"))</f>
        <v>Negative</v>
      </c>
    </row>
    <row r="1246" spans="1:15" x14ac:dyDescent="0.3">
      <c r="A1246" s="1">
        <v>44025</v>
      </c>
      <c r="B1246" s="2">
        <v>1659</v>
      </c>
      <c r="C1246" s="2">
        <v>1794.99</v>
      </c>
      <c r="D1246" s="2">
        <v>1471.11</v>
      </c>
      <c r="E1246" s="2">
        <v>1497.06</v>
      </c>
      <c r="F1246" s="2">
        <v>39003179</v>
      </c>
      <c r="G1246" s="27" t="str">
        <f>TEXT(StockData[[#This Row],[Date]],"dddd")</f>
        <v>Monday</v>
      </c>
      <c r="H1246" s="27" t="str">
        <f>TEXT(StockData[[#This Row],[Date]],"mmm yyyy")</f>
        <v>Jul 2020</v>
      </c>
      <c r="I1246" s="2">
        <f>StockData[[#This Row],[high]] - StockData[[#This Row],[low]]</f>
        <v>323.88000000000011</v>
      </c>
      <c r="J1246" s="27" t="str">
        <f>IF(StockData[[#This Row],[high]]=_xlfn.MAXIFS(StockData[high],StockData[Date],"&lt;="&amp;StockData[[#This Row],[Date]]),"New High","Repeat")</f>
        <v>New High</v>
      </c>
      <c r="K1246" s="27" t="str">
        <f>IF(StockData[[#This Row],[Spread]]&lt;5,"Low",IF(StockData[[#This Row],[Spread]]&lt;=15,"Medium","High"))</f>
        <v>High</v>
      </c>
      <c r="L1246" s="27" t="str">
        <f>IF(StockData[[#This Row],[Spread]] &gt; AVERAGE(StockData[Spread]) * 1.2, "High", IF(StockData[[#This Row],[Spread]] &lt; AVERAGE(StockData[Spread]) * 0.8, "Low", "Medium"))</f>
        <v>High</v>
      </c>
      <c r="M1246" s="13">
        <f>(StockData[[#This Row],[close]] - StockData[[#This Row],[open]] )/ StockData[[#This Row],[open]]</f>
        <v>-9.7613019891500938E-2</v>
      </c>
      <c r="N1246" s="27">
        <f>IF(StockData[[#This Row],[change%]] &gt; 0.02, 0.9, IF(StockData[[#This Row],[change%]] &lt; -0.02, -0.9, 0))</f>
        <v>-0.9</v>
      </c>
      <c r="O1246" s="27" t="str">
        <f>IF(StockData[[#This Row],[sentiment score]] &gt; 0.5, "Positive", IF(StockData[[#This Row],[sentiment score]] &lt; -0.5, "Negative", "Neutral"))</f>
        <v>Negative</v>
      </c>
    </row>
    <row r="1247" spans="1:15" x14ac:dyDescent="0.3">
      <c r="A1247" s="1">
        <v>44022</v>
      </c>
      <c r="B1247" s="2">
        <v>1396</v>
      </c>
      <c r="C1247" s="2">
        <v>1548.92</v>
      </c>
      <c r="D1247" s="2">
        <v>1376.01</v>
      </c>
      <c r="E1247" s="2">
        <v>1544.65</v>
      </c>
      <c r="F1247" s="2">
        <v>23346353</v>
      </c>
      <c r="G1247" s="27" t="str">
        <f>TEXT(StockData[[#This Row],[Date]],"dddd")</f>
        <v>Friday</v>
      </c>
      <c r="H1247" s="27" t="str">
        <f>TEXT(StockData[[#This Row],[Date]],"mmm yyyy")</f>
        <v>Jul 2020</v>
      </c>
      <c r="I1247" s="2">
        <f>StockData[[#This Row],[high]] - StockData[[#This Row],[low]]</f>
        <v>172.91000000000008</v>
      </c>
      <c r="J1247" s="27" t="str">
        <f>IF(StockData[[#This Row],[high]]=_xlfn.MAXIFS(StockData[high],StockData[Date],"&lt;="&amp;StockData[[#This Row],[Date]]),"New High","Repeat")</f>
        <v>New High</v>
      </c>
      <c r="K1247" s="27" t="str">
        <f>IF(StockData[[#This Row],[Spread]]&lt;5,"Low",IF(StockData[[#This Row],[Spread]]&lt;=15,"Medium","High"))</f>
        <v>High</v>
      </c>
      <c r="L1247" s="27" t="str">
        <f>IF(StockData[[#This Row],[Spread]] &gt; AVERAGE(StockData[Spread]) * 1.2, "High", IF(StockData[[#This Row],[Spread]] &lt; AVERAGE(StockData[Spread]) * 0.8, "Low", "Medium"))</f>
        <v>High</v>
      </c>
      <c r="M1247" s="13">
        <f>(StockData[[#This Row],[close]] - StockData[[#This Row],[open]] )/ StockData[[#This Row],[open]]</f>
        <v>0.1064828080229227</v>
      </c>
      <c r="N1247" s="27">
        <f>IF(StockData[[#This Row],[change%]] &gt; 0.02, 0.9, IF(StockData[[#This Row],[change%]] &lt; -0.02, -0.9, 0))</f>
        <v>0.9</v>
      </c>
      <c r="O1247" s="27" t="str">
        <f>IF(StockData[[#This Row],[sentiment score]] &gt; 0.5, "Positive", IF(StockData[[#This Row],[sentiment score]] &lt; -0.5, "Negative", "Neutral"))</f>
        <v>Positive</v>
      </c>
    </row>
    <row r="1248" spans="1:15" x14ac:dyDescent="0.3">
      <c r="A1248" s="1">
        <v>44021</v>
      </c>
      <c r="B1248" s="2">
        <v>1396.99</v>
      </c>
      <c r="C1248" s="2">
        <v>1408.56</v>
      </c>
      <c r="D1248" s="2">
        <v>1351.28</v>
      </c>
      <c r="E1248" s="2">
        <v>1394.28</v>
      </c>
      <c r="F1248" s="2">
        <v>11718292</v>
      </c>
      <c r="G1248" s="27" t="str">
        <f>TEXT(StockData[[#This Row],[Date]],"dddd")</f>
        <v>Thursday</v>
      </c>
      <c r="H1248" s="27" t="str">
        <f>TEXT(StockData[[#This Row],[Date]],"mmm yyyy")</f>
        <v>Jul 2020</v>
      </c>
      <c r="I1248" s="2">
        <f>StockData[[#This Row],[high]] - StockData[[#This Row],[low]]</f>
        <v>57.279999999999973</v>
      </c>
      <c r="J1248" s="27" t="str">
        <f>IF(StockData[[#This Row],[high]]=_xlfn.MAXIFS(StockData[high],StockData[Date],"&lt;="&amp;StockData[[#This Row],[Date]]),"New High","Repeat")</f>
        <v>Repeat</v>
      </c>
      <c r="K1248" s="27" t="str">
        <f>IF(StockData[[#This Row],[Spread]]&lt;5,"Low",IF(StockData[[#This Row],[Spread]]&lt;=15,"Medium","High"))</f>
        <v>High</v>
      </c>
      <c r="L1248" s="27" t="str">
        <f>IF(StockData[[#This Row],[Spread]] &gt; AVERAGE(StockData[Spread]) * 1.2, "High", IF(StockData[[#This Row],[Spread]] &lt; AVERAGE(StockData[Spread]) * 0.8, "Low", "Medium"))</f>
        <v>High</v>
      </c>
      <c r="M1248" s="13">
        <f>(StockData[[#This Row],[close]] - StockData[[#This Row],[open]] )/ StockData[[#This Row],[open]]</f>
        <v>-1.9398850385471881E-3</v>
      </c>
      <c r="N1248" s="27">
        <f>IF(StockData[[#This Row],[change%]] &gt; 0.02, 0.9, IF(StockData[[#This Row],[change%]] &lt; -0.02, -0.9, 0))</f>
        <v>0</v>
      </c>
      <c r="O1248" s="27" t="str">
        <f>IF(StockData[[#This Row],[sentiment score]] &gt; 0.5, "Positive", IF(StockData[[#This Row],[sentiment score]] &lt; -0.5, "Negative", "Neutral"))</f>
        <v>Neutral</v>
      </c>
    </row>
    <row r="1249" spans="1:15" x14ac:dyDescent="0.3">
      <c r="A1249" s="1">
        <v>44020</v>
      </c>
      <c r="B1249" s="2">
        <v>1405</v>
      </c>
      <c r="C1249" s="2">
        <v>1417.26</v>
      </c>
      <c r="D1249" s="2">
        <v>1311.34</v>
      </c>
      <c r="E1249" s="2">
        <v>1365.88</v>
      </c>
      <c r="F1249" s="2">
        <v>16330188</v>
      </c>
      <c r="G1249" s="27" t="str">
        <f>TEXT(StockData[[#This Row],[Date]],"dddd")</f>
        <v>Wednesday</v>
      </c>
      <c r="H1249" s="27" t="str">
        <f>TEXT(StockData[[#This Row],[Date]],"mmm yyyy")</f>
        <v>Jul 2020</v>
      </c>
      <c r="I1249" s="2">
        <f>StockData[[#This Row],[high]] - StockData[[#This Row],[low]]</f>
        <v>105.92000000000007</v>
      </c>
      <c r="J1249" s="27" t="str">
        <f>IF(StockData[[#This Row],[high]]=_xlfn.MAXIFS(StockData[high],StockData[Date],"&lt;="&amp;StockData[[#This Row],[Date]]),"New High","Repeat")</f>
        <v>Repeat</v>
      </c>
      <c r="K1249" s="27" t="str">
        <f>IF(StockData[[#This Row],[Spread]]&lt;5,"Low",IF(StockData[[#This Row],[Spread]]&lt;=15,"Medium","High"))</f>
        <v>High</v>
      </c>
      <c r="L1249" s="27" t="str">
        <f>IF(StockData[[#This Row],[Spread]] &gt; AVERAGE(StockData[Spread]) * 1.2, "High", IF(StockData[[#This Row],[Spread]] &lt; AVERAGE(StockData[Spread]) * 0.8, "Low", "Medium"))</f>
        <v>High</v>
      </c>
      <c r="M1249" s="13">
        <f>(StockData[[#This Row],[close]] - StockData[[#This Row],[open]] )/ StockData[[#This Row],[open]]</f>
        <v>-2.7843416370106684E-2</v>
      </c>
      <c r="N1249" s="27">
        <f>IF(StockData[[#This Row],[change%]] &gt; 0.02, 0.9, IF(StockData[[#This Row],[change%]] &lt; -0.02, -0.9, 0))</f>
        <v>-0.9</v>
      </c>
      <c r="O1249" s="27" t="str">
        <f>IF(StockData[[#This Row],[sentiment score]] &gt; 0.5, "Positive", IF(StockData[[#This Row],[sentiment score]] &lt; -0.5, "Negative", "Neutral"))</f>
        <v>Negative</v>
      </c>
    </row>
    <row r="1250" spans="1:15" x14ac:dyDescent="0.3">
      <c r="A1250" s="1">
        <v>44019</v>
      </c>
      <c r="B1250" s="2">
        <v>1405.01</v>
      </c>
      <c r="C1250" s="2">
        <v>1429.5</v>
      </c>
      <c r="D1250" s="2">
        <v>1336.71</v>
      </c>
      <c r="E1250" s="2">
        <v>1389.86</v>
      </c>
      <c r="F1250" s="2">
        <v>21493301</v>
      </c>
      <c r="G1250" s="27" t="str">
        <f>TEXT(StockData[[#This Row],[Date]],"dddd")</f>
        <v>Tuesday</v>
      </c>
      <c r="H1250" s="27" t="str">
        <f>TEXT(StockData[[#This Row],[Date]],"mmm yyyy")</f>
        <v>Jul 2020</v>
      </c>
      <c r="I1250" s="2">
        <f>StockData[[#This Row],[high]] - StockData[[#This Row],[low]]</f>
        <v>92.789999999999964</v>
      </c>
      <c r="J1250" s="27" t="str">
        <f>IF(StockData[[#This Row],[high]]=_xlfn.MAXIFS(StockData[high],StockData[Date],"&lt;="&amp;StockData[[#This Row],[Date]]),"New High","Repeat")</f>
        <v>New High</v>
      </c>
      <c r="K1250" s="27" t="str">
        <f>IF(StockData[[#This Row],[Spread]]&lt;5,"Low",IF(StockData[[#This Row],[Spread]]&lt;=15,"Medium","High"))</f>
        <v>High</v>
      </c>
      <c r="L1250" s="27" t="str">
        <f>IF(StockData[[#This Row],[Spread]] &gt; AVERAGE(StockData[Spread]) * 1.2, "High", IF(StockData[[#This Row],[Spread]] &lt; AVERAGE(StockData[Spread]) * 0.8, "Low", "Medium"))</f>
        <v>High</v>
      </c>
      <c r="M1250" s="13">
        <f>(StockData[[#This Row],[close]] - StockData[[#This Row],[open]] )/ StockData[[#This Row],[open]]</f>
        <v>-1.0782841403264099E-2</v>
      </c>
      <c r="N1250" s="27">
        <f>IF(StockData[[#This Row],[change%]] &gt; 0.02, 0.9, IF(StockData[[#This Row],[change%]] &lt; -0.02, -0.9, 0))</f>
        <v>0</v>
      </c>
      <c r="O1250" s="27" t="str">
        <f>IF(StockData[[#This Row],[sentiment score]] &gt; 0.5, "Positive", IF(StockData[[#This Row],[sentiment score]] &lt; -0.5, "Negative", "Neutral"))</f>
        <v>Neutral</v>
      </c>
    </row>
    <row r="1251" spans="1:15" x14ac:dyDescent="0.3">
      <c r="A1251" s="1">
        <v>44018</v>
      </c>
      <c r="B1251" s="2">
        <v>1276.69</v>
      </c>
      <c r="C1251" s="2">
        <v>1377.79</v>
      </c>
      <c r="D1251" s="2">
        <v>1266.04</v>
      </c>
      <c r="E1251" s="2">
        <v>1371.58</v>
      </c>
      <c r="F1251" s="2">
        <v>20570284</v>
      </c>
      <c r="G1251" s="27" t="str">
        <f>TEXT(StockData[[#This Row],[Date]],"dddd")</f>
        <v>Monday</v>
      </c>
      <c r="H1251" s="27" t="str">
        <f>TEXT(StockData[[#This Row],[Date]],"mmm yyyy")</f>
        <v>Jul 2020</v>
      </c>
      <c r="I1251" s="2">
        <f>StockData[[#This Row],[high]] - StockData[[#This Row],[low]]</f>
        <v>111.75</v>
      </c>
      <c r="J1251" s="27" t="str">
        <f>IF(StockData[[#This Row],[high]]=_xlfn.MAXIFS(StockData[high],StockData[Date],"&lt;="&amp;StockData[[#This Row],[Date]]),"New High","Repeat")</f>
        <v>New High</v>
      </c>
      <c r="K1251" s="27" t="str">
        <f>IF(StockData[[#This Row],[Spread]]&lt;5,"Low",IF(StockData[[#This Row],[Spread]]&lt;=15,"Medium","High"))</f>
        <v>High</v>
      </c>
      <c r="L1251" s="27" t="str">
        <f>IF(StockData[[#This Row],[Spread]] &gt; AVERAGE(StockData[Spread]) * 1.2, "High", IF(StockData[[#This Row],[Spread]] &lt; AVERAGE(StockData[Spread]) * 0.8, "Low", "Medium"))</f>
        <v>High</v>
      </c>
      <c r="M1251" s="13">
        <f>(StockData[[#This Row],[close]] - StockData[[#This Row],[open]] )/ StockData[[#This Row],[open]]</f>
        <v>7.4325012336589044E-2</v>
      </c>
      <c r="N1251" s="27">
        <f>IF(StockData[[#This Row],[change%]] &gt; 0.02, 0.9, IF(StockData[[#This Row],[change%]] &lt; -0.02, -0.9, 0))</f>
        <v>0.9</v>
      </c>
      <c r="O1251" s="27" t="str">
        <f>IF(StockData[[#This Row],[sentiment score]] &gt; 0.5, "Positive", IF(StockData[[#This Row],[sentiment score]] &lt; -0.5, "Negative", "Neutral"))</f>
        <v>Positive</v>
      </c>
    </row>
    <row r="1252" spans="1:15" x14ac:dyDescent="0.3">
      <c r="A1252" s="1">
        <v>44014</v>
      </c>
      <c r="B1252" s="2">
        <v>1221.48</v>
      </c>
      <c r="C1252" s="2">
        <v>1228</v>
      </c>
      <c r="D1252" s="2">
        <v>1185.5999999999999</v>
      </c>
      <c r="E1252" s="2">
        <v>1208.6600000000001</v>
      </c>
      <c r="F1252" s="2">
        <v>17250127</v>
      </c>
      <c r="G1252" s="27" t="str">
        <f>TEXT(StockData[[#This Row],[Date]],"dddd")</f>
        <v>Thursday</v>
      </c>
      <c r="H1252" s="27" t="str">
        <f>TEXT(StockData[[#This Row],[Date]],"mmm yyyy")</f>
        <v>Jul 2020</v>
      </c>
      <c r="I1252" s="2">
        <f>StockData[[#This Row],[high]] - StockData[[#This Row],[low]]</f>
        <v>42.400000000000091</v>
      </c>
      <c r="J1252" s="27" t="str">
        <f>IF(StockData[[#This Row],[high]]=_xlfn.MAXIFS(StockData[high],StockData[Date],"&lt;="&amp;StockData[[#This Row],[Date]]),"New High","Repeat")</f>
        <v>New High</v>
      </c>
      <c r="K1252" s="27" t="str">
        <f>IF(StockData[[#This Row],[Spread]]&lt;5,"Low",IF(StockData[[#This Row],[Spread]]&lt;=15,"Medium","High"))</f>
        <v>High</v>
      </c>
      <c r="L1252" s="27" t="str">
        <f>IF(StockData[[#This Row],[Spread]] &gt; AVERAGE(StockData[Spread]) * 1.2, "High", IF(StockData[[#This Row],[Spread]] &lt; AVERAGE(StockData[Spread]) * 0.8, "Low", "Medium"))</f>
        <v>High</v>
      </c>
      <c r="M1252" s="13">
        <f>(StockData[[#This Row],[close]] - StockData[[#This Row],[open]] )/ StockData[[#This Row],[open]]</f>
        <v>-1.0495464518452973E-2</v>
      </c>
      <c r="N1252" s="27">
        <f>IF(StockData[[#This Row],[change%]] &gt; 0.02, 0.9, IF(StockData[[#This Row],[change%]] &lt; -0.02, -0.9, 0))</f>
        <v>0</v>
      </c>
      <c r="O1252" s="27" t="str">
        <f>IF(StockData[[#This Row],[sentiment score]] &gt; 0.5, "Positive", IF(StockData[[#This Row],[sentiment score]] &lt; -0.5, "Negative", "Neutral"))</f>
        <v>Neutral</v>
      </c>
    </row>
    <row r="1253" spans="1:15" x14ac:dyDescent="0.3">
      <c r="A1253" s="1">
        <v>44013</v>
      </c>
      <c r="B1253" s="2">
        <v>1083</v>
      </c>
      <c r="C1253" s="2">
        <v>1135.33</v>
      </c>
      <c r="D1253" s="2">
        <v>1080.5</v>
      </c>
      <c r="E1253" s="2">
        <v>1119.6300000000001</v>
      </c>
      <c r="F1253" s="2">
        <v>13326897</v>
      </c>
      <c r="G1253" s="27" t="str">
        <f>TEXT(StockData[[#This Row],[Date]],"dddd")</f>
        <v>Wednesday</v>
      </c>
      <c r="H1253" s="27" t="str">
        <f>TEXT(StockData[[#This Row],[Date]],"mmm yyyy")</f>
        <v>Jul 2020</v>
      </c>
      <c r="I1253" s="2">
        <f>StockData[[#This Row],[high]] - StockData[[#This Row],[low]]</f>
        <v>54.829999999999927</v>
      </c>
      <c r="J1253" s="27" t="str">
        <f>IF(StockData[[#This Row],[high]]=_xlfn.MAXIFS(StockData[high],StockData[Date],"&lt;="&amp;StockData[[#This Row],[Date]]),"New High","Repeat")</f>
        <v>New High</v>
      </c>
      <c r="K1253" s="27" t="str">
        <f>IF(StockData[[#This Row],[Spread]]&lt;5,"Low",IF(StockData[[#This Row],[Spread]]&lt;=15,"Medium","High"))</f>
        <v>High</v>
      </c>
      <c r="L1253" s="27" t="str">
        <f>IF(StockData[[#This Row],[Spread]] &gt; AVERAGE(StockData[Spread]) * 1.2, "High", IF(StockData[[#This Row],[Spread]] &lt; AVERAGE(StockData[Spread]) * 0.8, "Low", "Medium"))</f>
        <v>High</v>
      </c>
      <c r="M1253" s="13">
        <f>(StockData[[#This Row],[close]] - StockData[[#This Row],[open]] )/ StockData[[#This Row],[open]]</f>
        <v>3.3822714681440547E-2</v>
      </c>
      <c r="N1253" s="27">
        <f>IF(StockData[[#This Row],[change%]] &gt; 0.02, 0.9, IF(StockData[[#This Row],[change%]] &lt; -0.02, -0.9, 0))</f>
        <v>0.9</v>
      </c>
      <c r="O1253" s="27" t="str">
        <f>IF(StockData[[#This Row],[sentiment score]] &gt; 0.5, "Positive", IF(StockData[[#This Row],[sentiment score]] &lt; -0.5, "Negative", "Neutral"))</f>
        <v>Positive</v>
      </c>
    </row>
    <row r="1254" spans="1:15" x14ac:dyDescent="0.3">
      <c r="A1254" s="1">
        <v>44012</v>
      </c>
      <c r="B1254" s="2">
        <v>1006.5</v>
      </c>
      <c r="C1254" s="2">
        <v>1087.69</v>
      </c>
      <c r="D1254" s="2">
        <v>1003.73</v>
      </c>
      <c r="E1254" s="2">
        <v>1079.81</v>
      </c>
      <c r="F1254" s="2">
        <v>16918501</v>
      </c>
      <c r="G1254" s="27" t="str">
        <f>TEXT(StockData[[#This Row],[Date]],"dddd")</f>
        <v>Tuesday</v>
      </c>
      <c r="H1254" s="27" t="str">
        <f>TEXT(StockData[[#This Row],[Date]],"mmm yyyy")</f>
        <v>Jun 2020</v>
      </c>
      <c r="I1254" s="2">
        <f>StockData[[#This Row],[high]] - StockData[[#This Row],[low]]</f>
        <v>83.960000000000036</v>
      </c>
      <c r="J1254" s="27" t="str">
        <f>IF(StockData[[#This Row],[high]]=_xlfn.MAXIFS(StockData[high],StockData[Date],"&lt;="&amp;StockData[[#This Row],[Date]]),"New High","Repeat")</f>
        <v>New High</v>
      </c>
      <c r="K1254" s="27" t="str">
        <f>IF(StockData[[#This Row],[Spread]]&lt;5,"Low",IF(StockData[[#This Row],[Spread]]&lt;=15,"Medium","High"))</f>
        <v>High</v>
      </c>
      <c r="L1254" s="27" t="str">
        <f>IF(StockData[[#This Row],[Spread]] &gt; AVERAGE(StockData[Spread]) * 1.2, "High", IF(StockData[[#This Row],[Spread]] &lt; AVERAGE(StockData[Spread]) * 0.8, "Low", "Medium"))</f>
        <v>High</v>
      </c>
      <c r="M1254" s="13">
        <f>(StockData[[#This Row],[close]] - StockData[[#This Row],[open]] )/ StockData[[#This Row],[open]]</f>
        <v>7.2836562344759007E-2</v>
      </c>
      <c r="N1254" s="27">
        <f>IF(StockData[[#This Row],[change%]] &gt; 0.02, 0.9, IF(StockData[[#This Row],[change%]] &lt; -0.02, -0.9, 0))</f>
        <v>0.9</v>
      </c>
      <c r="O1254" s="27" t="str">
        <f>IF(StockData[[#This Row],[sentiment score]] &gt; 0.5, "Positive", IF(StockData[[#This Row],[sentiment score]] &lt; -0.5, "Negative", "Neutral"))</f>
        <v>Positive</v>
      </c>
    </row>
    <row r="1255" spans="1:15" x14ac:dyDescent="0.3">
      <c r="A1255" s="1">
        <v>44011</v>
      </c>
      <c r="B1255" s="2">
        <v>969.01</v>
      </c>
      <c r="C1255" s="2">
        <v>1010</v>
      </c>
      <c r="D1255" s="2">
        <v>948.52009999999996</v>
      </c>
      <c r="E1255" s="2">
        <v>1009.35</v>
      </c>
      <c r="F1255" s="2">
        <v>9026404</v>
      </c>
      <c r="G1255" s="27" t="str">
        <f>TEXT(StockData[[#This Row],[Date]],"dddd")</f>
        <v>Monday</v>
      </c>
      <c r="H1255" s="27" t="str">
        <f>TEXT(StockData[[#This Row],[Date]],"mmm yyyy")</f>
        <v>Jun 2020</v>
      </c>
      <c r="I1255" s="2">
        <f>StockData[[#This Row],[high]] - StockData[[#This Row],[low]]</f>
        <v>61.479900000000043</v>
      </c>
      <c r="J1255" s="27" t="str">
        <f>IF(StockData[[#This Row],[high]]=_xlfn.MAXIFS(StockData[high],StockData[Date],"&lt;="&amp;StockData[[#This Row],[Date]]),"New High","Repeat")</f>
        <v>Repeat</v>
      </c>
      <c r="K1255" s="27" t="str">
        <f>IF(StockData[[#This Row],[Spread]]&lt;5,"Low",IF(StockData[[#This Row],[Spread]]&lt;=15,"Medium","High"))</f>
        <v>High</v>
      </c>
      <c r="L1255" s="27" t="str">
        <f>IF(StockData[[#This Row],[Spread]] &gt; AVERAGE(StockData[Spread]) * 1.2, "High", IF(StockData[[#This Row],[Spread]] &lt; AVERAGE(StockData[Spread]) * 0.8, "Low", "Medium"))</f>
        <v>High</v>
      </c>
      <c r="M1255" s="13">
        <f>(StockData[[#This Row],[close]] - StockData[[#This Row],[open]] )/ StockData[[#This Row],[open]]</f>
        <v>4.1630117336250431E-2</v>
      </c>
      <c r="N1255" s="27">
        <f>IF(StockData[[#This Row],[change%]] &gt; 0.02, 0.9, IF(StockData[[#This Row],[change%]] &lt; -0.02, -0.9, 0))</f>
        <v>0.9</v>
      </c>
      <c r="O1255" s="27" t="str">
        <f>IF(StockData[[#This Row],[sentiment score]] &gt; 0.5, "Positive", IF(StockData[[#This Row],[sentiment score]] &lt; -0.5, "Negative", "Neutral"))</f>
        <v>Positive</v>
      </c>
    </row>
    <row r="1256" spans="1:15" x14ac:dyDescent="0.3">
      <c r="A1256" s="1">
        <v>44008</v>
      </c>
      <c r="B1256" s="2">
        <v>994.78</v>
      </c>
      <c r="C1256" s="2">
        <v>995</v>
      </c>
      <c r="D1256" s="2">
        <v>954.87</v>
      </c>
      <c r="E1256" s="2">
        <v>959.74</v>
      </c>
      <c r="F1256" s="2">
        <v>8854908</v>
      </c>
      <c r="G1256" s="27" t="str">
        <f>TEXT(StockData[[#This Row],[Date]],"dddd")</f>
        <v>Friday</v>
      </c>
      <c r="H1256" s="27" t="str">
        <f>TEXT(StockData[[#This Row],[Date]],"mmm yyyy")</f>
        <v>Jun 2020</v>
      </c>
      <c r="I1256" s="2">
        <f>StockData[[#This Row],[high]] - StockData[[#This Row],[low]]</f>
        <v>40.129999999999995</v>
      </c>
      <c r="J1256" s="27" t="str">
        <f>IF(StockData[[#This Row],[high]]=_xlfn.MAXIFS(StockData[high],StockData[Date],"&lt;="&amp;StockData[[#This Row],[Date]]),"New High","Repeat")</f>
        <v>Repeat</v>
      </c>
      <c r="K1256" s="27" t="str">
        <f>IF(StockData[[#This Row],[Spread]]&lt;5,"Low",IF(StockData[[#This Row],[Spread]]&lt;=15,"Medium","High"))</f>
        <v>High</v>
      </c>
      <c r="L1256" s="27" t="str">
        <f>IF(StockData[[#This Row],[Spread]] &gt; AVERAGE(StockData[Spread]) * 1.2, "High", IF(StockData[[#This Row],[Spread]] &lt; AVERAGE(StockData[Spread]) * 0.8, "Low", "Medium"))</f>
        <v>High</v>
      </c>
      <c r="M1256" s="13">
        <f>(StockData[[#This Row],[close]] - StockData[[#This Row],[open]] )/ StockData[[#This Row],[open]]</f>
        <v>-3.5223868594060966E-2</v>
      </c>
      <c r="N1256" s="27">
        <f>IF(StockData[[#This Row],[change%]] &gt; 0.02, 0.9, IF(StockData[[#This Row],[change%]] &lt; -0.02, -0.9, 0))</f>
        <v>-0.9</v>
      </c>
      <c r="O1256" s="27" t="str">
        <f>IF(StockData[[#This Row],[sentiment score]] &gt; 0.5, "Positive", IF(StockData[[#This Row],[sentiment score]] &lt; -0.5, "Negative", "Neutral"))</f>
        <v>Negative</v>
      </c>
    </row>
    <row r="1257" spans="1:15" x14ac:dyDescent="0.3">
      <c r="A1257" s="1">
        <v>44007</v>
      </c>
      <c r="B1257" s="2">
        <v>954.27</v>
      </c>
      <c r="C1257" s="2">
        <v>985.98</v>
      </c>
      <c r="D1257" s="2">
        <v>937.15</v>
      </c>
      <c r="E1257" s="2">
        <v>985.98</v>
      </c>
      <c r="F1257" s="2">
        <v>9254549</v>
      </c>
      <c r="G1257" s="27" t="str">
        <f>TEXT(StockData[[#This Row],[Date]],"dddd")</f>
        <v>Thursday</v>
      </c>
      <c r="H1257" s="27" t="str">
        <f>TEXT(StockData[[#This Row],[Date]],"mmm yyyy")</f>
        <v>Jun 2020</v>
      </c>
      <c r="I1257" s="2">
        <f>StockData[[#This Row],[high]] - StockData[[#This Row],[low]]</f>
        <v>48.830000000000041</v>
      </c>
      <c r="J1257" s="27" t="str">
        <f>IF(StockData[[#This Row],[high]]=_xlfn.MAXIFS(StockData[high],StockData[Date],"&lt;="&amp;StockData[[#This Row],[Date]]),"New High","Repeat")</f>
        <v>Repeat</v>
      </c>
      <c r="K1257" s="27" t="str">
        <f>IF(StockData[[#This Row],[Spread]]&lt;5,"Low",IF(StockData[[#This Row],[Spread]]&lt;=15,"Medium","High"))</f>
        <v>High</v>
      </c>
      <c r="L1257" s="27" t="str">
        <f>IF(StockData[[#This Row],[Spread]] &gt; AVERAGE(StockData[Spread]) * 1.2, "High", IF(StockData[[#This Row],[Spread]] &lt; AVERAGE(StockData[Spread]) * 0.8, "Low", "Medium"))</f>
        <v>High</v>
      </c>
      <c r="M1257" s="13">
        <f>(StockData[[#This Row],[close]] - StockData[[#This Row],[open]] )/ StockData[[#This Row],[open]]</f>
        <v>3.3229589110000353E-2</v>
      </c>
      <c r="N1257" s="27">
        <f>IF(StockData[[#This Row],[change%]] &gt; 0.02, 0.9, IF(StockData[[#This Row],[change%]] &lt; -0.02, -0.9, 0))</f>
        <v>0.9</v>
      </c>
      <c r="O1257" s="27" t="str">
        <f>IF(StockData[[#This Row],[sentiment score]] &gt; 0.5, "Positive", IF(StockData[[#This Row],[sentiment score]] &lt; -0.5, "Negative", "Neutral"))</f>
        <v>Positive</v>
      </c>
    </row>
    <row r="1258" spans="1:15" x14ac:dyDescent="0.3">
      <c r="A1258" s="1">
        <v>44006</v>
      </c>
      <c r="B1258" s="2">
        <v>994.11</v>
      </c>
      <c r="C1258" s="2">
        <v>1000.88</v>
      </c>
      <c r="D1258" s="2">
        <v>953.14</v>
      </c>
      <c r="E1258" s="2">
        <v>960.85</v>
      </c>
      <c r="F1258" s="2">
        <v>10959593</v>
      </c>
      <c r="G1258" s="27" t="str">
        <f>TEXT(StockData[[#This Row],[Date]],"dddd")</f>
        <v>Wednesday</v>
      </c>
      <c r="H1258" s="27" t="str">
        <f>TEXT(StockData[[#This Row],[Date]],"mmm yyyy")</f>
        <v>Jun 2020</v>
      </c>
      <c r="I1258" s="2">
        <f>StockData[[#This Row],[high]] - StockData[[#This Row],[low]]</f>
        <v>47.740000000000009</v>
      </c>
      <c r="J1258" s="27" t="str">
        <f>IF(StockData[[#This Row],[high]]=_xlfn.MAXIFS(StockData[high],StockData[Date],"&lt;="&amp;StockData[[#This Row],[Date]]),"New High","Repeat")</f>
        <v>Repeat</v>
      </c>
      <c r="K1258" s="27" t="str">
        <f>IF(StockData[[#This Row],[Spread]]&lt;5,"Low",IF(StockData[[#This Row],[Spread]]&lt;=15,"Medium","High"))</f>
        <v>High</v>
      </c>
      <c r="L1258" s="27" t="str">
        <f>IF(StockData[[#This Row],[Spread]] &gt; AVERAGE(StockData[Spread]) * 1.2, "High", IF(StockData[[#This Row],[Spread]] &lt; AVERAGE(StockData[Spread]) * 0.8, "Low", "Medium"))</f>
        <v>High</v>
      </c>
      <c r="M1258" s="13">
        <f>(StockData[[#This Row],[close]] - StockData[[#This Row],[open]] )/ StockData[[#This Row],[open]]</f>
        <v>-3.3457062095743922E-2</v>
      </c>
      <c r="N1258" s="27">
        <f>IF(StockData[[#This Row],[change%]] &gt; 0.02, 0.9, IF(StockData[[#This Row],[change%]] &lt; -0.02, -0.9, 0))</f>
        <v>-0.9</v>
      </c>
      <c r="O1258" s="27" t="str">
        <f>IF(StockData[[#This Row],[sentiment score]] &gt; 0.5, "Positive", IF(StockData[[#This Row],[sentiment score]] &lt; -0.5, "Negative", "Neutral"))</f>
        <v>Negative</v>
      </c>
    </row>
    <row r="1259" spans="1:15" x14ac:dyDescent="0.3">
      <c r="A1259" s="1">
        <v>44005</v>
      </c>
      <c r="B1259" s="2">
        <v>998.88</v>
      </c>
      <c r="C1259" s="2">
        <v>1012</v>
      </c>
      <c r="D1259" s="2">
        <v>994.01</v>
      </c>
      <c r="E1259" s="2">
        <v>1001.78</v>
      </c>
      <c r="F1259" s="2">
        <v>6365271</v>
      </c>
      <c r="G1259" s="27" t="str">
        <f>TEXT(StockData[[#This Row],[Date]],"dddd")</f>
        <v>Tuesday</v>
      </c>
      <c r="H1259" s="27" t="str">
        <f>TEXT(StockData[[#This Row],[Date]],"mmm yyyy")</f>
        <v>Jun 2020</v>
      </c>
      <c r="I1259" s="2">
        <f>StockData[[#This Row],[high]] - StockData[[#This Row],[low]]</f>
        <v>17.990000000000009</v>
      </c>
      <c r="J1259" s="27" t="str">
        <f>IF(StockData[[#This Row],[high]]=_xlfn.MAXIFS(StockData[high],StockData[Date],"&lt;="&amp;StockData[[#This Row],[Date]]),"New High","Repeat")</f>
        <v>Repeat</v>
      </c>
      <c r="K1259" s="27" t="str">
        <f>IF(StockData[[#This Row],[Spread]]&lt;5,"Low",IF(StockData[[#This Row],[Spread]]&lt;=15,"Medium","High"))</f>
        <v>High</v>
      </c>
      <c r="L1259" s="27" t="str">
        <f>IF(StockData[[#This Row],[Spread]] &gt; AVERAGE(StockData[Spread]) * 1.2, "High", IF(StockData[[#This Row],[Spread]] &lt; AVERAGE(StockData[Spread]) * 0.8, "Low", "Medium"))</f>
        <v>High</v>
      </c>
      <c r="M1259" s="13">
        <f>(StockData[[#This Row],[close]] - StockData[[#This Row],[open]] )/ StockData[[#This Row],[open]]</f>
        <v>2.9032516418388368E-3</v>
      </c>
      <c r="N1259" s="27">
        <f>IF(StockData[[#This Row],[change%]] &gt; 0.02, 0.9, IF(StockData[[#This Row],[change%]] &lt; -0.02, -0.9, 0))</f>
        <v>0</v>
      </c>
      <c r="O1259" s="27" t="str">
        <f>IF(StockData[[#This Row],[sentiment score]] &gt; 0.5, "Positive", IF(StockData[[#This Row],[sentiment score]] &lt; -0.5, "Negative", "Neutral"))</f>
        <v>Neutral</v>
      </c>
    </row>
    <row r="1260" spans="1:15" x14ac:dyDescent="0.3">
      <c r="A1260" s="1">
        <v>44004</v>
      </c>
      <c r="B1260" s="2">
        <v>999.95</v>
      </c>
      <c r="C1260" s="2">
        <v>1008.88</v>
      </c>
      <c r="D1260" s="2">
        <v>990.02</v>
      </c>
      <c r="E1260" s="2">
        <v>994.32</v>
      </c>
      <c r="F1260" s="2">
        <v>6362350</v>
      </c>
      <c r="G1260" s="27" t="str">
        <f>TEXT(StockData[[#This Row],[Date]],"dddd")</f>
        <v>Monday</v>
      </c>
      <c r="H1260" s="27" t="str">
        <f>TEXT(StockData[[#This Row],[Date]],"mmm yyyy")</f>
        <v>Jun 2020</v>
      </c>
      <c r="I1260" s="2">
        <f>StockData[[#This Row],[high]] - StockData[[#This Row],[low]]</f>
        <v>18.860000000000014</v>
      </c>
      <c r="J1260" s="27" t="str">
        <f>IF(StockData[[#This Row],[high]]=_xlfn.MAXIFS(StockData[high],StockData[Date],"&lt;="&amp;StockData[[#This Row],[Date]]),"New High","Repeat")</f>
        <v>Repeat</v>
      </c>
      <c r="K1260" s="27" t="str">
        <f>IF(StockData[[#This Row],[Spread]]&lt;5,"Low",IF(StockData[[#This Row],[Spread]]&lt;=15,"Medium","High"))</f>
        <v>High</v>
      </c>
      <c r="L1260" s="27" t="str">
        <f>IF(StockData[[#This Row],[Spread]] &gt; AVERAGE(StockData[Spread]) * 1.2, "High", IF(StockData[[#This Row],[Spread]] &lt; AVERAGE(StockData[Spread]) * 0.8, "Low", "Medium"))</f>
        <v>High</v>
      </c>
      <c r="M1260" s="13">
        <f>(StockData[[#This Row],[close]] - StockData[[#This Row],[open]] )/ StockData[[#This Row],[open]]</f>
        <v>-5.6302815140756987E-3</v>
      </c>
      <c r="N1260" s="27">
        <f>IF(StockData[[#This Row],[change%]] &gt; 0.02, 0.9, IF(StockData[[#This Row],[change%]] &lt; -0.02, -0.9, 0))</f>
        <v>0</v>
      </c>
      <c r="O1260" s="27" t="str">
        <f>IF(StockData[[#This Row],[sentiment score]] &gt; 0.5, "Positive", IF(StockData[[#This Row],[sentiment score]] &lt; -0.5, "Negative", "Neutral"))</f>
        <v>Neutral</v>
      </c>
    </row>
    <row r="1261" spans="1:15" x14ac:dyDescent="0.3">
      <c r="A1261" s="1">
        <v>44001</v>
      </c>
      <c r="B1261" s="2">
        <v>1012.78</v>
      </c>
      <c r="C1261" s="2">
        <v>1015.97</v>
      </c>
      <c r="D1261" s="2">
        <v>991.34</v>
      </c>
      <c r="E1261" s="2">
        <v>1000.9</v>
      </c>
      <c r="F1261" s="2">
        <v>8679749</v>
      </c>
      <c r="G1261" s="27" t="str">
        <f>TEXT(StockData[[#This Row],[Date]],"dddd")</f>
        <v>Friday</v>
      </c>
      <c r="H1261" s="27" t="str">
        <f>TEXT(StockData[[#This Row],[Date]],"mmm yyyy")</f>
        <v>Jun 2020</v>
      </c>
      <c r="I1261" s="2">
        <f>StockData[[#This Row],[high]] - StockData[[#This Row],[low]]</f>
        <v>24.629999999999995</v>
      </c>
      <c r="J1261" s="27" t="str">
        <f>IF(StockData[[#This Row],[high]]=_xlfn.MAXIFS(StockData[high],StockData[Date],"&lt;="&amp;StockData[[#This Row],[Date]]),"New High","Repeat")</f>
        <v>Repeat</v>
      </c>
      <c r="K1261" s="27" t="str">
        <f>IF(StockData[[#This Row],[Spread]]&lt;5,"Low",IF(StockData[[#This Row],[Spread]]&lt;=15,"Medium","High"))</f>
        <v>High</v>
      </c>
      <c r="L1261" s="27" t="str">
        <f>IF(StockData[[#This Row],[Spread]] &gt; AVERAGE(StockData[Spread]) * 1.2, "High", IF(StockData[[#This Row],[Spread]] &lt; AVERAGE(StockData[Spread]) * 0.8, "Low", "Medium"))</f>
        <v>High</v>
      </c>
      <c r="M1261" s="13">
        <f>(StockData[[#This Row],[close]] - StockData[[#This Row],[open]] )/ StockData[[#This Row],[open]]</f>
        <v>-1.1730089456742823E-2</v>
      </c>
      <c r="N1261" s="27">
        <f>IF(StockData[[#This Row],[change%]] &gt; 0.02, 0.9, IF(StockData[[#This Row],[change%]] &lt; -0.02, -0.9, 0))</f>
        <v>0</v>
      </c>
      <c r="O1261" s="27" t="str">
        <f>IF(StockData[[#This Row],[sentiment score]] &gt; 0.5, "Positive", IF(StockData[[#This Row],[sentiment score]] &lt; -0.5, "Negative", "Neutral"))</f>
        <v>Neutral</v>
      </c>
    </row>
    <row r="1262" spans="1:15" x14ac:dyDescent="0.3">
      <c r="A1262" s="1">
        <v>44000</v>
      </c>
      <c r="B1262" s="2">
        <v>1003</v>
      </c>
      <c r="C1262" s="2">
        <v>1019.2</v>
      </c>
      <c r="D1262" s="2">
        <v>994.47</v>
      </c>
      <c r="E1262" s="2">
        <v>1003.96</v>
      </c>
      <c r="F1262" s="2">
        <v>9751936</v>
      </c>
      <c r="G1262" s="27" t="str">
        <f>TEXT(StockData[[#This Row],[Date]],"dddd")</f>
        <v>Thursday</v>
      </c>
      <c r="H1262" s="27" t="str">
        <f>TEXT(StockData[[#This Row],[Date]],"mmm yyyy")</f>
        <v>Jun 2020</v>
      </c>
      <c r="I1262" s="2">
        <f>StockData[[#This Row],[high]] - StockData[[#This Row],[low]]</f>
        <v>24.730000000000018</v>
      </c>
      <c r="J1262" s="27" t="str">
        <f>IF(StockData[[#This Row],[high]]=_xlfn.MAXIFS(StockData[high],StockData[Date],"&lt;="&amp;StockData[[#This Row],[Date]]),"New High","Repeat")</f>
        <v>Repeat</v>
      </c>
      <c r="K1262" s="27" t="str">
        <f>IF(StockData[[#This Row],[Spread]]&lt;5,"Low",IF(StockData[[#This Row],[Spread]]&lt;=15,"Medium","High"))</f>
        <v>High</v>
      </c>
      <c r="L1262" s="27" t="str">
        <f>IF(StockData[[#This Row],[Spread]] &gt; AVERAGE(StockData[Spread]) * 1.2, "High", IF(StockData[[#This Row],[Spread]] &lt; AVERAGE(StockData[Spread]) * 0.8, "Low", "Medium"))</f>
        <v>High</v>
      </c>
      <c r="M1262" s="13">
        <f>(StockData[[#This Row],[close]] - StockData[[#This Row],[open]] )/ StockData[[#This Row],[open]]</f>
        <v>9.5712861415756369E-4</v>
      </c>
      <c r="N1262" s="27">
        <f>IF(StockData[[#This Row],[change%]] &gt; 0.02, 0.9, IF(StockData[[#This Row],[change%]] &lt; -0.02, -0.9, 0))</f>
        <v>0</v>
      </c>
      <c r="O1262" s="27" t="str">
        <f>IF(StockData[[#This Row],[sentiment score]] &gt; 0.5, "Positive", IF(StockData[[#This Row],[sentiment score]] &lt; -0.5, "Negative", "Neutral"))</f>
        <v>Neutral</v>
      </c>
    </row>
    <row r="1263" spans="1:15" x14ac:dyDescent="0.3">
      <c r="A1263" s="1">
        <v>43999</v>
      </c>
      <c r="B1263" s="2">
        <v>987.71</v>
      </c>
      <c r="C1263" s="2">
        <v>1005</v>
      </c>
      <c r="D1263" s="2">
        <v>982.57</v>
      </c>
      <c r="E1263" s="2">
        <v>991.79</v>
      </c>
      <c r="F1263" s="2">
        <v>9890800</v>
      </c>
      <c r="G1263" s="27" t="str">
        <f>TEXT(StockData[[#This Row],[Date]],"dddd")</f>
        <v>Wednesday</v>
      </c>
      <c r="H1263" s="27" t="str">
        <f>TEXT(StockData[[#This Row],[Date]],"mmm yyyy")</f>
        <v>Jun 2020</v>
      </c>
      <c r="I1263" s="2">
        <f>StockData[[#This Row],[high]] - StockData[[#This Row],[low]]</f>
        <v>22.42999999999995</v>
      </c>
      <c r="J1263" s="27" t="str">
        <f>IF(StockData[[#This Row],[high]]=_xlfn.MAXIFS(StockData[high],StockData[Date],"&lt;="&amp;StockData[[#This Row],[Date]]),"New High","Repeat")</f>
        <v>Repeat</v>
      </c>
      <c r="K1263" s="27" t="str">
        <f>IF(StockData[[#This Row],[Spread]]&lt;5,"Low",IF(StockData[[#This Row],[Spread]]&lt;=15,"Medium","High"))</f>
        <v>High</v>
      </c>
      <c r="L1263" s="27" t="str">
        <f>IF(StockData[[#This Row],[Spread]] &gt; AVERAGE(StockData[Spread]) * 1.2, "High", IF(StockData[[#This Row],[Spread]] &lt; AVERAGE(StockData[Spread]) * 0.8, "Low", "Medium"))</f>
        <v>High</v>
      </c>
      <c r="M1263" s="13">
        <f>(StockData[[#This Row],[close]] - StockData[[#This Row],[open]] )/ StockData[[#This Row],[open]]</f>
        <v>4.1307671280030852E-3</v>
      </c>
      <c r="N1263" s="27">
        <f>IF(StockData[[#This Row],[change%]] &gt; 0.02, 0.9, IF(StockData[[#This Row],[change%]] &lt; -0.02, -0.9, 0))</f>
        <v>0</v>
      </c>
      <c r="O1263" s="27" t="str">
        <f>IF(StockData[[#This Row],[sentiment score]] &gt; 0.5, "Positive", IF(StockData[[#This Row],[sentiment score]] &lt; -0.5, "Negative", "Neutral"))</f>
        <v>Neutral</v>
      </c>
    </row>
    <row r="1264" spans="1:15" x14ac:dyDescent="0.3">
      <c r="A1264" s="1">
        <v>43998</v>
      </c>
      <c r="B1264" s="2">
        <v>1011.85</v>
      </c>
      <c r="C1264" s="2">
        <v>1012.88</v>
      </c>
      <c r="D1264" s="2">
        <v>962.39</v>
      </c>
      <c r="E1264" s="2">
        <v>982.13</v>
      </c>
      <c r="F1264" s="2">
        <v>14051078</v>
      </c>
      <c r="G1264" s="27" t="str">
        <f>TEXT(StockData[[#This Row],[Date]],"dddd")</f>
        <v>Tuesday</v>
      </c>
      <c r="H1264" s="27" t="str">
        <f>TEXT(StockData[[#This Row],[Date]],"mmm yyyy")</f>
        <v>Jun 2020</v>
      </c>
      <c r="I1264" s="2">
        <f>StockData[[#This Row],[high]] - StockData[[#This Row],[low]]</f>
        <v>50.490000000000009</v>
      </c>
      <c r="J1264" s="27" t="str">
        <f>IF(StockData[[#This Row],[high]]=_xlfn.MAXIFS(StockData[high],StockData[Date],"&lt;="&amp;StockData[[#This Row],[Date]]),"New High","Repeat")</f>
        <v>Repeat</v>
      </c>
      <c r="K1264" s="27" t="str">
        <f>IF(StockData[[#This Row],[Spread]]&lt;5,"Low",IF(StockData[[#This Row],[Spread]]&lt;=15,"Medium","High"))</f>
        <v>High</v>
      </c>
      <c r="L1264" s="27" t="str">
        <f>IF(StockData[[#This Row],[Spread]] &gt; AVERAGE(StockData[Spread]) * 1.2, "High", IF(StockData[[#This Row],[Spread]] &lt; AVERAGE(StockData[Spread]) * 0.8, "Low", "Medium"))</f>
        <v>High</v>
      </c>
      <c r="M1264" s="13">
        <f>(StockData[[#This Row],[close]] - StockData[[#This Row],[open]] )/ StockData[[#This Row],[open]]</f>
        <v>-2.9371942481593149E-2</v>
      </c>
      <c r="N1264" s="27">
        <f>IF(StockData[[#This Row],[change%]] &gt; 0.02, 0.9, IF(StockData[[#This Row],[change%]] &lt; -0.02, -0.9, 0))</f>
        <v>-0.9</v>
      </c>
      <c r="O1264" s="27" t="str">
        <f>IF(StockData[[#This Row],[sentiment score]] &gt; 0.5, "Positive", IF(StockData[[#This Row],[sentiment score]] &lt; -0.5, "Negative", "Neutral"))</f>
        <v>Negative</v>
      </c>
    </row>
    <row r="1265" spans="1:15" x14ac:dyDescent="0.3">
      <c r="A1265" s="1">
        <v>43997</v>
      </c>
      <c r="B1265" s="2">
        <v>917.79</v>
      </c>
      <c r="C1265" s="2">
        <v>998.84</v>
      </c>
      <c r="D1265" s="2">
        <v>908.5</v>
      </c>
      <c r="E1265" s="2">
        <v>990.9</v>
      </c>
      <c r="F1265" s="2">
        <v>15697178</v>
      </c>
      <c r="G1265" s="27" t="str">
        <f>TEXT(StockData[[#This Row],[Date]],"dddd")</f>
        <v>Monday</v>
      </c>
      <c r="H1265" s="27" t="str">
        <f>TEXT(StockData[[#This Row],[Date]],"mmm yyyy")</f>
        <v>Jun 2020</v>
      </c>
      <c r="I1265" s="2">
        <f>StockData[[#This Row],[high]] - StockData[[#This Row],[low]]</f>
        <v>90.340000000000032</v>
      </c>
      <c r="J1265" s="27" t="str">
        <f>IF(StockData[[#This Row],[high]]=_xlfn.MAXIFS(StockData[high],StockData[Date],"&lt;="&amp;StockData[[#This Row],[Date]]),"New High","Repeat")</f>
        <v>Repeat</v>
      </c>
      <c r="K1265" s="27" t="str">
        <f>IF(StockData[[#This Row],[Spread]]&lt;5,"Low",IF(StockData[[#This Row],[Spread]]&lt;=15,"Medium","High"))</f>
        <v>High</v>
      </c>
      <c r="L1265" s="27" t="str">
        <f>IF(StockData[[#This Row],[Spread]] &gt; AVERAGE(StockData[Spread]) * 1.2, "High", IF(StockData[[#This Row],[Spread]] &lt; AVERAGE(StockData[Spread]) * 0.8, "Low", "Medium"))</f>
        <v>High</v>
      </c>
      <c r="M1265" s="13">
        <f>(StockData[[#This Row],[close]] - StockData[[#This Row],[open]] )/ StockData[[#This Row],[open]]</f>
        <v>7.9658745464648795E-2</v>
      </c>
      <c r="N1265" s="27">
        <f>IF(StockData[[#This Row],[change%]] &gt; 0.02, 0.9, IF(StockData[[#This Row],[change%]] &lt; -0.02, -0.9, 0))</f>
        <v>0.9</v>
      </c>
      <c r="O1265" s="27" t="str">
        <f>IF(StockData[[#This Row],[sentiment score]] &gt; 0.5, "Positive", IF(StockData[[#This Row],[sentiment score]] &lt; -0.5, "Negative", "Neutral"))</f>
        <v>Positive</v>
      </c>
    </row>
    <row r="1266" spans="1:15" x14ac:dyDescent="0.3">
      <c r="A1266" s="1">
        <v>43994</v>
      </c>
      <c r="B1266" s="2">
        <v>980</v>
      </c>
      <c r="C1266" s="2">
        <v>987.98</v>
      </c>
      <c r="D1266" s="2">
        <v>912.6</v>
      </c>
      <c r="E1266" s="2">
        <v>935.28</v>
      </c>
      <c r="F1266" s="2">
        <v>16763374</v>
      </c>
      <c r="G1266" s="27" t="str">
        <f>TEXT(StockData[[#This Row],[Date]],"dddd")</f>
        <v>Friday</v>
      </c>
      <c r="H1266" s="27" t="str">
        <f>TEXT(StockData[[#This Row],[Date]],"mmm yyyy")</f>
        <v>Jun 2020</v>
      </c>
      <c r="I1266" s="2">
        <f>StockData[[#This Row],[high]] - StockData[[#This Row],[low]]</f>
        <v>75.38</v>
      </c>
      <c r="J1266" s="27" t="str">
        <f>IF(StockData[[#This Row],[high]]=_xlfn.MAXIFS(StockData[high],StockData[Date],"&lt;="&amp;StockData[[#This Row],[Date]]),"New High","Repeat")</f>
        <v>Repeat</v>
      </c>
      <c r="K1266" s="27" t="str">
        <f>IF(StockData[[#This Row],[Spread]]&lt;5,"Low",IF(StockData[[#This Row],[Spread]]&lt;=15,"Medium","High"))</f>
        <v>High</v>
      </c>
      <c r="L1266" s="27" t="str">
        <f>IF(StockData[[#This Row],[Spread]] &gt; AVERAGE(StockData[Spread]) * 1.2, "High", IF(StockData[[#This Row],[Spread]] &lt; AVERAGE(StockData[Spread]) * 0.8, "Low", "Medium"))</f>
        <v>High</v>
      </c>
      <c r="M1266" s="13">
        <f>(StockData[[#This Row],[close]] - StockData[[#This Row],[open]] )/ StockData[[#This Row],[open]]</f>
        <v>-4.5632653061224521E-2</v>
      </c>
      <c r="N1266" s="27">
        <f>IF(StockData[[#This Row],[change%]] &gt; 0.02, 0.9, IF(StockData[[#This Row],[change%]] &lt; -0.02, -0.9, 0))</f>
        <v>-0.9</v>
      </c>
      <c r="O1266" s="27" t="str">
        <f>IF(StockData[[#This Row],[sentiment score]] &gt; 0.5, "Positive", IF(StockData[[#This Row],[sentiment score]] &lt; -0.5, "Negative", "Neutral"))</f>
        <v>Negative</v>
      </c>
    </row>
    <row r="1267" spans="1:15" x14ac:dyDescent="0.3">
      <c r="A1267" s="1">
        <v>43993</v>
      </c>
      <c r="B1267" s="2">
        <v>990.2</v>
      </c>
      <c r="C1267" s="2">
        <v>1018.96</v>
      </c>
      <c r="D1267" s="2">
        <v>972</v>
      </c>
      <c r="E1267" s="2">
        <v>972.84</v>
      </c>
      <c r="F1267" s="2">
        <v>15916482</v>
      </c>
      <c r="G1267" s="27" t="str">
        <f>TEXT(StockData[[#This Row],[Date]],"dddd")</f>
        <v>Thursday</v>
      </c>
      <c r="H1267" s="27" t="str">
        <f>TEXT(StockData[[#This Row],[Date]],"mmm yyyy")</f>
        <v>Jun 2020</v>
      </c>
      <c r="I1267" s="2">
        <f>StockData[[#This Row],[high]] - StockData[[#This Row],[low]]</f>
        <v>46.960000000000036</v>
      </c>
      <c r="J1267" s="27" t="str">
        <f>IF(StockData[[#This Row],[high]]=_xlfn.MAXIFS(StockData[high],StockData[Date],"&lt;="&amp;StockData[[#This Row],[Date]]),"New High","Repeat")</f>
        <v>Repeat</v>
      </c>
      <c r="K1267" s="27" t="str">
        <f>IF(StockData[[#This Row],[Spread]]&lt;5,"Low",IF(StockData[[#This Row],[Spread]]&lt;=15,"Medium","High"))</f>
        <v>High</v>
      </c>
      <c r="L1267" s="27" t="str">
        <f>IF(StockData[[#This Row],[Spread]] &gt; AVERAGE(StockData[Spread]) * 1.2, "High", IF(StockData[[#This Row],[Spread]] &lt; AVERAGE(StockData[Spread]) * 0.8, "Low", "Medium"))</f>
        <v>High</v>
      </c>
      <c r="M1267" s="13">
        <f>(StockData[[#This Row],[close]] - StockData[[#This Row],[open]] )/ StockData[[#This Row],[open]]</f>
        <v>-1.7531811755200983E-2</v>
      </c>
      <c r="N1267" s="27">
        <f>IF(StockData[[#This Row],[change%]] &gt; 0.02, 0.9, IF(StockData[[#This Row],[change%]] &lt; -0.02, -0.9, 0))</f>
        <v>0</v>
      </c>
      <c r="O1267" s="27" t="str">
        <f>IF(StockData[[#This Row],[sentiment score]] &gt; 0.5, "Positive", IF(StockData[[#This Row],[sentiment score]] &lt; -0.5, "Negative", "Neutral"))</f>
        <v>Neutral</v>
      </c>
    </row>
    <row r="1268" spans="1:15" x14ac:dyDescent="0.3">
      <c r="A1268" s="1">
        <v>43992</v>
      </c>
      <c r="B1268" s="2">
        <v>991.88</v>
      </c>
      <c r="C1268" s="2">
        <v>1027.48</v>
      </c>
      <c r="D1268" s="2">
        <v>982.5</v>
      </c>
      <c r="E1268" s="2">
        <v>1025.05</v>
      </c>
      <c r="F1268" s="2">
        <v>18563413</v>
      </c>
      <c r="G1268" s="27" t="str">
        <f>TEXT(StockData[[#This Row],[Date]],"dddd")</f>
        <v>Wednesday</v>
      </c>
      <c r="H1268" s="27" t="str">
        <f>TEXT(StockData[[#This Row],[Date]],"mmm yyyy")</f>
        <v>Jun 2020</v>
      </c>
      <c r="I1268" s="2">
        <f>StockData[[#This Row],[high]] - StockData[[#This Row],[low]]</f>
        <v>44.980000000000018</v>
      </c>
      <c r="J1268" s="27" t="str">
        <f>IF(StockData[[#This Row],[high]]=_xlfn.MAXIFS(StockData[high],StockData[Date],"&lt;="&amp;StockData[[#This Row],[Date]]),"New High","Repeat")</f>
        <v>New High</v>
      </c>
      <c r="K1268" s="27" t="str">
        <f>IF(StockData[[#This Row],[Spread]]&lt;5,"Low",IF(StockData[[#This Row],[Spread]]&lt;=15,"Medium","High"))</f>
        <v>High</v>
      </c>
      <c r="L1268" s="27" t="str">
        <f>IF(StockData[[#This Row],[Spread]] &gt; AVERAGE(StockData[Spread]) * 1.2, "High", IF(StockData[[#This Row],[Spread]] &lt; AVERAGE(StockData[Spread]) * 0.8, "Low", "Medium"))</f>
        <v>High</v>
      </c>
      <c r="M1268" s="13">
        <f>(StockData[[#This Row],[close]] - StockData[[#This Row],[open]] )/ StockData[[#This Row],[open]]</f>
        <v>3.3441545348227568E-2</v>
      </c>
      <c r="N1268" s="27">
        <f>IF(StockData[[#This Row],[change%]] &gt; 0.02, 0.9, IF(StockData[[#This Row],[change%]] &lt; -0.02, -0.9, 0))</f>
        <v>0.9</v>
      </c>
      <c r="O1268" s="27" t="str">
        <f>IF(StockData[[#This Row],[sentiment score]] &gt; 0.5, "Positive", IF(StockData[[#This Row],[sentiment score]] &lt; -0.5, "Negative", "Neutral"))</f>
        <v>Positive</v>
      </c>
    </row>
    <row r="1269" spans="1:15" x14ac:dyDescent="0.3">
      <c r="A1269" s="1">
        <v>43991</v>
      </c>
      <c r="B1269" s="2">
        <v>940.01</v>
      </c>
      <c r="C1269" s="2">
        <v>954.44</v>
      </c>
      <c r="D1269" s="2">
        <v>923.93</v>
      </c>
      <c r="E1269" s="2">
        <v>940.67</v>
      </c>
      <c r="F1269" s="2">
        <v>11388154</v>
      </c>
      <c r="G1269" s="27" t="str">
        <f>TEXT(StockData[[#This Row],[Date]],"dddd")</f>
        <v>Tuesday</v>
      </c>
      <c r="H1269" s="27" t="str">
        <f>TEXT(StockData[[#This Row],[Date]],"mmm yyyy")</f>
        <v>Jun 2020</v>
      </c>
      <c r="I1269" s="2">
        <f>StockData[[#This Row],[high]] - StockData[[#This Row],[low]]</f>
        <v>30.510000000000105</v>
      </c>
      <c r="J1269" s="27" t="str">
        <f>IF(StockData[[#This Row],[high]]=_xlfn.MAXIFS(StockData[high],StockData[Date],"&lt;="&amp;StockData[[#This Row],[Date]]),"New High","Repeat")</f>
        <v>Repeat</v>
      </c>
      <c r="K1269" s="27" t="str">
        <f>IF(StockData[[#This Row],[Spread]]&lt;5,"Low",IF(StockData[[#This Row],[Spread]]&lt;=15,"Medium","High"))</f>
        <v>High</v>
      </c>
      <c r="L1269" s="27" t="str">
        <f>IF(StockData[[#This Row],[Spread]] &gt; AVERAGE(StockData[Spread]) * 1.2, "High", IF(StockData[[#This Row],[Spread]] &lt; AVERAGE(StockData[Spread]) * 0.8, "Low", "Medium"))</f>
        <v>High</v>
      </c>
      <c r="M1269" s="13">
        <f>(StockData[[#This Row],[close]] - StockData[[#This Row],[open]] )/ StockData[[#This Row],[open]]</f>
        <v>7.021201902107086E-4</v>
      </c>
      <c r="N1269" s="27">
        <f>IF(StockData[[#This Row],[change%]] &gt; 0.02, 0.9, IF(StockData[[#This Row],[change%]] &lt; -0.02, -0.9, 0))</f>
        <v>0</v>
      </c>
      <c r="O1269" s="27" t="str">
        <f>IF(StockData[[#This Row],[sentiment score]] &gt; 0.5, "Positive", IF(StockData[[#This Row],[sentiment score]] &lt; -0.5, "Negative", "Neutral"))</f>
        <v>Neutral</v>
      </c>
    </row>
    <row r="1270" spans="1:15" x14ac:dyDescent="0.3">
      <c r="A1270" s="1">
        <v>43990</v>
      </c>
      <c r="B1270" s="2">
        <v>919</v>
      </c>
      <c r="C1270" s="2">
        <v>950</v>
      </c>
      <c r="D1270" s="2">
        <v>909.16</v>
      </c>
      <c r="E1270" s="2">
        <v>949.92</v>
      </c>
      <c r="F1270" s="2">
        <v>14174727</v>
      </c>
      <c r="G1270" s="27" t="str">
        <f>TEXT(StockData[[#This Row],[Date]],"dddd")</f>
        <v>Monday</v>
      </c>
      <c r="H1270" s="27" t="str">
        <f>TEXT(StockData[[#This Row],[Date]],"mmm yyyy")</f>
        <v>Jun 2020</v>
      </c>
      <c r="I1270" s="2">
        <f>StockData[[#This Row],[high]] - StockData[[#This Row],[low]]</f>
        <v>40.840000000000032</v>
      </c>
      <c r="J1270" s="27" t="str">
        <f>IF(StockData[[#This Row],[high]]=_xlfn.MAXIFS(StockData[high],StockData[Date],"&lt;="&amp;StockData[[#This Row],[Date]]),"New High","Repeat")</f>
        <v>Repeat</v>
      </c>
      <c r="K1270" s="27" t="str">
        <f>IF(StockData[[#This Row],[Spread]]&lt;5,"Low",IF(StockData[[#This Row],[Spread]]&lt;=15,"Medium","High"))</f>
        <v>High</v>
      </c>
      <c r="L1270" s="27" t="str">
        <f>IF(StockData[[#This Row],[Spread]] &gt; AVERAGE(StockData[Spread]) * 1.2, "High", IF(StockData[[#This Row],[Spread]] &lt; AVERAGE(StockData[Spread]) * 0.8, "Low", "Medium"))</f>
        <v>High</v>
      </c>
      <c r="M1270" s="13">
        <f>(StockData[[#This Row],[close]] - StockData[[#This Row],[open]] )/ StockData[[#This Row],[open]]</f>
        <v>3.3645266594124E-2</v>
      </c>
      <c r="N1270" s="27">
        <f>IF(StockData[[#This Row],[change%]] &gt; 0.02, 0.9, IF(StockData[[#This Row],[change%]] &lt; -0.02, -0.9, 0))</f>
        <v>0.9</v>
      </c>
      <c r="O1270" s="27" t="str">
        <f>IF(StockData[[#This Row],[sentiment score]] &gt; 0.5, "Positive", IF(StockData[[#This Row],[sentiment score]] &lt; -0.5, "Negative", "Neutral"))</f>
        <v>Positive</v>
      </c>
    </row>
    <row r="1271" spans="1:15" x14ac:dyDescent="0.3">
      <c r="A1271" s="1">
        <v>43987</v>
      </c>
      <c r="B1271" s="2">
        <v>877.84</v>
      </c>
      <c r="C1271" s="2">
        <v>886.52</v>
      </c>
      <c r="D1271" s="2">
        <v>866.2</v>
      </c>
      <c r="E1271" s="2">
        <v>885.66</v>
      </c>
      <c r="F1271" s="2">
        <v>7811917</v>
      </c>
      <c r="G1271" s="27" t="str">
        <f>TEXT(StockData[[#This Row],[Date]],"dddd")</f>
        <v>Friday</v>
      </c>
      <c r="H1271" s="27" t="str">
        <f>TEXT(StockData[[#This Row],[Date]],"mmm yyyy")</f>
        <v>Jun 2020</v>
      </c>
      <c r="I1271" s="2">
        <f>StockData[[#This Row],[high]] - StockData[[#This Row],[low]]</f>
        <v>20.319999999999936</v>
      </c>
      <c r="J1271" s="27" t="str">
        <f>IF(StockData[[#This Row],[high]]=_xlfn.MAXIFS(StockData[high],StockData[Date],"&lt;="&amp;StockData[[#This Row],[Date]]),"New High","Repeat")</f>
        <v>Repeat</v>
      </c>
      <c r="K1271" s="27" t="str">
        <f>IF(StockData[[#This Row],[Spread]]&lt;5,"Low",IF(StockData[[#This Row],[Spread]]&lt;=15,"Medium","High"))</f>
        <v>High</v>
      </c>
      <c r="L1271" s="27" t="str">
        <f>IF(StockData[[#This Row],[Spread]] &gt; AVERAGE(StockData[Spread]) * 1.2, "High", IF(StockData[[#This Row],[Spread]] &lt; AVERAGE(StockData[Spread]) * 0.8, "Low", "Medium"))</f>
        <v>High</v>
      </c>
      <c r="M1271" s="13">
        <f>(StockData[[#This Row],[close]] - StockData[[#This Row],[open]] )/ StockData[[#This Row],[open]]</f>
        <v>8.9082292900755679E-3</v>
      </c>
      <c r="N1271" s="27">
        <f>IF(StockData[[#This Row],[change%]] &gt; 0.02, 0.9, IF(StockData[[#This Row],[change%]] &lt; -0.02, -0.9, 0))</f>
        <v>0</v>
      </c>
      <c r="O1271" s="27" t="str">
        <f>IF(StockData[[#This Row],[sentiment score]] &gt; 0.5, "Positive", IF(StockData[[#This Row],[sentiment score]] &lt; -0.5, "Negative", "Neutral"))</f>
        <v>Neutral</v>
      </c>
    </row>
    <row r="1272" spans="1:15" x14ac:dyDescent="0.3">
      <c r="A1272" s="1">
        <v>43986</v>
      </c>
      <c r="B1272" s="2">
        <v>889.88</v>
      </c>
      <c r="C1272" s="2">
        <v>895.75</v>
      </c>
      <c r="D1272" s="2">
        <v>858.44</v>
      </c>
      <c r="E1272" s="2">
        <v>864.38</v>
      </c>
      <c r="F1272" s="2">
        <v>8887713</v>
      </c>
      <c r="G1272" s="27" t="str">
        <f>TEXT(StockData[[#This Row],[Date]],"dddd")</f>
        <v>Thursday</v>
      </c>
      <c r="H1272" s="27" t="str">
        <f>TEXT(StockData[[#This Row],[Date]],"mmm yyyy")</f>
        <v>Jun 2020</v>
      </c>
      <c r="I1272" s="2">
        <f>StockData[[#This Row],[high]] - StockData[[#This Row],[low]]</f>
        <v>37.309999999999945</v>
      </c>
      <c r="J1272" s="27" t="str">
        <f>IF(StockData[[#This Row],[high]]=_xlfn.MAXIFS(StockData[high],StockData[Date],"&lt;="&amp;StockData[[#This Row],[Date]]),"New High","Repeat")</f>
        <v>Repeat</v>
      </c>
      <c r="K1272" s="27" t="str">
        <f>IF(StockData[[#This Row],[Spread]]&lt;5,"Low",IF(StockData[[#This Row],[Spread]]&lt;=15,"Medium","High"))</f>
        <v>High</v>
      </c>
      <c r="L1272" s="27" t="str">
        <f>IF(StockData[[#This Row],[Spread]] &gt; AVERAGE(StockData[Spread]) * 1.2, "High", IF(StockData[[#This Row],[Spread]] &lt; AVERAGE(StockData[Spread]) * 0.8, "Low", "Medium"))</f>
        <v>High</v>
      </c>
      <c r="M1272" s="13">
        <f>(StockData[[#This Row],[close]] - StockData[[#This Row],[open]] )/ StockData[[#This Row],[open]]</f>
        <v>-2.8655549062794983E-2</v>
      </c>
      <c r="N1272" s="27">
        <f>IF(StockData[[#This Row],[change%]] &gt; 0.02, 0.9, IF(StockData[[#This Row],[change%]] &lt; -0.02, -0.9, 0))</f>
        <v>-0.9</v>
      </c>
      <c r="O1272" s="27" t="str">
        <f>IF(StockData[[#This Row],[sentiment score]] &gt; 0.5, "Positive", IF(StockData[[#This Row],[sentiment score]] &lt; -0.5, "Negative", "Neutral"))</f>
        <v>Negative</v>
      </c>
    </row>
    <row r="1273" spans="1:15" x14ac:dyDescent="0.3">
      <c r="A1273" s="1">
        <v>43985</v>
      </c>
      <c r="B1273" s="2">
        <v>888.12</v>
      </c>
      <c r="C1273" s="2">
        <v>897.94</v>
      </c>
      <c r="D1273" s="2">
        <v>880.1</v>
      </c>
      <c r="E1273" s="2">
        <v>882.96</v>
      </c>
      <c r="F1273" s="2">
        <v>7949469</v>
      </c>
      <c r="G1273" s="27" t="str">
        <f>TEXT(StockData[[#This Row],[Date]],"dddd")</f>
        <v>Wednesday</v>
      </c>
      <c r="H1273" s="27" t="str">
        <f>TEXT(StockData[[#This Row],[Date]],"mmm yyyy")</f>
        <v>Jun 2020</v>
      </c>
      <c r="I1273" s="2">
        <f>StockData[[#This Row],[high]] - StockData[[#This Row],[low]]</f>
        <v>17.840000000000032</v>
      </c>
      <c r="J1273" s="27" t="str">
        <f>IF(StockData[[#This Row],[high]]=_xlfn.MAXIFS(StockData[high],StockData[Date],"&lt;="&amp;StockData[[#This Row],[Date]]),"New High","Repeat")</f>
        <v>Repeat</v>
      </c>
      <c r="K1273" s="27" t="str">
        <f>IF(StockData[[#This Row],[Spread]]&lt;5,"Low",IF(StockData[[#This Row],[Spread]]&lt;=15,"Medium","High"))</f>
        <v>High</v>
      </c>
      <c r="L1273" s="27" t="str">
        <f>IF(StockData[[#This Row],[Spread]] &gt; AVERAGE(StockData[Spread]) * 1.2, "High", IF(StockData[[#This Row],[Spread]] &lt; AVERAGE(StockData[Spread]) * 0.8, "Low", "Medium"))</f>
        <v>High</v>
      </c>
      <c r="M1273" s="13">
        <f>(StockData[[#This Row],[close]] - StockData[[#This Row],[open]] )/ StockData[[#This Row],[open]]</f>
        <v>-5.8100256722064224E-3</v>
      </c>
      <c r="N1273" s="27">
        <f>IF(StockData[[#This Row],[change%]] &gt; 0.02, 0.9, IF(StockData[[#This Row],[change%]] &lt; -0.02, -0.9, 0))</f>
        <v>0</v>
      </c>
      <c r="O1273" s="27" t="str">
        <f>IF(StockData[[#This Row],[sentiment score]] &gt; 0.5, "Positive", IF(StockData[[#This Row],[sentiment score]] &lt; -0.5, "Negative", "Neutral"))</f>
        <v>Neutral</v>
      </c>
    </row>
    <row r="1274" spans="1:15" x14ac:dyDescent="0.3">
      <c r="A1274" s="1">
        <v>43984</v>
      </c>
      <c r="B1274" s="2">
        <v>894.7</v>
      </c>
      <c r="C1274" s="2">
        <v>908.66</v>
      </c>
      <c r="D1274" s="2">
        <v>871</v>
      </c>
      <c r="E1274" s="2">
        <v>881.56</v>
      </c>
      <c r="F1274" s="2">
        <v>13565596</v>
      </c>
      <c r="G1274" s="27" t="str">
        <f>TEXT(StockData[[#This Row],[Date]],"dddd")</f>
        <v>Tuesday</v>
      </c>
      <c r="H1274" s="27" t="str">
        <f>TEXT(StockData[[#This Row],[Date]],"mmm yyyy")</f>
        <v>Jun 2020</v>
      </c>
      <c r="I1274" s="2">
        <f>StockData[[#This Row],[high]] - StockData[[#This Row],[low]]</f>
        <v>37.659999999999968</v>
      </c>
      <c r="J1274" s="27" t="str">
        <f>IF(StockData[[#This Row],[high]]=_xlfn.MAXIFS(StockData[high],StockData[Date],"&lt;="&amp;StockData[[#This Row],[Date]]),"New High","Repeat")</f>
        <v>Repeat</v>
      </c>
      <c r="K1274" s="27" t="str">
        <f>IF(StockData[[#This Row],[Spread]]&lt;5,"Low",IF(StockData[[#This Row],[Spread]]&lt;=15,"Medium","High"))</f>
        <v>High</v>
      </c>
      <c r="L1274" s="27" t="str">
        <f>IF(StockData[[#This Row],[Spread]] &gt; AVERAGE(StockData[Spread]) * 1.2, "High", IF(StockData[[#This Row],[Spread]] &lt; AVERAGE(StockData[Spread]) * 0.8, "Low", "Medium"))</f>
        <v>High</v>
      </c>
      <c r="M1274" s="13">
        <f>(StockData[[#This Row],[close]] - StockData[[#This Row],[open]] )/ StockData[[#This Row],[open]]</f>
        <v>-1.4686487090645021E-2</v>
      </c>
      <c r="N1274" s="27">
        <f>IF(StockData[[#This Row],[change%]] &gt; 0.02, 0.9, IF(StockData[[#This Row],[change%]] &lt; -0.02, -0.9, 0))</f>
        <v>0</v>
      </c>
      <c r="O1274" s="27" t="str">
        <f>IF(StockData[[#This Row],[sentiment score]] &gt; 0.5, "Positive", IF(StockData[[#This Row],[sentiment score]] &lt; -0.5, "Negative", "Neutral"))</f>
        <v>Neutral</v>
      </c>
    </row>
    <row r="1275" spans="1:15" x14ac:dyDescent="0.3">
      <c r="A1275" s="1">
        <v>43983</v>
      </c>
      <c r="B1275" s="2">
        <v>858</v>
      </c>
      <c r="C1275" s="2">
        <v>899</v>
      </c>
      <c r="D1275" s="2">
        <v>854.1</v>
      </c>
      <c r="E1275" s="2">
        <v>898.1</v>
      </c>
      <c r="F1275" s="2">
        <v>15085297</v>
      </c>
      <c r="G1275" s="27" t="str">
        <f>TEXT(StockData[[#This Row],[Date]],"dddd")</f>
        <v>Monday</v>
      </c>
      <c r="H1275" s="27" t="str">
        <f>TEXT(StockData[[#This Row],[Date]],"mmm yyyy")</f>
        <v>Jun 2020</v>
      </c>
      <c r="I1275" s="2">
        <f>StockData[[#This Row],[high]] - StockData[[#This Row],[low]]</f>
        <v>44.899999999999977</v>
      </c>
      <c r="J1275" s="27" t="str">
        <f>IF(StockData[[#This Row],[high]]=_xlfn.MAXIFS(StockData[high],StockData[Date],"&lt;="&amp;StockData[[#This Row],[Date]]),"New High","Repeat")</f>
        <v>Repeat</v>
      </c>
      <c r="K1275" s="27" t="str">
        <f>IF(StockData[[#This Row],[Spread]]&lt;5,"Low",IF(StockData[[#This Row],[Spread]]&lt;=15,"Medium","High"))</f>
        <v>High</v>
      </c>
      <c r="L1275" s="27" t="str">
        <f>IF(StockData[[#This Row],[Spread]] &gt; AVERAGE(StockData[Spread]) * 1.2, "High", IF(StockData[[#This Row],[Spread]] &lt; AVERAGE(StockData[Spread]) * 0.8, "Low", "Medium"))</f>
        <v>High</v>
      </c>
      <c r="M1275" s="13">
        <f>(StockData[[#This Row],[close]] - StockData[[#This Row],[open]] )/ StockData[[#This Row],[open]]</f>
        <v>4.6736596736596761E-2</v>
      </c>
      <c r="N1275" s="27">
        <f>IF(StockData[[#This Row],[change%]] &gt; 0.02, 0.9, IF(StockData[[#This Row],[change%]] &lt; -0.02, -0.9, 0))</f>
        <v>0.9</v>
      </c>
      <c r="O1275" s="27" t="str">
        <f>IF(StockData[[#This Row],[sentiment score]] &gt; 0.5, "Positive", IF(StockData[[#This Row],[sentiment score]] &lt; -0.5, "Negative", "Neutral"))</f>
        <v>Positive</v>
      </c>
    </row>
    <row r="1276" spans="1:15" x14ac:dyDescent="0.3">
      <c r="A1276" s="1">
        <v>43980</v>
      </c>
      <c r="B1276" s="2">
        <v>808.75</v>
      </c>
      <c r="C1276" s="2">
        <v>835</v>
      </c>
      <c r="D1276" s="2">
        <v>804.21</v>
      </c>
      <c r="E1276" s="2">
        <v>835</v>
      </c>
      <c r="F1276" s="2">
        <v>11812489</v>
      </c>
      <c r="G1276" s="27" t="str">
        <f>TEXT(StockData[[#This Row],[Date]],"dddd")</f>
        <v>Friday</v>
      </c>
      <c r="H1276" s="27" t="str">
        <f>TEXT(StockData[[#This Row],[Date]],"mmm yyyy")</f>
        <v>May 2020</v>
      </c>
      <c r="I1276" s="2">
        <f>StockData[[#This Row],[high]] - StockData[[#This Row],[low]]</f>
        <v>30.789999999999964</v>
      </c>
      <c r="J1276" s="27" t="str">
        <f>IF(StockData[[#This Row],[high]]=_xlfn.MAXIFS(StockData[high],StockData[Date],"&lt;="&amp;StockData[[#This Row],[Date]]),"New High","Repeat")</f>
        <v>Repeat</v>
      </c>
      <c r="K1276" s="27" t="str">
        <f>IF(StockData[[#This Row],[Spread]]&lt;5,"Low",IF(StockData[[#This Row],[Spread]]&lt;=15,"Medium","High"))</f>
        <v>High</v>
      </c>
      <c r="L1276" s="27" t="str">
        <f>IF(StockData[[#This Row],[Spread]] &gt; AVERAGE(StockData[Spread]) * 1.2, "High", IF(StockData[[#This Row],[Spread]] &lt; AVERAGE(StockData[Spread]) * 0.8, "Low", "Medium"))</f>
        <v>High</v>
      </c>
      <c r="M1276" s="13">
        <f>(StockData[[#This Row],[close]] - StockData[[#This Row],[open]] )/ StockData[[#This Row],[open]]</f>
        <v>3.2457496136012363E-2</v>
      </c>
      <c r="N1276" s="27">
        <f>IF(StockData[[#This Row],[change%]] &gt; 0.02, 0.9, IF(StockData[[#This Row],[change%]] &lt; -0.02, -0.9, 0))</f>
        <v>0.9</v>
      </c>
      <c r="O1276" s="27" t="str">
        <f>IF(StockData[[#This Row],[sentiment score]] &gt; 0.5, "Positive", IF(StockData[[#This Row],[sentiment score]] &lt; -0.5, "Negative", "Neutral"))</f>
        <v>Positive</v>
      </c>
    </row>
    <row r="1277" spans="1:15" x14ac:dyDescent="0.3">
      <c r="A1277" s="1">
        <v>43979</v>
      </c>
      <c r="B1277" s="2">
        <v>813.51</v>
      </c>
      <c r="C1277" s="2">
        <v>824.75</v>
      </c>
      <c r="D1277" s="2">
        <v>801.69</v>
      </c>
      <c r="E1277" s="2">
        <v>805.81</v>
      </c>
      <c r="F1277" s="2">
        <v>7275774</v>
      </c>
      <c r="G1277" s="27" t="str">
        <f>TEXT(StockData[[#This Row],[Date]],"dddd")</f>
        <v>Thursday</v>
      </c>
      <c r="H1277" s="27" t="str">
        <f>TEXT(StockData[[#This Row],[Date]],"mmm yyyy")</f>
        <v>May 2020</v>
      </c>
      <c r="I1277" s="2">
        <f>StockData[[#This Row],[high]] - StockData[[#This Row],[low]]</f>
        <v>23.059999999999945</v>
      </c>
      <c r="J1277" s="27" t="str">
        <f>IF(StockData[[#This Row],[high]]=_xlfn.MAXIFS(StockData[high],StockData[Date],"&lt;="&amp;StockData[[#This Row],[Date]]),"New High","Repeat")</f>
        <v>Repeat</v>
      </c>
      <c r="K1277" s="27" t="str">
        <f>IF(StockData[[#This Row],[Spread]]&lt;5,"Low",IF(StockData[[#This Row],[Spread]]&lt;=15,"Medium","High"))</f>
        <v>High</v>
      </c>
      <c r="L1277" s="27" t="str">
        <f>IF(StockData[[#This Row],[Spread]] &gt; AVERAGE(StockData[Spread]) * 1.2, "High", IF(StockData[[#This Row],[Spread]] &lt; AVERAGE(StockData[Spread]) * 0.8, "Low", "Medium"))</f>
        <v>High</v>
      </c>
      <c r="M1277" s="13">
        <f>(StockData[[#This Row],[close]] - StockData[[#This Row],[open]] )/ StockData[[#This Row],[open]]</f>
        <v>-9.4651571584861219E-3</v>
      </c>
      <c r="N1277" s="27">
        <f>IF(StockData[[#This Row],[change%]] &gt; 0.02, 0.9, IF(StockData[[#This Row],[change%]] &lt; -0.02, -0.9, 0))</f>
        <v>0</v>
      </c>
      <c r="O1277" s="27" t="str">
        <f>IF(StockData[[#This Row],[sentiment score]] &gt; 0.5, "Positive", IF(StockData[[#This Row],[sentiment score]] &lt; -0.5, "Negative", "Neutral"))</f>
        <v>Neutral</v>
      </c>
    </row>
    <row r="1278" spans="1:15" x14ac:dyDescent="0.3">
      <c r="A1278" s="1">
        <v>43978</v>
      </c>
      <c r="B1278" s="2">
        <v>820.86</v>
      </c>
      <c r="C1278" s="2">
        <v>827.71</v>
      </c>
      <c r="D1278" s="2">
        <v>785</v>
      </c>
      <c r="E1278" s="2">
        <v>820.23</v>
      </c>
      <c r="F1278" s="2">
        <v>11549530</v>
      </c>
      <c r="G1278" s="27" t="str">
        <f>TEXT(StockData[[#This Row],[Date]],"dddd")</f>
        <v>Wednesday</v>
      </c>
      <c r="H1278" s="27" t="str">
        <f>TEXT(StockData[[#This Row],[Date]],"mmm yyyy")</f>
        <v>May 2020</v>
      </c>
      <c r="I1278" s="2">
        <f>StockData[[#This Row],[high]] - StockData[[#This Row],[low]]</f>
        <v>42.710000000000036</v>
      </c>
      <c r="J1278" s="27" t="str">
        <f>IF(StockData[[#This Row],[high]]=_xlfn.MAXIFS(StockData[high],StockData[Date],"&lt;="&amp;StockData[[#This Row],[Date]]),"New High","Repeat")</f>
        <v>Repeat</v>
      </c>
      <c r="K1278" s="27" t="str">
        <f>IF(StockData[[#This Row],[Spread]]&lt;5,"Low",IF(StockData[[#This Row],[Spread]]&lt;=15,"Medium","High"))</f>
        <v>High</v>
      </c>
      <c r="L1278" s="27" t="str">
        <f>IF(StockData[[#This Row],[Spread]] &gt; AVERAGE(StockData[Spread]) * 1.2, "High", IF(StockData[[#This Row],[Spread]] &lt; AVERAGE(StockData[Spread]) * 0.8, "Low", "Medium"))</f>
        <v>High</v>
      </c>
      <c r="M1278" s="13">
        <f>(StockData[[#This Row],[close]] - StockData[[#This Row],[open]] )/ StockData[[#This Row],[open]]</f>
        <v>-7.6748775674292263E-4</v>
      </c>
      <c r="N1278" s="27">
        <f>IF(StockData[[#This Row],[change%]] &gt; 0.02, 0.9, IF(StockData[[#This Row],[change%]] &lt; -0.02, -0.9, 0))</f>
        <v>0</v>
      </c>
      <c r="O1278" s="27" t="str">
        <f>IF(StockData[[#This Row],[sentiment score]] &gt; 0.5, "Positive", IF(StockData[[#This Row],[sentiment score]] &lt; -0.5, "Negative", "Neutral"))</f>
        <v>Neutral</v>
      </c>
    </row>
    <row r="1279" spans="1:15" x14ac:dyDescent="0.3">
      <c r="A1279" s="1">
        <v>43977</v>
      </c>
      <c r="B1279" s="2">
        <v>834.5</v>
      </c>
      <c r="C1279" s="2">
        <v>834.6</v>
      </c>
      <c r="D1279" s="2">
        <v>815.71</v>
      </c>
      <c r="E1279" s="2">
        <v>818.87</v>
      </c>
      <c r="F1279" s="2">
        <v>8089736</v>
      </c>
      <c r="G1279" s="27" t="str">
        <f>TEXT(StockData[[#This Row],[Date]],"dddd")</f>
        <v>Tuesday</v>
      </c>
      <c r="H1279" s="27" t="str">
        <f>TEXT(StockData[[#This Row],[Date]],"mmm yyyy")</f>
        <v>May 2020</v>
      </c>
      <c r="I1279" s="2">
        <f>StockData[[#This Row],[high]] - StockData[[#This Row],[low]]</f>
        <v>18.889999999999986</v>
      </c>
      <c r="J1279" s="27" t="str">
        <f>IF(StockData[[#This Row],[high]]=_xlfn.MAXIFS(StockData[high],StockData[Date],"&lt;="&amp;StockData[[#This Row],[Date]]),"New High","Repeat")</f>
        <v>Repeat</v>
      </c>
      <c r="K1279" s="27" t="str">
        <f>IF(StockData[[#This Row],[Spread]]&lt;5,"Low",IF(StockData[[#This Row],[Spread]]&lt;=15,"Medium","High"))</f>
        <v>High</v>
      </c>
      <c r="L1279" s="27" t="str">
        <f>IF(StockData[[#This Row],[Spread]] &gt; AVERAGE(StockData[Spread]) * 1.2, "High", IF(StockData[[#This Row],[Spread]] &lt; AVERAGE(StockData[Spread]) * 0.8, "Low", "Medium"))</f>
        <v>High</v>
      </c>
      <c r="M1279" s="13">
        <f>(StockData[[#This Row],[close]] - StockData[[#This Row],[open]] )/ StockData[[#This Row],[open]]</f>
        <v>-1.8729778310365482E-2</v>
      </c>
      <c r="N1279" s="27">
        <f>IF(StockData[[#This Row],[change%]] &gt; 0.02, 0.9, IF(StockData[[#This Row],[change%]] &lt; -0.02, -0.9, 0))</f>
        <v>0</v>
      </c>
      <c r="O1279" s="27" t="str">
        <f>IF(StockData[[#This Row],[sentiment score]] &gt; 0.5, "Positive", IF(StockData[[#This Row],[sentiment score]] &lt; -0.5, "Negative", "Neutral"))</f>
        <v>Neutral</v>
      </c>
    </row>
    <row r="1280" spans="1:15" x14ac:dyDescent="0.3">
      <c r="A1280" s="1">
        <v>43973</v>
      </c>
      <c r="B1280" s="2">
        <v>822.17</v>
      </c>
      <c r="C1280" s="2">
        <v>831.78</v>
      </c>
      <c r="D1280" s="2">
        <v>812</v>
      </c>
      <c r="E1280" s="2">
        <v>816.88</v>
      </c>
      <c r="F1280" s="2">
        <v>9987475</v>
      </c>
      <c r="G1280" s="27" t="str">
        <f>TEXT(StockData[[#This Row],[Date]],"dddd")</f>
        <v>Friday</v>
      </c>
      <c r="H1280" s="27" t="str">
        <f>TEXT(StockData[[#This Row],[Date]],"mmm yyyy")</f>
        <v>May 2020</v>
      </c>
      <c r="I1280" s="2">
        <f>StockData[[#This Row],[high]] - StockData[[#This Row],[low]]</f>
        <v>19.779999999999973</v>
      </c>
      <c r="J1280" s="27" t="str">
        <f>IF(StockData[[#This Row],[high]]=_xlfn.MAXIFS(StockData[high],StockData[Date],"&lt;="&amp;StockData[[#This Row],[Date]]),"New High","Repeat")</f>
        <v>Repeat</v>
      </c>
      <c r="K1280" s="27" t="str">
        <f>IF(StockData[[#This Row],[Spread]]&lt;5,"Low",IF(StockData[[#This Row],[Spread]]&lt;=15,"Medium","High"))</f>
        <v>High</v>
      </c>
      <c r="L1280" s="27" t="str">
        <f>IF(StockData[[#This Row],[Spread]] &gt; AVERAGE(StockData[Spread]) * 1.2, "High", IF(StockData[[#This Row],[Spread]] &lt; AVERAGE(StockData[Spread]) * 0.8, "Low", "Medium"))</f>
        <v>High</v>
      </c>
      <c r="M1280" s="13">
        <f>(StockData[[#This Row],[close]] - StockData[[#This Row],[open]] )/ StockData[[#This Row],[open]]</f>
        <v>-6.4341924419523506E-3</v>
      </c>
      <c r="N1280" s="27">
        <f>IF(StockData[[#This Row],[change%]] &gt; 0.02, 0.9, IF(StockData[[#This Row],[change%]] &lt; -0.02, -0.9, 0))</f>
        <v>0</v>
      </c>
      <c r="O1280" s="27" t="str">
        <f>IF(StockData[[#This Row],[sentiment score]] &gt; 0.5, "Positive", IF(StockData[[#This Row],[sentiment score]] &lt; -0.5, "Negative", "Neutral"))</f>
        <v>Neutral</v>
      </c>
    </row>
    <row r="1281" spans="1:15" x14ac:dyDescent="0.3">
      <c r="A1281" s="1">
        <v>43972</v>
      </c>
      <c r="B1281" s="2">
        <v>816</v>
      </c>
      <c r="C1281" s="2">
        <v>832.5</v>
      </c>
      <c r="D1281" s="2">
        <v>796</v>
      </c>
      <c r="E1281" s="2">
        <v>827.6</v>
      </c>
      <c r="F1281" s="2">
        <v>12182524</v>
      </c>
      <c r="G1281" s="27" t="str">
        <f>TEXT(StockData[[#This Row],[Date]],"dddd")</f>
        <v>Thursday</v>
      </c>
      <c r="H1281" s="27" t="str">
        <f>TEXT(StockData[[#This Row],[Date]],"mmm yyyy")</f>
        <v>May 2020</v>
      </c>
      <c r="I1281" s="2">
        <f>StockData[[#This Row],[high]] - StockData[[#This Row],[low]]</f>
        <v>36.5</v>
      </c>
      <c r="J1281" s="27" t="str">
        <f>IF(StockData[[#This Row],[high]]=_xlfn.MAXIFS(StockData[high],StockData[Date],"&lt;="&amp;StockData[[#This Row],[Date]]),"New High","Repeat")</f>
        <v>Repeat</v>
      </c>
      <c r="K1281" s="27" t="str">
        <f>IF(StockData[[#This Row],[Spread]]&lt;5,"Low",IF(StockData[[#This Row],[Spread]]&lt;=15,"Medium","High"))</f>
        <v>High</v>
      </c>
      <c r="L1281" s="27" t="str">
        <f>IF(StockData[[#This Row],[Spread]] &gt; AVERAGE(StockData[Spread]) * 1.2, "High", IF(StockData[[#This Row],[Spread]] &lt; AVERAGE(StockData[Spread]) * 0.8, "Low", "Medium"))</f>
        <v>High</v>
      </c>
      <c r="M1281" s="13">
        <f>(StockData[[#This Row],[close]] - StockData[[#This Row],[open]] )/ StockData[[#This Row],[open]]</f>
        <v>1.4215686274509831E-2</v>
      </c>
      <c r="N1281" s="27">
        <f>IF(StockData[[#This Row],[change%]] &gt; 0.02, 0.9, IF(StockData[[#This Row],[change%]] &lt; -0.02, -0.9, 0))</f>
        <v>0</v>
      </c>
      <c r="O1281" s="27" t="str">
        <f>IF(StockData[[#This Row],[sentiment score]] &gt; 0.5, "Positive", IF(StockData[[#This Row],[sentiment score]] &lt; -0.5, "Negative", "Neutral"))</f>
        <v>Neutral</v>
      </c>
    </row>
    <row r="1282" spans="1:15" x14ac:dyDescent="0.3">
      <c r="A1282" s="1">
        <v>43971</v>
      </c>
      <c r="B1282" s="2">
        <v>820.5</v>
      </c>
      <c r="C1282" s="2">
        <v>826</v>
      </c>
      <c r="D1282" s="2">
        <v>811.8</v>
      </c>
      <c r="E1282" s="2">
        <v>815.56</v>
      </c>
      <c r="F1282" s="2">
        <v>7309271</v>
      </c>
      <c r="G1282" s="27" t="str">
        <f>TEXT(StockData[[#This Row],[Date]],"dddd")</f>
        <v>Wednesday</v>
      </c>
      <c r="H1282" s="27" t="str">
        <f>TEXT(StockData[[#This Row],[Date]],"mmm yyyy")</f>
        <v>May 2020</v>
      </c>
      <c r="I1282" s="2">
        <f>StockData[[#This Row],[high]] - StockData[[#This Row],[low]]</f>
        <v>14.200000000000045</v>
      </c>
      <c r="J1282" s="27" t="str">
        <f>IF(StockData[[#This Row],[high]]=_xlfn.MAXIFS(StockData[high],StockData[Date],"&lt;="&amp;StockData[[#This Row],[Date]]),"New High","Repeat")</f>
        <v>Repeat</v>
      </c>
      <c r="K1282" s="27" t="str">
        <f>IF(StockData[[#This Row],[Spread]]&lt;5,"Low",IF(StockData[[#This Row],[Spread]]&lt;=15,"Medium","High"))</f>
        <v>Medium</v>
      </c>
      <c r="L1282" s="27" t="str">
        <f>IF(StockData[[#This Row],[Spread]] &gt; AVERAGE(StockData[Spread]) * 1.2, "High", IF(StockData[[#This Row],[Spread]] &lt; AVERAGE(StockData[Spread]) * 0.8, "Low", "Medium"))</f>
        <v>Medium</v>
      </c>
      <c r="M1282" s="13">
        <f>(StockData[[#This Row],[close]] - StockData[[#This Row],[open]] )/ StockData[[#This Row],[open]]</f>
        <v>-6.0207190737355939E-3</v>
      </c>
      <c r="N1282" s="27">
        <f>IF(StockData[[#This Row],[change%]] &gt; 0.02, 0.9, IF(StockData[[#This Row],[change%]] &lt; -0.02, -0.9, 0))</f>
        <v>0</v>
      </c>
      <c r="O1282" s="27" t="str">
        <f>IF(StockData[[#This Row],[sentiment score]] &gt; 0.5, "Positive", IF(StockData[[#This Row],[sentiment score]] &lt; -0.5, "Negative", "Neutral"))</f>
        <v>Neutral</v>
      </c>
    </row>
    <row r="1283" spans="1:15" x14ac:dyDescent="0.3">
      <c r="A1283" s="1">
        <v>43970</v>
      </c>
      <c r="B1283" s="2">
        <v>815.17</v>
      </c>
      <c r="C1283" s="2">
        <v>822.07</v>
      </c>
      <c r="D1283" s="2">
        <v>806.08</v>
      </c>
      <c r="E1283" s="2">
        <v>808.01</v>
      </c>
      <c r="F1283" s="2">
        <v>9636522</v>
      </c>
      <c r="G1283" s="27" t="str">
        <f>TEXT(StockData[[#This Row],[Date]],"dddd")</f>
        <v>Tuesday</v>
      </c>
      <c r="H1283" s="27" t="str">
        <f>TEXT(StockData[[#This Row],[Date]],"mmm yyyy")</f>
        <v>May 2020</v>
      </c>
      <c r="I1283" s="2">
        <f>StockData[[#This Row],[high]] - StockData[[#This Row],[low]]</f>
        <v>15.990000000000009</v>
      </c>
      <c r="J1283" s="27" t="str">
        <f>IF(StockData[[#This Row],[high]]=_xlfn.MAXIFS(StockData[high],StockData[Date],"&lt;="&amp;StockData[[#This Row],[Date]]),"New High","Repeat")</f>
        <v>Repeat</v>
      </c>
      <c r="K1283" s="27" t="str">
        <f>IF(StockData[[#This Row],[Spread]]&lt;5,"Low",IF(StockData[[#This Row],[Spread]]&lt;=15,"Medium","High"))</f>
        <v>High</v>
      </c>
      <c r="L1283" s="27" t="str">
        <f>IF(StockData[[#This Row],[Spread]] &gt; AVERAGE(StockData[Spread]) * 1.2, "High", IF(StockData[[#This Row],[Spread]] &lt; AVERAGE(StockData[Spread]) * 0.8, "Low", "Medium"))</f>
        <v>Medium</v>
      </c>
      <c r="M1283" s="13">
        <f>(StockData[[#This Row],[close]] - StockData[[#This Row],[open]] )/ StockData[[#This Row],[open]]</f>
        <v>-8.7834439442079186E-3</v>
      </c>
      <c r="N1283" s="27">
        <f>IF(StockData[[#This Row],[change%]] &gt; 0.02, 0.9, IF(StockData[[#This Row],[change%]] &lt; -0.02, -0.9, 0))</f>
        <v>0</v>
      </c>
      <c r="O1283" s="27" t="str">
        <f>IF(StockData[[#This Row],[sentiment score]] &gt; 0.5, "Positive", IF(StockData[[#This Row],[sentiment score]] &lt; -0.5, "Negative", "Neutral"))</f>
        <v>Neutral</v>
      </c>
    </row>
    <row r="1284" spans="1:15" x14ac:dyDescent="0.3">
      <c r="A1284" s="1">
        <v>43969</v>
      </c>
      <c r="B1284" s="2">
        <v>827.78</v>
      </c>
      <c r="C1284" s="2">
        <v>834.72</v>
      </c>
      <c r="D1284" s="2">
        <v>803.88</v>
      </c>
      <c r="E1284" s="2">
        <v>813.63</v>
      </c>
      <c r="F1284" s="2">
        <v>11698102</v>
      </c>
      <c r="G1284" s="27" t="str">
        <f>TEXT(StockData[[#This Row],[Date]],"dddd")</f>
        <v>Monday</v>
      </c>
      <c r="H1284" s="27" t="str">
        <f>TEXT(StockData[[#This Row],[Date]],"mmm yyyy")</f>
        <v>May 2020</v>
      </c>
      <c r="I1284" s="2">
        <f>StockData[[#This Row],[high]] - StockData[[#This Row],[low]]</f>
        <v>30.840000000000032</v>
      </c>
      <c r="J1284" s="27" t="str">
        <f>IF(StockData[[#This Row],[high]]=_xlfn.MAXIFS(StockData[high],StockData[Date],"&lt;="&amp;StockData[[#This Row],[Date]]),"New High","Repeat")</f>
        <v>Repeat</v>
      </c>
      <c r="K1284" s="27" t="str">
        <f>IF(StockData[[#This Row],[Spread]]&lt;5,"Low",IF(StockData[[#This Row],[Spread]]&lt;=15,"Medium","High"))</f>
        <v>High</v>
      </c>
      <c r="L1284" s="27" t="str">
        <f>IF(StockData[[#This Row],[Spread]] &gt; AVERAGE(StockData[Spread]) * 1.2, "High", IF(StockData[[#This Row],[Spread]] &lt; AVERAGE(StockData[Spread]) * 0.8, "Low", "Medium"))</f>
        <v>High</v>
      </c>
      <c r="M1284" s="13">
        <f>(StockData[[#This Row],[close]] - StockData[[#This Row],[open]] )/ StockData[[#This Row],[open]]</f>
        <v>-1.7093913841842008E-2</v>
      </c>
      <c r="N1284" s="27">
        <f>IF(StockData[[#This Row],[change%]] &gt; 0.02, 0.9, IF(StockData[[#This Row],[change%]] &lt; -0.02, -0.9, 0))</f>
        <v>0</v>
      </c>
      <c r="O1284" s="27" t="str">
        <f>IF(StockData[[#This Row],[sentiment score]] &gt; 0.5, "Positive", IF(StockData[[#This Row],[sentiment score]] &lt; -0.5, "Negative", "Neutral"))</f>
        <v>Neutral</v>
      </c>
    </row>
    <row r="1285" spans="1:15" x14ac:dyDescent="0.3">
      <c r="A1285" s="1">
        <v>43966</v>
      </c>
      <c r="B1285" s="2">
        <v>790.35</v>
      </c>
      <c r="C1285" s="2">
        <v>805.05</v>
      </c>
      <c r="D1285" s="2">
        <v>786.55</v>
      </c>
      <c r="E1285" s="2">
        <v>799.17</v>
      </c>
      <c r="F1285" s="2">
        <v>10518428</v>
      </c>
      <c r="G1285" s="27" t="str">
        <f>TEXT(StockData[[#This Row],[Date]],"dddd")</f>
        <v>Friday</v>
      </c>
      <c r="H1285" s="27" t="str">
        <f>TEXT(StockData[[#This Row],[Date]],"mmm yyyy")</f>
        <v>May 2020</v>
      </c>
      <c r="I1285" s="2">
        <f>StockData[[#This Row],[high]] - StockData[[#This Row],[low]]</f>
        <v>18.5</v>
      </c>
      <c r="J1285" s="27" t="str">
        <f>IF(StockData[[#This Row],[high]]=_xlfn.MAXIFS(StockData[high],StockData[Date],"&lt;="&amp;StockData[[#This Row],[Date]]),"New High","Repeat")</f>
        <v>Repeat</v>
      </c>
      <c r="K1285" s="27" t="str">
        <f>IF(StockData[[#This Row],[Spread]]&lt;5,"Low",IF(StockData[[#This Row],[Spread]]&lt;=15,"Medium","High"))</f>
        <v>High</v>
      </c>
      <c r="L1285" s="27" t="str">
        <f>IF(StockData[[#This Row],[Spread]] &gt; AVERAGE(StockData[Spread]) * 1.2, "High", IF(StockData[[#This Row],[Spread]] &lt; AVERAGE(StockData[Spread]) * 0.8, "Low", "Medium"))</f>
        <v>High</v>
      </c>
      <c r="M1285" s="13">
        <f>(StockData[[#This Row],[close]] - StockData[[#This Row],[open]] )/ StockData[[#This Row],[open]]</f>
        <v>1.1159612829758886E-2</v>
      </c>
      <c r="N1285" s="27">
        <f>IF(StockData[[#This Row],[change%]] &gt; 0.02, 0.9, IF(StockData[[#This Row],[change%]] &lt; -0.02, -0.9, 0))</f>
        <v>0</v>
      </c>
      <c r="O1285" s="27" t="str">
        <f>IF(StockData[[#This Row],[sentiment score]] &gt; 0.5, "Positive", IF(StockData[[#This Row],[sentiment score]] &lt; -0.5, "Negative", "Neutral"))</f>
        <v>Neutral</v>
      </c>
    </row>
    <row r="1286" spans="1:15" x14ac:dyDescent="0.3">
      <c r="A1286" s="1">
        <v>43965</v>
      </c>
      <c r="B1286" s="2">
        <v>780</v>
      </c>
      <c r="C1286" s="2">
        <v>803.36</v>
      </c>
      <c r="D1286" s="2">
        <v>764</v>
      </c>
      <c r="E1286" s="2">
        <v>803.33</v>
      </c>
      <c r="F1286" s="2">
        <v>13682188</v>
      </c>
      <c r="G1286" s="27" t="str">
        <f>TEXT(StockData[[#This Row],[Date]],"dddd")</f>
        <v>Thursday</v>
      </c>
      <c r="H1286" s="27" t="str">
        <f>TEXT(StockData[[#This Row],[Date]],"mmm yyyy")</f>
        <v>May 2020</v>
      </c>
      <c r="I1286" s="2">
        <f>StockData[[#This Row],[high]] - StockData[[#This Row],[low]]</f>
        <v>39.360000000000014</v>
      </c>
      <c r="J1286" s="27" t="str">
        <f>IF(StockData[[#This Row],[high]]=_xlfn.MAXIFS(StockData[high],StockData[Date],"&lt;="&amp;StockData[[#This Row],[Date]]),"New High","Repeat")</f>
        <v>Repeat</v>
      </c>
      <c r="K1286" s="27" t="str">
        <f>IF(StockData[[#This Row],[Spread]]&lt;5,"Low",IF(StockData[[#This Row],[Spread]]&lt;=15,"Medium","High"))</f>
        <v>High</v>
      </c>
      <c r="L1286" s="27" t="str">
        <f>IF(StockData[[#This Row],[Spread]] &gt; AVERAGE(StockData[Spread]) * 1.2, "High", IF(StockData[[#This Row],[Spread]] &lt; AVERAGE(StockData[Spread]) * 0.8, "Low", "Medium"))</f>
        <v>High</v>
      </c>
      <c r="M1286" s="13">
        <f>(StockData[[#This Row],[close]] - StockData[[#This Row],[open]] )/ StockData[[#This Row],[open]]</f>
        <v>2.9910256410256464E-2</v>
      </c>
      <c r="N1286" s="27">
        <f>IF(StockData[[#This Row],[change%]] &gt; 0.02, 0.9, IF(StockData[[#This Row],[change%]] &lt; -0.02, -0.9, 0))</f>
        <v>0.9</v>
      </c>
      <c r="O1286" s="27" t="str">
        <f>IF(StockData[[#This Row],[sentiment score]] &gt; 0.5, "Positive", IF(StockData[[#This Row],[sentiment score]] &lt; -0.5, "Negative", "Neutral"))</f>
        <v>Positive</v>
      </c>
    </row>
    <row r="1287" spans="1:15" x14ac:dyDescent="0.3">
      <c r="A1287" s="1">
        <v>43964</v>
      </c>
      <c r="B1287" s="2">
        <v>820.83</v>
      </c>
      <c r="C1287" s="2">
        <v>826</v>
      </c>
      <c r="D1287" s="2">
        <v>763.3</v>
      </c>
      <c r="E1287" s="2">
        <v>790.96</v>
      </c>
      <c r="F1287" s="2">
        <v>19065491</v>
      </c>
      <c r="G1287" s="27" t="str">
        <f>TEXT(StockData[[#This Row],[Date]],"dddd")</f>
        <v>Wednesday</v>
      </c>
      <c r="H1287" s="27" t="str">
        <f>TEXT(StockData[[#This Row],[Date]],"mmm yyyy")</f>
        <v>May 2020</v>
      </c>
      <c r="I1287" s="2">
        <f>StockData[[#This Row],[high]] - StockData[[#This Row],[low]]</f>
        <v>62.700000000000045</v>
      </c>
      <c r="J1287" s="27" t="str">
        <f>IF(StockData[[#This Row],[high]]=_xlfn.MAXIFS(StockData[high],StockData[Date],"&lt;="&amp;StockData[[#This Row],[Date]]),"New High","Repeat")</f>
        <v>Repeat</v>
      </c>
      <c r="K1287" s="27" t="str">
        <f>IF(StockData[[#This Row],[Spread]]&lt;5,"Low",IF(StockData[[#This Row],[Spread]]&lt;=15,"Medium","High"))</f>
        <v>High</v>
      </c>
      <c r="L1287" s="27" t="str">
        <f>IF(StockData[[#This Row],[Spread]] &gt; AVERAGE(StockData[Spread]) * 1.2, "High", IF(StockData[[#This Row],[Spread]] &lt; AVERAGE(StockData[Spread]) * 0.8, "Low", "Medium"))</f>
        <v>High</v>
      </c>
      <c r="M1287" s="13">
        <f>(StockData[[#This Row],[close]] - StockData[[#This Row],[open]] )/ StockData[[#This Row],[open]]</f>
        <v>-3.6389995492367488E-2</v>
      </c>
      <c r="N1287" s="27">
        <f>IF(StockData[[#This Row],[change%]] &gt; 0.02, 0.9, IF(StockData[[#This Row],[change%]] &lt; -0.02, -0.9, 0))</f>
        <v>-0.9</v>
      </c>
      <c r="O1287" s="27" t="str">
        <f>IF(StockData[[#This Row],[sentiment score]] &gt; 0.5, "Positive", IF(StockData[[#This Row],[sentiment score]] &lt; -0.5, "Negative", "Neutral"))</f>
        <v>Negative</v>
      </c>
    </row>
    <row r="1288" spans="1:15" x14ac:dyDescent="0.3">
      <c r="A1288" s="1">
        <v>43963</v>
      </c>
      <c r="B1288" s="2">
        <v>827</v>
      </c>
      <c r="C1288" s="2">
        <v>843.29</v>
      </c>
      <c r="D1288" s="2">
        <v>808</v>
      </c>
      <c r="E1288" s="2">
        <v>809.41</v>
      </c>
      <c r="F1288" s="2">
        <v>15906905</v>
      </c>
      <c r="G1288" s="27" t="str">
        <f>TEXT(StockData[[#This Row],[Date]],"dddd")</f>
        <v>Tuesday</v>
      </c>
      <c r="H1288" s="27" t="str">
        <f>TEXT(StockData[[#This Row],[Date]],"mmm yyyy")</f>
        <v>May 2020</v>
      </c>
      <c r="I1288" s="2">
        <f>StockData[[#This Row],[high]] - StockData[[#This Row],[low]]</f>
        <v>35.289999999999964</v>
      </c>
      <c r="J1288" s="27" t="str">
        <f>IF(StockData[[#This Row],[high]]=_xlfn.MAXIFS(StockData[high],StockData[Date],"&lt;="&amp;StockData[[#This Row],[Date]]),"New High","Repeat")</f>
        <v>Repeat</v>
      </c>
      <c r="K1288" s="27" t="str">
        <f>IF(StockData[[#This Row],[Spread]]&lt;5,"Low",IF(StockData[[#This Row],[Spread]]&lt;=15,"Medium","High"))</f>
        <v>High</v>
      </c>
      <c r="L1288" s="27" t="str">
        <f>IF(StockData[[#This Row],[Spread]] &gt; AVERAGE(StockData[Spread]) * 1.2, "High", IF(StockData[[#This Row],[Spread]] &lt; AVERAGE(StockData[Spread]) * 0.8, "Low", "Medium"))</f>
        <v>High</v>
      </c>
      <c r="M1288" s="13">
        <f>(StockData[[#This Row],[close]] - StockData[[#This Row],[open]] )/ StockData[[#This Row],[open]]</f>
        <v>-2.1269649334945625E-2</v>
      </c>
      <c r="N1288" s="27">
        <f>IF(StockData[[#This Row],[change%]] &gt; 0.02, 0.9, IF(StockData[[#This Row],[change%]] &lt; -0.02, -0.9, 0))</f>
        <v>-0.9</v>
      </c>
      <c r="O1288" s="27" t="str">
        <f>IF(StockData[[#This Row],[sentiment score]] &gt; 0.5, "Positive", IF(StockData[[#This Row],[sentiment score]] &lt; -0.5, "Negative", "Neutral"))</f>
        <v>Negative</v>
      </c>
    </row>
    <row r="1289" spans="1:15" x14ac:dyDescent="0.3">
      <c r="A1289" s="1">
        <v>43962</v>
      </c>
      <c r="B1289" s="2">
        <v>790.51</v>
      </c>
      <c r="C1289" s="2">
        <v>824</v>
      </c>
      <c r="D1289" s="2">
        <v>785</v>
      </c>
      <c r="E1289" s="2">
        <v>811.29</v>
      </c>
      <c r="F1289" s="2">
        <v>16519601</v>
      </c>
      <c r="G1289" s="27" t="str">
        <f>TEXT(StockData[[#This Row],[Date]],"dddd")</f>
        <v>Monday</v>
      </c>
      <c r="H1289" s="27" t="str">
        <f>TEXT(StockData[[#This Row],[Date]],"mmm yyyy")</f>
        <v>May 2020</v>
      </c>
      <c r="I1289" s="2">
        <f>StockData[[#This Row],[high]] - StockData[[#This Row],[low]]</f>
        <v>39</v>
      </c>
      <c r="J1289" s="27" t="str">
        <f>IF(StockData[[#This Row],[high]]=_xlfn.MAXIFS(StockData[high],StockData[Date],"&lt;="&amp;StockData[[#This Row],[Date]]),"New High","Repeat")</f>
        <v>Repeat</v>
      </c>
      <c r="K1289" s="27" t="str">
        <f>IF(StockData[[#This Row],[Spread]]&lt;5,"Low",IF(StockData[[#This Row],[Spread]]&lt;=15,"Medium","High"))</f>
        <v>High</v>
      </c>
      <c r="L1289" s="27" t="str">
        <f>IF(StockData[[#This Row],[Spread]] &gt; AVERAGE(StockData[Spread]) * 1.2, "High", IF(StockData[[#This Row],[Spread]] &lt; AVERAGE(StockData[Spread]) * 0.8, "Low", "Medium"))</f>
        <v>High</v>
      </c>
      <c r="M1289" s="13">
        <f>(StockData[[#This Row],[close]] - StockData[[#This Row],[open]] )/ StockData[[#This Row],[open]]</f>
        <v>2.6286827491113298E-2</v>
      </c>
      <c r="N1289" s="27">
        <f>IF(StockData[[#This Row],[change%]] &gt; 0.02, 0.9, IF(StockData[[#This Row],[change%]] &lt; -0.02, -0.9, 0))</f>
        <v>0.9</v>
      </c>
      <c r="O1289" s="27" t="str">
        <f>IF(StockData[[#This Row],[sentiment score]] &gt; 0.5, "Positive", IF(StockData[[#This Row],[sentiment score]] &lt; -0.5, "Negative", "Neutral"))</f>
        <v>Positive</v>
      </c>
    </row>
    <row r="1290" spans="1:15" x14ac:dyDescent="0.3">
      <c r="A1290" s="1">
        <v>43959</v>
      </c>
      <c r="B1290" s="2">
        <v>793.77</v>
      </c>
      <c r="C1290" s="2">
        <v>824</v>
      </c>
      <c r="D1290" s="2">
        <v>787.01</v>
      </c>
      <c r="E1290" s="2">
        <v>819.42</v>
      </c>
      <c r="F1290" s="2">
        <v>16130087</v>
      </c>
      <c r="G1290" s="27" t="str">
        <f>TEXT(StockData[[#This Row],[Date]],"dddd")</f>
        <v>Friday</v>
      </c>
      <c r="H1290" s="27" t="str">
        <f>TEXT(StockData[[#This Row],[Date]],"mmm yyyy")</f>
        <v>May 2020</v>
      </c>
      <c r="I1290" s="2">
        <f>StockData[[#This Row],[high]] - StockData[[#This Row],[low]]</f>
        <v>36.990000000000009</v>
      </c>
      <c r="J1290" s="27" t="str">
        <f>IF(StockData[[#This Row],[high]]=_xlfn.MAXIFS(StockData[high],StockData[Date],"&lt;="&amp;StockData[[#This Row],[Date]]),"New High","Repeat")</f>
        <v>Repeat</v>
      </c>
      <c r="K1290" s="27" t="str">
        <f>IF(StockData[[#This Row],[Spread]]&lt;5,"Low",IF(StockData[[#This Row],[Spread]]&lt;=15,"Medium","High"))</f>
        <v>High</v>
      </c>
      <c r="L1290" s="27" t="str">
        <f>IF(StockData[[#This Row],[Spread]] &gt; AVERAGE(StockData[Spread]) * 1.2, "High", IF(StockData[[#This Row],[Spread]] &lt; AVERAGE(StockData[Spread]) * 0.8, "Low", "Medium"))</f>
        <v>High</v>
      </c>
      <c r="M1290" s="13">
        <f>(StockData[[#This Row],[close]] - StockData[[#This Row],[open]] )/ StockData[[#This Row],[open]]</f>
        <v>3.2314146415208411E-2</v>
      </c>
      <c r="N1290" s="27">
        <f>IF(StockData[[#This Row],[change%]] &gt; 0.02, 0.9, IF(StockData[[#This Row],[change%]] &lt; -0.02, -0.9, 0))</f>
        <v>0.9</v>
      </c>
      <c r="O1290" s="27" t="str">
        <f>IF(StockData[[#This Row],[sentiment score]] &gt; 0.5, "Positive", IF(StockData[[#This Row],[sentiment score]] &lt; -0.5, "Negative", "Neutral"))</f>
        <v>Positive</v>
      </c>
    </row>
    <row r="1291" spans="1:15" x14ac:dyDescent="0.3">
      <c r="A1291" s="1">
        <v>43958</v>
      </c>
      <c r="B1291" s="2">
        <v>777.21</v>
      </c>
      <c r="C1291" s="2">
        <v>796.4</v>
      </c>
      <c r="D1291" s="2">
        <v>772.35</v>
      </c>
      <c r="E1291" s="2">
        <v>780.04</v>
      </c>
      <c r="F1291" s="2">
        <v>11527686</v>
      </c>
      <c r="G1291" s="27" t="str">
        <f>TEXT(StockData[[#This Row],[Date]],"dddd")</f>
        <v>Thursday</v>
      </c>
      <c r="H1291" s="27" t="str">
        <f>TEXT(StockData[[#This Row],[Date]],"mmm yyyy")</f>
        <v>May 2020</v>
      </c>
      <c r="I1291" s="2">
        <f>StockData[[#This Row],[high]] - StockData[[#This Row],[low]]</f>
        <v>24.049999999999955</v>
      </c>
      <c r="J1291" s="27" t="str">
        <f>IF(StockData[[#This Row],[high]]=_xlfn.MAXIFS(StockData[high],StockData[Date],"&lt;="&amp;StockData[[#This Row],[Date]]),"New High","Repeat")</f>
        <v>Repeat</v>
      </c>
      <c r="K1291" s="27" t="str">
        <f>IF(StockData[[#This Row],[Spread]]&lt;5,"Low",IF(StockData[[#This Row],[Spread]]&lt;=15,"Medium","High"))</f>
        <v>High</v>
      </c>
      <c r="L1291" s="27" t="str">
        <f>IF(StockData[[#This Row],[Spread]] &gt; AVERAGE(StockData[Spread]) * 1.2, "High", IF(StockData[[#This Row],[Spread]] &lt; AVERAGE(StockData[Spread]) * 0.8, "Low", "Medium"))</f>
        <v>High</v>
      </c>
      <c r="M1291" s="13">
        <f>(StockData[[#This Row],[close]] - StockData[[#This Row],[open]] )/ StockData[[#This Row],[open]]</f>
        <v>3.6412295261254064E-3</v>
      </c>
      <c r="N1291" s="27">
        <f>IF(StockData[[#This Row],[change%]] &gt; 0.02, 0.9, IF(StockData[[#This Row],[change%]] &lt; -0.02, -0.9, 0))</f>
        <v>0</v>
      </c>
      <c r="O1291" s="27" t="str">
        <f>IF(StockData[[#This Row],[sentiment score]] &gt; 0.5, "Positive", IF(StockData[[#This Row],[sentiment score]] &lt; -0.5, "Negative", "Neutral"))</f>
        <v>Neutral</v>
      </c>
    </row>
    <row r="1292" spans="1:15" x14ac:dyDescent="0.3">
      <c r="A1292" s="1">
        <v>43957</v>
      </c>
      <c r="B1292" s="2">
        <v>776.5</v>
      </c>
      <c r="C1292" s="2">
        <v>789.8</v>
      </c>
      <c r="D1292" s="2">
        <v>761.11</v>
      </c>
      <c r="E1292" s="2">
        <v>782.58</v>
      </c>
      <c r="F1292" s="2">
        <v>11123231</v>
      </c>
      <c r="G1292" s="27" t="str">
        <f>TEXT(StockData[[#This Row],[Date]],"dddd")</f>
        <v>Wednesday</v>
      </c>
      <c r="H1292" s="27" t="str">
        <f>TEXT(StockData[[#This Row],[Date]],"mmm yyyy")</f>
        <v>May 2020</v>
      </c>
      <c r="I1292" s="2">
        <f>StockData[[#This Row],[high]] - StockData[[#This Row],[low]]</f>
        <v>28.689999999999941</v>
      </c>
      <c r="J1292" s="27" t="str">
        <f>IF(StockData[[#This Row],[high]]=_xlfn.MAXIFS(StockData[high],StockData[Date],"&lt;="&amp;StockData[[#This Row],[Date]]),"New High","Repeat")</f>
        <v>Repeat</v>
      </c>
      <c r="K1292" s="27" t="str">
        <f>IF(StockData[[#This Row],[Spread]]&lt;5,"Low",IF(StockData[[#This Row],[Spread]]&lt;=15,"Medium","High"))</f>
        <v>High</v>
      </c>
      <c r="L1292" s="27" t="str">
        <f>IF(StockData[[#This Row],[Spread]] &gt; AVERAGE(StockData[Spread]) * 1.2, "High", IF(StockData[[#This Row],[Spread]] &lt; AVERAGE(StockData[Spread]) * 0.8, "Low", "Medium"))</f>
        <v>High</v>
      </c>
      <c r="M1292" s="13">
        <f>(StockData[[#This Row],[close]] - StockData[[#This Row],[open]] )/ StockData[[#This Row],[open]]</f>
        <v>7.8300064391500848E-3</v>
      </c>
      <c r="N1292" s="27">
        <f>IF(StockData[[#This Row],[change%]] &gt; 0.02, 0.9, IF(StockData[[#This Row],[change%]] &lt; -0.02, -0.9, 0))</f>
        <v>0</v>
      </c>
      <c r="O1292" s="27" t="str">
        <f>IF(StockData[[#This Row],[sentiment score]] &gt; 0.5, "Positive", IF(StockData[[#This Row],[sentiment score]] &lt; -0.5, "Negative", "Neutral"))</f>
        <v>Neutral</v>
      </c>
    </row>
    <row r="1293" spans="1:15" x14ac:dyDescent="0.3">
      <c r="A1293" s="1">
        <v>43956</v>
      </c>
      <c r="B1293" s="2">
        <v>789.79</v>
      </c>
      <c r="C1293" s="2">
        <v>798.92</v>
      </c>
      <c r="D1293" s="2">
        <v>762.18</v>
      </c>
      <c r="E1293" s="2">
        <v>768.21</v>
      </c>
      <c r="F1293" s="2">
        <v>16991656</v>
      </c>
      <c r="G1293" s="27" t="str">
        <f>TEXT(StockData[[#This Row],[Date]],"dddd")</f>
        <v>Tuesday</v>
      </c>
      <c r="H1293" s="27" t="str">
        <f>TEXT(StockData[[#This Row],[Date]],"mmm yyyy")</f>
        <v>May 2020</v>
      </c>
      <c r="I1293" s="2">
        <f>StockData[[#This Row],[high]] - StockData[[#This Row],[low]]</f>
        <v>36.740000000000009</v>
      </c>
      <c r="J1293" s="27" t="str">
        <f>IF(StockData[[#This Row],[high]]=_xlfn.MAXIFS(StockData[high],StockData[Date],"&lt;="&amp;StockData[[#This Row],[Date]]),"New High","Repeat")</f>
        <v>Repeat</v>
      </c>
      <c r="K1293" s="27" t="str">
        <f>IF(StockData[[#This Row],[Spread]]&lt;5,"Low",IF(StockData[[#This Row],[Spread]]&lt;=15,"Medium","High"))</f>
        <v>High</v>
      </c>
      <c r="L1293" s="27" t="str">
        <f>IF(StockData[[#This Row],[Spread]] &gt; AVERAGE(StockData[Spread]) * 1.2, "High", IF(StockData[[#This Row],[Spread]] &lt; AVERAGE(StockData[Spread]) * 0.8, "Low", "Medium"))</f>
        <v>High</v>
      </c>
      <c r="M1293" s="13">
        <f>(StockData[[#This Row],[close]] - StockData[[#This Row],[open]] )/ StockData[[#This Row],[open]]</f>
        <v>-2.7323718963268625E-2</v>
      </c>
      <c r="N1293" s="27">
        <f>IF(StockData[[#This Row],[change%]] &gt; 0.02, 0.9, IF(StockData[[#This Row],[change%]] &lt; -0.02, -0.9, 0))</f>
        <v>-0.9</v>
      </c>
      <c r="O1293" s="27" t="str">
        <f>IF(StockData[[#This Row],[sentiment score]] &gt; 0.5, "Positive", IF(StockData[[#This Row],[sentiment score]] &lt; -0.5, "Negative", "Neutral"))</f>
        <v>Negative</v>
      </c>
    </row>
    <row r="1294" spans="1:15" x14ac:dyDescent="0.3">
      <c r="A1294" s="1">
        <v>43955</v>
      </c>
      <c r="B1294" s="2">
        <v>701</v>
      </c>
      <c r="C1294" s="2">
        <v>762</v>
      </c>
      <c r="D1294" s="2">
        <v>698</v>
      </c>
      <c r="E1294" s="2">
        <v>761.19</v>
      </c>
      <c r="F1294" s="2">
        <v>19237090</v>
      </c>
      <c r="G1294" s="27" t="str">
        <f>TEXT(StockData[[#This Row],[Date]],"dddd")</f>
        <v>Monday</v>
      </c>
      <c r="H1294" s="27" t="str">
        <f>TEXT(StockData[[#This Row],[Date]],"mmm yyyy")</f>
        <v>May 2020</v>
      </c>
      <c r="I1294" s="2">
        <f>StockData[[#This Row],[high]] - StockData[[#This Row],[low]]</f>
        <v>64</v>
      </c>
      <c r="J1294" s="27" t="str">
        <f>IF(StockData[[#This Row],[high]]=_xlfn.MAXIFS(StockData[high],StockData[Date],"&lt;="&amp;StockData[[#This Row],[Date]]),"New High","Repeat")</f>
        <v>Repeat</v>
      </c>
      <c r="K1294" s="27" t="str">
        <f>IF(StockData[[#This Row],[Spread]]&lt;5,"Low",IF(StockData[[#This Row],[Spread]]&lt;=15,"Medium","High"))</f>
        <v>High</v>
      </c>
      <c r="L1294" s="27" t="str">
        <f>IF(StockData[[#This Row],[Spread]] &gt; AVERAGE(StockData[Spread]) * 1.2, "High", IF(StockData[[#This Row],[Spread]] &lt; AVERAGE(StockData[Spread]) * 0.8, "Low", "Medium"))</f>
        <v>High</v>
      </c>
      <c r="M1294" s="13">
        <f>(StockData[[#This Row],[close]] - StockData[[#This Row],[open]] )/ StockData[[#This Row],[open]]</f>
        <v>8.5863052781740445E-2</v>
      </c>
      <c r="N1294" s="27">
        <f>IF(StockData[[#This Row],[change%]] &gt; 0.02, 0.9, IF(StockData[[#This Row],[change%]] &lt; -0.02, -0.9, 0))</f>
        <v>0.9</v>
      </c>
      <c r="O1294" s="27" t="str">
        <f>IF(StockData[[#This Row],[sentiment score]] &gt; 0.5, "Positive", IF(StockData[[#This Row],[sentiment score]] &lt; -0.5, "Negative", "Neutral"))</f>
        <v>Positive</v>
      </c>
    </row>
    <row r="1295" spans="1:15" x14ac:dyDescent="0.3">
      <c r="A1295" s="1">
        <v>43952</v>
      </c>
      <c r="B1295" s="2">
        <v>755</v>
      </c>
      <c r="C1295" s="2">
        <v>772.77</v>
      </c>
      <c r="D1295" s="2">
        <v>683.04</v>
      </c>
      <c r="E1295" s="2">
        <v>701.32</v>
      </c>
      <c r="F1295" s="2">
        <v>32531807</v>
      </c>
      <c r="G1295" s="27" t="str">
        <f>TEXT(StockData[[#This Row],[Date]],"dddd")</f>
        <v>Friday</v>
      </c>
      <c r="H1295" s="27" t="str">
        <f>TEXT(StockData[[#This Row],[Date]],"mmm yyyy")</f>
        <v>May 2020</v>
      </c>
      <c r="I1295" s="2">
        <f>StockData[[#This Row],[high]] - StockData[[#This Row],[low]]</f>
        <v>89.730000000000018</v>
      </c>
      <c r="J1295" s="27" t="str">
        <f>IF(StockData[[#This Row],[high]]=_xlfn.MAXIFS(StockData[high],StockData[Date],"&lt;="&amp;StockData[[#This Row],[Date]]),"New High","Repeat")</f>
        <v>Repeat</v>
      </c>
      <c r="K1295" s="27" t="str">
        <f>IF(StockData[[#This Row],[Spread]]&lt;5,"Low",IF(StockData[[#This Row],[Spread]]&lt;=15,"Medium","High"))</f>
        <v>High</v>
      </c>
      <c r="L1295" s="27" t="str">
        <f>IF(StockData[[#This Row],[Spread]] &gt; AVERAGE(StockData[Spread]) * 1.2, "High", IF(StockData[[#This Row],[Spread]] &lt; AVERAGE(StockData[Spread]) * 0.8, "Low", "Medium"))</f>
        <v>High</v>
      </c>
      <c r="M1295" s="13">
        <f>(StockData[[#This Row],[close]] - StockData[[#This Row],[open]] )/ StockData[[#This Row],[open]]</f>
        <v>-7.1099337748344302E-2</v>
      </c>
      <c r="N1295" s="27">
        <f>IF(StockData[[#This Row],[change%]] &gt; 0.02, 0.9, IF(StockData[[#This Row],[change%]] &lt; -0.02, -0.9, 0))</f>
        <v>-0.9</v>
      </c>
      <c r="O1295" s="27" t="str">
        <f>IF(StockData[[#This Row],[sentiment score]] &gt; 0.5, "Positive", IF(StockData[[#This Row],[sentiment score]] &lt; -0.5, "Negative", "Neutral"))</f>
        <v>Negative</v>
      </c>
    </row>
    <row r="1296" spans="1:15" x14ac:dyDescent="0.3">
      <c r="A1296" s="1">
        <v>43951</v>
      </c>
      <c r="B1296" s="2">
        <v>855.19</v>
      </c>
      <c r="C1296" s="2">
        <v>869.82</v>
      </c>
      <c r="D1296" s="2">
        <v>763.5</v>
      </c>
      <c r="E1296" s="2">
        <v>781.88</v>
      </c>
      <c r="F1296" s="2">
        <v>28471854</v>
      </c>
      <c r="G1296" s="27" t="str">
        <f>TEXT(StockData[[#This Row],[Date]],"dddd")</f>
        <v>Thursday</v>
      </c>
      <c r="H1296" s="27" t="str">
        <f>TEXT(StockData[[#This Row],[Date]],"mmm yyyy")</f>
        <v>Apr 2020</v>
      </c>
      <c r="I1296" s="2">
        <f>StockData[[#This Row],[high]] - StockData[[#This Row],[low]]</f>
        <v>106.32000000000005</v>
      </c>
      <c r="J1296" s="27" t="str">
        <f>IF(StockData[[#This Row],[high]]=_xlfn.MAXIFS(StockData[high],StockData[Date],"&lt;="&amp;StockData[[#This Row],[Date]]),"New High","Repeat")</f>
        <v>Repeat</v>
      </c>
      <c r="K1296" s="27" t="str">
        <f>IF(StockData[[#This Row],[Spread]]&lt;5,"Low",IF(StockData[[#This Row],[Spread]]&lt;=15,"Medium","High"))</f>
        <v>High</v>
      </c>
      <c r="L1296" s="27" t="str">
        <f>IF(StockData[[#This Row],[Spread]] &gt; AVERAGE(StockData[Spread]) * 1.2, "High", IF(StockData[[#This Row],[Spread]] &lt; AVERAGE(StockData[Spread]) * 0.8, "Low", "Medium"))</f>
        <v>High</v>
      </c>
      <c r="M1296" s="13">
        <f>(StockData[[#This Row],[close]] - StockData[[#This Row],[open]] )/ StockData[[#This Row],[open]]</f>
        <v>-8.5723640360621675E-2</v>
      </c>
      <c r="N1296" s="27">
        <f>IF(StockData[[#This Row],[change%]] &gt; 0.02, 0.9, IF(StockData[[#This Row],[change%]] &lt; -0.02, -0.9, 0))</f>
        <v>-0.9</v>
      </c>
      <c r="O1296" s="27" t="str">
        <f>IF(StockData[[#This Row],[sentiment score]] &gt; 0.5, "Positive", IF(StockData[[#This Row],[sentiment score]] &lt; -0.5, "Negative", "Neutral"))</f>
        <v>Negative</v>
      </c>
    </row>
    <row r="1297" spans="1:15" x14ac:dyDescent="0.3">
      <c r="A1297" s="1">
        <v>43950</v>
      </c>
      <c r="B1297" s="2">
        <v>790.17</v>
      </c>
      <c r="C1297" s="2">
        <v>803.2</v>
      </c>
      <c r="D1297" s="2">
        <v>783.16</v>
      </c>
      <c r="E1297" s="2">
        <v>800.51</v>
      </c>
      <c r="F1297" s="2">
        <v>16215982</v>
      </c>
      <c r="G1297" s="27" t="str">
        <f>TEXT(StockData[[#This Row],[Date]],"dddd")</f>
        <v>Wednesday</v>
      </c>
      <c r="H1297" s="27" t="str">
        <f>TEXT(StockData[[#This Row],[Date]],"mmm yyyy")</f>
        <v>Apr 2020</v>
      </c>
      <c r="I1297" s="2">
        <f>StockData[[#This Row],[high]] - StockData[[#This Row],[low]]</f>
        <v>20.040000000000077</v>
      </c>
      <c r="J1297" s="27" t="str">
        <f>IF(StockData[[#This Row],[high]]=_xlfn.MAXIFS(StockData[high],StockData[Date],"&lt;="&amp;StockData[[#This Row],[Date]]),"New High","Repeat")</f>
        <v>Repeat</v>
      </c>
      <c r="K1297" s="27" t="str">
        <f>IF(StockData[[#This Row],[Spread]]&lt;5,"Low",IF(StockData[[#This Row],[Spread]]&lt;=15,"Medium","High"))</f>
        <v>High</v>
      </c>
      <c r="L1297" s="27" t="str">
        <f>IF(StockData[[#This Row],[Spread]] &gt; AVERAGE(StockData[Spread]) * 1.2, "High", IF(StockData[[#This Row],[Spread]] &lt; AVERAGE(StockData[Spread]) * 0.8, "Low", "Medium"))</f>
        <v>High</v>
      </c>
      <c r="M1297" s="13">
        <f>(StockData[[#This Row],[close]] - StockData[[#This Row],[open]] )/ StockData[[#This Row],[open]]</f>
        <v>1.308579166508477E-2</v>
      </c>
      <c r="N1297" s="27">
        <f>IF(StockData[[#This Row],[change%]] &gt; 0.02, 0.9, IF(StockData[[#This Row],[change%]] &lt; -0.02, -0.9, 0))</f>
        <v>0</v>
      </c>
      <c r="O1297" s="27" t="str">
        <f>IF(StockData[[#This Row],[sentiment score]] &gt; 0.5, "Positive", IF(StockData[[#This Row],[sentiment score]] &lt; -0.5, "Negative", "Neutral"))</f>
        <v>Neutral</v>
      </c>
    </row>
    <row r="1298" spans="1:15" x14ac:dyDescent="0.3">
      <c r="A1298" s="1">
        <v>43949</v>
      </c>
      <c r="B1298" s="2">
        <v>795.64</v>
      </c>
      <c r="C1298" s="2">
        <v>805</v>
      </c>
      <c r="D1298" s="2">
        <v>756.69</v>
      </c>
      <c r="E1298" s="2">
        <v>769.12</v>
      </c>
      <c r="F1298" s="2">
        <v>15221964</v>
      </c>
      <c r="G1298" s="27" t="str">
        <f>TEXT(StockData[[#This Row],[Date]],"dddd")</f>
        <v>Tuesday</v>
      </c>
      <c r="H1298" s="27" t="str">
        <f>TEXT(StockData[[#This Row],[Date]],"mmm yyyy")</f>
        <v>Apr 2020</v>
      </c>
      <c r="I1298" s="2">
        <f>StockData[[#This Row],[high]] - StockData[[#This Row],[low]]</f>
        <v>48.309999999999945</v>
      </c>
      <c r="J1298" s="27" t="str">
        <f>IF(StockData[[#This Row],[high]]=_xlfn.MAXIFS(StockData[high],StockData[Date],"&lt;="&amp;StockData[[#This Row],[Date]]),"New High","Repeat")</f>
        <v>Repeat</v>
      </c>
      <c r="K1298" s="27" t="str">
        <f>IF(StockData[[#This Row],[Spread]]&lt;5,"Low",IF(StockData[[#This Row],[Spread]]&lt;=15,"Medium","High"))</f>
        <v>High</v>
      </c>
      <c r="L1298" s="27" t="str">
        <f>IF(StockData[[#This Row],[Spread]] &gt; AVERAGE(StockData[Spread]) * 1.2, "High", IF(StockData[[#This Row],[Spread]] &lt; AVERAGE(StockData[Spread]) * 0.8, "Low", "Medium"))</f>
        <v>High</v>
      </c>
      <c r="M1298" s="13">
        <f>(StockData[[#This Row],[close]] - StockData[[#This Row],[open]] )/ StockData[[#This Row],[open]]</f>
        <v>-3.3331657533557865E-2</v>
      </c>
      <c r="N1298" s="27">
        <f>IF(StockData[[#This Row],[change%]] &gt; 0.02, 0.9, IF(StockData[[#This Row],[change%]] &lt; -0.02, -0.9, 0))</f>
        <v>-0.9</v>
      </c>
      <c r="O1298" s="27" t="str">
        <f>IF(StockData[[#This Row],[sentiment score]] &gt; 0.5, "Positive", IF(StockData[[#This Row],[sentiment score]] &lt; -0.5, "Negative", "Neutral"))</f>
        <v>Negative</v>
      </c>
    </row>
    <row r="1299" spans="1:15" x14ac:dyDescent="0.3">
      <c r="A1299" s="1">
        <v>43948</v>
      </c>
      <c r="B1299" s="2">
        <v>737.61</v>
      </c>
      <c r="C1299" s="2">
        <v>799.49</v>
      </c>
      <c r="D1299" s="2">
        <v>735</v>
      </c>
      <c r="E1299" s="2">
        <v>798.75</v>
      </c>
      <c r="F1299" s="2">
        <v>20681442</v>
      </c>
      <c r="G1299" s="27" t="str">
        <f>TEXT(StockData[[#This Row],[Date]],"dddd")</f>
        <v>Monday</v>
      </c>
      <c r="H1299" s="27" t="str">
        <f>TEXT(StockData[[#This Row],[Date]],"mmm yyyy")</f>
        <v>Apr 2020</v>
      </c>
      <c r="I1299" s="2">
        <f>StockData[[#This Row],[high]] - StockData[[#This Row],[low]]</f>
        <v>64.490000000000009</v>
      </c>
      <c r="J1299" s="27" t="str">
        <f>IF(StockData[[#This Row],[high]]=_xlfn.MAXIFS(StockData[high],StockData[Date],"&lt;="&amp;StockData[[#This Row],[Date]]),"New High","Repeat")</f>
        <v>Repeat</v>
      </c>
      <c r="K1299" s="27" t="str">
        <f>IF(StockData[[#This Row],[Spread]]&lt;5,"Low",IF(StockData[[#This Row],[Spread]]&lt;=15,"Medium","High"))</f>
        <v>High</v>
      </c>
      <c r="L1299" s="27" t="str">
        <f>IF(StockData[[#This Row],[Spread]] &gt; AVERAGE(StockData[Spread]) * 1.2, "High", IF(StockData[[#This Row],[Spread]] &lt; AVERAGE(StockData[Spread]) * 0.8, "Low", "Medium"))</f>
        <v>High</v>
      </c>
      <c r="M1299" s="13">
        <f>(StockData[[#This Row],[close]] - StockData[[#This Row],[open]] )/ StockData[[#This Row],[open]]</f>
        <v>8.2889331760686524E-2</v>
      </c>
      <c r="N1299" s="27">
        <f>IF(StockData[[#This Row],[change%]] &gt; 0.02, 0.9, IF(StockData[[#This Row],[change%]] &lt; -0.02, -0.9, 0))</f>
        <v>0.9</v>
      </c>
      <c r="O1299" s="27" t="str">
        <f>IF(StockData[[#This Row],[sentiment score]] &gt; 0.5, "Positive", IF(StockData[[#This Row],[sentiment score]] &lt; -0.5, "Negative", "Neutral"))</f>
        <v>Positive</v>
      </c>
    </row>
    <row r="1300" spans="1:15" x14ac:dyDescent="0.3">
      <c r="A1300" s="1">
        <v>43945</v>
      </c>
      <c r="B1300" s="2">
        <v>710.81</v>
      </c>
      <c r="C1300" s="2">
        <v>730.73</v>
      </c>
      <c r="D1300" s="2">
        <v>698.18</v>
      </c>
      <c r="E1300" s="2">
        <v>725.15</v>
      </c>
      <c r="F1300" s="2">
        <v>13237612</v>
      </c>
      <c r="G1300" s="27" t="str">
        <f>TEXT(StockData[[#This Row],[Date]],"dddd")</f>
        <v>Friday</v>
      </c>
      <c r="H1300" s="27" t="str">
        <f>TEXT(StockData[[#This Row],[Date]],"mmm yyyy")</f>
        <v>Apr 2020</v>
      </c>
      <c r="I1300" s="2">
        <f>StockData[[#This Row],[high]] - StockData[[#This Row],[low]]</f>
        <v>32.550000000000068</v>
      </c>
      <c r="J1300" s="27" t="str">
        <f>IF(StockData[[#This Row],[high]]=_xlfn.MAXIFS(StockData[high],StockData[Date],"&lt;="&amp;StockData[[#This Row],[Date]]),"New High","Repeat")</f>
        <v>Repeat</v>
      </c>
      <c r="K1300" s="27" t="str">
        <f>IF(StockData[[#This Row],[Spread]]&lt;5,"Low",IF(StockData[[#This Row],[Spread]]&lt;=15,"Medium","High"))</f>
        <v>High</v>
      </c>
      <c r="L1300" s="27" t="str">
        <f>IF(StockData[[#This Row],[Spread]] &gt; AVERAGE(StockData[Spread]) * 1.2, "High", IF(StockData[[#This Row],[Spread]] &lt; AVERAGE(StockData[Spread]) * 0.8, "Low", "Medium"))</f>
        <v>High</v>
      </c>
      <c r="M1300" s="13">
        <f>(StockData[[#This Row],[close]] - StockData[[#This Row],[open]] )/ StockData[[#This Row],[open]]</f>
        <v>2.0174167499050426E-2</v>
      </c>
      <c r="N1300" s="27">
        <f>IF(StockData[[#This Row],[change%]] &gt; 0.02, 0.9, IF(StockData[[#This Row],[change%]] &lt; -0.02, -0.9, 0))</f>
        <v>0.9</v>
      </c>
      <c r="O1300" s="27" t="str">
        <f>IF(StockData[[#This Row],[sentiment score]] &gt; 0.5, "Positive", IF(StockData[[#This Row],[sentiment score]] &lt; -0.5, "Negative", "Neutral"))</f>
        <v>Positive</v>
      </c>
    </row>
    <row r="1301" spans="1:15" x14ac:dyDescent="0.3">
      <c r="A1301" s="1">
        <v>43944</v>
      </c>
      <c r="B1301" s="2">
        <v>727.6</v>
      </c>
      <c r="C1301" s="2">
        <v>734</v>
      </c>
      <c r="D1301" s="2">
        <v>703.13</v>
      </c>
      <c r="E1301" s="2">
        <v>705.63</v>
      </c>
      <c r="F1301" s="2">
        <v>13236697</v>
      </c>
      <c r="G1301" s="27" t="str">
        <f>TEXT(StockData[[#This Row],[Date]],"dddd")</f>
        <v>Thursday</v>
      </c>
      <c r="H1301" s="27" t="str">
        <f>TEXT(StockData[[#This Row],[Date]],"mmm yyyy")</f>
        <v>Apr 2020</v>
      </c>
      <c r="I1301" s="2">
        <f>StockData[[#This Row],[high]] - StockData[[#This Row],[low]]</f>
        <v>30.870000000000005</v>
      </c>
      <c r="J1301" s="27" t="str">
        <f>IF(StockData[[#This Row],[high]]=_xlfn.MAXIFS(StockData[high],StockData[Date],"&lt;="&amp;StockData[[#This Row],[Date]]),"New High","Repeat")</f>
        <v>Repeat</v>
      </c>
      <c r="K1301" s="27" t="str">
        <f>IF(StockData[[#This Row],[Spread]]&lt;5,"Low",IF(StockData[[#This Row],[Spread]]&lt;=15,"Medium","High"))</f>
        <v>High</v>
      </c>
      <c r="L1301" s="27" t="str">
        <f>IF(StockData[[#This Row],[Spread]] &gt; AVERAGE(StockData[Spread]) * 1.2, "High", IF(StockData[[#This Row],[Spread]] &lt; AVERAGE(StockData[Spread]) * 0.8, "Low", "Medium"))</f>
        <v>High</v>
      </c>
      <c r="M1301" s="13">
        <f>(StockData[[#This Row],[close]] - StockData[[#This Row],[open]] )/ StockData[[#This Row],[open]]</f>
        <v>-3.0195162177020379E-2</v>
      </c>
      <c r="N1301" s="27">
        <f>IF(StockData[[#This Row],[change%]] &gt; 0.02, 0.9, IF(StockData[[#This Row],[change%]] &lt; -0.02, -0.9, 0))</f>
        <v>-0.9</v>
      </c>
      <c r="O1301" s="27" t="str">
        <f>IF(StockData[[#This Row],[sentiment score]] &gt; 0.5, "Positive", IF(StockData[[#This Row],[sentiment score]] &lt; -0.5, "Negative", "Neutral"))</f>
        <v>Negative</v>
      </c>
    </row>
    <row r="1302" spans="1:15" x14ac:dyDescent="0.3">
      <c r="A1302" s="1">
        <v>43943</v>
      </c>
      <c r="B1302" s="2">
        <v>703.98</v>
      </c>
      <c r="C1302" s="2">
        <v>734</v>
      </c>
      <c r="D1302" s="2">
        <v>688.71</v>
      </c>
      <c r="E1302" s="2">
        <v>732.11</v>
      </c>
      <c r="F1302" s="2">
        <v>14224831</v>
      </c>
      <c r="G1302" s="27" t="str">
        <f>TEXT(StockData[[#This Row],[Date]],"dddd")</f>
        <v>Wednesday</v>
      </c>
      <c r="H1302" s="27" t="str">
        <f>TEXT(StockData[[#This Row],[Date]],"mmm yyyy")</f>
        <v>Apr 2020</v>
      </c>
      <c r="I1302" s="2">
        <f>StockData[[#This Row],[high]] - StockData[[#This Row],[low]]</f>
        <v>45.289999999999964</v>
      </c>
      <c r="J1302" s="27" t="str">
        <f>IF(StockData[[#This Row],[high]]=_xlfn.MAXIFS(StockData[high],StockData[Date],"&lt;="&amp;StockData[[#This Row],[Date]]),"New High","Repeat")</f>
        <v>Repeat</v>
      </c>
      <c r="K1302" s="27" t="str">
        <f>IF(StockData[[#This Row],[Spread]]&lt;5,"Low",IF(StockData[[#This Row],[Spread]]&lt;=15,"Medium","High"))</f>
        <v>High</v>
      </c>
      <c r="L1302" s="27" t="str">
        <f>IF(StockData[[#This Row],[Spread]] &gt; AVERAGE(StockData[Spread]) * 1.2, "High", IF(StockData[[#This Row],[Spread]] &lt; AVERAGE(StockData[Spread]) * 0.8, "Low", "Medium"))</f>
        <v>High</v>
      </c>
      <c r="M1302" s="13">
        <f>(StockData[[#This Row],[close]] - StockData[[#This Row],[open]] )/ StockData[[#This Row],[open]]</f>
        <v>3.9958521548907631E-2</v>
      </c>
      <c r="N1302" s="27">
        <f>IF(StockData[[#This Row],[change%]] &gt; 0.02, 0.9, IF(StockData[[#This Row],[change%]] &lt; -0.02, -0.9, 0))</f>
        <v>0.9</v>
      </c>
      <c r="O1302" s="27" t="str">
        <f>IF(StockData[[#This Row],[sentiment score]] &gt; 0.5, "Positive", IF(StockData[[#This Row],[sentiment score]] &lt; -0.5, "Negative", "Neutral"))</f>
        <v>Positive</v>
      </c>
    </row>
    <row r="1303" spans="1:15" x14ac:dyDescent="0.3">
      <c r="A1303" s="1">
        <v>43942</v>
      </c>
      <c r="B1303" s="2">
        <v>730.12</v>
      </c>
      <c r="C1303" s="2">
        <v>753.33</v>
      </c>
      <c r="D1303" s="2">
        <v>673.79</v>
      </c>
      <c r="E1303" s="2">
        <v>686.72</v>
      </c>
      <c r="F1303" s="2">
        <v>20209093</v>
      </c>
      <c r="G1303" s="27" t="str">
        <f>TEXT(StockData[[#This Row],[Date]],"dddd")</f>
        <v>Tuesday</v>
      </c>
      <c r="H1303" s="27" t="str">
        <f>TEXT(StockData[[#This Row],[Date]],"mmm yyyy")</f>
        <v>Apr 2020</v>
      </c>
      <c r="I1303" s="2">
        <f>StockData[[#This Row],[high]] - StockData[[#This Row],[low]]</f>
        <v>79.540000000000077</v>
      </c>
      <c r="J1303" s="27" t="str">
        <f>IF(StockData[[#This Row],[high]]=_xlfn.MAXIFS(StockData[high],StockData[Date],"&lt;="&amp;StockData[[#This Row],[Date]]),"New High","Repeat")</f>
        <v>Repeat</v>
      </c>
      <c r="K1303" s="27" t="str">
        <f>IF(StockData[[#This Row],[Spread]]&lt;5,"Low",IF(StockData[[#This Row],[Spread]]&lt;=15,"Medium","High"))</f>
        <v>High</v>
      </c>
      <c r="L1303" s="27" t="str">
        <f>IF(StockData[[#This Row],[Spread]] &gt; AVERAGE(StockData[Spread]) * 1.2, "High", IF(StockData[[#This Row],[Spread]] &lt; AVERAGE(StockData[Spread]) * 0.8, "Low", "Medium"))</f>
        <v>High</v>
      </c>
      <c r="M1303" s="13">
        <f>(StockData[[#This Row],[close]] - StockData[[#This Row],[open]] )/ StockData[[#This Row],[open]]</f>
        <v>-5.9442283460253077E-2</v>
      </c>
      <c r="N1303" s="27">
        <f>IF(StockData[[#This Row],[change%]] &gt; 0.02, 0.9, IF(StockData[[#This Row],[change%]] &lt; -0.02, -0.9, 0))</f>
        <v>-0.9</v>
      </c>
      <c r="O1303" s="27" t="str">
        <f>IF(StockData[[#This Row],[sentiment score]] &gt; 0.5, "Positive", IF(StockData[[#This Row],[sentiment score]] &lt; -0.5, "Negative", "Neutral"))</f>
        <v>Negative</v>
      </c>
    </row>
    <row r="1304" spans="1:15" x14ac:dyDescent="0.3">
      <c r="A1304" s="1">
        <v>43941</v>
      </c>
      <c r="B1304" s="2">
        <v>732.7</v>
      </c>
      <c r="C1304" s="2">
        <v>765.57</v>
      </c>
      <c r="D1304" s="2">
        <v>712.21</v>
      </c>
      <c r="E1304" s="2">
        <v>746.36</v>
      </c>
      <c r="F1304" s="2">
        <v>14746577</v>
      </c>
      <c r="G1304" s="27" t="str">
        <f>TEXT(StockData[[#This Row],[Date]],"dddd")</f>
        <v>Monday</v>
      </c>
      <c r="H1304" s="27" t="str">
        <f>TEXT(StockData[[#This Row],[Date]],"mmm yyyy")</f>
        <v>Apr 2020</v>
      </c>
      <c r="I1304" s="2">
        <f>StockData[[#This Row],[high]] - StockData[[#This Row],[low]]</f>
        <v>53.360000000000014</v>
      </c>
      <c r="J1304" s="27" t="str">
        <f>IF(StockData[[#This Row],[high]]=_xlfn.MAXIFS(StockData[high],StockData[Date],"&lt;="&amp;StockData[[#This Row],[Date]]),"New High","Repeat")</f>
        <v>Repeat</v>
      </c>
      <c r="K1304" s="27" t="str">
        <f>IF(StockData[[#This Row],[Spread]]&lt;5,"Low",IF(StockData[[#This Row],[Spread]]&lt;=15,"Medium","High"))</f>
        <v>High</v>
      </c>
      <c r="L1304" s="27" t="str">
        <f>IF(StockData[[#This Row],[Spread]] &gt; AVERAGE(StockData[Spread]) * 1.2, "High", IF(StockData[[#This Row],[Spread]] &lt; AVERAGE(StockData[Spread]) * 0.8, "Low", "Medium"))</f>
        <v>High</v>
      </c>
      <c r="M1304" s="13">
        <f>(StockData[[#This Row],[close]] - StockData[[#This Row],[open]] )/ StockData[[#This Row],[open]]</f>
        <v>1.8643373822846959E-2</v>
      </c>
      <c r="N1304" s="27">
        <f>IF(StockData[[#This Row],[change%]] &gt; 0.02, 0.9, IF(StockData[[#This Row],[change%]] &lt; -0.02, -0.9, 0))</f>
        <v>0</v>
      </c>
      <c r="O1304" s="27" t="str">
        <f>IF(StockData[[#This Row],[sentiment score]] &gt; 0.5, "Positive", IF(StockData[[#This Row],[sentiment score]] &lt; -0.5, "Negative", "Neutral"))</f>
        <v>Neutral</v>
      </c>
    </row>
    <row r="1305" spans="1:15" x14ac:dyDescent="0.3">
      <c r="A1305" s="1">
        <v>43938</v>
      </c>
      <c r="B1305" s="2">
        <v>772.28</v>
      </c>
      <c r="C1305" s="2">
        <v>774.95</v>
      </c>
      <c r="D1305" s="2">
        <v>747.66</v>
      </c>
      <c r="E1305" s="2">
        <v>753.89</v>
      </c>
      <c r="F1305" s="2">
        <v>13128237</v>
      </c>
      <c r="G1305" s="27" t="str">
        <f>TEXT(StockData[[#This Row],[Date]],"dddd")</f>
        <v>Friday</v>
      </c>
      <c r="H1305" s="27" t="str">
        <f>TEXT(StockData[[#This Row],[Date]],"mmm yyyy")</f>
        <v>Apr 2020</v>
      </c>
      <c r="I1305" s="2">
        <f>StockData[[#This Row],[high]] - StockData[[#This Row],[low]]</f>
        <v>27.290000000000077</v>
      </c>
      <c r="J1305" s="27" t="str">
        <f>IF(StockData[[#This Row],[high]]=_xlfn.MAXIFS(StockData[high],StockData[Date],"&lt;="&amp;StockData[[#This Row],[Date]]),"New High","Repeat")</f>
        <v>Repeat</v>
      </c>
      <c r="K1305" s="27" t="str">
        <f>IF(StockData[[#This Row],[Spread]]&lt;5,"Low",IF(StockData[[#This Row],[Spread]]&lt;=15,"Medium","High"))</f>
        <v>High</v>
      </c>
      <c r="L1305" s="27" t="str">
        <f>IF(StockData[[#This Row],[Spread]] &gt; AVERAGE(StockData[Spread]) * 1.2, "High", IF(StockData[[#This Row],[Spread]] &lt; AVERAGE(StockData[Spread]) * 0.8, "Low", "Medium"))</f>
        <v>High</v>
      </c>
      <c r="M1305" s="13">
        <f>(StockData[[#This Row],[close]] - StockData[[#This Row],[open]] )/ StockData[[#This Row],[open]]</f>
        <v>-2.381260682653958E-2</v>
      </c>
      <c r="N1305" s="27">
        <f>IF(StockData[[#This Row],[change%]] &gt; 0.02, 0.9, IF(StockData[[#This Row],[change%]] &lt; -0.02, -0.9, 0))</f>
        <v>-0.9</v>
      </c>
      <c r="O1305" s="27" t="str">
        <f>IF(StockData[[#This Row],[sentiment score]] &gt; 0.5, "Positive", IF(StockData[[#This Row],[sentiment score]] &lt; -0.5, "Negative", "Neutral"))</f>
        <v>Negative</v>
      </c>
    </row>
    <row r="1306" spans="1:15" x14ac:dyDescent="0.3">
      <c r="A1306" s="1">
        <v>43937</v>
      </c>
      <c r="B1306" s="2">
        <v>716.94</v>
      </c>
      <c r="C1306" s="2">
        <v>759.45</v>
      </c>
      <c r="D1306" s="2">
        <v>706.72</v>
      </c>
      <c r="E1306" s="2">
        <v>745.21</v>
      </c>
      <c r="F1306" s="2">
        <v>20657862</v>
      </c>
      <c r="G1306" s="27" t="str">
        <f>TEXT(StockData[[#This Row],[Date]],"dddd")</f>
        <v>Thursday</v>
      </c>
      <c r="H1306" s="27" t="str">
        <f>TEXT(StockData[[#This Row],[Date]],"mmm yyyy")</f>
        <v>Apr 2020</v>
      </c>
      <c r="I1306" s="2">
        <f>StockData[[#This Row],[high]] - StockData[[#This Row],[low]]</f>
        <v>52.730000000000018</v>
      </c>
      <c r="J1306" s="27" t="str">
        <f>IF(StockData[[#This Row],[high]]=_xlfn.MAXIFS(StockData[high],StockData[Date],"&lt;="&amp;StockData[[#This Row],[Date]]),"New High","Repeat")</f>
        <v>Repeat</v>
      </c>
      <c r="K1306" s="27" t="str">
        <f>IF(StockData[[#This Row],[Spread]]&lt;5,"Low",IF(StockData[[#This Row],[Spread]]&lt;=15,"Medium","High"))</f>
        <v>High</v>
      </c>
      <c r="L1306" s="27" t="str">
        <f>IF(StockData[[#This Row],[Spread]] &gt; AVERAGE(StockData[Spread]) * 1.2, "High", IF(StockData[[#This Row],[Spread]] &lt; AVERAGE(StockData[Spread]) * 0.8, "Low", "Medium"))</f>
        <v>High</v>
      </c>
      <c r="M1306" s="13">
        <f>(StockData[[#This Row],[close]] - StockData[[#This Row],[open]] )/ StockData[[#This Row],[open]]</f>
        <v>3.9431472647641339E-2</v>
      </c>
      <c r="N1306" s="27">
        <f>IF(StockData[[#This Row],[change%]] &gt; 0.02, 0.9, IF(StockData[[#This Row],[change%]] &lt; -0.02, -0.9, 0))</f>
        <v>0.9</v>
      </c>
      <c r="O1306" s="27" t="str">
        <f>IF(StockData[[#This Row],[sentiment score]] &gt; 0.5, "Positive", IF(StockData[[#This Row],[sentiment score]] &lt; -0.5, "Negative", "Neutral"))</f>
        <v>Positive</v>
      </c>
    </row>
    <row r="1307" spans="1:15" x14ac:dyDescent="0.3">
      <c r="A1307" s="1">
        <v>43936</v>
      </c>
      <c r="B1307" s="2">
        <v>742</v>
      </c>
      <c r="C1307" s="2">
        <v>753.13</v>
      </c>
      <c r="D1307" s="2">
        <v>710</v>
      </c>
      <c r="E1307" s="2">
        <v>729.83</v>
      </c>
      <c r="F1307" s="2">
        <v>23577001</v>
      </c>
      <c r="G1307" s="27" t="str">
        <f>TEXT(StockData[[#This Row],[Date]],"dddd")</f>
        <v>Wednesday</v>
      </c>
      <c r="H1307" s="27" t="str">
        <f>TEXT(StockData[[#This Row],[Date]],"mmm yyyy")</f>
        <v>Apr 2020</v>
      </c>
      <c r="I1307" s="2">
        <f>StockData[[#This Row],[high]] - StockData[[#This Row],[low]]</f>
        <v>43.129999999999995</v>
      </c>
      <c r="J1307" s="27" t="str">
        <f>IF(StockData[[#This Row],[high]]=_xlfn.MAXIFS(StockData[high],StockData[Date],"&lt;="&amp;StockData[[#This Row],[Date]]),"New High","Repeat")</f>
        <v>Repeat</v>
      </c>
      <c r="K1307" s="27" t="str">
        <f>IF(StockData[[#This Row],[Spread]]&lt;5,"Low",IF(StockData[[#This Row],[Spread]]&lt;=15,"Medium","High"))</f>
        <v>High</v>
      </c>
      <c r="L1307" s="27" t="str">
        <f>IF(StockData[[#This Row],[Spread]] &gt; AVERAGE(StockData[Spread]) * 1.2, "High", IF(StockData[[#This Row],[Spread]] &lt; AVERAGE(StockData[Spread]) * 0.8, "Low", "Medium"))</f>
        <v>High</v>
      </c>
      <c r="M1307" s="13">
        <f>(StockData[[#This Row],[close]] - StockData[[#This Row],[open]] )/ StockData[[#This Row],[open]]</f>
        <v>-1.6401617250673798E-2</v>
      </c>
      <c r="N1307" s="27">
        <f>IF(StockData[[#This Row],[change%]] &gt; 0.02, 0.9, IF(StockData[[#This Row],[change%]] &lt; -0.02, -0.9, 0))</f>
        <v>0</v>
      </c>
      <c r="O1307" s="27" t="str">
        <f>IF(StockData[[#This Row],[sentiment score]] &gt; 0.5, "Positive", IF(StockData[[#This Row],[sentiment score]] &lt; -0.5, "Negative", "Neutral"))</f>
        <v>Neutral</v>
      </c>
    </row>
    <row r="1308" spans="1:15" x14ac:dyDescent="0.3">
      <c r="A1308" s="1">
        <v>43935</v>
      </c>
      <c r="B1308" s="2">
        <v>698.97</v>
      </c>
      <c r="C1308" s="2">
        <v>741.88</v>
      </c>
      <c r="D1308" s="2">
        <v>692.43</v>
      </c>
      <c r="E1308" s="2">
        <v>709.89</v>
      </c>
      <c r="F1308" s="2">
        <v>30576511</v>
      </c>
      <c r="G1308" s="27" t="str">
        <f>TEXT(StockData[[#This Row],[Date]],"dddd")</f>
        <v>Tuesday</v>
      </c>
      <c r="H1308" s="27" t="str">
        <f>TEXT(StockData[[#This Row],[Date]],"mmm yyyy")</f>
        <v>Apr 2020</v>
      </c>
      <c r="I1308" s="2">
        <f>StockData[[#This Row],[high]] - StockData[[#This Row],[low]]</f>
        <v>49.450000000000045</v>
      </c>
      <c r="J1308" s="27" t="str">
        <f>IF(StockData[[#This Row],[high]]=_xlfn.MAXIFS(StockData[high],StockData[Date],"&lt;="&amp;StockData[[#This Row],[Date]]),"New High","Repeat")</f>
        <v>Repeat</v>
      </c>
      <c r="K1308" s="27" t="str">
        <f>IF(StockData[[#This Row],[Spread]]&lt;5,"Low",IF(StockData[[#This Row],[Spread]]&lt;=15,"Medium","High"))</f>
        <v>High</v>
      </c>
      <c r="L1308" s="27" t="str">
        <f>IF(StockData[[#This Row],[Spread]] &gt; AVERAGE(StockData[Spread]) * 1.2, "High", IF(StockData[[#This Row],[Spread]] &lt; AVERAGE(StockData[Spread]) * 0.8, "Low", "Medium"))</f>
        <v>High</v>
      </c>
      <c r="M1308" s="13">
        <f>(StockData[[#This Row],[close]] - StockData[[#This Row],[open]] )/ StockData[[#This Row],[open]]</f>
        <v>1.5622988111077669E-2</v>
      </c>
      <c r="N1308" s="27">
        <f>IF(StockData[[#This Row],[change%]] &gt; 0.02, 0.9, IF(StockData[[#This Row],[change%]] &lt; -0.02, -0.9, 0))</f>
        <v>0</v>
      </c>
      <c r="O1308" s="27" t="str">
        <f>IF(StockData[[#This Row],[sentiment score]] &gt; 0.5, "Positive", IF(StockData[[#This Row],[sentiment score]] &lt; -0.5, "Negative", "Neutral"))</f>
        <v>Neutral</v>
      </c>
    </row>
    <row r="1309" spans="1:15" x14ac:dyDescent="0.3">
      <c r="A1309" s="1">
        <v>43934</v>
      </c>
      <c r="B1309" s="2">
        <v>590.16</v>
      </c>
      <c r="C1309" s="2">
        <v>652</v>
      </c>
      <c r="D1309" s="2">
        <v>580.53</v>
      </c>
      <c r="E1309" s="2">
        <v>650.95000000000005</v>
      </c>
      <c r="F1309" s="2">
        <v>22475421</v>
      </c>
      <c r="G1309" s="27" t="str">
        <f>TEXT(StockData[[#This Row],[Date]],"dddd")</f>
        <v>Monday</v>
      </c>
      <c r="H1309" s="27" t="str">
        <f>TEXT(StockData[[#This Row],[Date]],"mmm yyyy")</f>
        <v>Apr 2020</v>
      </c>
      <c r="I1309" s="2">
        <f>StockData[[#This Row],[high]] - StockData[[#This Row],[low]]</f>
        <v>71.470000000000027</v>
      </c>
      <c r="J1309" s="27" t="str">
        <f>IF(StockData[[#This Row],[high]]=_xlfn.MAXIFS(StockData[high],StockData[Date],"&lt;="&amp;StockData[[#This Row],[Date]]),"New High","Repeat")</f>
        <v>Repeat</v>
      </c>
      <c r="K1309" s="27" t="str">
        <f>IF(StockData[[#This Row],[Spread]]&lt;5,"Low",IF(StockData[[#This Row],[Spread]]&lt;=15,"Medium","High"))</f>
        <v>High</v>
      </c>
      <c r="L1309" s="27" t="str">
        <f>IF(StockData[[#This Row],[Spread]] &gt; AVERAGE(StockData[Spread]) * 1.2, "High", IF(StockData[[#This Row],[Spread]] &lt; AVERAGE(StockData[Spread]) * 0.8, "Low", "Medium"))</f>
        <v>High</v>
      </c>
      <c r="M1309" s="13">
        <f>(StockData[[#This Row],[close]] - StockData[[#This Row],[open]] )/ StockData[[#This Row],[open]]</f>
        <v>0.1030059644842078</v>
      </c>
      <c r="N1309" s="27">
        <f>IF(StockData[[#This Row],[change%]] &gt; 0.02, 0.9, IF(StockData[[#This Row],[change%]] &lt; -0.02, -0.9, 0))</f>
        <v>0.9</v>
      </c>
      <c r="O1309" s="27" t="str">
        <f>IF(StockData[[#This Row],[sentiment score]] &gt; 0.5, "Positive", IF(StockData[[#This Row],[sentiment score]] &lt; -0.5, "Negative", "Neutral"))</f>
        <v>Positive</v>
      </c>
    </row>
    <row r="1310" spans="1:15" x14ac:dyDescent="0.3">
      <c r="A1310" s="1">
        <v>43930</v>
      </c>
      <c r="B1310" s="2">
        <v>562.09</v>
      </c>
      <c r="C1310" s="2">
        <v>575.17999999999995</v>
      </c>
      <c r="D1310" s="2">
        <v>557.11</v>
      </c>
      <c r="E1310" s="2">
        <v>573</v>
      </c>
      <c r="F1310" s="2">
        <v>13650000</v>
      </c>
      <c r="G1310" s="27" t="str">
        <f>TEXT(StockData[[#This Row],[Date]],"dddd")</f>
        <v>Thursday</v>
      </c>
      <c r="H1310" s="27" t="str">
        <f>TEXT(StockData[[#This Row],[Date]],"mmm yyyy")</f>
        <v>Apr 2020</v>
      </c>
      <c r="I1310" s="2">
        <f>StockData[[#This Row],[high]] - StockData[[#This Row],[low]]</f>
        <v>18.069999999999936</v>
      </c>
      <c r="J1310" s="27" t="str">
        <f>IF(StockData[[#This Row],[high]]=_xlfn.MAXIFS(StockData[high],StockData[Date],"&lt;="&amp;StockData[[#This Row],[Date]]),"New High","Repeat")</f>
        <v>Repeat</v>
      </c>
      <c r="K1310" s="27" t="str">
        <f>IF(StockData[[#This Row],[Spread]]&lt;5,"Low",IF(StockData[[#This Row],[Spread]]&lt;=15,"Medium","High"))</f>
        <v>High</v>
      </c>
      <c r="L1310" s="27" t="str">
        <f>IF(StockData[[#This Row],[Spread]] &gt; AVERAGE(StockData[Spread]) * 1.2, "High", IF(StockData[[#This Row],[Spread]] &lt; AVERAGE(StockData[Spread]) * 0.8, "Low", "Medium"))</f>
        <v>High</v>
      </c>
      <c r="M1310" s="13">
        <f>(StockData[[#This Row],[close]] - StockData[[#This Row],[open]] )/ StockData[[#This Row],[open]]</f>
        <v>1.9409703072461648E-2</v>
      </c>
      <c r="N1310" s="27">
        <f>IF(StockData[[#This Row],[change%]] &gt; 0.02, 0.9, IF(StockData[[#This Row],[change%]] &lt; -0.02, -0.9, 0))</f>
        <v>0</v>
      </c>
      <c r="O1310" s="27" t="str">
        <f>IF(StockData[[#This Row],[sentiment score]] &gt; 0.5, "Positive", IF(StockData[[#This Row],[sentiment score]] &lt; -0.5, "Negative", "Neutral"))</f>
        <v>Neutral</v>
      </c>
    </row>
    <row r="1311" spans="1:15" x14ac:dyDescent="0.3">
      <c r="A1311" s="1">
        <v>43929</v>
      </c>
      <c r="B1311" s="2">
        <v>554.20000000000005</v>
      </c>
      <c r="C1311" s="2">
        <v>557.21</v>
      </c>
      <c r="D1311" s="2">
        <v>533.33000000000004</v>
      </c>
      <c r="E1311" s="2">
        <v>548.84</v>
      </c>
      <c r="F1311" s="2">
        <v>12656024</v>
      </c>
      <c r="G1311" s="27" t="str">
        <f>TEXT(StockData[[#This Row],[Date]],"dddd")</f>
        <v>Wednesday</v>
      </c>
      <c r="H1311" s="27" t="str">
        <f>TEXT(StockData[[#This Row],[Date]],"mmm yyyy")</f>
        <v>Apr 2020</v>
      </c>
      <c r="I1311" s="2">
        <f>StockData[[#This Row],[high]] - StockData[[#This Row],[low]]</f>
        <v>23.879999999999995</v>
      </c>
      <c r="J1311" s="27" t="str">
        <f>IF(StockData[[#This Row],[high]]=_xlfn.MAXIFS(StockData[high],StockData[Date],"&lt;="&amp;StockData[[#This Row],[Date]]),"New High","Repeat")</f>
        <v>Repeat</v>
      </c>
      <c r="K1311" s="27" t="str">
        <f>IF(StockData[[#This Row],[Spread]]&lt;5,"Low",IF(StockData[[#This Row],[Spread]]&lt;=15,"Medium","High"))</f>
        <v>High</v>
      </c>
      <c r="L1311" s="27" t="str">
        <f>IF(StockData[[#This Row],[Spread]] &gt; AVERAGE(StockData[Spread]) * 1.2, "High", IF(StockData[[#This Row],[Spread]] &lt; AVERAGE(StockData[Spread]) * 0.8, "Low", "Medium"))</f>
        <v>High</v>
      </c>
      <c r="M1311" s="13">
        <f>(StockData[[#This Row],[close]] - StockData[[#This Row],[open]] )/ StockData[[#This Row],[open]]</f>
        <v>-9.6715987008300485E-3</v>
      </c>
      <c r="N1311" s="27">
        <f>IF(StockData[[#This Row],[change%]] &gt; 0.02, 0.9, IF(StockData[[#This Row],[change%]] &lt; -0.02, -0.9, 0))</f>
        <v>0</v>
      </c>
      <c r="O1311" s="27" t="str">
        <f>IF(StockData[[#This Row],[sentiment score]] &gt; 0.5, "Positive", IF(StockData[[#This Row],[sentiment score]] &lt; -0.5, "Negative", "Neutral"))</f>
        <v>Neutral</v>
      </c>
    </row>
    <row r="1312" spans="1:15" x14ac:dyDescent="0.3">
      <c r="A1312" s="1">
        <v>43928</v>
      </c>
      <c r="B1312" s="2">
        <v>545</v>
      </c>
      <c r="C1312" s="2">
        <v>565</v>
      </c>
      <c r="D1312" s="2">
        <v>532.34</v>
      </c>
      <c r="E1312" s="2">
        <v>545.45000000000005</v>
      </c>
      <c r="F1312" s="2">
        <v>17919784</v>
      </c>
      <c r="G1312" s="27" t="str">
        <f>TEXT(StockData[[#This Row],[Date]],"dddd")</f>
        <v>Tuesday</v>
      </c>
      <c r="H1312" s="27" t="str">
        <f>TEXT(StockData[[#This Row],[Date]],"mmm yyyy")</f>
        <v>Apr 2020</v>
      </c>
      <c r="I1312" s="2">
        <f>StockData[[#This Row],[high]] - StockData[[#This Row],[low]]</f>
        <v>32.659999999999968</v>
      </c>
      <c r="J1312" s="27" t="str">
        <f>IF(StockData[[#This Row],[high]]=_xlfn.MAXIFS(StockData[high],StockData[Date],"&lt;="&amp;StockData[[#This Row],[Date]]),"New High","Repeat")</f>
        <v>Repeat</v>
      </c>
      <c r="K1312" s="27" t="str">
        <f>IF(StockData[[#This Row],[Spread]]&lt;5,"Low",IF(StockData[[#This Row],[Spread]]&lt;=15,"Medium","High"))</f>
        <v>High</v>
      </c>
      <c r="L1312" s="27" t="str">
        <f>IF(StockData[[#This Row],[Spread]] &gt; AVERAGE(StockData[Spread]) * 1.2, "High", IF(StockData[[#This Row],[Spread]] &lt; AVERAGE(StockData[Spread]) * 0.8, "Low", "Medium"))</f>
        <v>High</v>
      </c>
      <c r="M1312" s="13">
        <f>(StockData[[#This Row],[close]] - StockData[[#This Row],[open]] )/ StockData[[#This Row],[open]]</f>
        <v>8.2568807339457881E-4</v>
      </c>
      <c r="N1312" s="27">
        <f>IF(StockData[[#This Row],[change%]] &gt; 0.02, 0.9, IF(StockData[[#This Row],[change%]] &lt; -0.02, -0.9, 0))</f>
        <v>0</v>
      </c>
      <c r="O1312" s="27" t="str">
        <f>IF(StockData[[#This Row],[sentiment score]] &gt; 0.5, "Positive", IF(StockData[[#This Row],[sentiment score]] &lt; -0.5, "Negative", "Neutral"))</f>
        <v>Neutral</v>
      </c>
    </row>
    <row r="1313" spans="1:15" x14ac:dyDescent="0.3">
      <c r="A1313" s="1">
        <v>43927</v>
      </c>
      <c r="B1313" s="2">
        <v>511.2</v>
      </c>
      <c r="C1313" s="2">
        <v>521</v>
      </c>
      <c r="D1313" s="2">
        <v>497.96</v>
      </c>
      <c r="E1313" s="2">
        <v>516.24</v>
      </c>
      <c r="F1313" s="2">
        <v>14901836</v>
      </c>
      <c r="G1313" s="27" t="str">
        <f>TEXT(StockData[[#This Row],[Date]],"dddd")</f>
        <v>Monday</v>
      </c>
      <c r="H1313" s="27" t="str">
        <f>TEXT(StockData[[#This Row],[Date]],"mmm yyyy")</f>
        <v>Apr 2020</v>
      </c>
      <c r="I1313" s="2">
        <f>StockData[[#This Row],[high]] - StockData[[#This Row],[low]]</f>
        <v>23.04000000000002</v>
      </c>
      <c r="J1313" s="27" t="str">
        <f>IF(StockData[[#This Row],[high]]=_xlfn.MAXIFS(StockData[high],StockData[Date],"&lt;="&amp;StockData[[#This Row],[Date]]),"New High","Repeat")</f>
        <v>Repeat</v>
      </c>
      <c r="K1313" s="27" t="str">
        <f>IF(StockData[[#This Row],[Spread]]&lt;5,"Low",IF(StockData[[#This Row],[Spread]]&lt;=15,"Medium","High"))</f>
        <v>High</v>
      </c>
      <c r="L1313" s="27" t="str">
        <f>IF(StockData[[#This Row],[Spread]] &gt; AVERAGE(StockData[Spread]) * 1.2, "High", IF(StockData[[#This Row],[Spread]] &lt; AVERAGE(StockData[Spread]) * 0.8, "Low", "Medium"))</f>
        <v>High</v>
      </c>
      <c r="M1313" s="13">
        <f>(StockData[[#This Row],[close]] - StockData[[#This Row],[open]] )/ StockData[[#This Row],[open]]</f>
        <v>9.8591549295775054E-3</v>
      </c>
      <c r="N1313" s="27">
        <f>IF(StockData[[#This Row],[change%]] &gt; 0.02, 0.9, IF(StockData[[#This Row],[change%]] &lt; -0.02, -0.9, 0))</f>
        <v>0</v>
      </c>
      <c r="O1313" s="27" t="str">
        <f>IF(StockData[[#This Row],[sentiment score]] &gt; 0.5, "Positive", IF(StockData[[#This Row],[sentiment score]] &lt; -0.5, "Negative", "Neutral"))</f>
        <v>Neutral</v>
      </c>
    </row>
    <row r="1314" spans="1:15" x14ac:dyDescent="0.3">
      <c r="A1314" s="1">
        <v>43924</v>
      </c>
      <c r="B1314" s="2">
        <v>509.5</v>
      </c>
      <c r="C1314" s="2">
        <v>515.49</v>
      </c>
      <c r="D1314" s="2">
        <v>468.39</v>
      </c>
      <c r="E1314" s="2">
        <v>480.01</v>
      </c>
      <c r="F1314" s="2">
        <v>22562076</v>
      </c>
      <c r="G1314" s="27" t="str">
        <f>TEXT(StockData[[#This Row],[Date]],"dddd")</f>
        <v>Friday</v>
      </c>
      <c r="H1314" s="27" t="str">
        <f>TEXT(StockData[[#This Row],[Date]],"mmm yyyy")</f>
        <v>Apr 2020</v>
      </c>
      <c r="I1314" s="2">
        <f>StockData[[#This Row],[high]] - StockData[[#This Row],[low]]</f>
        <v>47.100000000000023</v>
      </c>
      <c r="J1314" s="27" t="str">
        <f>IF(StockData[[#This Row],[high]]=_xlfn.MAXIFS(StockData[high],StockData[Date],"&lt;="&amp;StockData[[#This Row],[Date]]),"New High","Repeat")</f>
        <v>Repeat</v>
      </c>
      <c r="K1314" s="27" t="str">
        <f>IF(StockData[[#This Row],[Spread]]&lt;5,"Low",IF(StockData[[#This Row],[Spread]]&lt;=15,"Medium","High"))</f>
        <v>High</v>
      </c>
      <c r="L1314" s="27" t="str">
        <f>IF(StockData[[#This Row],[Spread]] &gt; AVERAGE(StockData[Spread]) * 1.2, "High", IF(StockData[[#This Row],[Spread]] &lt; AVERAGE(StockData[Spread]) * 0.8, "Low", "Medium"))</f>
        <v>High</v>
      </c>
      <c r="M1314" s="13">
        <f>(StockData[[#This Row],[close]] - StockData[[#This Row],[open]] )/ StockData[[#This Row],[open]]</f>
        <v>-5.7880274779195308E-2</v>
      </c>
      <c r="N1314" s="27">
        <f>IF(StockData[[#This Row],[change%]] &gt; 0.02, 0.9, IF(StockData[[#This Row],[change%]] &lt; -0.02, -0.9, 0))</f>
        <v>-0.9</v>
      </c>
      <c r="O1314" s="27" t="str">
        <f>IF(StockData[[#This Row],[sentiment score]] &gt; 0.5, "Positive", IF(StockData[[#This Row],[sentiment score]] &lt; -0.5, "Negative", "Neutral"))</f>
        <v>Negative</v>
      </c>
    </row>
    <row r="1315" spans="1:15" x14ac:dyDescent="0.3">
      <c r="A1315" s="1">
        <v>43923</v>
      </c>
      <c r="B1315" s="2">
        <v>481.03</v>
      </c>
      <c r="C1315" s="2">
        <v>494.26</v>
      </c>
      <c r="D1315" s="2">
        <v>446.4</v>
      </c>
      <c r="E1315" s="2">
        <v>454.47</v>
      </c>
      <c r="F1315" s="2">
        <v>19858427</v>
      </c>
      <c r="G1315" s="27" t="str">
        <f>TEXT(StockData[[#This Row],[Date]],"dddd")</f>
        <v>Thursday</v>
      </c>
      <c r="H1315" s="27" t="str">
        <f>TEXT(StockData[[#This Row],[Date]],"mmm yyyy")</f>
        <v>Apr 2020</v>
      </c>
      <c r="I1315" s="2">
        <f>StockData[[#This Row],[high]] - StockData[[#This Row],[low]]</f>
        <v>47.860000000000014</v>
      </c>
      <c r="J1315" s="27" t="str">
        <f>IF(StockData[[#This Row],[high]]=_xlfn.MAXIFS(StockData[high],StockData[Date],"&lt;="&amp;StockData[[#This Row],[Date]]),"New High","Repeat")</f>
        <v>Repeat</v>
      </c>
      <c r="K1315" s="27" t="str">
        <f>IF(StockData[[#This Row],[Spread]]&lt;5,"Low",IF(StockData[[#This Row],[Spread]]&lt;=15,"Medium","High"))</f>
        <v>High</v>
      </c>
      <c r="L1315" s="27" t="str">
        <f>IF(StockData[[#This Row],[Spread]] &gt; AVERAGE(StockData[Spread]) * 1.2, "High", IF(StockData[[#This Row],[Spread]] &lt; AVERAGE(StockData[Spread]) * 0.8, "Low", "Medium"))</f>
        <v>High</v>
      </c>
      <c r="M1315" s="13">
        <f>(StockData[[#This Row],[close]] - StockData[[#This Row],[open]] )/ StockData[[#This Row],[open]]</f>
        <v>-5.5214851464565506E-2</v>
      </c>
      <c r="N1315" s="27">
        <f>IF(StockData[[#This Row],[change%]] &gt; 0.02, 0.9, IF(StockData[[#This Row],[change%]] &lt; -0.02, -0.9, 0))</f>
        <v>-0.9</v>
      </c>
      <c r="O1315" s="27" t="str">
        <f>IF(StockData[[#This Row],[sentiment score]] &gt; 0.5, "Positive", IF(StockData[[#This Row],[sentiment score]] &lt; -0.5, "Negative", "Neutral"))</f>
        <v>Negative</v>
      </c>
    </row>
    <row r="1316" spans="1:15" x14ac:dyDescent="0.3">
      <c r="A1316" s="1">
        <v>43922</v>
      </c>
      <c r="B1316" s="2">
        <v>504</v>
      </c>
      <c r="C1316" s="2">
        <v>513.95000000000005</v>
      </c>
      <c r="D1316" s="2">
        <v>475.1</v>
      </c>
      <c r="E1316" s="2">
        <v>481.56</v>
      </c>
      <c r="F1316" s="2">
        <v>13353180</v>
      </c>
      <c r="G1316" s="27" t="str">
        <f>TEXT(StockData[[#This Row],[Date]],"dddd")</f>
        <v>Wednesday</v>
      </c>
      <c r="H1316" s="27" t="str">
        <f>TEXT(StockData[[#This Row],[Date]],"mmm yyyy")</f>
        <v>Apr 2020</v>
      </c>
      <c r="I1316" s="2">
        <f>StockData[[#This Row],[high]] - StockData[[#This Row],[low]]</f>
        <v>38.850000000000023</v>
      </c>
      <c r="J1316" s="27" t="str">
        <f>IF(StockData[[#This Row],[high]]=_xlfn.MAXIFS(StockData[high],StockData[Date],"&lt;="&amp;StockData[[#This Row],[Date]]),"New High","Repeat")</f>
        <v>Repeat</v>
      </c>
      <c r="K1316" s="27" t="str">
        <f>IF(StockData[[#This Row],[Spread]]&lt;5,"Low",IF(StockData[[#This Row],[Spread]]&lt;=15,"Medium","High"))</f>
        <v>High</v>
      </c>
      <c r="L1316" s="27" t="str">
        <f>IF(StockData[[#This Row],[Spread]] &gt; AVERAGE(StockData[Spread]) * 1.2, "High", IF(StockData[[#This Row],[Spread]] &lt; AVERAGE(StockData[Spread]) * 0.8, "Low", "Medium"))</f>
        <v>High</v>
      </c>
      <c r="M1316" s="13">
        <f>(StockData[[#This Row],[close]] - StockData[[#This Row],[open]] )/ StockData[[#This Row],[open]]</f>
        <v>-4.4523809523809521E-2</v>
      </c>
      <c r="N1316" s="27">
        <f>IF(StockData[[#This Row],[change%]] &gt; 0.02, 0.9, IF(StockData[[#This Row],[change%]] &lt; -0.02, -0.9, 0))</f>
        <v>-0.9</v>
      </c>
      <c r="O1316" s="27" t="str">
        <f>IF(StockData[[#This Row],[sentiment score]] &gt; 0.5, "Positive", IF(StockData[[#This Row],[sentiment score]] &lt; -0.5, "Negative", "Neutral"))</f>
        <v>Negative</v>
      </c>
    </row>
    <row r="1317" spans="1:15" x14ac:dyDescent="0.3">
      <c r="A1317" s="1">
        <v>43921</v>
      </c>
      <c r="B1317" s="2">
        <v>501.25</v>
      </c>
      <c r="C1317" s="2">
        <v>542.96</v>
      </c>
      <c r="D1317" s="2">
        <v>497</v>
      </c>
      <c r="E1317" s="2">
        <v>524</v>
      </c>
      <c r="F1317" s="2">
        <v>17771485</v>
      </c>
      <c r="G1317" s="27" t="str">
        <f>TEXT(StockData[[#This Row],[Date]],"dddd")</f>
        <v>Tuesday</v>
      </c>
      <c r="H1317" s="27" t="str">
        <f>TEXT(StockData[[#This Row],[Date]],"mmm yyyy")</f>
        <v>Mar 2020</v>
      </c>
      <c r="I1317" s="2">
        <f>StockData[[#This Row],[high]] - StockData[[#This Row],[low]]</f>
        <v>45.960000000000036</v>
      </c>
      <c r="J1317" s="27" t="str">
        <f>IF(StockData[[#This Row],[high]]=_xlfn.MAXIFS(StockData[high],StockData[Date],"&lt;="&amp;StockData[[#This Row],[Date]]),"New High","Repeat")</f>
        <v>Repeat</v>
      </c>
      <c r="K1317" s="27" t="str">
        <f>IF(StockData[[#This Row],[Spread]]&lt;5,"Low",IF(StockData[[#This Row],[Spread]]&lt;=15,"Medium","High"))</f>
        <v>High</v>
      </c>
      <c r="L1317" s="27" t="str">
        <f>IF(StockData[[#This Row],[Spread]] &gt; AVERAGE(StockData[Spread]) * 1.2, "High", IF(StockData[[#This Row],[Spread]] &lt; AVERAGE(StockData[Spread]) * 0.8, "Low", "Medium"))</f>
        <v>High</v>
      </c>
      <c r="M1317" s="13">
        <f>(StockData[[#This Row],[close]] - StockData[[#This Row],[open]] )/ StockData[[#This Row],[open]]</f>
        <v>4.5386533665835414E-2</v>
      </c>
      <c r="N1317" s="27">
        <f>IF(StockData[[#This Row],[change%]] &gt; 0.02, 0.9, IF(StockData[[#This Row],[change%]] &lt; -0.02, -0.9, 0))</f>
        <v>0.9</v>
      </c>
      <c r="O1317" s="27" t="str">
        <f>IF(StockData[[#This Row],[sentiment score]] &gt; 0.5, "Positive", IF(StockData[[#This Row],[sentiment score]] &lt; -0.5, "Negative", "Neutral"))</f>
        <v>Positive</v>
      </c>
    </row>
    <row r="1318" spans="1:15" x14ac:dyDescent="0.3">
      <c r="A1318" s="1">
        <v>43920</v>
      </c>
      <c r="B1318" s="2">
        <v>510.26</v>
      </c>
      <c r="C1318" s="2">
        <v>516.65</v>
      </c>
      <c r="D1318" s="2">
        <v>491.23</v>
      </c>
      <c r="E1318" s="2">
        <v>502.13</v>
      </c>
      <c r="F1318" s="2">
        <v>11998067</v>
      </c>
      <c r="G1318" s="27" t="str">
        <f>TEXT(StockData[[#This Row],[Date]],"dddd")</f>
        <v>Monday</v>
      </c>
      <c r="H1318" s="27" t="str">
        <f>TEXT(StockData[[#This Row],[Date]],"mmm yyyy")</f>
        <v>Mar 2020</v>
      </c>
      <c r="I1318" s="2">
        <f>StockData[[#This Row],[high]] - StockData[[#This Row],[low]]</f>
        <v>25.419999999999959</v>
      </c>
      <c r="J1318" s="27" t="str">
        <f>IF(StockData[[#This Row],[high]]=_xlfn.MAXIFS(StockData[high],StockData[Date],"&lt;="&amp;StockData[[#This Row],[Date]]),"New High","Repeat")</f>
        <v>Repeat</v>
      </c>
      <c r="K1318" s="27" t="str">
        <f>IF(StockData[[#This Row],[Spread]]&lt;5,"Low",IF(StockData[[#This Row],[Spread]]&lt;=15,"Medium","High"))</f>
        <v>High</v>
      </c>
      <c r="L1318" s="27" t="str">
        <f>IF(StockData[[#This Row],[Spread]] &gt; AVERAGE(StockData[Spread]) * 1.2, "High", IF(StockData[[#This Row],[Spread]] &lt; AVERAGE(StockData[Spread]) * 0.8, "Low", "Medium"))</f>
        <v>High</v>
      </c>
      <c r="M1318" s="13">
        <f>(StockData[[#This Row],[close]] - StockData[[#This Row],[open]] )/ StockData[[#This Row],[open]]</f>
        <v>-1.5933053737310382E-2</v>
      </c>
      <c r="N1318" s="27">
        <f>IF(StockData[[#This Row],[change%]] &gt; 0.02, 0.9, IF(StockData[[#This Row],[change%]] &lt; -0.02, -0.9, 0))</f>
        <v>0</v>
      </c>
      <c r="O1318" s="27" t="str">
        <f>IF(StockData[[#This Row],[sentiment score]] &gt; 0.5, "Positive", IF(StockData[[#This Row],[sentiment score]] &lt; -0.5, "Negative", "Neutral"))</f>
        <v>Neutral</v>
      </c>
    </row>
    <row r="1319" spans="1:15" x14ac:dyDescent="0.3">
      <c r="A1319" s="1">
        <v>43917</v>
      </c>
      <c r="B1319" s="2">
        <v>505</v>
      </c>
      <c r="C1319" s="2">
        <v>525.79999999999995</v>
      </c>
      <c r="D1319" s="2">
        <v>494.03</v>
      </c>
      <c r="E1319" s="2">
        <v>514.36</v>
      </c>
      <c r="F1319" s="2">
        <v>14377408</v>
      </c>
      <c r="G1319" s="27" t="str">
        <f>TEXT(StockData[[#This Row],[Date]],"dddd")</f>
        <v>Friday</v>
      </c>
      <c r="H1319" s="27" t="str">
        <f>TEXT(StockData[[#This Row],[Date]],"mmm yyyy")</f>
        <v>Mar 2020</v>
      </c>
      <c r="I1319" s="2">
        <f>StockData[[#This Row],[high]] - StockData[[#This Row],[low]]</f>
        <v>31.769999999999982</v>
      </c>
      <c r="J1319" s="27" t="str">
        <f>IF(StockData[[#This Row],[high]]=_xlfn.MAXIFS(StockData[high],StockData[Date],"&lt;="&amp;StockData[[#This Row],[Date]]),"New High","Repeat")</f>
        <v>Repeat</v>
      </c>
      <c r="K1319" s="27" t="str">
        <f>IF(StockData[[#This Row],[Spread]]&lt;5,"Low",IF(StockData[[#This Row],[Spread]]&lt;=15,"Medium","High"))</f>
        <v>High</v>
      </c>
      <c r="L1319" s="27" t="str">
        <f>IF(StockData[[#This Row],[Spread]] &gt; AVERAGE(StockData[Spread]) * 1.2, "High", IF(StockData[[#This Row],[Spread]] &lt; AVERAGE(StockData[Spread]) * 0.8, "Low", "Medium"))</f>
        <v>High</v>
      </c>
      <c r="M1319" s="13">
        <f>(StockData[[#This Row],[close]] - StockData[[#This Row],[open]] )/ StockData[[#This Row],[open]]</f>
        <v>1.8534653465346562E-2</v>
      </c>
      <c r="N1319" s="27">
        <f>IF(StockData[[#This Row],[change%]] &gt; 0.02, 0.9, IF(StockData[[#This Row],[change%]] &lt; -0.02, -0.9, 0))</f>
        <v>0</v>
      </c>
      <c r="O1319" s="27" t="str">
        <f>IF(StockData[[#This Row],[sentiment score]] &gt; 0.5, "Positive", IF(StockData[[#This Row],[sentiment score]] &lt; -0.5, "Negative", "Neutral"))</f>
        <v>Neutral</v>
      </c>
    </row>
    <row r="1320" spans="1:15" x14ac:dyDescent="0.3">
      <c r="A1320" s="1">
        <v>43916</v>
      </c>
      <c r="B1320" s="2">
        <v>547.39</v>
      </c>
      <c r="C1320" s="2">
        <v>560</v>
      </c>
      <c r="D1320" s="2">
        <v>512.25</v>
      </c>
      <c r="E1320" s="2">
        <v>528.16</v>
      </c>
      <c r="F1320" s="2">
        <v>17422082</v>
      </c>
      <c r="G1320" s="27" t="str">
        <f>TEXT(StockData[[#This Row],[Date]],"dddd")</f>
        <v>Thursday</v>
      </c>
      <c r="H1320" s="27" t="str">
        <f>TEXT(StockData[[#This Row],[Date]],"mmm yyyy")</f>
        <v>Mar 2020</v>
      </c>
      <c r="I1320" s="2">
        <f>StockData[[#This Row],[high]] - StockData[[#This Row],[low]]</f>
        <v>47.75</v>
      </c>
      <c r="J1320" s="27" t="str">
        <f>IF(StockData[[#This Row],[high]]=_xlfn.MAXIFS(StockData[high],StockData[Date],"&lt;="&amp;StockData[[#This Row],[Date]]),"New High","Repeat")</f>
        <v>Repeat</v>
      </c>
      <c r="K1320" s="27" t="str">
        <f>IF(StockData[[#This Row],[Spread]]&lt;5,"Low",IF(StockData[[#This Row],[Spread]]&lt;=15,"Medium","High"))</f>
        <v>High</v>
      </c>
      <c r="L1320" s="27" t="str">
        <f>IF(StockData[[#This Row],[Spread]] &gt; AVERAGE(StockData[Spread]) * 1.2, "High", IF(StockData[[#This Row],[Spread]] &lt; AVERAGE(StockData[Spread]) * 0.8, "Low", "Medium"))</f>
        <v>High</v>
      </c>
      <c r="M1320" s="13">
        <f>(StockData[[#This Row],[close]] - StockData[[#This Row],[open]] )/ StockData[[#This Row],[open]]</f>
        <v>-3.5130345822905092E-2</v>
      </c>
      <c r="N1320" s="27">
        <f>IF(StockData[[#This Row],[change%]] &gt; 0.02, 0.9, IF(StockData[[#This Row],[change%]] &lt; -0.02, -0.9, 0))</f>
        <v>-0.9</v>
      </c>
      <c r="O1320" s="27" t="str">
        <f>IF(StockData[[#This Row],[sentiment score]] &gt; 0.5, "Positive", IF(StockData[[#This Row],[sentiment score]] &lt; -0.5, "Negative", "Neutral"))</f>
        <v>Negative</v>
      </c>
    </row>
    <row r="1321" spans="1:15" x14ac:dyDescent="0.3">
      <c r="A1321" s="1">
        <v>43915</v>
      </c>
      <c r="B1321" s="2">
        <v>545.25</v>
      </c>
      <c r="C1321" s="2">
        <v>557</v>
      </c>
      <c r="D1321" s="2">
        <v>511.11</v>
      </c>
      <c r="E1321" s="2">
        <v>539.25</v>
      </c>
      <c r="F1321" s="2">
        <v>21222745</v>
      </c>
      <c r="G1321" s="27" t="str">
        <f>TEXT(StockData[[#This Row],[Date]],"dddd")</f>
        <v>Wednesday</v>
      </c>
      <c r="H1321" s="27" t="str">
        <f>TEXT(StockData[[#This Row],[Date]],"mmm yyyy")</f>
        <v>Mar 2020</v>
      </c>
      <c r="I1321" s="2">
        <f>StockData[[#This Row],[high]] - StockData[[#This Row],[low]]</f>
        <v>45.889999999999986</v>
      </c>
      <c r="J1321" s="27" t="str">
        <f>IF(StockData[[#This Row],[high]]=_xlfn.MAXIFS(StockData[high],StockData[Date],"&lt;="&amp;StockData[[#This Row],[Date]]),"New High","Repeat")</f>
        <v>Repeat</v>
      </c>
      <c r="K1321" s="27" t="str">
        <f>IF(StockData[[#This Row],[Spread]]&lt;5,"Low",IF(StockData[[#This Row],[Spread]]&lt;=15,"Medium","High"))</f>
        <v>High</v>
      </c>
      <c r="L1321" s="27" t="str">
        <f>IF(StockData[[#This Row],[Spread]] &gt; AVERAGE(StockData[Spread]) * 1.2, "High", IF(StockData[[#This Row],[Spread]] &lt; AVERAGE(StockData[Spread]) * 0.8, "Low", "Medium"))</f>
        <v>High</v>
      </c>
      <c r="M1321" s="13">
        <f>(StockData[[#This Row],[close]] - StockData[[#This Row],[open]] )/ StockData[[#This Row],[open]]</f>
        <v>-1.1004126547455296E-2</v>
      </c>
      <c r="N1321" s="27">
        <f>IF(StockData[[#This Row],[change%]] &gt; 0.02, 0.9, IF(StockData[[#This Row],[change%]] &lt; -0.02, -0.9, 0))</f>
        <v>0</v>
      </c>
      <c r="O1321" s="27" t="str">
        <f>IF(StockData[[#This Row],[sentiment score]] &gt; 0.5, "Positive", IF(StockData[[#This Row],[sentiment score]] &lt; -0.5, "Negative", "Neutral"))</f>
        <v>Neutral</v>
      </c>
    </row>
    <row r="1322" spans="1:15" x14ac:dyDescent="0.3">
      <c r="A1322" s="1">
        <v>43914</v>
      </c>
      <c r="B1322" s="2">
        <v>477.3</v>
      </c>
      <c r="C1322" s="2">
        <v>513.69000000000005</v>
      </c>
      <c r="D1322" s="2">
        <v>474</v>
      </c>
      <c r="E1322" s="2">
        <v>505</v>
      </c>
      <c r="F1322" s="2">
        <v>22895170</v>
      </c>
      <c r="G1322" s="27" t="str">
        <f>TEXT(StockData[[#This Row],[Date]],"dddd")</f>
        <v>Tuesday</v>
      </c>
      <c r="H1322" s="27" t="str">
        <f>TEXT(StockData[[#This Row],[Date]],"mmm yyyy")</f>
        <v>Mar 2020</v>
      </c>
      <c r="I1322" s="2">
        <f>StockData[[#This Row],[high]] - StockData[[#This Row],[low]]</f>
        <v>39.690000000000055</v>
      </c>
      <c r="J1322" s="27" t="str">
        <f>IF(StockData[[#This Row],[high]]=_xlfn.MAXIFS(StockData[high],StockData[Date],"&lt;="&amp;StockData[[#This Row],[Date]]),"New High","Repeat")</f>
        <v>Repeat</v>
      </c>
      <c r="K1322" s="27" t="str">
        <f>IF(StockData[[#This Row],[Spread]]&lt;5,"Low",IF(StockData[[#This Row],[Spread]]&lt;=15,"Medium","High"))</f>
        <v>High</v>
      </c>
      <c r="L1322" s="27" t="str">
        <f>IF(StockData[[#This Row],[Spread]] &gt; AVERAGE(StockData[Spread]) * 1.2, "High", IF(StockData[[#This Row],[Spread]] &lt; AVERAGE(StockData[Spread]) * 0.8, "Low", "Medium"))</f>
        <v>High</v>
      </c>
      <c r="M1322" s="13">
        <f>(StockData[[#This Row],[close]] - StockData[[#This Row],[open]] )/ StockData[[#This Row],[open]]</f>
        <v>5.8034778965011496E-2</v>
      </c>
      <c r="N1322" s="27">
        <f>IF(StockData[[#This Row],[change%]] &gt; 0.02, 0.9, IF(StockData[[#This Row],[change%]] &lt; -0.02, -0.9, 0))</f>
        <v>0.9</v>
      </c>
      <c r="O1322" s="27" t="str">
        <f>IF(StockData[[#This Row],[sentiment score]] &gt; 0.5, "Positive", IF(StockData[[#This Row],[sentiment score]] &lt; -0.5, "Negative", "Neutral"))</f>
        <v>Positive</v>
      </c>
    </row>
    <row r="1323" spans="1:15" x14ac:dyDescent="0.3">
      <c r="A1323" s="1">
        <v>43913</v>
      </c>
      <c r="B1323" s="2">
        <v>433.6</v>
      </c>
      <c r="C1323" s="2">
        <v>442</v>
      </c>
      <c r="D1323" s="2">
        <v>410.5</v>
      </c>
      <c r="E1323" s="2">
        <v>434.29</v>
      </c>
      <c r="F1323" s="2">
        <v>16454549</v>
      </c>
      <c r="G1323" s="27" t="str">
        <f>TEXT(StockData[[#This Row],[Date]],"dddd")</f>
        <v>Monday</v>
      </c>
      <c r="H1323" s="27" t="str">
        <f>TEXT(StockData[[#This Row],[Date]],"mmm yyyy")</f>
        <v>Mar 2020</v>
      </c>
      <c r="I1323" s="2">
        <f>StockData[[#This Row],[high]] - StockData[[#This Row],[low]]</f>
        <v>31.5</v>
      </c>
      <c r="J1323" s="27" t="str">
        <f>IF(StockData[[#This Row],[high]]=_xlfn.MAXIFS(StockData[high],StockData[Date],"&lt;="&amp;StockData[[#This Row],[Date]]),"New High","Repeat")</f>
        <v>Repeat</v>
      </c>
      <c r="K1323" s="27" t="str">
        <f>IF(StockData[[#This Row],[Spread]]&lt;5,"Low",IF(StockData[[#This Row],[Spread]]&lt;=15,"Medium","High"))</f>
        <v>High</v>
      </c>
      <c r="L1323" s="27" t="str">
        <f>IF(StockData[[#This Row],[Spread]] &gt; AVERAGE(StockData[Spread]) * 1.2, "High", IF(StockData[[#This Row],[Spread]] &lt; AVERAGE(StockData[Spread]) * 0.8, "Low", "Medium"))</f>
        <v>High</v>
      </c>
      <c r="M1323" s="13">
        <f>(StockData[[#This Row],[close]] - StockData[[#This Row],[open]] )/ StockData[[#This Row],[open]]</f>
        <v>1.5913284132841276E-3</v>
      </c>
      <c r="N1323" s="27">
        <f>IF(StockData[[#This Row],[change%]] &gt; 0.02, 0.9, IF(StockData[[#This Row],[change%]] &lt; -0.02, -0.9, 0))</f>
        <v>0</v>
      </c>
      <c r="O1323" s="27" t="str">
        <f>IF(StockData[[#This Row],[sentiment score]] &gt; 0.5, "Positive", IF(StockData[[#This Row],[sentiment score]] &lt; -0.5, "Negative", "Neutral"))</f>
        <v>Neutral</v>
      </c>
    </row>
    <row r="1324" spans="1:15" x14ac:dyDescent="0.3">
      <c r="A1324" s="1">
        <v>43910</v>
      </c>
      <c r="B1324" s="2">
        <v>438.2</v>
      </c>
      <c r="C1324" s="2">
        <v>477</v>
      </c>
      <c r="D1324" s="2">
        <v>425.79</v>
      </c>
      <c r="E1324" s="2">
        <v>427.53</v>
      </c>
      <c r="F1324" s="2">
        <v>28285502</v>
      </c>
      <c r="G1324" s="27" t="str">
        <f>TEXT(StockData[[#This Row],[Date]],"dddd")</f>
        <v>Friday</v>
      </c>
      <c r="H1324" s="27" t="str">
        <f>TEXT(StockData[[#This Row],[Date]],"mmm yyyy")</f>
        <v>Mar 2020</v>
      </c>
      <c r="I1324" s="2">
        <f>StockData[[#This Row],[high]] - StockData[[#This Row],[low]]</f>
        <v>51.20999999999998</v>
      </c>
      <c r="J1324" s="27" t="str">
        <f>IF(StockData[[#This Row],[high]]=_xlfn.MAXIFS(StockData[high],StockData[Date],"&lt;="&amp;StockData[[#This Row],[Date]]),"New High","Repeat")</f>
        <v>Repeat</v>
      </c>
      <c r="K1324" s="27" t="str">
        <f>IF(StockData[[#This Row],[Spread]]&lt;5,"Low",IF(StockData[[#This Row],[Spread]]&lt;=15,"Medium","High"))</f>
        <v>High</v>
      </c>
      <c r="L1324" s="27" t="str">
        <f>IF(StockData[[#This Row],[Spread]] &gt; AVERAGE(StockData[Spread]) * 1.2, "High", IF(StockData[[#This Row],[Spread]] &lt; AVERAGE(StockData[Spread]) * 0.8, "Low", "Medium"))</f>
        <v>High</v>
      </c>
      <c r="M1324" s="13">
        <f>(StockData[[#This Row],[close]] - StockData[[#This Row],[open]] )/ StockData[[#This Row],[open]]</f>
        <v>-2.4349612049292597E-2</v>
      </c>
      <c r="N1324" s="27">
        <f>IF(StockData[[#This Row],[change%]] &gt; 0.02, 0.9, IF(StockData[[#This Row],[change%]] &lt; -0.02, -0.9, 0))</f>
        <v>-0.9</v>
      </c>
      <c r="O1324" s="27" t="str">
        <f>IF(StockData[[#This Row],[sentiment score]] &gt; 0.5, "Positive", IF(StockData[[#This Row],[sentiment score]] &lt; -0.5, "Negative", "Neutral"))</f>
        <v>Negative</v>
      </c>
    </row>
    <row r="1325" spans="1:15" x14ac:dyDescent="0.3">
      <c r="A1325" s="1">
        <v>43909</v>
      </c>
      <c r="B1325" s="2">
        <v>374.7</v>
      </c>
      <c r="C1325" s="2">
        <v>452</v>
      </c>
      <c r="D1325" s="2">
        <v>358.46</v>
      </c>
      <c r="E1325" s="2">
        <v>427.64</v>
      </c>
      <c r="F1325" s="2">
        <v>30195460</v>
      </c>
      <c r="G1325" s="27" t="str">
        <f>TEXT(StockData[[#This Row],[Date]],"dddd")</f>
        <v>Thursday</v>
      </c>
      <c r="H1325" s="27" t="str">
        <f>TEXT(StockData[[#This Row],[Date]],"mmm yyyy")</f>
        <v>Mar 2020</v>
      </c>
      <c r="I1325" s="2">
        <f>StockData[[#This Row],[high]] - StockData[[#This Row],[low]]</f>
        <v>93.54000000000002</v>
      </c>
      <c r="J1325" s="27" t="str">
        <f>IF(StockData[[#This Row],[high]]=_xlfn.MAXIFS(StockData[high],StockData[Date],"&lt;="&amp;StockData[[#This Row],[Date]]),"New High","Repeat")</f>
        <v>Repeat</v>
      </c>
      <c r="K1325" s="27" t="str">
        <f>IF(StockData[[#This Row],[Spread]]&lt;5,"Low",IF(StockData[[#This Row],[Spread]]&lt;=15,"Medium","High"))</f>
        <v>High</v>
      </c>
      <c r="L1325" s="27" t="str">
        <f>IF(StockData[[#This Row],[Spread]] &gt; AVERAGE(StockData[Spread]) * 1.2, "High", IF(StockData[[#This Row],[Spread]] &lt; AVERAGE(StockData[Spread]) * 0.8, "Low", "Medium"))</f>
        <v>High</v>
      </c>
      <c r="M1325" s="13">
        <f>(StockData[[#This Row],[close]] - StockData[[#This Row],[open]] )/ StockData[[#This Row],[open]]</f>
        <v>0.14128636242327194</v>
      </c>
      <c r="N1325" s="27">
        <f>IF(StockData[[#This Row],[change%]] &gt; 0.02, 0.9, IF(StockData[[#This Row],[change%]] &lt; -0.02, -0.9, 0))</f>
        <v>0.9</v>
      </c>
      <c r="O1325" s="27" t="str">
        <f>IF(StockData[[#This Row],[sentiment score]] &gt; 0.5, "Positive", IF(StockData[[#This Row],[sentiment score]] &lt; -0.5, "Negative", "Neutral"))</f>
        <v>Positive</v>
      </c>
    </row>
    <row r="1326" spans="1:15" x14ac:dyDescent="0.3">
      <c r="A1326" s="1">
        <v>43908</v>
      </c>
      <c r="B1326" s="2">
        <v>389</v>
      </c>
      <c r="C1326" s="2">
        <v>404.86</v>
      </c>
      <c r="D1326" s="2">
        <v>350.51</v>
      </c>
      <c r="E1326" s="2">
        <v>361.22</v>
      </c>
      <c r="F1326" s="2">
        <v>23625005</v>
      </c>
      <c r="G1326" s="27" t="str">
        <f>TEXT(StockData[[#This Row],[Date]],"dddd")</f>
        <v>Wednesday</v>
      </c>
      <c r="H1326" s="27" t="str">
        <f>TEXT(StockData[[#This Row],[Date]],"mmm yyyy")</f>
        <v>Mar 2020</v>
      </c>
      <c r="I1326" s="2">
        <f>StockData[[#This Row],[high]] - StockData[[#This Row],[low]]</f>
        <v>54.350000000000023</v>
      </c>
      <c r="J1326" s="27" t="str">
        <f>IF(StockData[[#This Row],[high]]=_xlfn.MAXIFS(StockData[high],StockData[Date],"&lt;="&amp;StockData[[#This Row],[Date]]),"New High","Repeat")</f>
        <v>Repeat</v>
      </c>
      <c r="K1326" s="27" t="str">
        <f>IF(StockData[[#This Row],[Spread]]&lt;5,"Low",IF(StockData[[#This Row],[Spread]]&lt;=15,"Medium","High"))</f>
        <v>High</v>
      </c>
      <c r="L1326" s="27" t="str">
        <f>IF(StockData[[#This Row],[Spread]] &gt; AVERAGE(StockData[Spread]) * 1.2, "High", IF(StockData[[#This Row],[Spread]] &lt; AVERAGE(StockData[Spread]) * 0.8, "Low", "Medium"))</f>
        <v>High</v>
      </c>
      <c r="M1326" s="13">
        <f>(StockData[[#This Row],[close]] - StockData[[#This Row],[open]] )/ StockData[[#This Row],[open]]</f>
        <v>-7.1413881748071908E-2</v>
      </c>
      <c r="N1326" s="27">
        <f>IF(StockData[[#This Row],[change%]] &gt; 0.02, 0.9, IF(StockData[[#This Row],[change%]] &lt; -0.02, -0.9, 0))</f>
        <v>-0.9</v>
      </c>
      <c r="O1326" s="27" t="str">
        <f>IF(StockData[[#This Row],[sentiment score]] &gt; 0.5, "Positive", IF(StockData[[#This Row],[sentiment score]] &lt; -0.5, "Negative", "Neutral"))</f>
        <v>Negative</v>
      </c>
    </row>
    <row r="1327" spans="1:15" x14ac:dyDescent="0.3">
      <c r="A1327" s="1">
        <v>43907</v>
      </c>
      <c r="B1327" s="2">
        <v>440.01</v>
      </c>
      <c r="C1327" s="2">
        <v>471.85</v>
      </c>
      <c r="D1327" s="2">
        <v>396</v>
      </c>
      <c r="E1327" s="2">
        <v>430.2</v>
      </c>
      <c r="F1327" s="2">
        <v>23994580</v>
      </c>
      <c r="G1327" s="27" t="str">
        <f>TEXT(StockData[[#This Row],[Date]],"dddd")</f>
        <v>Tuesday</v>
      </c>
      <c r="H1327" s="27" t="str">
        <f>TEXT(StockData[[#This Row],[Date]],"mmm yyyy")</f>
        <v>Mar 2020</v>
      </c>
      <c r="I1327" s="2">
        <f>StockData[[#This Row],[high]] - StockData[[#This Row],[low]]</f>
        <v>75.850000000000023</v>
      </c>
      <c r="J1327" s="27" t="str">
        <f>IF(StockData[[#This Row],[high]]=_xlfn.MAXIFS(StockData[high],StockData[Date],"&lt;="&amp;StockData[[#This Row],[Date]]),"New High","Repeat")</f>
        <v>Repeat</v>
      </c>
      <c r="K1327" s="27" t="str">
        <f>IF(StockData[[#This Row],[Spread]]&lt;5,"Low",IF(StockData[[#This Row],[Spread]]&lt;=15,"Medium","High"))</f>
        <v>High</v>
      </c>
      <c r="L1327" s="27" t="str">
        <f>IF(StockData[[#This Row],[Spread]] &gt; AVERAGE(StockData[Spread]) * 1.2, "High", IF(StockData[[#This Row],[Spread]] &lt; AVERAGE(StockData[Spread]) * 0.8, "Low", "Medium"))</f>
        <v>High</v>
      </c>
      <c r="M1327" s="13">
        <f>(StockData[[#This Row],[close]] - StockData[[#This Row],[open]] )/ StockData[[#This Row],[open]]</f>
        <v>-2.2294947842094504E-2</v>
      </c>
      <c r="N1327" s="27">
        <f>IF(StockData[[#This Row],[change%]] &gt; 0.02, 0.9, IF(StockData[[#This Row],[change%]] &lt; -0.02, -0.9, 0))</f>
        <v>-0.9</v>
      </c>
      <c r="O1327" s="27" t="str">
        <f>IF(StockData[[#This Row],[sentiment score]] &gt; 0.5, "Positive", IF(StockData[[#This Row],[sentiment score]] &lt; -0.5, "Negative", "Neutral"))</f>
        <v>Negative</v>
      </c>
    </row>
    <row r="1328" spans="1:15" x14ac:dyDescent="0.3">
      <c r="A1328" s="1">
        <v>43906</v>
      </c>
      <c r="B1328" s="2">
        <v>469.5</v>
      </c>
      <c r="C1328" s="2">
        <v>494.87</v>
      </c>
      <c r="D1328" s="2">
        <v>442.17</v>
      </c>
      <c r="E1328" s="2">
        <v>445.07</v>
      </c>
      <c r="F1328" s="2">
        <v>20489464</v>
      </c>
      <c r="G1328" s="27" t="str">
        <f>TEXT(StockData[[#This Row],[Date]],"dddd")</f>
        <v>Monday</v>
      </c>
      <c r="H1328" s="27" t="str">
        <f>TEXT(StockData[[#This Row],[Date]],"mmm yyyy")</f>
        <v>Mar 2020</v>
      </c>
      <c r="I1328" s="2">
        <f>StockData[[#This Row],[high]] - StockData[[#This Row],[low]]</f>
        <v>52.699999999999989</v>
      </c>
      <c r="J1328" s="27" t="str">
        <f>IF(StockData[[#This Row],[high]]=_xlfn.MAXIFS(StockData[high],StockData[Date],"&lt;="&amp;StockData[[#This Row],[Date]]),"New High","Repeat")</f>
        <v>Repeat</v>
      </c>
      <c r="K1328" s="27" t="str">
        <f>IF(StockData[[#This Row],[Spread]]&lt;5,"Low",IF(StockData[[#This Row],[Spread]]&lt;=15,"Medium","High"))</f>
        <v>High</v>
      </c>
      <c r="L1328" s="27" t="str">
        <f>IF(StockData[[#This Row],[Spread]] &gt; AVERAGE(StockData[Spread]) * 1.2, "High", IF(StockData[[#This Row],[Spread]] &lt; AVERAGE(StockData[Spread]) * 0.8, "Low", "Medium"))</f>
        <v>High</v>
      </c>
      <c r="M1328" s="13">
        <f>(StockData[[#This Row],[close]] - StockData[[#This Row],[open]] )/ StockData[[#This Row],[open]]</f>
        <v>-5.2034078807241764E-2</v>
      </c>
      <c r="N1328" s="27">
        <f>IF(StockData[[#This Row],[change%]] &gt; 0.02, 0.9, IF(StockData[[#This Row],[change%]] &lt; -0.02, -0.9, 0))</f>
        <v>-0.9</v>
      </c>
      <c r="O1328" s="27" t="str">
        <f>IF(StockData[[#This Row],[sentiment score]] &gt; 0.5, "Positive", IF(StockData[[#This Row],[sentiment score]] &lt; -0.5, "Negative", "Neutral"))</f>
        <v>Negative</v>
      </c>
    </row>
    <row r="1329" spans="1:15" x14ac:dyDescent="0.3">
      <c r="A1329" s="1">
        <v>43903</v>
      </c>
      <c r="B1329" s="2">
        <v>595</v>
      </c>
      <c r="C1329" s="2">
        <v>607.57000000000005</v>
      </c>
      <c r="D1329" s="2">
        <v>502</v>
      </c>
      <c r="E1329" s="2">
        <v>546.62</v>
      </c>
      <c r="F1329" s="2">
        <v>22640254</v>
      </c>
      <c r="G1329" s="27" t="str">
        <f>TEXT(StockData[[#This Row],[Date]],"dddd")</f>
        <v>Friday</v>
      </c>
      <c r="H1329" s="27" t="str">
        <f>TEXT(StockData[[#This Row],[Date]],"mmm yyyy")</f>
        <v>Mar 2020</v>
      </c>
      <c r="I1329" s="2">
        <f>StockData[[#This Row],[high]] - StockData[[#This Row],[low]]</f>
        <v>105.57000000000005</v>
      </c>
      <c r="J1329" s="27" t="str">
        <f>IF(StockData[[#This Row],[high]]=_xlfn.MAXIFS(StockData[high],StockData[Date],"&lt;="&amp;StockData[[#This Row],[Date]]),"New High","Repeat")</f>
        <v>Repeat</v>
      </c>
      <c r="K1329" s="27" t="str">
        <f>IF(StockData[[#This Row],[Spread]]&lt;5,"Low",IF(StockData[[#This Row],[Spread]]&lt;=15,"Medium","High"))</f>
        <v>High</v>
      </c>
      <c r="L1329" s="27" t="str">
        <f>IF(StockData[[#This Row],[Spread]] &gt; AVERAGE(StockData[Spread]) * 1.2, "High", IF(StockData[[#This Row],[Spread]] &lt; AVERAGE(StockData[Spread]) * 0.8, "Low", "Medium"))</f>
        <v>High</v>
      </c>
      <c r="M1329" s="13">
        <f>(StockData[[#This Row],[close]] - StockData[[#This Row],[open]] )/ StockData[[#This Row],[open]]</f>
        <v>-8.1310924369747892E-2</v>
      </c>
      <c r="N1329" s="27">
        <f>IF(StockData[[#This Row],[change%]] &gt; 0.02, 0.9, IF(StockData[[#This Row],[change%]] &lt; -0.02, -0.9, 0))</f>
        <v>-0.9</v>
      </c>
      <c r="O1329" s="27" t="str">
        <f>IF(StockData[[#This Row],[sentiment score]] &gt; 0.5, "Positive", IF(StockData[[#This Row],[sentiment score]] &lt; -0.5, "Negative", "Neutral"))</f>
        <v>Negative</v>
      </c>
    </row>
    <row r="1330" spans="1:15" x14ac:dyDescent="0.3">
      <c r="A1330" s="1">
        <v>43902</v>
      </c>
      <c r="B1330" s="2">
        <v>580.89</v>
      </c>
      <c r="C1330" s="2">
        <v>594.5</v>
      </c>
      <c r="D1330" s="2">
        <v>546.25</v>
      </c>
      <c r="E1330" s="2">
        <v>560.54999999999995</v>
      </c>
      <c r="F1330" s="2">
        <v>18909052</v>
      </c>
      <c r="G1330" s="27" t="str">
        <f>TEXT(StockData[[#This Row],[Date]],"dddd")</f>
        <v>Thursday</v>
      </c>
      <c r="H1330" s="27" t="str">
        <f>TEXT(StockData[[#This Row],[Date]],"mmm yyyy")</f>
        <v>Mar 2020</v>
      </c>
      <c r="I1330" s="2">
        <f>StockData[[#This Row],[high]] - StockData[[#This Row],[low]]</f>
        <v>48.25</v>
      </c>
      <c r="J1330" s="27" t="str">
        <f>IF(StockData[[#This Row],[high]]=_xlfn.MAXIFS(StockData[high],StockData[Date],"&lt;="&amp;StockData[[#This Row],[Date]]),"New High","Repeat")</f>
        <v>Repeat</v>
      </c>
      <c r="K1330" s="27" t="str">
        <f>IF(StockData[[#This Row],[Spread]]&lt;5,"Low",IF(StockData[[#This Row],[Spread]]&lt;=15,"Medium","High"))</f>
        <v>High</v>
      </c>
      <c r="L1330" s="27" t="str">
        <f>IF(StockData[[#This Row],[Spread]] &gt; AVERAGE(StockData[Spread]) * 1.2, "High", IF(StockData[[#This Row],[Spread]] &lt; AVERAGE(StockData[Spread]) * 0.8, "Low", "Medium"))</f>
        <v>High</v>
      </c>
      <c r="M1330" s="13">
        <f>(StockData[[#This Row],[close]] - StockData[[#This Row],[open]] )/ StockData[[#This Row],[open]]</f>
        <v>-3.5015235242472811E-2</v>
      </c>
      <c r="N1330" s="27">
        <f>IF(StockData[[#This Row],[change%]] &gt; 0.02, 0.9, IF(StockData[[#This Row],[change%]] &lt; -0.02, -0.9, 0))</f>
        <v>-0.9</v>
      </c>
      <c r="O1330" s="27" t="str">
        <f>IF(StockData[[#This Row],[sentiment score]] &gt; 0.5, "Positive", IF(StockData[[#This Row],[sentiment score]] &lt; -0.5, "Negative", "Neutral"))</f>
        <v>Negative</v>
      </c>
    </row>
    <row r="1331" spans="1:15" x14ac:dyDescent="0.3">
      <c r="A1331" s="1">
        <v>43901</v>
      </c>
      <c r="B1331" s="2">
        <v>640.20000000000005</v>
      </c>
      <c r="C1331" s="2">
        <v>653.58000000000004</v>
      </c>
      <c r="D1331" s="2">
        <v>613</v>
      </c>
      <c r="E1331" s="2">
        <v>634.23</v>
      </c>
      <c r="F1331" s="2">
        <v>13413587</v>
      </c>
      <c r="G1331" s="27" t="str">
        <f>TEXT(StockData[[#This Row],[Date]],"dddd")</f>
        <v>Wednesday</v>
      </c>
      <c r="H1331" s="27" t="str">
        <f>TEXT(StockData[[#This Row],[Date]],"mmm yyyy")</f>
        <v>Mar 2020</v>
      </c>
      <c r="I1331" s="2">
        <f>StockData[[#This Row],[high]] - StockData[[#This Row],[low]]</f>
        <v>40.580000000000041</v>
      </c>
      <c r="J1331" s="27" t="str">
        <f>IF(StockData[[#This Row],[high]]=_xlfn.MAXIFS(StockData[high],StockData[Date],"&lt;="&amp;StockData[[#This Row],[Date]]),"New High","Repeat")</f>
        <v>Repeat</v>
      </c>
      <c r="K1331" s="27" t="str">
        <f>IF(StockData[[#This Row],[Spread]]&lt;5,"Low",IF(StockData[[#This Row],[Spread]]&lt;=15,"Medium","High"))</f>
        <v>High</v>
      </c>
      <c r="L1331" s="27" t="str">
        <f>IF(StockData[[#This Row],[Spread]] &gt; AVERAGE(StockData[Spread]) * 1.2, "High", IF(StockData[[#This Row],[Spread]] &lt; AVERAGE(StockData[Spread]) * 0.8, "Low", "Medium"))</f>
        <v>High</v>
      </c>
      <c r="M1331" s="13">
        <f>(StockData[[#This Row],[close]] - StockData[[#This Row],[open]] )/ StockData[[#This Row],[open]]</f>
        <v>-9.3252108716026655E-3</v>
      </c>
      <c r="N1331" s="27">
        <f>IF(StockData[[#This Row],[change%]] &gt; 0.02, 0.9, IF(StockData[[#This Row],[change%]] &lt; -0.02, -0.9, 0))</f>
        <v>0</v>
      </c>
      <c r="O1331" s="27" t="str">
        <f>IF(StockData[[#This Row],[sentiment score]] &gt; 0.5, "Positive", IF(StockData[[#This Row],[sentiment score]] &lt; -0.5, "Negative", "Neutral"))</f>
        <v>Neutral</v>
      </c>
    </row>
    <row r="1332" spans="1:15" x14ac:dyDescent="0.3">
      <c r="A1332" s="1">
        <v>43900</v>
      </c>
      <c r="B1332" s="2">
        <v>659.43</v>
      </c>
      <c r="C1332" s="2">
        <v>668</v>
      </c>
      <c r="D1332" s="2">
        <v>608</v>
      </c>
      <c r="E1332" s="2">
        <v>645.33000000000004</v>
      </c>
      <c r="F1332" s="2">
        <v>15594443</v>
      </c>
      <c r="G1332" s="27" t="str">
        <f>TEXT(StockData[[#This Row],[Date]],"dddd")</f>
        <v>Tuesday</v>
      </c>
      <c r="H1332" s="27" t="str">
        <f>TEXT(StockData[[#This Row],[Date]],"mmm yyyy")</f>
        <v>Mar 2020</v>
      </c>
      <c r="I1332" s="2">
        <f>StockData[[#This Row],[high]] - StockData[[#This Row],[low]]</f>
        <v>60</v>
      </c>
      <c r="J1332" s="27" t="str">
        <f>IF(StockData[[#This Row],[high]]=_xlfn.MAXIFS(StockData[high],StockData[Date],"&lt;="&amp;StockData[[#This Row],[Date]]),"New High","Repeat")</f>
        <v>Repeat</v>
      </c>
      <c r="K1332" s="27" t="str">
        <f>IF(StockData[[#This Row],[Spread]]&lt;5,"Low",IF(StockData[[#This Row],[Spread]]&lt;=15,"Medium","High"))</f>
        <v>High</v>
      </c>
      <c r="L1332" s="27" t="str">
        <f>IF(StockData[[#This Row],[Spread]] &gt; AVERAGE(StockData[Spread]) * 1.2, "High", IF(StockData[[#This Row],[Spread]] &lt; AVERAGE(StockData[Spread]) * 0.8, "Low", "Medium"))</f>
        <v>High</v>
      </c>
      <c r="M1332" s="13">
        <f>(StockData[[#This Row],[close]] - StockData[[#This Row],[open]] )/ StockData[[#This Row],[open]]</f>
        <v>-2.1382102725080614E-2</v>
      </c>
      <c r="N1332" s="27">
        <f>IF(StockData[[#This Row],[change%]] &gt; 0.02, 0.9, IF(StockData[[#This Row],[change%]] &lt; -0.02, -0.9, 0))</f>
        <v>-0.9</v>
      </c>
      <c r="O1332" s="27" t="str">
        <f>IF(StockData[[#This Row],[sentiment score]] &gt; 0.5, "Positive", IF(StockData[[#This Row],[sentiment score]] &lt; -0.5, "Negative", "Neutral"))</f>
        <v>Negative</v>
      </c>
    </row>
    <row r="1333" spans="1:15" x14ac:dyDescent="0.3">
      <c r="A1333" s="1">
        <v>43899</v>
      </c>
      <c r="B1333" s="2">
        <v>605.39</v>
      </c>
      <c r="C1333" s="2">
        <v>663</v>
      </c>
      <c r="D1333" s="2">
        <v>605</v>
      </c>
      <c r="E1333" s="2">
        <v>608</v>
      </c>
      <c r="F1333" s="2">
        <v>17073740</v>
      </c>
      <c r="G1333" s="27" t="str">
        <f>TEXT(StockData[[#This Row],[Date]],"dddd")</f>
        <v>Monday</v>
      </c>
      <c r="H1333" s="27" t="str">
        <f>TEXT(StockData[[#This Row],[Date]],"mmm yyyy")</f>
        <v>Mar 2020</v>
      </c>
      <c r="I1333" s="2">
        <f>StockData[[#This Row],[high]] - StockData[[#This Row],[low]]</f>
        <v>58</v>
      </c>
      <c r="J1333" s="27" t="str">
        <f>IF(StockData[[#This Row],[high]]=_xlfn.MAXIFS(StockData[high],StockData[Date],"&lt;="&amp;StockData[[#This Row],[Date]]),"New High","Repeat")</f>
        <v>Repeat</v>
      </c>
      <c r="K1333" s="27" t="str">
        <f>IF(StockData[[#This Row],[Spread]]&lt;5,"Low",IF(StockData[[#This Row],[Spread]]&lt;=15,"Medium","High"))</f>
        <v>High</v>
      </c>
      <c r="L1333" s="27" t="str">
        <f>IF(StockData[[#This Row],[Spread]] &gt; AVERAGE(StockData[Spread]) * 1.2, "High", IF(StockData[[#This Row],[Spread]] &lt; AVERAGE(StockData[Spread]) * 0.8, "Low", "Medium"))</f>
        <v>High</v>
      </c>
      <c r="M1333" s="13">
        <f>(StockData[[#This Row],[close]] - StockData[[#This Row],[open]] )/ StockData[[#This Row],[open]]</f>
        <v>4.3112704207205503E-3</v>
      </c>
      <c r="N1333" s="27">
        <f>IF(StockData[[#This Row],[change%]] &gt; 0.02, 0.9, IF(StockData[[#This Row],[change%]] &lt; -0.02, -0.9, 0))</f>
        <v>0</v>
      </c>
      <c r="O1333" s="27" t="str">
        <f>IF(StockData[[#This Row],[sentiment score]] &gt; 0.5, "Positive", IF(StockData[[#This Row],[sentiment score]] &lt; -0.5, "Negative", "Neutral"))</f>
        <v>Neutral</v>
      </c>
    </row>
    <row r="1334" spans="1:15" x14ac:dyDescent="0.3">
      <c r="A1334" s="1">
        <v>43896</v>
      </c>
      <c r="B1334" s="2">
        <v>690</v>
      </c>
      <c r="C1334" s="2">
        <v>707</v>
      </c>
      <c r="D1334" s="2">
        <v>684.27</v>
      </c>
      <c r="E1334" s="2">
        <v>703.48</v>
      </c>
      <c r="F1334" s="2">
        <v>12662918</v>
      </c>
      <c r="G1334" s="27" t="str">
        <f>TEXT(StockData[[#This Row],[Date]],"dddd")</f>
        <v>Friday</v>
      </c>
      <c r="H1334" s="27" t="str">
        <f>TEXT(StockData[[#This Row],[Date]],"mmm yyyy")</f>
        <v>Mar 2020</v>
      </c>
      <c r="I1334" s="2">
        <f>StockData[[#This Row],[high]] - StockData[[#This Row],[low]]</f>
        <v>22.730000000000018</v>
      </c>
      <c r="J1334" s="27" t="str">
        <f>IF(StockData[[#This Row],[high]]=_xlfn.MAXIFS(StockData[high],StockData[Date],"&lt;="&amp;StockData[[#This Row],[Date]]),"New High","Repeat")</f>
        <v>Repeat</v>
      </c>
      <c r="K1334" s="27" t="str">
        <f>IF(StockData[[#This Row],[Spread]]&lt;5,"Low",IF(StockData[[#This Row],[Spread]]&lt;=15,"Medium","High"))</f>
        <v>High</v>
      </c>
      <c r="L1334" s="27" t="str">
        <f>IF(StockData[[#This Row],[Spread]] &gt; AVERAGE(StockData[Spread]) * 1.2, "High", IF(StockData[[#This Row],[Spread]] &lt; AVERAGE(StockData[Spread]) * 0.8, "Low", "Medium"))</f>
        <v>High</v>
      </c>
      <c r="M1334" s="13">
        <f>(StockData[[#This Row],[close]] - StockData[[#This Row],[open]] )/ StockData[[#This Row],[open]]</f>
        <v>1.9536231884057998E-2</v>
      </c>
      <c r="N1334" s="27">
        <f>IF(StockData[[#This Row],[change%]] &gt; 0.02, 0.9, IF(StockData[[#This Row],[change%]] &lt; -0.02, -0.9, 0))</f>
        <v>0</v>
      </c>
      <c r="O1334" s="27" t="str">
        <f>IF(StockData[[#This Row],[sentiment score]] &gt; 0.5, "Positive", IF(StockData[[#This Row],[sentiment score]] &lt; -0.5, "Negative", "Neutral"))</f>
        <v>Neutral</v>
      </c>
    </row>
    <row r="1335" spans="1:15" x14ac:dyDescent="0.3">
      <c r="A1335" s="1">
        <v>43895</v>
      </c>
      <c r="B1335" s="2">
        <v>723.77</v>
      </c>
      <c r="C1335" s="2">
        <v>745.75</v>
      </c>
      <c r="D1335" s="2">
        <v>718.07</v>
      </c>
      <c r="E1335" s="2">
        <v>724.54</v>
      </c>
      <c r="F1335" s="2">
        <v>10852657</v>
      </c>
      <c r="G1335" s="27" t="str">
        <f>TEXT(StockData[[#This Row],[Date]],"dddd")</f>
        <v>Thursday</v>
      </c>
      <c r="H1335" s="27" t="str">
        <f>TEXT(StockData[[#This Row],[Date]],"mmm yyyy")</f>
        <v>Mar 2020</v>
      </c>
      <c r="I1335" s="2">
        <f>StockData[[#This Row],[high]] - StockData[[#This Row],[low]]</f>
        <v>27.67999999999995</v>
      </c>
      <c r="J1335" s="27" t="str">
        <f>IF(StockData[[#This Row],[high]]=_xlfn.MAXIFS(StockData[high],StockData[Date],"&lt;="&amp;StockData[[#This Row],[Date]]),"New High","Repeat")</f>
        <v>Repeat</v>
      </c>
      <c r="K1335" s="27" t="str">
        <f>IF(StockData[[#This Row],[Spread]]&lt;5,"Low",IF(StockData[[#This Row],[Spread]]&lt;=15,"Medium","High"))</f>
        <v>High</v>
      </c>
      <c r="L1335" s="27" t="str">
        <f>IF(StockData[[#This Row],[Spread]] &gt; AVERAGE(StockData[Spread]) * 1.2, "High", IF(StockData[[#This Row],[Spread]] &lt; AVERAGE(StockData[Spread]) * 0.8, "Low", "Medium"))</f>
        <v>High</v>
      </c>
      <c r="M1335" s="13">
        <f>(StockData[[#This Row],[close]] - StockData[[#This Row],[open]] )/ StockData[[#This Row],[open]]</f>
        <v>1.0638738825869845E-3</v>
      </c>
      <c r="N1335" s="27">
        <f>IF(StockData[[#This Row],[change%]] &gt; 0.02, 0.9, IF(StockData[[#This Row],[change%]] &lt; -0.02, -0.9, 0))</f>
        <v>0</v>
      </c>
      <c r="O1335" s="27" t="str">
        <f>IF(StockData[[#This Row],[sentiment score]] &gt; 0.5, "Positive", IF(StockData[[#This Row],[sentiment score]] &lt; -0.5, "Negative", "Neutral"))</f>
        <v>Neutral</v>
      </c>
    </row>
    <row r="1336" spans="1:15" x14ac:dyDescent="0.3">
      <c r="A1336" s="1">
        <v>43894</v>
      </c>
      <c r="B1336" s="2">
        <v>763.96</v>
      </c>
      <c r="C1336" s="2">
        <v>766.52</v>
      </c>
      <c r="D1336" s="2">
        <v>724.73</v>
      </c>
      <c r="E1336" s="2">
        <v>749.5</v>
      </c>
      <c r="F1336" s="2">
        <v>15048977</v>
      </c>
      <c r="G1336" s="27" t="str">
        <f>TEXT(StockData[[#This Row],[Date]],"dddd")</f>
        <v>Wednesday</v>
      </c>
      <c r="H1336" s="27" t="str">
        <f>TEXT(StockData[[#This Row],[Date]],"mmm yyyy")</f>
        <v>Mar 2020</v>
      </c>
      <c r="I1336" s="2">
        <f>StockData[[#This Row],[high]] - StockData[[#This Row],[low]]</f>
        <v>41.789999999999964</v>
      </c>
      <c r="J1336" s="27" t="str">
        <f>IF(StockData[[#This Row],[high]]=_xlfn.MAXIFS(StockData[high],StockData[Date],"&lt;="&amp;StockData[[#This Row],[Date]]),"New High","Repeat")</f>
        <v>Repeat</v>
      </c>
      <c r="K1336" s="27" t="str">
        <f>IF(StockData[[#This Row],[Spread]]&lt;5,"Low",IF(StockData[[#This Row],[Spread]]&lt;=15,"Medium","High"))</f>
        <v>High</v>
      </c>
      <c r="L1336" s="27" t="str">
        <f>IF(StockData[[#This Row],[Spread]] &gt; AVERAGE(StockData[Spread]) * 1.2, "High", IF(StockData[[#This Row],[Spread]] &lt; AVERAGE(StockData[Spread]) * 0.8, "Low", "Medium"))</f>
        <v>High</v>
      </c>
      <c r="M1336" s="13">
        <f>(StockData[[#This Row],[close]] - StockData[[#This Row],[open]] )/ StockData[[#This Row],[open]]</f>
        <v>-1.8927692549348181E-2</v>
      </c>
      <c r="N1336" s="27">
        <f>IF(StockData[[#This Row],[change%]] &gt; 0.02, 0.9, IF(StockData[[#This Row],[change%]] &lt; -0.02, -0.9, 0))</f>
        <v>0</v>
      </c>
      <c r="O1336" s="27" t="str">
        <f>IF(StockData[[#This Row],[sentiment score]] &gt; 0.5, "Positive", IF(StockData[[#This Row],[sentiment score]] &lt; -0.5, "Negative", "Neutral"))</f>
        <v>Neutral</v>
      </c>
    </row>
    <row r="1337" spans="1:15" x14ac:dyDescent="0.3">
      <c r="A1337" s="1">
        <v>43893</v>
      </c>
      <c r="B1337" s="2">
        <v>805</v>
      </c>
      <c r="C1337" s="2">
        <v>806.98</v>
      </c>
      <c r="D1337" s="2">
        <v>716.11</v>
      </c>
      <c r="E1337" s="2">
        <v>745.51</v>
      </c>
      <c r="F1337" s="2">
        <v>25784003</v>
      </c>
      <c r="G1337" s="27" t="str">
        <f>TEXT(StockData[[#This Row],[Date]],"dddd")</f>
        <v>Tuesday</v>
      </c>
      <c r="H1337" s="27" t="str">
        <f>TEXT(StockData[[#This Row],[Date]],"mmm yyyy")</f>
        <v>Mar 2020</v>
      </c>
      <c r="I1337" s="2">
        <f>StockData[[#This Row],[high]] - StockData[[#This Row],[low]]</f>
        <v>90.87</v>
      </c>
      <c r="J1337" s="27" t="str">
        <f>IF(StockData[[#This Row],[high]]=_xlfn.MAXIFS(StockData[high],StockData[Date],"&lt;="&amp;StockData[[#This Row],[Date]]),"New High","Repeat")</f>
        <v>Repeat</v>
      </c>
      <c r="K1337" s="27" t="str">
        <f>IF(StockData[[#This Row],[Spread]]&lt;5,"Low",IF(StockData[[#This Row],[Spread]]&lt;=15,"Medium","High"))</f>
        <v>High</v>
      </c>
      <c r="L1337" s="27" t="str">
        <f>IF(StockData[[#This Row],[Spread]] &gt; AVERAGE(StockData[Spread]) * 1.2, "High", IF(StockData[[#This Row],[Spread]] &lt; AVERAGE(StockData[Spread]) * 0.8, "Low", "Medium"))</f>
        <v>High</v>
      </c>
      <c r="M1337" s="13">
        <f>(StockData[[#This Row],[close]] - StockData[[#This Row],[open]] )/ StockData[[#This Row],[open]]</f>
        <v>-7.3900621118012433E-2</v>
      </c>
      <c r="N1337" s="27">
        <f>IF(StockData[[#This Row],[change%]] &gt; 0.02, 0.9, IF(StockData[[#This Row],[change%]] &lt; -0.02, -0.9, 0))</f>
        <v>-0.9</v>
      </c>
      <c r="O1337" s="27" t="str">
        <f>IF(StockData[[#This Row],[sentiment score]] &gt; 0.5, "Positive", IF(StockData[[#This Row],[sentiment score]] &lt; -0.5, "Negative", "Neutral"))</f>
        <v>Negative</v>
      </c>
    </row>
    <row r="1338" spans="1:15" x14ac:dyDescent="0.3">
      <c r="A1338" s="1">
        <v>43892</v>
      </c>
      <c r="B1338" s="2">
        <v>711.26</v>
      </c>
      <c r="C1338" s="2">
        <v>743.69</v>
      </c>
      <c r="D1338" s="2">
        <v>686.67</v>
      </c>
      <c r="E1338" s="2">
        <v>743.62</v>
      </c>
      <c r="F1338" s="2">
        <v>20194991</v>
      </c>
      <c r="G1338" s="27" t="str">
        <f>TEXT(StockData[[#This Row],[Date]],"dddd")</f>
        <v>Monday</v>
      </c>
      <c r="H1338" s="27" t="str">
        <f>TEXT(StockData[[#This Row],[Date]],"mmm yyyy")</f>
        <v>Mar 2020</v>
      </c>
      <c r="I1338" s="2">
        <f>StockData[[#This Row],[high]] - StockData[[#This Row],[low]]</f>
        <v>57.020000000000095</v>
      </c>
      <c r="J1338" s="27" t="str">
        <f>IF(StockData[[#This Row],[high]]=_xlfn.MAXIFS(StockData[high],StockData[Date],"&lt;="&amp;StockData[[#This Row],[Date]]),"New High","Repeat")</f>
        <v>Repeat</v>
      </c>
      <c r="K1338" s="27" t="str">
        <f>IF(StockData[[#This Row],[Spread]]&lt;5,"Low",IF(StockData[[#This Row],[Spread]]&lt;=15,"Medium","High"))</f>
        <v>High</v>
      </c>
      <c r="L1338" s="27" t="str">
        <f>IF(StockData[[#This Row],[Spread]] &gt; AVERAGE(StockData[Spread]) * 1.2, "High", IF(StockData[[#This Row],[Spread]] &lt; AVERAGE(StockData[Spread]) * 0.8, "Low", "Medium"))</f>
        <v>High</v>
      </c>
      <c r="M1338" s="13">
        <f>(StockData[[#This Row],[close]] - StockData[[#This Row],[open]] )/ StockData[[#This Row],[open]]</f>
        <v>4.5496724123386685E-2</v>
      </c>
      <c r="N1338" s="27">
        <f>IF(StockData[[#This Row],[change%]] &gt; 0.02, 0.9, IF(StockData[[#This Row],[change%]] &lt; -0.02, -0.9, 0))</f>
        <v>0.9</v>
      </c>
      <c r="O1338" s="27" t="str">
        <f>IF(StockData[[#This Row],[sentiment score]] &gt; 0.5, "Positive", IF(StockData[[#This Row],[sentiment score]] &lt; -0.5, "Negative", "Neutral"))</f>
        <v>Positive</v>
      </c>
    </row>
    <row r="1339" spans="1:15" x14ac:dyDescent="0.3">
      <c r="A1339" s="1">
        <v>43889</v>
      </c>
      <c r="B1339" s="2">
        <v>629.70000000000005</v>
      </c>
      <c r="C1339" s="2">
        <v>690.52</v>
      </c>
      <c r="D1339" s="2">
        <v>611.52</v>
      </c>
      <c r="E1339" s="2">
        <v>667.99</v>
      </c>
      <c r="F1339" s="2">
        <v>24564171</v>
      </c>
      <c r="G1339" s="27" t="str">
        <f>TEXT(StockData[[#This Row],[Date]],"dddd")</f>
        <v>Friday</v>
      </c>
      <c r="H1339" s="27" t="str">
        <f>TEXT(StockData[[#This Row],[Date]],"mmm yyyy")</f>
        <v>Feb 2020</v>
      </c>
      <c r="I1339" s="2">
        <f>StockData[[#This Row],[high]] - StockData[[#This Row],[low]]</f>
        <v>79</v>
      </c>
      <c r="J1339" s="27" t="str">
        <f>IF(StockData[[#This Row],[high]]=_xlfn.MAXIFS(StockData[high],StockData[Date],"&lt;="&amp;StockData[[#This Row],[Date]]),"New High","Repeat")</f>
        <v>Repeat</v>
      </c>
      <c r="K1339" s="27" t="str">
        <f>IF(StockData[[#This Row],[Spread]]&lt;5,"Low",IF(StockData[[#This Row],[Spread]]&lt;=15,"Medium","High"))</f>
        <v>High</v>
      </c>
      <c r="L1339" s="27" t="str">
        <f>IF(StockData[[#This Row],[Spread]] &gt; AVERAGE(StockData[Spread]) * 1.2, "High", IF(StockData[[#This Row],[Spread]] &lt; AVERAGE(StockData[Spread]) * 0.8, "Low", "Medium"))</f>
        <v>High</v>
      </c>
      <c r="M1339" s="13">
        <f>(StockData[[#This Row],[close]] - StockData[[#This Row],[open]] )/ StockData[[#This Row],[open]]</f>
        <v>6.0806733365094429E-2</v>
      </c>
      <c r="N1339" s="27">
        <f>IF(StockData[[#This Row],[change%]] &gt; 0.02, 0.9, IF(StockData[[#This Row],[change%]] &lt; -0.02, -0.9, 0))</f>
        <v>0.9</v>
      </c>
      <c r="O1339" s="27" t="str">
        <f>IF(StockData[[#This Row],[sentiment score]] &gt; 0.5, "Positive", IF(StockData[[#This Row],[sentiment score]] &lt; -0.5, "Negative", "Neutral"))</f>
        <v>Positive</v>
      </c>
    </row>
    <row r="1340" spans="1:15" x14ac:dyDescent="0.3">
      <c r="A1340" s="1">
        <v>43888</v>
      </c>
      <c r="B1340" s="2">
        <v>730</v>
      </c>
      <c r="C1340" s="2">
        <v>739.77</v>
      </c>
      <c r="D1340" s="2">
        <v>669</v>
      </c>
      <c r="E1340" s="2">
        <v>679</v>
      </c>
      <c r="F1340" s="2">
        <v>24277160</v>
      </c>
      <c r="G1340" s="27" t="str">
        <f>TEXT(StockData[[#This Row],[Date]],"dddd")</f>
        <v>Thursday</v>
      </c>
      <c r="H1340" s="27" t="str">
        <f>TEXT(StockData[[#This Row],[Date]],"mmm yyyy")</f>
        <v>Feb 2020</v>
      </c>
      <c r="I1340" s="2">
        <f>StockData[[#This Row],[high]] - StockData[[#This Row],[low]]</f>
        <v>70.769999999999982</v>
      </c>
      <c r="J1340" s="27" t="str">
        <f>IF(StockData[[#This Row],[high]]=_xlfn.MAXIFS(StockData[high],StockData[Date],"&lt;="&amp;StockData[[#This Row],[Date]]),"New High","Repeat")</f>
        <v>Repeat</v>
      </c>
      <c r="K1340" s="27" t="str">
        <f>IF(StockData[[#This Row],[Spread]]&lt;5,"Low",IF(StockData[[#This Row],[Spread]]&lt;=15,"Medium","High"))</f>
        <v>High</v>
      </c>
      <c r="L1340" s="27" t="str">
        <f>IF(StockData[[#This Row],[Spread]] &gt; AVERAGE(StockData[Spread]) * 1.2, "High", IF(StockData[[#This Row],[Spread]] &lt; AVERAGE(StockData[Spread]) * 0.8, "Low", "Medium"))</f>
        <v>High</v>
      </c>
      <c r="M1340" s="13">
        <f>(StockData[[#This Row],[close]] - StockData[[#This Row],[open]] )/ StockData[[#This Row],[open]]</f>
        <v>-6.9863013698630141E-2</v>
      </c>
      <c r="N1340" s="27">
        <f>IF(StockData[[#This Row],[change%]] &gt; 0.02, 0.9, IF(StockData[[#This Row],[change%]] &lt; -0.02, -0.9, 0))</f>
        <v>-0.9</v>
      </c>
      <c r="O1340" s="27" t="str">
        <f>IF(StockData[[#This Row],[sentiment score]] &gt; 0.5, "Positive", IF(StockData[[#This Row],[sentiment score]] &lt; -0.5, "Negative", "Neutral"))</f>
        <v>Negative</v>
      </c>
    </row>
    <row r="1341" spans="1:15" x14ac:dyDescent="0.3">
      <c r="A1341" s="1">
        <v>43887</v>
      </c>
      <c r="B1341" s="2">
        <v>782.5</v>
      </c>
      <c r="C1341" s="2">
        <v>813.31</v>
      </c>
      <c r="D1341" s="2">
        <v>776.11</v>
      </c>
      <c r="E1341" s="2">
        <v>778.8</v>
      </c>
      <c r="F1341" s="2">
        <v>14153843</v>
      </c>
      <c r="G1341" s="27" t="str">
        <f>TEXT(StockData[[#This Row],[Date]],"dddd")</f>
        <v>Wednesday</v>
      </c>
      <c r="H1341" s="27" t="str">
        <f>TEXT(StockData[[#This Row],[Date]],"mmm yyyy")</f>
        <v>Feb 2020</v>
      </c>
      <c r="I1341" s="2">
        <f>StockData[[#This Row],[high]] - StockData[[#This Row],[low]]</f>
        <v>37.199999999999932</v>
      </c>
      <c r="J1341" s="27" t="str">
        <f>IF(StockData[[#This Row],[high]]=_xlfn.MAXIFS(StockData[high],StockData[Date],"&lt;="&amp;StockData[[#This Row],[Date]]),"New High","Repeat")</f>
        <v>Repeat</v>
      </c>
      <c r="K1341" s="27" t="str">
        <f>IF(StockData[[#This Row],[Spread]]&lt;5,"Low",IF(StockData[[#This Row],[Spread]]&lt;=15,"Medium","High"))</f>
        <v>High</v>
      </c>
      <c r="L1341" s="27" t="str">
        <f>IF(StockData[[#This Row],[Spread]] &gt; AVERAGE(StockData[Spread]) * 1.2, "High", IF(StockData[[#This Row],[Spread]] &lt; AVERAGE(StockData[Spread]) * 0.8, "Low", "Medium"))</f>
        <v>High</v>
      </c>
      <c r="M1341" s="13">
        <f>(StockData[[#This Row],[close]] - StockData[[#This Row],[open]] )/ StockData[[#This Row],[open]]</f>
        <v>-4.7284345047923903E-3</v>
      </c>
      <c r="N1341" s="27">
        <f>IF(StockData[[#This Row],[change%]] &gt; 0.02, 0.9, IF(StockData[[#This Row],[change%]] &lt; -0.02, -0.9, 0))</f>
        <v>0</v>
      </c>
      <c r="O1341" s="27" t="str">
        <f>IF(StockData[[#This Row],[sentiment score]] &gt; 0.5, "Positive", IF(StockData[[#This Row],[sentiment score]] &lt; -0.5, "Negative", "Neutral"))</f>
        <v>Neutral</v>
      </c>
    </row>
    <row r="1342" spans="1:15" x14ac:dyDescent="0.3">
      <c r="A1342" s="1">
        <v>43886</v>
      </c>
      <c r="B1342" s="2">
        <v>849</v>
      </c>
      <c r="C1342" s="2">
        <v>856.6</v>
      </c>
      <c r="D1342" s="2">
        <v>787</v>
      </c>
      <c r="E1342" s="2">
        <v>799.91</v>
      </c>
      <c r="F1342" s="2">
        <v>17290481</v>
      </c>
      <c r="G1342" s="27" t="str">
        <f>TEXT(StockData[[#This Row],[Date]],"dddd")</f>
        <v>Tuesday</v>
      </c>
      <c r="H1342" s="27" t="str">
        <f>TEXT(StockData[[#This Row],[Date]],"mmm yyyy")</f>
        <v>Feb 2020</v>
      </c>
      <c r="I1342" s="2">
        <f>StockData[[#This Row],[high]] - StockData[[#This Row],[low]]</f>
        <v>69.600000000000023</v>
      </c>
      <c r="J1342" s="27" t="str">
        <f>IF(StockData[[#This Row],[high]]=_xlfn.MAXIFS(StockData[high],StockData[Date],"&lt;="&amp;StockData[[#This Row],[Date]]),"New High","Repeat")</f>
        <v>Repeat</v>
      </c>
      <c r="K1342" s="27" t="str">
        <f>IF(StockData[[#This Row],[Spread]]&lt;5,"Low",IF(StockData[[#This Row],[Spread]]&lt;=15,"Medium","High"))</f>
        <v>High</v>
      </c>
      <c r="L1342" s="27" t="str">
        <f>IF(StockData[[#This Row],[Spread]] &gt; AVERAGE(StockData[Spread]) * 1.2, "High", IF(StockData[[#This Row],[Spread]] &lt; AVERAGE(StockData[Spread]) * 0.8, "Low", "Medium"))</f>
        <v>High</v>
      </c>
      <c r="M1342" s="13">
        <f>(StockData[[#This Row],[close]] - StockData[[#This Row],[open]] )/ StockData[[#This Row],[open]]</f>
        <v>-5.7820965842167296E-2</v>
      </c>
      <c r="N1342" s="27">
        <f>IF(StockData[[#This Row],[change%]] &gt; 0.02, 0.9, IF(StockData[[#This Row],[change%]] &lt; -0.02, -0.9, 0))</f>
        <v>-0.9</v>
      </c>
      <c r="O1342" s="27" t="str">
        <f>IF(StockData[[#This Row],[sentiment score]] &gt; 0.5, "Positive", IF(StockData[[#This Row],[sentiment score]] &lt; -0.5, "Negative", "Neutral"))</f>
        <v>Negative</v>
      </c>
    </row>
    <row r="1343" spans="1:15" x14ac:dyDescent="0.3">
      <c r="A1343" s="1">
        <v>43885</v>
      </c>
      <c r="B1343" s="2">
        <v>839</v>
      </c>
      <c r="C1343" s="2">
        <v>863.5</v>
      </c>
      <c r="D1343" s="2">
        <v>822.2</v>
      </c>
      <c r="E1343" s="2">
        <v>833.79</v>
      </c>
      <c r="F1343" s="2">
        <v>15192163</v>
      </c>
      <c r="G1343" s="27" t="str">
        <f>TEXT(StockData[[#This Row],[Date]],"dddd")</f>
        <v>Monday</v>
      </c>
      <c r="H1343" s="27" t="str">
        <f>TEXT(StockData[[#This Row],[Date]],"mmm yyyy")</f>
        <v>Feb 2020</v>
      </c>
      <c r="I1343" s="2">
        <f>StockData[[#This Row],[high]] - StockData[[#This Row],[low]]</f>
        <v>41.299999999999955</v>
      </c>
      <c r="J1343" s="27" t="str">
        <f>IF(StockData[[#This Row],[high]]=_xlfn.MAXIFS(StockData[high],StockData[Date],"&lt;="&amp;StockData[[#This Row],[Date]]),"New High","Repeat")</f>
        <v>Repeat</v>
      </c>
      <c r="K1343" s="27" t="str">
        <f>IF(StockData[[#This Row],[Spread]]&lt;5,"Low",IF(StockData[[#This Row],[Spread]]&lt;=15,"Medium","High"))</f>
        <v>High</v>
      </c>
      <c r="L1343" s="27" t="str">
        <f>IF(StockData[[#This Row],[Spread]] &gt; AVERAGE(StockData[Spread]) * 1.2, "High", IF(StockData[[#This Row],[Spread]] &lt; AVERAGE(StockData[Spread]) * 0.8, "Low", "Medium"))</f>
        <v>High</v>
      </c>
      <c r="M1343" s="13">
        <f>(StockData[[#This Row],[close]] - StockData[[#This Row],[open]] )/ StockData[[#This Row],[open]]</f>
        <v>-6.2097735399285299E-3</v>
      </c>
      <c r="N1343" s="27">
        <f>IF(StockData[[#This Row],[change%]] &gt; 0.02, 0.9, IF(StockData[[#This Row],[change%]] &lt; -0.02, -0.9, 0))</f>
        <v>0</v>
      </c>
      <c r="O1343" s="27" t="str">
        <f>IF(StockData[[#This Row],[sentiment score]] &gt; 0.5, "Positive", IF(StockData[[#This Row],[sentiment score]] &lt; -0.5, "Negative", "Neutral"))</f>
        <v>Neutral</v>
      </c>
    </row>
    <row r="1344" spans="1:15" x14ac:dyDescent="0.3">
      <c r="A1344" s="1">
        <v>43882</v>
      </c>
      <c r="B1344" s="2">
        <v>906.98</v>
      </c>
      <c r="C1344" s="2">
        <v>913.06</v>
      </c>
      <c r="D1344" s="2">
        <v>880.45</v>
      </c>
      <c r="E1344" s="2">
        <v>901</v>
      </c>
      <c r="F1344" s="2">
        <v>14339446</v>
      </c>
      <c r="G1344" s="27" t="str">
        <f>TEXT(StockData[[#This Row],[Date]],"dddd")</f>
        <v>Friday</v>
      </c>
      <c r="H1344" s="27" t="str">
        <f>TEXT(StockData[[#This Row],[Date]],"mmm yyyy")</f>
        <v>Feb 2020</v>
      </c>
      <c r="I1344" s="2">
        <f>StockData[[#This Row],[high]] - StockData[[#This Row],[low]]</f>
        <v>32.6099999999999</v>
      </c>
      <c r="J1344" s="27" t="str">
        <f>IF(StockData[[#This Row],[high]]=_xlfn.MAXIFS(StockData[high],StockData[Date],"&lt;="&amp;StockData[[#This Row],[Date]]),"New High","Repeat")</f>
        <v>Repeat</v>
      </c>
      <c r="K1344" s="27" t="str">
        <f>IF(StockData[[#This Row],[Spread]]&lt;5,"Low",IF(StockData[[#This Row],[Spread]]&lt;=15,"Medium","High"))</f>
        <v>High</v>
      </c>
      <c r="L1344" s="27" t="str">
        <f>IF(StockData[[#This Row],[Spread]] &gt; AVERAGE(StockData[Spread]) * 1.2, "High", IF(StockData[[#This Row],[Spread]] &lt; AVERAGE(StockData[Spread]) * 0.8, "Low", "Medium"))</f>
        <v>High</v>
      </c>
      <c r="M1344" s="13">
        <f>(StockData[[#This Row],[close]] - StockData[[#This Row],[open]] )/ StockData[[#This Row],[open]]</f>
        <v>-6.5933096650422482E-3</v>
      </c>
      <c r="N1344" s="27">
        <f>IF(StockData[[#This Row],[change%]] &gt; 0.02, 0.9, IF(StockData[[#This Row],[change%]] &lt; -0.02, -0.9, 0))</f>
        <v>0</v>
      </c>
      <c r="O1344" s="27" t="str">
        <f>IF(StockData[[#This Row],[sentiment score]] &gt; 0.5, "Positive", IF(StockData[[#This Row],[sentiment score]] &lt; -0.5, "Negative", "Neutral"))</f>
        <v>Neutral</v>
      </c>
    </row>
    <row r="1345" spans="1:15" x14ac:dyDescent="0.3">
      <c r="A1345" s="1">
        <v>43881</v>
      </c>
      <c r="B1345" s="2">
        <v>911.95</v>
      </c>
      <c r="C1345" s="2">
        <v>912</v>
      </c>
      <c r="D1345" s="2">
        <v>859.94</v>
      </c>
      <c r="E1345" s="2">
        <v>899.41</v>
      </c>
      <c r="F1345" s="2">
        <v>17634893</v>
      </c>
      <c r="G1345" s="27" t="str">
        <f>TEXT(StockData[[#This Row],[Date]],"dddd")</f>
        <v>Thursday</v>
      </c>
      <c r="H1345" s="27" t="str">
        <f>TEXT(StockData[[#This Row],[Date]],"mmm yyyy")</f>
        <v>Feb 2020</v>
      </c>
      <c r="I1345" s="2">
        <f>StockData[[#This Row],[high]] - StockData[[#This Row],[low]]</f>
        <v>52.059999999999945</v>
      </c>
      <c r="J1345" s="27" t="str">
        <f>IF(StockData[[#This Row],[high]]=_xlfn.MAXIFS(StockData[high],StockData[Date],"&lt;="&amp;StockData[[#This Row],[Date]]),"New High","Repeat")</f>
        <v>Repeat</v>
      </c>
      <c r="K1345" s="27" t="str">
        <f>IF(StockData[[#This Row],[Spread]]&lt;5,"Low",IF(StockData[[#This Row],[Spread]]&lt;=15,"Medium","High"))</f>
        <v>High</v>
      </c>
      <c r="L1345" s="27" t="str">
        <f>IF(StockData[[#This Row],[Spread]] &gt; AVERAGE(StockData[Spread]) * 1.2, "High", IF(StockData[[#This Row],[Spread]] &lt; AVERAGE(StockData[Spread]) * 0.8, "Low", "Medium"))</f>
        <v>High</v>
      </c>
      <c r="M1345" s="13">
        <f>(StockData[[#This Row],[close]] - StockData[[#This Row],[open]] )/ StockData[[#This Row],[open]]</f>
        <v>-1.3750753879050471E-2</v>
      </c>
      <c r="N1345" s="27">
        <f>IF(StockData[[#This Row],[change%]] &gt; 0.02, 0.9, IF(StockData[[#This Row],[change%]] &lt; -0.02, -0.9, 0))</f>
        <v>0</v>
      </c>
      <c r="O1345" s="27" t="str">
        <f>IF(StockData[[#This Row],[sentiment score]] &gt; 0.5, "Positive", IF(StockData[[#This Row],[sentiment score]] &lt; -0.5, "Negative", "Neutral"))</f>
        <v>Neutral</v>
      </c>
    </row>
    <row r="1346" spans="1:15" x14ac:dyDescent="0.3">
      <c r="A1346" s="1">
        <v>43880</v>
      </c>
      <c r="B1346" s="2">
        <v>923.5</v>
      </c>
      <c r="C1346" s="2">
        <v>944.78</v>
      </c>
      <c r="D1346" s="2">
        <v>901.02</v>
      </c>
      <c r="E1346" s="2">
        <v>917.42</v>
      </c>
      <c r="F1346" s="2">
        <v>25422958</v>
      </c>
      <c r="G1346" s="27" t="str">
        <f>TEXT(StockData[[#This Row],[Date]],"dddd")</f>
        <v>Wednesday</v>
      </c>
      <c r="H1346" s="27" t="str">
        <f>TEXT(StockData[[#This Row],[Date]],"mmm yyyy")</f>
        <v>Feb 2020</v>
      </c>
      <c r="I1346" s="2">
        <f>StockData[[#This Row],[high]] - StockData[[#This Row],[low]]</f>
        <v>43.759999999999991</v>
      </c>
      <c r="J1346" s="27" t="str">
        <f>IF(StockData[[#This Row],[high]]=_xlfn.MAXIFS(StockData[high],StockData[Date],"&lt;="&amp;StockData[[#This Row],[Date]]),"New High","Repeat")</f>
        <v>Repeat</v>
      </c>
      <c r="K1346" s="27" t="str">
        <f>IF(StockData[[#This Row],[Spread]]&lt;5,"Low",IF(StockData[[#This Row],[Spread]]&lt;=15,"Medium","High"))</f>
        <v>High</v>
      </c>
      <c r="L1346" s="27" t="str">
        <f>IF(StockData[[#This Row],[Spread]] &gt; AVERAGE(StockData[Spread]) * 1.2, "High", IF(StockData[[#This Row],[Spread]] &lt; AVERAGE(StockData[Spread]) * 0.8, "Low", "Medium"))</f>
        <v>High</v>
      </c>
      <c r="M1346" s="13">
        <f>(StockData[[#This Row],[close]] - StockData[[#This Row],[open]] )/ StockData[[#This Row],[open]]</f>
        <v>-6.583649160801344E-3</v>
      </c>
      <c r="N1346" s="27">
        <f>IF(StockData[[#This Row],[change%]] &gt; 0.02, 0.9, IF(StockData[[#This Row],[change%]] &lt; -0.02, -0.9, 0))</f>
        <v>0</v>
      </c>
      <c r="O1346" s="27" t="str">
        <f>IF(StockData[[#This Row],[sentiment score]] &gt; 0.5, "Positive", IF(StockData[[#This Row],[sentiment score]] &lt; -0.5, "Negative", "Neutral"))</f>
        <v>Neutral</v>
      </c>
    </row>
    <row r="1347" spans="1:15" x14ac:dyDescent="0.3">
      <c r="A1347" s="1">
        <v>43879</v>
      </c>
      <c r="B1347" s="2">
        <v>841.6</v>
      </c>
      <c r="C1347" s="2">
        <v>860</v>
      </c>
      <c r="D1347" s="2">
        <v>832.36</v>
      </c>
      <c r="E1347" s="2">
        <v>858.4</v>
      </c>
      <c r="F1347" s="2">
        <v>16698369</v>
      </c>
      <c r="G1347" s="27" t="str">
        <f>TEXT(StockData[[#This Row],[Date]],"dddd")</f>
        <v>Tuesday</v>
      </c>
      <c r="H1347" s="27" t="str">
        <f>TEXT(StockData[[#This Row],[Date]],"mmm yyyy")</f>
        <v>Feb 2020</v>
      </c>
      <c r="I1347" s="2">
        <f>StockData[[#This Row],[high]] - StockData[[#This Row],[low]]</f>
        <v>27.639999999999986</v>
      </c>
      <c r="J1347" s="27" t="str">
        <f>IF(StockData[[#This Row],[high]]=_xlfn.MAXIFS(StockData[high],StockData[Date],"&lt;="&amp;StockData[[#This Row],[Date]]),"New High","Repeat")</f>
        <v>Repeat</v>
      </c>
      <c r="K1347" s="27" t="str">
        <f>IF(StockData[[#This Row],[Spread]]&lt;5,"Low",IF(StockData[[#This Row],[Spread]]&lt;=15,"Medium","High"))</f>
        <v>High</v>
      </c>
      <c r="L1347" s="27" t="str">
        <f>IF(StockData[[#This Row],[Spread]] &gt; AVERAGE(StockData[Spread]) * 1.2, "High", IF(StockData[[#This Row],[Spread]] &lt; AVERAGE(StockData[Spread]) * 0.8, "Low", "Medium"))</f>
        <v>High</v>
      </c>
      <c r="M1347" s="13">
        <f>(StockData[[#This Row],[close]] - StockData[[#This Row],[open]] )/ StockData[[#This Row],[open]]</f>
        <v>1.9961977186311732E-2</v>
      </c>
      <c r="N1347" s="27">
        <f>IF(StockData[[#This Row],[change%]] &gt; 0.02, 0.9, IF(StockData[[#This Row],[change%]] &lt; -0.02, -0.9, 0))</f>
        <v>0</v>
      </c>
      <c r="O1347" s="27" t="str">
        <f>IF(StockData[[#This Row],[sentiment score]] &gt; 0.5, "Positive", IF(StockData[[#This Row],[sentiment score]] &lt; -0.5, "Negative", "Neutral"))</f>
        <v>Neutral</v>
      </c>
    </row>
    <row r="1348" spans="1:15" x14ac:dyDescent="0.3">
      <c r="A1348" s="1">
        <v>43875</v>
      </c>
      <c r="B1348" s="2">
        <v>787.22</v>
      </c>
      <c r="C1348" s="2">
        <v>812.97</v>
      </c>
      <c r="D1348" s="2">
        <v>785.5</v>
      </c>
      <c r="E1348" s="2">
        <v>800.03</v>
      </c>
      <c r="F1348" s="2">
        <v>15693711</v>
      </c>
      <c r="G1348" s="27" t="str">
        <f>TEXT(StockData[[#This Row],[Date]],"dddd")</f>
        <v>Friday</v>
      </c>
      <c r="H1348" s="27" t="str">
        <f>TEXT(StockData[[#This Row],[Date]],"mmm yyyy")</f>
        <v>Feb 2020</v>
      </c>
      <c r="I1348" s="2">
        <f>StockData[[#This Row],[high]] - StockData[[#This Row],[low]]</f>
        <v>27.470000000000027</v>
      </c>
      <c r="J1348" s="27" t="str">
        <f>IF(StockData[[#This Row],[high]]=_xlfn.MAXIFS(StockData[high],StockData[Date],"&lt;="&amp;StockData[[#This Row],[Date]]),"New High","Repeat")</f>
        <v>Repeat</v>
      </c>
      <c r="K1348" s="27" t="str">
        <f>IF(StockData[[#This Row],[Spread]]&lt;5,"Low",IF(StockData[[#This Row],[Spread]]&lt;=15,"Medium","High"))</f>
        <v>High</v>
      </c>
      <c r="L1348" s="27" t="str">
        <f>IF(StockData[[#This Row],[Spread]] &gt; AVERAGE(StockData[Spread]) * 1.2, "High", IF(StockData[[#This Row],[Spread]] &lt; AVERAGE(StockData[Spread]) * 0.8, "Low", "Medium"))</f>
        <v>High</v>
      </c>
      <c r="M1348" s="13">
        <f>(StockData[[#This Row],[close]] - StockData[[#This Row],[open]] )/ StockData[[#This Row],[open]]</f>
        <v>1.627245242752972E-2</v>
      </c>
      <c r="N1348" s="27">
        <f>IF(StockData[[#This Row],[change%]] &gt; 0.02, 0.9, IF(StockData[[#This Row],[change%]] &lt; -0.02, -0.9, 0))</f>
        <v>0</v>
      </c>
      <c r="O1348" s="27" t="str">
        <f>IF(StockData[[#This Row],[sentiment score]] &gt; 0.5, "Positive", IF(StockData[[#This Row],[sentiment score]] &lt; -0.5, "Negative", "Neutral"))</f>
        <v>Neutral</v>
      </c>
    </row>
    <row r="1349" spans="1:15" x14ac:dyDescent="0.3">
      <c r="A1349" s="1">
        <v>43874</v>
      </c>
      <c r="B1349" s="2">
        <v>741.84</v>
      </c>
      <c r="C1349" s="2">
        <v>818</v>
      </c>
      <c r="D1349" s="2">
        <v>735</v>
      </c>
      <c r="E1349" s="2">
        <v>804</v>
      </c>
      <c r="F1349" s="2">
        <v>26289348</v>
      </c>
      <c r="G1349" s="27" t="str">
        <f>TEXT(StockData[[#This Row],[Date]],"dddd")</f>
        <v>Thursday</v>
      </c>
      <c r="H1349" s="27" t="str">
        <f>TEXT(StockData[[#This Row],[Date]],"mmm yyyy")</f>
        <v>Feb 2020</v>
      </c>
      <c r="I1349" s="2">
        <f>StockData[[#This Row],[high]] - StockData[[#This Row],[low]]</f>
        <v>83</v>
      </c>
      <c r="J1349" s="27" t="str">
        <f>IF(StockData[[#This Row],[high]]=_xlfn.MAXIFS(StockData[high],StockData[Date],"&lt;="&amp;StockData[[#This Row],[Date]]),"New High","Repeat")</f>
        <v>Repeat</v>
      </c>
      <c r="K1349" s="27" t="str">
        <f>IF(StockData[[#This Row],[Spread]]&lt;5,"Low",IF(StockData[[#This Row],[Spread]]&lt;=15,"Medium","High"))</f>
        <v>High</v>
      </c>
      <c r="L1349" s="27" t="str">
        <f>IF(StockData[[#This Row],[Spread]] &gt; AVERAGE(StockData[Spread]) * 1.2, "High", IF(StockData[[#This Row],[Spread]] &lt; AVERAGE(StockData[Spread]) * 0.8, "Low", "Medium"))</f>
        <v>High</v>
      </c>
      <c r="M1349" s="13">
        <f>(StockData[[#This Row],[close]] - StockData[[#This Row],[open]] )/ StockData[[#This Row],[open]]</f>
        <v>8.3791653186670936E-2</v>
      </c>
      <c r="N1349" s="27">
        <f>IF(StockData[[#This Row],[change%]] &gt; 0.02, 0.9, IF(StockData[[#This Row],[change%]] &lt; -0.02, -0.9, 0))</f>
        <v>0.9</v>
      </c>
      <c r="O1349" s="27" t="str">
        <f>IF(StockData[[#This Row],[sentiment score]] &gt; 0.5, "Positive", IF(StockData[[#This Row],[sentiment score]] &lt; -0.5, "Negative", "Neutral"))</f>
        <v>Positive</v>
      </c>
    </row>
    <row r="1350" spans="1:15" x14ac:dyDescent="0.3">
      <c r="A1350" s="1">
        <v>43873</v>
      </c>
      <c r="B1350" s="2">
        <v>777.87</v>
      </c>
      <c r="C1350" s="2">
        <v>789.75</v>
      </c>
      <c r="D1350" s="2">
        <v>763.37</v>
      </c>
      <c r="E1350" s="2">
        <v>767.29</v>
      </c>
      <c r="F1350" s="2">
        <v>12022470</v>
      </c>
      <c r="G1350" s="27" t="str">
        <f>TEXT(StockData[[#This Row],[Date]],"dddd")</f>
        <v>Wednesday</v>
      </c>
      <c r="H1350" s="27" t="str">
        <f>TEXT(StockData[[#This Row],[Date]],"mmm yyyy")</f>
        <v>Feb 2020</v>
      </c>
      <c r="I1350" s="2">
        <f>StockData[[#This Row],[high]] - StockData[[#This Row],[low]]</f>
        <v>26.379999999999995</v>
      </c>
      <c r="J1350" s="27" t="str">
        <f>IF(StockData[[#This Row],[high]]=_xlfn.MAXIFS(StockData[high],StockData[Date],"&lt;="&amp;StockData[[#This Row],[Date]]),"New High","Repeat")</f>
        <v>Repeat</v>
      </c>
      <c r="K1350" s="27" t="str">
        <f>IF(StockData[[#This Row],[Spread]]&lt;5,"Low",IF(StockData[[#This Row],[Spread]]&lt;=15,"Medium","High"))</f>
        <v>High</v>
      </c>
      <c r="L1350" s="27" t="str">
        <f>IF(StockData[[#This Row],[Spread]] &gt; AVERAGE(StockData[Spread]) * 1.2, "High", IF(StockData[[#This Row],[Spread]] &lt; AVERAGE(StockData[Spread]) * 0.8, "Low", "Medium"))</f>
        <v>High</v>
      </c>
      <c r="M1350" s="13">
        <f>(StockData[[#This Row],[close]] - StockData[[#This Row],[open]] )/ StockData[[#This Row],[open]]</f>
        <v>-1.3601244423875508E-2</v>
      </c>
      <c r="N1350" s="27">
        <f>IF(StockData[[#This Row],[change%]] &gt; 0.02, 0.9, IF(StockData[[#This Row],[change%]] &lt; -0.02, -0.9, 0))</f>
        <v>0</v>
      </c>
      <c r="O1350" s="27" t="str">
        <f>IF(StockData[[#This Row],[sentiment score]] &gt; 0.5, "Positive", IF(StockData[[#This Row],[sentiment score]] &lt; -0.5, "Negative", "Neutral"))</f>
        <v>Neutral</v>
      </c>
    </row>
    <row r="1351" spans="1:15" x14ac:dyDescent="0.3">
      <c r="A1351" s="1">
        <v>43872</v>
      </c>
      <c r="B1351" s="2">
        <v>768.79</v>
      </c>
      <c r="C1351" s="2">
        <v>783.51</v>
      </c>
      <c r="D1351" s="2">
        <v>758</v>
      </c>
      <c r="E1351" s="2">
        <v>774.38</v>
      </c>
      <c r="F1351" s="2">
        <v>11697473</v>
      </c>
      <c r="G1351" s="27" t="str">
        <f>TEXT(StockData[[#This Row],[Date]],"dddd")</f>
        <v>Tuesday</v>
      </c>
      <c r="H1351" s="27" t="str">
        <f>TEXT(StockData[[#This Row],[Date]],"mmm yyyy")</f>
        <v>Feb 2020</v>
      </c>
      <c r="I1351" s="2">
        <f>StockData[[#This Row],[high]] - StockData[[#This Row],[low]]</f>
        <v>25.509999999999991</v>
      </c>
      <c r="J1351" s="27" t="str">
        <f>IF(StockData[[#This Row],[high]]=_xlfn.MAXIFS(StockData[high],StockData[Date],"&lt;="&amp;StockData[[#This Row],[Date]]),"New High","Repeat")</f>
        <v>Repeat</v>
      </c>
      <c r="K1351" s="27" t="str">
        <f>IF(StockData[[#This Row],[Spread]]&lt;5,"Low",IF(StockData[[#This Row],[Spread]]&lt;=15,"Medium","High"))</f>
        <v>High</v>
      </c>
      <c r="L1351" s="27" t="str">
        <f>IF(StockData[[#This Row],[Spread]] &gt; AVERAGE(StockData[Spread]) * 1.2, "High", IF(StockData[[#This Row],[Spread]] &lt; AVERAGE(StockData[Spread]) * 0.8, "Low", "Medium"))</f>
        <v>High</v>
      </c>
      <c r="M1351" s="13">
        <f>(StockData[[#This Row],[close]] - StockData[[#This Row],[open]] )/ StockData[[#This Row],[open]]</f>
        <v>7.2711663783348278E-3</v>
      </c>
      <c r="N1351" s="27">
        <f>IF(StockData[[#This Row],[change%]] &gt; 0.02, 0.9, IF(StockData[[#This Row],[change%]] &lt; -0.02, -0.9, 0))</f>
        <v>0</v>
      </c>
      <c r="O1351" s="27" t="str">
        <f>IF(StockData[[#This Row],[sentiment score]] &gt; 0.5, "Positive", IF(StockData[[#This Row],[sentiment score]] &lt; -0.5, "Negative", "Neutral"))</f>
        <v>Neutral</v>
      </c>
    </row>
    <row r="1352" spans="1:15" x14ac:dyDescent="0.3">
      <c r="A1352" s="1">
        <v>43871</v>
      </c>
      <c r="B1352" s="2">
        <v>800</v>
      </c>
      <c r="C1352" s="2">
        <v>819.99</v>
      </c>
      <c r="D1352" s="2">
        <v>752.4</v>
      </c>
      <c r="E1352" s="2">
        <v>771.28</v>
      </c>
      <c r="F1352" s="2">
        <v>24689163</v>
      </c>
      <c r="G1352" s="27" t="str">
        <f>TEXT(StockData[[#This Row],[Date]],"dddd")</f>
        <v>Monday</v>
      </c>
      <c r="H1352" s="27" t="str">
        <f>TEXT(StockData[[#This Row],[Date]],"mmm yyyy")</f>
        <v>Feb 2020</v>
      </c>
      <c r="I1352" s="2">
        <f>StockData[[#This Row],[high]] - StockData[[#This Row],[low]]</f>
        <v>67.590000000000032</v>
      </c>
      <c r="J1352" s="27" t="str">
        <f>IF(StockData[[#This Row],[high]]=_xlfn.MAXIFS(StockData[high],StockData[Date],"&lt;="&amp;StockData[[#This Row],[Date]]),"New High","Repeat")</f>
        <v>Repeat</v>
      </c>
      <c r="K1352" s="27" t="str">
        <f>IF(StockData[[#This Row],[Spread]]&lt;5,"Low",IF(StockData[[#This Row],[Spread]]&lt;=15,"Medium","High"))</f>
        <v>High</v>
      </c>
      <c r="L1352" s="27" t="str">
        <f>IF(StockData[[#This Row],[Spread]] &gt; AVERAGE(StockData[Spread]) * 1.2, "High", IF(StockData[[#This Row],[Spread]] &lt; AVERAGE(StockData[Spread]) * 0.8, "Low", "Medium"))</f>
        <v>High</v>
      </c>
      <c r="M1352" s="13">
        <f>(StockData[[#This Row],[close]] - StockData[[#This Row],[open]] )/ StockData[[#This Row],[open]]</f>
        <v>-3.5900000000000036E-2</v>
      </c>
      <c r="N1352" s="27">
        <f>IF(StockData[[#This Row],[change%]] &gt; 0.02, 0.9, IF(StockData[[#This Row],[change%]] &lt; -0.02, -0.9, 0))</f>
        <v>-0.9</v>
      </c>
      <c r="O1352" s="27" t="str">
        <f>IF(StockData[[#This Row],[sentiment score]] &gt; 0.5, "Positive", IF(StockData[[#This Row],[sentiment score]] &lt; -0.5, "Negative", "Neutral"))</f>
        <v>Negative</v>
      </c>
    </row>
    <row r="1353" spans="1:15" x14ac:dyDescent="0.3">
      <c r="A1353" s="1">
        <v>43868</v>
      </c>
      <c r="B1353" s="2">
        <v>730.55</v>
      </c>
      <c r="C1353" s="2">
        <v>769.75</v>
      </c>
      <c r="D1353" s="2">
        <v>730</v>
      </c>
      <c r="E1353" s="2">
        <v>748.07</v>
      </c>
      <c r="F1353" s="2">
        <v>17063521</v>
      </c>
      <c r="G1353" s="27" t="str">
        <f>TEXT(StockData[[#This Row],[Date]],"dddd")</f>
        <v>Friday</v>
      </c>
      <c r="H1353" s="27" t="str">
        <f>TEXT(StockData[[#This Row],[Date]],"mmm yyyy")</f>
        <v>Feb 2020</v>
      </c>
      <c r="I1353" s="2">
        <f>StockData[[#This Row],[high]] - StockData[[#This Row],[low]]</f>
        <v>39.75</v>
      </c>
      <c r="J1353" s="27" t="str">
        <f>IF(StockData[[#This Row],[high]]=_xlfn.MAXIFS(StockData[high],StockData[Date],"&lt;="&amp;StockData[[#This Row],[Date]]),"New High","Repeat")</f>
        <v>Repeat</v>
      </c>
      <c r="K1353" s="27" t="str">
        <f>IF(StockData[[#This Row],[Spread]]&lt;5,"Low",IF(StockData[[#This Row],[Spread]]&lt;=15,"Medium","High"))</f>
        <v>High</v>
      </c>
      <c r="L1353" s="27" t="str">
        <f>IF(StockData[[#This Row],[Spread]] &gt; AVERAGE(StockData[Spread]) * 1.2, "High", IF(StockData[[#This Row],[Spread]] &lt; AVERAGE(StockData[Spread]) * 0.8, "Low", "Medium"))</f>
        <v>High</v>
      </c>
      <c r="M1353" s="13">
        <f>(StockData[[#This Row],[close]] - StockData[[#This Row],[open]] )/ StockData[[#This Row],[open]]</f>
        <v>2.3981931421531856E-2</v>
      </c>
      <c r="N1353" s="27">
        <f>IF(StockData[[#This Row],[change%]] &gt; 0.02, 0.9, IF(StockData[[#This Row],[change%]] &lt; -0.02, -0.9, 0))</f>
        <v>0.9</v>
      </c>
      <c r="O1353" s="27" t="str">
        <f>IF(StockData[[#This Row],[sentiment score]] &gt; 0.5, "Positive", IF(StockData[[#This Row],[sentiment score]] &lt; -0.5, "Negative", "Neutral"))</f>
        <v>Positive</v>
      </c>
    </row>
    <row r="1354" spans="1:15" x14ac:dyDescent="0.3">
      <c r="A1354" s="1">
        <v>43867</v>
      </c>
      <c r="B1354" s="2">
        <v>699.92</v>
      </c>
      <c r="C1354" s="2">
        <v>795.83</v>
      </c>
      <c r="D1354" s="2">
        <v>687</v>
      </c>
      <c r="E1354" s="2">
        <v>748.96</v>
      </c>
      <c r="F1354" s="2">
        <v>39880752</v>
      </c>
      <c r="G1354" s="27" t="str">
        <f>TEXT(StockData[[#This Row],[Date]],"dddd")</f>
        <v>Thursday</v>
      </c>
      <c r="H1354" s="27" t="str">
        <f>TEXT(StockData[[#This Row],[Date]],"mmm yyyy")</f>
        <v>Feb 2020</v>
      </c>
      <c r="I1354" s="2">
        <f>StockData[[#This Row],[high]] - StockData[[#This Row],[low]]</f>
        <v>108.83000000000004</v>
      </c>
      <c r="J1354" s="27" t="str">
        <f>IF(StockData[[#This Row],[high]]=_xlfn.MAXIFS(StockData[high],StockData[Date],"&lt;="&amp;StockData[[#This Row],[Date]]),"New High","Repeat")</f>
        <v>Repeat</v>
      </c>
      <c r="K1354" s="27" t="str">
        <f>IF(StockData[[#This Row],[Spread]]&lt;5,"Low",IF(StockData[[#This Row],[Spread]]&lt;=15,"Medium","High"))</f>
        <v>High</v>
      </c>
      <c r="L1354" s="27" t="str">
        <f>IF(StockData[[#This Row],[Spread]] &gt; AVERAGE(StockData[Spread]) * 1.2, "High", IF(StockData[[#This Row],[Spread]] &lt; AVERAGE(StockData[Spread]) * 0.8, "Low", "Medium"))</f>
        <v>High</v>
      </c>
      <c r="M1354" s="13">
        <f>(StockData[[#This Row],[close]] - StockData[[#This Row],[open]] )/ StockData[[#This Row],[open]]</f>
        <v>7.0065150302891871E-2</v>
      </c>
      <c r="N1354" s="27">
        <f>IF(StockData[[#This Row],[change%]] &gt; 0.02, 0.9, IF(StockData[[#This Row],[change%]] &lt; -0.02, -0.9, 0))</f>
        <v>0.9</v>
      </c>
      <c r="O1354" s="27" t="str">
        <f>IF(StockData[[#This Row],[sentiment score]] &gt; 0.5, "Positive", IF(StockData[[#This Row],[sentiment score]] &lt; -0.5, "Negative", "Neutral"))</f>
        <v>Positive</v>
      </c>
    </row>
    <row r="1355" spans="1:15" x14ac:dyDescent="0.3">
      <c r="A1355" s="1">
        <v>43866</v>
      </c>
      <c r="B1355" s="2">
        <v>823.26</v>
      </c>
      <c r="C1355" s="2">
        <v>845.98</v>
      </c>
      <c r="D1355" s="2">
        <v>704.11</v>
      </c>
      <c r="E1355" s="2">
        <v>734.7</v>
      </c>
      <c r="F1355" s="2">
        <v>48423837</v>
      </c>
      <c r="G1355" s="27" t="str">
        <f>TEXT(StockData[[#This Row],[Date]],"dddd")</f>
        <v>Wednesday</v>
      </c>
      <c r="H1355" s="27" t="str">
        <f>TEXT(StockData[[#This Row],[Date]],"mmm yyyy")</f>
        <v>Feb 2020</v>
      </c>
      <c r="I1355" s="2">
        <f>StockData[[#This Row],[high]] - StockData[[#This Row],[low]]</f>
        <v>141.87</v>
      </c>
      <c r="J1355" s="27" t="str">
        <f>IF(StockData[[#This Row],[high]]=_xlfn.MAXIFS(StockData[high],StockData[Date],"&lt;="&amp;StockData[[#This Row],[Date]]),"New High","Repeat")</f>
        <v>Repeat</v>
      </c>
      <c r="K1355" s="27" t="str">
        <f>IF(StockData[[#This Row],[Spread]]&lt;5,"Low",IF(StockData[[#This Row],[Spread]]&lt;=15,"Medium","High"))</f>
        <v>High</v>
      </c>
      <c r="L1355" s="27" t="str">
        <f>IF(StockData[[#This Row],[Spread]] &gt; AVERAGE(StockData[Spread]) * 1.2, "High", IF(StockData[[#This Row],[Spread]] &lt; AVERAGE(StockData[Spread]) * 0.8, "Low", "Medium"))</f>
        <v>High</v>
      </c>
      <c r="M1355" s="13">
        <f>(StockData[[#This Row],[close]] - StockData[[#This Row],[open]] )/ StockData[[#This Row],[open]]</f>
        <v>-0.10757233437796072</v>
      </c>
      <c r="N1355" s="27">
        <f>IF(StockData[[#This Row],[change%]] &gt; 0.02, 0.9, IF(StockData[[#This Row],[change%]] &lt; -0.02, -0.9, 0))</f>
        <v>-0.9</v>
      </c>
      <c r="O1355" s="27" t="str">
        <f>IF(StockData[[#This Row],[sentiment score]] &gt; 0.5, "Positive", IF(StockData[[#This Row],[sentiment score]] &lt; -0.5, "Negative", "Neutral"))</f>
        <v>Negative</v>
      </c>
    </row>
    <row r="1356" spans="1:15" x14ac:dyDescent="0.3">
      <c r="A1356" s="1">
        <v>43865</v>
      </c>
      <c r="B1356" s="2">
        <v>882.96</v>
      </c>
      <c r="C1356" s="2">
        <v>968.99</v>
      </c>
      <c r="D1356" s="2">
        <v>833.88</v>
      </c>
      <c r="E1356" s="2">
        <v>887.06</v>
      </c>
      <c r="F1356" s="2">
        <v>60938758</v>
      </c>
      <c r="G1356" s="27" t="str">
        <f>TEXT(StockData[[#This Row],[Date]],"dddd")</f>
        <v>Tuesday</v>
      </c>
      <c r="H1356" s="27" t="str">
        <f>TEXT(StockData[[#This Row],[Date]],"mmm yyyy")</f>
        <v>Feb 2020</v>
      </c>
      <c r="I1356" s="2">
        <f>StockData[[#This Row],[high]] - StockData[[#This Row],[low]]</f>
        <v>135.11000000000001</v>
      </c>
      <c r="J1356" s="27" t="str">
        <f>IF(StockData[[#This Row],[high]]=_xlfn.MAXIFS(StockData[high],StockData[Date],"&lt;="&amp;StockData[[#This Row],[Date]]),"New High","Repeat")</f>
        <v>New High</v>
      </c>
      <c r="K1356" s="27" t="str">
        <f>IF(StockData[[#This Row],[Spread]]&lt;5,"Low",IF(StockData[[#This Row],[Spread]]&lt;=15,"Medium","High"))</f>
        <v>High</v>
      </c>
      <c r="L1356" s="27" t="str">
        <f>IF(StockData[[#This Row],[Spread]] &gt; AVERAGE(StockData[Spread]) * 1.2, "High", IF(StockData[[#This Row],[Spread]] &lt; AVERAGE(StockData[Spread]) * 0.8, "Low", "Medium"))</f>
        <v>High</v>
      </c>
      <c r="M1356" s="13">
        <f>(StockData[[#This Row],[close]] - StockData[[#This Row],[open]] )/ StockData[[#This Row],[open]]</f>
        <v>4.6434719579594875E-3</v>
      </c>
      <c r="N1356" s="27">
        <f>IF(StockData[[#This Row],[change%]] &gt; 0.02, 0.9, IF(StockData[[#This Row],[change%]] &lt; -0.02, -0.9, 0))</f>
        <v>0</v>
      </c>
      <c r="O1356" s="27" t="str">
        <f>IF(StockData[[#This Row],[sentiment score]] &gt; 0.5, "Positive", IF(StockData[[#This Row],[sentiment score]] &lt; -0.5, "Negative", "Neutral"))</f>
        <v>Neutral</v>
      </c>
    </row>
    <row r="1357" spans="1:15" x14ac:dyDescent="0.3">
      <c r="A1357" s="1">
        <v>43864</v>
      </c>
      <c r="B1357" s="2">
        <v>673.69</v>
      </c>
      <c r="C1357" s="2">
        <v>786.14</v>
      </c>
      <c r="D1357" s="2">
        <v>673.52</v>
      </c>
      <c r="E1357" s="2">
        <v>780</v>
      </c>
      <c r="F1357" s="2">
        <v>47233495</v>
      </c>
      <c r="G1357" s="27" t="str">
        <f>TEXT(StockData[[#This Row],[Date]],"dddd")</f>
        <v>Monday</v>
      </c>
      <c r="H1357" s="27" t="str">
        <f>TEXT(StockData[[#This Row],[Date]],"mmm yyyy")</f>
        <v>Feb 2020</v>
      </c>
      <c r="I1357" s="2">
        <f>StockData[[#This Row],[high]] - StockData[[#This Row],[low]]</f>
        <v>112.62</v>
      </c>
      <c r="J1357" s="27" t="str">
        <f>IF(StockData[[#This Row],[high]]=_xlfn.MAXIFS(StockData[high],StockData[Date],"&lt;="&amp;StockData[[#This Row],[Date]]),"New High","Repeat")</f>
        <v>New High</v>
      </c>
      <c r="K1357" s="27" t="str">
        <f>IF(StockData[[#This Row],[Spread]]&lt;5,"Low",IF(StockData[[#This Row],[Spread]]&lt;=15,"Medium","High"))</f>
        <v>High</v>
      </c>
      <c r="L1357" s="27" t="str">
        <f>IF(StockData[[#This Row],[Spread]] &gt; AVERAGE(StockData[Spread]) * 1.2, "High", IF(StockData[[#This Row],[Spread]] &lt; AVERAGE(StockData[Spread]) * 0.8, "Low", "Medium"))</f>
        <v>High</v>
      </c>
      <c r="M1357" s="13">
        <f>(StockData[[#This Row],[close]] - StockData[[#This Row],[open]] )/ StockData[[#This Row],[open]]</f>
        <v>0.1578025501343347</v>
      </c>
      <c r="N1357" s="27">
        <f>IF(StockData[[#This Row],[change%]] &gt; 0.02, 0.9, IF(StockData[[#This Row],[change%]] &lt; -0.02, -0.9, 0))</f>
        <v>0.9</v>
      </c>
      <c r="O1357" s="27" t="str">
        <f>IF(StockData[[#This Row],[sentiment score]] &gt; 0.5, "Positive", IF(StockData[[#This Row],[sentiment score]] &lt; -0.5, "Negative", "Neutral"))</f>
        <v>Positive</v>
      </c>
    </row>
    <row r="1358" spans="1:15" x14ac:dyDescent="0.3">
      <c r="A1358" s="1">
        <v>43861</v>
      </c>
      <c r="B1358" s="2">
        <v>640</v>
      </c>
      <c r="C1358" s="2">
        <v>653</v>
      </c>
      <c r="D1358" s="2">
        <v>632.52</v>
      </c>
      <c r="E1358" s="2">
        <v>650.57000000000005</v>
      </c>
      <c r="F1358" s="2">
        <v>15719266</v>
      </c>
      <c r="G1358" s="27" t="str">
        <f>TEXT(StockData[[#This Row],[Date]],"dddd")</f>
        <v>Friday</v>
      </c>
      <c r="H1358" s="27" t="str">
        <f>TEXT(StockData[[#This Row],[Date]],"mmm yyyy")</f>
        <v>Jan 2020</v>
      </c>
      <c r="I1358" s="2">
        <f>StockData[[#This Row],[high]] - StockData[[#This Row],[low]]</f>
        <v>20.480000000000018</v>
      </c>
      <c r="J1358" s="27" t="str">
        <f>IF(StockData[[#This Row],[high]]=_xlfn.MAXIFS(StockData[high],StockData[Date],"&lt;="&amp;StockData[[#This Row],[Date]]),"New High","Repeat")</f>
        <v>New High</v>
      </c>
      <c r="K1358" s="27" t="str">
        <f>IF(StockData[[#This Row],[Spread]]&lt;5,"Low",IF(StockData[[#This Row],[Spread]]&lt;=15,"Medium","High"))</f>
        <v>High</v>
      </c>
      <c r="L1358" s="27" t="str">
        <f>IF(StockData[[#This Row],[Spread]] &gt; AVERAGE(StockData[Spread]) * 1.2, "High", IF(StockData[[#This Row],[Spread]] &lt; AVERAGE(StockData[Spread]) * 0.8, "Low", "Medium"))</f>
        <v>High</v>
      </c>
      <c r="M1358" s="13">
        <f>(StockData[[#This Row],[close]] - StockData[[#This Row],[open]] )/ StockData[[#This Row],[open]]</f>
        <v>1.6515625000000079E-2</v>
      </c>
      <c r="N1358" s="27">
        <f>IF(StockData[[#This Row],[change%]] &gt; 0.02, 0.9, IF(StockData[[#This Row],[change%]] &lt; -0.02, -0.9, 0))</f>
        <v>0</v>
      </c>
      <c r="O1358" s="27" t="str">
        <f>IF(StockData[[#This Row],[sentiment score]] &gt; 0.5, "Positive", IF(StockData[[#This Row],[sentiment score]] &lt; -0.5, "Negative", "Neutral"))</f>
        <v>Neutral</v>
      </c>
    </row>
    <row r="1359" spans="1:15" x14ac:dyDescent="0.3">
      <c r="A1359" s="1">
        <v>43860</v>
      </c>
      <c r="B1359" s="2">
        <v>632.41999999999996</v>
      </c>
      <c r="C1359" s="2">
        <v>650.88</v>
      </c>
      <c r="D1359" s="2">
        <v>618</v>
      </c>
      <c r="E1359" s="2">
        <v>640.80999999999995</v>
      </c>
      <c r="F1359" s="2">
        <v>29005676</v>
      </c>
      <c r="G1359" s="27" t="str">
        <f>TEXT(StockData[[#This Row],[Date]],"dddd")</f>
        <v>Thursday</v>
      </c>
      <c r="H1359" s="27" t="str">
        <f>TEXT(StockData[[#This Row],[Date]],"mmm yyyy")</f>
        <v>Jan 2020</v>
      </c>
      <c r="I1359" s="2">
        <f>StockData[[#This Row],[high]] - StockData[[#This Row],[low]]</f>
        <v>32.879999999999995</v>
      </c>
      <c r="J1359" s="27" t="str">
        <f>IF(StockData[[#This Row],[high]]=_xlfn.MAXIFS(StockData[high],StockData[Date],"&lt;="&amp;StockData[[#This Row],[Date]]),"New High","Repeat")</f>
        <v>New High</v>
      </c>
      <c r="K1359" s="27" t="str">
        <f>IF(StockData[[#This Row],[Spread]]&lt;5,"Low",IF(StockData[[#This Row],[Spread]]&lt;=15,"Medium","High"))</f>
        <v>High</v>
      </c>
      <c r="L1359" s="27" t="str">
        <f>IF(StockData[[#This Row],[Spread]] &gt; AVERAGE(StockData[Spread]) * 1.2, "High", IF(StockData[[#This Row],[Spread]] &lt; AVERAGE(StockData[Spread]) * 0.8, "Low", "Medium"))</f>
        <v>High</v>
      </c>
      <c r="M1359" s="13">
        <f>(StockData[[#This Row],[close]] - StockData[[#This Row],[open]] )/ StockData[[#This Row],[open]]</f>
        <v>1.3266500110685916E-2</v>
      </c>
      <c r="N1359" s="27">
        <f>IF(StockData[[#This Row],[change%]] &gt; 0.02, 0.9, IF(StockData[[#This Row],[change%]] &lt; -0.02, -0.9, 0))</f>
        <v>0</v>
      </c>
      <c r="O1359" s="27" t="str">
        <f>IF(StockData[[#This Row],[sentiment score]] &gt; 0.5, "Positive", IF(StockData[[#This Row],[sentiment score]] &lt; -0.5, "Negative", "Neutral"))</f>
        <v>Neutral</v>
      </c>
    </row>
    <row r="1360" spans="1:15" x14ac:dyDescent="0.3">
      <c r="A1360" s="1">
        <v>43859</v>
      </c>
      <c r="B1360" s="2">
        <v>575.69000000000005</v>
      </c>
      <c r="C1360" s="2">
        <v>589.79999999999995</v>
      </c>
      <c r="D1360" s="2">
        <v>567.42999999999995</v>
      </c>
      <c r="E1360" s="2">
        <v>580.99</v>
      </c>
      <c r="F1360" s="2">
        <v>18216672</v>
      </c>
      <c r="G1360" s="27" t="str">
        <f>TEXT(StockData[[#This Row],[Date]],"dddd")</f>
        <v>Wednesday</v>
      </c>
      <c r="H1360" s="27" t="str">
        <f>TEXT(StockData[[#This Row],[Date]],"mmm yyyy")</f>
        <v>Jan 2020</v>
      </c>
      <c r="I1360" s="2">
        <f>StockData[[#This Row],[high]] - StockData[[#This Row],[low]]</f>
        <v>22.370000000000005</v>
      </c>
      <c r="J1360" s="27" t="str">
        <f>IF(StockData[[#This Row],[high]]=_xlfn.MAXIFS(StockData[high],StockData[Date],"&lt;="&amp;StockData[[#This Row],[Date]]),"New High","Repeat")</f>
        <v>Repeat</v>
      </c>
      <c r="K1360" s="27" t="str">
        <f>IF(StockData[[#This Row],[Spread]]&lt;5,"Low",IF(StockData[[#This Row],[Spread]]&lt;=15,"Medium","High"))</f>
        <v>High</v>
      </c>
      <c r="L1360" s="27" t="str">
        <f>IF(StockData[[#This Row],[Spread]] &gt; AVERAGE(StockData[Spread]) * 1.2, "High", IF(StockData[[#This Row],[Spread]] &lt; AVERAGE(StockData[Spread]) * 0.8, "Low", "Medium"))</f>
        <v>High</v>
      </c>
      <c r="M1360" s="13">
        <f>(StockData[[#This Row],[close]] - StockData[[#This Row],[open]] )/ StockData[[#This Row],[open]]</f>
        <v>9.2063436919174457E-3</v>
      </c>
      <c r="N1360" s="27">
        <f>IF(StockData[[#This Row],[change%]] &gt; 0.02, 0.9, IF(StockData[[#This Row],[change%]] &lt; -0.02, -0.9, 0))</f>
        <v>0</v>
      </c>
      <c r="O1360" s="27" t="str">
        <f>IF(StockData[[#This Row],[sentiment score]] &gt; 0.5, "Positive", IF(StockData[[#This Row],[sentiment score]] &lt; -0.5, "Negative", "Neutral"))</f>
        <v>Neutral</v>
      </c>
    </row>
    <row r="1361" spans="1:15" x14ac:dyDescent="0.3">
      <c r="A1361" s="1">
        <v>43858</v>
      </c>
      <c r="B1361" s="2">
        <v>568.49</v>
      </c>
      <c r="C1361" s="2">
        <v>576.80999999999995</v>
      </c>
      <c r="D1361" s="2">
        <v>558.08000000000004</v>
      </c>
      <c r="E1361" s="2">
        <v>566.9</v>
      </c>
      <c r="F1361" s="2">
        <v>11788493</v>
      </c>
      <c r="G1361" s="27" t="str">
        <f>TEXT(StockData[[#This Row],[Date]],"dddd")</f>
        <v>Tuesday</v>
      </c>
      <c r="H1361" s="27" t="str">
        <f>TEXT(StockData[[#This Row],[Date]],"mmm yyyy")</f>
        <v>Jan 2020</v>
      </c>
      <c r="I1361" s="2">
        <f>StockData[[#This Row],[high]] - StockData[[#This Row],[low]]</f>
        <v>18.729999999999905</v>
      </c>
      <c r="J1361" s="27" t="str">
        <f>IF(StockData[[#This Row],[high]]=_xlfn.MAXIFS(StockData[high],StockData[Date],"&lt;="&amp;StockData[[#This Row],[Date]]),"New High","Repeat")</f>
        <v>Repeat</v>
      </c>
      <c r="K1361" s="27" t="str">
        <f>IF(StockData[[#This Row],[Spread]]&lt;5,"Low",IF(StockData[[#This Row],[Spread]]&lt;=15,"Medium","High"))</f>
        <v>High</v>
      </c>
      <c r="L1361" s="27" t="str">
        <f>IF(StockData[[#This Row],[Spread]] &gt; AVERAGE(StockData[Spread]) * 1.2, "High", IF(StockData[[#This Row],[Spread]] &lt; AVERAGE(StockData[Spread]) * 0.8, "Low", "Medium"))</f>
        <v>High</v>
      </c>
      <c r="M1361" s="13">
        <f>(StockData[[#This Row],[close]] - StockData[[#This Row],[open]] )/ StockData[[#This Row],[open]]</f>
        <v>-2.7968829706767609E-3</v>
      </c>
      <c r="N1361" s="27">
        <f>IF(StockData[[#This Row],[change%]] &gt; 0.02, 0.9, IF(StockData[[#This Row],[change%]] &lt; -0.02, -0.9, 0))</f>
        <v>0</v>
      </c>
      <c r="O1361" s="27" t="str">
        <f>IF(StockData[[#This Row],[sentiment score]] &gt; 0.5, "Positive", IF(StockData[[#This Row],[sentiment score]] &lt; -0.5, "Negative", "Neutral"))</f>
        <v>Neutral</v>
      </c>
    </row>
    <row r="1362" spans="1:15" x14ac:dyDescent="0.3">
      <c r="A1362" s="1">
        <v>43857</v>
      </c>
      <c r="B1362" s="2">
        <v>541.99</v>
      </c>
      <c r="C1362" s="2">
        <v>564.44000000000005</v>
      </c>
      <c r="D1362" s="2">
        <v>539.28</v>
      </c>
      <c r="E1362" s="2">
        <v>558.02</v>
      </c>
      <c r="F1362" s="2">
        <v>13608068</v>
      </c>
      <c r="G1362" s="27" t="str">
        <f>TEXT(StockData[[#This Row],[Date]],"dddd")</f>
        <v>Monday</v>
      </c>
      <c r="H1362" s="27" t="str">
        <f>TEXT(StockData[[#This Row],[Date]],"mmm yyyy")</f>
        <v>Jan 2020</v>
      </c>
      <c r="I1362" s="2">
        <f>StockData[[#This Row],[high]] - StockData[[#This Row],[low]]</f>
        <v>25.160000000000082</v>
      </c>
      <c r="J1362" s="27" t="str">
        <f>IF(StockData[[#This Row],[high]]=_xlfn.MAXIFS(StockData[high],StockData[Date],"&lt;="&amp;StockData[[#This Row],[Date]]),"New High","Repeat")</f>
        <v>Repeat</v>
      </c>
      <c r="K1362" s="27" t="str">
        <f>IF(StockData[[#This Row],[Spread]]&lt;5,"Low",IF(StockData[[#This Row],[Spread]]&lt;=15,"Medium","High"))</f>
        <v>High</v>
      </c>
      <c r="L1362" s="27" t="str">
        <f>IF(StockData[[#This Row],[Spread]] &gt; AVERAGE(StockData[Spread]) * 1.2, "High", IF(StockData[[#This Row],[Spread]] &lt; AVERAGE(StockData[Spread]) * 0.8, "Low", "Medium"))</f>
        <v>High</v>
      </c>
      <c r="M1362" s="13">
        <f>(StockData[[#This Row],[close]] - StockData[[#This Row],[open]] )/ StockData[[#This Row],[open]]</f>
        <v>2.9576191442646494E-2</v>
      </c>
      <c r="N1362" s="27">
        <f>IF(StockData[[#This Row],[change%]] &gt; 0.02, 0.9, IF(StockData[[#This Row],[change%]] &lt; -0.02, -0.9, 0))</f>
        <v>0.9</v>
      </c>
      <c r="O1362" s="27" t="str">
        <f>IF(StockData[[#This Row],[sentiment score]] &gt; 0.5, "Positive", IF(StockData[[#This Row],[sentiment score]] &lt; -0.5, "Negative", "Neutral"))</f>
        <v>Positive</v>
      </c>
    </row>
    <row r="1363" spans="1:15" x14ac:dyDescent="0.3">
      <c r="A1363" s="1">
        <v>43854</v>
      </c>
      <c r="B1363" s="2">
        <v>570.63</v>
      </c>
      <c r="C1363" s="2">
        <v>573.86</v>
      </c>
      <c r="D1363" s="2">
        <v>554.26</v>
      </c>
      <c r="E1363" s="2">
        <v>564.82000000000005</v>
      </c>
      <c r="F1363" s="2">
        <v>14353600</v>
      </c>
      <c r="G1363" s="27" t="str">
        <f>TEXT(StockData[[#This Row],[Date]],"dddd")</f>
        <v>Friday</v>
      </c>
      <c r="H1363" s="27" t="str">
        <f>TEXT(StockData[[#This Row],[Date]],"mmm yyyy")</f>
        <v>Jan 2020</v>
      </c>
      <c r="I1363" s="2">
        <f>StockData[[#This Row],[high]] - StockData[[#This Row],[low]]</f>
        <v>19.600000000000023</v>
      </c>
      <c r="J1363" s="27" t="str">
        <f>IF(StockData[[#This Row],[high]]=_xlfn.MAXIFS(StockData[high],StockData[Date],"&lt;="&amp;StockData[[#This Row],[Date]]),"New High","Repeat")</f>
        <v>Repeat</v>
      </c>
      <c r="K1363" s="27" t="str">
        <f>IF(StockData[[#This Row],[Spread]]&lt;5,"Low",IF(StockData[[#This Row],[Spread]]&lt;=15,"Medium","High"))</f>
        <v>High</v>
      </c>
      <c r="L1363" s="27" t="str">
        <f>IF(StockData[[#This Row],[Spread]] &gt; AVERAGE(StockData[Spread]) * 1.2, "High", IF(StockData[[#This Row],[Spread]] &lt; AVERAGE(StockData[Spread]) * 0.8, "Low", "Medium"))</f>
        <v>High</v>
      </c>
      <c r="M1363" s="13">
        <f>(StockData[[#This Row],[close]] - StockData[[#This Row],[open]] )/ StockData[[#This Row],[open]]</f>
        <v>-1.0181728966230211E-2</v>
      </c>
      <c r="N1363" s="27">
        <f>IF(StockData[[#This Row],[change%]] &gt; 0.02, 0.9, IF(StockData[[#This Row],[change%]] &lt; -0.02, -0.9, 0))</f>
        <v>0</v>
      </c>
      <c r="O1363" s="27" t="str">
        <f>IF(StockData[[#This Row],[sentiment score]] &gt; 0.5, "Positive", IF(StockData[[#This Row],[sentiment score]] &lt; -0.5, "Negative", "Neutral"))</f>
        <v>Neutral</v>
      </c>
    </row>
    <row r="1364" spans="1:15" x14ac:dyDescent="0.3">
      <c r="A1364" s="1">
        <v>43853</v>
      </c>
      <c r="B1364" s="2">
        <v>564.25</v>
      </c>
      <c r="C1364" s="2">
        <v>582</v>
      </c>
      <c r="D1364" s="2">
        <v>555.6</v>
      </c>
      <c r="E1364" s="2">
        <v>572.20000000000005</v>
      </c>
      <c r="F1364" s="2">
        <v>19651042</v>
      </c>
      <c r="G1364" s="27" t="str">
        <f>TEXT(StockData[[#This Row],[Date]],"dddd")</f>
        <v>Thursday</v>
      </c>
      <c r="H1364" s="27" t="str">
        <f>TEXT(StockData[[#This Row],[Date]],"mmm yyyy")</f>
        <v>Jan 2020</v>
      </c>
      <c r="I1364" s="2">
        <f>StockData[[#This Row],[high]] - StockData[[#This Row],[low]]</f>
        <v>26.399999999999977</v>
      </c>
      <c r="J1364" s="27" t="str">
        <f>IF(StockData[[#This Row],[high]]=_xlfn.MAXIFS(StockData[high],StockData[Date],"&lt;="&amp;StockData[[#This Row],[Date]]),"New High","Repeat")</f>
        <v>Repeat</v>
      </c>
      <c r="K1364" s="27" t="str">
        <f>IF(StockData[[#This Row],[Spread]]&lt;5,"Low",IF(StockData[[#This Row],[Spread]]&lt;=15,"Medium","High"))</f>
        <v>High</v>
      </c>
      <c r="L1364" s="27" t="str">
        <f>IF(StockData[[#This Row],[Spread]] &gt; AVERAGE(StockData[Spread]) * 1.2, "High", IF(StockData[[#This Row],[Spread]] &lt; AVERAGE(StockData[Spread]) * 0.8, "Low", "Medium"))</f>
        <v>High</v>
      </c>
      <c r="M1364" s="13">
        <f>(StockData[[#This Row],[close]] - StockData[[#This Row],[open]] )/ StockData[[#This Row],[open]]</f>
        <v>1.4089499335401056E-2</v>
      </c>
      <c r="N1364" s="27">
        <f>IF(StockData[[#This Row],[change%]] &gt; 0.02, 0.9, IF(StockData[[#This Row],[change%]] &lt; -0.02, -0.9, 0))</f>
        <v>0</v>
      </c>
      <c r="O1364" s="27" t="str">
        <f>IF(StockData[[#This Row],[sentiment score]] &gt; 0.5, "Positive", IF(StockData[[#This Row],[sentiment score]] &lt; -0.5, "Negative", "Neutral"))</f>
        <v>Neutral</v>
      </c>
    </row>
    <row r="1365" spans="1:15" x14ac:dyDescent="0.3">
      <c r="A1365" s="1">
        <v>43852</v>
      </c>
      <c r="B1365" s="2">
        <v>571.89</v>
      </c>
      <c r="C1365" s="2">
        <v>594.5</v>
      </c>
      <c r="D1365" s="2">
        <v>559.1</v>
      </c>
      <c r="E1365" s="2">
        <v>569.55999999999995</v>
      </c>
      <c r="F1365" s="2">
        <v>31369028</v>
      </c>
      <c r="G1365" s="27" t="str">
        <f>TEXT(StockData[[#This Row],[Date]],"dddd")</f>
        <v>Wednesday</v>
      </c>
      <c r="H1365" s="27" t="str">
        <f>TEXT(StockData[[#This Row],[Date]],"mmm yyyy")</f>
        <v>Jan 2020</v>
      </c>
      <c r="I1365" s="2">
        <f>StockData[[#This Row],[high]] - StockData[[#This Row],[low]]</f>
        <v>35.399999999999977</v>
      </c>
      <c r="J1365" s="27" t="str">
        <f>IF(StockData[[#This Row],[high]]=_xlfn.MAXIFS(StockData[high],StockData[Date],"&lt;="&amp;StockData[[#This Row],[Date]]),"New High","Repeat")</f>
        <v>New High</v>
      </c>
      <c r="K1365" s="27" t="str">
        <f>IF(StockData[[#This Row],[Spread]]&lt;5,"Low",IF(StockData[[#This Row],[Spread]]&lt;=15,"Medium","High"))</f>
        <v>High</v>
      </c>
      <c r="L1365" s="27" t="str">
        <f>IF(StockData[[#This Row],[Spread]] &gt; AVERAGE(StockData[Spread]) * 1.2, "High", IF(StockData[[#This Row],[Spread]] &lt; AVERAGE(StockData[Spread]) * 0.8, "Low", "Medium"))</f>
        <v>High</v>
      </c>
      <c r="M1365" s="13">
        <f>(StockData[[#This Row],[close]] - StockData[[#This Row],[open]] )/ StockData[[#This Row],[open]]</f>
        <v>-4.0742100753642149E-3</v>
      </c>
      <c r="N1365" s="27">
        <f>IF(StockData[[#This Row],[change%]] &gt; 0.02, 0.9, IF(StockData[[#This Row],[change%]] &lt; -0.02, -0.9, 0))</f>
        <v>0</v>
      </c>
      <c r="O1365" s="27" t="str">
        <f>IF(StockData[[#This Row],[sentiment score]] &gt; 0.5, "Positive", IF(StockData[[#This Row],[sentiment score]] &lt; -0.5, "Negative", "Neutral"))</f>
        <v>Neutral</v>
      </c>
    </row>
    <row r="1366" spans="1:15" x14ac:dyDescent="0.3">
      <c r="A1366" s="1">
        <v>43851</v>
      </c>
      <c r="B1366" s="2">
        <v>530.25</v>
      </c>
      <c r="C1366" s="2">
        <v>548.58000000000004</v>
      </c>
      <c r="D1366" s="2">
        <v>528.41</v>
      </c>
      <c r="E1366" s="2">
        <v>547.20000000000005</v>
      </c>
      <c r="F1366" s="2">
        <v>17447270</v>
      </c>
      <c r="G1366" s="27" t="str">
        <f>TEXT(StockData[[#This Row],[Date]],"dddd")</f>
        <v>Tuesday</v>
      </c>
      <c r="H1366" s="27" t="str">
        <f>TEXT(StockData[[#This Row],[Date]],"mmm yyyy")</f>
        <v>Jan 2020</v>
      </c>
      <c r="I1366" s="2">
        <f>StockData[[#This Row],[high]] - StockData[[#This Row],[low]]</f>
        <v>20.170000000000073</v>
      </c>
      <c r="J1366" s="27" t="str">
        <f>IF(StockData[[#This Row],[high]]=_xlfn.MAXIFS(StockData[high],StockData[Date],"&lt;="&amp;StockData[[#This Row],[Date]]),"New High","Repeat")</f>
        <v>New High</v>
      </c>
      <c r="K1366" s="27" t="str">
        <f>IF(StockData[[#This Row],[Spread]]&lt;5,"Low",IF(StockData[[#This Row],[Spread]]&lt;=15,"Medium","High"))</f>
        <v>High</v>
      </c>
      <c r="L1366" s="27" t="str">
        <f>IF(StockData[[#This Row],[Spread]] &gt; AVERAGE(StockData[Spread]) * 1.2, "High", IF(StockData[[#This Row],[Spread]] &lt; AVERAGE(StockData[Spread]) * 0.8, "Low", "Medium"))</f>
        <v>High</v>
      </c>
      <c r="M1366" s="13">
        <f>(StockData[[#This Row],[close]] - StockData[[#This Row],[open]] )/ StockData[[#This Row],[open]]</f>
        <v>3.1966053748232054E-2</v>
      </c>
      <c r="N1366" s="27">
        <f>IF(StockData[[#This Row],[change%]] &gt; 0.02, 0.9, IF(StockData[[#This Row],[change%]] &lt; -0.02, -0.9, 0))</f>
        <v>0.9</v>
      </c>
      <c r="O1366" s="27" t="str">
        <f>IF(StockData[[#This Row],[sentiment score]] &gt; 0.5, "Positive", IF(StockData[[#This Row],[sentiment score]] &lt; -0.5, "Negative", "Neutral"))</f>
        <v>Positive</v>
      </c>
    </row>
    <row r="1367" spans="1:15" x14ac:dyDescent="0.3">
      <c r="A1367" s="1">
        <v>43847</v>
      </c>
      <c r="B1367" s="2">
        <v>507.61</v>
      </c>
      <c r="C1367" s="2">
        <v>515.66999999999996</v>
      </c>
      <c r="D1367" s="2">
        <v>503.16</v>
      </c>
      <c r="E1367" s="2">
        <v>510.5</v>
      </c>
      <c r="F1367" s="2">
        <v>13629073</v>
      </c>
      <c r="G1367" s="27" t="str">
        <f>TEXT(StockData[[#This Row],[Date]],"dddd")</f>
        <v>Friday</v>
      </c>
      <c r="H1367" s="27" t="str">
        <f>TEXT(StockData[[#This Row],[Date]],"mmm yyyy")</f>
        <v>Jan 2020</v>
      </c>
      <c r="I1367" s="2">
        <f>StockData[[#This Row],[high]] - StockData[[#This Row],[low]]</f>
        <v>12.509999999999934</v>
      </c>
      <c r="J1367" s="27" t="str">
        <f>IF(StockData[[#This Row],[high]]=_xlfn.MAXIFS(StockData[high],StockData[Date],"&lt;="&amp;StockData[[#This Row],[Date]]),"New High","Repeat")</f>
        <v>Repeat</v>
      </c>
      <c r="K1367" s="27" t="str">
        <f>IF(StockData[[#This Row],[Spread]]&lt;5,"Low",IF(StockData[[#This Row],[Spread]]&lt;=15,"Medium","High"))</f>
        <v>Medium</v>
      </c>
      <c r="L1367" s="27" t="str">
        <f>IF(StockData[[#This Row],[Spread]] &gt; AVERAGE(StockData[Spread]) * 1.2, "High", IF(StockData[[#This Row],[Spread]] &lt; AVERAGE(StockData[Spread]) * 0.8, "Low", "Medium"))</f>
        <v>Medium</v>
      </c>
      <c r="M1367" s="13">
        <f>(StockData[[#This Row],[close]] - StockData[[#This Row],[open]] )/ StockData[[#This Row],[open]]</f>
        <v>5.693347254782188E-3</v>
      </c>
      <c r="N1367" s="27">
        <f>IF(StockData[[#This Row],[change%]] &gt; 0.02, 0.9, IF(StockData[[#This Row],[change%]] &lt; -0.02, -0.9, 0))</f>
        <v>0</v>
      </c>
      <c r="O1367" s="27" t="str">
        <f>IF(StockData[[#This Row],[sentiment score]] &gt; 0.5, "Positive", IF(StockData[[#This Row],[sentiment score]] &lt; -0.5, "Negative", "Neutral"))</f>
        <v>Neutral</v>
      </c>
    </row>
    <row r="1368" spans="1:15" x14ac:dyDescent="0.3">
      <c r="A1368" s="1">
        <v>43846</v>
      </c>
      <c r="B1368" s="2">
        <v>493.75</v>
      </c>
      <c r="C1368" s="2">
        <v>514.46</v>
      </c>
      <c r="D1368" s="2">
        <v>492.17</v>
      </c>
      <c r="E1368" s="2">
        <v>513.49</v>
      </c>
      <c r="F1368" s="2">
        <v>21736653</v>
      </c>
      <c r="G1368" s="27" t="str">
        <f>TEXT(StockData[[#This Row],[Date]],"dddd")</f>
        <v>Thursday</v>
      </c>
      <c r="H1368" s="27" t="str">
        <f>TEXT(StockData[[#This Row],[Date]],"mmm yyyy")</f>
        <v>Jan 2020</v>
      </c>
      <c r="I1368" s="2">
        <f>StockData[[#This Row],[high]] - StockData[[#This Row],[low]]</f>
        <v>22.29000000000002</v>
      </c>
      <c r="J1368" s="27" t="str">
        <f>IF(StockData[[#This Row],[high]]=_xlfn.MAXIFS(StockData[high],StockData[Date],"&lt;="&amp;StockData[[#This Row],[Date]]),"New High","Repeat")</f>
        <v>Repeat</v>
      </c>
      <c r="K1368" s="27" t="str">
        <f>IF(StockData[[#This Row],[Spread]]&lt;5,"Low",IF(StockData[[#This Row],[Spread]]&lt;=15,"Medium","High"))</f>
        <v>High</v>
      </c>
      <c r="L1368" s="27" t="str">
        <f>IF(StockData[[#This Row],[Spread]] &gt; AVERAGE(StockData[Spread]) * 1.2, "High", IF(StockData[[#This Row],[Spread]] &lt; AVERAGE(StockData[Spread]) * 0.8, "Low", "Medium"))</f>
        <v>High</v>
      </c>
      <c r="M1368" s="13">
        <f>(StockData[[#This Row],[close]] - StockData[[#This Row],[open]] )/ StockData[[#This Row],[open]]</f>
        <v>3.9979746835443059E-2</v>
      </c>
      <c r="N1368" s="27">
        <f>IF(StockData[[#This Row],[change%]] &gt; 0.02, 0.9, IF(StockData[[#This Row],[change%]] &lt; -0.02, -0.9, 0))</f>
        <v>0.9</v>
      </c>
      <c r="O1368" s="27" t="str">
        <f>IF(StockData[[#This Row],[sentiment score]] &gt; 0.5, "Positive", IF(StockData[[#This Row],[sentiment score]] &lt; -0.5, "Negative", "Neutral"))</f>
        <v>Positive</v>
      </c>
    </row>
    <row r="1369" spans="1:15" x14ac:dyDescent="0.3">
      <c r="A1369" s="1">
        <v>43845</v>
      </c>
      <c r="B1369" s="2">
        <v>529.76</v>
      </c>
      <c r="C1369" s="2">
        <v>537.84</v>
      </c>
      <c r="D1369" s="2">
        <v>516.79</v>
      </c>
      <c r="E1369" s="2">
        <v>518.5</v>
      </c>
      <c r="F1369" s="2">
        <v>17368831</v>
      </c>
      <c r="G1369" s="27" t="str">
        <f>TEXT(StockData[[#This Row],[Date]],"dddd")</f>
        <v>Wednesday</v>
      </c>
      <c r="H1369" s="27" t="str">
        <f>TEXT(StockData[[#This Row],[Date]],"mmm yyyy")</f>
        <v>Jan 2020</v>
      </c>
      <c r="I1369" s="2">
        <f>StockData[[#This Row],[high]] - StockData[[#This Row],[low]]</f>
        <v>21.050000000000068</v>
      </c>
      <c r="J1369" s="27" t="str">
        <f>IF(StockData[[#This Row],[high]]=_xlfn.MAXIFS(StockData[high],StockData[Date],"&lt;="&amp;StockData[[#This Row],[Date]]),"New High","Repeat")</f>
        <v>Repeat</v>
      </c>
      <c r="K1369" s="27" t="str">
        <f>IF(StockData[[#This Row],[Spread]]&lt;5,"Low",IF(StockData[[#This Row],[Spread]]&lt;=15,"Medium","High"))</f>
        <v>High</v>
      </c>
      <c r="L1369" s="27" t="str">
        <f>IF(StockData[[#This Row],[Spread]] &gt; AVERAGE(StockData[Spread]) * 1.2, "High", IF(StockData[[#This Row],[Spread]] &lt; AVERAGE(StockData[Spread]) * 0.8, "Low", "Medium"))</f>
        <v>High</v>
      </c>
      <c r="M1369" s="13">
        <f>(StockData[[#This Row],[close]] - StockData[[#This Row],[open]] )/ StockData[[#This Row],[open]]</f>
        <v>-2.1254907882814842E-2</v>
      </c>
      <c r="N1369" s="27">
        <f>IF(StockData[[#This Row],[change%]] &gt; 0.02, 0.9, IF(StockData[[#This Row],[change%]] &lt; -0.02, -0.9, 0))</f>
        <v>-0.9</v>
      </c>
      <c r="O1369" s="27" t="str">
        <f>IF(StockData[[#This Row],[sentiment score]] &gt; 0.5, "Positive", IF(StockData[[#This Row],[sentiment score]] &lt; -0.5, "Negative", "Neutral"))</f>
        <v>Negative</v>
      </c>
    </row>
    <row r="1370" spans="1:15" x14ac:dyDescent="0.3">
      <c r="A1370" s="1">
        <v>43844</v>
      </c>
      <c r="B1370" s="2">
        <v>544.26</v>
      </c>
      <c r="C1370" s="2">
        <v>547.41</v>
      </c>
      <c r="D1370" s="2">
        <v>524.9</v>
      </c>
      <c r="E1370" s="2">
        <v>537.91999999999996</v>
      </c>
      <c r="F1370" s="2">
        <v>29061377</v>
      </c>
      <c r="G1370" s="27" t="str">
        <f>TEXT(StockData[[#This Row],[Date]],"dddd")</f>
        <v>Tuesday</v>
      </c>
      <c r="H1370" s="27" t="str">
        <f>TEXT(StockData[[#This Row],[Date]],"mmm yyyy")</f>
        <v>Jan 2020</v>
      </c>
      <c r="I1370" s="2">
        <f>StockData[[#This Row],[high]] - StockData[[#This Row],[low]]</f>
        <v>22.509999999999991</v>
      </c>
      <c r="J1370" s="27" t="str">
        <f>IF(StockData[[#This Row],[high]]=_xlfn.MAXIFS(StockData[high],StockData[Date],"&lt;="&amp;StockData[[#This Row],[Date]]),"New High","Repeat")</f>
        <v>New High</v>
      </c>
      <c r="K1370" s="27" t="str">
        <f>IF(StockData[[#This Row],[Spread]]&lt;5,"Low",IF(StockData[[#This Row],[Spread]]&lt;=15,"Medium","High"))</f>
        <v>High</v>
      </c>
      <c r="L1370" s="27" t="str">
        <f>IF(StockData[[#This Row],[Spread]] &gt; AVERAGE(StockData[Spread]) * 1.2, "High", IF(StockData[[#This Row],[Spread]] &lt; AVERAGE(StockData[Spread]) * 0.8, "Low", "Medium"))</f>
        <v>High</v>
      </c>
      <c r="M1370" s="13">
        <f>(StockData[[#This Row],[close]] - StockData[[#This Row],[open]] )/ StockData[[#This Row],[open]]</f>
        <v>-1.1648844302355551E-2</v>
      </c>
      <c r="N1370" s="27">
        <f>IF(StockData[[#This Row],[change%]] &gt; 0.02, 0.9, IF(StockData[[#This Row],[change%]] &lt; -0.02, -0.9, 0))</f>
        <v>0</v>
      </c>
      <c r="O1370" s="27" t="str">
        <f>IF(StockData[[#This Row],[sentiment score]] &gt; 0.5, "Positive", IF(StockData[[#This Row],[sentiment score]] &lt; -0.5, "Negative", "Neutral"))</f>
        <v>Neutral</v>
      </c>
    </row>
    <row r="1371" spans="1:15" x14ac:dyDescent="0.3">
      <c r="A1371" s="1">
        <v>43843</v>
      </c>
      <c r="B1371" s="2">
        <v>493.5</v>
      </c>
      <c r="C1371" s="2">
        <v>525.63</v>
      </c>
      <c r="D1371" s="2">
        <v>492</v>
      </c>
      <c r="E1371" s="2">
        <v>524.86</v>
      </c>
      <c r="F1371" s="2">
        <v>26307458</v>
      </c>
      <c r="G1371" s="27" t="str">
        <f>TEXT(StockData[[#This Row],[Date]],"dddd")</f>
        <v>Monday</v>
      </c>
      <c r="H1371" s="27" t="str">
        <f>TEXT(StockData[[#This Row],[Date]],"mmm yyyy")</f>
        <v>Jan 2020</v>
      </c>
      <c r="I1371" s="2">
        <f>StockData[[#This Row],[high]] - StockData[[#This Row],[low]]</f>
        <v>33.629999999999995</v>
      </c>
      <c r="J1371" s="27" t="str">
        <f>IF(StockData[[#This Row],[high]]=_xlfn.MAXIFS(StockData[high],StockData[Date],"&lt;="&amp;StockData[[#This Row],[Date]]),"New High","Repeat")</f>
        <v>New High</v>
      </c>
      <c r="K1371" s="27" t="str">
        <f>IF(StockData[[#This Row],[Spread]]&lt;5,"Low",IF(StockData[[#This Row],[Spread]]&lt;=15,"Medium","High"))</f>
        <v>High</v>
      </c>
      <c r="L1371" s="27" t="str">
        <f>IF(StockData[[#This Row],[Spread]] &gt; AVERAGE(StockData[Spread]) * 1.2, "High", IF(StockData[[#This Row],[Spread]] &lt; AVERAGE(StockData[Spread]) * 0.8, "Low", "Medium"))</f>
        <v>High</v>
      </c>
      <c r="M1371" s="13">
        <f>(StockData[[#This Row],[close]] - StockData[[#This Row],[open]] )/ StockData[[#This Row],[open]]</f>
        <v>6.3546099290780172E-2</v>
      </c>
      <c r="N1371" s="27">
        <f>IF(StockData[[#This Row],[change%]] &gt; 0.02, 0.9, IF(StockData[[#This Row],[change%]] &lt; -0.02, -0.9, 0))</f>
        <v>0.9</v>
      </c>
      <c r="O1371" s="27" t="str">
        <f>IF(StockData[[#This Row],[sentiment score]] &gt; 0.5, "Positive", IF(StockData[[#This Row],[sentiment score]] &lt; -0.5, "Negative", "Neutral"))</f>
        <v>Positive</v>
      </c>
    </row>
    <row r="1372" spans="1:15" x14ac:dyDescent="0.3">
      <c r="A1372" s="1">
        <v>43840</v>
      </c>
      <c r="B1372" s="2">
        <v>481.79</v>
      </c>
      <c r="C1372" s="2">
        <v>484.94</v>
      </c>
      <c r="D1372" s="2">
        <v>473.7</v>
      </c>
      <c r="E1372" s="2">
        <v>478.15</v>
      </c>
      <c r="F1372" s="2">
        <v>12976832</v>
      </c>
      <c r="G1372" s="27" t="str">
        <f>TEXT(StockData[[#This Row],[Date]],"dddd")</f>
        <v>Friday</v>
      </c>
      <c r="H1372" s="27" t="str">
        <f>TEXT(StockData[[#This Row],[Date]],"mmm yyyy")</f>
        <v>Jan 2020</v>
      </c>
      <c r="I1372" s="2">
        <f>StockData[[#This Row],[high]] - StockData[[#This Row],[low]]</f>
        <v>11.240000000000009</v>
      </c>
      <c r="J1372" s="27" t="str">
        <f>IF(StockData[[#This Row],[high]]=_xlfn.MAXIFS(StockData[high],StockData[Date],"&lt;="&amp;StockData[[#This Row],[Date]]),"New High","Repeat")</f>
        <v>Repeat</v>
      </c>
      <c r="K1372" s="27" t="str">
        <f>IF(StockData[[#This Row],[Spread]]&lt;5,"Low",IF(StockData[[#This Row],[Spread]]&lt;=15,"Medium","High"))</f>
        <v>Medium</v>
      </c>
      <c r="L1372" s="27" t="str">
        <f>IF(StockData[[#This Row],[Spread]] &gt; AVERAGE(StockData[Spread]) * 1.2, "High", IF(StockData[[#This Row],[Spread]] &lt; AVERAGE(StockData[Spread]) * 0.8, "Low", "Medium"))</f>
        <v>Medium</v>
      </c>
      <c r="M1372" s="13">
        <f>(StockData[[#This Row],[close]] - StockData[[#This Row],[open]] )/ StockData[[#This Row],[open]]</f>
        <v>-7.55515888665195E-3</v>
      </c>
      <c r="N1372" s="27">
        <f>IF(StockData[[#This Row],[change%]] &gt; 0.02, 0.9, IF(StockData[[#This Row],[change%]] &lt; -0.02, -0.9, 0))</f>
        <v>0</v>
      </c>
      <c r="O1372" s="27" t="str">
        <f>IF(StockData[[#This Row],[sentiment score]] &gt; 0.5, "Positive", IF(StockData[[#This Row],[sentiment score]] &lt; -0.5, "Negative", "Neutral"))</f>
        <v>Neutral</v>
      </c>
    </row>
    <row r="1373" spans="1:15" x14ac:dyDescent="0.3">
      <c r="A1373" s="1">
        <v>43839</v>
      </c>
      <c r="B1373" s="2">
        <v>497.1</v>
      </c>
      <c r="C1373" s="2">
        <v>498.8</v>
      </c>
      <c r="D1373" s="2">
        <v>472.87</v>
      </c>
      <c r="E1373" s="2">
        <v>481.34</v>
      </c>
      <c r="F1373" s="2">
        <v>28463186</v>
      </c>
      <c r="G1373" s="27" t="str">
        <f>TEXT(StockData[[#This Row],[Date]],"dddd")</f>
        <v>Thursday</v>
      </c>
      <c r="H1373" s="27" t="str">
        <f>TEXT(StockData[[#This Row],[Date]],"mmm yyyy")</f>
        <v>Jan 2020</v>
      </c>
      <c r="I1373" s="2">
        <f>StockData[[#This Row],[high]] - StockData[[#This Row],[low]]</f>
        <v>25.930000000000007</v>
      </c>
      <c r="J1373" s="27" t="str">
        <f>IF(StockData[[#This Row],[high]]=_xlfn.MAXIFS(StockData[high],StockData[Date],"&lt;="&amp;StockData[[#This Row],[Date]]),"New High","Repeat")</f>
        <v>New High</v>
      </c>
      <c r="K1373" s="27" t="str">
        <f>IF(StockData[[#This Row],[Spread]]&lt;5,"Low",IF(StockData[[#This Row],[Spread]]&lt;=15,"Medium","High"))</f>
        <v>High</v>
      </c>
      <c r="L1373" s="27" t="str">
        <f>IF(StockData[[#This Row],[Spread]] &gt; AVERAGE(StockData[Spread]) * 1.2, "High", IF(StockData[[#This Row],[Spread]] &lt; AVERAGE(StockData[Spread]) * 0.8, "Low", "Medium"))</f>
        <v>High</v>
      </c>
      <c r="M1373" s="13">
        <f>(StockData[[#This Row],[close]] - StockData[[#This Row],[open]] )/ StockData[[#This Row],[open]]</f>
        <v>-3.170388251860802E-2</v>
      </c>
      <c r="N1373" s="27">
        <f>IF(StockData[[#This Row],[change%]] &gt; 0.02, 0.9, IF(StockData[[#This Row],[change%]] &lt; -0.02, -0.9, 0))</f>
        <v>-0.9</v>
      </c>
      <c r="O1373" s="27" t="str">
        <f>IF(StockData[[#This Row],[sentiment score]] &gt; 0.5, "Positive", IF(StockData[[#This Row],[sentiment score]] &lt; -0.5, "Negative", "Neutral"))</f>
        <v>Negative</v>
      </c>
    </row>
    <row r="1374" spans="1:15" x14ac:dyDescent="0.3">
      <c r="A1374" s="1">
        <v>43838</v>
      </c>
      <c r="B1374" s="2">
        <v>473.7</v>
      </c>
      <c r="C1374" s="2">
        <v>498.49</v>
      </c>
      <c r="D1374" s="2">
        <v>468.23</v>
      </c>
      <c r="E1374" s="2">
        <v>492.14</v>
      </c>
      <c r="F1374" s="2">
        <v>31199393</v>
      </c>
      <c r="G1374" s="27" t="str">
        <f>TEXT(StockData[[#This Row],[Date]],"dddd")</f>
        <v>Wednesday</v>
      </c>
      <c r="H1374" s="27" t="str">
        <f>TEXT(StockData[[#This Row],[Date]],"mmm yyyy")</f>
        <v>Jan 2020</v>
      </c>
      <c r="I1374" s="2">
        <f>StockData[[#This Row],[high]] - StockData[[#This Row],[low]]</f>
        <v>30.259999999999991</v>
      </c>
      <c r="J1374" s="27" t="str">
        <f>IF(StockData[[#This Row],[high]]=_xlfn.MAXIFS(StockData[high],StockData[Date],"&lt;="&amp;StockData[[#This Row],[Date]]),"New High","Repeat")</f>
        <v>New High</v>
      </c>
      <c r="K1374" s="27" t="str">
        <f>IF(StockData[[#This Row],[Spread]]&lt;5,"Low",IF(StockData[[#This Row],[Spread]]&lt;=15,"Medium","High"))</f>
        <v>High</v>
      </c>
      <c r="L1374" s="27" t="str">
        <f>IF(StockData[[#This Row],[Spread]] &gt; AVERAGE(StockData[Spread]) * 1.2, "High", IF(StockData[[#This Row],[Spread]] &lt; AVERAGE(StockData[Spread]) * 0.8, "Low", "Medium"))</f>
        <v>High</v>
      </c>
      <c r="M1374" s="13">
        <f>(StockData[[#This Row],[close]] - StockData[[#This Row],[open]] )/ StockData[[#This Row],[open]]</f>
        <v>3.8927591302512138E-2</v>
      </c>
      <c r="N1374" s="27">
        <f>IF(StockData[[#This Row],[change%]] &gt; 0.02, 0.9, IF(StockData[[#This Row],[change%]] &lt; -0.02, -0.9, 0))</f>
        <v>0.9</v>
      </c>
      <c r="O1374" s="27" t="str">
        <f>IF(StockData[[#This Row],[sentiment score]] &gt; 0.5, "Positive", IF(StockData[[#This Row],[sentiment score]] &lt; -0.5, "Negative", "Neutral"))</f>
        <v>Positive</v>
      </c>
    </row>
    <row r="1375" spans="1:15" x14ac:dyDescent="0.3">
      <c r="A1375" s="1">
        <v>43837</v>
      </c>
      <c r="B1375" s="2">
        <v>461.4</v>
      </c>
      <c r="C1375" s="2">
        <v>471.63</v>
      </c>
      <c r="D1375" s="2">
        <v>453.36</v>
      </c>
      <c r="E1375" s="2">
        <v>469.06</v>
      </c>
      <c r="F1375" s="2">
        <v>18209138</v>
      </c>
      <c r="G1375" s="27" t="str">
        <f>TEXT(StockData[[#This Row],[Date]],"dddd")</f>
        <v>Tuesday</v>
      </c>
      <c r="H1375" s="27" t="str">
        <f>TEXT(StockData[[#This Row],[Date]],"mmm yyyy")</f>
        <v>Jan 2020</v>
      </c>
      <c r="I1375" s="2">
        <f>StockData[[#This Row],[high]] - StockData[[#This Row],[low]]</f>
        <v>18.269999999999982</v>
      </c>
      <c r="J1375" s="27" t="str">
        <f>IF(StockData[[#This Row],[high]]=_xlfn.MAXIFS(StockData[high],StockData[Date],"&lt;="&amp;StockData[[#This Row],[Date]]),"New High","Repeat")</f>
        <v>New High</v>
      </c>
      <c r="K1375" s="27" t="str">
        <f>IF(StockData[[#This Row],[Spread]]&lt;5,"Low",IF(StockData[[#This Row],[Spread]]&lt;=15,"Medium","High"))</f>
        <v>High</v>
      </c>
      <c r="L1375" s="27" t="str">
        <f>IF(StockData[[#This Row],[Spread]] &gt; AVERAGE(StockData[Spread]) * 1.2, "High", IF(StockData[[#This Row],[Spread]] &lt; AVERAGE(StockData[Spread]) * 0.8, "Low", "Medium"))</f>
        <v>High</v>
      </c>
      <c r="M1375" s="13">
        <f>(StockData[[#This Row],[close]] - StockData[[#This Row],[open]] )/ StockData[[#This Row],[open]]</f>
        <v>1.6601647160814966E-2</v>
      </c>
      <c r="N1375" s="27">
        <f>IF(StockData[[#This Row],[change%]] &gt; 0.02, 0.9, IF(StockData[[#This Row],[change%]] &lt; -0.02, -0.9, 0))</f>
        <v>0</v>
      </c>
      <c r="O1375" s="27" t="str">
        <f>IF(StockData[[#This Row],[sentiment score]] &gt; 0.5, "Positive", IF(StockData[[#This Row],[sentiment score]] &lt; -0.5, "Negative", "Neutral"))</f>
        <v>Neutral</v>
      </c>
    </row>
    <row r="1376" spans="1:15" x14ac:dyDescent="0.3">
      <c r="A1376" s="1">
        <v>43836</v>
      </c>
      <c r="B1376" s="2">
        <v>440.47</v>
      </c>
      <c r="C1376" s="2">
        <v>451.56</v>
      </c>
      <c r="D1376" s="2">
        <v>440</v>
      </c>
      <c r="E1376" s="2">
        <v>451.54</v>
      </c>
      <c r="F1376" s="2">
        <v>10157499</v>
      </c>
      <c r="G1376" s="27" t="str">
        <f>TEXT(StockData[[#This Row],[Date]],"dddd")</f>
        <v>Monday</v>
      </c>
      <c r="H1376" s="27" t="str">
        <f>TEXT(StockData[[#This Row],[Date]],"mmm yyyy")</f>
        <v>Jan 2020</v>
      </c>
      <c r="I1376" s="2">
        <f>StockData[[#This Row],[high]] - StockData[[#This Row],[low]]</f>
        <v>11.560000000000002</v>
      </c>
      <c r="J1376" s="27" t="str">
        <f>IF(StockData[[#This Row],[high]]=_xlfn.MAXIFS(StockData[high],StockData[Date],"&lt;="&amp;StockData[[#This Row],[Date]]),"New High","Repeat")</f>
        <v>Repeat</v>
      </c>
      <c r="K1376" s="27" t="str">
        <f>IF(StockData[[#This Row],[Spread]]&lt;5,"Low",IF(StockData[[#This Row],[Spread]]&lt;=15,"Medium","High"))</f>
        <v>Medium</v>
      </c>
      <c r="L1376" s="27" t="str">
        <f>IF(StockData[[#This Row],[Spread]] &gt; AVERAGE(StockData[Spread]) * 1.2, "High", IF(StockData[[#This Row],[Spread]] &lt; AVERAGE(StockData[Spread]) * 0.8, "Low", "Medium"))</f>
        <v>Medium</v>
      </c>
      <c r="M1376" s="13">
        <f>(StockData[[#This Row],[close]] - StockData[[#This Row],[open]] )/ StockData[[#This Row],[open]]</f>
        <v>2.5132245101823037E-2</v>
      </c>
      <c r="N1376" s="27">
        <f>IF(StockData[[#This Row],[change%]] &gt; 0.02, 0.9, IF(StockData[[#This Row],[change%]] &lt; -0.02, -0.9, 0))</f>
        <v>0.9</v>
      </c>
      <c r="O1376" s="27" t="str">
        <f>IF(StockData[[#This Row],[sentiment score]] &gt; 0.5, "Positive", IF(StockData[[#This Row],[sentiment score]] &lt; -0.5, "Negative", "Neutral"))</f>
        <v>Positive</v>
      </c>
    </row>
    <row r="1377" spans="1:15" x14ac:dyDescent="0.3">
      <c r="A1377" s="1">
        <v>43833</v>
      </c>
      <c r="B1377" s="2">
        <v>440.5</v>
      </c>
      <c r="C1377" s="2">
        <v>454</v>
      </c>
      <c r="D1377" s="2">
        <v>436.92</v>
      </c>
      <c r="E1377" s="2">
        <v>443.01</v>
      </c>
      <c r="F1377" s="2">
        <v>17794697</v>
      </c>
      <c r="G1377" s="27" t="str">
        <f>TEXT(StockData[[#This Row],[Date]],"dddd")</f>
        <v>Friday</v>
      </c>
      <c r="H1377" s="27" t="str">
        <f>TEXT(StockData[[#This Row],[Date]],"mmm yyyy")</f>
        <v>Jan 2020</v>
      </c>
      <c r="I1377" s="2">
        <f>StockData[[#This Row],[high]] - StockData[[#This Row],[low]]</f>
        <v>17.079999999999984</v>
      </c>
      <c r="J1377" s="27" t="str">
        <f>IF(StockData[[#This Row],[high]]=_xlfn.MAXIFS(StockData[high],StockData[Date],"&lt;="&amp;StockData[[#This Row],[Date]]),"New High","Repeat")</f>
        <v>New High</v>
      </c>
      <c r="K1377" s="27" t="str">
        <f>IF(StockData[[#This Row],[Spread]]&lt;5,"Low",IF(StockData[[#This Row],[Spread]]&lt;=15,"Medium","High"))</f>
        <v>High</v>
      </c>
      <c r="L1377" s="27" t="str">
        <f>IF(StockData[[#This Row],[Spread]] &gt; AVERAGE(StockData[Spread]) * 1.2, "High", IF(StockData[[#This Row],[Spread]] &lt; AVERAGE(StockData[Spread]) * 0.8, "Low", "Medium"))</f>
        <v>High</v>
      </c>
      <c r="M1377" s="13">
        <f>(StockData[[#This Row],[close]] - StockData[[#This Row],[open]] )/ StockData[[#This Row],[open]]</f>
        <v>5.6980703745743268E-3</v>
      </c>
      <c r="N1377" s="27">
        <f>IF(StockData[[#This Row],[change%]] &gt; 0.02, 0.9, IF(StockData[[#This Row],[change%]] &lt; -0.02, -0.9, 0))</f>
        <v>0</v>
      </c>
      <c r="O1377" s="27" t="str">
        <f>IF(StockData[[#This Row],[sentiment score]] &gt; 0.5, "Positive", IF(StockData[[#This Row],[sentiment score]] &lt; -0.5, "Negative", "Neutral"))</f>
        <v>Neutral</v>
      </c>
    </row>
    <row r="1378" spans="1:15" x14ac:dyDescent="0.3">
      <c r="A1378" s="1">
        <v>43832</v>
      </c>
      <c r="B1378" s="2">
        <v>424.5</v>
      </c>
      <c r="C1378" s="2">
        <v>430.7</v>
      </c>
      <c r="D1378" s="2">
        <v>421.71</v>
      </c>
      <c r="E1378" s="2">
        <v>430.26</v>
      </c>
      <c r="F1378" s="2">
        <v>9558386</v>
      </c>
      <c r="G1378" s="27" t="str">
        <f>TEXT(StockData[[#This Row],[Date]],"dddd")</f>
        <v>Thursday</v>
      </c>
      <c r="H1378" s="27" t="str">
        <f>TEXT(StockData[[#This Row],[Date]],"mmm yyyy")</f>
        <v>Jan 2020</v>
      </c>
      <c r="I1378" s="2">
        <f>StockData[[#This Row],[high]] - StockData[[#This Row],[low]]</f>
        <v>8.9900000000000091</v>
      </c>
      <c r="J1378" s="27" t="str">
        <f>IF(StockData[[#This Row],[high]]=_xlfn.MAXIFS(StockData[high],StockData[Date],"&lt;="&amp;StockData[[#This Row],[Date]]),"New High","Repeat")</f>
        <v>Repeat</v>
      </c>
      <c r="K1378" s="27" t="str">
        <f>IF(StockData[[#This Row],[Spread]]&lt;5,"Low",IF(StockData[[#This Row],[Spread]]&lt;=15,"Medium","High"))</f>
        <v>Medium</v>
      </c>
      <c r="L1378" s="27" t="str">
        <f>IF(StockData[[#This Row],[Spread]] &gt; AVERAGE(StockData[Spread]) * 1.2, "High", IF(StockData[[#This Row],[Spread]] &lt; AVERAGE(StockData[Spread]) * 0.8, "Low", "Medium"))</f>
        <v>Low</v>
      </c>
      <c r="M1378" s="13">
        <f>(StockData[[#This Row],[close]] - StockData[[#This Row],[open]] )/ StockData[[#This Row],[open]]</f>
        <v>1.3568904593639554E-2</v>
      </c>
      <c r="N1378" s="27">
        <f>IF(StockData[[#This Row],[change%]] &gt; 0.02, 0.9, IF(StockData[[#This Row],[change%]] &lt; -0.02, -0.9, 0))</f>
        <v>0</v>
      </c>
      <c r="O1378" s="27" t="str">
        <f>IF(StockData[[#This Row],[sentiment score]] &gt; 0.5, "Positive", IF(StockData[[#This Row],[sentiment score]] &lt; -0.5, "Negative", "Neutral"))</f>
        <v>Neutral</v>
      </c>
    </row>
    <row r="1379" spans="1:15" x14ac:dyDescent="0.3">
      <c r="A1379" s="1">
        <v>43830</v>
      </c>
      <c r="B1379" s="2">
        <v>405</v>
      </c>
      <c r="C1379" s="2">
        <v>421.29</v>
      </c>
      <c r="D1379" s="2">
        <v>402.08</v>
      </c>
      <c r="E1379" s="2">
        <v>418.33</v>
      </c>
      <c r="F1379" s="2">
        <v>10292456</v>
      </c>
      <c r="G1379" s="27" t="str">
        <f>TEXT(StockData[[#This Row],[Date]],"dddd")</f>
        <v>Tuesday</v>
      </c>
      <c r="H1379" s="27" t="str">
        <f>TEXT(StockData[[#This Row],[Date]],"mmm yyyy")</f>
        <v>Dec 2019</v>
      </c>
      <c r="I1379" s="2">
        <f>StockData[[#This Row],[high]] - StockData[[#This Row],[low]]</f>
        <v>19.210000000000036</v>
      </c>
      <c r="J1379" s="27" t="str">
        <f>IF(StockData[[#This Row],[high]]=_xlfn.MAXIFS(StockData[high],StockData[Date],"&lt;="&amp;StockData[[#This Row],[Date]]),"New High","Repeat")</f>
        <v>Repeat</v>
      </c>
      <c r="K1379" s="27" t="str">
        <f>IF(StockData[[#This Row],[Spread]]&lt;5,"Low",IF(StockData[[#This Row],[Spread]]&lt;=15,"Medium","High"))</f>
        <v>High</v>
      </c>
      <c r="L1379" s="27" t="str">
        <f>IF(StockData[[#This Row],[Spread]] &gt; AVERAGE(StockData[Spread]) * 1.2, "High", IF(StockData[[#This Row],[Spread]] &lt; AVERAGE(StockData[Spread]) * 0.8, "Low", "Medium"))</f>
        <v>High</v>
      </c>
      <c r="M1379" s="13">
        <f>(StockData[[#This Row],[close]] - StockData[[#This Row],[open]] )/ StockData[[#This Row],[open]]</f>
        <v>3.2913580246913543E-2</v>
      </c>
      <c r="N1379" s="27">
        <f>IF(StockData[[#This Row],[change%]] &gt; 0.02, 0.9, IF(StockData[[#This Row],[change%]] &lt; -0.02, -0.9, 0))</f>
        <v>0.9</v>
      </c>
      <c r="O1379" s="27" t="str">
        <f>IF(StockData[[#This Row],[sentiment score]] &gt; 0.5, "Positive", IF(StockData[[#This Row],[sentiment score]] &lt; -0.5, "Negative", "Neutral"))</f>
        <v>Positive</v>
      </c>
    </row>
    <row r="1380" spans="1:15" x14ac:dyDescent="0.3">
      <c r="A1380" s="1">
        <v>43829</v>
      </c>
      <c r="B1380" s="2">
        <v>428.79</v>
      </c>
      <c r="C1380" s="2">
        <v>429</v>
      </c>
      <c r="D1380" s="2">
        <v>409.26</v>
      </c>
      <c r="E1380" s="2">
        <v>414.7</v>
      </c>
      <c r="F1380" s="2">
        <v>12601265</v>
      </c>
      <c r="G1380" s="27" t="str">
        <f>TEXT(StockData[[#This Row],[Date]],"dddd")</f>
        <v>Monday</v>
      </c>
      <c r="H1380" s="27" t="str">
        <f>TEXT(StockData[[#This Row],[Date]],"mmm yyyy")</f>
        <v>Dec 2019</v>
      </c>
      <c r="I1380" s="2">
        <f>StockData[[#This Row],[high]] - StockData[[#This Row],[low]]</f>
        <v>19.740000000000009</v>
      </c>
      <c r="J1380" s="27" t="str">
        <f>IF(StockData[[#This Row],[high]]=_xlfn.MAXIFS(StockData[high],StockData[Date],"&lt;="&amp;StockData[[#This Row],[Date]]),"New High","Repeat")</f>
        <v>Repeat</v>
      </c>
      <c r="K1380" s="27" t="str">
        <f>IF(StockData[[#This Row],[Spread]]&lt;5,"Low",IF(StockData[[#This Row],[Spread]]&lt;=15,"Medium","High"))</f>
        <v>High</v>
      </c>
      <c r="L1380" s="27" t="str">
        <f>IF(StockData[[#This Row],[Spread]] &gt; AVERAGE(StockData[Spread]) * 1.2, "High", IF(StockData[[#This Row],[Spread]] &lt; AVERAGE(StockData[Spread]) * 0.8, "Low", "Medium"))</f>
        <v>High</v>
      </c>
      <c r="M1380" s="13">
        <f>(StockData[[#This Row],[close]] - StockData[[#This Row],[open]] )/ StockData[[#This Row],[open]]</f>
        <v>-3.2859908113528839E-2</v>
      </c>
      <c r="N1380" s="27">
        <f>IF(StockData[[#This Row],[change%]] &gt; 0.02, 0.9, IF(StockData[[#This Row],[change%]] &lt; -0.02, -0.9, 0))</f>
        <v>-0.9</v>
      </c>
      <c r="O1380" s="27" t="str">
        <f>IF(StockData[[#This Row],[sentiment score]] &gt; 0.5, "Positive", IF(StockData[[#This Row],[sentiment score]] &lt; -0.5, "Negative", "Neutral"))</f>
        <v>Negative</v>
      </c>
    </row>
    <row r="1381" spans="1:15" x14ac:dyDescent="0.3">
      <c r="A1381" s="1">
        <v>43826</v>
      </c>
      <c r="B1381" s="2">
        <v>435</v>
      </c>
      <c r="C1381" s="2">
        <v>435.31</v>
      </c>
      <c r="D1381" s="2">
        <v>426.11</v>
      </c>
      <c r="E1381" s="2">
        <v>430.38</v>
      </c>
      <c r="F1381" s="2">
        <v>9956827</v>
      </c>
      <c r="G1381" s="27" t="str">
        <f>TEXT(StockData[[#This Row],[Date]],"dddd")</f>
        <v>Friday</v>
      </c>
      <c r="H1381" s="27" t="str">
        <f>TEXT(StockData[[#This Row],[Date]],"mmm yyyy")</f>
        <v>Dec 2019</v>
      </c>
      <c r="I1381" s="2">
        <f>StockData[[#This Row],[high]] - StockData[[#This Row],[low]]</f>
        <v>9.1999999999999886</v>
      </c>
      <c r="J1381" s="27" t="str">
        <f>IF(StockData[[#This Row],[high]]=_xlfn.MAXIFS(StockData[high],StockData[Date],"&lt;="&amp;StockData[[#This Row],[Date]]),"New High","Repeat")</f>
        <v>New High</v>
      </c>
      <c r="K1381" s="27" t="str">
        <f>IF(StockData[[#This Row],[Spread]]&lt;5,"Low",IF(StockData[[#This Row],[Spread]]&lt;=15,"Medium","High"))</f>
        <v>Medium</v>
      </c>
      <c r="L1381" s="27" t="str">
        <f>IF(StockData[[#This Row],[Spread]] &gt; AVERAGE(StockData[Spread]) * 1.2, "High", IF(StockData[[#This Row],[Spread]] &lt; AVERAGE(StockData[Spread]) * 0.8, "Low", "Medium"))</f>
        <v>Low</v>
      </c>
      <c r="M1381" s="13">
        <f>(StockData[[#This Row],[close]] - StockData[[#This Row],[open]] )/ StockData[[#This Row],[open]]</f>
        <v>-1.0620689655172424E-2</v>
      </c>
      <c r="N1381" s="27">
        <f>IF(StockData[[#This Row],[change%]] &gt; 0.02, 0.9, IF(StockData[[#This Row],[change%]] &lt; -0.02, -0.9, 0))</f>
        <v>0</v>
      </c>
      <c r="O1381" s="27" t="str">
        <f>IF(StockData[[#This Row],[sentiment score]] &gt; 0.5, "Positive", IF(StockData[[#This Row],[sentiment score]] &lt; -0.5, "Negative", "Neutral"))</f>
        <v>Neutral</v>
      </c>
    </row>
    <row r="1382" spans="1:15" x14ac:dyDescent="0.3">
      <c r="A1382" s="1">
        <v>43825</v>
      </c>
      <c r="B1382" s="2">
        <v>427.91</v>
      </c>
      <c r="C1382" s="2">
        <v>433.48</v>
      </c>
      <c r="D1382" s="2">
        <v>426.35</v>
      </c>
      <c r="E1382" s="2">
        <v>430.94</v>
      </c>
      <c r="F1382" s="2">
        <v>10648289</v>
      </c>
      <c r="G1382" s="27" t="str">
        <f>TEXT(StockData[[#This Row],[Date]],"dddd")</f>
        <v>Thursday</v>
      </c>
      <c r="H1382" s="27" t="str">
        <f>TEXT(StockData[[#This Row],[Date]],"mmm yyyy")</f>
        <v>Dec 2019</v>
      </c>
      <c r="I1382" s="2">
        <f>StockData[[#This Row],[high]] - StockData[[#This Row],[low]]</f>
        <v>7.1299999999999955</v>
      </c>
      <c r="J1382" s="27" t="str">
        <f>IF(StockData[[#This Row],[high]]=_xlfn.MAXIFS(StockData[high],StockData[Date],"&lt;="&amp;StockData[[#This Row],[Date]]),"New High","Repeat")</f>
        <v>New High</v>
      </c>
      <c r="K1382" s="27" t="str">
        <f>IF(StockData[[#This Row],[Spread]]&lt;5,"Low",IF(StockData[[#This Row],[Spread]]&lt;=15,"Medium","High"))</f>
        <v>Medium</v>
      </c>
      <c r="L1382" s="27" t="str">
        <f>IF(StockData[[#This Row],[Spread]] &gt; AVERAGE(StockData[Spread]) * 1.2, "High", IF(StockData[[#This Row],[Spread]] &lt; AVERAGE(StockData[Spread]) * 0.8, "Low", "Medium"))</f>
        <v>Low</v>
      </c>
      <c r="M1382" s="13">
        <f>(StockData[[#This Row],[close]] - StockData[[#This Row],[open]] )/ StockData[[#This Row],[open]]</f>
        <v>7.0809282325722056E-3</v>
      </c>
      <c r="N1382" s="27">
        <f>IF(StockData[[#This Row],[change%]] &gt; 0.02, 0.9, IF(StockData[[#This Row],[change%]] &lt; -0.02, -0.9, 0))</f>
        <v>0</v>
      </c>
      <c r="O1382" s="27" t="str">
        <f>IF(StockData[[#This Row],[sentiment score]] &gt; 0.5, "Positive", IF(StockData[[#This Row],[sentiment score]] &lt; -0.5, "Negative", "Neutral"))</f>
        <v>Neutral</v>
      </c>
    </row>
    <row r="1383" spans="1:15" x14ac:dyDescent="0.3">
      <c r="A1383" s="1">
        <v>43823</v>
      </c>
      <c r="B1383" s="2">
        <v>418.36</v>
      </c>
      <c r="C1383" s="2">
        <v>425.47</v>
      </c>
      <c r="D1383" s="2">
        <v>412.69</v>
      </c>
      <c r="E1383" s="2">
        <v>425.25</v>
      </c>
      <c r="F1383" s="2">
        <v>8054720</v>
      </c>
      <c r="G1383" s="27" t="str">
        <f>TEXT(StockData[[#This Row],[Date]],"dddd")</f>
        <v>Tuesday</v>
      </c>
      <c r="H1383" s="27" t="str">
        <f>TEXT(StockData[[#This Row],[Date]],"mmm yyyy")</f>
        <v>Dec 2019</v>
      </c>
      <c r="I1383" s="2">
        <f>StockData[[#This Row],[high]] - StockData[[#This Row],[low]]</f>
        <v>12.78000000000003</v>
      </c>
      <c r="J1383" s="27" t="str">
        <f>IF(StockData[[#This Row],[high]]=_xlfn.MAXIFS(StockData[high],StockData[Date],"&lt;="&amp;StockData[[#This Row],[Date]]),"New High","Repeat")</f>
        <v>New High</v>
      </c>
      <c r="K1383" s="27" t="str">
        <f>IF(StockData[[#This Row],[Spread]]&lt;5,"Low",IF(StockData[[#This Row],[Spread]]&lt;=15,"Medium","High"))</f>
        <v>Medium</v>
      </c>
      <c r="L1383" s="27" t="str">
        <f>IF(StockData[[#This Row],[Spread]] &gt; AVERAGE(StockData[Spread]) * 1.2, "High", IF(StockData[[#This Row],[Spread]] &lt; AVERAGE(StockData[Spread]) * 0.8, "Low", "Medium"))</f>
        <v>Medium</v>
      </c>
      <c r="M1383" s="13">
        <f>(StockData[[#This Row],[close]] - StockData[[#This Row],[open]] )/ StockData[[#This Row],[open]]</f>
        <v>1.6469069700736173E-2</v>
      </c>
      <c r="N1383" s="27">
        <f>IF(StockData[[#This Row],[change%]] &gt; 0.02, 0.9, IF(StockData[[#This Row],[change%]] &lt; -0.02, -0.9, 0))</f>
        <v>0</v>
      </c>
      <c r="O1383" s="27" t="str">
        <f>IF(StockData[[#This Row],[sentiment score]] &gt; 0.5, "Positive", IF(StockData[[#This Row],[sentiment score]] &lt; -0.5, "Negative", "Neutral"))</f>
        <v>Neutral</v>
      </c>
    </row>
    <row r="1384" spans="1:15" x14ac:dyDescent="0.3">
      <c r="A1384" s="1">
        <v>43822</v>
      </c>
      <c r="B1384" s="2">
        <v>411.78</v>
      </c>
      <c r="C1384" s="2">
        <v>422.01</v>
      </c>
      <c r="D1384" s="2">
        <v>410</v>
      </c>
      <c r="E1384" s="2">
        <v>419.22</v>
      </c>
      <c r="F1384" s="2">
        <v>13332821</v>
      </c>
      <c r="G1384" s="27" t="str">
        <f>TEXT(StockData[[#This Row],[Date]],"dddd")</f>
        <v>Monday</v>
      </c>
      <c r="H1384" s="27" t="str">
        <f>TEXT(StockData[[#This Row],[Date]],"mmm yyyy")</f>
        <v>Dec 2019</v>
      </c>
      <c r="I1384" s="2">
        <f>StockData[[#This Row],[high]] - StockData[[#This Row],[low]]</f>
        <v>12.009999999999991</v>
      </c>
      <c r="J1384" s="27" t="str">
        <f>IF(StockData[[#This Row],[high]]=_xlfn.MAXIFS(StockData[high],StockData[Date],"&lt;="&amp;StockData[[#This Row],[Date]]),"New High","Repeat")</f>
        <v>New High</v>
      </c>
      <c r="K1384" s="27" t="str">
        <f>IF(StockData[[#This Row],[Spread]]&lt;5,"Low",IF(StockData[[#This Row],[Spread]]&lt;=15,"Medium","High"))</f>
        <v>Medium</v>
      </c>
      <c r="L1384" s="27" t="str">
        <f>IF(StockData[[#This Row],[Spread]] &gt; AVERAGE(StockData[Spread]) * 1.2, "High", IF(StockData[[#This Row],[Spread]] &lt; AVERAGE(StockData[Spread]) * 0.8, "Low", "Medium"))</f>
        <v>Medium</v>
      </c>
      <c r="M1384" s="13">
        <f>(StockData[[#This Row],[close]] - StockData[[#This Row],[open]] )/ StockData[[#This Row],[open]]</f>
        <v>1.8067900335130543E-2</v>
      </c>
      <c r="N1384" s="27">
        <f>IF(StockData[[#This Row],[change%]] &gt; 0.02, 0.9, IF(StockData[[#This Row],[change%]] &lt; -0.02, -0.9, 0))</f>
        <v>0</v>
      </c>
      <c r="O1384" s="27" t="str">
        <f>IF(StockData[[#This Row],[sentiment score]] &gt; 0.5, "Positive", IF(StockData[[#This Row],[sentiment score]] &lt; -0.5, "Negative", "Neutral"))</f>
        <v>Neutral</v>
      </c>
    </row>
    <row r="1385" spans="1:15" x14ac:dyDescent="0.3">
      <c r="A1385" s="1">
        <v>43819</v>
      </c>
      <c r="B1385" s="2">
        <v>410.29</v>
      </c>
      <c r="C1385" s="2">
        <v>413</v>
      </c>
      <c r="D1385" s="2">
        <v>400.19</v>
      </c>
      <c r="E1385" s="2">
        <v>405.59</v>
      </c>
      <c r="F1385" s="2">
        <v>14785206</v>
      </c>
      <c r="G1385" s="27" t="str">
        <f>TEXT(StockData[[#This Row],[Date]],"dddd")</f>
        <v>Friday</v>
      </c>
      <c r="H1385" s="27" t="str">
        <f>TEXT(StockData[[#This Row],[Date]],"mmm yyyy")</f>
        <v>Dec 2019</v>
      </c>
      <c r="I1385" s="2">
        <f>StockData[[#This Row],[high]] - StockData[[#This Row],[low]]</f>
        <v>12.810000000000002</v>
      </c>
      <c r="J1385" s="27" t="str">
        <f>IF(StockData[[#This Row],[high]]=_xlfn.MAXIFS(StockData[high],StockData[Date],"&lt;="&amp;StockData[[#This Row],[Date]]),"New High","Repeat")</f>
        <v>New High</v>
      </c>
      <c r="K1385" s="27" t="str">
        <f>IF(StockData[[#This Row],[Spread]]&lt;5,"Low",IF(StockData[[#This Row],[Spread]]&lt;=15,"Medium","High"))</f>
        <v>Medium</v>
      </c>
      <c r="L1385" s="27" t="str">
        <f>IF(StockData[[#This Row],[Spread]] &gt; AVERAGE(StockData[Spread]) * 1.2, "High", IF(StockData[[#This Row],[Spread]] &lt; AVERAGE(StockData[Spread]) * 0.8, "Low", "Medium"))</f>
        <v>Medium</v>
      </c>
      <c r="M1385" s="13">
        <f>(StockData[[#This Row],[close]] - StockData[[#This Row],[open]] )/ StockData[[#This Row],[open]]</f>
        <v>-1.1455312096322223E-2</v>
      </c>
      <c r="N1385" s="27">
        <f>IF(StockData[[#This Row],[change%]] &gt; 0.02, 0.9, IF(StockData[[#This Row],[change%]] &lt; -0.02, -0.9, 0))</f>
        <v>0</v>
      </c>
      <c r="O1385" s="27" t="str">
        <f>IF(StockData[[#This Row],[sentiment score]] &gt; 0.5, "Positive", IF(StockData[[#This Row],[sentiment score]] &lt; -0.5, "Negative", "Neutral"))</f>
        <v>Neutral</v>
      </c>
    </row>
    <row r="1386" spans="1:15" x14ac:dyDescent="0.3">
      <c r="A1386" s="1">
        <v>43818</v>
      </c>
      <c r="B1386" s="2">
        <v>397.32</v>
      </c>
      <c r="C1386" s="2">
        <v>406.85</v>
      </c>
      <c r="D1386" s="2">
        <v>396.5</v>
      </c>
      <c r="E1386" s="2">
        <v>404.04</v>
      </c>
      <c r="F1386" s="2">
        <v>18120307</v>
      </c>
      <c r="G1386" s="27" t="str">
        <f>TEXT(StockData[[#This Row],[Date]],"dddd")</f>
        <v>Thursday</v>
      </c>
      <c r="H1386" s="27" t="str">
        <f>TEXT(StockData[[#This Row],[Date]],"mmm yyyy")</f>
        <v>Dec 2019</v>
      </c>
      <c r="I1386" s="2">
        <f>StockData[[#This Row],[high]] - StockData[[#This Row],[low]]</f>
        <v>10.350000000000023</v>
      </c>
      <c r="J1386" s="27" t="str">
        <f>IF(StockData[[#This Row],[high]]=_xlfn.MAXIFS(StockData[high],StockData[Date],"&lt;="&amp;StockData[[#This Row],[Date]]),"New High","Repeat")</f>
        <v>New High</v>
      </c>
      <c r="K1386" s="27" t="str">
        <f>IF(StockData[[#This Row],[Spread]]&lt;5,"Low",IF(StockData[[#This Row],[Spread]]&lt;=15,"Medium","High"))</f>
        <v>Medium</v>
      </c>
      <c r="L1386" s="27" t="str">
        <f>IF(StockData[[#This Row],[Spread]] &gt; AVERAGE(StockData[Spread]) * 1.2, "High", IF(StockData[[#This Row],[Spread]] &lt; AVERAGE(StockData[Spread]) * 0.8, "Low", "Medium"))</f>
        <v>Low</v>
      </c>
      <c r="M1386" s="13">
        <f>(StockData[[#This Row],[close]] - StockData[[#This Row],[open]] )/ StockData[[#This Row],[open]]</f>
        <v>1.6913319238900704E-2</v>
      </c>
      <c r="N1386" s="27">
        <f>IF(StockData[[#This Row],[change%]] &gt; 0.02, 0.9, IF(StockData[[#This Row],[change%]] &lt; -0.02, -0.9, 0))</f>
        <v>0</v>
      </c>
      <c r="O1386" s="27" t="str">
        <f>IF(StockData[[#This Row],[sentiment score]] &gt; 0.5, "Positive", IF(StockData[[#This Row],[sentiment score]] &lt; -0.5, "Negative", "Neutral"))</f>
        <v>Neutral</v>
      </c>
    </row>
    <row r="1387" spans="1:15" x14ac:dyDescent="0.3">
      <c r="A1387" s="1">
        <v>43817</v>
      </c>
      <c r="B1387" s="2">
        <v>380.63</v>
      </c>
      <c r="C1387" s="2">
        <v>395.22</v>
      </c>
      <c r="D1387" s="2">
        <v>380.58</v>
      </c>
      <c r="E1387" s="2">
        <v>393.15</v>
      </c>
      <c r="F1387" s="2">
        <v>14136392</v>
      </c>
      <c r="G1387" s="27" t="str">
        <f>TEXT(StockData[[#This Row],[Date]],"dddd")</f>
        <v>Wednesday</v>
      </c>
      <c r="H1387" s="27" t="str">
        <f>TEXT(StockData[[#This Row],[Date]],"mmm yyyy")</f>
        <v>Dec 2019</v>
      </c>
      <c r="I1387" s="2">
        <f>StockData[[#This Row],[high]] - StockData[[#This Row],[low]]</f>
        <v>14.640000000000043</v>
      </c>
      <c r="J1387" s="27" t="str">
        <f>IF(StockData[[#This Row],[high]]=_xlfn.MAXIFS(StockData[high],StockData[Date],"&lt;="&amp;StockData[[#This Row],[Date]]),"New High","Repeat")</f>
        <v>New High</v>
      </c>
      <c r="K1387" s="27" t="str">
        <f>IF(StockData[[#This Row],[Spread]]&lt;5,"Low",IF(StockData[[#This Row],[Spread]]&lt;=15,"Medium","High"))</f>
        <v>Medium</v>
      </c>
      <c r="L1387" s="27" t="str">
        <f>IF(StockData[[#This Row],[Spread]] &gt; AVERAGE(StockData[Spread]) * 1.2, "High", IF(StockData[[#This Row],[Spread]] &lt; AVERAGE(StockData[Spread]) * 0.8, "Low", "Medium"))</f>
        <v>Medium</v>
      </c>
      <c r="M1387" s="13">
        <f>(StockData[[#This Row],[close]] - StockData[[#This Row],[open]] )/ StockData[[#This Row],[open]]</f>
        <v>3.2892835562094373E-2</v>
      </c>
      <c r="N1387" s="27">
        <f>IF(StockData[[#This Row],[change%]] &gt; 0.02, 0.9, IF(StockData[[#This Row],[change%]] &lt; -0.02, -0.9, 0))</f>
        <v>0.9</v>
      </c>
      <c r="O1387" s="27" t="str">
        <f>IF(StockData[[#This Row],[sentiment score]] &gt; 0.5, "Positive", IF(StockData[[#This Row],[sentiment score]] &lt; -0.5, "Negative", "Neutral"))</f>
        <v>Positive</v>
      </c>
    </row>
    <row r="1388" spans="1:15" x14ac:dyDescent="0.3">
      <c r="A1388" s="1">
        <v>43816</v>
      </c>
      <c r="B1388" s="2">
        <v>378.99</v>
      </c>
      <c r="C1388" s="2">
        <v>385.5</v>
      </c>
      <c r="D1388" s="2">
        <v>375.9</v>
      </c>
      <c r="E1388" s="2">
        <v>378.99</v>
      </c>
      <c r="F1388" s="2">
        <v>8503775</v>
      </c>
      <c r="G1388" s="27" t="str">
        <f>TEXT(StockData[[#This Row],[Date]],"dddd")</f>
        <v>Tuesday</v>
      </c>
      <c r="H1388" s="27" t="str">
        <f>TEXT(StockData[[#This Row],[Date]],"mmm yyyy")</f>
        <v>Dec 2019</v>
      </c>
      <c r="I1388" s="2">
        <f>StockData[[#This Row],[high]] - StockData[[#This Row],[low]]</f>
        <v>9.6000000000000227</v>
      </c>
      <c r="J1388" s="27" t="str">
        <f>IF(StockData[[#This Row],[high]]=_xlfn.MAXIFS(StockData[high],StockData[Date],"&lt;="&amp;StockData[[#This Row],[Date]]),"New High","Repeat")</f>
        <v>Repeat</v>
      </c>
      <c r="K1388" s="27" t="str">
        <f>IF(StockData[[#This Row],[Spread]]&lt;5,"Low",IF(StockData[[#This Row],[Spread]]&lt;=15,"Medium","High"))</f>
        <v>Medium</v>
      </c>
      <c r="L1388" s="27" t="str">
        <f>IF(StockData[[#This Row],[Spread]] &gt; AVERAGE(StockData[Spread]) * 1.2, "High", IF(StockData[[#This Row],[Spread]] &lt; AVERAGE(StockData[Spread]) * 0.8, "Low", "Medium"))</f>
        <v>Low</v>
      </c>
      <c r="M1388" s="13">
        <f>(StockData[[#This Row],[close]] - StockData[[#This Row],[open]] )/ StockData[[#This Row],[open]]</f>
        <v>0</v>
      </c>
      <c r="N1388" s="27">
        <f>IF(StockData[[#This Row],[change%]] &gt; 0.02, 0.9, IF(StockData[[#This Row],[change%]] &lt; -0.02, -0.9, 0))</f>
        <v>0</v>
      </c>
      <c r="O1388" s="27" t="str">
        <f>IF(StockData[[#This Row],[sentiment score]] &gt; 0.5, "Positive", IF(StockData[[#This Row],[sentiment score]] &lt; -0.5, "Negative", "Neutral"))</f>
        <v>Neutral</v>
      </c>
    </row>
    <row r="1389" spans="1:15" x14ac:dyDescent="0.3">
      <c r="A1389" s="1">
        <v>43815</v>
      </c>
      <c r="B1389" s="2">
        <v>362.55</v>
      </c>
      <c r="C1389" s="2">
        <v>383.61</v>
      </c>
      <c r="D1389" s="2">
        <v>362.5</v>
      </c>
      <c r="E1389" s="2">
        <v>381.5</v>
      </c>
      <c r="F1389" s="2">
        <v>18220940</v>
      </c>
      <c r="G1389" s="27" t="str">
        <f>TEXT(StockData[[#This Row],[Date]],"dddd")</f>
        <v>Monday</v>
      </c>
      <c r="H1389" s="27" t="str">
        <f>TEXT(StockData[[#This Row],[Date]],"mmm yyyy")</f>
        <v>Dec 2019</v>
      </c>
      <c r="I1389" s="2">
        <f>StockData[[#This Row],[high]] - StockData[[#This Row],[low]]</f>
        <v>21.110000000000014</v>
      </c>
      <c r="J1389" s="27" t="str">
        <f>IF(StockData[[#This Row],[high]]=_xlfn.MAXIFS(StockData[high],StockData[Date],"&lt;="&amp;StockData[[#This Row],[Date]]),"New High","Repeat")</f>
        <v>Repeat</v>
      </c>
      <c r="K1389" s="27" t="str">
        <f>IF(StockData[[#This Row],[Spread]]&lt;5,"Low",IF(StockData[[#This Row],[Spread]]&lt;=15,"Medium","High"))</f>
        <v>High</v>
      </c>
      <c r="L1389" s="27" t="str">
        <f>IF(StockData[[#This Row],[Spread]] &gt; AVERAGE(StockData[Spread]) * 1.2, "High", IF(StockData[[#This Row],[Spread]] &lt; AVERAGE(StockData[Spread]) * 0.8, "Low", "Medium"))</f>
        <v>High</v>
      </c>
      <c r="M1389" s="13">
        <f>(StockData[[#This Row],[close]] - StockData[[#This Row],[open]] )/ StockData[[#This Row],[open]]</f>
        <v>5.2268652599641398E-2</v>
      </c>
      <c r="N1389" s="27">
        <f>IF(StockData[[#This Row],[change%]] &gt; 0.02, 0.9, IF(StockData[[#This Row],[change%]] &lt; -0.02, -0.9, 0))</f>
        <v>0.9</v>
      </c>
      <c r="O1389" s="27" t="str">
        <f>IF(StockData[[#This Row],[sentiment score]] &gt; 0.5, "Positive", IF(StockData[[#This Row],[sentiment score]] &lt; -0.5, "Negative", "Neutral"))</f>
        <v>Positive</v>
      </c>
    </row>
    <row r="1390" spans="1:15" x14ac:dyDescent="0.3">
      <c r="A1390" s="1">
        <v>43812</v>
      </c>
      <c r="B1390" s="2">
        <v>361.05</v>
      </c>
      <c r="C1390" s="2">
        <v>365.21</v>
      </c>
      <c r="D1390" s="2">
        <v>354.64</v>
      </c>
      <c r="E1390" s="2">
        <v>358.39</v>
      </c>
      <c r="F1390" s="2">
        <v>6574281</v>
      </c>
      <c r="G1390" s="27" t="str">
        <f>TEXT(StockData[[#This Row],[Date]],"dddd")</f>
        <v>Friday</v>
      </c>
      <c r="H1390" s="27" t="str">
        <f>TEXT(StockData[[#This Row],[Date]],"mmm yyyy")</f>
        <v>Dec 2019</v>
      </c>
      <c r="I1390" s="2">
        <f>StockData[[#This Row],[high]] - StockData[[#This Row],[low]]</f>
        <v>10.569999999999993</v>
      </c>
      <c r="J1390" s="27" t="str">
        <f>IF(StockData[[#This Row],[high]]=_xlfn.MAXIFS(StockData[high],StockData[Date],"&lt;="&amp;StockData[[#This Row],[Date]]),"New High","Repeat")</f>
        <v>Repeat</v>
      </c>
      <c r="K1390" s="27" t="str">
        <f>IF(StockData[[#This Row],[Spread]]&lt;5,"Low",IF(StockData[[#This Row],[Spread]]&lt;=15,"Medium","High"))</f>
        <v>Medium</v>
      </c>
      <c r="L1390" s="27" t="str">
        <f>IF(StockData[[#This Row],[Spread]] &gt; AVERAGE(StockData[Spread]) * 1.2, "High", IF(StockData[[#This Row],[Spread]] &lt; AVERAGE(StockData[Spread]) * 0.8, "Low", "Medium"))</f>
        <v>Low</v>
      </c>
      <c r="M1390" s="13">
        <f>(StockData[[#This Row],[close]] - StockData[[#This Row],[open]] )/ StockData[[#This Row],[open]]</f>
        <v>-7.3674006370309511E-3</v>
      </c>
      <c r="N1390" s="27">
        <f>IF(StockData[[#This Row],[change%]] &gt; 0.02, 0.9, IF(StockData[[#This Row],[change%]] &lt; -0.02, -0.9, 0))</f>
        <v>0</v>
      </c>
      <c r="O1390" s="27" t="str">
        <f>IF(StockData[[#This Row],[sentiment score]] &gt; 0.5, "Positive", IF(StockData[[#This Row],[sentiment score]] &lt; -0.5, "Negative", "Neutral"))</f>
        <v>Neutral</v>
      </c>
    </row>
    <row r="1391" spans="1:15" x14ac:dyDescent="0.3">
      <c r="A1391" s="1">
        <v>43811</v>
      </c>
      <c r="B1391" s="2">
        <v>354.92</v>
      </c>
      <c r="C1391" s="2">
        <v>362.74</v>
      </c>
      <c r="D1391" s="2">
        <v>353.23</v>
      </c>
      <c r="E1391" s="2">
        <v>359.68</v>
      </c>
      <c r="F1391" s="2">
        <v>7776211</v>
      </c>
      <c r="G1391" s="27" t="str">
        <f>TEXT(StockData[[#This Row],[Date]],"dddd")</f>
        <v>Thursday</v>
      </c>
      <c r="H1391" s="27" t="str">
        <f>TEXT(StockData[[#This Row],[Date]],"mmm yyyy")</f>
        <v>Dec 2019</v>
      </c>
      <c r="I1391" s="2">
        <f>StockData[[#This Row],[high]] - StockData[[#This Row],[low]]</f>
        <v>9.5099999999999909</v>
      </c>
      <c r="J1391" s="27" t="str">
        <f>IF(StockData[[#This Row],[high]]=_xlfn.MAXIFS(StockData[high],StockData[Date],"&lt;="&amp;StockData[[#This Row],[Date]]),"New High","Repeat")</f>
        <v>Repeat</v>
      </c>
      <c r="K1391" s="27" t="str">
        <f>IF(StockData[[#This Row],[Spread]]&lt;5,"Low",IF(StockData[[#This Row],[Spread]]&lt;=15,"Medium","High"))</f>
        <v>Medium</v>
      </c>
      <c r="L1391" s="27" t="str">
        <f>IF(StockData[[#This Row],[Spread]] &gt; AVERAGE(StockData[Spread]) * 1.2, "High", IF(StockData[[#This Row],[Spread]] &lt; AVERAGE(StockData[Spread]) * 0.8, "Low", "Medium"))</f>
        <v>Low</v>
      </c>
      <c r="M1391" s="13">
        <f>(StockData[[#This Row],[close]] - StockData[[#This Row],[open]] )/ StockData[[#This Row],[open]]</f>
        <v>1.3411473008001776E-2</v>
      </c>
      <c r="N1391" s="27">
        <f>IF(StockData[[#This Row],[change%]] &gt; 0.02, 0.9, IF(StockData[[#This Row],[change%]] &lt; -0.02, -0.9, 0))</f>
        <v>0</v>
      </c>
      <c r="O1391" s="27" t="str">
        <f>IF(StockData[[#This Row],[sentiment score]] &gt; 0.5, "Positive", IF(StockData[[#This Row],[sentiment score]] &lt; -0.5, "Negative", "Neutral"))</f>
        <v>Neutral</v>
      </c>
    </row>
    <row r="1392" spans="1:15" x14ac:dyDescent="0.3">
      <c r="A1392" s="1">
        <v>43810</v>
      </c>
      <c r="B1392" s="2">
        <v>351.88</v>
      </c>
      <c r="C1392" s="2">
        <v>357.19</v>
      </c>
      <c r="D1392" s="2">
        <v>351.09</v>
      </c>
      <c r="E1392" s="2">
        <v>352.7</v>
      </c>
      <c r="F1392" s="2">
        <v>6919162</v>
      </c>
      <c r="G1392" s="27" t="str">
        <f>TEXT(StockData[[#This Row],[Date]],"dddd")</f>
        <v>Wednesday</v>
      </c>
      <c r="H1392" s="27" t="str">
        <f>TEXT(StockData[[#This Row],[Date]],"mmm yyyy")</f>
        <v>Dec 2019</v>
      </c>
      <c r="I1392" s="2">
        <f>StockData[[#This Row],[high]] - StockData[[#This Row],[low]]</f>
        <v>6.1000000000000227</v>
      </c>
      <c r="J1392" s="27" t="str">
        <f>IF(StockData[[#This Row],[high]]=_xlfn.MAXIFS(StockData[high],StockData[Date],"&lt;="&amp;StockData[[#This Row],[Date]]),"New High","Repeat")</f>
        <v>Repeat</v>
      </c>
      <c r="K1392" s="27" t="str">
        <f>IF(StockData[[#This Row],[Spread]]&lt;5,"Low",IF(StockData[[#This Row],[Spread]]&lt;=15,"Medium","High"))</f>
        <v>Medium</v>
      </c>
      <c r="L1392" s="27" t="str">
        <f>IF(StockData[[#This Row],[Spread]] &gt; AVERAGE(StockData[Spread]) * 1.2, "High", IF(StockData[[#This Row],[Spread]] &lt; AVERAGE(StockData[Spread]) * 0.8, "Low", "Medium"))</f>
        <v>Low</v>
      </c>
      <c r="M1392" s="13">
        <f>(StockData[[#This Row],[close]] - StockData[[#This Row],[open]] )/ StockData[[#This Row],[open]]</f>
        <v>2.3303398885983666E-3</v>
      </c>
      <c r="N1392" s="27">
        <f>IF(StockData[[#This Row],[change%]] &gt; 0.02, 0.9, IF(StockData[[#This Row],[change%]] &lt; -0.02, -0.9, 0))</f>
        <v>0</v>
      </c>
      <c r="O1392" s="27" t="str">
        <f>IF(StockData[[#This Row],[sentiment score]] &gt; 0.5, "Positive", IF(StockData[[#This Row],[sentiment score]] &lt; -0.5, "Negative", "Neutral"))</f>
        <v>Neutral</v>
      </c>
    </row>
    <row r="1393" spans="1:15" x14ac:dyDescent="0.3">
      <c r="A1393" s="1">
        <v>43809</v>
      </c>
      <c r="B1393" s="2">
        <v>339.96</v>
      </c>
      <c r="C1393" s="2">
        <v>350.73</v>
      </c>
      <c r="D1393" s="2">
        <v>339.31</v>
      </c>
      <c r="E1393" s="2">
        <v>348.84</v>
      </c>
      <c r="F1393" s="2">
        <v>8839951</v>
      </c>
      <c r="G1393" s="27" t="str">
        <f>TEXT(StockData[[#This Row],[Date]],"dddd")</f>
        <v>Tuesday</v>
      </c>
      <c r="H1393" s="27" t="str">
        <f>TEXT(StockData[[#This Row],[Date]],"mmm yyyy")</f>
        <v>Dec 2019</v>
      </c>
      <c r="I1393" s="2">
        <f>StockData[[#This Row],[high]] - StockData[[#This Row],[low]]</f>
        <v>11.420000000000016</v>
      </c>
      <c r="J1393" s="27" t="str">
        <f>IF(StockData[[#This Row],[high]]=_xlfn.MAXIFS(StockData[high],StockData[Date],"&lt;="&amp;StockData[[#This Row],[Date]]),"New High","Repeat")</f>
        <v>Repeat</v>
      </c>
      <c r="K1393" s="27" t="str">
        <f>IF(StockData[[#This Row],[Spread]]&lt;5,"Low",IF(StockData[[#This Row],[Spread]]&lt;=15,"Medium","High"))</f>
        <v>Medium</v>
      </c>
      <c r="L1393" s="27" t="str">
        <f>IF(StockData[[#This Row],[Spread]] &gt; AVERAGE(StockData[Spread]) * 1.2, "High", IF(StockData[[#This Row],[Spread]] &lt; AVERAGE(StockData[Spread]) * 0.8, "Low", "Medium"))</f>
        <v>Medium</v>
      </c>
      <c r="M1393" s="13">
        <f>(StockData[[#This Row],[close]] - StockData[[#This Row],[open]] )/ StockData[[#This Row],[open]]</f>
        <v>2.6120720084715839E-2</v>
      </c>
      <c r="N1393" s="27">
        <f>IF(StockData[[#This Row],[change%]] &gt; 0.02, 0.9, IF(StockData[[#This Row],[change%]] &lt; -0.02, -0.9, 0))</f>
        <v>0.9</v>
      </c>
      <c r="O1393" s="27" t="str">
        <f>IF(StockData[[#This Row],[sentiment score]] &gt; 0.5, "Positive", IF(StockData[[#This Row],[sentiment score]] &lt; -0.5, "Negative", "Neutral"))</f>
        <v>Positive</v>
      </c>
    </row>
    <row r="1394" spans="1:15" x14ac:dyDescent="0.3">
      <c r="A1394" s="1">
        <v>43808</v>
      </c>
      <c r="B1394" s="2">
        <v>336.59</v>
      </c>
      <c r="C1394" s="2">
        <v>344.45</v>
      </c>
      <c r="D1394" s="2">
        <v>335.08</v>
      </c>
      <c r="E1394" s="2">
        <v>339.53</v>
      </c>
      <c r="F1394" s="2">
        <v>9040217</v>
      </c>
      <c r="G1394" s="27" t="str">
        <f>TEXT(StockData[[#This Row],[Date]],"dddd")</f>
        <v>Monday</v>
      </c>
      <c r="H1394" s="27" t="str">
        <f>TEXT(StockData[[#This Row],[Date]],"mmm yyyy")</f>
        <v>Dec 2019</v>
      </c>
      <c r="I1394" s="2">
        <f>StockData[[#This Row],[high]] - StockData[[#This Row],[low]]</f>
        <v>9.3700000000000045</v>
      </c>
      <c r="J1394" s="27" t="str">
        <f>IF(StockData[[#This Row],[high]]=_xlfn.MAXIFS(StockData[high],StockData[Date],"&lt;="&amp;StockData[[#This Row],[Date]]),"New High","Repeat")</f>
        <v>Repeat</v>
      </c>
      <c r="K1394" s="27" t="str">
        <f>IF(StockData[[#This Row],[Spread]]&lt;5,"Low",IF(StockData[[#This Row],[Spread]]&lt;=15,"Medium","High"))</f>
        <v>Medium</v>
      </c>
      <c r="L1394" s="27" t="str">
        <f>IF(StockData[[#This Row],[Spread]] &gt; AVERAGE(StockData[Spread]) * 1.2, "High", IF(StockData[[#This Row],[Spread]] &lt; AVERAGE(StockData[Spread]) * 0.8, "Low", "Medium"))</f>
        <v>Low</v>
      </c>
      <c r="M1394" s="13">
        <f>(StockData[[#This Row],[close]] - StockData[[#This Row],[open]] )/ StockData[[#This Row],[open]]</f>
        <v>8.7346623488517121E-3</v>
      </c>
      <c r="N1394" s="27">
        <f>IF(StockData[[#This Row],[change%]] &gt; 0.02, 0.9, IF(StockData[[#This Row],[change%]] &lt; -0.02, -0.9, 0))</f>
        <v>0</v>
      </c>
      <c r="O1394" s="27" t="str">
        <f>IF(StockData[[#This Row],[sentiment score]] &gt; 0.5, "Positive", IF(StockData[[#This Row],[sentiment score]] &lt; -0.5, "Negative", "Neutral"))</f>
        <v>Neutral</v>
      </c>
    </row>
    <row r="1395" spans="1:15" x14ac:dyDescent="0.3">
      <c r="A1395" s="1">
        <v>43805</v>
      </c>
      <c r="B1395" s="2">
        <v>335</v>
      </c>
      <c r="C1395" s="2">
        <v>338.86</v>
      </c>
      <c r="D1395" s="2">
        <v>334.77</v>
      </c>
      <c r="E1395" s="2">
        <v>335.89</v>
      </c>
      <c r="F1395" s="2">
        <v>7618937</v>
      </c>
      <c r="G1395" s="27" t="str">
        <f>TEXT(StockData[[#This Row],[Date]],"dddd")</f>
        <v>Friday</v>
      </c>
      <c r="H1395" s="27" t="str">
        <f>TEXT(StockData[[#This Row],[Date]],"mmm yyyy")</f>
        <v>Dec 2019</v>
      </c>
      <c r="I1395" s="2">
        <f>StockData[[#This Row],[high]] - StockData[[#This Row],[low]]</f>
        <v>4.0900000000000318</v>
      </c>
      <c r="J1395" s="27" t="str">
        <f>IF(StockData[[#This Row],[high]]=_xlfn.MAXIFS(StockData[high],StockData[Date],"&lt;="&amp;StockData[[#This Row],[Date]]),"New High","Repeat")</f>
        <v>Repeat</v>
      </c>
      <c r="K1395" s="27" t="str">
        <f>IF(StockData[[#This Row],[Spread]]&lt;5,"Low",IF(StockData[[#This Row],[Spread]]&lt;=15,"Medium","High"))</f>
        <v>Low</v>
      </c>
      <c r="L1395" s="27" t="str">
        <f>IF(StockData[[#This Row],[Spread]] &gt; AVERAGE(StockData[Spread]) * 1.2, "High", IF(StockData[[#This Row],[Spread]] &lt; AVERAGE(StockData[Spread]) * 0.8, "Low", "Medium"))</f>
        <v>Low</v>
      </c>
      <c r="M1395" s="13">
        <f>(StockData[[#This Row],[close]] - StockData[[#This Row],[open]] )/ StockData[[#This Row],[open]]</f>
        <v>2.6567164179104072E-3</v>
      </c>
      <c r="N1395" s="27">
        <f>IF(StockData[[#This Row],[change%]] &gt; 0.02, 0.9, IF(StockData[[#This Row],[change%]] &lt; -0.02, -0.9, 0))</f>
        <v>0</v>
      </c>
      <c r="O1395" s="27" t="str">
        <f>IF(StockData[[#This Row],[sentiment score]] &gt; 0.5, "Positive", IF(StockData[[#This Row],[sentiment score]] &lt; -0.5, "Negative", "Neutral"))</f>
        <v>Neutral</v>
      </c>
    </row>
    <row r="1396" spans="1:15" x14ac:dyDescent="0.3">
      <c r="A1396" s="1">
        <v>43804</v>
      </c>
      <c r="B1396" s="2">
        <v>332.83</v>
      </c>
      <c r="C1396" s="2">
        <v>334.42</v>
      </c>
      <c r="D1396" s="2">
        <v>327.25</v>
      </c>
      <c r="E1396" s="2">
        <v>330.37</v>
      </c>
      <c r="F1396" s="2">
        <v>3736976</v>
      </c>
      <c r="G1396" s="27" t="str">
        <f>TEXT(StockData[[#This Row],[Date]],"dddd")</f>
        <v>Thursday</v>
      </c>
      <c r="H1396" s="27" t="str">
        <f>TEXT(StockData[[#This Row],[Date]],"mmm yyyy")</f>
        <v>Dec 2019</v>
      </c>
      <c r="I1396" s="2">
        <f>StockData[[#This Row],[high]] - StockData[[#This Row],[low]]</f>
        <v>7.1700000000000159</v>
      </c>
      <c r="J1396" s="27" t="str">
        <f>IF(StockData[[#This Row],[high]]=_xlfn.MAXIFS(StockData[high],StockData[Date],"&lt;="&amp;StockData[[#This Row],[Date]]),"New High","Repeat")</f>
        <v>Repeat</v>
      </c>
      <c r="K1396" s="27" t="str">
        <f>IF(StockData[[#This Row],[Spread]]&lt;5,"Low",IF(StockData[[#This Row],[Spread]]&lt;=15,"Medium","High"))</f>
        <v>Medium</v>
      </c>
      <c r="L1396" s="27" t="str">
        <f>IF(StockData[[#This Row],[Spread]] &gt; AVERAGE(StockData[Spread]) * 1.2, "High", IF(StockData[[#This Row],[Spread]] &lt; AVERAGE(StockData[Spread]) * 0.8, "Low", "Medium"))</f>
        <v>Low</v>
      </c>
      <c r="M1396" s="13">
        <f>(StockData[[#This Row],[close]] - StockData[[#This Row],[open]] )/ StockData[[#This Row],[open]]</f>
        <v>-7.3911606525853425E-3</v>
      </c>
      <c r="N1396" s="27">
        <f>IF(StockData[[#This Row],[change%]] &gt; 0.02, 0.9, IF(StockData[[#This Row],[change%]] &lt; -0.02, -0.9, 0))</f>
        <v>0</v>
      </c>
      <c r="O1396" s="27" t="str">
        <f>IF(StockData[[#This Row],[sentiment score]] &gt; 0.5, "Positive", IF(StockData[[#This Row],[sentiment score]] &lt; -0.5, "Negative", "Neutral"))</f>
        <v>Neutral</v>
      </c>
    </row>
    <row r="1397" spans="1:15" x14ac:dyDescent="0.3">
      <c r="A1397" s="1">
        <v>43803</v>
      </c>
      <c r="B1397" s="2">
        <v>337.75</v>
      </c>
      <c r="C1397" s="2">
        <v>337.86</v>
      </c>
      <c r="D1397" s="2">
        <v>332.85</v>
      </c>
      <c r="E1397" s="2">
        <v>333.03</v>
      </c>
      <c r="F1397" s="2">
        <v>5536255</v>
      </c>
      <c r="G1397" s="27" t="str">
        <f>TEXT(StockData[[#This Row],[Date]],"dddd")</f>
        <v>Wednesday</v>
      </c>
      <c r="H1397" s="27" t="str">
        <f>TEXT(StockData[[#This Row],[Date]],"mmm yyyy")</f>
        <v>Dec 2019</v>
      </c>
      <c r="I1397" s="2">
        <f>StockData[[#This Row],[high]] - StockData[[#This Row],[low]]</f>
        <v>5.0099999999999909</v>
      </c>
      <c r="J1397" s="27" t="str">
        <f>IF(StockData[[#This Row],[high]]=_xlfn.MAXIFS(StockData[high],StockData[Date],"&lt;="&amp;StockData[[#This Row],[Date]]),"New High","Repeat")</f>
        <v>Repeat</v>
      </c>
      <c r="K1397" s="27" t="str">
        <f>IF(StockData[[#This Row],[Spread]]&lt;5,"Low",IF(StockData[[#This Row],[Spread]]&lt;=15,"Medium","High"))</f>
        <v>Medium</v>
      </c>
      <c r="L1397" s="27" t="str">
        <f>IF(StockData[[#This Row],[Spread]] &gt; AVERAGE(StockData[Spread]) * 1.2, "High", IF(StockData[[#This Row],[Spread]] &lt; AVERAGE(StockData[Spread]) * 0.8, "Low", "Medium"))</f>
        <v>Low</v>
      </c>
      <c r="M1397" s="13">
        <f>(StockData[[#This Row],[close]] - StockData[[#This Row],[open]] )/ StockData[[#This Row],[open]]</f>
        <v>-1.3974833456698822E-2</v>
      </c>
      <c r="N1397" s="27">
        <f>IF(StockData[[#This Row],[change%]] &gt; 0.02, 0.9, IF(StockData[[#This Row],[change%]] &lt; -0.02, -0.9, 0))</f>
        <v>0</v>
      </c>
      <c r="O1397" s="27" t="str">
        <f>IF(StockData[[#This Row],[sentiment score]] &gt; 0.5, "Positive", IF(StockData[[#This Row],[sentiment score]] &lt; -0.5, "Negative", "Neutral"))</f>
        <v>Neutral</v>
      </c>
    </row>
    <row r="1398" spans="1:15" x14ac:dyDescent="0.3">
      <c r="A1398" s="1">
        <v>43802</v>
      </c>
      <c r="B1398" s="2">
        <v>332.62</v>
      </c>
      <c r="C1398" s="2">
        <v>337.91</v>
      </c>
      <c r="D1398" s="2">
        <v>332.19</v>
      </c>
      <c r="E1398" s="2">
        <v>336.2</v>
      </c>
      <c r="F1398" s="2">
        <v>6613476</v>
      </c>
      <c r="G1398" s="27" t="str">
        <f>TEXT(StockData[[#This Row],[Date]],"dddd")</f>
        <v>Tuesday</v>
      </c>
      <c r="H1398" s="27" t="str">
        <f>TEXT(StockData[[#This Row],[Date]],"mmm yyyy")</f>
        <v>Dec 2019</v>
      </c>
      <c r="I1398" s="2">
        <f>StockData[[#This Row],[high]] - StockData[[#This Row],[low]]</f>
        <v>5.7200000000000273</v>
      </c>
      <c r="J1398" s="27" t="str">
        <f>IF(StockData[[#This Row],[high]]=_xlfn.MAXIFS(StockData[high],StockData[Date],"&lt;="&amp;StockData[[#This Row],[Date]]),"New High","Repeat")</f>
        <v>Repeat</v>
      </c>
      <c r="K1398" s="27" t="str">
        <f>IF(StockData[[#This Row],[Spread]]&lt;5,"Low",IF(StockData[[#This Row],[Spread]]&lt;=15,"Medium","High"))</f>
        <v>Medium</v>
      </c>
      <c r="L1398" s="27" t="str">
        <f>IF(StockData[[#This Row],[Spread]] &gt; AVERAGE(StockData[Spread]) * 1.2, "High", IF(StockData[[#This Row],[Spread]] &lt; AVERAGE(StockData[Spread]) * 0.8, "Low", "Medium"))</f>
        <v>Low</v>
      </c>
      <c r="M1398" s="13">
        <f>(StockData[[#This Row],[close]] - StockData[[#This Row],[open]] )/ StockData[[#This Row],[open]]</f>
        <v>1.0763032890385377E-2</v>
      </c>
      <c r="N1398" s="27">
        <f>IF(StockData[[#This Row],[change%]] &gt; 0.02, 0.9, IF(StockData[[#This Row],[change%]] &lt; -0.02, -0.9, 0))</f>
        <v>0</v>
      </c>
      <c r="O1398" s="27" t="str">
        <f>IF(StockData[[#This Row],[sentiment score]] &gt; 0.5, "Positive", IF(StockData[[#This Row],[sentiment score]] &lt; -0.5, "Negative", "Neutral"))</f>
        <v>Neutral</v>
      </c>
    </row>
    <row r="1399" spans="1:15" x14ac:dyDescent="0.3">
      <c r="A1399" s="1">
        <v>43801</v>
      </c>
      <c r="B1399" s="2">
        <v>329.4</v>
      </c>
      <c r="C1399" s="2">
        <v>336.38</v>
      </c>
      <c r="D1399" s="2">
        <v>328.69</v>
      </c>
      <c r="E1399" s="2">
        <v>334.87</v>
      </c>
      <c r="F1399" s="2">
        <v>6081986</v>
      </c>
      <c r="G1399" s="27" t="str">
        <f>TEXT(StockData[[#This Row],[Date]],"dddd")</f>
        <v>Monday</v>
      </c>
      <c r="H1399" s="27" t="str">
        <f>TEXT(StockData[[#This Row],[Date]],"mmm yyyy")</f>
        <v>Dec 2019</v>
      </c>
      <c r="I1399" s="2">
        <f>StockData[[#This Row],[high]] - StockData[[#This Row],[low]]</f>
        <v>7.6899999999999977</v>
      </c>
      <c r="J1399" s="27" t="str">
        <f>IF(StockData[[#This Row],[high]]=_xlfn.MAXIFS(StockData[high],StockData[Date],"&lt;="&amp;StockData[[#This Row],[Date]]),"New High","Repeat")</f>
        <v>Repeat</v>
      </c>
      <c r="K1399" s="27" t="str">
        <f>IF(StockData[[#This Row],[Spread]]&lt;5,"Low",IF(StockData[[#This Row],[Spread]]&lt;=15,"Medium","High"))</f>
        <v>Medium</v>
      </c>
      <c r="L1399" s="27" t="str">
        <f>IF(StockData[[#This Row],[Spread]] &gt; AVERAGE(StockData[Spread]) * 1.2, "High", IF(StockData[[#This Row],[Spread]] &lt; AVERAGE(StockData[Spread]) * 0.8, "Low", "Medium"))</f>
        <v>Low</v>
      </c>
      <c r="M1399" s="13">
        <f>(StockData[[#This Row],[close]] - StockData[[#This Row],[open]] )/ StockData[[#This Row],[open]]</f>
        <v>1.6605950212507672E-2</v>
      </c>
      <c r="N1399" s="27">
        <f>IF(StockData[[#This Row],[change%]] &gt; 0.02, 0.9, IF(StockData[[#This Row],[change%]] &lt; -0.02, -0.9, 0))</f>
        <v>0</v>
      </c>
      <c r="O1399" s="27" t="str">
        <f>IF(StockData[[#This Row],[sentiment score]] &gt; 0.5, "Positive", IF(StockData[[#This Row],[sentiment score]] &lt; -0.5, "Negative", "Neutral"))</f>
        <v>Neutral</v>
      </c>
    </row>
    <row r="1400" spans="1:15" x14ac:dyDescent="0.3">
      <c r="A1400" s="1">
        <v>43798</v>
      </c>
      <c r="B1400" s="2">
        <v>331.11</v>
      </c>
      <c r="C1400" s="2">
        <v>331.26</v>
      </c>
      <c r="D1400" s="2">
        <v>327.5</v>
      </c>
      <c r="E1400" s="2">
        <v>329.94</v>
      </c>
      <c r="F1400" s="2">
        <v>2465629</v>
      </c>
      <c r="G1400" s="27" t="str">
        <f>TEXT(StockData[[#This Row],[Date]],"dddd")</f>
        <v>Friday</v>
      </c>
      <c r="H1400" s="27" t="str">
        <f>TEXT(StockData[[#This Row],[Date]],"mmm yyyy")</f>
        <v>Nov 2019</v>
      </c>
      <c r="I1400" s="2">
        <f>StockData[[#This Row],[high]] - StockData[[#This Row],[low]]</f>
        <v>3.7599999999999909</v>
      </c>
      <c r="J1400" s="27" t="str">
        <f>IF(StockData[[#This Row],[high]]=_xlfn.MAXIFS(StockData[high],StockData[Date],"&lt;="&amp;StockData[[#This Row],[Date]]),"New High","Repeat")</f>
        <v>Repeat</v>
      </c>
      <c r="K1400" s="27" t="str">
        <f>IF(StockData[[#This Row],[Spread]]&lt;5,"Low",IF(StockData[[#This Row],[Spread]]&lt;=15,"Medium","High"))</f>
        <v>Low</v>
      </c>
      <c r="L1400" s="27" t="str">
        <f>IF(StockData[[#This Row],[Spread]] &gt; AVERAGE(StockData[Spread]) * 1.2, "High", IF(StockData[[#This Row],[Spread]] &lt; AVERAGE(StockData[Spread]) * 0.8, "Low", "Medium"))</f>
        <v>Low</v>
      </c>
      <c r="M1400" s="13">
        <f>(StockData[[#This Row],[close]] - StockData[[#This Row],[open]] )/ StockData[[#This Row],[open]]</f>
        <v>-3.5335689045936877E-3</v>
      </c>
      <c r="N1400" s="27">
        <f>IF(StockData[[#This Row],[change%]] &gt; 0.02, 0.9, IF(StockData[[#This Row],[change%]] &lt; -0.02, -0.9, 0))</f>
        <v>0</v>
      </c>
      <c r="O1400" s="27" t="str">
        <f>IF(StockData[[#This Row],[sentiment score]] &gt; 0.5, "Positive", IF(StockData[[#This Row],[sentiment score]] &lt; -0.5, "Negative", "Neutral"))</f>
        <v>Neutral</v>
      </c>
    </row>
    <row r="1401" spans="1:15" x14ac:dyDescent="0.3">
      <c r="A1401" s="1">
        <v>43796</v>
      </c>
      <c r="B1401" s="2">
        <v>331.12</v>
      </c>
      <c r="C1401" s="2">
        <v>333.93</v>
      </c>
      <c r="D1401" s="2">
        <v>328.57</v>
      </c>
      <c r="E1401" s="2">
        <v>331.29</v>
      </c>
      <c r="F1401" s="2">
        <v>5563459</v>
      </c>
      <c r="G1401" s="27" t="str">
        <f>TEXT(StockData[[#This Row],[Date]],"dddd")</f>
        <v>Wednesday</v>
      </c>
      <c r="H1401" s="27" t="str">
        <f>TEXT(StockData[[#This Row],[Date]],"mmm yyyy")</f>
        <v>Nov 2019</v>
      </c>
      <c r="I1401" s="2">
        <f>StockData[[#This Row],[high]] - StockData[[#This Row],[low]]</f>
        <v>5.3600000000000136</v>
      </c>
      <c r="J1401" s="27" t="str">
        <f>IF(StockData[[#This Row],[high]]=_xlfn.MAXIFS(StockData[high],StockData[Date],"&lt;="&amp;StockData[[#This Row],[Date]]),"New High","Repeat")</f>
        <v>Repeat</v>
      </c>
      <c r="K1401" s="27" t="str">
        <f>IF(StockData[[#This Row],[Spread]]&lt;5,"Low",IF(StockData[[#This Row],[Spread]]&lt;=15,"Medium","High"))</f>
        <v>Medium</v>
      </c>
      <c r="L1401" s="27" t="str">
        <f>IF(StockData[[#This Row],[Spread]] &gt; AVERAGE(StockData[Spread]) * 1.2, "High", IF(StockData[[#This Row],[Spread]] &lt; AVERAGE(StockData[Spread]) * 0.8, "Low", "Medium"))</f>
        <v>Low</v>
      </c>
      <c r="M1401" s="13">
        <f>(StockData[[#This Row],[close]] - StockData[[#This Row],[open]] )/ StockData[[#This Row],[open]]</f>
        <v>5.1340903599908169E-4</v>
      </c>
      <c r="N1401" s="27">
        <f>IF(StockData[[#This Row],[change%]] &gt; 0.02, 0.9, IF(StockData[[#This Row],[change%]] &lt; -0.02, -0.9, 0))</f>
        <v>0</v>
      </c>
      <c r="O1401" s="27" t="str">
        <f>IF(StockData[[#This Row],[sentiment score]] &gt; 0.5, "Positive", IF(StockData[[#This Row],[sentiment score]] &lt; -0.5, "Negative", "Neutral"))</f>
        <v>Neutral</v>
      </c>
    </row>
    <row r="1402" spans="1:15" x14ac:dyDescent="0.3">
      <c r="A1402" s="1">
        <v>43795</v>
      </c>
      <c r="B1402" s="2">
        <v>335.27</v>
      </c>
      <c r="C1402" s="2">
        <v>335.5</v>
      </c>
      <c r="D1402" s="2">
        <v>327.10000000000002</v>
      </c>
      <c r="E1402" s="2">
        <v>328.92</v>
      </c>
      <c r="F1402" s="2">
        <v>7956239</v>
      </c>
      <c r="G1402" s="27" t="str">
        <f>TEXT(StockData[[#This Row],[Date]],"dddd")</f>
        <v>Tuesday</v>
      </c>
      <c r="H1402" s="27" t="str">
        <f>TEXT(StockData[[#This Row],[Date]],"mmm yyyy")</f>
        <v>Nov 2019</v>
      </c>
      <c r="I1402" s="2">
        <f>StockData[[#This Row],[high]] - StockData[[#This Row],[low]]</f>
        <v>8.3999999999999773</v>
      </c>
      <c r="J1402" s="27" t="str">
        <f>IF(StockData[[#This Row],[high]]=_xlfn.MAXIFS(StockData[high],StockData[Date],"&lt;="&amp;StockData[[#This Row],[Date]]),"New High","Repeat")</f>
        <v>Repeat</v>
      </c>
      <c r="K1402" s="27" t="str">
        <f>IF(StockData[[#This Row],[Spread]]&lt;5,"Low",IF(StockData[[#This Row],[Spread]]&lt;=15,"Medium","High"))</f>
        <v>Medium</v>
      </c>
      <c r="L1402" s="27" t="str">
        <f>IF(StockData[[#This Row],[Spread]] &gt; AVERAGE(StockData[Spread]) * 1.2, "High", IF(StockData[[#This Row],[Spread]] &lt; AVERAGE(StockData[Spread]) * 0.8, "Low", "Medium"))</f>
        <v>Low</v>
      </c>
      <c r="M1402" s="13">
        <f>(StockData[[#This Row],[close]] - StockData[[#This Row],[open]] )/ StockData[[#This Row],[open]]</f>
        <v>-1.8939958839144469E-2</v>
      </c>
      <c r="N1402" s="27">
        <f>IF(StockData[[#This Row],[change%]] &gt; 0.02, 0.9, IF(StockData[[#This Row],[change%]] &lt; -0.02, -0.9, 0))</f>
        <v>0</v>
      </c>
      <c r="O1402" s="27" t="str">
        <f>IF(StockData[[#This Row],[sentiment score]] &gt; 0.5, "Positive", IF(StockData[[#This Row],[sentiment score]] &lt; -0.5, "Negative", "Neutral"))</f>
        <v>Neutral</v>
      </c>
    </row>
    <row r="1403" spans="1:15" x14ac:dyDescent="0.3">
      <c r="A1403" s="1">
        <v>43794</v>
      </c>
      <c r="B1403" s="2">
        <v>344.32</v>
      </c>
      <c r="C1403" s="2">
        <v>344.57</v>
      </c>
      <c r="D1403" s="2">
        <v>334.46</v>
      </c>
      <c r="E1403" s="2">
        <v>336.34</v>
      </c>
      <c r="F1403" s="2">
        <v>12345765</v>
      </c>
      <c r="G1403" s="27" t="str">
        <f>TEXT(StockData[[#This Row],[Date]],"dddd")</f>
        <v>Monday</v>
      </c>
      <c r="H1403" s="27" t="str">
        <f>TEXT(StockData[[#This Row],[Date]],"mmm yyyy")</f>
        <v>Nov 2019</v>
      </c>
      <c r="I1403" s="2">
        <f>StockData[[#This Row],[high]] - StockData[[#This Row],[low]]</f>
        <v>10.110000000000014</v>
      </c>
      <c r="J1403" s="27" t="str">
        <f>IF(StockData[[#This Row],[high]]=_xlfn.MAXIFS(StockData[high],StockData[Date],"&lt;="&amp;StockData[[#This Row],[Date]]),"New High","Repeat")</f>
        <v>Repeat</v>
      </c>
      <c r="K1403" s="27" t="str">
        <f>IF(StockData[[#This Row],[Spread]]&lt;5,"Low",IF(StockData[[#This Row],[Spread]]&lt;=15,"Medium","High"))</f>
        <v>Medium</v>
      </c>
      <c r="L1403" s="27" t="str">
        <f>IF(StockData[[#This Row],[Spread]] &gt; AVERAGE(StockData[Spread]) * 1.2, "High", IF(StockData[[#This Row],[Spread]] &lt; AVERAGE(StockData[Spread]) * 0.8, "Low", "Medium"))</f>
        <v>Low</v>
      </c>
      <c r="M1403" s="13">
        <f>(StockData[[#This Row],[close]] - StockData[[#This Row],[open]] )/ StockData[[#This Row],[open]]</f>
        <v>-2.317611524163574E-2</v>
      </c>
      <c r="N1403" s="27">
        <f>IF(StockData[[#This Row],[change%]] &gt; 0.02, 0.9, IF(StockData[[#This Row],[change%]] &lt; -0.02, -0.9, 0))</f>
        <v>-0.9</v>
      </c>
      <c r="O1403" s="27" t="str">
        <f>IF(StockData[[#This Row],[sentiment score]] &gt; 0.5, "Positive", IF(StockData[[#This Row],[sentiment score]] &lt; -0.5, "Negative", "Neutral"))</f>
        <v>Negative</v>
      </c>
    </row>
    <row r="1404" spans="1:15" x14ac:dyDescent="0.3">
      <c r="A1404" s="1">
        <v>43791</v>
      </c>
      <c r="B1404" s="2">
        <v>340.16</v>
      </c>
      <c r="C1404" s="2">
        <v>341</v>
      </c>
      <c r="D1404" s="2">
        <v>330</v>
      </c>
      <c r="E1404" s="2">
        <v>333.04</v>
      </c>
      <c r="F1404" s="2">
        <v>16870642</v>
      </c>
      <c r="G1404" s="27" t="str">
        <f>TEXT(StockData[[#This Row],[Date]],"dddd")</f>
        <v>Friday</v>
      </c>
      <c r="H1404" s="27" t="str">
        <f>TEXT(StockData[[#This Row],[Date]],"mmm yyyy")</f>
        <v>Nov 2019</v>
      </c>
      <c r="I1404" s="2">
        <f>StockData[[#This Row],[high]] - StockData[[#This Row],[low]]</f>
        <v>11</v>
      </c>
      <c r="J1404" s="27" t="str">
        <f>IF(StockData[[#This Row],[high]]=_xlfn.MAXIFS(StockData[high],StockData[Date],"&lt;="&amp;StockData[[#This Row],[Date]]),"New High","Repeat")</f>
        <v>Repeat</v>
      </c>
      <c r="K1404" s="27" t="str">
        <f>IF(StockData[[#This Row],[Spread]]&lt;5,"Low",IF(StockData[[#This Row],[Spread]]&lt;=15,"Medium","High"))</f>
        <v>Medium</v>
      </c>
      <c r="L1404" s="27" t="str">
        <f>IF(StockData[[#This Row],[Spread]] &gt; AVERAGE(StockData[Spread]) * 1.2, "High", IF(StockData[[#This Row],[Spread]] &lt; AVERAGE(StockData[Spread]) * 0.8, "Low", "Medium"))</f>
        <v>Medium</v>
      </c>
      <c r="M1404" s="13">
        <f>(StockData[[#This Row],[close]] - StockData[[#This Row],[open]] )/ StockData[[#This Row],[open]]</f>
        <v>-2.0931326434619014E-2</v>
      </c>
      <c r="N1404" s="27">
        <f>IF(StockData[[#This Row],[change%]] &gt; 0.02, 0.9, IF(StockData[[#This Row],[change%]] &lt; -0.02, -0.9, 0))</f>
        <v>-0.9</v>
      </c>
      <c r="O1404" s="27" t="str">
        <f>IF(StockData[[#This Row],[sentiment score]] &gt; 0.5, "Positive", IF(StockData[[#This Row],[sentiment score]] &lt; -0.5, "Negative", "Neutral"))</f>
        <v>Negative</v>
      </c>
    </row>
    <row r="1405" spans="1:15" x14ac:dyDescent="0.3">
      <c r="A1405" s="1">
        <v>43790</v>
      </c>
      <c r="B1405" s="2">
        <v>354.51</v>
      </c>
      <c r="C1405" s="2">
        <v>360.84</v>
      </c>
      <c r="D1405" s="2">
        <v>354</v>
      </c>
      <c r="E1405" s="2">
        <v>354.83</v>
      </c>
      <c r="F1405" s="2">
        <v>6110013</v>
      </c>
      <c r="G1405" s="27" t="str">
        <f>TEXT(StockData[[#This Row],[Date]],"dddd")</f>
        <v>Thursday</v>
      </c>
      <c r="H1405" s="27" t="str">
        <f>TEXT(StockData[[#This Row],[Date]],"mmm yyyy")</f>
        <v>Nov 2019</v>
      </c>
      <c r="I1405" s="2">
        <f>StockData[[#This Row],[high]] - StockData[[#This Row],[low]]</f>
        <v>6.839999999999975</v>
      </c>
      <c r="J1405" s="27" t="str">
        <f>IF(StockData[[#This Row],[high]]=_xlfn.MAXIFS(StockData[high],StockData[Date],"&lt;="&amp;StockData[[#This Row],[Date]]),"New High","Repeat")</f>
        <v>Repeat</v>
      </c>
      <c r="K1405" s="27" t="str">
        <f>IF(StockData[[#This Row],[Spread]]&lt;5,"Low",IF(StockData[[#This Row],[Spread]]&lt;=15,"Medium","High"))</f>
        <v>Medium</v>
      </c>
      <c r="L1405" s="27" t="str">
        <f>IF(StockData[[#This Row],[Spread]] &gt; AVERAGE(StockData[Spread]) * 1.2, "High", IF(StockData[[#This Row],[Spread]] &lt; AVERAGE(StockData[Spread]) * 0.8, "Low", "Medium"))</f>
        <v>Low</v>
      </c>
      <c r="M1405" s="13">
        <f>(StockData[[#This Row],[close]] - StockData[[#This Row],[open]] )/ StockData[[#This Row],[open]]</f>
        <v>9.0265436800088348E-4</v>
      </c>
      <c r="N1405" s="27">
        <f>IF(StockData[[#This Row],[change%]] &gt; 0.02, 0.9, IF(StockData[[#This Row],[change%]] &lt; -0.02, -0.9, 0))</f>
        <v>0</v>
      </c>
      <c r="O1405" s="27" t="str">
        <f>IF(StockData[[#This Row],[sentiment score]] &gt; 0.5, "Positive", IF(StockData[[#This Row],[sentiment score]] &lt; -0.5, "Negative", "Neutral"))</f>
        <v>Neutral</v>
      </c>
    </row>
    <row r="1406" spans="1:15" x14ac:dyDescent="0.3">
      <c r="A1406" s="1">
        <v>43789</v>
      </c>
      <c r="B1406" s="2">
        <v>360</v>
      </c>
      <c r="C1406" s="2">
        <v>361.2</v>
      </c>
      <c r="D1406" s="2">
        <v>349.57</v>
      </c>
      <c r="E1406" s="2">
        <v>352.22</v>
      </c>
      <c r="F1406" s="2">
        <v>6733965</v>
      </c>
      <c r="G1406" s="27" t="str">
        <f>TEXT(StockData[[#This Row],[Date]],"dddd")</f>
        <v>Wednesday</v>
      </c>
      <c r="H1406" s="27" t="str">
        <f>TEXT(StockData[[#This Row],[Date]],"mmm yyyy")</f>
        <v>Nov 2019</v>
      </c>
      <c r="I1406" s="2">
        <f>StockData[[#This Row],[high]] - StockData[[#This Row],[low]]</f>
        <v>11.629999999999995</v>
      </c>
      <c r="J1406" s="27" t="str">
        <f>IF(StockData[[#This Row],[high]]=_xlfn.MAXIFS(StockData[high],StockData[Date],"&lt;="&amp;StockData[[#This Row],[Date]]),"New High","Repeat")</f>
        <v>Repeat</v>
      </c>
      <c r="K1406" s="27" t="str">
        <f>IF(StockData[[#This Row],[Spread]]&lt;5,"Low",IF(StockData[[#This Row],[Spread]]&lt;=15,"Medium","High"))</f>
        <v>Medium</v>
      </c>
      <c r="L1406" s="27" t="str">
        <f>IF(StockData[[#This Row],[Spread]] &gt; AVERAGE(StockData[Spread]) * 1.2, "High", IF(StockData[[#This Row],[Spread]] &lt; AVERAGE(StockData[Spread]) * 0.8, "Low", "Medium"))</f>
        <v>Medium</v>
      </c>
      <c r="M1406" s="13">
        <f>(StockData[[#This Row],[close]] - StockData[[#This Row],[open]] )/ StockData[[#This Row],[open]]</f>
        <v>-2.1611111111111036E-2</v>
      </c>
      <c r="N1406" s="27">
        <f>IF(StockData[[#This Row],[change%]] &gt; 0.02, 0.9, IF(StockData[[#This Row],[change%]] &lt; -0.02, -0.9, 0))</f>
        <v>-0.9</v>
      </c>
      <c r="O1406" s="27" t="str">
        <f>IF(StockData[[#This Row],[sentiment score]] &gt; 0.5, "Positive", IF(StockData[[#This Row],[sentiment score]] &lt; -0.5, "Negative", "Neutral"))</f>
        <v>Negative</v>
      </c>
    </row>
    <row r="1407" spans="1:15" x14ac:dyDescent="0.3">
      <c r="A1407" s="1">
        <v>43788</v>
      </c>
      <c r="B1407" s="2">
        <v>351.75</v>
      </c>
      <c r="C1407" s="2">
        <v>359.99</v>
      </c>
      <c r="D1407" s="2">
        <v>347.8</v>
      </c>
      <c r="E1407" s="2">
        <v>359.52</v>
      </c>
      <c r="F1407" s="2">
        <v>7736078</v>
      </c>
      <c r="G1407" s="27" t="str">
        <f>TEXT(StockData[[#This Row],[Date]],"dddd")</f>
        <v>Tuesday</v>
      </c>
      <c r="H1407" s="27" t="str">
        <f>TEXT(StockData[[#This Row],[Date]],"mmm yyyy")</f>
        <v>Nov 2019</v>
      </c>
      <c r="I1407" s="2">
        <f>StockData[[#This Row],[high]] - StockData[[#This Row],[low]]</f>
        <v>12.189999999999998</v>
      </c>
      <c r="J1407" s="27" t="str">
        <f>IF(StockData[[#This Row],[high]]=_xlfn.MAXIFS(StockData[high],StockData[Date],"&lt;="&amp;StockData[[#This Row],[Date]]),"New High","Repeat")</f>
        <v>Repeat</v>
      </c>
      <c r="K1407" s="27" t="str">
        <f>IF(StockData[[#This Row],[Spread]]&lt;5,"Low",IF(StockData[[#This Row],[Spread]]&lt;=15,"Medium","High"))</f>
        <v>Medium</v>
      </c>
      <c r="L1407" s="27" t="str">
        <f>IF(StockData[[#This Row],[Spread]] &gt; AVERAGE(StockData[Spread]) * 1.2, "High", IF(StockData[[#This Row],[Spread]] &lt; AVERAGE(StockData[Spread]) * 0.8, "Low", "Medium"))</f>
        <v>Medium</v>
      </c>
      <c r="M1407" s="13">
        <f>(StockData[[#This Row],[close]] - StockData[[#This Row],[open]] )/ StockData[[#This Row],[open]]</f>
        <v>2.2089552238805918E-2</v>
      </c>
      <c r="N1407" s="27">
        <f>IF(StockData[[#This Row],[change%]] &gt; 0.02, 0.9, IF(StockData[[#This Row],[change%]] &lt; -0.02, -0.9, 0))</f>
        <v>0.9</v>
      </c>
      <c r="O1407" s="27" t="str">
        <f>IF(StockData[[#This Row],[sentiment score]] &gt; 0.5, "Positive", IF(StockData[[#This Row],[sentiment score]] &lt; -0.5, "Negative", "Neutral"))</f>
        <v>Positive</v>
      </c>
    </row>
    <row r="1408" spans="1:15" x14ac:dyDescent="0.3">
      <c r="A1408" s="1">
        <v>43787</v>
      </c>
      <c r="B1408" s="2">
        <v>352.92</v>
      </c>
      <c r="C1408" s="2">
        <v>353.15</v>
      </c>
      <c r="D1408" s="2">
        <v>346.1</v>
      </c>
      <c r="E1408" s="2">
        <v>349.99</v>
      </c>
      <c r="F1408" s="2">
        <v>4408505</v>
      </c>
      <c r="G1408" s="27" t="str">
        <f>TEXT(StockData[[#This Row],[Date]],"dddd")</f>
        <v>Monday</v>
      </c>
      <c r="H1408" s="27" t="str">
        <f>TEXT(StockData[[#This Row],[Date]],"mmm yyyy")</f>
        <v>Nov 2019</v>
      </c>
      <c r="I1408" s="2">
        <f>StockData[[#This Row],[high]] - StockData[[#This Row],[low]]</f>
        <v>7.0499999999999545</v>
      </c>
      <c r="J1408" s="27" t="str">
        <f>IF(StockData[[#This Row],[high]]=_xlfn.MAXIFS(StockData[high],StockData[Date],"&lt;="&amp;StockData[[#This Row],[Date]]),"New High","Repeat")</f>
        <v>Repeat</v>
      </c>
      <c r="K1408" s="27" t="str">
        <f>IF(StockData[[#This Row],[Spread]]&lt;5,"Low",IF(StockData[[#This Row],[Spread]]&lt;=15,"Medium","High"))</f>
        <v>Medium</v>
      </c>
      <c r="L1408" s="27" t="str">
        <f>IF(StockData[[#This Row],[Spread]] &gt; AVERAGE(StockData[Spread]) * 1.2, "High", IF(StockData[[#This Row],[Spread]] &lt; AVERAGE(StockData[Spread]) * 0.8, "Low", "Medium"))</f>
        <v>Low</v>
      </c>
      <c r="M1408" s="13">
        <f>(StockData[[#This Row],[close]] - StockData[[#This Row],[open]] )/ StockData[[#This Row],[open]]</f>
        <v>-8.3021647965544794E-3</v>
      </c>
      <c r="N1408" s="27">
        <f>IF(StockData[[#This Row],[change%]] &gt; 0.02, 0.9, IF(StockData[[#This Row],[change%]] &lt; -0.02, -0.9, 0))</f>
        <v>0</v>
      </c>
      <c r="O1408" s="27" t="str">
        <f>IF(StockData[[#This Row],[sentiment score]] &gt; 0.5, "Positive", IF(StockData[[#This Row],[sentiment score]] &lt; -0.5, "Negative", "Neutral"))</f>
        <v>Neutral</v>
      </c>
    </row>
    <row r="1409" spans="1:15" x14ac:dyDescent="0.3">
      <c r="A1409" s="1">
        <v>43784</v>
      </c>
      <c r="B1409" s="2">
        <v>350.64</v>
      </c>
      <c r="C1409" s="2">
        <v>352.8</v>
      </c>
      <c r="D1409" s="2">
        <v>348.36</v>
      </c>
      <c r="E1409" s="2">
        <v>352.17</v>
      </c>
      <c r="F1409" s="2">
        <v>4812563</v>
      </c>
      <c r="G1409" s="27" t="str">
        <f>TEXT(StockData[[#This Row],[Date]],"dddd")</f>
        <v>Friday</v>
      </c>
      <c r="H1409" s="27" t="str">
        <f>TEXT(StockData[[#This Row],[Date]],"mmm yyyy")</f>
        <v>Nov 2019</v>
      </c>
      <c r="I1409" s="2">
        <f>StockData[[#This Row],[high]] - StockData[[#This Row],[low]]</f>
        <v>4.4399999999999977</v>
      </c>
      <c r="J1409" s="27" t="str">
        <f>IF(StockData[[#This Row],[high]]=_xlfn.MAXIFS(StockData[high],StockData[Date],"&lt;="&amp;StockData[[#This Row],[Date]]),"New High","Repeat")</f>
        <v>Repeat</v>
      </c>
      <c r="K1409" s="27" t="str">
        <f>IF(StockData[[#This Row],[Spread]]&lt;5,"Low",IF(StockData[[#This Row],[Spread]]&lt;=15,"Medium","High"))</f>
        <v>Low</v>
      </c>
      <c r="L1409" s="27" t="str">
        <f>IF(StockData[[#This Row],[Spread]] &gt; AVERAGE(StockData[Spread]) * 1.2, "High", IF(StockData[[#This Row],[Spread]] &lt; AVERAGE(StockData[Spread]) * 0.8, "Low", "Medium"))</f>
        <v>Low</v>
      </c>
      <c r="M1409" s="13">
        <f>(StockData[[#This Row],[close]] - StockData[[#This Row],[open]] )/ StockData[[#This Row],[open]]</f>
        <v>4.3634496919918711E-3</v>
      </c>
      <c r="N1409" s="27">
        <f>IF(StockData[[#This Row],[change%]] &gt; 0.02, 0.9, IF(StockData[[#This Row],[change%]] &lt; -0.02, -0.9, 0))</f>
        <v>0</v>
      </c>
      <c r="O1409" s="27" t="str">
        <f>IF(StockData[[#This Row],[sentiment score]] &gt; 0.5, "Positive", IF(StockData[[#This Row],[sentiment score]] &lt; -0.5, "Negative", "Neutral"))</f>
        <v>Neutral</v>
      </c>
    </row>
    <row r="1410" spans="1:15" x14ac:dyDescent="0.3">
      <c r="A1410" s="1">
        <v>43783</v>
      </c>
      <c r="B1410" s="2">
        <v>346.11</v>
      </c>
      <c r="C1410" s="2">
        <v>353.84</v>
      </c>
      <c r="D1410" s="2">
        <v>342.91</v>
      </c>
      <c r="E1410" s="2">
        <v>349.35</v>
      </c>
      <c r="F1410" s="2">
        <v>6471703</v>
      </c>
      <c r="G1410" s="27" t="str">
        <f>TEXT(StockData[[#This Row],[Date]],"dddd")</f>
        <v>Thursday</v>
      </c>
      <c r="H1410" s="27" t="str">
        <f>TEXT(StockData[[#This Row],[Date]],"mmm yyyy")</f>
        <v>Nov 2019</v>
      </c>
      <c r="I1410" s="2">
        <f>StockData[[#This Row],[high]] - StockData[[#This Row],[low]]</f>
        <v>10.92999999999995</v>
      </c>
      <c r="J1410" s="27" t="str">
        <f>IF(StockData[[#This Row],[high]]=_xlfn.MAXIFS(StockData[high],StockData[Date],"&lt;="&amp;StockData[[#This Row],[Date]]),"New High","Repeat")</f>
        <v>Repeat</v>
      </c>
      <c r="K1410" s="27" t="str">
        <f>IF(StockData[[#This Row],[Spread]]&lt;5,"Low",IF(StockData[[#This Row],[Spread]]&lt;=15,"Medium","High"))</f>
        <v>Medium</v>
      </c>
      <c r="L1410" s="27" t="str">
        <f>IF(StockData[[#This Row],[Spread]] &gt; AVERAGE(StockData[Spread]) * 1.2, "High", IF(StockData[[#This Row],[Spread]] &lt; AVERAGE(StockData[Spread]) * 0.8, "Low", "Medium"))</f>
        <v>Medium</v>
      </c>
      <c r="M1410" s="13">
        <f>(StockData[[#This Row],[close]] - StockData[[#This Row],[open]] )/ StockData[[#This Row],[open]]</f>
        <v>9.3611857501950512E-3</v>
      </c>
      <c r="N1410" s="27">
        <f>IF(StockData[[#This Row],[change%]] &gt; 0.02, 0.9, IF(StockData[[#This Row],[change%]] &lt; -0.02, -0.9, 0))</f>
        <v>0</v>
      </c>
      <c r="O1410" s="27" t="str">
        <f>IF(StockData[[#This Row],[sentiment score]] &gt; 0.5, "Positive", IF(StockData[[#This Row],[sentiment score]] &lt; -0.5, "Negative", "Neutral"))</f>
        <v>Neutral</v>
      </c>
    </row>
    <row r="1411" spans="1:15" x14ac:dyDescent="0.3">
      <c r="A1411" s="1">
        <v>43782</v>
      </c>
      <c r="B1411" s="2">
        <v>355</v>
      </c>
      <c r="C1411" s="2">
        <v>356.33</v>
      </c>
      <c r="D1411" s="2">
        <v>345.18</v>
      </c>
      <c r="E1411" s="2">
        <v>346.11</v>
      </c>
      <c r="F1411" s="2">
        <v>8467863</v>
      </c>
      <c r="G1411" s="27" t="str">
        <f>TEXT(StockData[[#This Row],[Date]],"dddd")</f>
        <v>Wednesday</v>
      </c>
      <c r="H1411" s="27" t="str">
        <f>TEXT(StockData[[#This Row],[Date]],"mmm yyyy")</f>
        <v>Nov 2019</v>
      </c>
      <c r="I1411" s="2">
        <f>StockData[[#This Row],[high]] - StockData[[#This Row],[low]]</f>
        <v>11.149999999999977</v>
      </c>
      <c r="J1411" s="27" t="str">
        <f>IF(StockData[[#This Row],[high]]=_xlfn.MAXIFS(StockData[high],StockData[Date],"&lt;="&amp;StockData[[#This Row],[Date]]),"New High","Repeat")</f>
        <v>Repeat</v>
      </c>
      <c r="K1411" s="27" t="str">
        <f>IF(StockData[[#This Row],[Spread]]&lt;5,"Low",IF(StockData[[#This Row],[Spread]]&lt;=15,"Medium","High"))</f>
        <v>Medium</v>
      </c>
      <c r="L1411" s="27" t="str">
        <f>IF(StockData[[#This Row],[Spread]] &gt; AVERAGE(StockData[Spread]) * 1.2, "High", IF(StockData[[#This Row],[Spread]] &lt; AVERAGE(StockData[Spread]) * 0.8, "Low", "Medium"))</f>
        <v>Medium</v>
      </c>
      <c r="M1411" s="13">
        <f>(StockData[[#This Row],[close]] - StockData[[#This Row],[open]] )/ StockData[[#This Row],[open]]</f>
        <v>-2.5042253521126722E-2</v>
      </c>
      <c r="N1411" s="27">
        <f>IF(StockData[[#This Row],[change%]] &gt; 0.02, 0.9, IF(StockData[[#This Row],[change%]] &lt; -0.02, -0.9, 0))</f>
        <v>-0.9</v>
      </c>
      <c r="O1411" s="27" t="str">
        <f>IF(StockData[[#This Row],[sentiment score]] &gt; 0.5, "Positive", IF(StockData[[#This Row],[sentiment score]] &lt; -0.5, "Negative", "Neutral"))</f>
        <v>Negative</v>
      </c>
    </row>
    <row r="1412" spans="1:15" x14ac:dyDescent="0.3">
      <c r="A1412" s="1">
        <v>43781</v>
      </c>
      <c r="B1412" s="2">
        <v>346.9</v>
      </c>
      <c r="C1412" s="2">
        <v>350.37</v>
      </c>
      <c r="D1412" s="2">
        <v>344.04</v>
      </c>
      <c r="E1412" s="2">
        <v>349.93</v>
      </c>
      <c r="F1412" s="2">
        <v>7359383</v>
      </c>
      <c r="G1412" s="27" t="str">
        <f>TEXT(StockData[[#This Row],[Date]],"dddd")</f>
        <v>Tuesday</v>
      </c>
      <c r="H1412" s="27" t="str">
        <f>TEXT(StockData[[#This Row],[Date]],"mmm yyyy")</f>
        <v>Nov 2019</v>
      </c>
      <c r="I1412" s="2">
        <f>StockData[[#This Row],[high]] - StockData[[#This Row],[low]]</f>
        <v>6.3299999999999841</v>
      </c>
      <c r="J1412" s="27" t="str">
        <f>IF(StockData[[#This Row],[high]]=_xlfn.MAXIFS(StockData[high],StockData[Date],"&lt;="&amp;StockData[[#This Row],[Date]]),"New High","Repeat")</f>
        <v>Repeat</v>
      </c>
      <c r="K1412" s="27" t="str">
        <f>IF(StockData[[#This Row],[Spread]]&lt;5,"Low",IF(StockData[[#This Row],[Spread]]&lt;=15,"Medium","High"))</f>
        <v>Medium</v>
      </c>
      <c r="L1412" s="27" t="str">
        <f>IF(StockData[[#This Row],[Spread]] &gt; AVERAGE(StockData[Spread]) * 1.2, "High", IF(StockData[[#This Row],[Spread]] &lt; AVERAGE(StockData[Spread]) * 0.8, "Low", "Medium"))</f>
        <v>Low</v>
      </c>
      <c r="M1412" s="13">
        <f>(StockData[[#This Row],[close]] - StockData[[#This Row],[open]] )/ StockData[[#This Row],[open]]</f>
        <v>8.7345056212165748E-3</v>
      </c>
      <c r="N1412" s="27">
        <f>IF(StockData[[#This Row],[change%]] &gt; 0.02, 0.9, IF(StockData[[#This Row],[change%]] &lt; -0.02, -0.9, 0))</f>
        <v>0</v>
      </c>
      <c r="O1412" s="27" t="str">
        <f>IF(StockData[[#This Row],[sentiment score]] &gt; 0.5, "Positive", IF(StockData[[#This Row],[sentiment score]] &lt; -0.5, "Negative", "Neutral"))</f>
        <v>Neutral</v>
      </c>
    </row>
    <row r="1413" spans="1:15" x14ac:dyDescent="0.3">
      <c r="A1413" s="1">
        <v>43780</v>
      </c>
      <c r="B1413" s="2">
        <v>343.95</v>
      </c>
      <c r="C1413" s="2">
        <v>349.19</v>
      </c>
      <c r="D1413" s="2">
        <v>342</v>
      </c>
      <c r="E1413" s="2">
        <v>345.09</v>
      </c>
      <c r="F1413" s="2">
        <v>9993689</v>
      </c>
      <c r="G1413" s="27" t="str">
        <f>TEXT(StockData[[#This Row],[Date]],"dddd")</f>
        <v>Monday</v>
      </c>
      <c r="H1413" s="27" t="str">
        <f>TEXT(StockData[[#This Row],[Date]],"mmm yyyy")</f>
        <v>Nov 2019</v>
      </c>
      <c r="I1413" s="2">
        <f>StockData[[#This Row],[high]] - StockData[[#This Row],[low]]</f>
        <v>7.1899999999999977</v>
      </c>
      <c r="J1413" s="27" t="str">
        <f>IF(StockData[[#This Row],[high]]=_xlfn.MAXIFS(StockData[high],StockData[Date],"&lt;="&amp;StockData[[#This Row],[Date]]),"New High","Repeat")</f>
        <v>Repeat</v>
      </c>
      <c r="K1413" s="27" t="str">
        <f>IF(StockData[[#This Row],[Spread]]&lt;5,"Low",IF(StockData[[#This Row],[Spread]]&lt;=15,"Medium","High"))</f>
        <v>Medium</v>
      </c>
      <c r="L1413" s="27" t="str">
        <f>IF(StockData[[#This Row],[Spread]] &gt; AVERAGE(StockData[Spread]) * 1.2, "High", IF(StockData[[#This Row],[Spread]] &lt; AVERAGE(StockData[Spread]) * 0.8, "Low", "Medium"))</f>
        <v>Low</v>
      </c>
      <c r="M1413" s="13">
        <f>(StockData[[#This Row],[close]] - StockData[[#This Row],[open]] )/ StockData[[#This Row],[open]]</f>
        <v>3.314435237679856E-3</v>
      </c>
      <c r="N1413" s="27">
        <f>IF(StockData[[#This Row],[change%]] &gt; 0.02, 0.9, IF(StockData[[#This Row],[change%]] &lt; -0.02, -0.9, 0))</f>
        <v>0</v>
      </c>
      <c r="O1413" s="27" t="str">
        <f>IF(StockData[[#This Row],[sentiment score]] &gt; 0.5, "Positive", IF(StockData[[#This Row],[sentiment score]] &lt; -0.5, "Negative", "Neutral"))</f>
        <v>Neutral</v>
      </c>
    </row>
    <row r="1414" spans="1:15" x14ac:dyDescent="0.3">
      <c r="A1414" s="1">
        <v>43777</v>
      </c>
      <c r="B1414" s="2">
        <v>334.5</v>
      </c>
      <c r="C1414" s="2">
        <v>337.46</v>
      </c>
      <c r="D1414" s="2">
        <v>332.5</v>
      </c>
      <c r="E1414" s="2">
        <v>337.14</v>
      </c>
      <c r="F1414" s="2">
        <v>6074221</v>
      </c>
      <c r="G1414" s="27" t="str">
        <f>TEXT(StockData[[#This Row],[Date]],"dddd")</f>
        <v>Friday</v>
      </c>
      <c r="H1414" s="27" t="str">
        <f>TEXT(StockData[[#This Row],[Date]],"mmm yyyy")</f>
        <v>Nov 2019</v>
      </c>
      <c r="I1414" s="2">
        <f>StockData[[#This Row],[high]] - StockData[[#This Row],[low]]</f>
        <v>4.9599999999999795</v>
      </c>
      <c r="J1414" s="27" t="str">
        <f>IF(StockData[[#This Row],[high]]=_xlfn.MAXIFS(StockData[high],StockData[Date],"&lt;="&amp;StockData[[#This Row],[Date]]),"New High","Repeat")</f>
        <v>Repeat</v>
      </c>
      <c r="K1414" s="27" t="str">
        <f>IF(StockData[[#This Row],[Spread]]&lt;5,"Low",IF(StockData[[#This Row],[Spread]]&lt;=15,"Medium","High"))</f>
        <v>Low</v>
      </c>
      <c r="L1414" s="27" t="str">
        <f>IF(StockData[[#This Row],[Spread]] &gt; AVERAGE(StockData[Spread]) * 1.2, "High", IF(StockData[[#This Row],[Spread]] &lt; AVERAGE(StockData[Spread]) * 0.8, "Low", "Medium"))</f>
        <v>Low</v>
      </c>
      <c r="M1414" s="13">
        <f>(StockData[[#This Row],[close]] - StockData[[#This Row],[open]] )/ StockData[[#This Row],[open]]</f>
        <v>7.8923766816143097E-3</v>
      </c>
      <c r="N1414" s="27">
        <f>IF(StockData[[#This Row],[change%]] &gt; 0.02, 0.9, IF(StockData[[#This Row],[change%]] &lt; -0.02, -0.9, 0))</f>
        <v>0</v>
      </c>
      <c r="O1414" s="27" t="str">
        <f>IF(StockData[[#This Row],[sentiment score]] &gt; 0.5, "Positive", IF(StockData[[#This Row],[sentiment score]] &lt; -0.5, "Negative", "Neutral"))</f>
        <v>Neutral</v>
      </c>
    </row>
    <row r="1415" spans="1:15" x14ac:dyDescent="0.3">
      <c r="A1415" s="1">
        <v>43776</v>
      </c>
      <c r="B1415" s="2">
        <v>329.14</v>
      </c>
      <c r="C1415" s="2">
        <v>341.5</v>
      </c>
      <c r="D1415" s="2">
        <v>328.02</v>
      </c>
      <c r="E1415" s="2">
        <v>335.54</v>
      </c>
      <c r="F1415" s="2">
        <v>14467348</v>
      </c>
      <c r="G1415" s="27" t="str">
        <f>TEXT(StockData[[#This Row],[Date]],"dddd")</f>
        <v>Thursday</v>
      </c>
      <c r="H1415" s="27" t="str">
        <f>TEXT(StockData[[#This Row],[Date]],"mmm yyyy")</f>
        <v>Nov 2019</v>
      </c>
      <c r="I1415" s="2">
        <f>StockData[[#This Row],[high]] - StockData[[#This Row],[low]]</f>
        <v>13.480000000000018</v>
      </c>
      <c r="J1415" s="27" t="str">
        <f>IF(StockData[[#This Row],[high]]=_xlfn.MAXIFS(StockData[high],StockData[Date],"&lt;="&amp;StockData[[#This Row],[Date]]),"New High","Repeat")</f>
        <v>Repeat</v>
      </c>
      <c r="K1415" s="27" t="str">
        <f>IF(StockData[[#This Row],[Spread]]&lt;5,"Low",IF(StockData[[#This Row],[Spread]]&lt;=15,"Medium","High"))</f>
        <v>Medium</v>
      </c>
      <c r="L1415" s="27" t="str">
        <f>IF(StockData[[#This Row],[Spread]] &gt; AVERAGE(StockData[Spread]) * 1.2, "High", IF(StockData[[#This Row],[Spread]] &lt; AVERAGE(StockData[Spread]) * 0.8, "Low", "Medium"))</f>
        <v>Medium</v>
      </c>
      <c r="M1415" s="13">
        <f>(StockData[[#This Row],[close]] - StockData[[#This Row],[open]] )/ StockData[[#This Row],[open]]</f>
        <v>1.9444613234489986E-2</v>
      </c>
      <c r="N1415" s="27">
        <f>IF(StockData[[#This Row],[change%]] &gt; 0.02, 0.9, IF(StockData[[#This Row],[change%]] &lt; -0.02, -0.9, 0))</f>
        <v>0</v>
      </c>
      <c r="O1415" s="27" t="str">
        <f>IF(StockData[[#This Row],[sentiment score]] &gt; 0.5, "Positive", IF(StockData[[#This Row],[sentiment score]] &lt; -0.5, "Negative", "Neutral"))</f>
        <v>Neutral</v>
      </c>
    </row>
    <row r="1416" spans="1:15" x14ac:dyDescent="0.3">
      <c r="A1416" s="1">
        <v>43775</v>
      </c>
      <c r="B1416" s="2">
        <v>318</v>
      </c>
      <c r="C1416" s="2">
        <v>326.72000000000003</v>
      </c>
      <c r="D1416" s="2">
        <v>314.5</v>
      </c>
      <c r="E1416" s="2">
        <v>326.58</v>
      </c>
      <c r="F1416" s="2">
        <v>7940932</v>
      </c>
      <c r="G1416" s="27" t="str">
        <f>TEXT(StockData[[#This Row],[Date]],"dddd")</f>
        <v>Wednesday</v>
      </c>
      <c r="H1416" s="27" t="str">
        <f>TEXT(StockData[[#This Row],[Date]],"mmm yyyy")</f>
        <v>Nov 2019</v>
      </c>
      <c r="I1416" s="2">
        <f>StockData[[#This Row],[high]] - StockData[[#This Row],[low]]</f>
        <v>12.220000000000027</v>
      </c>
      <c r="J1416" s="27" t="str">
        <f>IF(StockData[[#This Row],[high]]=_xlfn.MAXIFS(StockData[high],StockData[Date],"&lt;="&amp;StockData[[#This Row],[Date]]),"New High","Repeat")</f>
        <v>Repeat</v>
      </c>
      <c r="K1416" s="27" t="str">
        <f>IF(StockData[[#This Row],[Spread]]&lt;5,"Low",IF(StockData[[#This Row],[Spread]]&lt;=15,"Medium","High"))</f>
        <v>Medium</v>
      </c>
      <c r="L1416" s="27" t="str">
        <f>IF(StockData[[#This Row],[Spread]] &gt; AVERAGE(StockData[Spread]) * 1.2, "High", IF(StockData[[#This Row],[Spread]] &lt; AVERAGE(StockData[Spread]) * 0.8, "Low", "Medium"))</f>
        <v>Medium</v>
      </c>
      <c r="M1416" s="13">
        <f>(StockData[[#This Row],[close]] - StockData[[#This Row],[open]] )/ StockData[[#This Row],[open]]</f>
        <v>2.6981132075471648E-2</v>
      </c>
      <c r="N1416" s="27">
        <f>IF(StockData[[#This Row],[change%]] &gt; 0.02, 0.9, IF(StockData[[#This Row],[change%]] &lt; -0.02, -0.9, 0))</f>
        <v>0.9</v>
      </c>
      <c r="O1416" s="27" t="str">
        <f>IF(StockData[[#This Row],[sentiment score]] &gt; 0.5, "Positive", IF(StockData[[#This Row],[sentiment score]] &lt; -0.5, "Negative", "Neutral"))</f>
        <v>Positive</v>
      </c>
    </row>
    <row r="1417" spans="1:15" x14ac:dyDescent="0.3">
      <c r="A1417" s="1">
        <v>43774</v>
      </c>
      <c r="B1417" s="2">
        <v>319.62</v>
      </c>
      <c r="C1417" s="2">
        <v>323.51</v>
      </c>
      <c r="D1417" s="2">
        <v>316.12</v>
      </c>
      <c r="E1417" s="2">
        <v>317.22000000000003</v>
      </c>
      <c r="F1417" s="2">
        <v>6943417</v>
      </c>
      <c r="G1417" s="27" t="str">
        <f>TEXT(StockData[[#This Row],[Date]],"dddd")</f>
        <v>Tuesday</v>
      </c>
      <c r="H1417" s="27" t="str">
        <f>TEXT(StockData[[#This Row],[Date]],"mmm yyyy")</f>
        <v>Nov 2019</v>
      </c>
      <c r="I1417" s="2">
        <f>StockData[[#This Row],[high]] - StockData[[#This Row],[low]]</f>
        <v>7.3899999999999864</v>
      </c>
      <c r="J1417" s="27" t="str">
        <f>IF(StockData[[#This Row],[high]]=_xlfn.MAXIFS(StockData[high],StockData[Date],"&lt;="&amp;StockData[[#This Row],[Date]]),"New High","Repeat")</f>
        <v>Repeat</v>
      </c>
      <c r="K1417" s="27" t="str">
        <f>IF(StockData[[#This Row],[Spread]]&lt;5,"Low",IF(StockData[[#This Row],[Spread]]&lt;=15,"Medium","High"))</f>
        <v>Medium</v>
      </c>
      <c r="L1417" s="27" t="str">
        <f>IF(StockData[[#This Row],[Spread]] &gt; AVERAGE(StockData[Spread]) * 1.2, "High", IF(StockData[[#This Row],[Spread]] &lt; AVERAGE(StockData[Spread]) * 0.8, "Low", "Medium"))</f>
        <v>Low</v>
      </c>
      <c r="M1417" s="13">
        <f>(StockData[[#This Row],[close]] - StockData[[#This Row],[open]] )/ StockData[[#This Row],[open]]</f>
        <v>-7.5089168387459399E-3</v>
      </c>
      <c r="N1417" s="27">
        <f>IF(StockData[[#This Row],[change%]] &gt; 0.02, 0.9, IF(StockData[[#This Row],[change%]] &lt; -0.02, -0.9, 0))</f>
        <v>0</v>
      </c>
      <c r="O1417" s="27" t="str">
        <f>IF(StockData[[#This Row],[sentiment score]] &gt; 0.5, "Positive", IF(StockData[[#This Row],[sentiment score]] &lt; -0.5, "Negative", "Neutral"))</f>
        <v>Neutral</v>
      </c>
    </row>
    <row r="1418" spans="1:15" x14ac:dyDescent="0.3">
      <c r="A1418" s="1">
        <v>43773</v>
      </c>
      <c r="B1418" s="2">
        <v>314.8</v>
      </c>
      <c r="C1418" s="2">
        <v>321.94</v>
      </c>
      <c r="D1418" s="2">
        <v>309.26</v>
      </c>
      <c r="E1418" s="2">
        <v>317.47000000000003</v>
      </c>
      <c r="F1418" s="2">
        <v>8787040</v>
      </c>
      <c r="G1418" s="27" t="str">
        <f>TEXT(StockData[[#This Row],[Date]],"dddd")</f>
        <v>Monday</v>
      </c>
      <c r="H1418" s="27" t="str">
        <f>TEXT(StockData[[#This Row],[Date]],"mmm yyyy")</f>
        <v>Nov 2019</v>
      </c>
      <c r="I1418" s="2">
        <f>StockData[[#This Row],[high]] - StockData[[#This Row],[low]]</f>
        <v>12.680000000000007</v>
      </c>
      <c r="J1418" s="27" t="str">
        <f>IF(StockData[[#This Row],[high]]=_xlfn.MAXIFS(StockData[high],StockData[Date],"&lt;="&amp;StockData[[#This Row],[Date]]),"New High","Repeat")</f>
        <v>Repeat</v>
      </c>
      <c r="K1418" s="27" t="str">
        <f>IF(StockData[[#This Row],[Spread]]&lt;5,"Low",IF(StockData[[#This Row],[Spread]]&lt;=15,"Medium","High"))</f>
        <v>Medium</v>
      </c>
      <c r="L1418" s="27" t="str">
        <f>IF(StockData[[#This Row],[Spread]] &gt; AVERAGE(StockData[Spread]) * 1.2, "High", IF(StockData[[#This Row],[Spread]] &lt; AVERAGE(StockData[Spread]) * 0.8, "Low", "Medium"))</f>
        <v>Medium</v>
      </c>
      <c r="M1418" s="13">
        <f>(StockData[[#This Row],[close]] - StockData[[#This Row],[open]] )/ StockData[[#This Row],[open]]</f>
        <v>8.481575603557865E-3</v>
      </c>
      <c r="N1418" s="27">
        <f>IF(StockData[[#This Row],[change%]] &gt; 0.02, 0.9, IF(StockData[[#This Row],[change%]] &lt; -0.02, -0.9, 0))</f>
        <v>0</v>
      </c>
      <c r="O1418" s="27" t="str">
        <f>IF(StockData[[#This Row],[sentiment score]] &gt; 0.5, "Positive", IF(StockData[[#This Row],[sentiment score]] &lt; -0.5, "Negative", "Neutral"))</f>
        <v>Neutral</v>
      </c>
    </row>
    <row r="1419" spans="1:15" x14ac:dyDescent="0.3">
      <c r="A1419" s="1">
        <v>43770</v>
      </c>
      <c r="B1419" s="2">
        <v>316.32</v>
      </c>
      <c r="C1419" s="2">
        <v>316.48</v>
      </c>
      <c r="D1419" s="2">
        <v>309.8</v>
      </c>
      <c r="E1419" s="2">
        <v>313.31</v>
      </c>
      <c r="F1419" s="2">
        <v>6383929</v>
      </c>
      <c r="G1419" s="27" t="str">
        <f>TEXT(StockData[[#This Row],[Date]],"dddd")</f>
        <v>Friday</v>
      </c>
      <c r="H1419" s="27" t="str">
        <f>TEXT(StockData[[#This Row],[Date]],"mmm yyyy")</f>
        <v>Nov 2019</v>
      </c>
      <c r="I1419" s="2">
        <f>StockData[[#This Row],[high]] - StockData[[#This Row],[low]]</f>
        <v>6.6800000000000068</v>
      </c>
      <c r="J1419" s="27" t="str">
        <f>IF(StockData[[#This Row],[high]]=_xlfn.MAXIFS(StockData[high],StockData[Date],"&lt;="&amp;StockData[[#This Row],[Date]]),"New High","Repeat")</f>
        <v>Repeat</v>
      </c>
      <c r="K1419" s="27" t="str">
        <f>IF(StockData[[#This Row],[Spread]]&lt;5,"Low",IF(StockData[[#This Row],[Spread]]&lt;=15,"Medium","High"))</f>
        <v>Medium</v>
      </c>
      <c r="L1419" s="27" t="str">
        <f>IF(StockData[[#This Row],[Spread]] &gt; AVERAGE(StockData[Spread]) * 1.2, "High", IF(StockData[[#This Row],[Spread]] &lt; AVERAGE(StockData[Spread]) * 0.8, "Low", "Medium"))</f>
        <v>Low</v>
      </c>
      <c r="M1419" s="13">
        <f>(StockData[[#This Row],[close]] - StockData[[#This Row],[open]] )/ StockData[[#This Row],[open]]</f>
        <v>-9.5156803237227833E-3</v>
      </c>
      <c r="N1419" s="27">
        <f>IF(StockData[[#This Row],[change%]] &gt; 0.02, 0.9, IF(StockData[[#This Row],[change%]] &lt; -0.02, -0.9, 0))</f>
        <v>0</v>
      </c>
      <c r="O1419" s="27" t="str">
        <f>IF(StockData[[#This Row],[sentiment score]] &gt; 0.5, "Positive", IF(StockData[[#This Row],[sentiment score]] &lt; -0.5, "Negative", "Neutral"))</f>
        <v>Neutral</v>
      </c>
    </row>
    <row r="1420" spans="1:15" x14ac:dyDescent="0.3">
      <c r="A1420" s="1">
        <v>43769</v>
      </c>
      <c r="B1420" s="2">
        <v>313.10000000000002</v>
      </c>
      <c r="C1420" s="2">
        <v>319</v>
      </c>
      <c r="D1420" s="2">
        <v>313</v>
      </c>
      <c r="E1420" s="2">
        <v>314.92</v>
      </c>
      <c r="F1420" s="2">
        <v>5066956</v>
      </c>
      <c r="G1420" s="27" t="str">
        <f>TEXT(StockData[[#This Row],[Date]],"dddd")</f>
        <v>Thursday</v>
      </c>
      <c r="H1420" s="27" t="str">
        <f>TEXT(StockData[[#This Row],[Date]],"mmm yyyy")</f>
        <v>Oct 2019</v>
      </c>
      <c r="I1420" s="2">
        <f>StockData[[#This Row],[high]] - StockData[[#This Row],[low]]</f>
        <v>6</v>
      </c>
      <c r="J1420" s="27" t="str">
        <f>IF(StockData[[#This Row],[high]]=_xlfn.MAXIFS(StockData[high],StockData[Date],"&lt;="&amp;StockData[[#This Row],[Date]]),"New High","Repeat")</f>
        <v>Repeat</v>
      </c>
      <c r="K1420" s="27" t="str">
        <f>IF(StockData[[#This Row],[Spread]]&lt;5,"Low",IF(StockData[[#This Row],[Spread]]&lt;=15,"Medium","High"))</f>
        <v>Medium</v>
      </c>
      <c r="L1420" s="27" t="str">
        <f>IF(StockData[[#This Row],[Spread]] &gt; AVERAGE(StockData[Spread]) * 1.2, "High", IF(StockData[[#This Row],[Spread]] &lt; AVERAGE(StockData[Spread]) * 0.8, "Low", "Medium"))</f>
        <v>Low</v>
      </c>
      <c r="M1420" s="13">
        <f>(StockData[[#This Row],[close]] - StockData[[#This Row],[open]] )/ StockData[[#This Row],[open]]</f>
        <v>5.8128393484509523E-3</v>
      </c>
      <c r="N1420" s="27">
        <f>IF(StockData[[#This Row],[change%]] &gt; 0.02, 0.9, IF(StockData[[#This Row],[change%]] &lt; -0.02, -0.9, 0))</f>
        <v>0</v>
      </c>
      <c r="O1420" s="27" t="str">
        <f>IF(StockData[[#This Row],[sentiment score]] &gt; 0.5, "Positive", IF(StockData[[#This Row],[sentiment score]] &lt; -0.5, "Negative", "Neutral"))</f>
        <v>Neutral</v>
      </c>
    </row>
    <row r="1421" spans="1:15" x14ac:dyDescent="0.3">
      <c r="A1421" s="1">
        <v>43768</v>
      </c>
      <c r="B1421" s="2">
        <v>313</v>
      </c>
      <c r="C1421" s="2">
        <v>318.79000000000002</v>
      </c>
      <c r="D1421" s="2">
        <v>309.97000000000003</v>
      </c>
      <c r="E1421" s="2">
        <v>315.01</v>
      </c>
      <c r="F1421" s="2">
        <v>9641810</v>
      </c>
      <c r="G1421" s="27" t="str">
        <f>TEXT(StockData[[#This Row],[Date]],"dddd")</f>
        <v>Wednesday</v>
      </c>
      <c r="H1421" s="27" t="str">
        <f>TEXT(StockData[[#This Row],[Date]],"mmm yyyy")</f>
        <v>Oct 2019</v>
      </c>
      <c r="I1421" s="2">
        <f>StockData[[#This Row],[high]] - StockData[[#This Row],[low]]</f>
        <v>8.8199999999999932</v>
      </c>
      <c r="J1421" s="27" t="str">
        <f>IF(StockData[[#This Row],[high]]=_xlfn.MAXIFS(StockData[high],StockData[Date],"&lt;="&amp;StockData[[#This Row],[Date]]),"New High","Repeat")</f>
        <v>Repeat</v>
      </c>
      <c r="K1421" s="27" t="str">
        <f>IF(StockData[[#This Row],[Spread]]&lt;5,"Low",IF(StockData[[#This Row],[Spread]]&lt;=15,"Medium","High"))</f>
        <v>Medium</v>
      </c>
      <c r="L1421" s="27" t="str">
        <f>IF(StockData[[#This Row],[Spread]] &gt; AVERAGE(StockData[Spread]) * 1.2, "High", IF(StockData[[#This Row],[Spread]] &lt; AVERAGE(StockData[Spread]) * 0.8, "Low", "Medium"))</f>
        <v>Low</v>
      </c>
      <c r="M1421" s="13">
        <f>(StockData[[#This Row],[close]] - StockData[[#This Row],[open]] )/ StockData[[#This Row],[open]]</f>
        <v>6.421725239616584E-3</v>
      </c>
      <c r="N1421" s="27">
        <f>IF(StockData[[#This Row],[change%]] &gt; 0.02, 0.9, IF(StockData[[#This Row],[change%]] &lt; -0.02, -0.9, 0))</f>
        <v>0</v>
      </c>
      <c r="O1421" s="27" t="str">
        <f>IF(StockData[[#This Row],[sentiment score]] &gt; 0.5, "Positive", IF(StockData[[#This Row],[sentiment score]] &lt; -0.5, "Negative", "Neutral"))</f>
        <v>Neutral</v>
      </c>
    </row>
    <row r="1422" spans="1:15" x14ac:dyDescent="0.3">
      <c r="A1422" s="1">
        <v>43767</v>
      </c>
      <c r="B1422" s="2">
        <v>319.99</v>
      </c>
      <c r="C1422" s="2">
        <v>324.3</v>
      </c>
      <c r="D1422" s="2">
        <v>314.75</v>
      </c>
      <c r="E1422" s="2">
        <v>316.22000000000003</v>
      </c>
      <c r="F1422" s="2">
        <v>12684267</v>
      </c>
      <c r="G1422" s="27" t="str">
        <f>TEXT(StockData[[#This Row],[Date]],"dddd")</f>
        <v>Tuesday</v>
      </c>
      <c r="H1422" s="27" t="str">
        <f>TEXT(StockData[[#This Row],[Date]],"mmm yyyy")</f>
        <v>Oct 2019</v>
      </c>
      <c r="I1422" s="2">
        <f>StockData[[#This Row],[high]] - StockData[[#This Row],[low]]</f>
        <v>9.5500000000000114</v>
      </c>
      <c r="J1422" s="27" t="str">
        <f>IF(StockData[[#This Row],[high]]=_xlfn.MAXIFS(StockData[high],StockData[Date],"&lt;="&amp;StockData[[#This Row],[Date]]),"New High","Repeat")</f>
        <v>Repeat</v>
      </c>
      <c r="K1422" s="27" t="str">
        <f>IF(StockData[[#This Row],[Spread]]&lt;5,"Low",IF(StockData[[#This Row],[Spread]]&lt;=15,"Medium","High"))</f>
        <v>Medium</v>
      </c>
      <c r="L1422" s="27" t="str">
        <f>IF(StockData[[#This Row],[Spread]] &gt; AVERAGE(StockData[Spread]) * 1.2, "High", IF(StockData[[#This Row],[Spread]] &lt; AVERAGE(StockData[Spread]) * 0.8, "Low", "Medium"))</f>
        <v>Low</v>
      </c>
      <c r="M1422" s="13">
        <f>(StockData[[#This Row],[close]] - StockData[[#This Row],[open]] )/ StockData[[#This Row],[open]]</f>
        <v>-1.1781618175567929E-2</v>
      </c>
      <c r="N1422" s="27">
        <f>IF(StockData[[#This Row],[change%]] &gt; 0.02, 0.9, IF(StockData[[#This Row],[change%]] &lt; -0.02, -0.9, 0))</f>
        <v>0</v>
      </c>
      <c r="O1422" s="27" t="str">
        <f>IF(StockData[[#This Row],[sentiment score]] &gt; 0.5, "Positive", IF(StockData[[#This Row],[sentiment score]] &lt; -0.5, "Negative", "Neutral"))</f>
        <v>Neutral</v>
      </c>
    </row>
    <row r="1423" spans="1:15" x14ac:dyDescent="0.3">
      <c r="A1423" s="1">
        <v>43766</v>
      </c>
      <c r="B1423" s="2">
        <v>327.54000000000002</v>
      </c>
      <c r="C1423" s="2">
        <v>340.84</v>
      </c>
      <c r="D1423" s="2">
        <v>322.60000000000002</v>
      </c>
      <c r="E1423" s="2">
        <v>327.71</v>
      </c>
      <c r="F1423" s="2">
        <v>18737839</v>
      </c>
      <c r="G1423" s="27" t="str">
        <f>TEXT(StockData[[#This Row],[Date]],"dddd")</f>
        <v>Monday</v>
      </c>
      <c r="H1423" s="27" t="str">
        <f>TEXT(StockData[[#This Row],[Date]],"mmm yyyy")</f>
        <v>Oct 2019</v>
      </c>
      <c r="I1423" s="2">
        <f>StockData[[#This Row],[high]] - StockData[[#This Row],[low]]</f>
        <v>18.239999999999952</v>
      </c>
      <c r="J1423" s="27" t="str">
        <f>IF(StockData[[#This Row],[high]]=_xlfn.MAXIFS(StockData[high],StockData[Date],"&lt;="&amp;StockData[[#This Row],[Date]]),"New High","Repeat")</f>
        <v>Repeat</v>
      </c>
      <c r="K1423" s="27" t="str">
        <f>IF(StockData[[#This Row],[Spread]]&lt;5,"Low",IF(StockData[[#This Row],[Spread]]&lt;=15,"Medium","High"))</f>
        <v>High</v>
      </c>
      <c r="L1423" s="27" t="str">
        <f>IF(StockData[[#This Row],[Spread]] &gt; AVERAGE(StockData[Spread]) * 1.2, "High", IF(StockData[[#This Row],[Spread]] &lt; AVERAGE(StockData[Spread]) * 0.8, "Low", "Medium"))</f>
        <v>High</v>
      </c>
      <c r="M1423" s="13">
        <f>(StockData[[#This Row],[close]] - StockData[[#This Row],[open]] )/ StockData[[#This Row],[open]]</f>
        <v>5.1902057763924734E-4</v>
      </c>
      <c r="N1423" s="27">
        <f>IF(StockData[[#This Row],[change%]] &gt; 0.02, 0.9, IF(StockData[[#This Row],[change%]] &lt; -0.02, -0.9, 0))</f>
        <v>0</v>
      </c>
      <c r="O1423" s="27" t="str">
        <f>IF(StockData[[#This Row],[sentiment score]] &gt; 0.5, "Positive", IF(StockData[[#This Row],[sentiment score]] &lt; -0.5, "Negative", "Neutral"))</f>
        <v>Neutral</v>
      </c>
    </row>
    <row r="1424" spans="1:15" x14ac:dyDescent="0.3">
      <c r="A1424" s="1">
        <v>43763</v>
      </c>
      <c r="B1424" s="2">
        <v>297.72000000000003</v>
      </c>
      <c r="C1424" s="2">
        <v>330</v>
      </c>
      <c r="D1424" s="2">
        <v>296.11</v>
      </c>
      <c r="E1424" s="2">
        <v>328.13</v>
      </c>
      <c r="F1424" s="2">
        <v>30006091</v>
      </c>
      <c r="G1424" s="27" t="str">
        <f>TEXT(StockData[[#This Row],[Date]],"dddd")</f>
        <v>Friday</v>
      </c>
      <c r="H1424" s="27" t="str">
        <f>TEXT(StockData[[#This Row],[Date]],"mmm yyyy")</f>
        <v>Oct 2019</v>
      </c>
      <c r="I1424" s="2">
        <f>StockData[[#This Row],[high]] - StockData[[#This Row],[low]]</f>
        <v>33.889999999999986</v>
      </c>
      <c r="J1424" s="27" t="str">
        <f>IF(StockData[[#This Row],[high]]=_xlfn.MAXIFS(StockData[high],StockData[Date],"&lt;="&amp;StockData[[#This Row],[Date]]),"New High","Repeat")</f>
        <v>Repeat</v>
      </c>
      <c r="K1424" s="27" t="str">
        <f>IF(StockData[[#This Row],[Spread]]&lt;5,"Low",IF(StockData[[#This Row],[Spread]]&lt;=15,"Medium","High"))</f>
        <v>High</v>
      </c>
      <c r="L1424" s="27" t="str">
        <f>IF(StockData[[#This Row],[Spread]] &gt; AVERAGE(StockData[Spread]) * 1.2, "High", IF(StockData[[#This Row],[Spread]] &lt; AVERAGE(StockData[Spread]) * 0.8, "Low", "Medium"))</f>
        <v>High</v>
      </c>
      <c r="M1424" s="13">
        <f>(StockData[[#This Row],[close]] - StockData[[#This Row],[open]] )/ StockData[[#This Row],[open]]</f>
        <v>0.10214295311030487</v>
      </c>
      <c r="N1424" s="27">
        <f>IF(StockData[[#This Row],[change%]] &gt; 0.02, 0.9, IF(StockData[[#This Row],[change%]] &lt; -0.02, -0.9, 0))</f>
        <v>0.9</v>
      </c>
      <c r="O1424" s="27" t="str">
        <f>IF(StockData[[#This Row],[sentiment score]] &gt; 0.5, "Positive", IF(StockData[[#This Row],[sentiment score]] &lt; -0.5, "Negative", "Neutral"))</f>
        <v>Positive</v>
      </c>
    </row>
    <row r="1425" spans="1:15" x14ac:dyDescent="0.3">
      <c r="A1425" s="1">
        <v>43762</v>
      </c>
      <c r="B1425" s="2">
        <v>298.37</v>
      </c>
      <c r="C1425" s="2">
        <v>304.93</v>
      </c>
      <c r="D1425" s="2">
        <v>289.2</v>
      </c>
      <c r="E1425" s="2">
        <v>299.68</v>
      </c>
      <c r="F1425" s="2">
        <v>29819231</v>
      </c>
      <c r="G1425" s="27" t="str">
        <f>TEXT(StockData[[#This Row],[Date]],"dddd")</f>
        <v>Thursday</v>
      </c>
      <c r="H1425" s="27" t="str">
        <f>TEXT(StockData[[#This Row],[Date]],"mmm yyyy")</f>
        <v>Oct 2019</v>
      </c>
      <c r="I1425" s="2">
        <f>StockData[[#This Row],[high]] - StockData[[#This Row],[low]]</f>
        <v>15.730000000000018</v>
      </c>
      <c r="J1425" s="27" t="str">
        <f>IF(StockData[[#This Row],[high]]=_xlfn.MAXIFS(StockData[high],StockData[Date],"&lt;="&amp;StockData[[#This Row],[Date]]),"New High","Repeat")</f>
        <v>Repeat</v>
      </c>
      <c r="K1425" s="27" t="str">
        <f>IF(StockData[[#This Row],[Spread]]&lt;5,"Low",IF(StockData[[#This Row],[Spread]]&lt;=15,"Medium","High"))</f>
        <v>High</v>
      </c>
      <c r="L1425" s="27" t="str">
        <f>IF(StockData[[#This Row],[Spread]] &gt; AVERAGE(StockData[Spread]) * 1.2, "High", IF(StockData[[#This Row],[Spread]] &lt; AVERAGE(StockData[Spread]) * 0.8, "Low", "Medium"))</f>
        <v>Medium</v>
      </c>
      <c r="M1425" s="13">
        <f>(StockData[[#This Row],[close]] - StockData[[#This Row],[open]] )/ StockData[[#This Row],[open]]</f>
        <v>4.3905218353051658E-3</v>
      </c>
      <c r="N1425" s="27">
        <f>IF(StockData[[#This Row],[change%]] &gt; 0.02, 0.9, IF(StockData[[#This Row],[change%]] &lt; -0.02, -0.9, 0))</f>
        <v>0</v>
      </c>
      <c r="O1425" s="27" t="str">
        <f>IF(StockData[[#This Row],[sentiment score]] &gt; 0.5, "Positive", IF(StockData[[#This Row],[sentiment score]] &lt; -0.5, "Negative", "Neutral"))</f>
        <v>Neutral</v>
      </c>
    </row>
    <row r="1426" spans="1:15" x14ac:dyDescent="0.3">
      <c r="A1426" s="1">
        <v>43761</v>
      </c>
      <c r="B1426" s="2">
        <v>254.5</v>
      </c>
      <c r="C1426" s="2">
        <v>256.14</v>
      </c>
      <c r="D1426" s="2">
        <v>251.35</v>
      </c>
      <c r="E1426" s="2">
        <v>254.68</v>
      </c>
      <c r="F1426" s="2">
        <v>11216182</v>
      </c>
      <c r="G1426" s="27" t="str">
        <f>TEXT(StockData[[#This Row],[Date]],"dddd")</f>
        <v>Wednesday</v>
      </c>
      <c r="H1426" s="27" t="str">
        <f>TEXT(StockData[[#This Row],[Date]],"mmm yyyy")</f>
        <v>Oct 2019</v>
      </c>
      <c r="I1426" s="2">
        <f>StockData[[#This Row],[high]] - StockData[[#This Row],[low]]</f>
        <v>4.789999999999992</v>
      </c>
      <c r="J1426" s="27" t="str">
        <f>IF(StockData[[#This Row],[high]]=_xlfn.MAXIFS(StockData[high],StockData[Date],"&lt;="&amp;StockData[[#This Row],[Date]]),"New High","Repeat")</f>
        <v>Repeat</v>
      </c>
      <c r="K1426" s="27" t="str">
        <f>IF(StockData[[#This Row],[Spread]]&lt;5,"Low",IF(StockData[[#This Row],[Spread]]&lt;=15,"Medium","High"))</f>
        <v>Low</v>
      </c>
      <c r="L1426" s="27" t="str">
        <f>IF(StockData[[#This Row],[Spread]] &gt; AVERAGE(StockData[Spread]) * 1.2, "High", IF(StockData[[#This Row],[Spread]] &lt; AVERAGE(StockData[Spread]) * 0.8, "Low", "Medium"))</f>
        <v>Low</v>
      </c>
      <c r="M1426" s="13">
        <f>(StockData[[#This Row],[close]] - StockData[[#This Row],[open]] )/ StockData[[#This Row],[open]]</f>
        <v>7.0726915520631368E-4</v>
      </c>
      <c r="N1426" s="27">
        <f>IF(StockData[[#This Row],[change%]] &gt; 0.02, 0.9, IF(StockData[[#This Row],[change%]] &lt; -0.02, -0.9, 0))</f>
        <v>0</v>
      </c>
      <c r="O1426" s="27" t="str">
        <f>IF(StockData[[#This Row],[sentiment score]] &gt; 0.5, "Positive", IF(StockData[[#This Row],[sentiment score]] &lt; -0.5, "Negative", "Neutral"))</f>
        <v>Neutral</v>
      </c>
    </row>
    <row r="1427" spans="1:15" x14ac:dyDescent="0.3">
      <c r="A1427" s="1">
        <v>43760</v>
      </c>
      <c r="B1427" s="2">
        <v>254.32</v>
      </c>
      <c r="C1427" s="2">
        <v>258.33</v>
      </c>
      <c r="D1427" s="2">
        <v>250.85</v>
      </c>
      <c r="E1427" s="2">
        <v>255.58</v>
      </c>
      <c r="F1427" s="2">
        <v>4625095</v>
      </c>
      <c r="G1427" s="27" t="str">
        <f>TEXT(StockData[[#This Row],[Date]],"dddd")</f>
        <v>Tuesday</v>
      </c>
      <c r="H1427" s="27" t="str">
        <f>TEXT(StockData[[#This Row],[Date]],"mmm yyyy")</f>
        <v>Oct 2019</v>
      </c>
      <c r="I1427" s="2">
        <f>StockData[[#This Row],[high]] - StockData[[#This Row],[low]]</f>
        <v>7.4799999999999898</v>
      </c>
      <c r="J1427" s="27" t="str">
        <f>IF(StockData[[#This Row],[high]]=_xlfn.MAXIFS(StockData[high],StockData[Date],"&lt;="&amp;StockData[[#This Row],[Date]]),"New High","Repeat")</f>
        <v>Repeat</v>
      </c>
      <c r="K1427" s="27" t="str">
        <f>IF(StockData[[#This Row],[Spread]]&lt;5,"Low",IF(StockData[[#This Row],[Spread]]&lt;=15,"Medium","High"))</f>
        <v>Medium</v>
      </c>
      <c r="L1427" s="27" t="str">
        <f>IF(StockData[[#This Row],[Spread]] &gt; AVERAGE(StockData[Spread]) * 1.2, "High", IF(StockData[[#This Row],[Spread]] &lt; AVERAGE(StockData[Spread]) * 0.8, "Low", "Medium"))</f>
        <v>Low</v>
      </c>
      <c r="M1427" s="13">
        <f>(StockData[[#This Row],[close]] - StockData[[#This Row],[open]] )/ StockData[[#This Row],[open]]</f>
        <v>4.9543881723813285E-3</v>
      </c>
      <c r="N1427" s="27">
        <f>IF(StockData[[#This Row],[change%]] &gt; 0.02, 0.9, IF(StockData[[#This Row],[change%]] &lt; -0.02, -0.9, 0))</f>
        <v>0</v>
      </c>
      <c r="O1427" s="27" t="str">
        <f>IF(StockData[[#This Row],[sentiment score]] &gt; 0.5, "Positive", IF(StockData[[#This Row],[sentiment score]] &lt; -0.5, "Negative", "Neutral"))</f>
        <v>Neutral</v>
      </c>
    </row>
    <row r="1428" spans="1:15" x14ac:dyDescent="0.3">
      <c r="A1428" s="1">
        <v>43759</v>
      </c>
      <c r="B1428" s="2">
        <v>258.33</v>
      </c>
      <c r="C1428" s="2">
        <v>259.5</v>
      </c>
      <c r="D1428" s="2">
        <v>250.18</v>
      </c>
      <c r="E1428" s="2">
        <v>253.5</v>
      </c>
      <c r="F1428" s="2">
        <v>5020339</v>
      </c>
      <c r="G1428" s="27" t="str">
        <f>TEXT(StockData[[#This Row],[Date]],"dddd")</f>
        <v>Monday</v>
      </c>
      <c r="H1428" s="27" t="str">
        <f>TEXT(StockData[[#This Row],[Date]],"mmm yyyy")</f>
        <v>Oct 2019</v>
      </c>
      <c r="I1428" s="2">
        <f>StockData[[#This Row],[high]] - StockData[[#This Row],[low]]</f>
        <v>9.3199999999999932</v>
      </c>
      <c r="J1428" s="27" t="str">
        <f>IF(StockData[[#This Row],[high]]=_xlfn.MAXIFS(StockData[high],StockData[Date],"&lt;="&amp;StockData[[#This Row],[Date]]),"New High","Repeat")</f>
        <v>Repeat</v>
      </c>
      <c r="K1428" s="27" t="str">
        <f>IF(StockData[[#This Row],[Spread]]&lt;5,"Low",IF(StockData[[#This Row],[Spread]]&lt;=15,"Medium","High"))</f>
        <v>Medium</v>
      </c>
      <c r="L1428" s="27" t="str">
        <f>IF(StockData[[#This Row],[Spread]] &gt; AVERAGE(StockData[Spread]) * 1.2, "High", IF(StockData[[#This Row],[Spread]] &lt; AVERAGE(StockData[Spread]) * 0.8, "Low", "Medium"))</f>
        <v>Low</v>
      </c>
      <c r="M1428" s="13">
        <f>(StockData[[#This Row],[close]] - StockData[[#This Row],[open]] )/ StockData[[#This Row],[open]]</f>
        <v>-1.8697015445360524E-2</v>
      </c>
      <c r="N1428" s="27">
        <f>IF(StockData[[#This Row],[change%]] &gt; 0.02, 0.9, IF(StockData[[#This Row],[change%]] &lt; -0.02, -0.9, 0))</f>
        <v>0</v>
      </c>
      <c r="O1428" s="27" t="str">
        <f>IF(StockData[[#This Row],[sentiment score]] &gt; 0.5, "Positive", IF(StockData[[#This Row],[sentiment score]] &lt; -0.5, "Negative", "Neutral"))</f>
        <v>Neutral</v>
      </c>
    </row>
    <row r="1429" spans="1:15" x14ac:dyDescent="0.3">
      <c r="A1429" s="1">
        <v>43756</v>
      </c>
      <c r="B1429" s="2">
        <v>260.7</v>
      </c>
      <c r="C1429" s="2">
        <v>262.8</v>
      </c>
      <c r="D1429" s="2">
        <v>255.1</v>
      </c>
      <c r="E1429" s="2">
        <v>256.95</v>
      </c>
      <c r="F1429" s="2">
        <v>5720888</v>
      </c>
      <c r="G1429" s="27" t="str">
        <f>TEXT(StockData[[#This Row],[Date]],"dddd")</f>
        <v>Friday</v>
      </c>
      <c r="H1429" s="27" t="str">
        <f>TEXT(StockData[[#This Row],[Date]],"mmm yyyy")</f>
        <v>Oct 2019</v>
      </c>
      <c r="I1429" s="2">
        <f>StockData[[#This Row],[high]] - StockData[[#This Row],[low]]</f>
        <v>7.7000000000000171</v>
      </c>
      <c r="J1429" s="27" t="str">
        <f>IF(StockData[[#This Row],[high]]=_xlfn.MAXIFS(StockData[high],StockData[Date],"&lt;="&amp;StockData[[#This Row],[Date]]),"New High","Repeat")</f>
        <v>Repeat</v>
      </c>
      <c r="K1429" s="27" t="str">
        <f>IF(StockData[[#This Row],[Spread]]&lt;5,"Low",IF(StockData[[#This Row],[Spread]]&lt;=15,"Medium","High"))</f>
        <v>Medium</v>
      </c>
      <c r="L1429" s="27" t="str">
        <f>IF(StockData[[#This Row],[Spread]] &gt; AVERAGE(StockData[Spread]) * 1.2, "High", IF(StockData[[#This Row],[Spread]] &lt; AVERAGE(StockData[Spread]) * 0.8, "Low", "Medium"))</f>
        <v>Low</v>
      </c>
      <c r="M1429" s="13">
        <f>(StockData[[#This Row],[close]] - StockData[[#This Row],[open]] )/ StockData[[#This Row],[open]]</f>
        <v>-1.4384349827387804E-2</v>
      </c>
      <c r="N1429" s="27">
        <f>IF(StockData[[#This Row],[change%]] &gt; 0.02, 0.9, IF(StockData[[#This Row],[change%]] &lt; -0.02, -0.9, 0))</f>
        <v>0</v>
      </c>
      <c r="O1429" s="27" t="str">
        <f>IF(StockData[[#This Row],[sentiment score]] &gt; 0.5, "Positive", IF(StockData[[#This Row],[sentiment score]] &lt; -0.5, "Negative", "Neutral"))</f>
        <v>Neutral</v>
      </c>
    </row>
    <row r="1430" spans="1:15" x14ac:dyDescent="0.3">
      <c r="A1430" s="1">
        <v>43755</v>
      </c>
      <c r="B1430" s="2">
        <v>262.5</v>
      </c>
      <c r="C1430" s="2">
        <v>264.77999999999997</v>
      </c>
      <c r="D1430" s="2">
        <v>260.17</v>
      </c>
      <c r="E1430" s="2">
        <v>261.97000000000003</v>
      </c>
      <c r="F1430" s="2">
        <v>4779043</v>
      </c>
      <c r="G1430" s="27" t="str">
        <f>TEXT(StockData[[#This Row],[Date]],"dddd")</f>
        <v>Thursday</v>
      </c>
      <c r="H1430" s="27" t="str">
        <f>TEXT(StockData[[#This Row],[Date]],"mmm yyyy")</f>
        <v>Oct 2019</v>
      </c>
      <c r="I1430" s="2">
        <f>StockData[[#This Row],[high]] - StockData[[#This Row],[low]]</f>
        <v>4.6099999999999568</v>
      </c>
      <c r="J1430" s="27" t="str">
        <f>IF(StockData[[#This Row],[high]]=_xlfn.MAXIFS(StockData[high],StockData[Date],"&lt;="&amp;StockData[[#This Row],[Date]]),"New High","Repeat")</f>
        <v>Repeat</v>
      </c>
      <c r="K1430" s="27" t="str">
        <f>IF(StockData[[#This Row],[Spread]]&lt;5,"Low",IF(StockData[[#This Row],[Spread]]&lt;=15,"Medium","High"))</f>
        <v>Low</v>
      </c>
      <c r="L1430" s="27" t="str">
        <f>IF(StockData[[#This Row],[Spread]] &gt; AVERAGE(StockData[Spread]) * 1.2, "High", IF(StockData[[#This Row],[Spread]] &lt; AVERAGE(StockData[Spread]) * 0.8, "Low", "Medium"))</f>
        <v>Low</v>
      </c>
      <c r="M1430" s="13">
        <f>(StockData[[#This Row],[close]] - StockData[[#This Row],[open]] )/ StockData[[#This Row],[open]]</f>
        <v>-2.019047619047515E-3</v>
      </c>
      <c r="N1430" s="27">
        <f>IF(StockData[[#This Row],[change%]] &gt; 0.02, 0.9, IF(StockData[[#This Row],[change%]] &lt; -0.02, -0.9, 0))</f>
        <v>0</v>
      </c>
      <c r="O1430" s="27" t="str">
        <f>IF(StockData[[#This Row],[sentiment score]] &gt; 0.5, "Positive", IF(StockData[[#This Row],[sentiment score]] &lt; -0.5, "Negative", "Neutral"))</f>
        <v>Neutral</v>
      </c>
    </row>
    <row r="1431" spans="1:15" x14ac:dyDescent="0.3">
      <c r="A1431" s="1">
        <v>43754</v>
      </c>
      <c r="B1431" s="2">
        <v>257.39</v>
      </c>
      <c r="C1431" s="2">
        <v>262.10000000000002</v>
      </c>
      <c r="D1431" s="2">
        <v>256.92</v>
      </c>
      <c r="E1431" s="2">
        <v>259.75</v>
      </c>
      <c r="F1431" s="2">
        <v>6704303</v>
      </c>
      <c r="G1431" s="27" t="str">
        <f>TEXT(StockData[[#This Row],[Date]],"dddd")</f>
        <v>Wednesday</v>
      </c>
      <c r="H1431" s="27" t="str">
        <f>TEXT(StockData[[#This Row],[Date]],"mmm yyyy")</f>
        <v>Oct 2019</v>
      </c>
      <c r="I1431" s="2">
        <f>StockData[[#This Row],[high]] - StockData[[#This Row],[low]]</f>
        <v>5.1800000000000068</v>
      </c>
      <c r="J1431" s="27" t="str">
        <f>IF(StockData[[#This Row],[high]]=_xlfn.MAXIFS(StockData[high],StockData[Date],"&lt;="&amp;StockData[[#This Row],[Date]]),"New High","Repeat")</f>
        <v>Repeat</v>
      </c>
      <c r="K1431" s="27" t="str">
        <f>IF(StockData[[#This Row],[Spread]]&lt;5,"Low",IF(StockData[[#This Row],[Spread]]&lt;=15,"Medium","High"))</f>
        <v>Medium</v>
      </c>
      <c r="L1431" s="27" t="str">
        <f>IF(StockData[[#This Row],[Spread]] &gt; AVERAGE(StockData[Spread]) * 1.2, "High", IF(StockData[[#This Row],[Spread]] &lt; AVERAGE(StockData[Spread]) * 0.8, "Low", "Medium"))</f>
        <v>Low</v>
      </c>
      <c r="M1431" s="13">
        <f>(StockData[[#This Row],[close]] - StockData[[#This Row],[open]] )/ StockData[[#This Row],[open]]</f>
        <v>9.1689653832705761E-3</v>
      </c>
      <c r="N1431" s="27">
        <f>IF(StockData[[#This Row],[change%]] &gt; 0.02, 0.9, IF(StockData[[#This Row],[change%]] &lt; -0.02, -0.9, 0))</f>
        <v>0</v>
      </c>
      <c r="O1431" s="27" t="str">
        <f>IF(StockData[[#This Row],[sentiment score]] &gt; 0.5, "Positive", IF(StockData[[#This Row],[sentiment score]] &lt; -0.5, "Negative", "Neutral"))</f>
        <v>Neutral</v>
      </c>
    </row>
    <row r="1432" spans="1:15" x14ac:dyDescent="0.3">
      <c r="A1432" s="1">
        <v>43753</v>
      </c>
      <c r="B1432" s="2">
        <v>257.7</v>
      </c>
      <c r="C1432" s="2">
        <v>260</v>
      </c>
      <c r="D1432" s="2">
        <v>254.12</v>
      </c>
      <c r="E1432" s="2">
        <v>257.89</v>
      </c>
      <c r="F1432" s="2">
        <v>6479456</v>
      </c>
      <c r="G1432" s="27" t="str">
        <f>TEXT(StockData[[#This Row],[Date]],"dddd")</f>
        <v>Tuesday</v>
      </c>
      <c r="H1432" s="27" t="str">
        <f>TEXT(StockData[[#This Row],[Date]],"mmm yyyy")</f>
        <v>Oct 2019</v>
      </c>
      <c r="I1432" s="2">
        <f>StockData[[#This Row],[high]] - StockData[[#This Row],[low]]</f>
        <v>5.8799999999999955</v>
      </c>
      <c r="J1432" s="27" t="str">
        <f>IF(StockData[[#This Row],[high]]=_xlfn.MAXIFS(StockData[high],StockData[Date],"&lt;="&amp;StockData[[#This Row],[Date]]),"New High","Repeat")</f>
        <v>Repeat</v>
      </c>
      <c r="K1432" s="27" t="str">
        <f>IF(StockData[[#This Row],[Spread]]&lt;5,"Low",IF(StockData[[#This Row],[Spread]]&lt;=15,"Medium","High"))</f>
        <v>Medium</v>
      </c>
      <c r="L1432" s="27" t="str">
        <f>IF(StockData[[#This Row],[Spread]] &gt; AVERAGE(StockData[Spread]) * 1.2, "High", IF(StockData[[#This Row],[Spread]] &lt; AVERAGE(StockData[Spread]) * 0.8, "Low", "Medium"))</f>
        <v>Low</v>
      </c>
      <c r="M1432" s="13">
        <f>(StockData[[#This Row],[close]] - StockData[[#This Row],[open]] )/ StockData[[#This Row],[open]]</f>
        <v>7.372914241365842E-4</v>
      </c>
      <c r="N1432" s="27">
        <f>IF(StockData[[#This Row],[change%]] &gt; 0.02, 0.9, IF(StockData[[#This Row],[change%]] &lt; -0.02, -0.9, 0))</f>
        <v>0</v>
      </c>
      <c r="O1432" s="27" t="str">
        <f>IF(StockData[[#This Row],[sentiment score]] &gt; 0.5, "Positive", IF(StockData[[#This Row],[sentiment score]] &lt; -0.5, "Negative", "Neutral"))</f>
        <v>Neutral</v>
      </c>
    </row>
    <row r="1433" spans="1:15" x14ac:dyDescent="0.3">
      <c r="A1433" s="1">
        <v>43752</v>
      </c>
      <c r="B1433" s="2">
        <v>247.9</v>
      </c>
      <c r="C1433" s="2">
        <v>258.55</v>
      </c>
      <c r="D1433" s="2">
        <v>247.13</v>
      </c>
      <c r="E1433" s="2">
        <v>256.95999999999998</v>
      </c>
      <c r="F1433" s="2">
        <v>10226863</v>
      </c>
      <c r="G1433" s="27" t="str">
        <f>TEXT(StockData[[#This Row],[Date]],"dddd")</f>
        <v>Monday</v>
      </c>
      <c r="H1433" s="27" t="str">
        <f>TEXT(StockData[[#This Row],[Date]],"mmm yyyy")</f>
        <v>Oct 2019</v>
      </c>
      <c r="I1433" s="2">
        <f>StockData[[#This Row],[high]] - StockData[[#This Row],[low]]</f>
        <v>11.420000000000016</v>
      </c>
      <c r="J1433" s="27" t="str">
        <f>IF(StockData[[#This Row],[high]]=_xlfn.MAXIFS(StockData[high],StockData[Date],"&lt;="&amp;StockData[[#This Row],[Date]]),"New High","Repeat")</f>
        <v>Repeat</v>
      </c>
      <c r="K1433" s="27" t="str">
        <f>IF(StockData[[#This Row],[Spread]]&lt;5,"Low",IF(StockData[[#This Row],[Spread]]&lt;=15,"Medium","High"))</f>
        <v>Medium</v>
      </c>
      <c r="L1433" s="27" t="str">
        <f>IF(StockData[[#This Row],[Spread]] &gt; AVERAGE(StockData[Spread]) * 1.2, "High", IF(StockData[[#This Row],[Spread]] &lt; AVERAGE(StockData[Spread]) * 0.8, "Low", "Medium"))</f>
        <v>Medium</v>
      </c>
      <c r="M1433" s="13">
        <f>(StockData[[#This Row],[close]] - StockData[[#This Row],[open]] )/ StockData[[#This Row],[open]]</f>
        <v>3.6546994755949871E-2</v>
      </c>
      <c r="N1433" s="27">
        <f>IF(StockData[[#This Row],[change%]] &gt; 0.02, 0.9, IF(StockData[[#This Row],[change%]] &lt; -0.02, -0.9, 0))</f>
        <v>0.9</v>
      </c>
      <c r="O1433" s="27" t="str">
        <f>IF(StockData[[#This Row],[sentiment score]] &gt; 0.5, "Positive", IF(StockData[[#This Row],[sentiment score]] &lt; -0.5, "Negative", "Neutral"))</f>
        <v>Positive</v>
      </c>
    </row>
    <row r="1434" spans="1:15" x14ac:dyDescent="0.3">
      <c r="A1434" s="1">
        <v>43749</v>
      </c>
      <c r="B1434" s="2">
        <v>247.15</v>
      </c>
      <c r="C1434" s="2">
        <v>251.08</v>
      </c>
      <c r="D1434" s="2">
        <v>246.81</v>
      </c>
      <c r="E1434" s="2">
        <v>247.89</v>
      </c>
      <c r="F1434" s="2">
        <v>8488159</v>
      </c>
      <c r="G1434" s="27" t="str">
        <f>TEXT(StockData[[#This Row],[Date]],"dddd")</f>
        <v>Friday</v>
      </c>
      <c r="H1434" s="27" t="str">
        <f>TEXT(StockData[[#This Row],[Date]],"mmm yyyy")</f>
        <v>Oct 2019</v>
      </c>
      <c r="I1434" s="2">
        <f>StockData[[#This Row],[high]] - StockData[[#This Row],[low]]</f>
        <v>4.2700000000000102</v>
      </c>
      <c r="J1434" s="27" t="str">
        <f>IF(StockData[[#This Row],[high]]=_xlfn.MAXIFS(StockData[high],StockData[Date],"&lt;="&amp;StockData[[#This Row],[Date]]),"New High","Repeat")</f>
        <v>Repeat</v>
      </c>
      <c r="K1434" s="27" t="str">
        <f>IF(StockData[[#This Row],[Spread]]&lt;5,"Low",IF(StockData[[#This Row],[Spread]]&lt;=15,"Medium","High"))</f>
        <v>Low</v>
      </c>
      <c r="L1434" s="27" t="str">
        <f>IF(StockData[[#This Row],[Spread]] &gt; AVERAGE(StockData[Spread]) * 1.2, "High", IF(StockData[[#This Row],[Spread]] &lt; AVERAGE(StockData[Spread]) * 0.8, "Low", "Medium"))</f>
        <v>Low</v>
      </c>
      <c r="M1434" s="13">
        <f>(StockData[[#This Row],[close]] - StockData[[#This Row],[open]] )/ StockData[[#This Row],[open]]</f>
        <v>2.9941331175398771E-3</v>
      </c>
      <c r="N1434" s="27">
        <f>IF(StockData[[#This Row],[change%]] &gt; 0.02, 0.9, IF(StockData[[#This Row],[change%]] &lt; -0.02, -0.9, 0))</f>
        <v>0</v>
      </c>
      <c r="O1434" s="27" t="str">
        <f>IF(StockData[[#This Row],[sentiment score]] &gt; 0.5, "Positive", IF(StockData[[#This Row],[sentiment score]] &lt; -0.5, "Negative", "Neutral"))</f>
        <v>Neutral</v>
      </c>
    </row>
    <row r="1435" spans="1:15" x14ac:dyDescent="0.3">
      <c r="A1435" s="1">
        <v>43748</v>
      </c>
      <c r="B1435" s="2">
        <v>245.28</v>
      </c>
      <c r="C1435" s="2">
        <v>249.28</v>
      </c>
      <c r="D1435" s="2">
        <v>241.58</v>
      </c>
      <c r="E1435" s="2">
        <v>244.74</v>
      </c>
      <c r="F1435" s="2">
        <v>6313417</v>
      </c>
      <c r="G1435" s="27" t="str">
        <f>TEXT(StockData[[#This Row],[Date]],"dddd")</f>
        <v>Thursday</v>
      </c>
      <c r="H1435" s="27" t="str">
        <f>TEXT(StockData[[#This Row],[Date]],"mmm yyyy")</f>
        <v>Oct 2019</v>
      </c>
      <c r="I1435" s="2">
        <f>StockData[[#This Row],[high]] - StockData[[#This Row],[low]]</f>
        <v>7.6999999999999886</v>
      </c>
      <c r="J1435" s="27" t="str">
        <f>IF(StockData[[#This Row],[high]]=_xlfn.MAXIFS(StockData[high],StockData[Date],"&lt;="&amp;StockData[[#This Row],[Date]]),"New High","Repeat")</f>
        <v>Repeat</v>
      </c>
      <c r="K1435" s="27" t="str">
        <f>IF(StockData[[#This Row],[Spread]]&lt;5,"Low",IF(StockData[[#This Row],[Spread]]&lt;=15,"Medium","High"))</f>
        <v>Medium</v>
      </c>
      <c r="L1435" s="27" t="str">
        <f>IF(StockData[[#This Row],[Spread]] &gt; AVERAGE(StockData[Spread]) * 1.2, "High", IF(StockData[[#This Row],[Spread]] &lt; AVERAGE(StockData[Spread]) * 0.8, "Low", "Medium"))</f>
        <v>Low</v>
      </c>
      <c r="M1435" s="13">
        <f>(StockData[[#This Row],[close]] - StockData[[#This Row],[open]] )/ StockData[[#This Row],[open]]</f>
        <v>-2.2015655577299086E-3</v>
      </c>
      <c r="N1435" s="27">
        <f>IF(StockData[[#This Row],[change%]] &gt; 0.02, 0.9, IF(StockData[[#This Row],[change%]] &lt; -0.02, -0.9, 0))</f>
        <v>0</v>
      </c>
      <c r="O1435" s="27" t="str">
        <f>IF(StockData[[#This Row],[sentiment score]] &gt; 0.5, "Positive", IF(StockData[[#This Row],[sentiment score]] &lt; -0.5, "Negative", "Neutral"))</f>
        <v>Neutral</v>
      </c>
    </row>
    <row r="1436" spans="1:15" x14ac:dyDescent="0.3">
      <c r="A1436" s="1">
        <v>43747</v>
      </c>
      <c r="B1436" s="2">
        <v>241.32</v>
      </c>
      <c r="C1436" s="2">
        <v>247.3</v>
      </c>
      <c r="D1436" s="2">
        <v>240.65</v>
      </c>
      <c r="E1436" s="2">
        <v>244.53</v>
      </c>
      <c r="F1436" s="2">
        <v>6935033</v>
      </c>
      <c r="G1436" s="27" t="str">
        <f>TEXT(StockData[[#This Row],[Date]],"dddd")</f>
        <v>Wednesday</v>
      </c>
      <c r="H1436" s="27" t="str">
        <f>TEXT(StockData[[#This Row],[Date]],"mmm yyyy")</f>
        <v>Oct 2019</v>
      </c>
      <c r="I1436" s="2">
        <f>StockData[[#This Row],[high]] - StockData[[#This Row],[low]]</f>
        <v>6.6500000000000057</v>
      </c>
      <c r="J1436" s="27" t="str">
        <f>IF(StockData[[#This Row],[high]]=_xlfn.MAXIFS(StockData[high],StockData[Date],"&lt;="&amp;StockData[[#This Row],[Date]]),"New High","Repeat")</f>
        <v>Repeat</v>
      </c>
      <c r="K1436" s="27" t="str">
        <f>IF(StockData[[#This Row],[Spread]]&lt;5,"Low",IF(StockData[[#This Row],[Spread]]&lt;=15,"Medium","High"))</f>
        <v>Medium</v>
      </c>
      <c r="L1436" s="27" t="str">
        <f>IF(StockData[[#This Row],[Spread]] &gt; AVERAGE(StockData[Spread]) * 1.2, "High", IF(StockData[[#This Row],[Spread]] &lt; AVERAGE(StockData[Spread]) * 0.8, "Low", "Medium"))</f>
        <v>Low</v>
      </c>
      <c r="M1436" s="13">
        <f>(StockData[[#This Row],[close]] - StockData[[#This Row],[open]] )/ StockData[[#This Row],[open]]</f>
        <v>1.3301839880656424E-2</v>
      </c>
      <c r="N1436" s="27">
        <f>IF(StockData[[#This Row],[change%]] &gt; 0.02, 0.9, IF(StockData[[#This Row],[change%]] &lt; -0.02, -0.9, 0))</f>
        <v>0</v>
      </c>
      <c r="O1436" s="27" t="str">
        <f>IF(StockData[[#This Row],[sentiment score]] &gt; 0.5, "Positive", IF(StockData[[#This Row],[sentiment score]] &lt; -0.5, "Negative", "Neutral"))</f>
        <v>Neutral</v>
      </c>
    </row>
    <row r="1437" spans="1:15" x14ac:dyDescent="0.3">
      <c r="A1437" s="1">
        <v>43746</v>
      </c>
      <c r="B1437" s="2">
        <v>235.87</v>
      </c>
      <c r="C1437" s="2">
        <v>243.94</v>
      </c>
      <c r="D1437" s="2">
        <v>234.5</v>
      </c>
      <c r="E1437" s="2">
        <v>240.05</v>
      </c>
      <c r="F1437" s="2">
        <v>8702338</v>
      </c>
      <c r="G1437" s="27" t="str">
        <f>TEXT(StockData[[#This Row],[Date]],"dddd")</f>
        <v>Tuesday</v>
      </c>
      <c r="H1437" s="27" t="str">
        <f>TEXT(StockData[[#This Row],[Date]],"mmm yyyy")</f>
        <v>Oct 2019</v>
      </c>
      <c r="I1437" s="2">
        <f>StockData[[#This Row],[high]] - StockData[[#This Row],[low]]</f>
        <v>9.4399999999999977</v>
      </c>
      <c r="J1437" s="27" t="str">
        <f>IF(StockData[[#This Row],[high]]=_xlfn.MAXIFS(StockData[high],StockData[Date],"&lt;="&amp;StockData[[#This Row],[Date]]),"New High","Repeat")</f>
        <v>Repeat</v>
      </c>
      <c r="K1437" s="27" t="str">
        <f>IF(StockData[[#This Row],[Spread]]&lt;5,"Low",IF(StockData[[#This Row],[Spread]]&lt;=15,"Medium","High"))</f>
        <v>Medium</v>
      </c>
      <c r="L1437" s="27" t="str">
        <f>IF(StockData[[#This Row],[Spread]] &gt; AVERAGE(StockData[Spread]) * 1.2, "High", IF(StockData[[#This Row],[Spread]] &lt; AVERAGE(StockData[Spread]) * 0.8, "Low", "Medium"))</f>
        <v>Low</v>
      </c>
      <c r="M1437" s="13">
        <f>(StockData[[#This Row],[close]] - StockData[[#This Row],[open]] )/ StockData[[#This Row],[open]]</f>
        <v>1.7721626319582851E-2</v>
      </c>
      <c r="N1437" s="27">
        <f>IF(StockData[[#This Row],[change%]] &gt; 0.02, 0.9, IF(StockData[[#This Row],[change%]] &lt; -0.02, -0.9, 0))</f>
        <v>0</v>
      </c>
      <c r="O1437" s="27" t="str">
        <f>IF(StockData[[#This Row],[sentiment score]] &gt; 0.5, "Positive", IF(StockData[[#This Row],[sentiment score]] &lt; -0.5, "Negative", "Neutral"))</f>
        <v>Neutral</v>
      </c>
    </row>
    <row r="1438" spans="1:15" x14ac:dyDescent="0.3">
      <c r="A1438" s="1">
        <v>43745</v>
      </c>
      <c r="B1438" s="2">
        <v>229.8</v>
      </c>
      <c r="C1438" s="2">
        <v>238.56</v>
      </c>
      <c r="D1438" s="2">
        <v>228.55</v>
      </c>
      <c r="E1438" s="2">
        <v>237.72</v>
      </c>
      <c r="F1438" s="2">
        <v>8086957</v>
      </c>
      <c r="G1438" s="27" t="str">
        <f>TEXT(StockData[[#This Row],[Date]],"dddd")</f>
        <v>Monday</v>
      </c>
      <c r="H1438" s="27" t="str">
        <f>TEXT(StockData[[#This Row],[Date]],"mmm yyyy")</f>
        <v>Oct 2019</v>
      </c>
      <c r="I1438" s="2">
        <f>StockData[[#This Row],[high]] - StockData[[#This Row],[low]]</f>
        <v>10.009999999999991</v>
      </c>
      <c r="J1438" s="27" t="str">
        <f>IF(StockData[[#This Row],[high]]=_xlfn.MAXIFS(StockData[high],StockData[Date],"&lt;="&amp;StockData[[#This Row],[Date]]),"New High","Repeat")</f>
        <v>Repeat</v>
      </c>
      <c r="K1438" s="27" t="str">
        <f>IF(StockData[[#This Row],[Spread]]&lt;5,"Low",IF(StockData[[#This Row],[Spread]]&lt;=15,"Medium","High"))</f>
        <v>Medium</v>
      </c>
      <c r="L1438" s="27" t="str">
        <f>IF(StockData[[#This Row],[Spread]] &gt; AVERAGE(StockData[Spread]) * 1.2, "High", IF(StockData[[#This Row],[Spread]] &lt; AVERAGE(StockData[Spread]) * 0.8, "Low", "Medium"))</f>
        <v>Low</v>
      </c>
      <c r="M1438" s="13">
        <f>(StockData[[#This Row],[close]] - StockData[[#This Row],[open]] )/ StockData[[#This Row],[open]]</f>
        <v>3.4464751958224488E-2</v>
      </c>
      <c r="N1438" s="27">
        <f>IF(StockData[[#This Row],[change%]] &gt; 0.02, 0.9, IF(StockData[[#This Row],[change%]] &lt; -0.02, -0.9, 0))</f>
        <v>0.9</v>
      </c>
      <c r="O1438" s="27" t="str">
        <f>IF(StockData[[#This Row],[sentiment score]] &gt; 0.5, "Positive", IF(StockData[[#This Row],[sentiment score]] &lt; -0.5, "Negative", "Neutral"))</f>
        <v>Positive</v>
      </c>
    </row>
    <row r="1439" spans="1:15" x14ac:dyDescent="0.3">
      <c r="A1439" s="1">
        <v>43742</v>
      </c>
      <c r="B1439" s="2">
        <v>231.61</v>
      </c>
      <c r="C1439" s="2">
        <v>234.78</v>
      </c>
      <c r="D1439" s="2">
        <v>228.07</v>
      </c>
      <c r="E1439" s="2">
        <v>231.43</v>
      </c>
      <c r="F1439" s="2">
        <v>8021180</v>
      </c>
      <c r="G1439" s="27" t="str">
        <f>TEXT(StockData[[#This Row],[Date]],"dddd")</f>
        <v>Friday</v>
      </c>
      <c r="H1439" s="27" t="str">
        <f>TEXT(StockData[[#This Row],[Date]],"mmm yyyy")</f>
        <v>Oct 2019</v>
      </c>
      <c r="I1439" s="2">
        <f>StockData[[#This Row],[high]] - StockData[[#This Row],[low]]</f>
        <v>6.710000000000008</v>
      </c>
      <c r="J1439" s="27" t="str">
        <f>IF(StockData[[#This Row],[high]]=_xlfn.MAXIFS(StockData[high],StockData[Date],"&lt;="&amp;StockData[[#This Row],[Date]]),"New High","Repeat")</f>
        <v>Repeat</v>
      </c>
      <c r="K1439" s="27" t="str">
        <f>IF(StockData[[#This Row],[Spread]]&lt;5,"Low",IF(StockData[[#This Row],[Spread]]&lt;=15,"Medium","High"))</f>
        <v>Medium</v>
      </c>
      <c r="L1439" s="27" t="str">
        <f>IF(StockData[[#This Row],[Spread]] &gt; AVERAGE(StockData[Spread]) * 1.2, "High", IF(StockData[[#This Row],[Spread]] &lt; AVERAGE(StockData[Spread]) * 0.8, "Low", "Medium"))</f>
        <v>Low</v>
      </c>
      <c r="M1439" s="13">
        <f>(StockData[[#This Row],[close]] - StockData[[#This Row],[open]] )/ StockData[[#This Row],[open]]</f>
        <v>-7.7716851603992407E-4</v>
      </c>
      <c r="N1439" s="27">
        <f>IF(StockData[[#This Row],[change%]] &gt; 0.02, 0.9, IF(StockData[[#This Row],[change%]] &lt; -0.02, -0.9, 0))</f>
        <v>0</v>
      </c>
      <c r="O1439" s="27" t="str">
        <f>IF(StockData[[#This Row],[sentiment score]] &gt; 0.5, "Positive", IF(StockData[[#This Row],[sentiment score]] &lt; -0.5, "Negative", "Neutral"))</f>
        <v>Neutral</v>
      </c>
    </row>
    <row r="1440" spans="1:15" x14ac:dyDescent="0.3">
      <c r="A1440" s="1">
        <v>43741</v>
      </c>
      <c r="B1440" s="2">
        <v>231.86</v>
      </c>
      <c r="C1440" s="2">
        <v>234.48</v>
      </c>
      <c r="D1440" s="2">
        <v>224.28</v>
      </c>
      <c r="E1440" s="2">
        <v>233.03</v>
      </c>
      <c r="F1440" s="2">
        <v>15137763</v>
      </c>
      <c r="G1440" s="27" t="str">
        <f>TEXT(StockData[[#This Row],[Date]],"dddd")</f>
        <v>Thursday</v>
      </c>
      <c r="H1440" s="27" t="str">
        <f>TEXT(StockData[[#This Row],[Date]],"mmm yyyy")</f>
        <v>Oct 2019</v>
      </c>
      <c r="I1440" s="2">
        <f>StockData[[#This Row],[high]] - StockData[[#This Row],[low]]</f>
        <v>10.199999999999989</v>
      </c>
      <c r="J1440" s="27" t="str">
        <f>IF(StockData[[#This Row],[high]]=_xlfn.MAXIFS(StockData[high],StockData[Date],"&lt;="&amp;StockData[[#This Row],[Date]]),"New High","Repeat")</f>
        <v>Repeat</v>
      </c>
      <c r="K1440" s="27" t="str">
        <f>IF(StockData[[#This Row],[Spread]]&lt;5,"Low",IF(StockData[[#This Row],[Spread]]&lt;=15,"Medium","High"))</f>
        <v>Medium</v>
      </c>
      <c r="L1440" s="27" t="str">
        <f>IF(StockData[[#This Row],[Spread]] &gt; AVERAGE(StockData[Spread]) * 1.2, "High", IF(StockData[[#This Row],[Spread]] &lt; AVERAGE(StockData[Spread]) * 0.8, "Low", "Medium"))</f>
        <v>Low</v>
      </c>
      <c r="M1440" s="13">
        <f>(StockData[[#This Row],[close]] - StockData[[#This Row],[open]] )/ StockData[[#This Row],[open]]</f>
        <v>5.0461485379107544E-3</v>
      </c>
      <c r="N1440" s="27">
        <f>IF(StockData[[#This Row],[change%]] &gt; 0.02, 0.9, IF(StockData[[#This Row],[change%]] &lt; -0.02, -0.9, 0))</f>
        <v>0</v>
      </c>
      <c r="O1440" s="27" t="str">
        <f>IF(StockData[[#This Row],[sentiment score]] &gt; 0.5, "Positive", IF(StockData[[#This Row],[sentiment score]] &lt; -0.5, "Negative", "Neutral"))</f>
        <v>Neutral</v>
      </c>
    </row>
    <row r="1441" spans="1:15" x14ac:dyDescent="0.3">
      <c r="A1441" s="1">
        <v>43740</v>
      </c>
      <c r="B1441" s="2">
        <v>243.29</v>
      </c>
      <c r="C1441" s="2">
        <v>244.65</v>
      </c>
      <c r="D1441" s="2">
        <v>239.43</v>
      </c>
      <c r="E1441" s="2">
        <v>243.13</v>
      </c>
      <c r="F1441" s="2">
        <v>6256548</v>
      </c>
      <c r="G1441" s="27" t="str">
        <f>TEXT(StockData[[#This Row],[Date]],"dddd")</f>
        <v>Wednesday</v>
      </c>
      <c r="H1441" s="27" t="str">
        <f>TEXT(StockData[[#This Row],[Date]],"mmm yyyy")</f>
        <v>Oct 2019</v>
      </c>
      <c r="I1441" s="2">
        <f>StockData[[#This Row],[high]] - StockData[[#This Row],[low]]</f>
        <v>5.2199999999999989</v>
      </c>
      <c r="J1441" s="27" t="str">
        <f>IF(StockData[[#This Row],[high]]=_xlfn.MAXIFS(StockData[high],StockData[Date],"&lt;="&amp;StockData[[#This Row],[Date]]),"New High","Repeat")</f>
        <v>Repeat</v>
      </c>
      <c r="K1441" s="27" t="str">
        <f>IF(StockData[[#This Row],[Spread]]&lt;5,"Low",IF(StockData[[#This Row],[Spread]]&lt;=15,"Medium","High"))</f>
        <v>Medium</v>
      </c>
      <c r="L1441" s="27" t="str">
        <f>IF(StockData[[#This Row],[Spread]] &gt; AVERAGE(StockData[Spread]) * 1.2, "High", IF(StockData[[#This Row],[Spread]] &lt; AVERAGE(StockData[Spread]) * 0.8, "Low", "Medium"))</f>
        <v>Low</v>
      </c>
      <c r="M1441" s="13">
        <f>(StockData[[#This Row],[close]] - StockData[[#This Row],[open]] )/ StockData[[#This Row],[open]]</f>
        <v>-6.5765136257140279E-4</v>
      </c>
      <c r="N1441" s="27">
        <f>IF(StockData[[#This Row],[change%]] &gt; 0.02, 0.9, IF(StockData[[#This Row],[change%]] &lt; -0.02, -0.9, 0))</f>
        <v>0</v>
      </c>
      <c r="O1441" s="27" t="str">
        <f>IF(StockData[[#This Row],[sentiment score]] &gt; 0.5, "Positive", IF(StockData[[#This Row],[sentiment score]] &lt; -0.5, "Negative", "Neutral"))</f>
        <v>Neutral</v>
      </c>
    </row>
    <row r="1442" spans="1:15" x14ac:dyDescent="0.3">
      <c r="A1442" s="1">
        <v>43739</v>
      </c>
      <c r="B1442" s="2">
        <v>241.5</v>
      </c>
      <c r="C1442" s="2">
        <v>245.95</v>
      </c>
      <c r="D1442" s="2">
        <v>239.13</v>
      </c>
      <c r="E1442" s="2">
        <v>244.69</v>
      </c>
      <c r="F1442" s="2">
        <v>6196290</v>
      </c>
      <c r="G1442" s="27" t="str">
        <f>TEXT(StockData[[#This Row],[Date]],"dddd")</f>
        <v>Tuesday</v>
      </c>
      <c r="H1442" s="27" t="str">
        <f>TEXT(StockData[[#This Row],[Date]],"mmm yyyy")</f>
        <v>Oct 2019</v>
      </c>
      <c r="I1442" s="2">
        <f>StockData[[#This Row],[high]] - StockData[[#This Row],[low]]</f>
        <v>6.8199999999999932</v>
      </c>
      <c r="J1442" s="27" t="str">
        <f>IF(StockData[[#This Row],[high]]=_xlfn.MAXIFS(StockData[high],StockData[Date],"&lt;="&amp;StockData[[#This Row],[Date]]),"New High","Repeat")</f>
        <v>Repeat</v>
      </c>
      <c r="K1442" s="27" t="str">
        <f>IF(StockData[[#This Row],[Spread]]&lt;5,"Low",IF(StockData[[#This Row],[Spread]]&lt;=15,"Medium","High"))</f>
        <v>Medium</v>
      </c>
      <c r="L1442" s="27" t="str">
        <f>IF(StockData[[#This Row],[Spread]] &gt; AVERAGE(StockData[Spread]) * 1.2, "High", IF(StockData[[#This Row],[Spread]] &lt; AVERAGE(StockData[Spread]) * 0.8, "Low", "Medium"))</f>
        <v>Low</v>
      </c>
      <c r="M1442" s="13">
        <f>(StockData[[#This Row],[close]] - StockData[[#This Row],[open]] )/ StockData[[#This Row],[open]]</f>
        <v>1.3209109730848852E-2</v>
      </c>
      <c r="N1442" s="27">
        <f>IF(StockData[[#This Row],[change%]] &gt; 0.02, 0.9, IF(StockData[[#This Row],[change%]] &lt; -0.02, -0.9, 0))</f>
        <v>0</v>
      </c>
      <c r="O1442" s="27" t="str">
        <f>IF(StockData[[#This Row],[sentiment score]] &gt; 0.5, "Positive", IF(StockData[[#This Row],[sentiment score]] &lt; -0.5, "Negative", "Neutral"))</f>
        <v>Neutral</v>
      </c>
    </row>
    <row r="1443" spans="1:15" x14ac:dyDescent="0.3">
      <c r="A1443" s="1">
        <v>43738</v>
      </c>
      <c r="B1443" s="2">
        <v>243</v>
      </c>
      <c r="C1443" s="2">
        <v>243.98</v>
      </c>
      <c r="D1443" s="2">
        <v>236.11</v>
      </c>
      <c r="E1443" s="2">
        <v>240.87</v>
      </c>
      <c r="F1443" s="2">
        <v>5946161</v>
      </c>
      <c r="G1443" s="27" t="str">
        <f>TEXT(StockData[[#This Row],[Date]],"dddd")</f>
        <v>Monday</v>
      </c>
      <c r="H1443" s="27" t="str">
        <f>TEXT(StockData[[#This Row],[Date]],"mmm yyyy")</f>
        <v>Sep 2019</v>
      </c>
      <c r="I1443" s="2">
        <f>StockData[[#This Row],[high]] - StockData[[#This Row],[low]]</f>
        <v>7.8699999999999761</v>
      </c>
      <c r="J1443" s="27" t="str">
        <f>IF(StockData[[#This Row],[high]]=_xlfn.MAXIFS(StockData[high],StockData[Date],"&lt;="&amp;StockData[[#This Row],[Date]]),"New High","Repeat")</f>
        <v>Repeat</v>
      </c>
      <c r="K1443" s="27" t="str">
        <f>IF(StockData[[#This Row],[Spread]]&lt;5,"Low",IF(StockData[[#This Row],[Spread]]&lt;=15,"Medium","High"))</f>
        <v>Medium</v>
      </c>
      <c r="L1443" s="27" t="str">
        <f>IF(StockData[[#This Row],[Spread]] &gt; AVERAGE(StockData[Spread]) * 1.2, "High", IF(StockData[[#This Row],[Spread]] &lt; AVERAGE(StockData[Spread]) * 0.8, "Low", "Medium"))</f>
        <v>Low</v>
      </c>
      <c r="M1443" s="13">
        <f>(StockData[[#This Row],[close]] - StockData[[#This Row],[open]] )/ StockData[[#This Row],[open]]</f>
        <v>-8.7654320987654126E-3</v>
      </c>
      <c r="N1443" s="27">
        <f>IF(StockData[[#This Row],[change%]] &gt; 0.02, 0.9, IF(StockData[[#This Row],[change%]] &lt; -0.02, -0.9, 0))</f>
        <v>0</v>
      </c>
      <c r="O1443" s="27" t="str">
        <f>IF(StockData[[#This Row],[sentiment score]] &gt; 0.5, "Positive", IF(StockData[[#This Row],[sentiment score]] &lt; -0.5, "Negative", "Neutral"))</f>
        <v>Neutral</v>
      </c>
    </row>
    <row r="1444" spans="1:15" x14ac:dyDescent="0.3">
      <c r="A1444" s="1">
        <v>43735</v>
      </c>
      <c r="B1444" s="2">
        <v>242.2</v>
      </c>
      <c r="C1444" s="2">
        <v>248.71</v>
      </c>
      <c r="D1444" s="2">
        <v>238.73</v>
      </c>
      <c r="E1444" s="2">
        <v>242.13</v>
      </c>
      <c r="F1444" s="2">
        <v>11123179</v>
      </c>
      <c r="G1444" s="27" t="str">
        <f>TEXT(StockData[[#This Row],[Date]],"dddd")</f>
        <v>Friday</v>
      </c>
      <c r="H1444" s="27" t="str">
        <f>TEXT(StockData[[#This Row],[Date]],"mmm yyyy")</f>
        <v>Sep 2019</v>
      </c>
      <c r="I1444" s="2">
        <f>StockData[[#This Row],[high]] - StockData[[#This Row],[low]]</f>
        <v>9.9800000000000182</v>
      </c>
      <c r="J1444" s="27" t="str">
        <f>IF(StockData[[#This Row],[high]]=_xlfn.MAXIFS(StockData[high],StockData[Date],"&lt;="&amp;StockData[[#This Row],[Date]]),"New High","Repeat")</f>
        <v>Repeat</v>
      </c>
      <c r="K1444" s="27" t="str">
        <f>IF(StockData[[#This Row],[Spread]]&lt;5,"Low",IF(StockData[[#This Row],[Spread]]&lt;=15,"Medium","High"))</f>
        <v>Medium</v>
      </c>
      <c r="L1444" s="27" t="str">
        <f>IF(StockData[[#This Row],[Spread]] &gt; AVERAGE(StockData[Spread]) * 1.2, "High", IF(StockData[[#This Row],[Spread]] &lt; AVERAGE(StockData[Spread]) * 0.8, "Low", "Medium"))</f>
        <v>Low</v>
      </c>
      <c r="M1444" s="13">
        <f>(StockData[[#This Row],[close]] - StockData[[#This Row],[open]] )/ StockData[[#This Row],[open]]</f>
        <v>-2.8901734104043426E-4</v>
      </c>
      <c r="N1444" s="27">
        <f>IF(StockData[[#This Row],[change%]] &gt; 0.02, 0.9, IF(StockData[[#This Row],[change%]] &lt; -0.02, -0.9, 0))</f>
        <v>0</v>
      </c>
      <c r="O1444" s="27" t="str">
        <f>IF(StockData[[#This Row],[sentiment score]] &gt; 0.5, "Positive", IF(StockData[[#This Row],[sentiment score]] &lt; -0.5, "Negative", "Neutral"))</f>
        <v>Neutral</v>
      </c>
    </row>
    <row r="1445" spans="1:15" x14ac:dyDescent="0.3">
      <c r="A1445" s="1">
        <v>43734</v>
      </c>
      <c r="B1445" s="2">
        <v>230.66</v>
      </c>
      <c r="C1445" s="2">
        <v>243.31</v>
      </c>
      <c r="D1445" s="2">
        <v>227.4</v>
      </c>
      <c r="E1445" s="2">
        <v>242.56</v>
      </c>
      <c r="F1445" s="2">
        <v>12078785</v>
      </c>
      <c r="G1445" s="27" t="str">
        <f>TEXT(StockData[[#This Row],[Date]],"dddd")</f>
        <v>Thursday</v>
      </c>
      <c r="H1445" s="27" t="str">
        <f>TEXT(StockData[[#This Row],[Date]],"mmm yyyy")</f>
        <v>Sep 2019</v>
      </c>
      <c r="I1445" s="2">
        <f>StockData[[#This Row],[high]] - StockData[[#This Row],[low]]</f>
        <v>15.909999999999997</v>
      </c>
      <c r="J1445" s="27" t="str">
        <f>IF(StockData[[#This Row],[high]]=_xlfn.MAXIFS(StockData[high],StockData[Date],"&lt;="&amp;StockData[[#This Row],[Date]]),"New High","Repeat")</f>
        <v>Repeat</v>
      </c>
      <c r="K1445" s="27" t="str">
        <f>IF(StockData[[#This Row],[Spread]]&lt;5,"Low",IF(StockData[[#This Row],[Spread]]&lt;=15,"Medium","High"))</f>
        <v>High</v>
      </c>
      <c r="L1445" s="27" t="str">
        <f>IF(StockData[[#This Row],[Spread]] &gt; AVERAGE(StockData[Spread]) * 1.2, "High", IF(StockData[[#This Row],[Spread]] &lt; AVERAGE(StockData[Spread]) * 0.8, "Low", "Medium"))</f>
        <v>Medium</v>
      </c>
      <c r="M1445" s="13">
        <f>(StockData[[#This Row],[close]] - StockData[[#This Row],[open]] )/ StockData[[#This Row],[open]]</f>
        <v>5.1591086447585213E-2</v>
      </c>
      <c r="N1445" s="27">
        <f>IF(StockData[[#This Row],[change%]] &gt; 0.02, 0.9, IF(StockData[[#This Row],[change%]] &lt; -0.02, -0.9, 0))</f>
        <v>0.9</v>
      </c>
      <c r="O1445" s="27" t="str">
        <f>IF(StockData[[#This Row],[sentiment score]] &gt; 0.5, "Positive", IF(StockData[[#This Row],[sentiment score]] &lt; -0.5, "Negative", "Neutral"))</f>
        <v>Positive</v>
      </c>
    </row>
    <row r="1446" spans="1:15" x14ac:dyDescent="0.3">
      <c r="A1446" s="1">
        <v>43733</v>
      </c>
      <c r="B1446" s="2">
        <v>224.56</v>
      </c>
      <c r="C1446" s="2">
        <v>228.98</v>
      </c>
      <c r="D1446" s="2">
        <v>218.36</v>
      </c>
      <c r="E1446" s="2">
        <v>228.7</v>
      </c>
      <c r="F1446" s="2">
        <v>9444286</v>
      </c>
      <c r="G1446" s="27" t="str">
        <f>TEXT(StockData[[#This Row],[Date]],"dddd")</f>
        <v>Wednesday</v>
      </c>
      <c r="H1446" s="27" t="str">
        <f>TEXT(StockData[[#This Row],[Date]],"mmm yyyy")</f>
        <v>Sep 2019</v>
      </c>
      <c r="I1446" s="2">
        <f>StockData[[#This Row],[high]] - StockData[[#This Row],[low]]</f>
        <v>10.619999999999976</v>
      </c>
      <c r="J1446" s="27" t="str">
        <f>IF(StockData[[#This Row],[high]]=_xlfn.MAXIFS(StockData[high],StockData[Date],"&lt;="&amp;StockData[[#This Row],[Date]]),"New High","Repeat")</f>
        <v>Repeat</v>
      </c>
      <c r="K1446" s="27" t="str">
        <f>IF(StockData[[#This Row],[Spread]]&lt;5,"Low",IF(StockData[[#This Row],[Spread]]&lt;=15,"Medium","High"))</f>
        <v>Medium</v>
      </c>
      <c r="L1446" s="27" t="str">
        <f>IF(StockData[[#This Row],[Spread]] &gt; AVERAGE(StockData[Spread]) * 1.2, "High", IF(StockData[[#This Row],[Spread]] &lt; AVERAGE(StockData[Spread]) * 0.8, "Low", "Medium"))</f>
        <v>Low</v>
      </c>
      <c r="M1446" s="13">
        <f>(StockData[[#This Row],[close]] - StockData[[#This Row],[open]] )/ StockData[[#This Row],[open]]</f>
        <v>1.8436052725329471E-2</v>
      </c>
      <c r="N1446" s="27">
        <f>IF(StockData[[#This Row],[change%]] &gt; 0.02, 0.9, IF(StockData[[#This Row],[change%]] &lt; -0.02, -0.9, 0))</f>
        <v>0</v>
      </c>
      <c r="O1446" s="27" t="str">
        <f>IF(StockData[[#This Row],[sentiment score]] &gt; 0.5, "Positive", IF(StockData[[#This Row],[sentiment score]] &lt; -0.5, "Negative", "Neutral"))</f>
        <v>Neutral</v>
      </c>
    </row>
    <row r="1447" spans="1:15" x14ac:dyDescent="0.3">
      <c r="A1447" s="1">
        <v>43732</v>
      </c>
      <c r="B1447" s="2">
        <v>241.52</v>
      </c>
      <c r="C1447" s="2">
        <v>241.99</v>
      </c>
      <c r="D1447" s="2">
        <v>222.61</v>
      </c>
      <c r="E1447" s="2">
        <v>223.21</v>
      </c>
      <c r="F1447" s="2">
        <v>12941112</v>
      </c>
      <c r="G1447" s="27" t="str">
        <f>TEXT(StockData[[#This Row],[Date]],"dddd")</f>
        <v>Tuesday</v>
      </c>
      <c r="H1447" s="27" t="str">
        <f>TEXT(StockData[[#This Row],[Date]],"mmm yyyy")</f>
        <v>Sep 2019</v>
      </c>
      <c r="I1447" s="2">
        <f>StockData[[#This Row],[high]] - StockData[[#This Row],[low]]</f>
        <v>19.379999999999995</v>
      </c>
      <c r="J1447" s="27" t="str">
        <f>IF(StockData[[#This Row],[high]]=_xlfn.MAXIFS(StockData[high],StockData[Date],"&lt;="&amp;StockData[[#This Row],[Date]]),"New High","Repeat")</f>
        <v>Repeat</v>
      </c>
      <c r="K1447" s="27" t="str">
        <f>IF(StockData[[#This Row],[Spread]]&lt;5,"Low",IF(StockData[[#This Row],[Spread]]&lt;=15,"Medium","High"))</f>
        <v>High</v>
      </c>
      <c r="L1447" s="27" t="str">
        <f>IF(StockData[[#This Row],[Spread]] &gt; AVERAGE(StockData[Spread]) * 1.2, "High", IF(StockData[[#This Row],[Spread]] &lt; AVERAGE(StockData[Spread]) * 0.8, "Low", "Medium"))</f>
        <v>High</v>
      </c>
      <c r="M1447" s="13">
        <f>(StockData[[#This Row],[close]] - StockData[[#This Row],[open]] )/ StockData[[#This Row],[open]]</f>
        <v>-7.5811526995693948E-2</v>
      </c>
      <c r="N1447" s="27">
        <f>IF(StockData[[#This Row],[change%]] &gt; 0.02, 0.9, IF(StockData[[#This Row],[change%]] &lt; -0.02, -0.9, 0))</f>
        <v>-0.9</v>
      </c>
      <c r="O1447" s="27" t="str">
        <f>IF(StockData[[#This Row],[sentiment score]] &gt; 0.5, "Positive", IF(StockData[[#This Row],[sentiment score]] &lt; -0.5, "Negative", "Neutral"))</f>
        <v>Negative</v>
      </c>
    </row>
    <row r="1448" spans="1:15" x14ac:dyDescent="0.3">
      <c r="A1448" s="1">
        <v>43731</v>
      </c>
      <c r="B1448" s="2">
        <v>240</v>
      </c>
      <c r="C1448" s="2">
        <v>245.18</v>
      </c>
      <c r="D1448" s="2">
        <v>239.22</v>
      </c>
      <c r="E1448" s="2">
        <v>241.23</v>
      </c>
      <c r="F1448" s="2">
        <v>4391630</v>
      </c>
      <c r="G1448" s="27" t="str">
        <f>TEXT(StockData[[#This Row],[Date]],"dddd")</f>
        <v>Monday</v>
      </c>
      <c r="H1448" s="27" t="str">
        <f>TEXT(StockData[[#This Row],[Date]],"mmm yyyy")</f>
        <v>Sep 2019</v>
      </c>
      <c r="I1448" s="2">
        <f>StockData[[#This Row],[high]] - StockData[[#This Row],[low]]</f>
        <v>5.960000000000008</v>
      </c>
      <c r="J1448" s="27" t="str">
        <f>IF(StockData[[#This Row],[high]]=_xlfn.MAXIFS(StockData[high],StockData[Date],"&lt;="&amp;StockData[[#This Row],[Date]]),"New High","Repeat")</f>
        <v>Repeat</v>
      </c>
      <c r="K1448" s="27" t="str">
        <f>IF(StockData[[#This Row],[Spread]]&lt;5,"Low",IF(StockData[[#This Row],[Spread]]&lt;=15,"Medium","High"))</f>
        <v>Medium</v>
      </c>
      <c r="L1448" s="27" t="str">
        <f>IF(StockData[[#This Row],[Spread]] &gt; AVERAGE(StockData[Spread]) * 1.2, "High", IF(StockData[[#This Row],[Spread]] &lt; AVERAGE(StockData[Spread]) * 0.8, "Low", "Medium"))</f>
        <v>Low</v>
      </c>
      <c r="M1448" s="13">
        <f>(StockData[[#This Row],[close]] - StockData[[#This Row],[open]] )/ StockData[[#This Row],[open]]</f>
        <v>5.1249999999999577E-3</v>
      </c>
      <c r="N1448" s="27">
        <f>IF(StockData[[#This Row],[change%]] &gt; 0.02, 0.9, IF(StockData[[#This Row],[change%]] &lt; -0.02, -0.9, 0))</f>
        <v>0</v>
      </c>
      <c r="O1448" s="27" t="str">
        <f>IF(StockData[[#This Row],[sentiment score]] &gt; 0.5, "Positive", IF(StockData[[#This Row],[sentiment score]] &lt; -0.5, "Negative", "Neutral"))</f>
        <v>Neutral</v>
      </c>
    </row>
    <row r="1449" spans="1:15" x14ac:dyDescent="0.3">
      <c r="A1449" s="1">
        <v>43728</v>
      </c>
      <c r="B1449" s="2">
        <v>246.49</v>
      </c>
      <c r="C1449" s="2">
        <v>246.95</v>
      </c>
      <c r="D1449" s="2">
        <v>238.16</v>
      </c>
      <c r="E1449" s="2">
        <v>240.62</v>
      </c>
      <c r="F1449" s="2">
        <v>6506264</v>
      </c>
      <c r="G1449" s="27" t="str">
        <f>TEXT(StockData[[#This Row],[Date]],"dddd")</f>
        <v>Friday</v>
      </c>
      <c r="H1449" s="27" t="str">
        <f>TEXT(StockData[[#This Row],[Date]],"mmm yyyy")</f>
        <v>Sep 2019</v>
      </c>
      <c r="I1449" s="2">
        <f>StockData[[#This Row],[high]] - StockData[[#This Row],[low]]</f>
        <v>8.789999999999992</v>
      </c>
      <c r="J1449" s="27" t="str">
        <f>IF(StockData[[#This Row],[high]]=_xlfn.MAXIFS(StockData[high],StockData[Date],"&lt;="&amp;StockData[[#This Row],[Date]]),"New High","Repeat")</f>
        <v>Repeat</v>
      </c>
      <c r="K1449" s="27" t="str">
        <f>IF(StockData[[#This Row],[Spread]]&lt;5,"Low",IF(StockData[[#This Row],[Spread]]&lt;=15,"Medium","High"))</f>
        <v>Medium</v>
      </c>
      <c r="L1449" s="27" t="str">
        <f>IF(StockData[[#This Row],[Spread]] &gt; AVERAGE(StockData[Spread]) * 1.2, "High", IF(StockData[[#This Row],[Spread]] &lt; AVERAGE(StockData[Spread]) * 0.8, "Low", "Medium"))</f>
        <v>Low</v>
      </c>
      <c r="M1449" s="13">
        <f>(StockData[[#This Row],[close]] - StockData[[#This Row],[open]] )/ StockData[[#This Row],[open]]</f>
        <v>-2.3814353523469528E-2</v>
      </c>
      <c r="N1449" s="27">
        <f>IF(StockData[[#This Row],[change%]] &gt; 0.02, 0.9, IF(StockData[[#This Row],[change%]] &lt; -0.02, -0.9, 0))</f>
        <v>-0.9</v>
      </c>
      <c r="O1449" s="27" t="str">
        <f>IF(StockData[[#This Row],[sentiment score]] &gt; 0.5, "Positive", IF(StockData[[#This Row],[sentiment score]] &lt; -0.5, "Negative", "Neutral"))</f>
        <v>Negative</v>
      </c>
    </row>
    <row r="1450" spans="1:15" x14ac:dyDescent="0.3">
      <c r="A1450" s="1">
        <v>43727</v>
      </c>
      <c r="B1450" s="2">
        <v>246</v>
      </c>
      <c r="C1450" s="2">
        <v>247.94</v>
      </c>
      <c r="D1450" s="2">
        <v>244.84</v>
      </c>
      <c r="E1450" s="2">
        <v>246.6</v>
      </c>
      <c r="F1450" s="2">
        <v>4883135</v>
      </c>
      <c r="G1450" s="27" t="str">
        <f>TEXT(StockData[[#This Row],[Date]],"dddd")</f>
        <v>Thursday</v>
      </c>
      <c r="H1450" s="27" t="str">
        <f>TEXT(StockData[[#This Row],[Date]],"mmm yyyy")</f>
        <v>Sep 2019</v>
      </c>
      <c r="I1450" s="2">
        <f>StockData[[#This Row],[high]] - StockData[[#This Row],[low]]</f>
        <v>3.0999999999999943</v>
      </c>
      <c r="J1450" s="27" t="str">
        <f>IF(StockData[[#This Row],[high]]=_xlfn.MAXIFS(StockData[high],StockData[Date],"&lt;="&amp;StockData[[#This Row],[Date]]),"New High","Repeat")</f>
        <v>Repeat</v>
      </c>
      <c r="K1450" s="27" t="str">
        <f>IF(StockData[[#This Row],[Spread]]&lt;5,"Low",IF(StockData[[#This Row],[Spread]]&lt;=15,"Medium","High"))</f>
        <v>Low</v>
      </c>
      <c r="L1450" s="27" t="str">
        <f>IF(StockData[[#This Row],[Spread]] &gt; AVERAGE(StockData[Spread]) * 1.2, "High", IF(StockData[[#This Row],[Spread]] &lt; AVERAGE(StockData[Spread]) * 0.8, "Low", "Medium"))</f>
        <v>Low</v>
      </c>
      <c r="M1450" s="13">
        <f>(StockData[[#This Row],[close]] - StockData[[#This Row],[open]] )/ StockData[[#This Row],[open]]</f>
        <v>2.4390243902438795E-3</v>
      </c>
      <c r="N1450" s="27">
        <f>IF(StockData[[#This Row],[change%]] &gt; 0.02, 0.9, IF(StockData[[#This Row],[change%]] &lt; -0.02, -0.9, 0))</f>
        <v>0</v>
      </c>
      <c r="O1450" s="27" t="str">
        <f>IF(StockData[[#This Row],[sentiment score]] &gt; 0.5, "Positive", IF(StockData[[#This Row],[sentiment score]] &lt; -0.5, "Negative", "Neutral"))</f>
        <v>Neutral</v>
      </c>
    </row>
    <row r="1451" spans="1:15" x14ac:dyDescent="0.3">
      <c r="A1451" s="1">
        <v>43726</v>
      </c>
      <c r="B1451" s="2">
        <v>245</v>
      </c>
      <c r="C1451" s="2">
        <v>248.17</v>
      </c>
      <c r="D1451" s="2">
        <v>242.37</v>
      </c>
      <c r="E1451" s="2">
        <v>243.49</v>
      </c>
      <c r="F1451" s="2">
        <v>4228103</v>
      </c>
      <c r="G1451" s="27" t="str">
        <f>TEXT(StockData[[#This Row],[Date]],"dddd")</f>
        <v>Wednesday</v>
      </c>
      <c r="H1451" s="27" t="str">
        <f>TEXT(StockData[[#This Row],[Date]],"mmm yyyy")</f>
        <v>Sep 2019</v>
      </c>
      <c r="I1451" s="2">
        <f>StockData[[#This Row],[high]] - StockData[[#This Row],[low]]</f>
        <v>5.7999999999999829</v>
      </c>
      <c r="J1451" s="27" t="str">
        <f>IF(StockData[[#This Row],[high]]=_xlfn.MAXIFS(StockData[high],StockData[Date],"&lt;="&amp;StockData[[#This Row],[Date]]),"New High","Repeat")</f>
        <v>Repeat</v>
      </c>
      <c r="K1451" s="27" t="str">
        <f>IF(StockData[[#This Row],[Spread]]&lt;5,"Low",IF(StockData[[#This Row],[Spread]]&lt;=15,"Medium","High"))</f>
        <v>Medium</v>
      </c>
      <c r="L1451" s="27" t="str">
        <f>IF(StockData[[#This Row],[Spread]] &gt; AVERAGE(StockData[Spread]) * 1.2, "High", IF(StockData[[#This Row],[Spread]] &lt; AVERAGE(StockData[Spread]) * 0.8, "Low", "Medium"))</f>
        <v>Low</v>
      </c>
      <c r="M1451" s="13">
        <f>(StockData[[#This Row],[close]] - StockData[[#This Row],[open]] )/ StockData[[#This Row],[open]]</f>
        <v>-6.1632653061224115E-3</v>
      </c>
      <c r="N1451" s="27">
        <f>IF(StockData[[#This Row],[change%]] &gt; 0.02, 0.9, IF(StockData[[#This Row],[change%]] &lt; -0.02, -0.9, 0))</f>
        <v>0</v>
      </c>
      <c r="O1451" s="27" t="str">
        <f>IF(StockData[[#This Row],[sentiment score]] &gt; 0.5, "Positive", IF(StockData[[#This Row],[sentiment score]] &lt; -0.5, "Negative", "Neutral"))</f>
        <v>Neutral</v>
      </c>
    </row>
    <row r="1452" spans="1:15" x14ac:dyDescent="0.3">
      <c r="A1452" s="1">
        <v>43725</v>
      </c>
      <c r="B1452" s="2">
        <v>242.47</v>
      </c>
      <c r="C1452" s="2">
        <v>245.6</v>
      </c>
      <c r="D1452" s="2">
        <v>240.37</v>
      </c>
      <c r="E1452" s="2">
        <v>244.79</v>
      </c>
      <c r="F1452" s="2">
        <v>3946909</v>
      </c>
      <c r="G1452" s="27" t="str">
        <f>TEXT(StockData[[#This Row],[Date]],"dddd")</f>
        <v>Tuesday</v>
      </c>
      <c r="H1452" s="27" t="str">
        <f>TEXT(StockData[[#This Row],[Date]],"mmm yyyy")</f>
        <v>Sep 2019</v>
      </c>
      <c r="I1452" s="2">
        <f>StockData[[#This Row],[high]] - StockData[[#This Row],[low]]</f>
        <v>5.2299999999999898</v>
      </c>
      <c r="J1452" s="27" t="str">
        <f>IF(StockData[[#This Row],[high]]=_xlfn.MAXIFS(StockData[high],StockData[Date],"&lt;="&amp;StockData[[#This Row],[Date]]),"New High","Repeat")</f>
        <v>Repeat</v>
      </c>
      <c r="K1452" s="27" t="str">
        <f>IF(StockData[[#This Row],[Spread]]&lt;5,"Low",IF(StockData[[#This Row],[Spread]]&lt;=15,"Medium","High"))</f>
        <v>Medium</v>
      </c>
      <c r="L1452" s="27" t="str">
        <f>IF(StockData[[#This Row],[Spread]] &gt; AVERAGE(StockData[Spread]) * 1.2, "High", IF(StockData[[#This Row],[Spread]] &lt; AVERAGE(StockData[Spread]) * 0.8, "Low", "Medium"))</f>
        <v>Low</v>
      </c>
      <c r="M1452" s="13">
        <f>(StockData[[#This Row],[close]] - StockData[[#This Row],[open]] )/ StockData[[#This Row],[open]]</f>
        <v>9.5681940033818334E-3</v>
      </c>
      <c r="N1452" s="27">
        <f>IF(StockData[[#This Row],[change%]] &gt; 0.02, 0.9, IF(StockData[[#This Row],[change%]] &lt; -0.02, -0.9, 0))</f>
        <v>0</v>
      </c>
      <c r="O1452" s="27" t="str">
        <f>IF(StockData[[#This Row],[sentiment score]] &gt; 0.5, "Positive", IF(StockData[[#This Row],[sentiment score]] &lt; -0.5, "Negative", "Neutral"))</f>
        <v>Neutral</v>
      </c>
    </row>
    <row r="1453" spans="1:15" x14ac:dyDescent="0.3">
      <c r="A1453" s="1">
        <v>43724</v>
      </c>
      <c r="B1453" s="2">
        <v>246</v>
      </c>
      <c r="C1453" s="2">
        <v>247.43</v>
      </c>
      <c r="D1453" s="2">
        <v>241.17</v>
      </c>
      <c r="E1453" s="2">
        <v>242.81</v>
      </c>
      <c r="F1453" s="2">
        <v>4728096</v>
      </c>
      <c r="G1453" s="27" t="str">
        <f>TEXT(StockData[[#This Row],[Date]],"dddd")</f>
        <v>Monday</v>
      </c>
      <c r="H1453" s="27" t="str">
        <f>TEXT(StockData[[#This Row],[Date]],"mmm yyyy")</f>
        <v>Sep 2019</v>
      </c>
      <c r="I1453" s="2">
        <f>StockData[[#This Row],[high]] - StockData[[#This Row],[low]]</f>
        <v>6.2600000000000193</v>
      </c>
      <c r="J1453" s="27" t="str">
        <f>IF(StockData[[#This Row],[high]]=_xlfn.MAXIFS(StockData[high],StockData[Date],"&lt;="&amp;StockData[[#This Row],[Date]]),"New High","Repeat")</f>
        <v>Repeat</v>
      </c>
      <c r="K1453" s="27" t="str">
        <f>IF(StockData[[#This Row],[Spread]]&lt;5,"Low",IF(StockData[[#This Row],[Spread]]&lt;=15,"Medium","High"))</f>
        <v>Medium</v>
      </c>
      <c r="L1453" s="27" t="str">
        <f>IF(StockData[[#This Row],[Spread]] &gt; AVERAGE(StockData[Spread]) * 1.2, "High", IF(StockData[[#This Row],[Spread]] &lt; AVERAGE(StockData[Spread]) * 0.8, "Low", "Medium"))</f>
        <v>Low</v>
      </c>
      <c r="M1453" s="13">
        <f>(StockData[[#This Row],[close]] - StockData[[#This Row],[open]] )/ StockData[[#This Row],[open]]</f>
        <v>-1.2967479674796738E-2</v>
      </c>
      <c r="N1453" s="27">
        <f>IF(StockData[[#This Row],[change%]] &gt; 0.02, 0.9, IF(StockData[[#This Row],[change%]] &lt; -0.02, -0.9, 0))</f>
        <v>0</v>
      </c>
      <c r="O1453" s="27" t="str">
        <f>IF(StockData[[#This Row],[sentiment score]] &gt; 0.5, "Positive", IF(StockData[[#This Row],[sentiment score]] &lt; -0.5, "Negative", "Neutral"))</f>
        <v>Neutral</v>
      </c>
    </row>
    <row r="1454" spans="1:15" x14ac:dyDescent="0.3">
      <c r="A1454" s="1">
        <v>43721</v>
      </c>
      <c r="B1454" s="2">
        <v>246.96</v>
      </c>
      <c r="C1454" s="2">
        <v>248.45</v>
      </c>
      <c r="D1454" s="2">
        <v>244.87</v>
      </c>
      <c r="E1454" s="2">
        <v>245.2</v>
      </c>
      <c r="F1454" s="2">
        <v>5313145</v>
      </c>
      <c r="G1454" s="27" t="str">
        <f>TEXT(StockData[[#This Row],[Date]],"dddd")</f>
        <v>Friday</v>
      </c>
      <c r="H1454" s="27" t="str">
        <f>TEXT(StockData[[#This Row],[Date]],"mmm yyyy")</f>
        <v>Sep 2019</v>
      </c>
      <c r="I1454" s="2">
        <f>StockData[[#This Row],[high]] - StockData[[#This Row],[low]]</f>
        <v>3.5799999999999841</v>
      </c>
      <c r="J1454" s="27" t="str">
        <f>IF(StockData[[#This Row],[high]]=_xlfn.MAXIFS(StockData[high],StockData[Date],"&lt;="&amp;StockData[[#This Row],[Date]]),"New High","Repeat")</f>
        <v>Repeat</v>
      </c>
      <c r="K1454" s="27" t="str">
        <f>IF(StockData[[#This Row],[Spread]]&lt;5,"Low",IF(StockData[[#This Row],[Spread]]&lt;=15,"Medium","High"))</f>
        <v>Low</v>
      </c>
      <c r="L1454" s="27" t="str">
        <f>IF(StockData[[#This Row],[Spread]] &gt; AVERAGE(StockData[Spread]) * 1.2, "High", IF(StockData[[#This Row],[Spread]] &lt; AVERAGE(StockData[Spread]) * 0.8, "Low", "Medium"))</f>
        <v>Low</v>
      </c>
      <c r="M1454" s="13">
        <f>(StockData[[#This Row],[close]] - StockData[[#This Row],[open]] )/ StockData[[#This Row],[open]]</f>
        <v>-7.1266601878847554E-3</v>
      </c>
      <c r="N1454" s="27">
        <f>IF(StockData[[#This Row],[change%]] &gt; 0.02, 0.9, IF(StockData[[#This Row],[change%]] &lt; -0.02, -0.9, 0))</f>
        <v>0</v>
      </c>
      <c r="O1454" s="27" t="str">
        <f>IF(StockData[[#This Row],[sentiment score]] &gt; 0.5, "Positive", IF(StockData[[#This Row],[sentiment score]] &lt; -0.5, "Negative", "Neutral"))</f>
        <v>Neutral</v>
      </c>
    </row>
    <row r="1455" spans="1:15" x14ac:dyDescent="0.3">
      <c r="A1455" s="1">
        <v>43720</v>
      </c>
      <c r="B1455" s="2">
        <v>247.7</v>
      </c>
      <c r="C1455" s="2">
        <v>253.5</v>
      </c>
      <c r="D1455" s="2">
        <v>244.4</v>
      </c>
      <c r="E1455" s="2">
        <v>245.87</v>
      </c>
      <c r="F1455" s="2">
        <v>8581210</v>
      </c>
      <c r="G1455" s="27" t="str">
        <f>TEXT(StockData[[#This Row],[Date]],"dddd")</f>
        <v>Thursday</v>
      </c>
      <c r="H1455" s="27" t="str">
        <f>TEXT(StockData[[#This Row],[Date]],"mmm yyyy")</f>
        <v>Sep 2019</v>
      </c>
      <c r="I1455" s="2">
        <f>StockData[[#This Row],[high]] - StockData[[#This Row],[low]]</f>
        <v>9.0999999999999943</v>
      </c>
      <c r="J1455" s="27" t="str">
        <f>IF(StockData[[#This Row],[high]]=_xlfn.MAXIFS(StockData[high],StockData[Date],"&lt;="&amp;StockData[[#This Row],[Date]]),"New High","Repeat")</f>
        <v>Repeat</v>
      </c>
      <c r="K1455" s="27" t="str">
        <f>IF(StockData[[#This Row],[Spread]]&lt;5,"Low",IF(StockData[[#This Row],[Spread]]&lt;=15,"Medium","High"))</f>
        <v>Medium</v>
      </c>
      <c r="L1455" s="27" t="str">
        <f>IF(StockData[[#This Row],[Spread]] &gt; AVERAGE(StockData[Spread]) * 1.2, "High", IF(StockData[[#This Row],[Spread]] &lt; AVERAGE(StockData[Spread]) * 0.8, "Low", "Medium"))</f>
        <v>Low</v>
      </c>
      <c r="M1455" s="13">
        <f>(StockData[[#This Row],[close]] - StockData[[#This Row],[open]] )/ StockData[[#This Row],[open]]</f>
        <v>-7.387969317722988E-3</v>
      </c>
      <c r="N1455" s="27">
        <f>IF(StockData[[#This Row],[change%]] &gt; 0.02, 0.9, IF(StockData[[#This Row],[change%]] &lt; -0.02, -0.9, 0))</f>
        <v>0</v>
      </c>
      <c r="O1455" s="27" t="str">
        <f>IF(StockData[[#This Row],[sentiment score]] &gt; 0.5, "Positive", IF(StockData[[#This Row],[sentiment score]] &lt; -0.5, "Negative", "Neutral"))</f>
        <v>Neutral</v>
      </c>
    </row>
    <row r="1456" spans="1:15" x14ac:dyDescent="0.3">
      <c r="A1456" s="1">
        <v>43719</v>
      </c>
      <c r="B1456" s="2">
        <v>237.38</v>
      </c>
      <c r="C1456" s="2">
        <v>248.17</v>
      </c>
      <c r="D1456" s="2">
        <v>236</v>
      </c>
      <c r="E1456" s="2">
        <v>247.1</v>
      </c>
      <c r="F1456" s="2">
        <v>10042777</v>
      </c>
      <c r="G1456" s="27" t="str">
        <f>TEXT(StockData[[#This Row],[Date]],"dddd")</f>
        <v>Wednesday</v>
      </c>
      <c r="H1456" s="27" t="str">
        <f>TEXT(StockData[[#This Row],[Date]],"mmm yyyy")</f>
        <v>Sep 2019</v>
      </c>
      <c r="I1456" s="2">
        <f>StockData[[#This Row],[high]] - StockData[[#This Row],[low]]</f>
        <v>12.169999999999987</v>
      </c>
      <c r="J1456" s="27" t="str">
        <f>IF(StockData[[#This Row],[high]]=_xlfn.MAXIFS(StockData[high],StockData[Date],"&lt;="&amp;StockData[[#This Row],[Date]]),"New High","Repeat")</f>
        <v>Repeat</v>
      </c>
      <c r="K1456" s="27" t="str">
        <f>IF(StockData[[#This Row],[Spread]]&lt;5,"Low",IF(StockData[[#This Row],[Spread]]&lt;=15,"Medium","High"))</f>
        <v>Medium</v>
      </c>
      <c r="L1456" s="27" t="str">
        <f>IF(StockData[[#This Row],[Spread]] &gt; AVERAGE(StockData[Spread]) * 1.2, "High", IF(StockData[[#This Row],[Spread]] &lt; AVERAGE(StockData[Spread]) * 0.8, "Low", "Medium"))</f>
        <v>Medium</v>
      </c>
      <c r="M1456" s="13">
        <f>(StockData[[#This Row],[close]] - StockData[[#This Row],[open]] )/ StockData[[#This Row],[open]]</f>
        <v>4.0947004802426488E-2</v>
      </c>
      <c r="N1456" s="27">
        <f>IF(StockData[[#This Row],[change%]] &gt; 0.02, 0.9, IF(StockData[[#This Row],[change%]] &lt; -0.02, -0.9, 0))</f>
        <v>0.9</v>
      </c>
      <c r="O1456" s="27" t="str">
        <f>IF(StockData[[#This Row],[sentiment score]] &gt; 0.5, "Positive", IF(StockData[[#This Row],[sentiment score]] &lt; -0.5, "Negative", "Neutral"))</f>
        <v>Positive</v>
      </c>
    </row>
    <row r="1457" spans="1:15" x14ac:dyDescent="0.3">
      <c r="A1457" s="1">
        <v>43718</v>
      </c>
      <c r="B1457" s="2">
        <v>230.8</v>
      </c>
      <c r="C1457" s="2">
        <v>235.54</v>
      </c>
      <c r="D1457" s="2">
        <v>228.94</v>
      </c>
      <c r="E1457" s="2">
        <v>235.54</v>
      </c>
      <c r="F1457" s="2">
        <v>4883714</v>
      </c>
      <c r="G1457" s="27" t="str">
        <f>TEXT(StockData[[#This Row],[Date]],"dddd")</f>
        <v>Tuesday</v>
      </c>
      <c r="H1457" s="27" t="str">
        <f>TEXT(StockData[[#This Row],[Date]],"mmm yyyy")</f>
        <v>Sep 2019</v>
      </c>
      <c r="I1457" s="2">
        <f>StockData[[#This Row],[high]] - StockData[[#This Row],[low]]</f>
        <v>6.5999999999999943</v>
      </c>
      <c r="J1457" s="27" t="str">
        <f>IF(StockData[[#This Row],[high]]=_xlfn.MAXIFS(StockData[high],StockData[Date],"&lt;="&amp;StockData[[#This Row],[Date]]),"New High","Repeat")</f>
        <v>Repeat</v>
      </c>
      <c r="K1457" s="27" t="str">
        <f>IF(StockData[[#This Row],[Spread]]&lt;5,"Low",IF(StockData[[#This Row],[Spread]]&lt;=15,"Medium","High"))</f>
        <v>Medium</v>
      </c>
      <c r="L1457" s="27" t="str">
        <f>IF(StockData[[#This Row],[Spread]] &gt; AVERAGE(StockData[Spread]) * 1.2, "High", IF(StockData[[#This Row],[Spread]] &lt; AVERAGE(StockData[Spread]) * 0.8, "Low", "Medium"))</f>
        <v>Low</v>
      </c>
      <c r="M1457" s="13">
        <f>(StockData[[#This Row],[close]] - StockData[[#This Row],[open]] )/ StockData[[#This Row],[open]]</f>
        <v>2.0537261698440123E-2</v>
      </c>
      <c r="N1457" s="27">
        <f>IF(StockData[[#This Row],[change%]] &gt; 0.02, 0.9, IF(StockData[[#This Row],[change%]] &lt; -0.02, -0.9, 0))</f>
        <v>0.9</v>
      </c>
      <c r="O1457" s="27" t="str">
        <f>IF(StockData[[#This Row],[sentiment score]] &gt; 0.5, "Positive", IF(StockData[[#This Row],[sentiment score]] &lt; -0.5, "Negative", "Neutral"))</f>
        <v>Positive</v>
      </c>
    </row>
    <row r="1458" spans="1:15" x14ac:dyDescent="0.3">
      <c r="A1458" s="1">
        <v>43717</v>
      </c>
      <c r="B1458" s="2">
        <v>230</v>
      </c>
      <c r="C1458" s="2">
        <v>233.76</v>
      </c>
      <c r="D1458" s="2">
        <v>229.23</v>
      </c>
      <c r="E1458" s="2">
        <v>231.79</v>
      </c>
      <c r="F1458" s="2">
        <v>4802669</v>
      </c>
      <c r="G1458" s="27" t="str">
        <f>TEXT(StockData[[#This Row],[Date]],"dddd")</f>
        <v>Monday</v>
      </c>
      <c r="H1458" s="27" t="str">
        <f>TEXT(StockData[[#This Row],[Date]],"mmm yyyy")</f>
        <v>Sep 2019</v>
      </c>
      <c r="I1458" s="2">
        <f>StockData[[#This Row],[high]] - StockData[[#This Row],[low]]</f>
        <v>4.5300000000000011</v>
      </c>
      <c r="J1458" s="27" t="str">
        <f>IF(StockData[[#This Row],[high]]=_xlfn.MAXIFS(StockData[high],StockData[Date],"&lt;="&amp;StockData[[#This Row],[Date]]),"New High","Repeat")</f>
        <v>Repeat</v>
      </c>
      <c r="K1458" s="27" t="str">
        <f>IF(StockData[[#This Row],[Spread]]&lt;5,"Low",IF(StockData[[#This Row],[Spread]]&lt;=15,"Medium","High"))</f>
        <v>Low</v>
      </c>
      <c r="L1458" s="27" t="str">
        <f>IF(StockData[[#This Row],[Spread]] &gt; AVERAGE(StockData[Spread]) * 1.2, "High", IF(StockData[[#This Row],[Spread]] &lt; AVERAGE(StockData[Spread]) * 0.8, "Low", "Medium"))</f>
        <v>Low</v>
      </c>
      <c r="M1458" s="13">
        <f>(StockData[[#This Row],[close]] - StockData[[#This Row],[open]] )/ StockData[[#This Row],[open]]</f>
        <v>7.7826086956521391E-3</v>
      </c>
      <c r="N1458" s="27">
        <f>IF(StockData[[#This Row],[change%]] &gt; 0.02, 0.9, IF(StockData[[#This Row],[change%]] &lt; -0.02, -0.9, 0))</f>
        <v>0</v>
      </c>
      <c r="O1458" s="27" t="str">
        <f>IF(StockData[[#This Row],[sentiment score]] &gt; 0.5, "Positive", IF(StockData[[#This Row],[sentiment score]] &lt; -0.5, "Negative", "Neutral"))</f>
        <v>Neutral</v>
      </c>
    </row>
    <row r="1459" spans="1:15" x14ac:dyDescent="0.3">
      <c r="A1459" s="1">
        <v>43714</v>
      </c>
      <c r="B1459" s="2">
        <v>227.2</v>
      </c>
      <c r="C1459" s="2">
        <v>229.64</v>
      </c>
      <c r="D1459" s="2">
        <v>225.17</v>
      </c>
      <c r="E1459" s="2">
        <v>227.45</v>
      </c>
      <c r="F1459" s="2">
        <v>4189372</v>
      </c>
      <c r="G1459" s="27" t="str">
        <f>TEXT(StockData[[#This Row],[Date]],"dddd")</f>
        <v>Friday</v>
      </c>
      <c r="H1459" s="27" t="str">
        <f>TEXT(StockData[[#This Row],[Date]],"mmm yyyy")</f>
        <v>Sep 2019</v>
      </c>
      <c r="I1459" s="2">
        <f>StockData[[#This Row],[high]] - StockData[[#This Row],[low]]</f>
        <v>4.4699999999999989</v>
      </c>
      <c r="J1459" s="27" t="str">
        <f>IF(StockData[[#This Row],[high]]=_xlfn.MAXIFS(StockData[high],StockData[Date],"&lt;="&amp;StockData[[#This Row],[Date]]),"New High","Repeat")</f>
        <v>Repeat</v>
      </c>
      <c r="K1459" s="27" t="str">
        <f>IF(StockData[[#This Row],[Spread]]&lt;5,"Low",IF(StockData[[#This Row],[Spread]]&lt;=15,"Medium","High"))</f>
        <v>Low</v>
      </c>
      <c r="L1459" s="27" t="str">
        <f>IF(StockData[[#This Row],[Spread]] &gt; AVERAGE(StockData[Spread]) * 1.2, "High", IF(StockData[[#This Row],[Spread]] &lt; AVERAGE(StockData[Spread]) * 0.8, "Low", "Medium"))</f>
        <v>Low</v>
      </c>
      <c r="M1459" s="13">
        <f>(StockData[[#This Row],[close]] - StockData[[#This Row],[open]] )/ StockData[[#This Row],[open]]</f>
        <v>1.1003521126760564E-3</v>
      </c>
      <c r="N1459" s="27">
        <f>IF(StockData[[#This Row],[change%]] &gt; 0.02, 0.9, IF(StockData[[#This Row],[change%]] &lt; -0.02, -0.9, 0))</f>
        <v>0</v>
      </c>
      <c r="O1459" s="27" t="str">
        <f>IF(StockData[[#This Row],[sentiment score]] &gt; 0.5, "Positive", IF(StockData[[#This Row],[sentiment score]] &lt; -0.5, "Negative", "Neutral"))</f>
        <v>Neutral</v>
      </c>
    </row>
    <row r="1460" spans="1:15" x14ac:dyDescent="0.3">
      <c r="A1460" s="1">
        <v>43713</v>
      </c>
      <c r="B1460" s="2">
        <v>222.5</v>
      </c>
      <c r="C1460" s="2">
        <v>229.8</v>
      </c>
      <c r="D1460" s="2">
        <v>220.85</v>
      </c>
      <c r="E1460" s="2">
        <v>229.58</v>
      </c>
      <c r="F1460" s="2">
        <v>7403322</v>
      </c>
      <c r="G1460" s="27" t="str">
        <f>TEXT(StockData[[#This Row],[Date]],"dddd")</f>
        <v>Thursday</v>
      </c>
      <c r="H1460" s="27" t="str">
        <f>TEXT(StockData[[#This Row],[Date]],"mmm yyyy")</f>
        <v>Sep 2019</v>
      </c>
      <c r="I1460" s="2">
        <f>StockData[[#This Row],[high]] - StockData[[#This Row],[low]]</f>
        <v>8.9500000000000171</v>
      </c>
      <c r="J1460" s="27" t="str">
        <f>IF(StockData[[#This Row],[high]]=_xlfn.MAXIFS(StockData[high],StockData[Date],"&lt;="&amp;StockData[[#This Row],[Date]]),"New High","Repeat")</f>
        <v>Repeat</v>
      </c>
      <c r="K1460" s="27" t="str">
        <f>IF(StockData[[#This Row],[Spread]]&lt;5,"Low",IF(StockData[[#This Row],[Spread]]&lt;=15,"Medium","High"))</f>
        <v>Medium</v>
      </c>
      <c r="L1460" s="27" t="str">
        <f>IF(StockData[[#This Row],[Spread]] &gt; AVERAGE(StockData[Spread]) * 1.2, "High", IF(StockData[[#This Row],[Spread]] &lt; AVERAGE(StockData[Spread]) * 0.8, "Low", "Medium"))</f>
        <v>Low</v>
      </c>
      <c r="M1460" s="13">
        <f>(StockData[[#This Row],[close]] - StockData[[#This Row],[open]] )/ StockData[[#This Row],[open]]</f>
        <v>3.1820224719101182E-2</v>
      </c>
      <c r="N1460" s="27">
        <f>IF(StockData[[#This Row],[change%]] &gt; 0.02, 0.9, IF(StockData[[#This Row],[change%]] &lt; -0.02, -0.9, 0))</f>
        <v>0.9</v>
      </c>
      <c r="O1460" s="27" t="str">
        <f>IF(StockData[[#This Row],[sentiment score]] &gt; 0.5, "Positive", IF(StockData[[#This Row],[sentiment score]] &lt; -0.5, "Negative", "Neutral"))</f>
        <v>Positive</v>
      </c>
    </row>
    <row r="1461" spans="1:15" x14ac:dyDescent="0.3">
      <c r="A1461" s="1">
        <v>43712</v>
      </c>
      <c r="B1461" s="2">
        <v>226.89</v>
      </c>
      <c r="C1461" s="2">
        <v>228.46</v>
      </c>
      <c r="D1461" s="2">
        <v>219.21</v>
      </c>
      <c r="E1461" s="2">
        <v>220.68</v>
      </c>
      <c r="F1461" s="2">
        <v>5768696</v>
      </c>
      <c r="G1461" s="27" t="str">
        <f>TEXT(StockData[[#This Row],[Date]],"dddd")</f>
        <v>Wednesday</v>
      </c>
      <c r="H1461" s="27" t="str">
        <f>TEXT(StockData[[#This Row],[Date]],"mmm yyyy")</f>
        <v>Sep 2019</v>
      </c>
      <c r="I1461" s="2">
        <f>StockData[[#This Row],[high]] - StockData[[#This Row],[low]]</f>
        <v>9.25</v>
      </c>
      <c r="J1461" s="27" t="str">
        <f>IF(StockData[[#This Row],[high]]=_xlfn.MAXIFS(StockData[high],StockData[Date],"&lt;="&amp;StockData[[#This Row],[Date]]),"New High","Repeat")</f>
        <v>Repeat</v>
      </c>
      <c r="K1461" s="27" t="str">
        <f>IF(StockData[[#This Row],[Spread]]&lt;5,"Low",IF(StockData[[#This Row],[Spread]]&lt;=15,"Medium","High"))</f>
        <v>Medium</v>
      </c>
      <c r="L1461" s="27" t="str">
        <f>IF(StockData[[#This Row],[Spread]] &gt; AVERAGE(StockData[Spread]) * 1.2, "High", IF(StockData[[#This Row],[Spread]] &lt; AVERAGE(StockData[Spread]) * 0.8, "Low", "Medium"))</f>
        <v>Low</v>
      </c>
      <c r="M1461" s="13">
        <f>(StockData[[#This Row],[close]] - StockData[[#This Row],[open]] )/ StockData[[#This Row],[open]]</f>
        <v>-2.7370091233637359E-2</v>
      </c>
      <c r="N1461" s="27">
        <f>IF(StockData[[#This Row],[change%]] &gt; 0.02, 0.9, IF(StockData[[#This Row],[change%]] &lt; -0.02, -0.9, 0))</f>
        <v>-0.9</v>
      </c>
      <c r="O1461" s="27" t="str">
        <f>IF(StockData[[#This Row],[sentiment score]] &gt; 0.5, "Positive", IF(StockData[[#This Row],[sentiment score]] &lt; -0.5, "Negative", "Neutral"))</f>
        <v>Negative</v>
      </c>
    </row>
    <row r="1462" spans="1:15" x14ac:dyDescent="0.3">
      <c r="A1462" s="1">
        <v>43711</v>
      </c>
      <c r="B1462" s="2">
        <v>224.08</v>
      </c>
      <c r="C1462" s="2">
        <v>228.95</v>
      </c>
      <c r="D1462" s="2">
        <v>223.16</v>
      </c>
      <c r="E1462" s="2">
        <v>225.01</v>
      </c>
      <c r="F1462" s="2">
        <v>5360546</v>
      </c>
      <c r="G1462" s="27" t="str">
        <f>TEXT(StockData[[#This Row],[Date]],"dddd")</f>
        <v>Tuesday</v>
      </c>
      <c r="H1462" s="27" t="str">
        <f>TEXT(StockData[[#This Row],[Date]],"mmm yyyy")</f>
        <v>Sep 2019</v>
      </c>
      <c r="I1462" s="2">
        <f>StockData[[#This Row],[high]] - StockData[[#This Row],[low]]</f>
        <v>5.789999999999992</v>
      </c>
      <c r="J1462" s="27" t="str">
        <f>IF(StockData[[#This Row],[high]]=_xlfn.MAXIFS(StockData[high],StockData[Date],"&lt;="&amp;StockData[[#This Row],[Date]]),"New High","Repeat")</f>
        <v>Repeat</v>
      </c>
      <c r="K1462" s="27" t="str">
        <f>IF(StockData[[#This Row],[Spread]]&lt;5,"Low",IF(StockData[[#This Row],[Spread]]&lt;=15,"Medium","High"))</f>
        <v>Medium</v>
      </c>
      <c r="L1462" s="27" t="str">
        <f>IF(StockData[[#This Row],[Spread]] &gt; AVERAGE(StockData[Spread]) * 1.2, "High", IF(StockData[[#This Row],[Spread]] &lt; AVERAGE(StockData[Spread]) * 0.8, "Low", "Medium"))</f>
        <v>Low</v>
      </c>
      <c r="M1462" s="13">
        <f>(StockData[[#This Row],[close]] - StockData[[#This Row],[open]] )/ StockData[[#This Row],[open]]</f>
        <v>4.1503034630488147E-3</v>
      </c>
      <c r="N1462" s="27">
        <f>IF(StockData[[#This Row],[change%]] &gt; 0.02, 0.9, IF(StockData[[#This Row],[change%]] &lt; -0.02, -0.9, 0))</f>
        <v>0</v>
      </c>
      <c r="O1462" s="27" t="str">
        <f>IF(StockData[[#This Row],[sentiment score]] &gt; 0.5, "Positive", IF(StockData[[#This Row],[sentiment score]] &lt; -0.5, "Negative", "Neutral"))</f>
        <v>Neutral</v>
      </c>
    </row>
    <row r="1463" spans="1:15" x14ac:dyDescent="0.3">
      <c r="A1463" s="1">
        <v>43707</v>
      </c>
      <c r="B1463" s="2">
        <v>229.15</v>
      </c>
      <c r="C1463" s="2">
        <v>232.44</v>
      </c>
      <c r="D1463" s="2">
        <v>224.21</v>
      </c>
      <c r="E1463" s="2">
        <v>225.61</v>
      </c>
      <c r="F1463" s="2">
        <v>9327775</v>
      </c>
      <c r="G1463" s="27" t="str">
        <f>TEXT(StockData[[#This Row],[Date]],"dddd")</f>
        <v>Friday</v>
      </c>
      <c r="H1463" s="27" t="str">
        <f>TEXT(StockData[[#This Row],[Date]],"mmm yyyy")</f>
        <v>Aug 2019</v>
      </c>
      <c r="I1463" s="2">
        <f>StockData[[#This Row],[high]] - StockData[[#This Row],[low]]</f>
        <v>8.2299999999999898</v>
      </c>
      <c r="J1463" s="27" t="str">
        <f>IF(StockData[[#This Row],[high]]=_xlfn.MAXIFS(StockData[high],StockData[Date],"&lt;="&amp;StockData[[#This Row],[Date]]),"New High","Repeat")</f>
        <v>Repeat</v>
      </c>
      <c r="K1463" s="27" t="str">
        <f>IF(StockData[[#This Row],[Spread]]&lt;5,"Low",IF(StockData[[#This Row],[Spread]]&lt;=15,"Medium","High"))</f>
        <v>Medium</v>
      </c>
      <c r="L1463" s="27" t="str">
        <f>IF(StockData[[#This Row],[Spread]] &gt; AVERAGE(StockData[Spread]) * 1.2, "High", IF(StockData[[#This Row],[Spread]] &lt; AVERAGE(StockData[Spread]) * 0.8, "Low", "Medium"))</f>
        <v>Low</v>
      </c>
      <c r="M1463" s="13">
        <f>(StockData[[#This Row],[close]] - StockData[[#This Row],[open]] )/ StockData[[#This Row],[open]]</f>
        <v>-1.5448396246999747E-2</v>
      </c>
      <c r="N1463" s="27">
        <f>IF(StockData[[#This Row],[change%]] &gt; 0.02, 0.9, IF(StockData[[#This Row],[change%]] &lt; -0.02, -0.9, 0))</f>
        <v>0</v>
      </c>
      <c r="O1463" s="27" t="str">
        <f>IF(StockData[[#This Row],[sentiment score]] &gt; 0.5, "Positive", IF(StockData[[#This Row],[sentiment score]] &lt; -0.5, "Negative", "Neutral"))</f>
        <v>Neutral</v>
      </c>
    </row>
    <row r="1464" spans="1:15" x14ac:dyDescent="0.3">
      <c r="A1464" s="1">
        <v>43706</v>
      </c>
      <c r="B1464" s="2">
        <v>219</v>
      </c>
      <c r="C1464" s="2">
        <v>223.4</v>
      </c>
      <c r="D1464" s="2">
        <v>218</v>
      </c>
      <c r="E1464" s="2">
        <v>221.71</v>
      </c>
      <c r="F1464" s="2">
        <v>5183104</v>
      </c>
      <c r="G1464" s="27" t="str">
        <f>TEXT(StockData[[#This Row],[Date]],"dddd")</f>
        <v>Thursday</v>
      </c>
      <c r="H1464" s="27" t="str">
        <f>TEXT(StockData[[#This Row],[Date]],"mmm yyyy")</f>
        <v>Aug 2019</v>
      </c>
      <c r="I1464" s="2">
        <f>StockData[[#This Row],[high]] - StockData[[#This Row],[low]]</f>
        <v>5.4000000000000057</v>
      </c>
      <c r="J1464" s="27" t="str">
        <f>IF(StockData[[#This Row],[high]]=_xlfn.MAXIFS(StockData[high],StockData[Date],"&lt;="&amp;StockData[[#This Row],[Date]]),"New High","Repeat")</f>
        <v>Repeat</v>
      </c>
      <c r="K1464" s="27" t="str">
        <f>IF(StockData[[#This Row],[Spread]]&lt;5,"Low",IF(StockData[[#This Row],[Spread]]&lt;=15,"Medium","High"))</f>
        <v>Medium</v>
      </c>
      <c r="L1464" s="27" t="str">
        <f>IF(StockData[[#This Row],[Spread]] &gt; AVERAGE(StockData[Spread]) * 1.2, "High", IF(StockData[[#This Row],[Spread]] &lt; AVERAGE(StockData[Spread]) * 0.8, "Low", "Medium"))</f>
        <v>Low</v>
      </c>
      <c r="M1464" s="13">
        <f>(StockData[[#This Row],[close]] - StockData[[#This Row],[open]] )/ StockData[[#This Row],[open]]</f>
        <v>1.2374429223744328E-2</v>
      </c>
      <c r="N1464" s="27">
        <f>IF(StockData[[#This Row],[change%]] &gt; 0.02, 0.9, IF(StockData[[#This Row],[change%]] &lt; -0.02, -0.9, 0))</f>
        <v>0</v>
      </c>
      <c r="O1464" s="27" t="str">
        <f>IF(StockData[[#This Row],[sentiment score]] &gt; 0.5, "Positive", IF(StockData[[#This Row],[sentiment score]] &lt; -0.5, "Negative", "Neutral"))</f>
        <v>Neutral</v>
      </c>
    </row>
    <row r="1465" spans="1:15" x14ac:dyDescent="0.3">
      <c r="A1465" s="1">
        <v>43705</v>
      </c>
      <c r="B1465" s="2">
        <v>213.69</v>
      </c>
      <c r="C1465" s="2">
        <v>217.25</v>
      </c>
      <c r="D1465" s="2">
        <v>212.31</v>
      </c>
      <c r="E1465" s="2">
        <v>215.59</v>
      </c>
      <c r="F1465" s="2">
        <v>3223082</v>
      </c>
      <c r="G1465" s="27" t="str">
        <f>TEXT(StockData[[#This Row],[Date]],"dddd")</f>
        <v>Wednesday</v>
      </c>
      <c r="H1465" s="27" t="str">
        <f>TEXT(StockData[[#This Row],[Date]],"mmm yyyy")</f>
        <v>Aug 2019</v>
      </c>
      <c r="I1465" s="2">
        <f>StockData[[#This Row],[high]] - StockData[[#This Row],[low]]</f>
        <v>4.9399999999999977</v>
      </c>
      <c r="J1465" s="27" t="str">
        <f>IF(StockData[[#This Row],[high]]=_xlfn.MAXIFS(StockData[high],StockData[Date],"&lt;="&amp;StockData[[#This Row],[Date]]),"New High","Repeat")</f>
        <v>Repeat</v>
      </c>
      <c r="K1465" s="27" t="str">
        <f>IF(StockData[[#This Row],[Spread]]&lt;5,"Low",IF(StockData[[#This Row],[Spread]]&lt;=15,"Medium","High"))</f>
        <v>Low</v>
      </c>
      <c r="L1465" s="27" t="str">
        <f>IF(StockData[[#This Row],[Spread]] &gt; AVERAGE(StockData[Spread]) * 1.2, "High", IF(StockData[[#This Row],[Spread]] &lt; AVERAGE(StockData[Spread]) * 0.8, "Low", "Medium"))</f>
        <v>Low</v>
      </c>
      <c r="M1465" s="13">
        <f>(StockData[[#This Row],[close]] - StockData[[#This Row],[open]] )/ StockData[[#This Row],[open]]</f>
        <v>8.891384716177668E-3</v>
      </c>
      <c r="N1465" s="27">
        <f>IF(StockData[[#This Row],[change%]] &gt; 0.02, 0.9, IF(StockData[[#This Row],[change%]] &lt; -0.02, -0.9, 0))</f>
        <v>0</v>
      </c>
      <c r="O1465" s="27" t="str">
        <f>IF(StockData[[#This Row],[sentiment score]] &gt; 0.5, "Positive", IF(StockData[[#This Row],[sentiment score]] &lt; -0.5, "Negative", "Neutral"))</f>
        <v>Neutral</v>
      </c>
    </row>
    <row r="1466" spans="1:15" x14ac:dyDescent="0.3">
      <c r="A1466" s="1">
        <v>43704</v>
      </c>
      <c r="B1466" s="2">
        <v>215.74</v>
      </c>
      <c r="C1466" s="2">
        <v>218.8</v>
      </c>
      <c r="D1466" s="2">
        <v>212.03</v>
      </c>
      <c r="E1466" s="2">
        <v>214.08</v>
      </c>
      <c r="F1466" s="2">
        <v>5420727</v>
      </c>
      <c r="G1466" s="27" t="str">
        <f>TEXT(StockData[[#This Row],[Date]],"dddd")</f>
        <v>Tuesday</v>
      </c>
      <c r="H1466" s="27" t="str">
        <f>TEXT(StockData[[#This Row],[Date]],"mmm yyyy")</f>
        <v>Aug 2019</v>
      </c>
      <c r="I1466" s="2">
        <f>StockData[[#This Row],[high]] - StockData[[#This Row],[low]]</f>
        <v>6.7700000000000102</v>
      </c>
      <c r="J1466" s="27" t="str">
        <f>IF(StockData[[#This Row],[high]]=_xlfn.MAXIFS(StockData[high],StockData[Date],"&lt;="&amp;StockData[[#This Row],[Date]]),"New High","Repeat")</f>
        <v>Repeat</v>
      </c>
      <c r="K1466" s="27" t="str">
        <f>IF(StockData[[#This Row],[Spread]]&lt;5,"Low",IF(StockData[[#This Row],[Spread]]&lt;=15,"Medium","High"))</f>
        <v>Medium</v>
      </c>
      <c r="L1466" s="27" t="str">
        <f>IF(StockData[[#This Row],[Spread]] &gt; AVERAGE(StockData[Spread]) * 1.2, "High", IF(StockData[[#This Row],[Spread]] &lt; AVERAGE(StockData[Spread]) * 0.8, "Low", "Medium"))</f>
        <v>Low</v>
      </c>
      <c r="M1466" s="13">
        <f>(StockData[[#This Row],[close]] - StockData[[#This Row],[open]] )/ StockData[[#This Row],[open]]</f>
        <v>-7.6944470195605659E-3</v>
      </c>
      <c r="N1466" s="27">
        <f>IF(StockData[[#This Row],[change%]] &gt; 0.02, 0.9, IF(StockData[[#This Row],[change%]] &lt; -0.02, -0.9, 0))</f>
        <v>0</v>
      </c>
      <c r="O1466" s="27" t="str">
        <f>IF(StockData[[#This Row],[sentiment score]] &gt; 0.5, "Positive", IF(StockData[[#This Row],[sentiment score]] &lt; -0.5, "Negative", "Neutral"))</f>
        <v>Neutral</v>
      </c>
    </row>
    <row r="1467" spans="1:15" x14ac:dyDescent="0.3">
      <c r="A1467" s="1">
        <v>43703</v>
      </c>
      <c r="B1467" s="2">
        <v>213.6</v>
      </c>
      <c r="C1467" s="2">
        <v>215.02</v>
      </c>
      <c r="D1467" s="2">
        <v>211.54</v>
      </c>
      <c r="E1467" s="2">
        <v>215</v>
      </c>
      <c r="F1467" s="2">
        <v>5054414</v>
      </c>
      <c r="G1467" s="27" t="str">
        <f>TEXT(StockData[[#This Row],[Date]],"dddd")</f>
        <v>Monday</v>
      </c>
      <c r="H1467" s="27" t="str">
        <f>TEXT(StockData[[#This Row],[Date]],"mmm yyyy")</f>
        <v>Aug 2019</v>
      </c>
      <c r="I1467" s="2">
        <f>StockData[[#This Row],[high]] - StockData[[#This Row],[low]]</f>
        <v>3.4800000000000182</v>
      </c>
      <c r="J1467" s="27" t="str">
        <f>IF(StockData[[#This Row],[high]]=_xlfn.MAXIFS(StockData[high],StockData[Date],"&lt;="&amp;StockData[[#This Row],[Date]]),"New High","Repeat")</f>
        <v>Repeat</v>
      </c>
      <c r="K1467" s="27" t="str">
        <f>IF(StockData[[#This Row],[Spread]]&lt;5,"Low",IF(StockData[[#This Row],[Spread]]&lt;=15,"Medium","High"))</f>
        <v>Low</v>
      </c>
      <c r="L1467" s="27" t="str">
        <f>IF(StockData[[#This Row],[Spread]] &gt; AVERAGE(StockData[Spread]) * 1.2, "High", IF(StockData[[#This Row],[Spread]] &lt; AVERAGE(StockData[Spread]) * 0.8, "Low", "Medium"))</f>
        <v>Low</v>
      </c>
      <c r="M1467" s="13">
        <f>(StockData[[#This Row],[close]] - StockData[[#This Row],[open]] )/ StockData[[#This Row],[open]]</f>
        <v>6.5543071161048953E-3</v>
      </c>
      <c r="N1467" s="27">
        <f>IF(StockData[[#This Row],[change%]] &gt; 0.02, 0.9, IF(StockData[[#This Row],[change%]] &lt; -0.02, -0.9, 0))</f>
        <v>0</v>
      </c>
      <c r="O1467" s="27" t="str">
        <f>IF(StockData[[#This Row],[sentiment score]] &gt; 0.5, "Positive", IF(StockData[[#This Row],[sentiment score]] &lt; -0.5, "Negative", "Neutral"))</f>
        <v>Neutral</v>
      </c>
    </row>
    <row r="1468" spans="1:15" x14ac:dyDescent="0.3">
      <c r="A1468" s="1">
        <v>43700</v>
      </c>
      <c r="B1468" s="2">
        <v>219.97</v>
      </c>
      <c r="C1468" s="2">
        <v>221.17</v>
      </c>
      <c r="D1468" s="2">
        <v>211</v>
      </c>
      <c r="E1468" s="2">
        <v>211.4</v>
      </c>
      <c r="F1468" s="2">
        <v>8559704</v>
      </c>
      <c r="G1468" s="27" t="str">
        <f>TEXT(StockData[[#This Row],[Date]],"dddd")</f>
        <v>Friday</v>
      </c>
      <c r="H1468" s="27" t="str">
        <f>TEXT(StockData[[#This Row],[Date]],"mmm yyyy")</f>
        <v>Aug 2019</v>
      </c>
      <c r="I1468" s="2">
        <f>StockData[[#This Row],[high]] - StockData[[#This Row],[low]]</f>
        <v>10.169999999999987</v>
      </c>
      <c r="J1468" s="27" t="str">
        <f>IF(StockData[[#This Row],[high]]=_xlfn.MAXIFS(StockData[high],StockData[Date],"&lt;="&amp;StockData[[#This Row],[Date]]),"New High","Repeat")</f>
        <v>Repeat</v>
      </c>
      <c r="K1468" s="27" t="str">
        <f>IF(StockData[[#This Row],[Spread]]&lt;5,"Low",IF(StockData[[#This Row],[Spread]]&lt;=15,"Medium","High"))</f>
        <v>Medium</v>
      </c>
      <c r="L1468" s="27" t="str">
        <f>IF(StockData[[#This Row],[Spread]] &gt; AVERAGE(StockData[Spread]) * 1.2, "High", IF(StockData[[#This Row],[Spread]] &lt; AVERAGE(StockData[Spread]) * 0.8, "Low", "Medium"))</f>
        <v>Low</v>
      </c>
      <c r="M1468" s="13">
        <f>(StockData[[#This Row],[close]] - StockData[[#This Row],[open]] )/ StockData[[#This Row],[open]]</f>
        <v>-3.8959858162476671E-2</v>
      </c>
      <c r="N1468" s="27">
        <f>IF(StockData[[#This Row],[change%]] &gt; 0.02, 0.9, IF(StockData[[#This Row],[change%]] &lt; -0.02, -0.9, 0))</f>
        <v>-0.9</v>
      </c>
      <c r="O1468" s="27" t="str">
        <f>IF(StockData[[#This Row],[sentiment score]] &gt; 0.5, "Positive", IF(StockData[[#This Row],[sentiment score]] &lt; -0.5, "Negative", "Neutral"))</f>
        <v>Negative</v>
      </c>
    </row>
    <row r="1469" spans="1:15" x14ac:dyDescent="0.3">
      <c r="A1469" s="1">
        <v>43699</v>
      </c>
      <c r="B1469" s="2">
        <v>222.8</v>
      </c>
      <c r="C1469" s="2">
        <v>225.4</v>
      </c>
      <c r="D1469" s="2">
        <v>218.22</v>
      </c>
      <c r="E1469" s="2">
        <v>222.15</v>
      </c>
      <c r="F1469" s="2">
        <v>6564964</v>
      </c>
      <c r="G1469" s="27" t="str">
        <f>TEXT(StockData[[#This Row],[Date]],"dddd")</f>
        <v>Thursday</v>
      </c>
      <c r="H1469" s="27" t="str">
        <f>TEXT(StockData[[#This Row],[Date]],"mmm yyyy")</f>
        <v>Aug 2019</v>
      </c>
      <c r="I1469" s="2">
        <f>StockData[[#This Row],[high]] - StockData[[#This Row],[low]]</f>
        <v>7.1800000000000068</v>
      </c>
      <c r="J1469" s="27" t="str">
        <f>IF(StockData[[#This Row],[high]]=_xlfn.MAXIFS(StockData[high],StockData[Date],"&lt;="&amp;StockData[[#This Row],[Date]]),"New High","Repeat")</f>
        <v>Repeat</v>
      </c>
      <c r="K1469" s="27" t="str">
        <f>IF(StockData[[#This Row],[Spread]]&lt;5,"Low",IF(StockData[[#This Row],[Spread]]&lt;=15,"Medium","High"))</f>
        <v>Medium</v>
      </c>
      <c r="L1469" s="27" t="str">
        <f>IF(StockData[[#This Row],[Spread]] &gt; AVERAGE(StockData[Spread]) * 1.2, "High", IF(StockData[[#This Row],[Spread]] &lt; AVERAGE(StockData[Spread]) * 0.8, "Low", "Medium"))</f>
        <v>Low</v>
      </c>
      <c r="M1469" s="13">
        <f>(StockData[[#This Row],[close]] - StockData[[#This Row],[open]] )/ StockData[[#This Row],[open]]</f>
        <v>-2.9174147217235443E-3</v>
      </c>
      <c r="N1469" s="27">
        <f>IF(StockData[[#This Row],[change%]] &gt; 0.02, 0.9, IF(StockData[[#This Row],[change%]] &lt; -0.02, -0.9, 0))</f>
        <v>0</v>
      </c>
      <c r="O1469" s="27" t="str">
        <f>IF(StockData[[#This Row],[sentiment score]] &gt; 0.5, "Positive", IF(StockData[[#This Row],[sentiment score]] &lt; -0.5, "Negative", "Neutral"))</f>
        <v>Neutral</v>
      </c>
    </row>
    <row r="1470" spans="1:15" x14ac:dyDescent="0.3">
      <c r="A1470" s="1">
        <v>43698</v>
      </c>
      <c r="B1470" s="2">
        <v>222.01</v>
      </c>
      <c r="C1470" s="2">
        <v>223.22</v>
      </c>
      <c r="D1470" s="2">
        <v>217.6</v>
      </c>
      <c r="E1470" s="2">
        <v>220.83</v>
      </c>
      <c r="F1470" s="2">
        <v>7799744</v>
      </c>
      <c r="G1470" s="27" t="str">
        <f>TEXT(StockData[[#This Row],[Date]],"dddd")</f>
        <v>Wednesday</v>
      </c>
      <c r="H1470" s="27" t="str">
        <f>TEXT(StockData[[#This Row],[Date]],"mmm yyyy")</f>
        <v>Aug 2019</v>
      </c>
      <c r="I1470" s="2">
        <f>StockData[[#This Row],[high]] - StockData[[#This Row],[low]]</f>
        <v>5.6200000000000045</v>
      </c>
      <c r="J1470" s="27" t="str">
        <f>IF(StockData[[#This Row],[high]]=_xlfn.MAXIFS(StockData[high],StockData[Date],"&lt;="&amp;StockData[[#This Row],[Date]]),"New High","Repeat")</f>
        <v>Repeat</v>
      </c>
      <c r="K1470" s="27" t="str">
        <f>IF(StockData[[#This Row],[Spread]]&lt;5,"Low",IF(StockData[[#This Row],[Spread]]&lt;=15,"Medium","High"))</f>
        <v>Medium</v>
      </c>
      <c r="L1470" s="27" t="str">
        <f>IF(StockData[[#This Row],[Spread]] &gt; AVERAGE(StockData[Spread]) * 1.2, "High", IF(StockData[[#This Row],[Spread]] &lt; AVERAGE(StockData[Spread]) * 0.8, "Low", "Medium"))</f>
        <v>Low</v>
      </c>
      <c r="M1470" s="13">
        <f>(StockData[[#This Row],[close]] - StockData[[#This Row],[open]] )/ StockData[[#This Row],[open]]</f>
        <v>-5.3150758974819983E-3</v>
      </c>
      <c r="N1470" s="27">
        <f>IF(StockData[[#This Row],[change%]] &gt; 0.02, 0.9, IF(StockData[[#This Row],[change%]] &lt; -0.02, -0.9, 0))</f>
        <v>0</v>
      </c>
      <c r="O1470" s="27" t="str">
        <f>IF(StockData[[#This Row],[sentiment score]] &gt; 0.5, "Positive", IF(StockData[[#This Row],[sentiment score]] &lt; -0.5, "Negative", "Neutral"))</f>
        <v>Neutral</v>
      </c>
    </row>
    <row r="1471" spans="1:15" x14ac:dyDescent="0.3">
      <c r="A1471" s="1">
        <v>43697</v>
      </c>
      <c r="B1471" s="2">
        <v>227.62</v>
      </c>
      <c r="C1471" s="2">
        <v>229.09</v>
      </c>
      <c r="D1471" s="2">
        <v>224.54</v>
      </c>
      <c r="E1471" s="2">
        <v>225.86</v>
      </c>
      <c r="F1471" s="2">
        <v>4170527</v>
      </c>
      <c r="G1471" s="27" t="str">
        <f>TEXT(StockData[[#This Row],[Date]],"dddd")</f>
        <v>Tuesday</v>
      </c>
      <c r="H1471" s="27" t="str">
        <f>TEXT(StockData[[#This Row],[Date]],"mmm yyyy")</f>
        <v>Aug 2019</v>
      </c>
      <c r="I1471" s="2">
        <f>StockData[[#This Row],[high]] - StockData[[#This Row],[low]]</f>
        <v>4.5500000000000114</v>
      </c>
      <c r="J1471" s="27" t="str">
        <f>IF(StockData[[#This Row],[high]]=_xlfn.MAXIFS(StockData[high],StockData[Date],"&lt;="&amp;StockData[[#This Row],[Date]]),"New High","Repeat")</f>
        <v>Repeat</v>
      </c>
      <c r="K1471" s="27" t="str">
        <f>IF(StockData[[#This Row],[Spread]]&lt;5,"Low",IF(StockData[[#This Row],[Spread]]&lt;=15,"Medium","High"))</f>
        <v>Low</v>
      </c>
      <c r="L1471" s="27" t="str">
        <f>IF(StockData[[#This Row],[Spread]] &gt; AVERAGE(StockData[Spread]) * 1.2, "High", IF(StockData[[#This Row],[Spread]] &lt; AVERAGE(StockData[Spread]) * 0.8, "Low", "Medium"))</f>
        <v>Low</v>
      </c>
      <c r="M1471" s="13">
        <f>(StockData[[#This Row],[close]] - StockData[[#This Row],[open]] )/ StockData[[#This Row],[open]]</f>
        <v>-7.7321852209822992E-3</v>
      </c>
      <c r="N1471" s="27">
        <f>IF(StockData[[#This Row],[change%]] &gt; 0.02, 0.9, IF(StockData[[#This Row],[change%]] &lt; -0.02, -0.9, 0))</f>
        <v>0</v>
      </c>
      <c r="O1471" s="27" t="str">
        <f>IF(StockData[[#This Row],[sentiment score]] &gt; 0.5, "Positive", IF(StockData[[#This Row],[sentiment score]] &lt; -0.5, "Negative", "Neutral"))</f>
        <v>Neutral</v>
      </c>
    </row>
    <row r="1472" spans="1:15" x14ac:dyDescent="0.3">
      <c r="A1472" s="1">
        <v>43696</v>
      </c>
      <c r="B1472" s="2">
        <v>224.21</v>
      </c>
      <c r="C1472" s="2">
        <v>227.83</v>
      </c>
      <c r="D1472" s="2">
        <v>221.7</v>
      </c>
      <c r="E1472" s="2">
        <v>226.83</v>
      </c>
      <c r="F1472" s="2">
        <v>5311748</v>
      </c>
      <c r="G1472" s="27" t="str">
        <f>TEXT(StockData[[#This Row],[Date]],"dddd")</f>
        <v>Monday</v>
      </c>
      <c r="H1472" s="27" t="str">
        <f>TEXT(StockData[[#This Row],[Date]],"mmm yyyy")</f>
        <v>Aug 2019</v>
      </c>
      <c r="I1472" s="2">
        <f>StockData[[#This Row],[high]] - StockData[[#This Row],[low]]</f>
        <v>6.1300000000000239</v>
      </c>
      <c r="J1472" s="27" t="str">
        <f>IF(StockData[[#This Row],[high]]=_xlfn.MAXIFS(StockData[high],StockData[Date],"&lt;="&amp;StockData[[#This Row],[Date]]),"New High","Repeat")</f>
        <v>Repeat</v>
      </c>
      <c r="K1472" s="27" t="str">
        <f>IF(StockData[[#This Row],[Spread]]&lt;5,"Low",IF(StockData[[#This Row],[Spread]]&lt;=15,"Medium","High"))</f>
        <v>Medium</v>
      </c>
      <c r="L1472" s="27" t="str">
        <f>IF(StockData[[#This Row],[Spread]] &gt; AVERAGE(StockData[Spread]) * 1.2, "High", IF(StockData[[#This Row],[Spread]] &lt; AVERAGE(StockData[Spread]) * 0.8, "Low", "Medium"))</f>
        <v>Low</v>
      </c>
      <c r="M1472" s="13">
        <f>(StockData[[#This Row],[close]] - StockData[[#This Row],[open]] )/ StockData[[#This Row],[open]]</f>
        <v>1.1685473440078517E-2</v>
      </c>
      <c r="N1472" s="27">
        <f>IF(StockData[[#This Row],[change%]] &gt; 0.02, 0.9, IF(StockData[[#This Row],[change%]] &lt; -0.02, -0.9, 0))</f>
        <v>0</v>
      </c>
      <c r="O1472" s="27" t="str">
        <f>IF(StockData[[#This Row],[sentiment score]] &gt; 0.5, "Positive", IF(StockData[[#This Row],[sentiment score]] &lt; -0.5, "Negative", "Neutral"))</f>
        <v>Neutral</v>
      </c>
    </row>
    <row r="1473" spans="1:15" x14ac:dyDescent="0.3">
      <c r="A1473" s="1">
        <v>43693</v>
      </c>
      <c r="B1473" s="2">
        <v>216.66</v>
      </c>
      <c r="C1473" s="2">
        <v>222.24</v>
      </c>
      <c r="D1473" s="2">
        <v>216.02</v>
      </c>
      <c r="E1473" s="2">
        <v>219.94</v>
      </c>
      <c r="F1473" s="2">
        <v>5207376</v>
      </c>
      <c r="G1473" s="27" t="str">
        <f>TEXT(StockData[[#This Row],[Date]],"dddd")</f>
        <v>Friday</v>
      </c>
      <c r="H1473" s="27" t="str">
        <f>TEXT(StockData[[#This Row],[Date]],"mmm yyyy")</f>
        <v>Aug 2019</v>
      </c>
      <c r="I1473" s="2">
        <f>StockData[[#This Row],[high]] - StockData[[#This Row],[low]]</f>
        <v>6.2199999999999989</v>
      </c>
      <c r="J1473" s="27" t="str">
        <f>IF(StockData[[#This Row],[high]]=_xlfn.MAXIFS(StockData[high],StockData[Date],"&lt;="&amp;StockData[[#This Row],[Date]]),"New High","Repeat")</f>
        <v>Repeat</v>
      </c>
      <c r="K1473" s="27" t="str">
        <f>IF(StockData[[#This Row],[Spread]]&lt;5,"Low",IF(StockData[[#This Row],[Spread]]&lt;=15,"Medium","High"))</f>
        <v>Medium</v>
      </c>
      <c r="L1473" s="27" t="str">
        <f>IF(StockData[[#This Row],[Spread]] &gt; AVERAGE(StockData[Spread]) * 1.2, "High", IF(StockData[[#This Row],[Spread]] &lt; AVERAGE(StockData[Spread]) * 0.8, "Low", "Medium"))</f>
        <v>Low</v>
      </c>
      <c r="M1473" s="13">
        <f>(StockData[[#This Row],[close]] - StockData[[#This Row],[open]] )/ StockData[[#This Row],[open]]</f>
        <v>1.5138927351610824E-2</v>
      </c>
      <c r="N1473" s="27">
        <f>IF(StockData[[#This Row],[change%]] &gt; 0.02, 0.9, IF(StockData[[#This Row],[change%]] &lt; -0.02, -0.9, 0))</f>
        <v>0</v>
      </c>
      <c r="O1473" s="27" t="str">
        <f>IF(StockData[[#This Row],[sentiment score]] &gt; 0.5, "Positive", IF(StockData[[#This Row],[sentiment score]] &lt; -0.5, "Negative", "Neutral"))</f>
        <v>Neutral</v>
      </c>
    </row>
    <row r="1474" spans="1:15" x14ac:dyDescent="0.3">
      <c r="A1474" s="1">
        <v>43692</v>
      </c>
      <c r="B1474" s="2">
        <v>220.86</v>
      </c>
      <c r="C1474" s="2">
        <v>221.56</v>
      </c>
      <c r="D1474" s="2">
        <v>211.55</v>
      </c>
      <c r="E1474" s="2">
        <v>215.64</v>
      </c>
      <c r="F1474" s="2">
        <v>8231952</v>
      </c>
      <c r="G1474" s="27" t="str">
        <f>TEXT(StockData[[#This Row],[Date]],"dddd")</f>
        <v>Thursday</v>
      </c>
      <c r="H1474" s="27" t="str">
        <f>TEXT(StockData[[#This Row],[Date]],"mmm yyyy")</f>
        <v>Aug 2019</v>
      </c>
      <c r="I1474" s="2">
        <f>StockData[[#This Row],[high]] - StockData[[#This Row],[low]]</f>
        <v>10.009999999999991</v>
      </c>
      <c r="J1474" s="27" t="str">
        <f>IF(StockData[[#This Row],[high]]=_xlfn.MAXIFS(StockData[high],StockData[Date],"&lt;="&amp;StockData[[#This Row],[Date]]),"New High","Repeat")</f>
        <v>Repeat</v>
      </c>
      <c r="K1474" s="27" t="str">
        <f>IF(StockData[[#This Row],[Spread]]&lt;5,"Low",IF(StockData[[#This Row],[Spread]]&lt;=15,"Medium","High"))</f>
        <v>Medium</v>
      </c>
      <c r="L1474" s="27" t="str">
        <f>IF(StockData[[#This Row],[Spread]] &gt; AVERAGE(StockData[Spread]) * 1.2, "High", IF(StockData[[#This Row],[Spread]] &lt; AVERAGE(StockData[Spread]) * 0.8, "Low", "Medium"))</f>
        <v>Low</v>
      </c>
      <c r="M1474" s="13">
        <f>(StockData[[#This Row],[close]] - StockData[[#This Row],[open]] )/ StockData[[#This Row],[open]]</f>
        <v>-2.3634881825590995E-2</v>
      </c>
      <c r="N1474" s="27">
        <f>IF(StockData[[#This Row],[change%]] &gt; 0.02, 0.9, IF(StockData[[#This Row],[change%]] &lt; -0.02, -0.9, 0))</f>
        <v>-0.9</v>
      </c>
      <c r="O1474" s="27" t="str">
        <f>IF(StockData[[#This Row],[sentiment score]] &gt; 0.5, "Positive", IF(StockData[[#This Row],[sentiment score]] &lt; -0.5, "Negative", "Neutral"))</f>
        <v>Negative</v>
      </c>
    </row>
    <row r="1475" spans="1:15" x14ac:dyDescent="0.3">
      <c r="A1475" s="1">
        <v>43691</v>
      </c>
      <c r="B1475" s="2">
        <v>231.21</v>
      </c>
      <c r="C1475" s="2">
        <v>231.5</v>
      </c>
      <c r="D1475" s="2">
        <v>216.69</v>
      </c>
      <c r="E1475" s="2">
        <v>219.62</v>
      </c>
      <c r="F1475" s="2">
        <v>9562591</v>
      </c>
      <c r="G1475" s="27" t="str">
        <f>TEXT(StockData[[#This Row],[Date]],"dddd")</f>
        <v>Wednesday</v>
      </c>
      <c r="H1475" s="27" t="str">
        <f>TEXT(StockData[[#This Row],[Date]],"mmm yyyy")</f>
        <v>Aug 2019</v>
      </c>
      <c r="I1475" s="2">
        <f>StockData[[#This Row],[high]] - StockData[[#This Row],[low]]</f>
        <v>14.810000000000002</v>
      </c>
      <c r="J1475" s="27" t="str">
        <f>IF(StockData[[#This Row],[high]]=_xlfn.MAXIFS(StockData[high],StockData[Date],"&lt;="&amp;StockData[[#This Row],[Date]]),"New High","Repeat")</f>
        <v>Repeat</v>
      </c>
      <c r="K1475" s="27" t="str">
        <f>IF(StockData[[#This Row],[Spread]]&lt;5,"Low",IF(StockData[[#This Row],[Spread]]&lt;=15,"Medium","High"))</f>
        <v>Medium</v>
      </c>
      <c r="L1475" s="27" t="str">
        <f>IF(StockData[[#This Row],[Spread]] &gt; AVERAGE(StockData[Spread]) * 1.2, "High", IF(StockData[[#This Row],[Spread]] &lt; AVERAGE(StockData[Spread]) * 0.8, "Low", "Medium"))</f>
        <v>Medium</v>
      </c>
      <c r="M1475" s="13">
        <f>(StockData[[#This Row],[close]] - StockData[[#This Row],[open]] )/ StockData[[#This Row],[open]]</f>
        <v>-5.0127589637126435E-2</v>
      </c>
      <c r="N1475" s="27">
        <f>IF(StockData[[#This Row],[change%]] &gt; 0.02, 0.9, IF(StockData[[#This Row],[change%]] &lt; -0.02, -0.9, 0))</f>
        <v>-0.9</v>
      </c>
      <c r="O1475" s="27" t="str">
        <f>IF(StockData[[#This Row],[sentiment score]] &gt; 0.5, "Positive", IF(StockData[[#This Row],[sentiment score]] &lt; -0.5, "Negative", "Neutral"))</f>
        <v>Negative</v>
      </c>
    </row>
    <row r="1476" spans="1:15" x14ac:dyDescent="0.3">
      <c r="A1476" s="1">
        <v>43690</v>
      </c>
      <c r="B1476" s="2">
        <v>228.81</v>
      </c>
      <c r="C1476" s="2">
        <v>236</v>
      </c>
      <c r="D1476" s="2">
        <v>227.55</v>
      </c>
      <c r="E1476" s="2">
        <v>235</v>
      </c>
      <c r="F1476" s="2">
        <v>4868998</v>
      </c>
      <c r="G1476" s="27" t="str">
        <f>TEXT(StockData[[#This Row],[Date]],"dddd")</f>
        <v>Tuesday</v>
      </c>
      <c r="H1476" s="27" t="str">
        <f>TEXT(StockData[[#This Row],[Date]],"mmm yyyy")</f>
        <v>Aug 2019</v>
      </c>
      <c r="I1476" s="2">
        <f>StockData[[#This Row],[high]] - StockData[[#This Row],[low]]</f>
        <v>8.4499999999999886</v>
      </c>
      <c r="J1476" s="27" t="str">
        <f>IF(StockData[[#This Row],[high]]=_xlfn.MAXIFS(StockData[high],StockData[Date],"&lt;="&amp;StockData[[#This Row],[Date]]),"New High","Repeat")</f>
        <v>Repeat</v>
      </c>
      <c r="K1476" s="27" t="str">
        <f>IF(StockData[[#This Row],[Spread]]&lt;5,"Low",IF(StockData[[#This Row],[Spread]]&lt;=15,"Medium","High"))</f>
        <v>Medium</v>
      </c>
      <c r="L1476" s="27" t="str">
        <f>IF(StockData[[#This Row],[Spread]] &gt; AVERAGE(StockData[Spread]) * 1.2, "High", IF(StockData[[#This Row],[Spread]] &lt; AVERAGE(StockData[Spread]) * 0.8, "Low", "Medium"))</f>
        <v>Low</v>
      </c>
      <c r="M1476" s="13">
        <f>(StockData[[#This Row],[close]] - StockData[[#This Row],[open]] )/ StockData[[#This Row],[open]]</f>
        <v>2.7053013417245739E-2</v>
      </c>
      <c r="N1476" s="27">
        <f>IF(StockData[[#This Row],[change%]] &gt; 0.02, 0.9, IF(StockData[[#This Row],[change%]] &lt; -0.02, -0.9, 0))</f>
        <v>0.9</v>
      </c>
      <c r="O1476" s="27" t="str">
        <f>IF(StockData[[#This Row],[sentiment score]] &gt; 0.5, "Positive", IF(StockData[[#This Row],[sentiment score]] &lt; -0.5, "Negative", "Neutral"))</f>
        <v>Positive</v>
      </c>
    </row>
    <row r="1477" spans="1:15" x14ac:dyDescent="0.3">
      <c r="A1477" s="1">
        <v>43689</v>
      </c>
      <c r="B1477" s="2">
        <v>232.99</v>
      </c>
      <c r="C1477" s="2">
        <v>235.77</v>
      </c>
      <c r="D1477" s="2">
        <v>228.75</v>
      </c>
      <c r="E1477" s="2">
        <v>229.01</v>
      </c>
      <c r="F1477" s="2">
        <v>4663937</v>
      </c>
      <c r="G1477" s="27" t="str">
        <f>TEXT(StockData[[#This Row],[Date]],"dddd")</f>
        <v>Monday</v>
      </c>
      <c r="H1477" s="27" t="str">
        <f>TEXT(StockData[[#This Row],[Date]],"mmm yyyy")</f>
        <v>Aug 2019</v>
      </c>
      <c r="I1477" s="2">
        <f>StockData[[#This Row],[high]] - StockData[[#This Row],[low]]</f>
        <v>7.0200000000000102</v>
      </c>
      <c r="J1477" s="27" t="str">
        <f>IF(StockData[[#This Row],[high]]=_xlfn.MAXIFS(StockData[high],StockData[Date],"&lt;="&amp;StockData[[#This Row],[Date]]),"New High","Repeat")</f>
        <v>Repeat</v>
      </c>
      <c r="K1477" s="27" t="str">
        <f>IF(StockData[[#This Row],[Spread]]&lt;5,"Low",IF(StockData[[#This Row],[Spread]]&lt;=15,"Medium","High"))</f>
        <v>Medium</v>
      </c>
      <c r="L1477" s="27" t="str">
        <f>IF(StockData[[#This Row],[Spread]] &gt; AVERAGE(StockData[Spread]) * 1.2, "High", IF(StockData[[#This Row],[Spread]] &lt; AVERAGE(StockData[Spread]) * 0.8, "Low", "Medium"))</f>
        <v>Low</v>
      </c>
      <c r="M1477" s="13">
        <f>(StockData[[#This Row],[close]] - StockData[[#This Row],[open]] )/ StockData[[#This Row],[open]]</f>
        <v>-1.7082278209365285E-2</v>
      </c>
      <c r="N1477" s="27">
        <f>IF(StockData[[#This Row],[change%]] &gt; 0.02, 0.9, IF(StockData[[#This Row],[change%]] &lt; -0.02, -0.9, 0))</f>
        <v>0</v>
      </c>
      <c r="O1477" s="27" t="str">
        <f>IF(StockData[[#This Row],[sentiment score]] &gt; 0.5, "Positive", IF(StockData[[#This Row],[sentiment score]] &lt; -0.5, "Negative", "Neutral"))</f>
        <v>Neutral</v>
      </c>
    </row>
    <row r="1478" spans="1:15" x14ac:dyDescent="0.3">
      <c r="A1478" s="1">
        <v>43686</v>
      </c>
      <c r="B1478" s="2">
        <v>236.05</v>
      </c>
      <c r="C1478" s="2">
        <v>238.96</v>
      </c>
      <c r="D1478" s="2">
        <v>233.81</v>
      </c>
      <c r="E1478" s="2">
        <v>235.01</v>
      </c>
      <c r="F1478" s="2">
        <v>3898244</v>
      </c>
      <c r="G1478" s="27" t="str">
        <f>TEXT(StockData[[#This Row],[Date]],"dddd")</f>
        <v>Friday</v>
      </c>
      <c r="H1478" s="27" t="str">
        <f>TEXT(StockData[[#This Row],[Date]],"mmm yyyy")</f>
        <v>Aug 2019</v>
      </c>
      <c r="I1478" s="2">
        <f>StockData[[#This Row],[high]] - StockData[[#This Row],[low]]</f>
        <v>5.1500000000000057</v>
      </c>
      <c r="J1478" s="27" t="str">
        <f>IF(StockData[[#This Row],[high]]=_xlfn.MAXIFS(StockData[high],StockData[Date],"&lt;="&amp;StockData[[#This Row],[Date]]),"New High","Repeat")</f>
        <v>Repeat</v>
      </c>
      <c r="K1478" s="27" t="str">
        <f>IF(StockData[[#This Row],[Spread]]&lt;5,"Low",IF(StockData[[#This Row],[Spread]]&lt;=15,"Medium","High"))</f>
        <v>Medium</v>
      </c>
      <c r="L1478" s="27" t="str">
        <f>IF(StockData[[#This Row],[Spread]] &gt; AVERAGE(StockData[Spread]) * 1.2, "High", IF(StockData[[#This Row],[Spread]] &lt; AVERAGE(StockData[Spread]) * 0.8, "Low", "Medium"))</f>
        <v>Low</v>
      </c>
      <c r="M1478" s="13">
        <f>(StockData[[#This Row],[close]] - StockData[[#This Row],[open]] )/ StockData[[#This Row],[open]]</f>
        <v>-4.4058462190214804E-3</v>
      </c>
      <c r="N1478" s="27">
        <f>IF(StockData[[#This Row],[change%]] &gt; 0.02, 0.9, IF(StockData[[#This Row],[change%]] &lt; -0.02, -0.9, 0))</f>
        <v>0</v>
      </c>
      <c r="O1478" s="27" t="str">
        <f>IF(StockData[[#This Row],[sentiment score]] &gt; 0.5, "Positive", IF(StockData[[#This Row],[sentiment score]] &lt; -0.5, "Negative", "Neutral"))</f>
        <v>Neutral</v>
      </c>
    </row>
    <row r="1479" spans="1:15" x14ac:dyDescent="0.3">
      <c r="A1479" s="1">
        <v>43685</v>
      </c>
      <c r="B1479" s="2">
        <v>234.45</v>
      </c>
      <c r="C1479" s="2">
        <v>239.8</v>
      </c>
      <c r="D1479" s="2">
        <v>232.65</v>
      </c>
      <c r="E1479" s="2">
        <v>238.3</v>
      </c>
      <c r="F1479" s="2">
        <v>5274349</v>
      </c>
      <c r="G1479" s="27" t="str">
        <f>TEXT(StockData[[#This Row],[Date]],"dddd")</f>
        <v>Thursday</v>
      </c>
      <c r="H1479" s="27" t="str">
        <f>TEXT(StockData[[#This Row],[Date]],"mmm yyyy")</f>
        <v>Aug 2019</v>
      </c>
      <c r="I1479" s="2">
        <f>StockData[[#This Row],[high]] - StockData[[#This Row],[low]]</f>
        <v>7.1500000000000057</v>
      </c>
      <c r="J1479" s="27" t="str">
        <f>IF(StockData[[#This Row],[high]]=_xlfn.MAXIFS(StockData[high],StockData[Date],"&lt;="&amp;StockData[[#This Row],[Date]]),"New High","Repeat")</f>
        <v>Repeat</v>
      </c>
      <c r="K1479" s="27" t="str">
        <f>IF(StockData[[#This Row],[Spread]]&lt;5,"Low",IF(StockData[[#This Row],[Spread]]&lt;=15,"Medium","High"))</f>
        <v>Medium</v>
      </c>
      <c r="L1479" s="27" t="str">
        <f>IF(StockData[[#This Row],[Spread]] &gt; AVERAGE(StockData[Spread]) * 1.2, "High", IF(StockData[[#This Row],[Spread]] &lt; AVERAGE(StockData[Spread]) * 0.8, "Low", "Medium"))</f>
        <v>Low</v>
      </c>
      <c r="M1479" s="13">
        <f>(StockData[[#This Row],[close]] - StockData[[#This Row],[open]] )/ StockData[[#This Row],[open]]</f>
        <v>1.6421411814885999E-2</v>
      </c>
      <c r="N1479" s="27">
        <f>IF(StockData[[#This Row],[change%]] &gt; 0.02, 0.9, IF(StockData[[#This Row],[change%]] &lt; -0.02, -0.9, 0))</f>
        <v>0</v>
      </c>
      <c r="O1479" s="27" t="str">
        <f>IF(StockData[[#This Row],[sentiment score]] &gt; 0.5, "Positive", IF(StockData[[#This Row],[sentiment score]] &lt; -0.5, "Negative", "Neutral"))</f>
        <v>Neutral</v>
      </c>
    </row>
    <row r="1480" spans="1:15" x14ac:dyDescent="0.3">
      <c r="A1480" s="1">
        <v>43684</v>
      </c>
      <c r="B1480" s="2">
        <v>226.5</v>
      </c>
      <c r="C1480" s="2">
        <v>233.57</v>
      </c>
      <c r="D1480" s="2">
        <v>225.8</v>
      </c>
      <c r="E1480" s="2">
        <v>233.42</v>
      </c>
      <c r="F1480" s="2">
        <v>4776500</v>
      </c>
      <c r="G1480" s="27" t="str">
        <f>TEXT(StockData[[#This Row],[Date]],"dddd")</f>
        <v>Wednesday</v>
      </c>
      <c r="H1480" s="27" t="str">
        <f>TEXT(StockData[[#This Row],[Date]],"mmm yyyy")</f>
        <v>Aug 2019</v>
      </c>
      <c r="I1480" s="2">
        <f>StockData[[#This Row],[high]] - StockData[[#This Row],[low]]</f>
        <v>7.7699999999999818</v>
      </c>
      <c r="J1480" s="27" t="str">
        <f>IF(StockData[[#This Row],[high]]=_xlfn.MAXIFS(StockData[high],StockData[Date],"&lt;="&amp;StockData[[#This Row],[Date]]),"New High","Repeat")</f>
        <v>Repeat</v>
      </c>
      <c r="K1480" s="27" t="str">
        <f>IF(StockData[[#This Row],[Spread]]&lt;5,"Low",IF(StockData[[#This Row],[Spread]]&lt;=15,"Medium","High"))</f>
        <v>Medium</v>
      </c>
      <c r="L1480" s="27" t="str">
        <f>IF(StockData[[#This Row],[Spread]] &gt; AVERAGE(StockData[Spread]) * 1.2, "High", IF(StockData[[#This Row],[Spread]] &lt; AVERAGE(StockData[Spread]) * 0.8, "Low", "Medium"))</f>
        <v>Low</v>
      </c>
      <c r="M1480" s="13">
        <f>(StockData[[#This Row],[close]] - StockData[[#This Row],[open]] )/ StockData[[#This Row],[open]]</f>
        <v>3.0551876379690895E-2</v>
      </c>
      <c r="N1480" s="27">
        <f>IF(StockData[[#This Row],[change%]] &gt; 0.02, 0.9, IF(StockData[[#This Row],[change%]] &lt; -0.02, -0.9, 0))</f>
        <v>0.9</v>
      </c>
      <c r="O1480" s="27" t="str">
        <f>IF(StockData[[#This Row],[sentiment score]] &gt; 0.5, "Positive", IF(StockData[[#This Row],[sentiment score]] &lt; -0.5, "Negative", "Neutral"))</f>
        <v>Positive</v>
      </c>
    </row>
    <row r="1481" spans="1:15" x14ac:dyDescent="0.3">
      <c r="A1481" s="1">
        <v>43683</v>
      </c>
      <c r="B1481" s="2">
        <v>231.88</v>
      </c>
      <c r="C1481" s="2">
        <v>232.5</v>
      </c>
      <c r="D1481" s="2">
        <v>225.75</v>
      </c>
      <c r="E1481" s="2">
        <v>230.75</v>
      </c>
      <c r="F1481" s="2">
        <v>5564200</v>
      </c>
      <c r="G1481" s="27" t="str">
        <f>TEXT(StockData[[#This Row],[Date]],"dddd")</f>
        <v>Tuesday</v>
      </c>
      <c r="H1481" s="27" t="str">
        <f>TEXT(StockData[[#This Row],[Date]],"mmm yyyy")</f>
        <v>Aug 2019</v>
      </c>
      <c r="I1481" s="2">
        <f>StockData[[#This Row],[high]] - StockData[[#This Row],[low]]</f>
        <v>6.75</v>
      </c>
      <c r="J1481" s="27" t="str">
        <f>IF(StockData[[#This Row],[high]]=_xlfn.MAXIFS(StockData[high],StockData[Date],"&lt;="&amp;StockData[[#This Row],[Date]]),"New High","Repeat")</f>
        <v>Repeat</v>
      </c>
      <c r="K1481" s="27" t="str">
        <f>IF(StockData[[#This Row],[Spread]]&lt;5,"Low",IF(StockData[[#This Row],[Spread]]&lt;=15,"Medium","High"))</f>
        <v>Medium</v>
      </c>
      <c r="L1481" s="27" t="str">
        <f>IF(StockData[[#This Row],[Spread]] &gt; AVERAGE(StockData[Spread]) * 1.2, "High", IF(StockData[[#This Row],[Spread]] &lt; AVERAGE(StockData[Spread]) * 0.8, "Low", "Medium"))</f>
        <v>Low</v>
      </c>
      <c r="M1481" s="13">
        <f>(StockData[[#This Row],[close]] - StockData[[#This Row],[open]] )/ StockData[[#This Row],[open]]</f>
        <v>-4.8732102811799008E-3</v>
      </c>
      <c r="N1481" s="27">
        <f>IF(StockData[[#This Row],[change%]] &gt; 0.02, 0.9, IF(StockData[[#This Row],[change%]] &lt; -0.02, -0.9, 0))</f>
        <v>0</v>
      </c>
      <c r="O1481" s="27" t="str">
        <f>IF(StockData[[#This Row],[sentiment score]] &gt; 0.5, "Positive", IF(StockData[[#This Row],[sentiment score]] &lt; -0.5, "Negative", "Neutral"))</f>
        <v>Neutral</v>
      </c>
    </row>
    <row r="1482" spans="1:15" x14ac:dyDescent="0.3">
      <c r="A1482" s="1">
        <v>43682</v>
      </c>
      <c r="B1482" s="2">
        <v>229.6</v>
      </c>
      <c r="C1482" s="2">
        <v>231.37</v>
      </c>
      <c r="D1482" s="2">
        <v>225.78</v>
      </c>
      <c r="E1482" s="2">
        <v>228.32</v>
      </c>
      <c r="F1482" s="2">
        <v>7028279</v>
      </c>
      <c r="G1482" s="27" t="str">
        <f>TEXT(StockData[[#This Row],[Date]],"dddd")</f>
        <v>Monday</v>
      </c>
      <c r="H1482" s="27" t="str">
        <f>TEXT(StockData[[#This Row],[Date]],"mmm yyyy")</f>
        <v>Aug 2019</v>
      </c>
      <c r="I1482" s="2">
        <f>StockData[[#This Row],[high]] - StockData[[#This Row],[low]]</f>
        <v>5.5900000000000034</v>
      </c>
      <c r="J1482" s="27" t="str">
        <f>IF(StockData[[#This Row],[high]]=_xlfn.MAXIFS(StockData[high],StockData[Date],"&lt;="&amp;StockData[[#This Row],[Date]]),"New High","Repeat")</f>
        <v>Repeat</v>
      </c>
      <c r="K1482" s="27" t="str">
        <f>IF(StockData[[#This Row],[Spread]]&lt;5,"Low",IF(StockData[[#This Row],[Spread]]&lt;=15,"Medium","High"))</f>
        <v>Medium</v>
      </c>
      <c r="L1482" s="27" t="str">
        <f>IF(StockData[[#This Row],[Spread]] &gt; AVERAGE(StockData[Spread]) * 1.2, "High", IF(StockData[[#This Row],[Spread]] &lt; AVERAGE(StockData[Spread]) * 0.8, "Low", "Medium"))</f>
        <v>Low</v>
      </c>
      <c r="M1482" s="13">
        <f>(StockData[[#This Row],[close]] - StockData[[#This Row],[open]] )/ StockData[[#This Row],[open]]</f>
        <v>-5.5749128919860679E-3</v>
      </c>
      <c r="N1482" s="27">
        <f>IF(StockData[[#This Row],[change%]] &gt; 0.02, 0.9, IF(StockData[[#This Row],[change%]] &lt; -0.02, -0.9, 0))</f>
        <v>0</v>
      </c>
      <c r="O1482" s="27" t="str">
        <f>IF(StockData[[#This Row],[sentiment score]] &gt; 0.5, "Positive", IF(StockData[[#This Row],[sentiment score]] &lt; -0.5, "Negative", "Neutral"))</f>
        <v>Neutral</v>
      </c>
    </row>
    <row r="1483" spans="1:15" x14ac:dyDescent="0.3">
      <c r="A1483" s="1">
        <v>43679</v>
      </c>
      <c r="B1483" s="2">
        <v>231.35</v>
      </c>
      <c r="C1483" s="2">
        <v>236.27</v>
      </c>
      <c r="D1483" s="2">
        <v>229.23</v>
      </c>
      <c r="E1483" s="2">
        <v>234.34</v>
      </c>
      <c r="F1483" s="2">
        <v>6136481</v>
      </c>
      <c r="G1483" s="27" t="str">
        <f>TEXT(StockData[[#This Row],[Date]],"dddd")</f>
        <v>Friday</v>
      </c>
      <c r="H1483" s="27" t="str">
        <f>TEXT(StockData[[#This Row],[Date]],"mmm yyyy")</f>
        <v>Aug 2019</v>
      </c>
      <c r="I1483" s="2">
        <f>StockData[[#This Row],[high]] - StockData[[#This Row],[low]]</f>
        <v>7.0400000000000205</v>
      </c>
      <c r="J1483" s="27" t="str">
        <f>IF(StockData[[#This Row],[high]]=_xlfn.MAXIFS(StockData[high],StockData[Date],"&lt;="&amp;StockData[[#This Row],[Date]]),"New High","Repeat")</f>
        <v>Repeat</v>
      </c>
      <c r="K1483" s="27" t="str">
        <f>IF(StockData[[#This Row],[Spread]]&lt;5,"Low",IF(StockData[[#This Row],[Spread]]&lt;=15,"Medium","High"))</f>
        <v>Medium</v>
      </c>
      <c r="L1483" s="27" t="str">
        <f>IF(StockData[[#This Row],[Spread]] &gt; AVERAGE(StockData[Spread]) * 1.2, "High", IF(StockData[[#This Row],[Spread]] &lt; AVERAGE(StockData[Spread]) * 0.8, "Low", "Medium"))</f>
        <v>Low</v>
      </c>
      <c r="M1483" s="13">
        <f>(StockData[[#This Row],[close]] - StockData[[#This Row],[open]] )/ StockData[[#This Row],[open]]</f>
        <v>1.2924140912038078E-2</v>
      </c>
      <c r="N1483" s="27">
        <f>IF(StockData[[#This Row],[change%]] &gt; 0.02, 0.9, IF(StockData[[#This Row],[change%]] &lt; -0.02, -0.9, 0))</f>
        <v>0</v>
      </c>
      <c r="O1483" s="27" t="str">
        <f>IF(StockData[[#This Row],[sentiment score]] &gt; 0.5, "Positive", IF(StockData[[#This Row],[sentiment score]] &lt; -0.5, "Negative", "Neutral"))</f>
        <v>Neutral</v>
      </c>
    </row>
    <row r="1484" spans="1:15" x14ac:dyDescent="0.3">
      <c r="A1484" s="1">
        <v>43678</v>
      </c>
      <c r="B1484" s="2">
        <v>242.65</v>
      </c>
      <c r="C1484" s="2">
        <v>244.51</v>
      </c>
      <c r="D1484" s="2">
        <v>231.77</v>
      </c>
      <c r="E1484" s="2">
        <v>233.85</v>
      </c>
      <c r="F1484" s="2">
        <v>8259516</v>
      </c>
      <c r="G1484" s="27" t="str">
        <f>TEXT(StockData[[#This Row],[Date]],"dddd")</f>
        <v>Thursday</v>
      </c>
      <c r="H1484" s="27" t="str">
        <f>TEXT(StockData[[#This Row],[Date]],"mmm yyyy")</f>
        <v>Aug 2019</v>
      </c>
      <c r="I1484" s="2">
        <f>StockData[[#This Row],[high]] - StockData[[#This Row],[low]]</f>
        <v>12.739999999999981</v>
      </c>
      <c r="J1484" s="27" t="str">
        <f>IF(StockData[[#This Row],[high]]=_xlfn.MAXIFS(StockData[high],StockData[Date],"&lt;="&amp;StockData[[#This Row],[Date]]),"New High","Repeat")</f>
        <v>Repeat</v>
      </c>
      <c r="K1484" s="27" t="str">
        <f>IF(StockData[[#This Row],[Spread]]&lt;5,"Low",IF(StockData[[#This Row],[Spread]]&lt;=15,"Medium","High"))</f>
        <v>Medium</v>
      </c>
      <c r="L1484" s="27" t="str">
        <f>IF(StockData[[#This Row],[Spread]] &gt; AVERAGE(StockData[Spread]) * 1.2, "High", IF(StockData[[#This Row],[Spread]] &lt; AVERAGE(StockData[Spread]) * 0.8, "Low", "Medium"))</f>
        <v>Medium</v>
      </c>
      <c r="M1484" s="13">
        <f>(StockData[[#This Row],[close]] - StockData[[#This Row],[open]] )/ StockData[[#This Row],[open]]</f>
        <v>-3.6266227076035489E-2</v>
      </c>
      <c r="N1484" s="27">
        <f>IF(StockData[[#This Row],[change%]] &gt; 0.02, 0.9, IF(StockData[[#This Row],[change%]] &lt; -0.02, -0.9, 0))</f>
        <v>-0.9</v>
      </c>
      <c r="O1484" s="27" t="str">
        <f>IF(StockData[[#This Row],[sentiment score]] &gt; 0.5, "Positive", IF(StockData[[#This Row],[sentiment score]] &lt; -0.5, "Negative", "Neutral"))</f>
        <v>Negative</v>
      </c>
    </row>
    <row r="1485" spans="1:15" x14ac:dyDescent="0.3">
      <c r="A1485" s="1">
        <v>43677</v>
      </c>
      <c r="B1485" s="2">
        <v>243</v>
      </c>
      <c r="C1485" s="2">
        <v>246.68</v>
      </c>
      <c r="D1485" s="2">
        <v>236.65</v>
      </c>
      <c r="E1485" s="2">
        <v>241.61</v>
      </c>
      <c r="F1485" s="2">
        <v>9178208</v>
      </c>
      <c r="G1485" s="27" t="str">
        <f>TEXT(StockData[[#This Row],[Date]],"dddd")</f>
        <v>Wednesday</v>
      </c>
      <c r="H1485" s="27" t="str">
        <f>TEXT(StockData[[#This Row],[Date]],"mmm yyyy")</f>
        <v>Jul 2019</v>
      </c>
      <c r="I1485" s="2">
        <f>StockData[[#This Row],[high]] - StockData[[#This Row],[low]]</f>
        <v>10.030000000000001</v>
      </c>
      <c r="J1485" s="27" t="str">
        <f>IF(StockData[[#This Row],[high]]=_xlfn.MAXIFS(StockData[high],StockData[Date],"&lt;="&amp;StockData[[#This Row],[Date]]),"New High","Repeat")</f>
        <v>Repeat</v>
      </c>
      <c r="K1485" s="27" t="str">
        <f>IF(StockData[[#This Row],[Spread]]&lt;5,"Low",IF(StockData[[#This Row],[Spread]]&lt;=15,"Medium","High"))</f>
        <v>Medium</v>
      </c>
      <c r="L1485" s="27" t="str">
        <f>IF(StockData[[#This Row],[Spread]] &gt; AVERAGE(StockData[Spread]) * 1.2, "High", IF(StockData[[#This Row],[Spread]] &lt; AVERAGE(StockData[Spread]) * 0.8, "Low", "Medium"))</f>
        <v>Low</v>
      </c>
      <c r="M1485" s="13">
        <f>(StockData[[#This Row],[close]] - StockData[[#This Row],[open]] )/ StockData[[#This Row],[open]]</f>
        <v>-5.720164609053442E-3</v>
      </c>
      <c r="N1485" s="27">
        <f>IF(StockData[[#This Row],[change%]] &gt; 0.02, 0.9, IF(StockData[[#This Row],[change%]] &lt; -0.02, -0.9, 0))</f>
        <v>0</v>
      </c>
      <c r="O1485" s="27" t="str">
        <f>IF(StockData[[#This Row],[sentiment score]] &gt; 0.5, "Positive", IF(StockData[[#This Row],[sentiment score]] &lt; -0.5, "Negative", "Neutral"))</f>
        <v>Neutral</v>
      </c>
    </row>
    <row r="1486" spans="1:15" x14ac:dyDescent="0.3">
      <c r="A1486" s="1">
        <v>43676</v>
      </c>
      <c r="B1486" s="2">
        <v>232.9</v>
      </c>
      <c r="C1486" s="2">
        <v>243.36</v>
      </c>
      <c r="D1486" s="2">
        <v>232.18</v>
      </c>
      <c r="E1486" s="2">
        <v>242.26</v>
      </c>
      <c r="F1486" s="2">
        <v>8109014</v>
      </c>
      <c r="G1486" s="27" t="str">
        <f>TEXT(StockData[[#This Row],[Date]],"dddd")</f>
        <v>Tuesday</v>
      </c>
      <c r="H1486" s="27" t="str">
        <f>TEXT(StockData[[#This Row],[Date]],"mmm yyyy")</f>
        <v>Jul 2019</v>
      </c>
      <c r="I1486" s="2">
        <f>StockData[[#This Row],[high]] - StockData[[#This Row],[low]]</f>
        <v>11.180000000000007</v>
      </c>
      <c r="J1486" s="27" t="str">
        <f>IF(StockData[[#This Row],[high]]=_xlfn.MAXIFS(StockData[high],StockData[Date],"&lt;="&amp;StockData[[#This Row],[Date]]),"New High","Repeat")</f>
        <v>Repeat</v>
      </c>
      <c r="K1486" s="27" t="str">
        <f>IF(StockData[[#This Row],[Spread]]&lt;5,"Low",IF(StockData[[#This Row],[Spread]]&lt;=15,"Medium","High"))</f>
        <v>Medium</v>
      </c>
      <c r="L1486" s="27" t="str">
        <f>IF(StockData[[#This Row],[Spread]] &gt; AVERAGE(StockData[Spread]) * 1.2, "High", IF(StockData[[#This Row],[Spread]] &lt; AVERAGE(StockData[Spread]) * 0.8, "Low", "Medium"))</f>
        <v>Medium</v>
      </c>
      <c r="M1486" s="13">
        <f>(StockData[[#This Row],[close]] - StockData[[#This Row],[open]] )/ StockData[[#This Row],[open]]</f>
        <v>4.0188922284242097E-2</v>
      </c>
      <c r="N1486" s="27">
        <f>IF(StockData[[#This Row],[change%]] &gt; 0.02, 0.9, IF(StockData[[#This Row],[change%]] &lt; -0.02, -0.9, 0))</f>
        <v>0.9</v>
      </c>
      <c r="O1486" s="27" t="str">
        <f>IF(StockData[[#This Row],[sentiment score]] &gt; 0.5, "Positive", IF(StockData[[#This Row],[sentiment score]] &lt; -0.5, "Negative", "Neutral"))</f>
        <v>Positive</v>
      </c>
    </row>
    <row r="1487" spans="1:15" x14ac:dyDescent="0.3">
      <c r="A1487" s="1">
        <v>43675</v>
      </c>
      <c r="B1487" s="2">
        <v>227.09</v>
      </c>
      <c r="C1487" s="2">
        <v>235.94</v>
      </c>
      <c r="D1487" s="2">
        <v>226.03</v>
      </c>
      <c r="E1487" s="2">
        <v>235.77</v>
      </c>
      <c r="F1487" s="2">
        <v>9273331</v>
      </c>
      <c r="G1487" s="27" t="str">
        <f>TEXT(StockData[[#This Row],[Date]],"dddd")</f>
        <v>Monday</v>
      </c>
      <c r="H1487" s="27" t="str">
        <f>TEXT(StockData[[#This Row],[Date]],"mmm yyyy")</f>
        <v>Jul 2019</v>
      </c>
      <c r="I1487" s="2">
        <f>StockData[[#This Row],[high]] - StockData[[#This Row],[low]]</f>
        <v>9.9099999999999966</v>
      </c>
      <c r="J1487" s="27" t="str">
        <f>IF(StockData[[#This Row],[high]]=_xlfn.MAXIFS(StockData[high],StockData[Date],"&lt;="&amp;StockData[[#This Row],[Date]]),"New High","Repeat")</f>
        <v>Repeat</v>
      </c>
      <c r="K1487" s="27" t="str">
        <f>IF(StockData[[#This Row],[Spread]]&lt;5,"Low",IF(StockData[[#This Row],[Spread]]&lt;=15,"Medium","High"))</f>
        <v>Medium</v>
      </c>
      <c r="L1487" s="27" t="str">
        <f>IF(StockData[[#This Row],[Spread]] &gt; AVERAGE(StockData[Spread]) * 1.2, "High", IF(StockData[[#This Row],[Spread]] &lt; AVERAGE(StockData[Spread]) * 0.8, "Low", "Medium"))</f>
        <v>Low</v>
      </c>
      <c r="M1487" s="13">
        <f>(StockData[[#This Row],[close]] - StockData[[#This Row],[open]] )/ StockData[[#This Row],[open]]</f>
        <v>3.8222731075784958E-2</v>
      </c>
      <c r="N1487" s="27">
        <f>IF(StockData[[#This Row],[change%]] &gt; 0.02, 0.9, IF(StockData[[#This Row],[change%]] &lt; -0.02, -0.9, 0))</f>
        <v>0.9</v>
      </c>
      <c r="O1487" s="27" t="str">
        <f>IF(StockData[[#This Row],[sentiment score]] &gt; 0.5, "Positive", IF(StockData[[#This Row],[sentiment score]] &lt; -0.5, "Negative", "Neutral"))</f>
        <v>Positive</v>
      </c>
    </row>
    <row r="1488" spans="1:15" x14ac:dyDescent="0.3">
      <c r="A1488" s="1">
        <v>43672</v>
      </c>
      <c r="B1488" s="2">
        <v>226.92</v>
      </c>
      <c r="C1488" s="2">
        <v>230.26</v>
      </c>
      <c r="D1488" s="2">
        <v>222.25</v>
      </c>
      <c r="E1488" s="2">
        <v>228.04</v>
      </c>
      <c r="F1488" s="2">
        <v>10027697</v>
      </c>
      <c r="G1488" s="27" t="str">
        <f>TEXT(StockData[[#This Row],[Date]],"dddd")</f>
        <v>Friday</v>
      </c>
      <c r="H1488" s="27" t="str">
        <f>TEXT(StockData[[#This Row],[Date]],"mmm yyyy")</f>
        <v>Jul 2019</v>
      </c>
      <c r="I1488" s="2">
        <f>StockData[[#This Row],[high]] - StockData[[#This Row],[low]]</f>
        <v>8.0099999999999909</v>
      </c>
      <c r="J1488" s="27" t="str">
        <f>IF(StockData[[#This Row],[high]]=_xlfn.MAXIFS(StockData[high],StockData[Date],"&lt;="&amp;StockData[[#This Row],[Date]]),"New High","Repeat")</f>
        <v>Repeat</v>
      </c>
      <c r="K1488" s="27" t="str">
        <f>IF(StockData[[#This Row],[Spread]]&lt;5,"Low",IF(StockData[[#This Row],[Spread]]&lt;=15,"Medium","High"))</f>
        <v>Medium</v>
      </c>
      <c r="L1488" s="27" t="str">
        <f>IF(StockData[[#This Row],[Spread]] &gt; AVERAGE(StockData[Spread]) * 1.2, "High", IF(StockData[[#This Row],[Spread]] &lt; AVERAGE(StockData[Spread]) * 0.8, "Low", "Medium"))</f>
        <v>Low</v>
      </c>
      <c r="M1488" s="13">
        <f>(StockData[[#This Row],[close]] - StockData[[#This Row],[open]] )/ StockData[[#This Row],[open]]</f>
        <v>4.9356601445443527E-3</v>
      </c>
      <c r="N1488" s="27">
        <f>IF(StockData[[#This Row],[change%]] &gt; 0.02, 0.9, IF(StockData[[#This Row],[change%]] &lt; -0.02, -0.9, 0))</f>
        <v>0</v>
      </c>
      <c r="O1488" s="27" t="str">
        <f>IF(StockData[[#This Row],[sentiment score]] &gt; 0.5, "Positive", IF(StockData[[#This Row],[sentiment score]] &lt; -0.5, "Negative", "Neutral"))</f>
        <v>Neutral</v>
      </c>
    </row>
    <row r="1489" spans="1:15" x14ac:dyDescent="0.3">
      <c r="A1489" s="1">
        <v>43671</v>
      </c>
      <c r="B1489" s="2">
        <v>233.5</v>
      </c>
      <c r="C1489" s="2">
        <v>234.5</v>
      </c>
      <c r="D1489" s="2">
        <v>225.55</v>
      </c>
      <c r="E1489" s="2">
        <v>228.82</v>
      </c>
      <c r="F1489" s="2">
        <v>22418252</v>
      </c>
      <c r="G1489" s="27" t="str">
        <f>TEXT(StockData[[#This Row],[Date]],"dddd")</f>
        <v>Thursday</v>
      </c>
      <c r="H1489" s="27" t="str">
        <f>TEXT(StockData[[#This Row],[Date]],"mmm yyyy")</f>
        <v>Jul 2019</v>
      </c>
      <c r="I1489" s="2">
        <f>StockData[[#This Row],[high]] - StockData[[#This Row],[low]]</f>
        <v>8.9499999999999886</v>
      </c>
      <c r="J1489" s="27" t="str">
        <f>IF(StockData[[#This Row],[high]]=_xlfn.MAXIFS(StockData[high],StockData[Date],"&lt;="&amp;StockData[[#This Row],[Date]]),"New High","Repeat")</f>
        <v>Repeat</v>
      </c>
      <c r="K1489" s="27" t="str">
        <f>IF(StockData[[#This Row],[Spread]]&lt;5,"Low",IF(StockData[[#This Row],[Spread]]&lt;=15,"Medium","High"))</f>
        <v>Medium</v>
      </c>
      <c r="L1489" s="27" t="str">
        <f>IF(StockData[[#This Row],[Spread]] &gt; AVERAGE(StockData[Spread]) * 1.2, "High", IF(StockData[[#This Row],[Spread]] &lt; AVERAGE(StockData[Spread]) * 0.8, "Low", "Medium"))</f>
        <v>Low</v>
      </c>
      <c r="M1489" s="13">
        <f>(StockData[[#This Row],[close]] - StockData[[#This Row],[open]] )/ StockData[[#This Row],[open]]</f>
        <v>-2.0042826552462555E-2</v>
      </c>
      <c r="N1489" s="27">
        <f>IF(StockData[[#This Row],[change%]] &gt; 0.02, 0.9, IF(StockData[[#This Row],[change%]] &lt; -0.02, -0.9, 0))</f>
        <v>-0.9</v>
      </c>
      <c r="O1489" s="27" t="str">
        <f>IF(StockData[[#This Row],[sentiment score]] &gt; 0.5, "Positive", IF(StockData[[#This Row],[sentiment score]] &lt; -0.5, "Negative", "Neutral"))</f>
        <v>Negative</v>
      </c>
    </row>
    <row r="1490" spans="1:15" x14ac:dyDescent="0.3">
      <c r="A1490" s="1">
        <v>43670</v>
      </c>
      <c r="B1490" s="2">
        <v>259.17</v>
      </c>
      <c r="C1490" s="2">
        <v>266.07</v>
      </c>
      <c r="D1490" s="2">
        <v>258.16000000000003</v>
      </c>
      <c r="E1490" s="2">
        <v>264.88</v>
      </c>
      <c r="F1490" s="2">
        <v>11072835</v>
      </c>
      <c r="G1490" s="27" t="str">
        <f>TEXT(StockData[[#This Row],[Date]],"dddd")</f>
        <v>Wednesday</v>
      </c>
      <c r="H1490" s="27" t="str">
        <f>TEXT(StockData[[#This Row],[Date]],"mmm yyyy")</f>
        <v>Jul 2019</v>
      </c>
      <c r="I1490" s="2">
        <f>StockData[[#This Row],[high]] - StockData[[#This Row],[low]]</f>
        <v>7.9099999999999682</v>
      </c>
      <c r="J1490" s="27" t="str">
        <f>IF(StockData[[#This Row],[high]]=_xlfn.MAXIFS(StockData[high],StockData[Date],"&lt;="&amp;StockData[[#This Row],[Date]]),"New High","Repeat")</f>
        <v>Repeat</v>
      </c>
      <c r="K1490" s="27" t="str">
        <f>IF(StockData[[#This Row],[Spread]]&lt;5,"Low",IF(StockData[[#This Row],[Spread]]&lt;=15,"Medium","High"))</f>
        <v>Medium</v>
      </c>
      <c r="L1490" s="27" t="str">
        <f>IF(StockData[[#This Row],[Spread]] &gt; AVERAGE(StockData[Spread]) * 1.2, "High", IF(StockData[[#This Row],[Spread]] &lt; AVERAGE(StockData[Spread]) * 0.8, "Low", "Medium"))</f>
        <v>Low</v>
      </c>
      <c r="M1490" s="13">
        <f>(StockData[[#This Row],[close]] - StockData[[#This Row],[open]] )/ StockData[[#This Row],[open]]</f>
        <v>2.2031870972720528E-2</v>
      </c>
      <c r="N1490" s="27">
        <f>IF(StockData[[#This Row],[change%]] &gt; 0.02, 0.9, IF(StockData[[#This Row],[change%]] &lt; -0.02, -0.9, 0))</f>
        <v>0.9</v>
      </c>
      <c r="O1490" s="27" t="str">
        <f>IF(StockData[[#This Row],[sentiment score]] &gt; 0.5, "Positive", IF(StockData[[#This Row],[sentiment score]] &lt; -0.5, "Negative", "Neutral"))</f>
        <v>Positive</v>
      </c>
    </row>
    <row r="1491" spans="1:15" x14ac:dyDescent="0.3">
      <c r="A1491" s="1">
        <v>43669</v>
      </c>
      <c r="B1491" s="2">
        <v>256.70999999999998</v>
      </c>
      <c r="C1491" s="2">
        <v>260.48</v>
      </c>
      <c r="D1491" s="2">
        <v>254.5</v>
      </c>
      <c r="E1491" s="2">
        <v>260.17</v>
      </c>
      <c r="F1491" s="2">
        <v>5023121</v>
      </c>
      <c r="G1491" s="27" t="str">
        <f>TEXT(StockData[[#This Row],[Date]],"dddd")</f>
        <v>Tuesday</v>
      </c>
      <c r="H1491" s="27" t="str">
        <f>TEXT(StockData[[#This Row],[Date]],"mmm yyyy")</f>
        <v>Jul 2019</v>
      </c>
      <c r="I1491" s="2">
        <f>StockData[[#This Row],[high]] - StockData[[#This Row],[low]]</f>
        <v>5.9800000000000182</v>
      </c>
      <c r="J1491" s="27" t="str">
        <f>IF(StockData[[#This Row],[high]]=_xlfn.MAXIFS(StockData[high],StockData[Date],"&lt;="&amp;StockData[[#This Row],[Date]]),"New High","Repeat")</f>
        <v>Repeat</v>
      </c>
      <c r="K1491" s="27" t="str">
        <f>IF(StockData[[#This Row],[Spread]]&lt;5,"Low",IF(StockData[[#This Row],[Spread]]&lt;=15,"Medium","High"))</f>
        <v>Medium</v>
      </c>
      <c r="L1491" s="27" t="str">
        <f>IF(StockData[[#This Row],[Spread]] &gt; AVERAGE(StockData[Spread]) * 1.2, "High", IF(StockData[[#This Row],[Spread]] &lt; AVERAGE(StockData[Spread]) * 0.8, "Low", "Medium"))</f>
        <v>Low</v>
      </c>
      <c r="M1491" s="13">
        <f>(StockData[[#This Row],[close]] - StockData[[#This Row],[open]] )/ StockData[[#This Row],[open]]</f>
        <v>1.3478243932842649E-2</v>
      </c>
      <c r="N1491" s="27">
        <f>IF(StockData[[#This Row],[change%]] &gt; 0.02, 0.9, IF(StockData[[#This Row],[change%]] &lt; -0.02, -0.9, 0))</f>
        <v>0</v>
      </c>
      <c r="O1491" s="27" t="str">
        <f>IF(StockData[[#This Row],[sentiment score]] &gt; 0.5, "Positive", IF(StockData[[#This Row],[sentiment score]] &lt; -0.5, "Negative", "Neutral"))</f>
        <v>Neutral</v>
      </c>
    </row>
    <row r="1492" spans="1:15" x14ac:dyDescent="0.3">
      <c r="A1492" s="1">
        <v>43668</v>
      </c>
      <c r="B1492" s="2">
        <v>258.75</v>
      </c>
      <c r="C1492" s="2">
        <v>262.14999999999998</v>
      </c>
      <c r="D1492" s="2">
        <v>254.19</v>
      </c>
      <c r="E1492" s="2">
        <v>255.68</v>
      </c>
      <c r="F1492" s="2">
        <v>6846273</v>
      </c>
      <c r="G1492" s="27" t="str">
        <f>TEXT(StockData[[#This Row],[Date]],"dddd")</f>
        <v>Monday</v>
      </c>
      <c r="H1492" s="27" t="str">
        <f>TEXT(StockData[[#This Row],[Date]],"mmm yyyy")</f>
        <v>Jul 2019</v>
      </c>
      <c r="I1492" s="2">
        <f>StockData[[#This Row],[high]] - StockData[[#This Row],[low]]</f>
        <v>7.9599999999999795</v>
      </c>
      <c r="J1492" s="27" t="str">
        <f>IF(StockData[[#This Row],[high]]=_xlfn.MAXIFS(StockData[high],StockData[Date],"&lt;="&amp;StockData[[#This Row],[Date]]),"New High","Repeat")</f>
        <v>Repeat</v>
      </c>
      <c r="K1492" s="27" t="str">
        <f>IF(StockData[[#This Row],[Spread]]&lt;5,"Low",IF(StockData[[#This Row],[Spread]]&lt;=15,"Medium","High"))</f>
        <v>Medium</v>
      </c>
      <c r="L1492" s="27" t="str">
        <f>IF(StockData[[#This Row],[Spread]] &gt; AVERAGE(StockData[Spread]) * 1.2, "High", IF(StockData[[#This Row],[Spread]] &lt; AVERAGE(StockData[Spread]) * 0.8, "Low", "Medium"))</f>
        <v>Low</v>
      </c>
      <c r="M1492" s="13">
        <f>(StockData[[#This Row],[close]] - StockData[[#This Row],[open]] )/ StockData[[#This Row],[open]]</f>
        <v>-1.1864734299516882E-2</v>
      </c>
      <c r="N1492" s="27">
        <f>IF(StockData[[#This Row],[change%]] &gt; 0.02, 0.9, IF(StockData[[#This Row],[change%]] &lt; -0.02, -0.9, 0))</f>
        <v>0</v>
      </c>
      <c r="O1492" s="27" t="str">
        <f>IF(StockData[[#This Row],[sentiment score]] &gt; 0.5, "Positive", IF(StockData[[#This Row],[sentiment score]] &lt; -0.5, "Negative", "Neutral"))</f>
        <v>Neutral</v>
      </c>
    </row>
    <row r="1493" spans="1:15" x14ac:dyDescent="0.3">
      <c r="A1493" s="1">
        <v>43665</v>
      </c>
      <c r="B1493" s="2">
        <v>255.69</v>
      </c>
      <c r="C1493" s="2">
        <v>259.95999999999998</v>
      </c>
      <c r="D1493" s="2">
        <v>254.62</v>
      </c>
      <c r="E1493" s="2">
        <v>258.18</v>
      </c>
      <c r="F1493" s="2">
        <v>7048410</v>
      </c>
      <c r="G1493" s="27" t="str">
        <f>TEXT(StockData[[#This Row],[Date]],"dddd")</f>
        <v>Friday</v>
      </c>
      <c r="H1493" s="27" t="str">
        <f>TEXT(StockData[[#This Row],[Date]],"mmm yyyy")</f>
        <v>Jul 2019</v>
      </c>
      <c r="I1493" s="2">
        <f>StockData[[#This Row],[high]] - StockData[[#This Row],[low]]</f>
        <v>5.339999999999975</v>
      </c>
      <c r="J1493" s="27" t="str">
        <f>IF(StockData[[#This Row],[high]]=_xlfn.MAXIFS(StockData[high],StockData[Date],"&lt;="&amp;StockData[[#This Row],[Date]]),"New High","Repeat")</f>
        <v>Repeat</v>
      </c>
      <c r="K1493" s="27" t="str">
        <f>IF(StockData[[#This Row],[Spread]]&lt;5,"Low",IF(StockData[[#This Row],[Spread]]&lt;=15,"Medium","High"))</f>
        <v>Medium</v>
      </c>
      <c r="L1493" s="27" t="str">
        <f>IF(StockData[[#This Row],[Spread]] &gt; AVERAGE(StockData[Spread]) * 1.2, "High", IF(StockData[[#This Row],[Spread]] &lt; AVERAGE(StockData[Spread]) * 0.8, "Low", "Medium"))</f>
        <v>Low</v>
      </c>
      <c r="M1493" s="13">
        <f>(StockData[[#This Row],[close]] - StockData[[#This Row],[open]] )/ StockData[[#This Row],[open]]</f>
        <v>9.7383550393054449E-3</v>
      </c>
      <c r="N1493" s="27">
        <f>IF(StockData[[#This Row],[change%]] &gt; 0.02, 0.9, IF(StockData[[#This Row],[change%]] &lt; -0.02, -0.9, 0))</f>
        <v>0</v>
      </c>
      <c r="O1493" s="27" t="str">
        <f>IF(StockData[[#This Row],[sentiment score]] &gt; 0.5, "Positive", IF(StockData[[#This Row],[sentiment score]] &lt; -0.5, "Negative", "Neutral"))</f>
        <v>Neutral</v>
      </c>
    </row>
    <row r="1494" spans="1:15" x14ac:dyDescent="0.3">
      <c r="A1494" s="1">
        <v>43664</v>
      </c>
      <c r="B1494" s="2">
        <v>255.05</v>
      </c>
      <c r="C1494" s="2">
        <v>255.75</v>
      </c>
      <c r="D1494" s="2">
        <v>251.89</v>
      </c>
      <c r="E1494" s="2">
        <v>253.54</v>
      </c>
      <c r="F1494" s="2">
        <v>4764483</v>
      </c>
      <c r="G1494" s="27" t="str">
        <f>TEXT(StockData[[#This Row],[Date]],"dddd")</f>
        <v>Thursday</v>
      </c>
      <c r="H1494" s="27" t="str">
        <f>TEXT(StockData[[#This Row],[Date]],"mmm yyyy")</f>
        <v>Jul 2019</v>
      </c>
      <c r="I1494" s="2">
        <f>StockData[[#This Row],[high]] - StockData[[#This Row],[low]]</f>
        <v>3.8600000000000136</v>
      </c>
      <c r="J1494" s="27" t="str">
        <f>IF(StockData[[#This Row],[high]]=_xlfn.MAXIFS(StockData[high],StockData[Date],"&lt;="&amp;StockData[[#This Row],[Date]]),"New High","Repeat")</f>
        <v>Repeat</v>
      </c>
      <c r="K1494" s="27" t="str">
        <f>IF(StockData[[#This Row],[Spread]]&lt;5,"Low",IF(StockData[[#This Row],[Spread]]&lt;=15,"Medium","High"))</f>
        <v>Low</v>
      </c>
      <c r="L1494" s="27" t="str">
        <f>IF(StockData[[#This Row],[Spread]] &gt; AVERAGE(StockData[Spread]) * 1.2, "High", IF(StockData[[#This Row],[Spread]] &lt; AVERAGE(StockData[Spread]) * 0.8, "Low", "Medium"))</f>
        <v>Low</v>
      </c>
      <c r="M1494" s="13">
        <f>(StockData[[#This Row],[close]] - StockData[[#This Row],[open]] )/ StockData[[#This Row],[open]]</f>
        <v>-5.9204077631837652E-3</v>
      </c>
      <c r="N1494" s="27">
        <f>IF(StockData[[#This Row],[change%]] &gt; 0.02, 0.9, IF(StockData[[#This Row],[change%]] &lt; -0.02, -0.9, 0))</f>
        <v>0</v>
      </c>
      <c r="O1494" s="27" t="str">
        <f>IF(StockData[[#This Row],[sentiment score]] &gt; 0.5, "Positive", IF(StockData[[#This Row],[sentiment score]] &lt; -0.5, "Negative", "Neutral"))</f>
        <v>Neutral</v>
      </c>
    </row>
    <row r="1495" spans="1:15" x14ac:dyDescent="0.3">
      <c r="A1495" s="1">
        <v>43663</v>
      </c>
      <c r="B1495" s="2">
        <v>255.67</v>
      </c>
      <c r="C1495" s="2">
        <v>258.31</v>
      </c>
      <c r="D1495" s="2">
        <v>253.35</v>
      </c>
      <c r="E1495" s="2">
        <v>254.86</v>
      </c>
      <c r="F1495" s="2">
        <v>9764727</v>
      </c>
      <c r="G1495" s="27" t="str">
        <f>TEXT(StockData[[#This Row],[Date]],"dddd")</f>
        <v>Wednesday</v>
      </c>
      <c r="H1495" s="27" t="str">
        <f>TEXT(StockData[[#This Row],[Date]],"mmm yyyy")</f>
        <v>Jul 2019</v>
      </c>
      <c r="I1495" s="2">
        <f>StockData[[#This Row],[high]] - StockData[[#This Row],[low]]</f>
        <v>4.960000000000008</v>
      </c>
      <c r="J1495" s="27" t="str">
        <f>IF(StockData[[#This Row],[high]]=_xlfn.MAXIFS(StockData[high],StockData[Date],"&lt;="&amp;StockData[[#This Row],[Date]]),"New High","Repeat")</f>
        <v>Repeat</v>
      </c>
      <c r="K1495" s="27" t="str">
        <f>IF(StockData[[#This Row],[Spread]]&lt;5,"Low",IF(StockData[[#This Row],[Spread]]&lt;=15,"Medium","High"))</f>
        <v>Low</v>
      </c>
      <c r="L1495" s="27" t="str">
        <f>IF(StockData[[#This Row],[Spread]] &gt; AVERAGE(StockData[Spread]) * 1.2, "High", IF(StockData[[#This Row],[Spread]] &lt; AVERAGE(StockData[Spread]) * 0.8, "Low", "Medium"))</f>
        <v>Low</v>
      </c>
      <c r="M1495" s="13">
        <f>(StockData[[#This Row],[close]] - StockData[[#This Row],[open]] )/ StockData[[#This Row],[open]]</f>
        <v>-3.1681464387686232E-3</v>
      </c>
      <c r="N1495" s="27">
        <f>IF(StockData[[#This Row],[change%]] &gt; 0.02, 0.9, IF(StockData[[#This Row],[change%]] &lt; -0.02, -0.9, 0))</f>
        <v>0</v>
      </c>
      <c r="O1495" s="27" t="str">
        <f>IF(StockData[[#This Row],[sentiment score]] &gt; 0.5, "Positive", IF(StockData[[#This Row],[sentiment score]] &lt; -0.5, "Negative", "Neutral"))</f>
        <v>Neutral</v>
      </c>
    </row>
    <row r="1496" spans="1:15" x14ac:dyDescent="0.3">
      <c r="A1496" s="1">
        <v>43662</v>
      </c>
      <c r="B1496" s="2">
        <v>249.3</v>
      </c>
      <c r="C1496" s="2">
        <v>253.53</v>
      </c>
      <c r="D1496" s="2">
        <v>247.93</v>
      </c>
      <c r="E1496" s="2">
        <v>252.38</v>
      </c>
      <c r="F1496" s="2">
        <v>8148989</v>
      </c>
      <c r="G1496" s="27" t="str">
        <f>TEXT(StockData[[#This Row],[Date]],"dddd")</f>
        <v>Tuesday</v>
      </c>
      <c r="H1496" s="27" t="str">
        <f>TEXT(StockData[[#This Row],[Date]],"mmm yyyy")</f>
        <v>Jul 2019</v>
      </c>
      <c r="I1496" s="2">
        <f>StockData[[#This Row],[high]] - StockData[[#This Row],[low]]</f>
        <v>5.5999999999999943</v>
      </c>
      <c r="J1496" s="27" t="str">
        <f>IF(StockData[[#This Row],[high]]=_xlfn.MAXIFS(StockData[high],StockData[Date],"&lt;="&amp;StockData[[#This Row],[Date]]),"New High","Repeat")</f>
        <v>Repeat</v>
      </c>
      <c r="K1496" s="27" t="str">
        <f>IF(StockData[[#This Row],[Spread]]&lt;5,"Low",IF(StockData[[#This Row],[Spread]]&lt;=15,"Medium","High"))</f>
        <v>Medium</v>
      </c>
      <c r="L1496" s="27" t="str">
        <f>IF(StockData[[#This Row],[Spread]] &gt; AVERAGE(StockData[Spread]) * 1.2, "High", IF(StockData[[#This Row],[Spread]] &lt; AVERAGE(StockData[Spread]) * 0.8, "Low", "Medium"))</f>
        <v>Low</v>
      </c>
      <c r="M1496" s="13">
        <f>(StockData[[#This Row],[close]] - StockData[[#This Row],[open]] )/ StockData[[#This Row],[open]]</f>
        <v>1.2354592860007958E-2</v>
      </c>
      <c r="N1496" s="27">
        <f>IF(StockData[[#This Row],[change%]] &gt; 0.02, 0.9, IF(StockData[[#This Row],[change%]] &lt; -0.02, -0.9, 0))</f>
        <v>0</v>
      </c>
      <c r="O1496" s="27" t="str">
        <f>IF(StockData[[#This Row],[sentiment score]] &gt; 0.5, "Positive", IF(StockData[[#This Row],[sentiment score]] &lt; -0.5, "Negative", "Neutral"))</f>
        <v>Neutral</v>
      </c>
    </row>
    <row r="1497" spans="1:15" x14ac:dyDescent="0.3">
      <c r="A1497" s="1">
        <v>43661</v>
      </c>
      <c r="B1497" s="2">
        <v>248</v>
      </c>
      <c r="C1497" s="2">
        <v>254.42</v>
      </c>
      <c r="D1497" s="2">
        <v>244.86</v>
      </c>
      <c r="E1497" s="2">
        <v>253.5</v>
      </c>
      <c r="F1497" s="2">
        <v>11000092</v>
      </c>
      <c r="G1497" s="27" t="str">
        <f>TEXT(StockData[[#This Row],[Date]],"dddd")</f>
        <v>Monday</v>
      </c>
      <c r="H1497" s="27" t="str">
        <f>TEXT(StockData[[#This Row],[Date]],"mmm yyyy")</f>
        <v>Jul 2019</v>
      </c>
      <c r="I1497" s="2">
        <f>StockData[[#This Row],[high]] - StockData[[#This Row],[low]]</f>
        <v>9.5599999999999739</v>
      </c>
      <c r="J1497" s="27" t="str">
        <f>IF(StockData[[#This Row],[high]]=_xlfn.MAXIFS(StockData[high],StockData[Date],"&lt;="&amp;StockData[[#This Row],[Date]]),"New High","Repeat")</f>
        <v>Repeat</v>
      </c>
      <c r="K1497" s="27" t="str">
        <f>IF(StockData[[#This Row],[Spread]]&lt;5,"Low",IF(StockData[[#This Row],[Spread]]&lt;=15,"Medium","High"))</f>
        <v>Medium</v>
      </c>
      <c r="L1497" s="27" t="str">
        <f>IF(StockData[[#This Row],[Spread]] &gt; AVERAGE(StockData[Spread]) * 1.2, "High", IF(StockData[[#This Row],[Spread]] &lt; AVERAGE(StockData[Spread]) * 0.8, "Low", "Medium"))</f>
        <v>Low</v>
      </c>
      <c r="M1497" s="13">
        <f>(StockData[[#This Row],[close]] - StockData[[#This Row],[open]] )/ StockData[[#This Row],[open]]</f>
        <v>2.2177419354838711E-2</v>
      </c>
      <c r="N1497" s="27">
        <f>IF(StockData[[#This Row],[change%]] &gt; 0.02, 0.9, IF(StockData[[#This Row],[change%]] &lt; -0.02, -0.9, 0))</f>
        <v>0.9</v>
      </c>
      <c r="O1497" s="27" t="str">
        <f>IF(StockData[[#This Row],[sentiment score]] &gt; 0.5, "Positive", IF(StockData[[#This Row],[sentiment score]] &lt; -0.5, "Negative", "Neutral"))</f>
        <v>Positive</v>
      </c>
    </row>
    <row r="1498" spans="1:15" x14ac:dyDescent="0.3">
      <c r="A1498" s="1">
        <v>43658</v>
      </c>
      <c r="B1498" s="2">
        <v>239.75</v>
      </c>
      <c r="C1498" s="2">
        <v>245.38</v>
      </c>
      <c r="D1498" s="2">
        <v>239.71</v>
      </c>
      <c r="E1498" s="2">
        <v>245.08</v>
      </c>
      <c r="F1498" s="2">
        <v>9200521</v>
      </c>
      <c r="G1498" s="27" t="str">
        <f>TEXT(StockData[[#This Row],[Date]],"dddd")</f>
        <v>Friday</v>
      </c>
      <c r="H1498" s="27" t="str">
        <f>TEXT(StockData[[#This Row],[Date]],"mmm yyyy")</f>
        <v>Jul 2019</v>
      </c>
      <c r="I1498" s="2">
        <f>StockData[[#This Row],[high]] - StockData[[#This Row],[low]]</f>
        <v>5.6699999999999875</v>
      </c>
      <c r="J1498" s="27" t="str">
        <f>IF(StockData[[#This Row],[high]]=_xlfn.MAXIFS(StockData[high],StockData[Date],"&lt;="&amp;StockData[[#This Row],[Date]]),"New High","Repeat")</f>
        <v>Repeat</v>
      </c>
      <c r="K1498" s="27" t="str">
        <f>IF(StockData[[#This Row],[Spread]]&lt;5,"Low",IF(StockData[[#This Row],[Spread]]&lt;=15,"Medium","High"))</f>
        <v>Medium</v>
      </c>
      <c r="L1498" s="27" t="str">
        <f>IF(StockData[[#This Row],[Spread]] &gt; AVERAGE(StockData[Spread]) * 1.2, "High", IF(StockData[[#This Row],[Spread]] &lt; AVERAGE(StockData[Spread]) * 0.8, "Low", "Medium"))</f>
        <v>Low</v>
      </c>
      <c r="M1498" s="13">
        <f>(StockData[[#This Row],[close]] - StockData[[#This Row],[open]] )/ StockData[[#This Row],[open]]</f>
        <v>2.2231491136600678E-2</v>
      </c>
      <c r="N1498" s="27">
        <f>IF(StockData[[#This Row],[change%]] &gt; 0.02, 0.9, IF(StockData[[#This Row],[change%]] &lt; -0.02, -0.9, 0))</f>
        <v>0.9</v>
      </c>
      <c r="O1498" s="27" t="str">
        <f>IF(StockData[[#This Row],[sentiment score]] &gt; 0.5, "Positive", IF(StockData[[#This Row],[sentiment score]] &lt; -0.5, "Negative", "Neutral"))</f>
        <v>Positive</v>
      </c>
    </row>
    <row r="1499" spans="1:15" x14ac:dyDescent="0.3">
      <c r="A1499" s="1">
        <v>43657</v>
      </c>
      <c r="B1499" s="2">
        <v>238.14</v>
      </c>
      <c r="C1499" s="2">
        <v>241.5</v>
      </c>
      <c r="D1499" s="2">
        <v>235.8</v>
      </c>
      <c r="E1499" s="2">
        <v>238.6</v>
      </c>
      <c r="F1499" s="2">
        <v>7514430</v>
      </c>
      <c r="G1499" s="27" t="str">
        <f>TEXT(StockData[[#This Row],[Date]],"dddd")</f>
        <v>Thursday</v>
      </c>
      <c r="H1499" s="27" t="str">
        <f>TEXT(StockData[[#This Row],[Date]],"mmm yyyy")</f>
        <v>Jul 2019</v>
      </c>
      <c r="I1499" s="2">
        <f>StockData[[#This Row],[high]] - StockData[[#This Row],[low]]</f>
        <v>5.6999999999999886</v>
      </c>
      <c r="J1499" s="27" t="str">
        <f>IF(StockData[[#This Row],[high]]=_xlfn.MAXIFS(StockData[high],StockData[Date],"&lt;="&amp;StockData[[#This Row],[Date]]),"New High","Repeat")</f>
        <v>Repeat</v>
      </c>
      <c r="K1499" s="27" t="str">
        <f>IF(StockData[[#This Row],[Spread]]&lt;5,"Low",IF(StockData[[#This Row],[Spread]]&lt;=15,"Medium","High"))</f>
        <v>Medium</v>
      </c>
      <c r="L1499" s="27" t="str">
        <f>IF(StockData[[#This Row],[Spread]] &gt; AVERAGE(StockData[Spread]) * 1.2, "High", IF(StockData[[#This Row],[Spread]] &lt; AVERAGE(StockData[Spread]) * 0.8, "Low", "Medium"))</f>
        <v>Low</v>
      </c>
      <c r="M1499" s="13">
        <f>(StockData[[#This Row],[close]] - StockData[[#This Row],[open]] )/ StockData[[#This Row],[open]]</f>
        <v>1.9316368522718063E-3</v>
      </c>
      <c r="N1499" s="27">
        <f>IF(StockData[[#This Row],[change%]] &gt; 0.02, 0.9, IF(StockData[[#This Row],[change%]] &lt; -0.02, -0.9, 0))</f>
        <v>0</v>
      </c>
      <c r="O1499" s="27" t="str">
        <f>IF(StockData[[#This Row],[sentiment score]] &gt; 0.5, "Positive", IF(StockData[[#This Row],[sentiment score]] &lt; -0.5, "Negative", "Neutral"))</f>
        <v>Neutral</v>
      </c>
    </row>
    <row r="1500" spans="1:15" x14ac:dyDescent="0.3">
      <c r="A1500" s="1">
        <v>43656</v>
      </c>
      <c r="B1500" s="2">
        <v>234.15</v>
      </c>
      <c r="C1500" s="2">
        <v>238.94</v>
      </c>
      <c r="D1500" s="2">
        <v>233.14</v>
      </c>
      <c r="E1500" s="2">
        <v>238.92</v>
      </c>
      <c r="F1500" s="2">
        <v>9145736</v>
      </c>
      <c r="G1500" s="27" t="str">
        <f>TEXT(StockData[[#This Row],[Date]],"dddd")</f>
        <v>Wednesday</v>
      </c>
      <c r="H1500" s="27" t="str">
        <f>TEXT(StockData[[#This Row],[Date]],"mmm yyyy")</f>
        <v>Jul 2019</v>
      </c>
      <c r="I1500" s="2">
        <f>StockData[[#This Row],[high]] - StockData[[#This Row],[low]]</f>
        <v>5.8000000000000114</v>
      </c>
      <c r="J1500" s="27" t="str">
        <f>IF(StockData[[#This Row],[high]]=_xlfn.MAXIFS(StockData[high],StockData[Date],"&lt;="&amp;StockData[[#This Row],[Date]]),"New High","Repeat")</f>
        <v>Repeat</v>
      </c>
      <c r="K1500" s="27" t="str">
        <f>IF(StockData[[#This Row],[Spread]]&lt;5,"Low",IF(StockData[[#This Row],[Spread]]&lt;=15,"Medium","High"))</f>
        <v>Medium</v>
      </c>
      <c r="L1500" s="27" t="str">
        <f>IF(StockData[[#This Row],[Spread]] &gt; AVERAGE(StockData[Spread]) * 1.2, "High", IF(StockData[[#This Row],[Spread]] &lt; AVERAGE(StockData[Spread]) * 0.8, "Low", "Medium"))</f>
        <v>Low</v>
      </c>
      <c r="M1500" s="13">
        <f>(StockData[[#This Row],[close]] - StockData[[#This Row],[open]] )/ StockData[[#This Row],[open]]</f>
        <v>2.0371556694426571E-2</v>
      </c>
      <c r="N1500" s="27">
        <f>IF(StockData[[#This Row],[change%]] &gt; 0.02, 0.9, IF(StockData[[#This Row],[change%]] &lt; -0.02, -0.9, 0))</f>
        <v>0.9</v>
      </c>
      <c r="O1500" s="27" t="str">
        <f>IF(StockData[[#This Row],[sentiment score]] &gt; 0.5, "Positive", IF(StockData[[#This Row],[sentiment score]] &lt; -0.5, "Negative", "Neutral"))</f>
        <v>Positive</v>
      </c>
    </row>
    <row r="1501" spans="1:15" x14ac:dyDescent="0.3">
      <c r="A1501" s="1">
        <v>43655</v>
      </c>
      <c r="B1501" s="2">
        <v>228.97</v>
      </c>
      <c r="C1501" s="2">
        <v>231</v>
      </c>
      <c r="D1501" s="2">
        <v>227.28</v>
      </c>
      <c r="E1501" s="2">
        <v>230.06</v>
      </c>
      <c r="F1501" s="2">
        <v>6190835</v>
      </c>
      <c r="G1501" s="27" t="str">
        <f>TEXT(StockData[[#This Row],[Date]],"dddd")</f>
        <v>Tuesday</v>
      </c>
      <c r="H1501" s="27" t="str">
        <f>TEXT(StockData[[#This Row],[Date]],"mmm yyyy")</f>
        <v>Jul 2019</v>
      </c>
      <c r="I1501" s="2">
        <f>StockData[[#This Row],[high]] - StockData[[#This Row],[low]]</f>
        <v>3.7199999999999989</v>
      </c>
      <c r="J1501" s="27" t="str">
        <f>IF(StockData[[#This Row],[high]]=_xlfn.MAXIFS(StockData[high],StockData[Date],"&lt;="&amp;StockData[[#This Row],[Date]]),"New High","Repeat")</f>
        <v>Repeat</v>
      </c>
      <c r="K1501" s="27" t="str">
        <f>IF(StockData[[#This Row],[Spread]]&lt;5,"Low",IF(StockData[[#This Row],[Spread]]&lt;=15,"Medium","High"))</f>
        <v>Low</v>
      </c>
      <c r="L1501" s="27" t="str">
        <f>IF(StockData[[#This Row],[Spread]] &gt; AVERAGE(StockData[Spread]) * 1.2, "High", IF(StockData[[#This Row],[Spread]] &lt; AVERAGE(StockData[Spread]) * 0.8, "Low", "Medium"))</f>
        <v>Low</v>
      </c>
      <c r="M1501" s="13">
        <f>(StockData[[#This Row],[close]] - StockData[[#This Row],[open]] )/ StockData[[#This Row],[open]]</f>
        <v>4.760448967113611E-3</v>
      </c>
      <c r="N1501" s="27">
        <f>IF(StockData[[#This Row],[change%]] &gt; 0.02, 0.9, IF(StockData[[#This Row],[change%]] &lt; -0.02, -0.9, 0))</f>
        <v>0</v>
      </c>
      <c r="O1501" s="27" t="str">
        <f>IF(StockData[[#This Row],[sentiment score]] &gt; 0.5, "Positive", IF(StockData[[#This Row],[sentiment score]] &lt; -0.5, "Negative", "Neutral"))</f>
        <v>Neutral</v>
      </c>
    </row>
    <row r="1502" spans="1:15" x14ac:dyDescent="0.3">
      <c r="A1502" s="1">
        <v>43654</v>
      </c>
      <c r="B1502" s="2">
        <v>231.24</v>
      </c>
      <c r="C1502" s="2">
        <v>232.25</v>
      </c>
      <c r="D1502" s="2">
        <v>228.66</v>
      </c>
      <c r="E1502" s="2">
        <v>230.34</v>
      </c>
      <c r="F1502" s="2">
        <v>5880542</v>
      </c>
      <c r="G1502" s="27" t="str">
        <f>TEXT(StockData[[#This Row],[Date]],"dddd")</f>
        <v>Monday</v>
      </c>
      <c r="H1502" s="27" t="str">
        <f>TEXT(StockData[[#This Row],[Date]],"mmm yyyy")</f>
        <v>Jul 2019</v>
      </c>
      <c r="I1502" s="2">
        <f>StockData[[#This Row],[high]] - StockData[[#This Row],[low]]</f>
        <v>3.5900000000000034</v>
      </c>
      <c r="J1502" s="27" t="str">
        <f>IF(StockData[[#This Row],[high]]=_xlfn.MAXIFS(StockData[high],StockData[Date],"&lt;="&amp;StockData[[#This Row],[Date]]),"New High","Repeat")</f>
        <v>Repeat</v>
      </c>
      <c r="K1502" s="27" t="str">
        <f>IF(StockData[[#This Row],[Spread]]&lt;5,"Low",IF(StockData[[#This Row],[Spread]]&lt;=15,"Medium","High"))</f>
        <v>Low</v>
      </c>
      <c r="L1502" s="27" t="str">
        <f>IF(StockData[[#This Row],[Spread]] &gt; AVERAGE(StockData[Spread]) * 1.2, "High", IF(StockData[[#This Row],[Spread]] &lt; AVERAGE(StockData[Spread]) * 0.8, "Low", "Medium"))</f>
        <v>Low</v>
      </c>
      <c r="M1502" s="13">
        <f>(StockData[[#This Row],[close]] - StockData[[#This Row],[open]] )/ StockData[[#This Row],[open]]</f>
        <v>-3.8920601971977409E-3</v>
      </c>
      <c r="N1502" s="27">
        <f>IF(StockData[[#This Row],[change%]] &gt; 0.02, 0.9, IF(StockData[[#This Row],[change%]] &lt; -0.02, -0.9, 0))</f>
        <v>0</v>
      </c>
      <c r="O1502" s="27" t="str">
        <f>IF(StockData[[#This Row],[sentiment score]] &gt; 0.5, "Positive", IF(StockData[[#This Row],[sentiment score]] &lt; -0.5, "Negative", "Neutral"))</f>
        <v>Neutral</v>
      </c>
    </row>
    <row r="1503" spans="1:15" x14ac:dyDescent="0.3">
      <c r="A1503" s="1">
        <v>43651</v>
      </c>
      <c r="B1503" s="2">
        <v>234.57</v>
      </c>
      <c r="C1503" s="2">
        <v>235.45</v>
      </c>
      <c r="D1503" s="2">
        <v>230.8</v>
      </c>
      <c r="E1503" s="2">
        <v>233.1</v>
      </c>
      <c r="F1503" s="2">
        <v>7065738</v>
      </c>
      <c r="G1503" s="27" t="str">
        <f>TEXT(StockData[[#This Row],[Date]],"dddd")</f>
        <v>Friday</v>
      </c>
      <c r="H1503" s="27" t="str">
        <f>TEXT(StockData[[#This Row],[Date]],"mmm yyyy")</f>
        <v>Jul 2019</v>
      </c>
      <c r="I1503" s="2">
        <f>StockData[[#This Row],[high]] - StockData[[#This Row],[low]]</f>
        <v>4.6499999999999773</v>
      </c>
      <c r="J1503" s="27" t="str">
        <f>IF(StockData[[#This Row],[high]]=_xlfn.MAXIFS(StockData[high],StockData[Date],"&lt;="&amp;StockData[[#This Row],[Date]]),"New High","Repeat")</f>
        <v>Repeat</v>
      </c>
      <c r="K1503" s="27" t="str">
        <f>IF(StockData[[#This Row],[Spread]]&lt;5,"Low",IF(StockData[[#This Row],[Spread]]&lt;=15,"Medium","High"))</f>
        <v>Low</v>
      </c>
      <c r="L1503" s="27" t="str">
        <f>IF(StockData[[#This Row],[Spread]] &gt; AVERAGE(StockData[Spread]) * 1.2, "High", IF(StockData[[#This Row],[Spread]] &lt; AVERAGE(StockData[Spread]) * 0.8, "Low", "Medium"))</f>
        <v>Low</v>
      </c>
      <c r="M1503" s="13">
        <f>(StockData[[#This Row],[close]] - StockData[[#This Row],[open]] )/ StockData[[#This Row],[open]]</f>
        <v>-6.2667860340196906E-3</v>
      </c>
      <c r="N1503" s="27">
        <f>IF(StockData[[#This Row],[change%]] &gt; 0.02, 0.9, IF(StockData[[#This Row],[change%]] &lt; -0.02, -0.9, 0))</f>
        <v>0</v>
      </c>
      <c r="O1503" s="27" t="str">
        <f>IF(StockData[[#This Row],[sentiment score]] &gt; 0.5, "Positive", IF(StockData[[#This Row],[sentiment score]] &lt; -0.5, "Negative", "Neutral"))</f>
        <v>Neutral</v>
      </c>
    </row>
    <row r="1504" spans="1:15" x14ac:dyDescent="0.3">
      <c r="A1504" s="1">
        <v>43649</v>
      </c>
      <c r="B1504" s="2">
        <v>239.39</v>
      </c>
      <c r="C1504" s="2">
        <v>241.57</v>
      </c>
      <c r="D1504" s="2">
        <v>234.51</v>
      </c>
      <c r="E1504" s="2">
        <v>234.9</v>
      </c>
      <c r="F1504" s="2">
        <v>14201148</v>
      </c>
      <c r="G1504" s="27" t="str">
        <f>TEXT(StockData[[#This Row],[Date]],"dddd")</f>
        <v>Wednesday</v>
      </c>
      <c r="H1504" s="27" t="str">
        <f>TEXT(StockData[[#This Row],[Date]],"mmm yyyy")</f>
        <v>Jul 2019</v>
      </c>
      <c r="I1504" s="2">
        <f>StockData[[#This Row],[high]] - StockData[[#This Row],[low]]</f>
        <v>7.0600000000000023</v>
      </c>
      <c r="J1504" s="27" t="str">
        <f>IF(StockData[[#This Row],[high]]=_xlfn.MAXIFS(StockData[high],StockData[Date],"&lt;="&amp;StockData[[#This Row],[Date]]),"New High","Repeat")</f>
        <v>Repeat</v>
      </c>
      <c r="K1504" s="27" t="str">
        <f>IF(StockData[[#This Row],[Spread]]&lt;5,"Low",IF(StockData[[#This Row],[Spread]]&lt;=15,"Medium","High"))</f>
        <v>Medium</v>
      </c>
      <c r="L1504" s="27" t="str">
        <f>IF(StockData[[#This Row],[Spread]] &gt; AVERAGE(StockData[Spread]) * 1.2, "High", IF(StockData[[#This Row],[Spread]] &lt; AVERAGE(StockData[Spread]) * 0.8, "Low", "Medium"))</f>
        <v>Low</v>
      </c>
      <c r="M1504" s="13">
        <f>(StockData[[#This Row],[close]] - StockData[[#This Row],[open]] )/ StockData[[#This Row],[open]]</f>
        <v>-1.8756004845649279E-2</v>
      </c>
      <c r="N1504" s="27">
        <f>IF(StockData[[#This Row],[change%]] &gt; 0.02, 0.9, IF(StockData[[#This Row],[change%]] &lt; -0.02, -0.9, 0))</f>
        <v>0</v>
      </c>
      <c r="O1504" s="27" t="str">
        <f>IF(StockData[[#This Row],[sentiment score]] &gt; 0.5, "Positive", IF(StockData[[#This Row],[sentiment score]] &lt; -0.5, "Negative", "Neutral"))</f>
        <v>Neutral</v>
      </c>
    </row>
    <row r="1505" spans="1:15" x14ac:dyDescent="0.3">
      <c r="A1505" s="1">
        <v>43648</v>
      </c>
      <c r="B1505" s="2">
        <v>228.89</v>
      </c>
      <c r="C1505" s="2">
        <v>229.15</v>
      </c>
      <c r="D1505" s="2">
        <v>222.22</v>
      </c>
      <c r="E1505" s="2">
        <v>224.55</v>
      </c>
      <c r="F1505" s="2">
        <v>9259027</v>
      </c>
      <c r="G1505" s="27" t="str">
        <f>TEXT(StockData[[#This Row],[Date]],"dddd")</f>
        <v>Tuesday</v>
      </c>
      <c r="H1505" s="27" t="str">
        <f>TEXT(StockData[[#This Row],[Date]],"mmm yyyy")</f>
        <v>Jul 2019</v>
      </c>
      <c r="I1505" s="2">
        <f>StockData[[#This Row],[high]] - StockData[[#This Row],[low]]</f>
        <v>6.9300000000000068</v>
      </c>
      <c r="J1505" s="27" t="str">
        <f>IF(StockData[[#This Row],[high]]=_xlfn.MAXIFS(StockData[high],StockData[Date],"&lt;="&amp;StockData[[#This Row],[Date]]),"New High","Repeat")</f>
        <v>Repeat</v>
      </c>
      <c r="K1505" s="27" t="str">
        <f>IF(StockData[[#This Row],[Spread]]&lt;5,"Low",IF(StockData[[#This Row],[Spread]]&lt;=15,"Medium","High"))</f>
        <v>Medium</v>
      </c>
      <c r="L1505" s="27" t="str">
        <f>IF(StockData[[#This Row],[Spread]] &gt; AVERAGE(StockData[Spread]) * 1.2, "High", IF(StockData[[#This Row],[Spread]] &lt; AVERAGE(StockData[Spread]) * 0.8, "Low", "Medium"))</f>
        <v>Low</v>
      </c>
      <c r="M1505" s="13">
        <f>(StockData[[#This Row],[close]] - StockData[[#This Row],[open]] )/ StockData[[#This Row],[open]]</f>
        <v>-1.8961073004499871E-2</v>
      </c>
      <c r="N1505" s="27">
        <f>IF(StockData[[#This Row],[change%]] &gt; 0.02, 0.9, IF(StockData[[#This Row],[change%]] &lt; -0.02, -0.9, 0))</f>
        <v>0</v>
      </c>
      <c r="O1505" s="27" t="str">
        <f>IF(StockData[[#This Row],[sentiment score]] &gt; 0.5, "Positive", IF(StockData[[#This Row],[sentiment score]] &lt; -0.5, "Negative", "Neutral"))</f>
        <v>Neutral</v>
      </c>
    </row>
    <row r="1506" spans="1:15" x14ac:dyDescent="0.3">
      <c r="A1506" s="1">
        <v>43647</v>
      </c>
      <c r="B1506" s="2">
        <v>230.21</v>
      </c>
      <c r="C1506" s="2">
        <v>233.1</v>
      </c>
      <c r="D1506" s="2">
        <v>226.28</v>
      </c>
      <c r="E1506" s="2">
        <v>227.17</v>
      </c>
      <c r="F1506" s="2">
        <v>8237964</v>
      </c>
      <c r="G1506" s="27" t="str">
        <f>TEXT(StockData[[#This Row],[Date]],"dddd")</f>
        <v>Monday</v>
      </c>
      <c r="H1506" s="27" t="str">
        <f>TEXT(StockData[[#This Row],[Date]],"mmm yyyy")</f>
        <v>Jul 2019</v>
      </c>
      <c r="I1506" s="2">
        <f>StockData[[#This Row],[high]] - StockData[[#This Row],[low]]</f>
        <v>6.8199999999999932</v>
      </c>
      <c r="J1506" s="27" t="str">
        <f>IF(StockData[[#This Row],[high]]=_xlfn.MAXIFS(StockData[high],StockData[Date],"&lt;="&amp;StockData[[#This Row],[Date]]),"New High","Repeat")</f>
        <v>Repeat</v>
      </c>
      <c r="K1506" s="27" t="str">
        <f>IF(StockData[[#This Row],[Spread]]&lt;5,"Low",IF(StockData[[#This Row],[Spread]]&lt;=15,"Medium","High"))</f>
        <v>Medium</v>
      </c>
      <c r="L1506" s="27" t="str">
        <f>IF(StockData[[#This Row],[Spread]] &gt; AVERAGE(StockData[Spread]) * 1.2, "High", IF(StockData[[#This Row],[Spread]] &lt; AVERAGE(StockData[Spread]) * 0.8, "Low", "Medium"))</f>
        <v>Low</v>
      </c>
      <c r="M1506" s="13">
        <f>(StockData[[#This Row],[close]] - StockData[[#This Row],[open]] )/ StockData[[#This Row],[open]]</f>
        <v>-1.3205334260023545E-2</v>
      </c>
      <c r="N1506" s="27">
        <f>IF(StockData[[#This Row],[change%]] &gt; 0.02, 0.9, IF(StockData[[#This Row],[change%]] &lt; -0.02, -0.9, 0))</f>
        <v>0</v>
      </c>
      <c r="O1506" s="27" t="str">
        <f>IF(StockData[[#This Row],[sentiment score]] &gt; 0.5, "Positive", IF(StockData[[#This Row],[sentiment score]] &lt; -0.5, "Negative", "Neutral"))</f>
        <v>Neutral</v>
      </c>
    </row>
    <row r="1507" spans="1:15" x14ac:dyDescent="0.3">
      <c r="A1507" s="1">
        <v>43644</v>
      </c>
      <c r="B1507" s="2">
        <v>220.99</v>
      </c>
      <c r="C1507" s="2">
        <v>225.17</v>
      </c>
      <c r="D1507" s="2">
        <v>220.8</v>
      </c>
      <c r="E1507" s="2">
        <v>223.46</v>
      </c>
      <c r="F1507" s="2">
        <v>6851384</v>
      </c>
      <c r="G1507" s="27" t="str">
        <f>TEXT(StockData[[#This Row],[Date]],"dddd")</f>
        <v>Friday</v>
      </c>
      <c r="H1507" s="27" t="str">
        <f>TEXT(StockData[[#This Row],[Date]],"mmm yyyy")</f>
        <v>Jun 2019</v>
      </c>
      <c r="I1507" s="2">
        <f>StockData[[#This Row],[high]] - StockData[[#This Row],[low]]</f>
        <v>4.3699999999999761</v>
      </c>
      <c r="J1507" s="27" t="str">
        <f>IF(StockData[[#This Row],[high]]=_xlfn.MAXIFS(StockData[high],StockData[Date],"&lt;="&amp;StockData[[#This Row],[Date]]),"New High","Repeat")</f>
        <v>Repeat</v>
      </c>
      <c r="K1507" s="27" t="str">
        <f>IF(StockData[[#This Row],[Spread]]&lt;5,"Low",IF(StockData[[#This Row],[Spread]]&lt;=15,"Medium","High"))</f>
        <v>Low</v>
      </c>
      <c r="L1507" s="27" t="str">
        <f>IF(StockData[[#This Row],[Spread]] &gt; AVERAGE(StockData[Spread]) * 1.2, "High", IF(StockData[[#This Row],[Spread]] &lt; AVERAGE(StockData[Spread]) * 0.8, "Low", "Medium"))</f>
        <v>Low</v>
      </c>
      <c r="M1507" s="13">
        <f>(StockData[[#This Row],[close]] - StockData[[#This Row],[open]] )/ StockData[[#This Row],[open]]</f>
        <v>1.1176976333770754E-2</v>
      </c>
      <c r="N1507" s="27">
        <f>IF(StockData[[#This Row],[change%]] &gt; 0.02, 0.9, IF(StockData[[#This Row],[change%]] &lt; -0.02, -0.9, 0))</f>
        <v>0</v>
      </c>
      <c r="O1507" s="27" t="str">
        <f>IF(StockData[[#This Row],[sentiment score]] &gt; 0.5, "Positive", IF(StockData[[#This Row],[sentiment score]] &lt; -0.5, "Negative", "Neutral"))</f>
        <v>Neutral</v>
      </c>
    </row>
    <row r="1508" spans="1:15" x14ac:dyDescent="0.3">
      <c r="A1508" s="1">
        <v>43643</v>
      </c>
      <c r="B1508" s="2">
        <v>219.45</v>
      </c>
      <c r="C1508" s="2">
        <v>222.9</v>
      </c>
      <c r="D1508" s="2">
        <v>217.35</v>
      </c>
      <c r="E1508" s="2">
        <v>222.84</v>
      </c>
      <c r="F1508" s="2">
        <v>6339710</v>
      </c>
      <c r="G1508" s="27" t="str">
        <f>TEXT(StockData[[#This Row],[Date]],"dddd")</f>
        <v>Thursday</v>
      </c>
      <c r="H1508" s="27" t="str">
        <f>TEXT(StockData[[#This Row],[Date]],"mmm yyyy")</f>
        <v>Jun 2019</v>
      </c>
      <c r="I1508" s="2">
        <f>StockData[[#This Row],[high]] - StockData[[#This Row],[low]]</f>
        <v>5.5500000000000114</v>
      </c>
      <c r="J1508" s="27" t="str">
        <f>IF(StockData[[#This Row],[high]]=_xlfn.MAXIFS(StockData[high],StockData[Date],"&lt;="&amp;StockData[[#This Row],[Date]]),"New High","Repeat")</f>
        <v>Repeat</v>
      </c>
      <c r="K1508" s="27" t="str">
        <f>IF(StockData[[#This Row],[Spread]]&lt;5,"Low",IF(StockData[[#This Row],[Spread]]&lt;=15,"Medium","High"))</f>
        <v>Medium</v>
      </c>
      <c r="L1508" s="27" t="str">
        <f>IF(StockData[[#This Row],[Spread]] &gt; AVERAGE(StockData[Spread]) * 1.2, "High", IF(StockData[[#This Row],[Spread]] &lt; AVERAGE(StockData[Spread]) * 0.8, "Low", "Medium"))</f>
        <v>Low</v>
      </c>
      <c r="M1508" s="13">
        <f>(StockData[[#This Row],[close]] - StockData[[#This Row],[open]] )/ StockData[[#This Row],[open]]</f>
        <v>1.5447710184552358E-2</v>
      </c>
      <c r="N1508" s="27">
        <f>IF(StockData[[#This Row],[change%]] &gt; 0.02, 0.9, IF(StockData[[#This Row],[change%]] &lt; -0.02, -0.9, 0))</f>
        <v>0</v>
      </c>
      <c r="O1508" s="27" t="str">
        <f>IF(StockData[[#This Row],[sentiment score]] &gt; 0.5, "Positive", IF(StockData[[#This Row],[sentiment score]] &lt; -0.5, "Negative", "Neutral"))</f>
        <v>Neutral</v>
      </c>
    </row>
    <row r="1509" spans="1:15" x14ac:dyDescent="0.3">
      <c r="A1509" s="1">
        <v>43642</v>
      </c>
      <c r="B1509" s="2">
        <v>220.31</v>
      </c>
      <c r="C1509" s="2">
        <v>227.23</v>
      </c>
      <c r="D1509" s="2">
        <v>218.1</v>
      </c>
      <c r="E1509" s="2">
        <v>219.27</v>
      </c>
      <c r="F1509" s="2">
        <v>8507208</v>
      </c>
      <c r="G1509" s="27" t="str">
        <f>TEXT(StockData[[#This Row],[Date]],"dddd")</f>
        <v>Wednesday</v>
      </c>
      <c r="H1509" s="27" t="str">
        <f>TEXT(StockData[[#This Row],[Date]],"mmm yyyy")</f>
        <v>Jun 2019</v>
      </c>
      <c r="I1509" s="2">
        <f>StockData[[#This Row],[high]] - StockData[[#This Row],[low]]</f>
        <v>9.1299999999999955</v>
      </c>
      <c r="J1509" s="27" t="str">
        <f>IF(StockData[[#This Row],[high]]=_xlfn.MAXIFS(StockData[high],StockData[Date],"&lt;="&amp;StockData[[#This Row],[Date]]),"New High","Repeat")</f>
        <v>Repeat</v>
      </c>
      <c r="K1509" s="27" t="str">
        <f>IF(StockData[[#This Row],[Spread]]&lt;5,"Low",IF(StockData[[#This Row],[Spread]]&lt;=15,"Medium","High"))</f>
        <v>Medium</v>
      </c>
      <c r="L1509" s="27" t="str">
        <f>IF(StockData[[#This Row],[Spread]] &gt; AVERAGE(StockData[Spread]) * 1.2, "High", IF(StockData[[#This Row],[Spread]] &lt; AVERAGE(StockData[Spread]) * 0.8, "Low", "Medium"))</f>
        <v>Low</v>
      </c>
      <c r="M1509" s="13">
        <f>(StockData[[#This Row],[close]] - StockData[[#This Row],[open]] )/ StockData[[#This Row],[open]]</f>
        <v>-4.720620943216341E-3</v>
      </c>
      <c r="N1509" s="27">
        <f>IF(StockData[[#This Row],[change%]] &gt; 0.02, 0.9, IF(StockData[[#This Row],[change%]] &lt; -0.02, -0.9, 0))</f>
        <v>0</v>
      </c>
      <c r="O1509" s="27" t="str">
        <f>IF(StockData[[#This Row],[sentiment score]] &gt; 0.5, "Positive", IF(StockData[[#This Row],[sentiment score]] &lt; -0.5, "Negative", "Neutral"))</f>
        <v>Neutral</v>
      </c>
    </row>
    <row r="1510" spans="1:15" x14ac:dyDescent="0.3">
      <c r="A1510" s="1">
        <v>43641</v>
      </c>
      <c r="B1510" s="2">
        <v>224.39</v>
      </c>
      <c r="C1510" s="2">
        <v>225.34</v>
      </c>
      <c r="D1510" s="2">
        <v>219.49</v>
      </c>
      <c r="E1510" s="2">
        <v>219.76</v>
      </c>
      <c r="F1510" s="2">
        <v>6182071</v>
      </c>
      <c r="G1510" s="27" t="str">
        <f>TEXT(StockData[[#This Row],[Date]],"dddd")</f>
        <v>Tuesday</v>
      </c>
      <c r="H1510" s="27" t="str">
        <f>TEXT(StockData[[#This Row],[Date]],"mmm yyyy")</f>
        <v>Jun 2019</v>
      </c>
      <c r="I1510" s="2">
        <f>StockData[[#This Row],[high]] - StockData[[#This Row],[low]]</f>
        <v>5.8499999999999943</v>
      </c>
      <c r="J1510" s="27" t="str">
        <f>IF(StockData[[#This Row],[high]]=_xlfn.MAXIFS(StockData[high],StockData[Date],"&lt;="&amp;StockData[[#This Row],[Date]]),"New High","Repeat")</f>
        <v>Repeat</v>
      </c>
      <c r="K1510" s="27" t="str">
        <f>IF(StockData[[#This Row],[Spread]]&lt;5,"Low",IF(StockData[[#This Row],[Spread]]&lt;=15,"Medium","High"))</f>
        <v>Medium</v>
      </c>
      <c r="L1510" s="27" t="str">
        <f>IF(StockData[[#This Row],[Spread]] &gt; AVERAGE(StockData[Spread]) * 1.2, "High", IF(StockData[[#This Row],[Spread]] &lt; AVERAGE(StockData[Spread]) * 0.8, "Low", "Medium"))</f>
        <v>Low</v>
      </c>
      <c r="M1510" s="13">
        <f>(StockData[[#This Row],[close]] - StockData[[#This Row],[open]] )/ StockData[[#This Row],[open]]</f>
        <v>-2.063371808012833E-2</v>
      </c>
      <c r="N1510" s="27">
        <f>IF(StockData[[#This Row],[change%]] &gt; 0.02, 0.9, IF(StockData[[#This Row],[change%]] &lt; -0.02, -0.9, 0))</f>
        <v>-0.9</v>
      </c>
      <c r="O1510" s="27" t="str">
        <f>IF(StockData[[#This Row],[sentiment score]] &gt; 0.5, "Positive", IF(StockData[[#This Row],[sentiment score]] &lt; -0.5, "Negative", "Neutral"))</f>
        <v>Negative</v>
      </c>
    </row>
    <row r="1511" spans="1:15" x14ac:dyDescent="0.3">
      <c r="A1511" s="1">
        <v>43640</v>
      </c>
      <c r="B1511" s="2">
        <v>223.24</v>
      </c>
      <c r="C1511" s="2">
        <v>225.86</v>
      </c>
      <c r="D1511" s="2">
        <v>221.02</v>
      </c>
      <c r="E1511" s="2">
        <v>223.64</v>
      </c>
      <c r="F1511" s="2">
        <v>5750771</v>
      </c>
      <c r="G1511" s="27" t="str">
        <f>TEXT(StockData[[#This Row],[Date]],"dddd")</f>
        <v>Monday</v>
      </c>
      <c r="H1511" s="27" t="str">
        <f>TEXT(StockData[[#This Row],[Date]],"mmm yyyy")</f>
        <v>Jun 2019</v>
      </c>
      <c r="I1511" s="2">
        <f>StockData[[#This Row],[high]] - StockData[[#This Row],[low]]</f>
        <v>4.8400000000000034</v>
      </c>
      <c r="J1511" s="27" t="str">
        <f>IF(StockData[[#This Row],[high]]=_xlfn.MAXIFS(StockData[high],StockData[Date],"&lt;="&amp;StockData[[#This Row],[Date]]),"New High","Repeat")</f>
        <v>Repeat</v>
      </c>
      <c r="K1511" s="27" t="str">
        <f>IF(StockData[[#This Row],[Spread]]&lt;5,"Low",IF(StockData[[#This Row],[Spread]]&lt;=15,"Medium","High"))</f>
        <v>Low</v>
      </c>
      <c r="L1511" s="27" t="str">
        <f>IF(StockData[[#This Row],[Spread]] &gt; AVERAGE(StockData[Spread]) * 1.2, "High", IF(StockData[[#This Row],[Spread]] &lt; AVERAGE(StockData[Spread]) * 0.8, "Low", "Medium"))</f>
        <v>Low</v>
      </c>
      <c r="M1511" s="13">
        <f>(StockData[[#This Row],[close]] - StockData[[#This Row],[open]] )/ StockData[[#This Row],[open]]</f>
        <v>1.7917935853788624E-3</v>
      </c>
      <c r="N1511" s="27">
        <f>IF(StockData[[#This Row],[change%]] &gt; 0.02, 0.9, IF(StockData[[#This Row],[change%]] &lt; -0.02, -0.9, 0))</f>
        <v>0</v>
      </c>
      <c r="O1511" s="27" t="str">
        <f>IF(StockData[[#This Row],[sentiment score]] &gt; 0.5, "Positive", IF(StockData[[#This Row],[sentiment score]] &lt; -0.5, "Negative", "Neutral"))</f>
        <v>Neutral</v>
      </c>
    </row>
    <row r="1512" spans="1:15" x14ac:dyDescent="0.3">
      <c r="A1512" s="1">
        <v>43637</v>
      </c>
      <c r="B1512" s="2">
        <v>216.22</v>
      </c>
      <c r="C1512" s="2">
        <v>222.18</v>
      </c>
      <c r="D1512" s="2">
        <v>215.5</v>
      </c>
      <c r="E1512" s="2">
        <v>221.86</v>
      </c>
      <c r="F1512" s="2">
        <v>8202078</v>
      </c>
      <c r="G1512" s="27" t="str">
        <f>TEXT(StockData[[#This Row],[Date]],"dddd")</f>
        <v>Friday</v>
      </c>
      <c r="H1512" s="27" t="str">
        <f>TEXT(StockData[[#This Row],[Date]],"mmm yyyy")</f>
        <v>Jun 2019</v>
      </c>
      <c r="I1512" s="2">
        <f>StockData[[#This Row],[high]] - StockData[[#This Row],[low]]</f>
        <v>6.6800000000000068</v>
      </c>
      <c r="J1512" s="27" t="str">
        <f>IF(StockData[[#This Row],[high]]=_xlfn.MAXIFS(StockData[high],StockData[Date],"&lt;="&amp;StockData[[#This Row],[Date]]),"New High","Repeat")</f>
        <v>Repeat</v>
      </c>
      <c r="K1512" s="27" t="str">
        <f>IF(StockData[[#This Row],[Spread]]&lt;5,"Low",IF(StockData[[#This Row],[Spread]]&lt;=15,"Medium","High"))</f>
        <v>Medium</v>
      </c>
      <c r="L1512" s="27" t="str">
        <f>IF(StockData[[#This Row],[Spread]] &gt; AVERAGE(StockData[Spread]) * 1.2, "High", IF(StockData[[#This Row],[Spread]] &lt; AVERAGE(StockData[Spread]) * 0.8, "Low", "Medium"))</f>
        <v>Low</v>
      </c>
      <c r="M1512" s="13">
        <f>(StockData[[#This Row],[close]] - StockData[[#This Row],[open]] )/ StockData[[#This Row],[open]]</f>
        <v>2.608454352048846E-2</v>
      </c>
      <c r="N1512" s="27">
        <f>IF(StockData[[#This Row],[change%]] &gt; 0.02, 0.9, IF(StockData[[#This Row],[change%]] &lt; -0.02, -0.9, 0))</f>
        <v>0.9</v>
      </c>
      <c r="O1512" s="27" t="str">
        <f>IF(StockData[[#This Row],[sentiment score]] &gt; 0.5, "Positive", IF(StockData[[#This Row],[sentiment score]] &lt; -0.5, "Negative", "Neutral"))</f>
        <v>Positive</v>
      </c>
    </row>
    <row r="1513" spans="1:15" x14ac:dyDescent="0.3">
      <c r="A1513" s="1">
        <v>43636</v>
      </c>
      <c r="B1513" s="2">
        <v>223</v>
      </c>
      <c r="C1513" s="2">
        <v>226.9</v>
      </c>
      <c r="D1513" s="2">
        <v>216.35</v>
      </c>
      <c r="E1513" s="2">
        <v>219.62</v>
      </c>
      <c r="F1513" s="2">
        <v>11863462</v>
      </c>
      <c r="G1513" s="27" t="str">
        <f>TEXT(StockData[[#This Row],[Date]],"dddd")</f>
        <v>Thursday</v>
      </c>
      <c r="H1513" s="27" t="str">
        <f>TEXT(StockData[[#This Row],[Date]],"mmm yyyy")</f>
        <v>Jun 2019</v>
      </c>
      <c r="I1513" s="2">
        <f>StockData[[#This Row],[high]] - StockData[[#This Row],[low]]</f>
        <v>10.550000000000011</v>
      </c>
      <c r="J1513" s="27" t="str">
        <f>IF(StockData[[#This Row],[high]]=_xlfn.MAXIFS(StockData[high],StockData[Date],"&lt;="&amp;StockData[[#This Row],[Date]]),"New High","Repeat")</f>
        <v>Repeat</v>
      </c>
      <c r="K1513" s="27" t="str">
        <f>IF(StockData[[#This Row],[Spread]]&lt;5,"Low",IF(StockData[[#This Row],[Spread]]&lt;=15,"Medium","High"))</f>
        <v>Medium</v>
      </c>
      <c r="L1513" s="27" t="str">
        <f>IF(StockData[[#This Row],[Spread]] &gt; AVERAGE(StockData[Spread]) * 1.2, "High", IF(StockData[[#This Row],[Spread]] &lt; AVERAGE(StockData[Spread]) * 0.8, "Low", "Medium"))</f>
        <v>Low</v>
      </c>
      <c r="M1513" s="13">
        <f>(StockData[[#This Row],[close]] - StockData[[#This Row],[open]] )/ StockData[[#This Row],[open]]</f>
        <v>-1.5156950672645719E-2</v>
      </c>
      <c r="N1513" s="27">
        <f>IF(StockData[[#This Row],[change%]] &gt; 0.02, 0.9, IF(StockData[[#This Row],[change%]] &lt; -0.02, -0.9, 0))</f>
        <v>0</v>
      </c>
      <c r="O1513" s="27" t="str">
        <f>IF(StockData[[#This Row],[sentiment score]] &gt; 0.5, "Positive", IF(StockData[[#This Row],[sentiment score]] &lt; -0.5, "Negative", "Neutral"))</f>
        <v>Neutral</v>
      </c>
    </row>
    <row r="1514" spans="1:15" x14ac:dyDescent="0.3">
      <c r="A1514" s="1">
        <v>43635</v>
      </c>
      <c r="B1514" s="2">
        <v>225.11</v>
      </c>
      <c r="C1514" s="2">
        <v>227.77</v>
      </c>
      <c r="D1514" s="2">
        <v>221.06</v>
      </c>
      <c r="E1514" s="2">
        <v>226.43</v>
      </c>
      <c r="F1514" s="2">
        <v>6575135</v>
      </c>
      <c r="G1514" s="27" t="str">
        <f>TEXT(StockData[[#This Row],[Date]],"dddd")</f>
        <v>Wednesday</v>
      </c>
      <c r="H1514" s="27" t="str">
        <f>TEXT(StockData[[#This Row],[Date]],"mmm yyyy")</f>
        <v>Jun 2019</v>
      </c>
      <c r="I1514" s="2">
        <f>StockData[[#This Row],[high]] - StockData[[#This Row],[low]]</f>
        <v>6.710000000000008</v>
      </c>
      <c r="J1514" s="27" t="str">
        <f>IF(StockData[[#This Row],[high]]=_xlfn.MAXIFS(StockData[high],StockData[Date],"&lt;="&amp;StockData[[#This Row],[Date]]),"New High","Repeat")</f>
        <v>Repeat</v>
      </c>
      <c r="K1514" s="27" t="str">
        <f>IF(StockData[[#This Row],[Spread]]&lt;5,"Low",IF(StockData[[#This Row],[Spread]]&lt;=15,"Medium","High"))</f>
        <v>Medium</v>
      </c>
      <c r="L1514" s="27" t="str">
        <f>IF(StockData[[#This Row],[Spread]] &gt; AVERAGE(StockData[Spread]) * 1.2, "High", IF(StockData[[#This Row],[Spread]] &lt; AVERAGE(StockData[Spread]) * 0.8, "Low", "Medium"))</f>
        <v>Low</v>
      </c>
      <c r="M1514" s="13">
        <f>(StockData[[#This Row],[close]] - StockData[[#This Row],[open]] )/ StockData[[#This Row],[open]]</f>
        <v>5.8637999200390617E-3</v>
      </c>
      <c r="N1514" s="27">
        <f>IF(StockData[[#This Row],[change%]] &gt; 0.02, 0.9, IF(StockData[[#This Row],[change%]] &lt; -0.02, -0.9, 0))</f>
        <v>0</v>
      </c>
      <c r="O1514" s="27" t="str">
        <f>IF(StockData[[#This Row],[sentiment score]] &gt; 0.5, "Positive", IF(StockData[[#This Row],[sentiment score]] &lt; -0.5, "Negative", "Neutral"))</f>
        <v>Neutral</v>
      </c>
    </row>
    <row r="1515" spans="1:15" x14ac:dyDescent="0.3">
      <c r="A1515" s="1">
        <v>43634</v>
      </c>
      <c r="B1515" s="2">
        <v>228.72</v>
      </c>
      <c r="C1515" s="2">
        <v>234.74</v>
      </c>
      <c r="D1515" s="2">
        <v>222.56</v>
      </c>
      <c r="E1515" s="2">
        <v>224.74</v>
      </c>
      <c r="F1515" s="2">
        <v>12715788</v>
      </c>
      <c r="G1515" s="27" t="str">
        <f>TEXT(StockData[[#This Row],[Date]],"dddd")</f>
        <v>Tuesday</v>
      </c>
      <c r="H1515" s="27" t="str">
        <f>TEXT(StockData[[#This Row],[Date]],"mmm yyyy")</f>
        <v>Jun 2019</v>
      </c>
      <c r="I1515" s="2">
        <f>StockData[[#This Row],[high]] - StockData[[#This Row],[low]]</f>
        <v>12.180000000000007</v>
      </c>
      <c r="J1515" s="27" t="str">
        <f>IF(StockData[[#This Row],[high]]=_xlfn.MAXIFS(StockData[high],StockData[Date],"&lt;="&amp;StockData[[#This Row],[Date]]),"New High","Repeat")</f>
        <v>Repeat</v>
      </c>
      <c r="K1515" s="27" t="str">
        <f>IF(StockData[[#This Row],[Spread]]&lt;5,"Low",IF(StockData[[#This Row],[Spread]]&lt;=15,"Medium","High"))</f>
        <v>Medium</v>
      </c>
      <c r="L1515" s="27" t="str">
        <f>IF(StockData[[#This Row],[Spread]] &gt; AVERAGE(StockData[Spread]) * 1.2, "High", IF(StockData[[#This Row],[Spread]] &lt; AVERAGE(StockData[Spread]) * 0.8, "Low", "Medium"))</f>
        <v>Medium</v>
      </c>
      <c r="M1515" s="13">
        <f>(StockData[[#This Row],[close]] - StockData[[#This Row],[open]] )/ StockData[[#This Row],[open]]</f>
        <v>-1.7401189227002404E-2</v>
      </c>
      <c r="N1515" s="27">
        <f>IF(StockData[[#This Row],[change%]] &gt; 0.02, 0.9, IF(StockData[[#This Row],[change%]] &lt; -0.02, -0.9, 0))</f>
        <v>0</v>
      </c>
      <c r="O1515" s="27" t="str">
        <f>IF(StockData[[#This Row],[sentiment score]] &gt; 0.5, "Positive", IF(StockData[[#This Row],[sentiment score]] &lt; -0.5, "Negative", "Neutral"))</f>
        <v>Neutral</v>
      </c>
    </row>
    <row r="1516" spans="1:15" x14ac:dyDescent="0.3">
      <c r="A1516" s="1">
        <v>43633</v>
      </c>
      <c r="B1516" s="2">
        <v>215.48</v>
      </c>
      <c r="C1516" s="2">
        <v>227</v>
      </c>
      <c r="D1516" s="2">
        <v>214.27</v>
      </c>
      <c r="E1516" s="2">
        <v>225.03</v>
      </c>
      <c r="F1516" s="2">
        <v>12316803</v>
      </c>
      <c r="G1516" s="27" t="str">
        <f>TEXT(StockData[[#This Row],[Date]],"dddd")</f>
        <v>Monday</v>
      </c>
      <c r="H1516" s="27" t="str">
        <f>TEXT(StockData[[#This Row],[Date]],"mmm yyyy")</f>
        <v>Jun 2019</v>
      </c>
      <c r="I1516" s="2">
        <f>StockData[[#This Row],[high]] - StockData[[#This Row],[low]]</f>
        <v>12.72999999999999</v>
      </c>
      <c r="J1516" s="27" t="str">
        <f>IF(StockData[[#This Row],[high]]=_xlfn.MAXIFS(StockData[high],StockData[Date],"&lt;="&amp;StockData[[#This Row],[Date]]),"New High","Repeat")</f>
        <v>Repeat</v>
      </c>
      <c r="K1516" s="27" t="str">
        <f>IF(StockData[[#This Row],[Spread]]&lt;5,"Low",IF(StockData[[#This Row],[Spread]]&lt;=15,"Medium","High"))</f>
        <v>Medium</v>
      </c>
      <c r="L1516" s="27" t="str">
        <f>IF(StockData[[#This Row],[Spread]] &gt; AVERAGE(StockData[Spread]) * 1.2, "High", IF(StockData[[#This Row],[Spread]] &lt; AVERAGE(StockData[Spread]) * 0.8, "Low", "Medium"))</f>
        <v>Medium</v>
      </c>
      <c r="M1516" s="13">
        <f>(StockData[[#This Row],[close]] - StockData[[#This Row],[open]] )/ StockData[[#This Row],[open]]</f>
        <v>4.4319658436977966E-2</v>
      </c>
      <c r="N1516" s="27">
        <f>IF(StockData[[#This Row],[change%]] &gt; 0.02, 0.9, IF(StockData[[#This Row],[change%]] &lt; -0.02, -0.9, 0))</f>
        <v>0.9</v>
      </c>
      <c r="O1516" s="27" t="str">
        <f>IF(StockData[[#This Row],[sentiment score]] &gt; 0.5, "Positive", IF(StockData[[#This Row],[sentiment score]] &lt; -0.5, "Negative", "Neutral"))</f>
        <v>Positive</v>
      </c>
    </row>
    <row r="1517" spans="1:15" x14ac:dyDescent="0.3">
      <c r="A1517" s="1">
        <v>43630</v>
      </c>
      <c r="B1517" s="2">
        <v>211.25</v>
      </c>
      <c r="C1517" s="2">
        <v>216.65</v>
      </c>
      <c r="D1517" s="2">
        <v>210.4</v>
      </c>
      <c r="E1517" s="2">
        <v>214.92</v>
      </c>
      <c r="F1517" s="2">
        <v>7433402</v>
      </c>
      <c r="G1517" s="27" t="str">
        <f>TEXT(StockData[[#This Row],[Date]],"dddd")</f>
        <v>Friday</v>
      </c>
      <c r="H1517" s="27" t="str">
        <f>TEXT(StockData[[#This Row],[Date]],"mmm yyyy")</f>
        <v>Jun 2019</v>
      </c>
      <c r="I1517" s="2">
        <f>StockData[[#This Row],[high]] - StockData[[#This Row],[low]]</f>
        <v>6.25</v>
      </c>
      <c r="J1517" s="27" t="str">
        <f>IF(StockData[[#This Row],[high]]=_xlfn.MAXIFS(StockData[high],StockData[Date],"&lt;="&amp;StockData[[#This Row],[Date]]),"New High","Repeat")</f>
        <v>Repeat</v>
      </c>
      <c r="K1517" s="27" t="str">
        <f>IF(StockData[[#This Row],[Spread]]&lt;5,"Low",IF(StockData[[#This Row],[Spread]]&lt;=15,"Medium","High"))</f>
        <v>Medium</v>
      </c>
      <c r="L1517" s="27" t="str">
        <f>IF(StockData[[#This Row],[Spread]] &gt; AVERAGE(StockData[Spread]) * 1.2, "High", IF(StockData[[#This Row],[Spread]] &lt; AVERAGE(StockData[Spread]) * 0.8, "Low", "Medium"))</f>
        <v>Low</v>
      </c>
      <c r="M1517" s="13">
        <f>(StockData[[#This Row],[close]] - StockData[[#This Row],[open]] )/ StockData[[#This Row],[open]]</f>
        <v>1.7372781065088699E-2</v>
      </c>
      <c r="N1517" s="27">
        <f>IF(StockData[[#This Row],[change%]] &gt; 0.02, 0.9, IF(StockData[[#This Row],[change%]] &lt; -0.02, -0.9, 0))</f>
        <v>0</v>
      </c>
      <c r="O1517" s="27" t="str">
        <f>IF(StockData[[#This Row],[sentiment score]] &gt; 0.5, "Positive", IF(StockData[[#This Row],[sentiment score]] &lt; -0.5, "Negative", "Neutral"))</f>
        <v>Neutral</v>
      </c>
    </row>
    <row r="1518" spans="1:15" x14ac:dyDescent="0.3">
      <c r="A1518" s="1">
        <v>43629</v>
      </c>
      <c r="B1518" s="2">
        <v>210.38</v>
      </c>
      <c r="C1518" s="2">
        <v>214.9</v>
      </c>
      <c r="D1518" s="2">
        <v>207.51</v>
      </c>
      <c r="E1518" s="2">
        <v>213.91</v>
      </c>
      <c r="F1518" s="2">
        <v>8168260</v>
      </c>
      <c r="G1518" s="27" t="str">
        <f>TEXT(StockData[[#This Row],[Date]],"dddd")</f>
        <v>Thursday</v>
      </c>
      <c r="H1518" s="27" t="str">
        <f>TEXT(StockData[[#This Row],[Date]],"mmm yyyy")</f>
        <v>Jun 2019</v>
      </c>
      <c r="I1518" s="2">
        <f>StockData[[#This Row],[high]] - StockData[[#This Row],[low]]</f>
        <v>7.3900000000000148</v>
      </c>
      <c r="J1518" s="27" t="str">
        <f>IF(StockData[[#This Row],[high]]=_xlfn.MAXIFS(StockData[high],StockData[Date],"&lt;="&amp;StockData[[#This Row],[Date]]),"New High","Repeat")</f>
        <v>Repeat</v>
      </c>
      <c r="K1518" s="27" t="str">
        <f>IF(StockData[[#This Row],[Spread]]&lt;5,"Low",IF(StockData[[#This Row],[Spread]]&lt;=15,"Medium","High"))</f>
        <v>Medium</v>
      </c>
      <c r="L1518" s="27" t="str">
        <f>IF(StockData[[#This Row],[Spread]] &gt; AVERAGE(StockData[Spread]) * 1.2, "High", IF(StockData[[#This Row],[Spread]] &lt; AVERAGE(StockData[Spread]) * 0.8, "Low", "Medium"))</f>
        <v>Low</v>
      </c>
      <c r="M1518" s="13">
        <f>(StockData[[#This Row],[close]] - StockData[[#This Row],[open]] )/ StockData[[#This Row],[open]]</f>
        <v>1.6779161517254497E-2</v>
      </c>
      <c r="N1518" s="27">
        <f>IF(StockData[[#This Row],[change%]] &gt; 0.02, 0.9, IF(StockData[[#This Row],[change%]] &lt; -0.02, -0.9, 0))</f>
        <v>0</v>
      </c>
      <c r="O1518" s="27" t="str">
        <f>IF(StockData[[#This Row],[sentiment score]] &gt; 0.5, "Positive", IF(StockData[[#This Row],[sentiment score]] &lt; -0.5, "Negative", "Neutral"))</f>
        <v>Neutral</v>
      </c>
    </row>
    <row r="1519" spans="1:15" x14ac:dyDescent="0.3">
      <c r="A1519" s="1">
        <v>43628</v>
      </c>
      <c r="B1519" s="2">
        <v>222.95</v>
      </c>
      <c r="C1519" s="2">
        <v>223.38</v>
      </c>
      <c r="D1519" s="2">
        <v>209</v>
      </c>
      <c r="E1519" s="2">
        <v>209.26</v>
      </c>
      <c r="F1519" s="2">
        <v>15197544</v>
      </c>
      <c r="G1519" s="27" t="str">
        <f>TEXT(StockData[[#This Row],[Date]],"dddd")</f>
        <v>Wednesday</v>
      </c>
      <c r="H1519" s="27" t="str">
        <f>TEXT(StockData[[#This Row],[Date]],"mmm yyyy")</f>
        <v>Jun 2019</v>
      </c>
      <c r="I1519" s="2">
        <f>StockData[[#This Row],[high]] - StockData[[#This Row],[low]]</f>
        <v>14.379999999999995</v>
      </c>
      <c r="J1519" s="27" t="str">
        <f>IF(StockData[[#This Row],[high]]=_xlfn.MAXIFS(StockData[high],StockData[Date],"&lt;="&amp;StockData[[#This Row],[Date]]),"New High","Repeat")</f>
        <v>Repeat</v>
      </c>
      <c r="K1519" s="27" t="str">
        <f>IF(StockData[[#This Row],[Spread]]&lt;5,"Low",IF(StockData[[#This Row],[Spread]]&lt;=15,"Medium","High"))</f>
        <v>Medium</v>
      </c>
      <c r="L1519" s="27" t="str">
        <f>IF(StockData[[#This Row],[Spread]] &gt; AVERAGE(StockData[Spread]) * 1.2, "High", IF(StockData[[#This Row],[Spread]] &lt; AVERAGE(StockData[Spread]) * 0.8, "Low", "Medium"))</f>
        <v>Medium</v>
      </c>
      <c r="M1519" s="13">
        <f>(StockData[[#This Row],[close]] - StockData[[#This Row],[open]] )/ StockData[[#This Row],[open]]</f>
        <v>-6.1403902220228741E-2</v>
      </c>
      <c r="N1519" s="27">
        <f>IF(StockData[[#This Row],[change%]] &gt; 0.02, 0.9, IF(StockData[[#This Row],[change%]] &lt; -0.02, -0.9, 0))</f>
        <v>-0.9</v>
      </c>
      <c r="O1519" s="27" t="str">
        <f>IF(StockData[[#This Row],[sentiment score]] &gt; 0.5, "Positive", IF(StockData[[#This Row],[sentiment score]] &lt; -0.5, "Negative", "Neutral"))</f>
        <v>Negative</v>
      </c>
    </row>
    <row r="1520" spans="1:15" x14ac:dyDescent="0.3">
      <c r="A1520" s="1">
        <v>43627</v>
      </c>
      <c r="B1520" s="2">
        <v>219.14</v>
      </c>
      <c r="C1520" s="2">
        <v>220.9</v>
      </c>
      <c r="D1520" s="2">
        <v>213.5</v>
      </c>
      <c r="E1520" s="2">
        <v>217.1</v>
      </c>
      <c r="F1520" s="2">
        <v>11653537</v>
      </c>
      <c r="G1520" s="27" t="str">
        <f>TEXT(StockData[[#This Row],[Date]],"dddd")</f>
        <v>Tuesday</v>
      </c>
      <c r="H1520" s="27" t="str">
        <f>TEXT(StockData[[#This Row],[Date]],"mmm yyyy")</f>
        <v>Jun 2019</v>
      </c>
      <c r="I1520" s="2">
        <f>StockData[[#This Row],[high]] - StockData[[#This Row],[low]]</f>
        <v>7.4000000000000057</v>
      </c>
      <c r="J1520" s="27" t="str">
        <f>IF(StockData[[#This Row],[high]]=_xlfn.MAXIFS(StockData[high],StockData[Date],"&lt;="&amp;StockData[[#This Row],[Date]]),"New High","Repeat")</f>
        <v>Repeat</v>
      </c>
      <c r="K1520" s="27" t="str">
        <f>IF(StockData[[#This Row],[Spread]]&lt;5,"Low",IF(StockData[[#This Row],[Spread]]&lt;=15,"Medium","High"))</f>
        <v>Medium</v>
      </c>
      <c r="L1520" s="27" t="str">
        <f>IF(StockData[[#This Row],[Spread]] &gt; AVERAGE(StockData[Spread]) * 1.2, "High", IF(StockData[[#This Row],[Spread]] &lt; AVERAGE(StockData[Spread]) * 0.8, "Low", "Medium"))</f>
        <v>Low</v>
      </c>
      <c r="M1520" s="13">
        <f>(StockData[[#This Row],[close]] - StockData[[#This Row],[open]] )/ StockData[[#This Row],[open]]</f>
        <v>-9.3091174591584929E-3</v>
      </c>
      <c r="N1520" s="27">
        <f>IF(StockData[[#This Row],[change%]] &gt; 0.02, 0.9, IF(StockData[[#This Row],[change%]] &lt; -0.02, -0.9, 0))</f>
        <v>0</v>
      </c>
      <c r="O1520" s="27" t="str">
        <f>IF(StockData[[#This Row],[sentiment score]] &gt; 0.5, "Positive", IF(StockData[[#This Row],[sentiment score]] &lt; -0.5, "Negative", "Neutral"))</f>
        <v>Neutral</v>
      </c>
    </row>
    <row r="1521" spans="1:15" x14ac:dyDescent="0.3">
      <c r="A1521" s="1">
        <v>43626</v>
      </c>
      <c r="B1521" s="2">
        <v>210.25</v>
      </c>
      <c r="C1521" s="2">
        <v>216.94</v>
      </c>
      <c r="D1521" s="2">
        <v>209.01</v>
      </c>
      <c r="E1521" s="2">
        <v>212.88</v>
      </c>
      <c r="F1521" s="2">
        <v>10585039</v>
      </c>
      <c r="G1521" s="27" t="str">
        <f>TEXT(StockData[[#This Row],[Date]],"dddd")</f>
        <v>Monday</v>
      </c>
      <c r="H1521" s="27" t="str">
        <f>TEXT(StockData[[#This Row],[Date]],"mmm yyyy")</f>
        <v>Jun 2019</v>
      </c>
      <c r="I1521" s="2">
        <f>StockData[[#This Row],[high]] - StockData[[#This Row],[low]]</f>
        <v>7.9300000000000068</v>
      </c>
      <c r="J1521" s="27" t="str">
        <f>IF(StockData[[#This Row],[high]]=_xlfn.MAXIFS(StockData[high],StockData[Date],"&lt;="&amp;StockData[[#This Row],[Date]]),"New High","Repeat")</f>
        <v>Repeat</v>
      </c>
      <c r="K1521" s="27" t="str">
        <f>IF(StockData[[#This Row],[Spread]]&lt;5,"Low",IF(StockData[[#This Row],[Spread]]&lt;=15,"Medium","High"))</f>
        <v>Medium</v>
      </c>
      <c r="L1521" s="27" t="str">
        <f>IF(StockData[[#This Row],[Spread]] &gt; AVERAGE(StockData[Spread]) * 1.2, "High", IF(StockData[[#This Row],[Spread]] &lt; AVERAGE(StockData[Spread]) * 0.8, "Low", "Medium"))</f>
        <v>Low</v>
      </c>
      <c r="M1521" s="13">
        <f>(StockData[[#This Row],[close]] - StockData[[#This Row],[open]] )/ StockData[[#This Row],[open]]</f>
        <v>1.2508917954815674E-2</v>
      </c>
      <c r="N1521" s="27">
        <f>IF(StockData[[#This Row],[change%]] &gt; 0.02, 0.9, IF(StockData[[#This Row],[change%]] &lt; -0.02, -0.9, 0))</f>
        <v>0</v>
      </c>
      <c r="O1521" s="27" t="str">
        <f>IF(StockData[[#This Row],[sentiment score]] &gt; 0.5, "Positive", IF(StockData[[#This Row],[sentiment score]] &lt; -0.5, "Negative", "Neutral"))</f>
        <v>Neutral</v>
      </c>
    </row>
    <row r="1522" spans="1:15" x14ac:dyDescent="0.3">
      <c r="A1522" s="1">
        <v>43623</v>
      </c>
      <c r="B1522" s="2">
        <v>205</v>
      </c>
      <c r="C1522" s="2">
        <v>210.84379999999999</v>
      </c>
      <c r="D1522" s="2">
        <v>203.499</v>
      </c>
      <c r="E1522" s="2">
        <v>204.5</v>
      </c>
      <c r="F1522" s="2">
        <v>16003527</v>
      </c>
      <c r="G1522" s="27" t="str">
        <f>TEXT(StockData[[#This Row],[Date]],"dddd")</f>
        <v>Friday</v>
      </c>
      <c r="H1522" s="27" t="str">
        <f>TEXT(StockData[[#This Row],[Date]],"mmm yyyy")</f>
        <v>Jun 2019</v>
      </c>
      <c r="I1522" s="2">
        <f>StockData[[#This Row],[high]] - StockData[[#This Row],[low]]</f>
        <v>7.3447999999999922</v>
      </c>
      <c r="J1522" s="27" t="str">
        <f>IF(StockData[[#This Row],[high]]=_xlfn.MAXIFS(StockData[high],StockData[Date],"&lt;="&amp;StockData[[#This Row],[Date]]),"New High","Repeat")</f>
        <v>Repeat</v>
      </c>
      <c r="K1522" s="27" t="str">
        <f>IF(StockData[[#This Row],[Spread]]&lt;5,"Low",IF(StockData[[#This Row],[Spread]]&lt;=15,"Medium","High"))</f>
        <v>Medium</v>
      </c>
      <c r="L1522" s="27" t="str">
        <f>IF(StockData[[#This Row],[Spread]] &gt; AVERAGE(StockData[Spread]) * 1.2, "High", IF(StockData[[#This Row],[Spread]] &lt; AVERAGE(StockData[Spread]) * 0.8, "Low", "Medium"))</f>
        <v>Low</v>
      </c>
      <c r="M1522" s="13">
        <f>(StockData[[#This Row],[close]] - StockData[[#This Row],[open]] )/ StockData[[#This Row],[open]]</f>
        <v>-2.4390243902439024E-3</v>
      </c>
      <c r="N1522" s="27">
        <f>IF(StockData[[#This Row],[change%]] &gt; 0.02, 0.9, IF(StockData[[#This Row],[change%]] &lt; -0.02, -0.9, 0))</f>
        <v>0</v>
      </c>
      <c r="O1522" s="27" t="str">
        <f>IF(StockData[[#This Row],[sentiment score]] &gt; 0.5, "Positive", IF(StockData[[#This Row],[sentiment score]] &lt; -0.5, "Negative", "Neutral"))</f>
        <v>Neutral</v>
      </c>
    </row>
    <row r="1523" spans="1:15" x14ac:dyDescent="0.3">
      <c r="A1523" s="1">
        <v>43622</v>
      </c>
      <c r="B1523" s="2">
        <v>204.44</v>
      </c>
      <c r="C1523" s="2">
        <v>211</v>
      </c>
      <c r="D1523" s="2">
        <v>201.8</v>
      </c>
      <c r="E1523" s="2">
        <v>205.95</v>
      </c>
      <c r="F1523" s="2">
        <v>20242151</v>
      </c>
      <c r="G1523" s="27" t="str">
        <f>TEXT(StockData[[#This Row],[Date]],"dddd")</f>
        <v>Thursday</v>
      </c>
      <c r="H1523" s="27" t="str">
        <f>TEXT(StockData[[#This Row],[Date]],"mmm yyyy")</f>
        <v>Jun 2019</v>
      </c>
      <c r="I1523" s="2">
        <f>StockData[[#This Row],[high]] - StockData[[#This Row],[low]]</f>
        <v>9.1999999999999886</v>
      </c>
      <c r="J1523" s="27" t="str">
        <f>IF(StockData[[#This Row],[high]]=_xlfn.MAXIFS(StockData[high],StockData[Date],"&lt;="&amp;StockData[[#This Row],[Date]]),"New High","Repeat")</f>
        <v>Repeat</v>
      </c>
      <c r="K1523" s="27" t="str">
        <f>IF(StockData[[#This Row],[Spread]]&lt;5,"Low",IF(StockData[[#This Row],[Spread]]&lt;=15,"Medium","High"))</f>
        <v>Medium</v>
      </c>
      <c r="L1523" s="27" t="str">
        <f>IF(StockData[[#This Row],[Spread]] &gt; AVERAGE(StockData[Spread]) * 1.2, "High", IF(StockData[[#This Row],[Spread]] &lt; AVERAGE(StockData[Spread]) * 0.8, "Low", "Medium"))</f>
        <v>Low</v>
      </c>
      <c r="M1523" s="13">
        <f>(StockData[[#This Row],[close]] - StockData[[#This Row],[open]] )/ StockData[[#This Row],[open]]</f>
        <v>7.3860301310897615E-3</v>
      </c>
      <c r="N1523" s="27">
        <f>IF(StockData[[#This Row],[change%]] &gt; 0.02, 0.9, IF(StockData[[#This Row],[change%]] &lt; -0.02, -0.9, 0))</f>
        <v>0</v>
      </c>
      <c r="O1523" s="27" t="str">
        <f>IF(StockData[[#This Row],[sentiment score]] &gt; 0.5, "Positive", IF(StockData[[#This Row],[sentiment score]] &lt; -0.5, "Negative", "Neutral"))</f>
        <v>Neutral</v>
      </c>
    </row>
    <row r="1524" spans="1:15" x14ac:dyDescent="0.3">
      <c r="A1524" s="1">
        <v>43621</v>
      </c>
      <c r="B1524" s="2">
        <v>198.68</v>
      </c>
      <c r="C1524" s="2">
        <v>201.28</v>
      </c>
      <c r="D1524" s="2">
        <v>191.85</v>
      </c>
      <c r="E1524" s="2">
        <v>196.59</v>
      </c>
      <c r="F1524" s="2">
        <v>13510756</v>
      </c>
      <c r="G1524" s="27" t="str">
        <f>TEXT(StockData[[#This Row],[Date]],"dddd")</f>
        <v>Wednesday</v>
      </c>
      <c r="H1524" s="27" t="str">
        <f>TEXT(StockData[[#This Row],[Date]],"mmm yyyy")</f>
        <v>Jun 2019</v>
      </c>
      <c r="I1524" s="2">
        <f>StockData[[#This Row],[high]] - StockData[[#This Row],[low]]</f>
        <v>9.4300000000000068</v>
      </c>
      <c r="J1524" s="27" t="str">
        <f>IF(StockData[[#This Row],[high]]=_xlfn.MAXIFS(StockData[high],StockData[Date],"&lt;="&amp;StockData[[#This Row],[Date]]),"New High","Repeat")</f>
        <v>Repeat</v>
      </c>
      <c r="K1524" s="27" t="str">
        <f>IF(StockData[[#This Row],[Spread]]&lt;5,"Low",IF(StockData[[#This Row],[Spread]]&lt;=15,"Medium","High"))</f>
        <v>Medium</v>
      </c>
      <c r="L1524" s="27" t="str">
        <f>IF(StockData[[#This Row],[Spread]] &gt; AVERAGE(StockData[Spread]) * 1.2, "High", IF(StockData[[#This Row],[Spread]] &lt; AVERAGE(StockData[Spread]) * 0.8, "Low", "Medium"))</f>
        <v>Low</v>
      </c>
      <c r="M1524" s="13">
        <f>(StockData[[#This Row],[close]] - StockData[[#This Row],[open]] )/ StockData[[#This Row],[open]]</f>
        <v>-1.0519428226293554E-2</v>
      </c>
      <c r="N1524" s="27">
        <f>IF(StockData[[#This Row],[change%]] &gt; 0.02, 0.9, IF(StockData[[#This Row],[change%]] &lt; -0.02, -0.9, 0))</f>
        <v>0</v>
      </c>
      <c r="O1524" s="27" t="str">
        <f>IF(StockData[[#This Row],[sentiment score]] &gt; 0.5, "Positive", IF(StockData[[#This Row],[sentiment score]] &lt; -0.5, "Negative", "Neutral"))</f>
        <v>Neutral</v>
      </c>
    </row>
    <row r="1525" spans="1:15" x14ac:dyDescent="0.3">
      <c r="A1525" s="1">
        <v>43620</v>
      </c>
      <c r="B1525" s="2">
        <v>181.1</v>
      </c>
      <c r="C1525" s="2">
        <v>193.98</v>
      </c>
      <c r="D1525" s="2">
        <v>179.61</v>
      </c>
      <c r="E1525" s="2">
        <v>193.6</v>
      </c>
      <c r="F1525" s="2">
        <v>13807522</v>
      </c>
      <c r="G1525" s="27" t="str">
        <f>TEXT(StockData[[#This Row],[Date]],"dddd")</f>
        <v>Tuesday</v>
      </c>
      <c r="H1525" s="27" t="str">
        <f>TEXT(StockData[[#This Row],[Date]],"mmm yyyy")</f>
        <v>Jun 2019</v>
      </c>
      <c r="I1525" s="2">
        <f>StockData[[#This Row],[high]] - StockData[[#This Row],[low]]</f>
        <v>14.369999999999976</v>
      </c>
      <c r="J1525" s="27" t="str">
        <f>IF(StockData[[#This Row],[high]]=_xlfn.MAXIFS(StockData[high],StockData[Date],"&lt;="&amp;StockData[[#This Row],[Date]]),"New High","Repeat")</f>
        <v>Repeat</v>
      </c>
      <c r="K1525" s="27" t="str">
        <f>IF(StockData[[#This Row],[Spread]]&lt;5,"Low",IF(StockData[[#This Row],[Spread]]&lt;=15,"Medium","High"))</f>
        <v>Medium</v>
      </c>
      <c r="L1525" s="27" t="str">
        <f>IF(StockData[[#This Row],[Spread]] &gt; AVERAGE(StockData[Spread]) * 1.2, "High", IF(StockData[[#This Row],[Spread]] &lt; AVERAGE(StockData[Spread]) * 0.8, "Low", "Medium"))</f>
        <v>Medium</v>
      </c>
      <c r="M1525" s="13">
        <f>(StockData[[#This Row],[close]] - StockData[[#This Row],[open]] )/ StockData[[#This Row],[open]]</f>
        <v>6.9022639425731641E-2</v>
      </c>
      <c r="N1525" s="27">
        <f>IF(StockData[[#This Row],[change%]] &gt; 0.02, 0.9, IF(StockData[[#This Row],[change%]] &lt; -0.02, -0.9, 0))</f>
        <v>0.9</v>
      </c>
      <c r="O1525" s="27" t="str">
        <f>IF(StockData[[#This Row],[sentiment score]] &gt; 0.5, "Positive", IF(StockData[[#This Row],[sentiment score]] &lt; -0.5, "Negative", "Neutral"))</f>
        <v>Positive</v>
      </c>
    </row>
    <row r="1526" spans="1:15" x14ac:dyDescent="0.3">
      <c r="A1526" s="1">
        <v>43619</v>
      </c>
      <c r="B1526" s="2">
        <v>185.51</v>
      </c>
      <c r="C1526" s="2">
        <v>186.68</v>
      </c>
      <c r="D1526" s="2">
        <v>176.99</v>
      </c>
      <c r="E1526" s="2">
        <v>178.97</v>
      </c>
      <c r="F1526" s="2">
        <v>13064410</v>
      </c>
      <c r="G1526" s="27" t="str">
        <f>TEXT(StockData[[#This Row],[Date]],"dddd")</f>
        <v>Monday</v>
      </c>
      <c r="H1526" s="27" t="str">
        <f>TEXT(StockData[[#This Row],[Date]],"mmm yyyy")</f>
        <v>Jun 2019</v>
      </c>
      <c r="I1526" s="2">
        <f>StockData[[#This Row],[high]] - StockData[[#This Row],[low]]</f>
        <v>9.6899999999999977</v>
      </c>
      <c r="J1526" s="27" t="str">
        <f>IF(StockData[[#This Row],[high]]=_xlfn.MAXIFS(StockData[high],StockData[Date],"&lt;="&amp;StockData[[#This Row],[Date]]),"New High","Repeat")</f>
        <v>Repeat</v>
      </c>
      <c r="K1526" s="27" t="str">
        <f>IF(StockData[[#This Row],[Spread]]&lt;5,"Low",IF(StockData[[#This Row],[Spread]]&lt;=15,"Medium","High"))</f>
        <v>Medium</v>
      </c>
      <c r="L1526" s="27" t="str">
        <f>IF(StockData[[#This Row],[Spread]] &gt; AVERAGE(StockData[Spread]) * 1.2, "High", IF(StockData[[#This Row],[Spread]] &lt; AVERAGE(StockData[Spread]) * 0.8, "Low", "Medium"))</f>
        <v>Low</v>
      </c>
      <c r="M1526" s="13">
        <f>(StockData[[#This Row],[close]] - StockData[[#This Row],[open]] )/ StockData[[#This Row],[open]]</f>
        <v>-3.5254164196000172E-2</v>
      </c>
      <c r="N1526" s="27">
        <f>IF(StockData[[#This Row],[change%]] &gt; 0.02, 0.9, IF(StockData[[#This Row],[change%]] &lt; -0.02, -0.9, 0))</f>
        <v>-0.9</v>
      </c>
      <c r="O1526" s="27" t="str">
        <f>IF(StockData[[#This Row],[sentiment score]] &gt; 0.5, "Positive", IF(StockData[[#This Row],[sentiment score]] &lt; -0.5, "Negative", "Neutral"))</f>
        <v>Negative</v>
      </c>
    </row>
    <row r="1527" spans="1:15" x14ac:dyDescent="0.3">
      <c r="A1527" s="1">
        <v>43616</v>
      </c>
      <c r="B1527" s="2">
        <v>185.1</v>
      </c>
      <c r="C1527" s="2">
        <v>189.92</v>
      </c>
      <c r="D1527" s="2">
        <v>184.1</v>
      </c>
      <c r="E1527" s="2">
        <v>185.16</v>
      </c>
      <c r="F1527" s="2">
        <v>10406732</v>
      </c>
      <c r="G1527" s="27" t="str">
        <f>TEXT(StockData[[#This Row],[Date]],"dddd")</f>
        <v>Friday</v>
      </c>
      <c r="H1527" s="27" t="str">
        <f>TEXT(StockData[[#This Row],[Date]],"mmm yyyy")</f>
        <v>May 2019</v>
      </c>
      <c r="I1527" s="2">
        <f>StockData[[#This Row],[high]] - StockData[[#This Row],[low]]</f>
        <v>5.8199999999999932</v>
      </c>
      <c r="J1527" s="27" t="str">
        <f>IF(StockData[[#This Row],[high]]=_xlfn.MAXIFS(StockData[high],StockData[Date],"&lt;="&amp;StockData[[#This Row],[Date]]),"New High","Repeat")</f>
        <v>Repeat</v>
      </c>
      <c r="K1527" s="27" t="str">
        <f>IF(StockData[[#This Row],[Spread]]&lt;5,"Low",IF(StockData[[#This Row],[Spread]]&lt;=15,"Medium","High"))</f>
        <v>Medium</v>
      </c>
      <c r="L1527" s="27" t="str">
        <f>IF(StockData[[#This Row],[Spread]] &gt; AVERAGE(StockData[Spread]) * 1.2, "High", IF(StockData[[#This Row],[Spread]] &lt; AVERAGE(StockData[Spread]) * 0.8, "Low", "Medium"))</f>
        <v>Low</v>
      </c>
      <c r="M1527" s="13">
        <f>(StockData[[#This Row],[close]] - StockData[[#This Row],[open]] )/ StockData[[#This Row],[open]]</f>
        <v>3.2414910858996366E-4</v>
      </c>
      <c r="N1527" s="27">
        <f>IF(StockData[[#This Row],[change%]] &gt; 0.02, 0.9, IF(StockData[[#This Row],[change%]] &lt; -0.02, -0.9, 0))</f>
        <v>0</v>
      </c>
      <c r="O1527" s="27" t="str">
        <f>IF(StockData[[#This Row],[sentiment score]] &gt; 0.5, "Positive", IF(StockData[[#This Row],[sentiment score]] &lt; -0.5, "Negative", "Neutral"))</f>
        <v>Neutral</v>
      </c>
    </row>
    <row r="1528" spans="1:15" x14ac:dyDescent="0.3">
      <c r="A1528" s="1">
        <v>43615</v>
      </c>
      <c r="B1528" s="2">
        <v>188.75</v>
      </c>
      <c r="C1528" s="2">
        <v>192.26</v>
      </c>
      <c r="D1528" s="2">
        <v>187.02</v>
      </c>
      <c r="E1528" s="2">
        <v>188.22</v>
      </c>
      <c r="F1528" s="2">
        <v>7926475</v>
      </c>
      <c r="G1528" s="27" t="str">
        <f>TEXT(StockData[[#This Row],[Date]],"dddd")</f>
        <v>Thursday</v>
      </c>
      <c r="H1528" s="27" t="str">
        <f>TEXT(StockData[[#This Row],[Date]],"mmm yyyy")</f>
        <v>May 2019</v>
      </c>
      <c r="I1528" s="2">
        <f>StockData[[#This Row],[high]] - StockData[[#This Row],[low]]</f>
        <v>5.2399999999999807</v>
      </c>
      <c r="J1528" s="27" t="str">
        <f>IF(StockData[[#This Row],[high]]=_xlfn.MAXIFS(StockData[high],StockData[Date],"&lt;="&amp;StockData[[#This Row],[Date]]),"New High","Repeat")</f>
        <v>Repeat</v>
      </c>
      <c r="K1528" s="27" t="str">
        <f>IF(StockData[[#This Row],[Spread]]&lt;5,"Low",IF(StockData[[#This Row],[Spread]]&lt;=15,"Medium","High"))</f>
        <v>Medium</v>
      </c>
      <c r="L1528" s="27" t="str">
        <f>IF(StockData[[#This Row],[Spread]] &gt; AVERAGE(StockData[Spread]) * 1.2, "High", IF(StockData[[#This Row],[Spread]] &lt; AVERAGE(StockData[Spread]) * 0.8, "Low", "Medium"))</f>
        <v>Low</v>
      </c>
      <c r="M1528" s="13">
        <f>(StockData[[#This Row],[close]] - StockData[[#This Row],[open]] )/ StockData[[#This Row],[open]]</f>
        <v>-2.8079470198675558E-3</v>
      </c>
      <c r="N1528" s="27">
        <f>IF(StockData[[#This Row],[change%]] &gt; 0.02, 0.9, IF(StockData[[#This Row],[change%]] &lt; -0.02, -0.9, 0))</f>
        <v>0</v>
      </c>
      <c r="O1528" s="27" t="str">
        <f>IF(StockData[[#This Row],[sentiment score]] &gt; 0.5, "Positive", IF(StockData[[#This Row],[sentiment score]] &lt; -0.5, "Negative", "Neutral"))</f>
        <v>Neutral</v>
      </c>
    </row>
    <row r="1529" spans="1:15" x14ac:dyDescent="0.3">
      <c r="A1529" s="1">
        <v>43614</v>
      </c>
      <c r="B1529" s="2">
        <v>187.1</v>
      </c>
      <c r="C1529" s="2">
        <v>192.39</v>
      </c>
      <c r="D1529" s="2">
        <v>185.04</v>
      </c>
      <c r="E1529" s="2">
        <v>189.86</v>
      </c>
      <c r="F1529" s="2">
        <v>11968638</v>
      </c>
      <c r="G1529" s="27" t="str">
        <f>TEXT(StockData[[#This Row],[Date]],"dddd")</f>
        <v>Wednesday</v>
      </c>
      <c r="H1529" s="27" t="str">
        <f>TEXT(StockData[[#This Row],[Date]],"mmm yyyy")</f>
        <v>May 2019</v>
      </c>
      <c r="I1529" s="2">
        <f>StockData[[#This Row],[high]] - StockData[[#This Row],[low]]</f>
        <v>7.3499999999999943</v>
      </c>
      <c r="J1529" s="27" t="str">
        <f>IF(StockData[[#This Row],[high]]=_xlfn.MAXIFS(StockData[high],StockData[Date],"&lt;="&amp;StockData[[#This Row],[Date]]),"New High","Repeat")</f>
        <v>Repeat</v>
      </c>
      <c r="K1529" s="27" t="str">
        <f>IF(StockData[[#This Row],[Spread]]&lt;5,"Low",IF(StockData[[#This Row],[Spread]]&lt;=15,"Medium","High"))</f>
        <v>Medium</v>
      </c>
      <c r="L1529" s="27" t="str">
        <f>IF(StockData[[#This Row],[Spread]] &gt; AVERAGE(StockData[Spread]) * 1.2, "High", IF(StockData[[#This Row],[Spread]] &lt; AVERAGE(StockData[Spread]) * 0.8, "Low", "Medium"))</f>
        <v>Low</v>
      </c>
      <c r="M1529" s="13">
        <f>(StockData[[#This Row],[close]] - StockData[[#This Row],[open]] )/ StockData[[#This Row],[open]]</f>
        <v>1.4751469802244893E-2</v>
      </c>
      <c r="N1529" s="27">
        <f>IF(StockData[[#This Row],[change%]] &gt; 0.02, 0.9, IF(StockData[[#This Row],[change%]] &lt; -0.02, -0.9, 0))</f>
        <v>0</v>
      </c>
      <c r="O1529" s="27" t="str">
        <f>IF(StockData[[#This Row],[sentiment score]] &gt; 0.5, "Positive", IF(StockData[[#This Row],[sentiment score]] &lt; -0.5, "Negative", "Neutral"))</f>
        <v>Neutral</v>
      </c>
    </row>
    <row r="1530" spans="1:15" x14ac:dyDescent="0.3">
      <c r="A1530" s="1">
        <v>43613</v>
      </c>
      <c r="B1530" s="2">
        <v>191.2</v>
      </c>
      <c r="C1530" s="2">
        <v>195</v>
      </c>
      <c r="D1530" s="2">
        <v>187.85</v>
      </c>
      <c r="E1530" s="2">
        <v>188.7</v>
      </c>
      <c r="F1530" s="2">
        <v>10312901</v>
      </c>
      <c r="G1530" s="27" t="str">
        <f>TEXT(StockData[[#This Row],[Date]],"dddd")</f>
        <v>Tuesday</v>
      </c>
      <c r="H1530" s="27" t="str">
        <f>TEXT(StockData[[#This Row],[Date]],"mmm yyyy")</f>
        <v>May 2019</v>
      </c>
      <c r="I1530" s="2">
        <f>StockData[[#This Row],[high]] - StockData[[#This Row],[low]]</f>
        <v>7.1500000000000057</v>
      </c>
      <c r="J1530" s="27" t="str">
        <f>IF(StockData[[#This Row],[high]]=_xlfn.MAXIFS(StockData[high],StockData[Date],"&lt;="&amp;StockData[[#This Row],[Date]]),"New High","Repeat")</f>
        <v>Repeat</v>
      </c>
      <c r="K1530" s="27" t="str">
        <f>IF(StockData[[#This Row],[Spread]]&lt;5,"Low",IF(StockData[[#This Row],[Spread]]&lt;=15,"Medium","High"))</f>
        <v>Medium</v>
      </c>
      <c r="L1530" s="27" t="str">
        <f>IF(StockData[[#This Row],[Spread]] &gt; AVERAGE(StockData[Spread]) * 1.2, "High", IF(StockData[[#This Row],[Spread]] &lt; AVERAGE(StockData[Spread]) * 0.8, "Low", "Medium"))</f>
        <v>Low</v>
      </c>
      <c r="M1530" s="13">
        <f>(StockData[[#This Row],[close]] - StockData[[#This Row],[open]] )/ StockData[[#This Row],[open]]</f>
        <v>-1.3075313807531382E-2</v>
      </c>
      <c r="N1530" s="27">
        <f>IF(StockData[[#This Row],[change%]] &gt; 0.02, 0.9, IF(StockData[[#This Row],[change%]] &lt; -0.02, -0.9, 0))</f>
        <v>0</v>
      </c>
      <c r="O1530" s="27" t="str">
        <f>IF(StockData[[#This Row],[sentiment score]] &gt; 0.5, "Positive", IF(StockData[[#This Row],[sentiment score]] &lt; -0.5, "Negative", "Neutral"))</f>
        <v>Neutral</v>
      </c>
    </row>
    <row r="1531" spans="1:15" x14ac:dyDescent="0.3">
      <c r="A1531" s="1">
        <v>43609</v>
      </c>
      <c r="B1531" s="2">
        <v>199.83</v>
      </c>
      <c r="C1531" s="2">
        <v>199.98</v>
      </c>
      <c r="D1531" s="2">
        <v>188.75</v>
      </c>
      <c r="E1531" s="2">
        <v>190.63</v>
      </c>
      <c r="F1531" s="2">
        <v>14136572</v>
      </c>
      <c r="G1531" s="27" t="str">
        <f>TEXT(StockData[[#This Row],[Date]],"dddd")</f>
        <v>Friday</v>
      </c>
      <c r="H1531" s="27" t="str">
        <f>TEXT(StockData[[#This Row],[Date]],"mmm yyyy")</f>
        <v>May 2019</v>
      </c>
      <c r="I1531" s="2">
        <f>StockData[[#This Row],[high]] - StockData[[#This Row],[low]]</f>
        <v>11.22999999999999</v>
      </c>
      <c r="J1531" s="27" t="str">
        <f>IF(StockData[[#This Row],[high]]=_xlfn.MAXIFS(StockData[high],StockData[Date],"&lt;="&amp;StockData[[#This Row],[Date]]),"New High","Repeat")</f>
        <v>Repeat</v>
      </c>
      <c r="K1531" s="27" t="str">
        <f>IF(StockData[[#This Row],[Spread]]&lt;5,"Low",IF(StockData[[#This Row],[Spread]]&lt;=15,"Medium","High"))</f>
        <v>Medium</v>
      </c>
      <c r="L1531" s="27" t="str">
        <f>IF(StockData[[#This Row],[Spread]] &gt; AVERAGE(StockData[Spread]) * 1.2, "High", IF(StockData[[#This Row],[Spread]] &lt; AVERAGE(StockData[Spread]) * 0.8, "Low", "Medium"))</f>
        <v>Medium</v>
      </c>
      <c r="M1531" s="13">
        <f>(StockData[[#This Row],[close]] - StockData[[#This Row],[open]] )/ StockData[[#This Row],[open]]</f>
        <v>-4.6039133263273864E-2</v>
      </c>
      <c r="N1531" s="27">
        <f>IF(StockData[[#This Row],[change%]] &gt; 0.02, 0.9, IF(StockData[[#This Row],[change%]] &lt; -0.02, -0.9, 0))</f>
        <v>-0.9</v>
      </c>
      <c r="O1531" s="27" t="str">
        <f>IF(StockData[[#This Row],[sentiment score]] &gt; 0.5, "Positive", IF(StockData[[#This Row],[sentiment score]] &lt; -0.5, "Negative", "Neutral"))</f>
        <v>Negative</v>
      </c>
    </row>
    <row r="1532" spans="1:15" x14ac:dyDescent="0.3">
      <c r="A1532" s="1">
        <v>43608</v>
      </c>
      <c r="B1532" s="2">
        <v>194.34</v>
      </c>
      <c r="C1532" s="2">
        <v>199.47</v>
      </c>
      <c r="D1532" s="2">
        <v>186.22</v>
      </c>
      <c r="E1532" s="2">
        <v>195.49</v>
      </c>
      <c r="F1532" s="2">
        <v>26547142</v>
      </c>
      <c r="G1532" s="27" t="str">
        <f>TEXT(StockData[[#This Row],[Date]],"dddd")</f>
        <v>Thursday</v>
      </c>
      <c r="H1532" s="27" t="str">
        <f>TEXT(StockData[[#This Row],[Date]],"mmm yyyy")</f>
        <v>May 2019</v>
      </c>
      <c r="I1532" s="2">
        <f>StockData[[#This Row],[high]] - StockData[[#This Row],[low]]</f>
        <v>13.25</v>
      </c>
      <c r="J1532" s="27" t="str">
        <f>IF(StockData[[#This Row],[high]]=_xlfn.MAXIFS(StockData[high],StockData[Date],"&lt;="&amp;StockData[[#This Row],[Date]]),"New High","Repeat")</f>
        <v>Repeat</v>
      </c>
      <c r="K1532" s="27" t="str">
        <f>IF(StockData[[#This Row],[Spread]]&lt;5,"Low",IF(StockData[[#This Row],[Spread]]&lt;=15,"Medium","High"))</f>
        <v>Medium</v>
      </c>
      <c r="L1532" s="27" t="str">
        <f>IF(StockData[[#This Row],[Spread]] &gt; AVERAGE(StockData[Spread]) * 1.2, "High", IF(StockData[[#This Row],[Spread]] &lt; AVERAGE(StockData[Spread]) * 0.8, "Low", "Medium"))</f>
        <v>Medium</v>
      </c>
      <c r="M1532" s="13">
        <f>(StockData[[#This Row],[close]] - StockData[[#This Row],[open]] )/ StockData[[#This Row],[open]]</f>
        <v>5.9174642379335477E-3</v>
      </c>
      <c r="N1532" s="27">
        <f>IF(StockData[[#This Row],[change%]] &gt; 0.02, 0.9, IF(StockData[[#This Row],[change%]] &lt; -0.02, -0.9, 0))</f>
        <v>0</v>
      </c>
      <c r="O1532" s="27" t="str">
        <f>IF(StockData[[#This Row],[sentiment score]] &gt; 0.5, "Positive", IF(StockData[[#This Row],[sentiment score]] &lt; -0.5, "Negative", "Neutral"))</f>
        <v>Neutral</v>
      </c>
    </row>
    <row r="1533" spans="1:15" x14ac:dyDescent="0.3">
      <c r="A1533" s="1">
        <v>43607</v>
      </c>
      <c r="B1533" s="2">
        <v>199.1</v>
      </c>
      <c r="C1533" s="2">
        <v>203.94</v>
      </c>
      <c r="D1533" s="2">
        <v>191.78</v>
      </c>
      <c r="E1533" s="2">
        <v>192.73</v>
      </c>
      <c r="F1533" s="2">
        <v>18685187</v>
      </c>
      <c r="G1533" s="27" t="str">
        <f>TEXT(StockData[[#This Row],[Date]],"dddd")</f>
        <v>Wednesday</v>
      </c>
      <c r="H1533" s="27" t="str">
        <f>TEXT(StockData[[#This Row],[Date]],"mmm yyyy")</f>
        <v>May 2019</v>
      </c>
      <c r="I1533" s="2">
        <f>StockData[[#This Row],[high]] - StockData[[#This Row],[low]]</f>
        <v>12.159999999999997</v>
      </c>
      <c r="J1533" s="27" t="str">
        <f>IF(StockData[[#This Row],[high]]=_xlfn.MAXIFS(StockData[high],StockData[Date],"&lt;="&amp;StockData[[#This Row],[Date]]),"New High","Repeat")</f>
        <v>Repeat</v>
      </c>
      <c r="K1533" s="27" t="str">
        <f>IF(StockData[[#This Row],[Spread]]&lt;5,"Low",IF(StockData[[#This Row],[Spread]]&lt;=15,"Medium","High"))</f>
        <v>Medium</v>
      </c>
      <c r="L1533" s="27" t="str">
        <f>IF(StockData[[#This Row],[Spread]] &gt; AVERAGE(StockData[Spread]) * 1.2, "High", IF(StockData[[#This Row],[Spread]] &lt; AVERAGE(StockData[Spread]) * 0.8, "Low", "Medium"))</f>
        <v>Medium</v>
      </c>
      <c r="M1533" s="13">
        <f>(StockData[[#This Row],[close]] - StockData[[#This Row],[open]] )/ StockData[[#This Row],[open]]</f>
        <v>-3.1993972877950805E-2</v>
      </c>
      <c r="N1533" s="27">
        <f>IF(StockData[[#This Row],[change%]] &gt; 0.02, 0.9, IF(StockData[[#This Row],[change%]] &lt; -0.02, -0.9, 0))</f>
        <v>-0.9</v>
      </c>
      <c r="O1533" s="27" t="str">
        <f>IF(StockData[[#This Row],[sentiment score]] &gt; 0.5, "Positive", IF(StockData[[#This Row],[sentiment score]] &lt; -0.5, "Negative", "Neutral"))</f>
        <v>Negative</v>
      </c>
    </row>
    <row r="1534" spans="1:15" x14ac:dyDescent="0.3">
      <c r="A1534" s="1">
        <v>43606</v>
      </c>
      <c r="B1534" s="2">
        <v>197.76</v>
      </c>
      <c r="C1534" s="2">
        <v>207.4</v>
      </c>
      <c r="D1534" s="2">
        <v>196.04</v>
      </c>
      <c r="E1534" s="2">
        <v>205.08</v>
      </c>
      <c r="F1534" s="2">
        <v>18003899</v>
      </c>
      <c r="G1534" s="27" t="str">
        <f>TEXT(StockData[[#This Row],[Date]],"dddd")</f>
        <v>Tuesday</v>
      </c>
      <c r="H1534" s="27" t="str">
        <f>TEXT(StockData[[#This Row],[Date]],"mmm yyyy")</f>
        <v>May 2019</v>
      </c>
      <c r="I1534" s="2">
        <f>StockData[[#This Row],[high]] - StockData[[#This Row],[low]]</f>
        <v>11.360000000000014</v>
      </c>
      <c r="J1534" s="27" t="str">
        <f>IF(StockData[[#This Row],[high]]=_xlfn.MAXIFS(StockData[high],StockData[Date],"&lt;="&amp;StockData[[#This Row],[Date]]),"New High","Repeat")</f>
        <v>Repeat</v>
      </c>
      <c r="K1534" s="27" t="str">
        <f>IF(StockData[[#This Row],[Spread]]&lt;5,"Low",IF(StockData[[#This Row],[Spread]]&lt;=15,"Medium","High"))</f>
        <v>Medium</v>
      </c>
      <c r="L1534" s="27" t="str">
        <f>IF(StockData[[#This Row],[Spread]] &gt; AVERAGE(StockData[Spread]) * 1.2, "High", IF(StockData[[#This Row],[Spread]] &lt; AVERAGE(StockData[Spread]) * 0.8, "Low", "Medium"))</f>
        <v>Medium</v>
      </c>
      <c r="M1534" s="13">
        <f>(StockData[[#This Row],[close]] - StockData[[#This Row],[open]] )/ StockData[[#This Row],[open]]</f>
        <v>3.7014563106796225E-2</v>
      </c>
      <c r="N1534" s="27">
        <f>IF(StockData[[#This Row],[change%]] &gt; 0.02, 0.9, IF(StockData[[#This Row],[change%]] &lt; -0.02, -0.9, 0))</f>
        <v>0.9</v>
      </c>
      <c r="O1534" s="27" t="str">
        <f>IF(StockData[[#This Row],[sentiment score]] &gt; 0.5, "Positive", IF(StockData[[#This Row],[sentiment score]] &lt; -0.5, "Negative", "Neutral"))</f>
        <v>Positive</v>
      </c>
    </row>
    <row r="1535" spans="1:15" x14ac:dyDescent="0.3">
      <c r="A1535" s="1">
        <v>43605</v>
      </c>
      <c r="B1535" s="2">
        <v>202.8</v>
      </c>
      <c r="C1535" s="2">
        <v>206</v>
      </c>
      <c r="D1535" s="2">
        <v>195.25</v>
      </c>
      <c r="E1535" s="2">
        <v>205.36</v>
      </c>
      <c r="F1535" s="2">
        <v>20526195</v>
      </c>
      <c r="G1535" s="27" t="str">
        <f>TEXT(StockData[[#This Row],[Date]],"dddd")</f>
        <v>Monday</v>
      </c>
      <c r="H1535" s="27" t="str">
        <f>TEXT(StockData[[#This Row],[Date]],"mmm yyyy")</f>
        <v>May 2019</v>
      </c>
      <c r="I1535" s="2">
        <f>StockData[[#This Row],[high]] - StockData[[#This Row],[low]]</f>
        <v>10.75</v>
      </c>
      <c r="J1535" s="27" t="str">
        <f>IF(StockData[[#This Row],[high]]=_xlfn.MAXIFS(StockData[high],StockData[Date],"&lt;="&amp;StockData[[#This Row],[Date]]),"New High","Repeat")</f>
        <v>Repeat</v>
      </c>
      <c r="K1535" s="27" t="str">
        <f>IF(StockData[[#This Row],[Spread]]&lt;5,"Low",IF(StockData[[#This Row],[Spread]]&lt;=15,"Medium","High"))</f>
        <v>Medium</v>
      </c>
      <c r="L1535" s="27" t="str">
        <f>IF(StockData[[#This Row],[Spread]] &gt; AVERAGE(StockData[Spread]) * 1.2, "High", IF(StockData[[#This Row],[Spread]] &lt; AVERAGE(StockData[Spread]) * 0.8, "Low", "Medium"))</f>
        <v>Low</v>
      </c>
      <c r="M1535" s="13">
        <f>(StockData[[#This Row],[close]] - StockData[[#This Row],[open]] )/ StockData[[#This Row],[open]]</f>
        <v>1.262327416173571E-2</v>
      </c>
      <c r="N1535" s="27">
        <f>IF(StockData[[#This Row],[change%]] &gt; 0.02, 0.9, IF(StockData[[#This Row],[change%]] &lt; -0.02, -0.9, 0))</f>
        <v>0</v>
      </c>
      <c r="O1535" s="27" t="str">
        <f>IF(StockData[[#This Row],[sentiment score]] &gt; 0.5, "Positive", IF(StockData[[#This Row],[sentiment score]] &lt; -0.5, "Negative", "Neutral"))</f>
        <v>Neutral</v>
      </c>
    </row>
    <row r="1536" spans="1:15" x14ac:dyDescent="0.3">
      <c r="A1536" s="1">
        <v>43602</v>
      </c>
      <c r="B1536" s="2">
        <v>221.96</v>
      </c>
      <c r="C1536" s="2">
        <v>222.24</v>
      </c>
      <c r="D1536" s="2">
        <v>208.92</v>
      </c>
      <c r="E1536" s="2">
        <v>211.03</v>
      </c>
      <c r="F1536" s="2">
        <v>17786666</v>
      </c>
      <c r="G1536" s="27" t="str">
        <f>TEXT(StockData[[#This Row],[Date]],"dddd")</f>
        <v>Friday</v>
      </c>
      <c r="H1536" s="27" t="str">
        <f>TEXT(StockData[[#This Row],[Date]],"mmm yyyy")</f>
        <v>May 2019</v>
      </c>
      <c r="I1536" s="2">
        <f>StockData[[#This Row],[high]] - StockData[[#This Row],[low]]</f>
        <v>13.320000000000022</v>
      </c>
      <c r="J1536" s="27" t="str">
        <f>IF(StockData[[#This Row],[high]]=_xlfn.MAXIFS(StockData[high],StockData[Date],"&lt;="&amp;StockData[[#This Row],[Date]]),"New High","Repeat")</f>
        <v>Repeat</v>
      </c>
      <c r="K1536" s="27" t="str">
        <f>IF(StockData[[#This Row],[Spread]]&lt;5,"Low",IF(StockData[[#This Row],[Spread]]&lt;=15,"Medium","High"))</f>
        <v>Medium</v>
      </c>
      <c r="L1536" s="27" t="str">
        <f>IF(StockData[[#This Row],[Spread]] &gt; AVERAGE(StockData[Spread]) * 1.2, "High", IF(StockData[[#This Row],[Spread]] &lt; AVERAGE(StockData[Spread]) * 0.8, "Low", "Medium"))</f>
        <v>Medium</v>
      </c>
      <c r="M1536" s="13">
        <f>(StockData[[#This Row],[close]] - StockData[[#This Row],[open]] )/ StockData[[#This Row],[open]]</f>
        <v>-4.9243106866102032E-2</v>
      </c>
      <c r="N1536" s="27">
        <f>IF(StockData[[#This Row],[change%]] &gt; 0.02, 0.9, IF(StockData[[#This Row],[change%]] &lt; -0.02, -0.9, 0))</f>
        <v>-0.9</v>
      </c>
      <c r="O1536" s="27" t="str">
        <f>IF(StockData[[#This Row],[sentiment score]] &gt; 0.5, "Positive", IF(StockData[[#This Row],[sentiment score]] &lt; -0.5, "Negative", "Neutral"))</f>
        <v>Negative</v>
      </c>
    </row>
    <row r="1537" spans="1:15" x14ac:dyDescent="0.3">
      <c r="A1537" s="1">
        <v>43601</v>
      </c>
      <c r="B1537" s="2">
        <v>229.49</v>
      </c>
      <c r="C1537" s="2">
        <v>231</v>
      </c>
      <c r="D1537" s="2">
        <v>226.5</v>
      </c>
      <c r="E1537" s="2">
        <v>228.33</v>
      </c>
      <c r="F1537" s="2">
        <v>7483273</v>
      </c>
      <c r="G1537" s="27" t="str">
        <f>TEXT(StockData[[#This Row],[Date]],"dddd")</f>
        <v>Thursday</v>
      </c>
      <c r="H1537" s="27" t="str">
        <f>TEXT(StockData[[#This Row],[Date]],"mmm yyyy")</f>
        <v>May 2019</v>
      </c>
      <c r="I1537" s="2">
        <f>StockData[[#This Row],[high]] - StockData[[#This Row],[low]]</f>
        <v>4.5</v>
      </c>
      <c r="J1537" s="27" t="str">
        <f>IF(StockData[[#This Row],[high]]=_xlfn.MAXIFS(StockData[high],StockData[Date],"&lt;="&amp;StockData[[#This Row],[Date]]),"New High","Repeat")</f>
        <v>Repeat</v>
      </c>
      <c r="K1537" s="27" t="str">
        <f>IF(StockData[[#This Row],[Spread]]&lt;5,"Low",IF(StockData[[#This Row],[Spread]]&lt;=15,"Medium","High"))</f>
        <v>Low</v>
      </c>
      <c r="L1537" s="27" t="str">
        <f>IF(StockData[[#This Row],[Spread]] &gt; AVERAGE(StockData[Spread]) * 1.2, "High", IF(StockData[[#This Row],[Spread]] &lt; AVERAGE(StockData[Spread]) * 0.8, "Low", "Medium"))</f>
        <v>Low</v>
      </c>
      <c r="M1537" s="13">
        <f>(StockData[[#This Row],[close]] - StockData[[#This Row],[open]] )/ StockData[[#This Row],[open]]</f>
        <v>-5.0546864787136547E-3</v>
      </c>
      <c r="N1537" s="27">
        <f>IF(StockData[[#This Row],[change%]] &gt; 0.02, 0.9, IF(StockData[[#This Row],[change%]] &lt; -0.02, -0.9, 0))</f>
        <v>0</v>
      </c>
      <c r="O1537" s="27" t="str">
        <f>IF(StockData[[#This Row],[sentiment score]] &gt; 0.5, "Positive", IF(StockData[[#This Row],[sentiment score]] &lt; -0.5, "Negative", "Neutral"))</f>
        <v>Neutral</v>
      </c>
    </row>
    <row r="1538" spans="1:15" x14ac:dyDescent="0.3">
      <c r="A1538" s="1">
        <v>43600</v>
      </c>
      <c r="B1538" s="2">
        <v>229.32</v>
      </c>
      <c r="C1538" s="2">
        <v>232.44</v>
      </c>
      <c r="D1538" s="2">
        <v>225.25</v>
      </c>
      <c r="E1538" s="2">
        <v>231.95</v>
      </c>
      <c r="F1538" s="2">
        <v>7295976</v>
      </c>
      <c r="G1538" s="27" t="str">
        <f>TEXT(StockData[[#This Row],[Date]],"dddd")</f>
        <v>Wednesday</v>
      </c>
      <c r="H1538" s="27" t="str">
        <f>TEXT(StockData[[#This Row],[Date]],"mmm yyyy")</f>
        <v>May 2019</v>
      </c>
      <c r="I1538" s="2">
        <f>StockData[[#This Row],[high]] - StockData[[#This Row],[low]]</f>
        <v>7.1899999999999977</v>
      </c>
      <c r="J1538" s="27" t="str">
        <f>IF(StockData[[#This Row],[high]]=_xlfn.MAXIFS(StockData[high],StockData[Date],"&lt;="&amp;StockData[[#This Row],[Date]]),"New High","Repeat")</f>
        <v>Repeat</v>
      </c>
      <c r="K1538" s="27" t="str">
        <f>IF(StockData[[#This Row],[Spread]]&lt;5,"Low",IF(StockData[[#This Row],[Spread]]&lt;=15,"Medium","High"))</f>
        <v>Medium</v>
      </c>
      <c r="L1538" s="27" t="str">
        <f>IF(StockData[[#This Row],[Spread]] &gt; AVERAGE(StockData[Spread]) * 1.2, "High", IF(StockData[[#This Row],[Spread]] &lt; AVERAGE(StockData[Spread]) * 0.8, "Low", "Medium"))</f>
        <v>Low</v>
      </c>
      <c r="M1538" s="13">
        <f>(StockData[[#This Row],[close]] - StockData[[#This Row],[open]] )/ StockData[[#This Row],[open]]</f>
        <v>1.1468690040118593E-2</v>
      </c>
      <c r="N1538" s="27">
        <f>IF(StockData[[#This Row],[change%]] &gt; 0.02, 0.9, IF(StockData[[#This Row],[change%]] &lt; -0.02, -0.9, 0))</f>
        <v>0</v>
      </c>
      <c r="O1538" s="27" t="str">
        <f>IF(StockData[[#This Row],[sentiment score]] &gt; 0.5, "Positive", IF(StockData[[#This Row],[sentiment score]] &lt; -0.5, "Negative", "Neutral"))</f>
        <v>Neutral</v>
      </c>
    </row>
    <row r="1539" spans="1:15" x14ac:dyDescent="0.3">
      <c r="A1539" s="1">
        <v>43599</v>
      </c>
      <c r="B1539" s="2">
        <v>229.3</v>
      </c>
      <c r="C1539" s="2">
        <v>234.5</v>
      </c>
      <c r="D1539" s="2">
        <v>228</v>
      </c>
      <c r="E1539" s="2">
        <v>232.31</v>
      </c>
      <c r="F1539" s="2">
        <v>7252412</v>
      </c>
      <c r="G1539" s="27" t="str">
        <f>TEXT(StockData[[#This Row],[Date]],"dddd")</f>
        <v>Tuesday</v>
      </c>
      <c r="H1539" s="27" t="str">
        <f>TEXT(StockData[[#This Row],[Date]],"mmm yyyy")</f>
        <v>May 2019</v>
      </c>
      <c r="I1539" s="2">
        <f>StockData[[#This Row],[high]] - StockData[[#This Row],[low]]</f>
        <v>6.5</v>
      </c>
      <c r="J1539" s="27" t="str">
        <f>IF(StockData[[#This Row],[high]]=_xlfn.MAXIFS(StockData[high],StockData[Date],"&lt;="&amp;StockData[[#This Row],[Date]]),"New High","Repeat")</f>
        <v>Repeat</v>
      </c>
      <c r="K1539" s="27" t="str">
        <f>IF(StockData[[#This Row],[Spread]]&lt;5,"Low",IF(StockData[[#This Row],[Spread]]&lt;=15,"Medium","High"))</f>
        <v>Medium</v>
      </c>
      <c r="L1539" s="27" t="str">
        <f>IF(StockData[[#This Row],[Spread]] &gt; AVERAGE(StockData[Spread]) * 1.2, "High", IF(StockData[[#This Row],[Spread]] &lt; AVERAGE(StockData[Spread]) * 0.8, "Low", "Medium"))</f>
        <v>Low</v>
      </c>
      <c r="M1539" s="13">
        <f>(StockData[[#This Row],[close]] - StockData[[#This Row],[open]] )/ StockData[[#This Row],[open]]</f>
        <v>1.3126907980811123E-2</v>
      </c>
      <c r="N1539" s="27">
        <f>IF(StockData[[#This Row],[change%]] &gt; 0.02, 0.9, IF(StockData[[#This Row],[change%]] &lt; -0.02, -0.9, 0))</f>
        <v>0</v>
      </c>
      <c r="O1539" s="27" t="str">
        <f>IF(StockData[[#This Row],[sentiment score]] &gt; 0.5, "Positive", IF(StockData[[#This Row],[sentiment score]] &lt; -0.5, "Negative", "Neutral"))</f>
        <v>Neutral</v>
      </c>
    </row>
    <row r="1540" spans="1:15" x14ac:dyDescent="0.3">
      <c r="A1540" s="1">
        <v>43598</v>
      </c>
      <c r="B1540" s="2">
        <v>232.01</v>
      </c>
      <c r="C1540" s="2">
        <v>232.47</v>
      </c>
      <c r="D1540" s="2">
        <v>224.5</v>
      </c>
      <c r="E1540" s="2">
        <v>227.01</v>
      </c>
      <c r="F1540" s="2">
        <v>10834796</v>
      </c>
      <c r="G1540" s="27" t="str">
        <f>TEXT(StockData[[#This Row],[Date]],"dddd")</f>
        <v>Monday</v>
      </c>
      <c r="H1540" s="27" t="str">
        <f>TEXT(StockData[[#This Row],[Date]],"mmm yyyy")</f>
        <v>May 2019</v>
      </c>
      <c r="I1540" s="2">
        <f>StockData[[#This Row],[high]] - StockData[[#This Row],[low]]</f>
        <v>7.9699999999999989</v>
      </c>
      <c r="J1540" s="27" t="str">
        <f>IF(StockData[[#This Row],[high]]=_xlfn.MAXIFS(StockData[high],StockData[Date],"&lt;="&amp;StockData[[#This Row],[Date]]),"New High","Repeat")</f>
        <v>Repeat</v>
      </c>
      <c r="K1540" s="27" t="str">
        <f>IF(StockData[[#This Row],[Spread]]&lt;5,"Low",IF(StockData[[#This Row],[Spread]]&lt;=15,"Medium","High"))</f>
        <v>Medium</v>
      </c>
      <c r="L1540" s="27" t="str">
        <f>IF(StockData[[#This Row],[Spread]] &gt; AVERAGE(StockData[Spread]) * 1.2, "High", IF(StockData[[#This Row],[Spread]] &lt; AVERAGE(StockData[Spread]) * 0.8, "Low", "Medium"))</f>
        <v>Low</v>
      </c>
      <c r="M1540" s="13">
        <f>(StockData[[#This Row],[close]] - StockData[[#This Row],[open]] )/ StockData[[#This Row],[open]]</f>
        <v>-2.1550795224343781E-2</v>
      </c>
      <c r="N1540" s="27">
        <f>IF(StockData[[#This Row],[change%]] &gt; 0.02, 0.9, IF(StockData[[#This Row],[change%]] &lt; -0.02, -0.9, 0))</f>
        <v>-0.9</v>
      </c>
      <c r="O1540" s="27" t="str">
        <f>IF(StockData[[#This Row],[sentiment score]] &gt; 0.5, "Positive", IF(StockData[[#This Row],[sentiment score]] &lt; -0.5, "Negative", "Neutral"))</f>
        <v>Negative</v>
      </c>
    </row>
    <row r="1541" spans="1:15" x14ac:dyDescent="0.3">
      <c r="A1541" s="1">
        <v>43595</v>
      </c>
      <c r="B1541" s="2">
        <v>239.75</v>
      </c>
      <c r="C1541" s="2">
        <v>241.99</v>
      </c>
      <c r="D1541" s="2">
        <v>236.02</v>
      </c>
      <c r="E1541" s="2">
        <v>239.52</v>
      </c>
      <c r="F1541" s="2">
        <v>7008336</v>
      </c>
      <c r="G1541" s="27" t="str">
        <f>TEXT(StockData[[#This Row],[Date]],"dddd")</f>
        <v>Friday</v>
      </c>
      <c r="H1541" s="27" t="str">
        <f>TEXT(StockData[[#This Row],[Date]],"mmm yyyy")</f>
        <v>May 2019</v>
      </c>
      <c r="I1541" s="2">
        <f>StockData[[#This Row],[high]] - StockData[[#This Row],[low]]</f>
        <v>5.9699999999999989</v>
      </c>
      <c r="J1541" s="27" t="str">
        <f>IF(StockData[[#This Row],[high]]=_xlfn.MAXIFS(StockData[high],StockData[Date],"&lt;="&amp;StockData[[#This Row],[Date]]),"New High","Repeat")</f>
        <v>Repeat</v>
      </c>
      <c r="K1541" s="27" t="str">
        <f>IF(StockData[[#This Row],[Spread]]&lt;5,"Low",IF(StockData[[#This Row],[Spread]]&lt;=15,"Medium","High"))</f>
        <v>Medium</v>
      </c>
      <c r="L1541" s="27" t="str">
        <f>IF(StockData[[#This Row],[Spread]] &gt; AVERAGE(StockData[Spread]) * 1.2, "High", IF(StockData[[#This Row],[Spread]] &lt; AVERAGE(StockData[Spread]) * 0.8, "Low", "Medium"))</f>
        <v>Low</v>
      </c>
      <c r="M1541" s="13">
        <f>(StockData[[#This Row],[close]] - StockData[[#This Row],[open]] )/ StockData[[#This Row],[open]]</f>
        <v>-9.5933263816471229E-4</v>
      </c>
      <c r="N1541" s="27">
        <f>IF(StockData[[#This Row],[change%]] &gt; 0.02, 0.9, IF(StockData[[#This Row],[change%]] &lt; -0.02, -0.9, 0))</f>
        <v>0</v>
      </c>
      <c r="O1541" s="27" t="str">
        <f>IF(StockData[[#This Row],[sentiment score]] &gt; 0.5, "Positive", IF(StockData[[#This Row],[sentiment score]] &lt; -0.5, "Negative", "Neutral"))</f>
        <v>Neutral</v>
      </c>
    </row>
    <row r="1542" spans="1:15" x14ac:dyDescent="0.3">
      <c r="A1542" s="1">
        <v>43594</v>
      </c>
      <c r="B1542" s="2">
        <v>242</v>
      </c>
      <c r="C1542" s="2">
        <v>243.68</v>
      </c>
      <c r="D1542" s="2">
        <v>236.94</v>
      </c>
      <c r="E1542" s="2">
        <v>241.98</v>
      </c>
      <c r="F1542" s="2">
        <v>6711382</v>
      </c>
      <c r="G1542" s="27" t="str">
        <f>TEXT(StockData[[#This Row],[Date]],"dddd")</f>
        <v>Thursday</v>
      </c>
      <c r="H1542" s="27" t="str">
        <f>TEXT(StockData[[#This Row],[Date]],"mmm yyyy")</f>
        <v>May 2019</v>
      </c>
      <c r="I1542" s="2">
        <f>StockData[[#This Row],[high]] - StockData[[#This Row],[low]]</f>
        <v>6.7400000000000091</v>
      </c>
      <c r="J1542" s="27" t="str">
        <f>IF(StockData[[#This Row],[high]]=_xlfn.MAXIFS(StockData[high],StockData[Date],"&lt;="&amp;StockData[[#This Row],[Date]]),"New High","Repeat")</f>
        <v>Repeat</v>
      </c>
      <c r="K1542" s="27" t="str">
        <f>IF(StockData[[#This Row],[Spread]]&lt;5,"Low",IF(StockData[[#This Row],[Spread]]&lt;=15,"Medium","High"))</f>
        <v>Medium</v>
      </c>
      <c r="L1542" s="27" t="str">
        <f>IF(StockData[[#This Row],[Spread]] &gt; AVERAGE(StockData[Spread]) * 1.2, "High", IF(StockData[[#This Row],[Spread]] &lt; AVERAGE(StockData[Spread]) * 0.8, "Low", "Medium"))</f>
        <v>Low</v>
      </c>
      <c r="M1542" s="13">
        <f>(StockData[[#This Row],[close]] - StockData[[#This Row],[open]] )/ StockData[[#This Row],[open]]</f>
        <v>-8.264462809921583E-5</v>
      </c>
      <c r="N1542" s="27">
        <f>IF(StockData[[#This Row],[change%]] &gt; 0.02, 0.9, IF(StockData[[#This Row],[change%]] &lt; -0.02, -0.9, 0))</f>
        <v>0</v>
      </c>
      <c r="O1542" s="27" t="str">
        <f>IF(StockData[[#This Row],[sentiment score]] &gt; 0.5, "Positive", IF(StockData[[#This Row],[sentiment score]] &lt; -0.5, "Negative", "Neutral"))</f>
        <v>Neutral</v>
      </c>
    </row>
    <row r="1543" spans="1:15" x14ac:dyDescent="0.3">
      <c r="A1543" s="1">
        <v>43593</v>
      </c>
      <c r="B1543" s="2">
        <v>246.94</v>
      </c>
      <c r="C1543" s="2">
        <v>250.6</v>
      </c>
      <c r="D1543" s="2">
        <v>244.2</v>
      </c>
      <c r="E1543" s="2">
        <v>244.84</v>
      </c>
      <c r="F1543" s="2">
        <v>6176440</v>
      </c>
      <c r="G1543" s="27" t="str">
        <f>TEXT(StockData[[#This Row],[Date]],"dddd")</f>
        <v>Wednesday</v>
      </c>
      <c r="H1543" s="27" t="str">
        <f>TEXT(StockData[[#This Row],[Date]],"mmm yyyy")</f>
        <v>May 2019</v>
      </c>
      <c r="I1543" s="2">
        <f>StockData[[#This Row],[high]] - StockData[[#This Row],[low]]</f>
        <v>6.4000000000000057</v>
      </c>
      <c r="J1543" s="27" t="str">
        <f>IF(StockData[[#This Row],[high]]=_xlfn.MAXIFS(StockData[high],StockData[Date],"&lt;="&amp;StockData[[#This Row],[Date]]),"New High","Repeat")</f>
        <v>Repeat</v>
      </c>
      <c r="K1543" s="27" t="str">
        <f>IF(StockData[[#This Row],[Spread]]&lt;5,"Low",IF(StockData[[#This Row],[Spread]]&lt;=15,"Medium","High"))</f>
        <v>Medium</v>
      </c>
      <c r="L1543" s="27" t="str">
        <f>IF(StockData[[#This Row],[Spread]] &gt; AVERAGE(StockData[Spread]) * 1.2, "High", IF(StockData[[#This Row],[Spread]] &lt; AVERAGE(StockData[Spread]) * 0.8, "Low", "Medium"))</f>
        <v>Low</v>
      </c>
      <c r="M1543" s="13">
        <f>(StockData[[#This Row],[close]] - StockData[[#This Row],[open]] )/ StockData[[#This Row],[open]]</f>
        <v>-8.5040900623633044E-3</v>
      </c>
      <c r="N1543" s="27">
        <f>IF(StockData[[#This Row],[change%]] &gt; 0.02, 0.9, IF(StockData[[#This Row],[change%]] &lt; -0.02, -0.9, 0))</f>
        <v>0</v>
      </c>
      <c r="O1543" s="27" t="str">
        <f>IF(StockData[[#This Row],[sentiment score]] &gt; 0.5, "Positive", IF(StockData[[#This Row],[sentiment score]] &lt; -0.5, "Negative", "Neutral"))</f>
        <v>Neutral</v>
      </c>
    </row>
    <row r="1544" spans="1:15" x14ac:dyDescent="0.3">
      <c r="A1544" s="1">
        <v>43592</v>
      </c>
      <c r="B1544" s="2">
        <v>256.8</v>
      </c>
      <c r="C1544" s="2">
        <v>257.20999999999998</v>
      </c>
      <c r="D1544" s="2">
        <v>245.1</v>
      </c>
      <c r="E1544" s="2">
        <v>247.06</v>
      </c>
      <c r="F1544" s="2">
        <v>10131408</v>
      </c>
      <c r="G1544" s="27" t="str">
        <f>TEXT(StockData[[#This Row],[Date]],"dddd")</f>
        <v>Tuesday</v>
      </c>
      <c r="H1544" s="27" t="str">
        <f>TEXT(StockData[[#This Row],[Date]],"mmm yyyy")</f>
        <v>May 2019</v>
      </c>
      <c r="I1544" s="2">
        <f>StockData[[#This Row],[high]] - StockData[[#This Row],[low]]</f>
        <v>12.109999999999985</v>
      </c>
      <c r="J1544" s="27" t="str">
        <f>IF(StockData[[#This Row],[high]]=_xlfn.MAXIFS(StockData[high],StockData[Date],"&lt;="&amp;StockData[[#This Row],[Date]]),"New High","Repeat")</f>
        <v>Repeat</v>
      </c>
      <c r="K1544" s="27" t="str">
        <f>IF(StockData[[#This Row],[Spread]]&lt;5,"Low",IF(StockData[[#This Row],[Spread]]&lt;=15,"Medium","High"))</f>
        <v>Medium</v>
      </c>
      <c r="L1544" s="27" t="str">
        <f>IF(StockData[[#This Row],[Spread]] &gt; AVERAGE(StockData[Spread]) * 1.2, "High", IF(StockData[[#This Row],[Spread]] &lt; AVERAGE(StockData[Spread]) * 0.8, "Low", "Medium"))</f>
        <v>Medium</v>
      </c>
      <c r="M1544" s="13">
        <f>(StockData[[#This Row],[close]] - StockData[[#This Row],[open]] )/ StockData[[#This Row],[open]]</f>
        <v>-3.7928348909657357E-2</v>
      </c>
      <c r="N1544" s="27">
        <f>IF(StockData[[#This Row],[change%]] &gt; 0.02, 0.9, IF(StockData[[#This Row],[change%]] &lt; -0.02, -0.9, 0))</f>
        <v>-0.9</v>
      </c>
      <c r="O1544" s="27" t="str">
        <f>IF(StockData[[#This Row],[sentiment score]] &gt; 0.5, "Positive", IF(StockData[[#This Row],[sentiment score]] &lt; -0.5, "Negative", "Neutral"))</f>
        <v>Negative</v>
      </c>
    </row>
    <row r="1545" spans="1:15" x14ac:dyDescent="0.3">
      <c r="A1545" s="1">
        <v>43591</v>
      </c>
      <c r="B1545" s="2">
        <v>250.02</v>
      </c>
      <c r="C1545" s="2">
        <v>258.35000000000002</v>
      </c>
      <c r="D1545" s="2">
        <v>248.5</v>
      </c>
      <c r="E1545" s="2">
        <v>255.34</v>
      </c>
      <c r="F1545" s="2">
        <v>10833943</v>
      </c>
      <c r="G1545" s="27" t="str">
        <f>TEXT(StockData[[#This Row],[Date]],"dddd")</f>
        <v>Monday</v>
      </c>
      <c r="H1545" s="27" t="str">
        <f>TEXT(StockData[[#This Row],[Date]],"mmm yyyy")</f>
        <v>May 2019</v>
      </c>
      <c r="I1545" s="2">
        <f>StockData[[#This Row],[high]] - StockData[[#This Row],[low]]</f>
        <v>9.8500000000000227</v>
      </c>
      <c r="J1545" s="27" t="str">
        <f>IF(StockData[[#This Row],[high]]=_xlfn.MAXIFS(StockData[high],StockData[Date],"&lt;="&amp;StockData[[#This Row],[Date]]),"New High","Repeat")</f>
        <v>Repeat</v>
      </c>
      <c r="K1545" s="27" t="str">
        <f>IF(StockData[[#This Row],[Spread]]&lt;5,"Low",IF(StockData[[#This Row],[Spread]]&lt;=15,"Medium","High"))</f>
        <v>Medium</v>
      </c>
      <c r="L1545" s="27" t="str">
        <f>IF(StockData[[#This Row],[Spread]] &gt; AVERAGE(StockData[Spread]) * 1.2, "High", IF(StockData[[#This Row],[Spread]] &lt; AVERAGE(StockData[Spread]) * 0.8, "Low", "Medium"))</f>
        <v>Low</v>
      </c>
      <c r="M1545" s="13">
        <f>(StockData[[#This Row],[close]] - StockData[[#This Row],[open]] )/ StockData[[#This Row],[open]]</f>
        <v>2.1278297736181076E-2</v>
      </c>
      <c r="N1545" s="27">
        <f>IF(StockData[[#This Row],[change%]] &gt; 0.02, 0.9, IF(StockData[[#This Row],[change%]] &lt; -0.02, -0.9, 0))</f>
        <v>0.9</v>
      </c>
      <c r="O1545" s="27" t="str">
        <f>IF(StockData[[#This Row],[sentiment score]] &gt; 0.5, "Positive", IF(StockData[[#This Row],[sentiment score]] &lt; -0.5, "Negative", "Neutral"))</f>
        <v>Positive</v>
      </c>
    </row>
    <row r="1546" spans="1:15" x14ac:dyDescent="0.3">
      <c r="A1546" s="1">
        <v>43588</v>
      </c>
      <c r="B1546" s="2">
        <v>243.86</v>
      </c>
      <c r="C1546" s="2">
        <v>256.61</v>
      </c>
      <c r="D1546" s="2">
        <v>243.49</v>
      </c>
      <c r="E1546" s="2">
        <v>255.03</v>
      </c>
      <c r="F1546" s="2">
        <v>23706771</v>
      </c>
      <c r="G1546" s="27" t="str">
        <f>TEXT(StockData[[#This Row],[Date]],"dddd")</f>
        <v>Friday</v>
      </c>
      <c r="H1546" s="27" t="str">
        <f>TEXT(StockData[[#This Row],[Date]],"mmm yyyy")</f>
        <v>May 2019</v>
      </c>
      <c r="I1546" s="2">
        <f>StockData[[#This Row],[high]] - StockData[[#This Row],[low]]</f>
        <v>13.120000000000005</v>
      </c>
      <c r="J1546" s="27" t="str">
        <f>IF(StockData[[#This Row],[high]]=_xlfn.MAXIFS(StockData[high],StockData[Date],"&lt;="&amp;StockData[[#This Row],[Date]]),"New High","Repeat")</f>
        <v>Repeat</v>
      </c>
      <c r="K1546" s="27" t="str">
        <f>IF(StockData[[#This Row],[Spread]]&lt;5,"Low",IF(StockData[[#This Row],[Spread]]&lt;=15,"Medium","High"))</f>
        <v>Medium</v>
      </c>
      <c r="L1546" s="27" t="str">
        <f>IF(StockData[[#This Row],[Spread]] &gt; AVERAGE(StockData[Spread]) * 1.2, "High", IF(StockData[[#This Row],[Spread]] &lt; AVERAGE(StockData[Spread]) * 0.8, "Low", "Medium"))</f>
        <v>Medium</v>
      </c>
      <c r="M1546" s="13">
        <f>(StockData[[#This Row],[close]] - StockData[[#This Row],[open]] )/ StockData[[#This Row],[open]]</f>
        <v>4.5804970064791221E-2</v>
      </c>
      <c r="N1546" s="27">
        <f>IF(StockData[[#This Row],[change%]] &gt; 0.02, 0.9, IF(StockData[[#This Row],[change%]] &lt; -0.02, -0.9, 0))</f>
        <v>0.9</v>
      </c>
      <c r="O1546" s="27" t="str">
        <f>IF(StockData[[#This Row],[sentiment score]] &gt; 0.5, "Positive", IF(StockData[[#This Row],[sentiment score]] &lt; -0.5, "Negative", "Neutral"))</f>
        <v>Positive</v>
      </c>
    </row>
    <row r="1547" spans="1:15" x14ac:dyDescent="0.3">
      <c r="A1547" s="1">
        <v>43587</v>
      </c>
      <c r="B1547" s="2">
        <v>245.52</v>
      </c>
      <c r="C1547" s="2">
        <v>247.13</v>
      </c>
      <c r="D1547" s="2">
        <v>237.72</v>
      </c>
      <c r="E1547" s="2">
        <v>244.1</v>
      </c>
      <c r="F1547" s="2">
        <v>18159339</v>
      </c>
      <c r="G1547" s="27" t="str">
        <f>TEXT(StockData[[#This Row],[Date]],"dddd")</f>
        <v>Thursday</v>
      </c>
      <c r="H1547" s="27" t="str">
        <f>TEXT(StockData[[#This Row],[Date]],"mmm yyyy")</f>
        <v>May 2019</v>
      </c>
      <c r="I1547" s="2">
        <f>StockData[[#This Row],[high]] - StockData[[#This Row],[low]]</f>
        <v>9.4099999999999966</v>
      </c>
      <c r="J1547" s="27" t="str">
        <f>IF(StockData[[#This Row],[high]]=_xlfn.MAXIFS(StockData[high],StockData[Date],"&lt;="&amp;StockData[[#This Row],[Date]]),"New High","Repeat")</f>
        <v>Repeat</v>
      </c>
      <c r="K1547" s="27" t="str">
        <f>IF(StockData[[#This Row],[Spread]]&lt;5,"Low",IF(StockData[[#This Row],[Spread]]&lt;=15,"Medium","High"))</f>
        <v>Medium</v>
      </c>
      <c r="L1547" s="27" t="str">
        <f>IF(StockData[[#This Row],[Spread]] &gt; AVERAGE(StockData[Spread]) * 1.2, "High", IF(StockData[[#This Row],[Spread]] &lt; AVERAGE(StockData[Spread]) * 0.8, "Low", "Medium"))</f>
        <v>Low</v>
      </c>
      <c r="M1547" s="13">
        <f>(StockData[[#This Row],[close]] - StockData[[#This Row],[open]] )/ StockData[[#This Row],[open]]</f>
        <v>-5.7836428804171388E-3</v>
      </c>
      <c r="N1547" s="27">
        <f>IF(StockData[[#This Row],[change%]] &gt; 0.02, 0.9, IF(StockData[[#This Row],[change%]] &lt; -0.02, -0.9, 0))</f>
        <v>0</v>
      </c>
      <c r="O1547" s="27" t="str">
        <f>IF(StockData[[#This Row],[sentiment score]] &gt; 0.5, "Positive", IF(StockData[[#This Row],[sentiment score]] &lt; -0.5, "Negative", "Neutral"))</f>
        <v>Neutral</v>
      </c>
    </row>
    <row r="1548" spans="1:15" x14ac:dyDescent="0.3">
      <c r="A1548" s="1">
        <v>43586</v>
      </c>
      <c r="B1548" s="2">
        <v>238.85</v>
      </c>
      <c r="C1548" s="2">
        <v>240</v>
      </c>
      <c r="D1548" s="2">
        <v>231.5</v>
      </c>
      <c r="E1548" s="2">
        <v>234.01</v>
      </c>
      <c r="F1548" s="2">
        <v>10704354</v>
      </c>
      <c r="G1548" s="27" t="str">
        <f>TEXT(StockData[[#This Row],[Date]],"dddd")</f>
        <v>Wednesday</v>
      </c>
      <c r="H1548" s="27" t="str">
        <f>TEXT(StockData[[#This Row],[Date]],"mmm yyyy")</f>
        <v>May 2019</v>
      </c>
      <c r="I1548" s="2">
        <f>StockData[[#This Row],[high]] - StockData[[#This Row],[low]]</f>
        <v>8.5</v>
      </c>
      <c r="J1548" s="27" t="str">
        <f>IF(StockData[[#This Row],[high]]=_xlfn.MAXIFS(StockData[high],StockData[Date],"&lt;="&amp;StockData[[#This Row],[Date]]),"New High","Repeat")</f>
        <v>Repeat</v>
      </c>
      <c r="K1548" s="27" t="str">
        <f>IF(StockData[[#This Row],[Spread]]&lt;5,"Low",IF(StockData[[#This Row],[Spread]]&lt;=15,"Medium","High"))</f>
        <v>Medium</v>
      </c>
      <c r="L1548" s="27" t="str">
        <f>IF(StockData[[#This Row],[Spread]] &gt; AVERAGE(StockData[Spread]) * 1.2, "High", IF(StockData[[#This Row],[Spread]] &lt; AVERAGE(StockData[Spread]) * 0.8, "Low", "Medium"))</f>
        <v>Low</v>
      </c>
      <c r="M1548" s="13">
        <f>(StockData[[#This Row],[close]] - StockData[[#This Row],[open]] )/ StockData[[#This Row],[open]]</f>
        <v>-2.0263763868536754E-2</v>
      </c>
      <c r="N1548" s="27">
        <f>IF(StockData[[#This Row],[change%]] &gt; 0.02, 0.9, IF(StockData[[#This Row],[change%]] &lt; -0.02, -0.9, 0))</f>
        <v>-0.9</v>
      </c>
      <c r="O1548" s="27" t="str">
        <f>IF(StockData[[#This Row],[sentiment score]] &gt; 0.5, "Positive", IF(StockData[[#This Row],[sentiment score]] &lt; -0.5, "Negative", "Neutral"))</f>
        <v>Negative</v>
      </c>
    </row>
    <row r="1549" spans="1:15" x14ac:dyDescent="0.3">
      <c r="A1549" s="1">
        <v>43585</v>
      </c>
      <c r="B1549" s="2">
        <v>242.06</v>
      </c>
      <c r="C1549" s="2">
        <v>244.21</v>
      </c>
      <c r="D1549" s="2">
        <v>237</v>
      </c>
      <c r="E1549" s="2">
        <v>238.69</v>
      </c>
      <c r="F1549" s="2">
        <v>9464628</v>
      </c>
      <c r="G1549" s="27" t="str">
        <f>TEXT(StockData[[#This Row],[Date]],"dddd")</f>
        <v>Tuesday</v>
      </c>
      <c r="H1549" s="27" t="str">
        <f>TEXT(StockData[[#This Row],[Date]],"mmm yyyy")</f>
        <v>Apr 2019</v>
      </c>
      <c r="I1549" s="2">
        <f>StockData[[#This Row],[high]] - StockData[[#This Row],[low]]</f>
        <v>7.210000000000008</v>
      </c>
      <c r="J1549" s="27" t="str">
        <f>IF(StockData[[#This Row],[high]]=_xlfn.MAXIFS(StockData[high],StockData[Date],"&lt;="&amp;StockData[[#This Row],[Date]]),"New High","Repeat")</f>
        <v>Repeat</v>
      </c>
      <c r="K1549" s="27" t="str">
        <f>IF(StockData[[#This Row],[Spread]]&lt;5,"Low",IF(StockData[[#This Row],[Spread]]&lt;=15,"Medium","High"))</f>
        <v>Medium</v>
      </c>
      <c r="L1549" s="27" t="str">
        <f>IF(StockData[[#This Row],[Spread]] &gt; AVERAGE(StockData[Spread]) * 1.2, "High", IF(StockData[[#This Row],[Spread]] &lt; AVERAGE(StockData[Spread]) * 0.8, "Low", "Medium"))</f>
        <v>Low</v>
      </c>
      <c r="M1549" s="13">
        <f>(StockData[[#This Row],[close]] - StockData[[#This Row],[open]] )/ StockData[[#This Row],[open]]</f>
        <v>-1.3922168057506422E-2</v>
      </c>
      <c r="N1549" s="27">
        <f>IF(StockData[[#This Row],[change%]] &gt; 0.02, 0.9, IF(StockData[[#This Row],[change%]] &lt; -0.02, -0.9, 0))</f>
        <v>0</v>
      </c>
      <c r="O1549" s="27" t="str">
        <f>IF(StockData[[#This Row],[sentiment score]] &gt; 0.5, "Positive", IF(StockData[[#This Row],[sentiment score]] &lt; -0.5, "Negative", "Neutral"))</f>
        <v>Neutral</v>
      </c>
    </row>
    <row r="1550" spans="1:15" x14ac:dyDescent="0.3">
      <c r="A1550" s="1">
        <v>43584</v>
      </c>
      <c r="B1550" s="2">
        <v>235.86</v>
      </c>
      <c r="C1550" s="2">
        <v>243.98</v>
      </c>
      <c r="D1550" s="2">
        <v>232.17</v>
      </c>
      <c r="E1550" s="2">
        <v>241.47</v>
      </c>
      <c r="F1550" s="2">
        <v>16714476</v>
      </c>
      <c r="G1550" s="27" t="str">
        <f>TEXT(StockData[[#This Row],[Date]],"dddd")</f>
        <v>Monday</v>
      </c>
      <c r="H1550" s="27" t="str">
        <f>TEXT(StockData[[#This Row],[Date]],"mmm yyyy")</f>
        <v>Apr 2019</v>
      </c>
      <c r="I1550" s="2">
        <f>StockData[[#This Row],[high]] - StockData[[#This Row],[low]]</f>
        <v>11.810000000000002</v>
      </c>
      <c r="J1550" s="27" t="str">
        <f>IF(StockData[[#This Row],[high]]=_xlfn.MAXIFS(StockData[high],StockData[Date],"&lt;="&amp;StockData[[#This Row],[Date]]),"New High","Repeat")</f>
        <v>Repeat</v>
      </c>
      <c r="K1550" s="27" t="str">
        <f>IF(StockData[[#This Row],[Spread]]&lt;5,"Low",IF(StockData[[#This Row],[Spread]]&lt;=15,"Medium","High"))</f>
        <v>Medium</v>
      </c>
      <c r="L1550" s="27" t="str">
        <f>IF(StockData[[#This Row],[Spread]] &gt; AVERAGE(StockData[Spread]) * 1.2, "High", IF(StockData[[#This Row],[Spread]] &lt; AVERAGE(StockData[Spread]) * 0.8, "Low", "Medium"))</f>
        <v>Medium</v>
      </c>
      <c r="M1550" s="13">
        <f>(StockData[[#This Row],[close]] - StockData[[#This Row],[open]] )/ StockData[[#This Row],[open]]</f>
        <v>2.3785296362248728E-2</v>
      </c>
      <c r="N1550" s="27">
        <f>IF(StockData[[#This Row],[change%]] &gt; 0.02, 0.9, IF(StockData[[#This Row],[change%]] &lt; -0.02, -0.9, 0))</f>
        <v>0.9</v>
      </c>
      <c r="O1550" s="27" t="str">
        <f>IF(StockData[[#This Row],[sentiment score]] &gt; 0.5, "Positive", IF(StockData[[#This Row],[sentiment score]] &lt; -0.5, "Negative", "Neutral"))</f>
        <v>Positive</v>
      </c>
    </row>
    <row r="1551" spans="1:15" x14ac:dyDescent="0.3">
      <c r="A1551" s="1">
        <v>43581</v>
      </c>
      <c r="B1551" s="2">
        <v>246.5</v>
      </c>
      <c r="C1551" s="2">
        <v>246.68</v>
      </c>
      <c r="D1551" s="2">
        <v>231.13</v>
      </c>
      <c r="E1551" s="2">
        <v>235.14</v>
      </c>
      <c r="F1551" s="2">
        <v>22360709</v>
      </c>
      <c r="G1551" s="27" t="str">
        <f>TEXT(StockData[[#This Row],[Date]],"dddd")</f>
        <v>Friday</v>
      </c>
      <c r="H1551" s="27" t="str">
        <f>TEXT(StockData[[#This Row],[Date]],"mmm yyyy")</f>
        <v>Apr 2019</v>
      </c>
      <c r="I1551" s="2">
        <f>StockData[[#This Row],[high]] - StockData[[#This Row],[low]]</f>
        <v>15.550000000000011</v>
      </c>
      <c r="J1551" s="27" t="str">
        <f>IF(StockData[[#This Row],[high]]=_xlfn.MAXIFS(StockData[high],StockData[Date],"&lt;="&amp;StockData[[#This Row],[Date]]),"New High","Repeat")</f>
        <v>Repeat</v>
      </c>
      <c r="K1551" s="27" t="str">
        <f>IF(StockData[[#This Row],[Spread]]&lt;5,"Low",IF(StockData[[#This Row],[Spread]]&lt;=15,"Medium","High"))</f>
        <v>High</v>
      </c>
      <c r="L1551" s="27" t="str">
        <f>IF(StockData[[#This Row],[Spread]] &gt; AVERAGE(StockData[Spread]) * 1.2, "High", IF(StockData[[#This Row],[Spread]] &lt; AVERAGE(StockData[Spread]) * 0.8, "Low", "Medium"))</f>
        <v>Medium</v>
      </c>
      <c r="M1551" s="13">
        <f>(StockData[[#This Row],[close]] - StockData[[#This Row],[open]] )/ StockData[[#This Row],[open]]</f>
        <v>-4.6085192697768819E-2</v>
      </c>
      <c r="N1551" s="27">
        <f>IF(StockData[[#This Row],[change%]] &gt; 0.02, 0.9, IF(StockData[[#This Row],[change%]] &lt; -0.02, -0.9, 0))</f>
        <v>-0.9</v>
      </c>
      <c r="O1551" s="27" t="str">
        <f>IF(StockData[[#This Row],[sentiment score]] &gt; 0.5, "Positive", IF(StockData[[#This Row],[sentiment score]] &lt; -0.5, "Negative", "Neutral"))</f>
        <v>Negative</v>
      </c>
    </row>
    <row r="1552" spans="1:15" x14ac:dyDescent="0.3">
      <c r="A1552" s="1">
        <v>43580</v>
      </c>
      <c r="B1552" s="2">
        <v>255</v>
      </c>
      <c r="C1552" s="2">
        <v>259</v>
      </c>
      <c r="D1552" s="2">
        <v>246.07</v>
      </c>
      <c r="E1552" s="2">
        <v>247.63</v>
      </c>
      <c r="F1552" s="2">
        <v>21849393</v>
      </c>
      <c r="G1552" s="27" t="str">
        <f>TEXT(StockData[[#This Row],[Date]],"dddd")</f>
        <v>Thursday</v>
      </c>
      <c r="H1552" s="27" t="str">
        <f>TEXT(StockData[[#This Row],[Date]],"mmm yyyy")</f>
        <v>Apr 2019</v>
      </c>
      <c r="I1552" s="2">
        <f>StockData[[#This Row],[high]] - StockData[[#This Row],[low]]</f>
        <v>12.930000000000007</v>
      </c>
      <c r="J1552" s="27" t="str">
        <f>IF(StockData[[#This Row],[high]]=_xlfn.MAXIFS(StockData[high],StockData[Date],"&lt;="&amp;StockData[[#This Row],[Date]]),"New High","Repeat")</f>
        <v>Repeat</v>
      </c>
      <c r="K1552" s="27" t="str">
        <f>IF(StockData[[#This Row],[Spread]]&lt;5,"Low",IF(StockData[[#This Row],[Spread]]&lt;=15,"Medium","High"))</f>
        <v>Medium</v>
      </c>
      <c r="L1552" s="27" t="str">
        <f>IF(StockData[[#This Row],[Spread]] &gt; AVERAGE(StockData[Spread]) * 1.2, "High", IF(StockData[[#This Row],[Spread]] &lt; AVERAGE(StockData[Spread]) * 0.8, "Low", "Medium"))</f>
        <v>Medium</v>
      </c>
      <c r="M1552" s="13">
        <f>(StockData[[#This Row],[close]] - StockData[[#This Row],[open]] )/ StockData[[#This Row],[open]]</f>
        <v>-2.8901960784313743E-2</v>
      </c>
      <c r="N1552" s="27">
        <f>IF(StockData[[#This Row],[change%]] &gt; 0.02, 0.9, IF(StockData[[#This Row],[change%]] &lt; -0.02, -0.9, 0))</f>
        <v>-0.9</v>
      </c>
      <c r="O1552" s="27" t="str">
        <f>IF(StockData[[#This Row],[sentiment score]] &gt; 0.5, "Positive", IF(StockData[[#This Row],[sentiment score]] &lt; -0.5, "Negative", "Neutral"))</f>
        <v>Negative</v>
      </c>
    </row>
    <row r="1553" spans="1:15" x14ac:dyDescent="0.3">
      <c r="A1553" s="1">
        <v>43579</v>
      </c>
      <c r="B1553" s="2">
        <v>263.85000000000002</v>
      </c>
      <c r="C1553" s="2">
        <v>265.32</v>
      </c>
      <c r="D1553" s="2">
        <v>258</v>
      </c>
      <c r="E1553" s="2">
        <v>258.66000000000003</v>
      </c>
      <c r="F1553" s="2">
        <v>10727454</v>
      </c>
      <c r="G1553" s="27" t="str">
        <f>TEXT(StockData[[#This Row],[Date]],"dddd")</f>
        <v>Wednesday</v>
      </c>
      <c r="H1553" s="27" t="str">
        <f>TEXT(StockData[[#This Row],[Date]],"mmm yyyy")</f>
        <v>Apr 2019</v>
      </c>
      <c r="I1553" s="2">
        <f>StockData[[#This Row],[high]] - StockData[[#This Row],[low]]</f>
        <v>7.3199999999999932</v>
      </c>
      <c r="J1553" s="27" t="str">
        <f>IF(StockData[[#This Row],[high]]=_xlfn.MAXIFS(StockData[high],StockData[Date],"&lt;="&amp;StockData[[#This Row],[Date]]),"New High","Repeat")</f>
        <v>Repeat</v>
      </c>
      <c r="K1553" s="27" t="str">
        <f>IF(StockData[[#This Row],[Spread]]&lt;5,"Low",IF(StockData[[#This Row],[Spread]]&lt;=15,"Medium","High"))</f>
        <v>Medium</v>
      </c>
      <c r="L1553" s="27" t="str">
        <f>IF(StockData[[#This Row],[Spread]] &gt; AVERAGE(StockData[Spread]) * 1.2, "High", IF(StockData[[#This Row],[Spread]] &lt; AVERAGE(StockData[Spread]) * 0.8, "Low", "Medium"))</f>
        <v>Low</v>
      </c>
      <c r="M1553" s="13">
        <f>(StockData[[#This Row],[close]] - StockData[[#This Row],[open]] )/ StockData[[#This Row],[open]]</f>
        <v>-1.9670267197271166E-2</v>
      </c>
      <c r="N1553" s="27">
        <f>IF(StockData[[#This Row],[change%]] &gt; 0.02, 0.9, IF(StockData[[#This Row],[change%]] &lt; -0.02, -0.9, 0))</f>
        <v>0</v>
      </c>
      <c r="O1553" s="27" t="str">
        <f>IF(StockData[[#This Row],[sentiment score]] &gt; 0.5, "Positive", IF(StockData[[#This Row],[sentiment score]] &lt; -0.5, "Negative", "Neutral"))</f>
        <v>Neutral</v>
      </c>
    </row>
    <row r="1554" spans="1:15" x14ac:dyDescent="0.3">
      <c r="A1554" s="1">
        <v>43578</v>
      </c>
      <c r="B1554" s="2">
        <v>260.14999999999998</v>
      </c>
      <c r="C1554" s="2">
        <v>265.60000000000002</v>
      </c>
      <c r="D1554" s="2">
        <v>255.75</v>
      </c>
      <c r="E1554" s="2">
        <v>263.89999999999998</v>
      </c>
      <c r="F1554" s="2">
        <v>10943859</v>
      </c>
      <c r="G1554" s="27" t="str">
        <f>TEXT(StockData[[#This Row],[Date]],"dddd")</f>
        <v>Tuesday</v>
      </c>
      <c r="H1554" s="27" t="str">
        <f>TEXT(StockData[[#This Row],[Date]],"mmm yyyy")</f>
        <v>Apr 2019</v>
      </c>
      <c r="I1554" s="2">
        <f>StockData[[#This Row],[high]] - StockData[[#This Row],[low]]</f>
        <v>9.8500000000000227</v>
      </c>
      <c r="J1554" s="27" t="str">
        <f>IF(StockData[[#This Row],[high]]=_xlfn.MAXIFS(StockData[high],StockData[Date],"&lt;="&amp;StockData[[#This Row],[Date]]),"New High","Repeat")</f>
        <v>Repeat</v>
      </c>
      <c r="K1554" s="27" t="str">
        <f>IF(StockData[[#This Row],[Spread]]&lt;5,"Low",IF(StockData[[#This Row],[Spread]]&lt;=15,"Medium","High"))</f>
        <v>Medium</v>
      </c>
      <c r="L1554" s="27" t="str">
        <f>IF(StockData[[#This Row],[Spread]] &gt; AVERAGE(StockData[Spread]) * 1.2, "High", IF(StockData[[#This Row],[Spread]] &lt; AVERAGE(StockData[Spread]) * 0.8, "Low", "Medium"))</f>
        <v>Low</v>
      </c>
      <c r="M1554" s="13">
        <f>(StockData[[#This Row],[close]] - StockData[[#This Row],[open]] )/ StockData[[#This Row],[open]]</f>
        <v>1.4414760714972132E-2</v>
      </c>
      <c r="N1554" s="27">
        <f>IF(StockData[[#This Row],[change%]] &gt; 0.02, 0.9, IF(StockData[[#This Row],[change%]] &lt; -0.02, -0.9, 0))</f>
        <v>0</v>
      </c>
      <c r="O1554" s="27" t="str">
        <f>IF(StockData[[#This Row],[sentiment score]] &gt; 0.5, "Positive", IF(StockData[[#This Row],[sentiment score]] &lt; -0.5, "Negative", "Neutral"))</f>
        <v>Neutral</v>
      </c>
    </row>
    <row r="1555" spans="1:15" x14ac:dyDescent="0.3">
      <c r="A1555" s="1">
        <v>43577</v>
      </c>
      <c r="B1555" s="2">
        <v>269</v>
      </c>
      <c r="C1555" s="2">
        <v>269.68</v>
      </c>
      <c r="D1555" s="2">
        <v>262.48</v>
      </c>
      <c r="E1555" s="2">
        <v>262.75</v>
      </c>
      <c r="F1555" s="2">
        <v>12147141</v>
      </c>
      <c r="G1555" s="27" t="str">
        <f>TEXT(StockData[[#This Row],[Date]],"dddd")</f>
        <v>Monday</v>
      </c>
      <c r="H1555" s="27" t="str">
        <f>TEXT(StockData[[#This Row],[Date]],"mmm yyyy")</f>
        <v>Apr 2019</v>
      </c>
      <c r="I1555" s="2">
        <f>StockData[[#This Row],[high]] - StockData[[#This Row],[low]]</f>
        <v>7.1999999999999886</v>
      </c>
      <c r="J1555" s="27" t="str">
        <f>IF(StockData[[#This Row],[high]]=_xlfn.MAXIFS(StockData[high],StockData[Date],"&lt;="&amp;StockData[[#This Row],[Date]]),"New High","Repeat")</f>
        <v>Repeat</v>
      </c>
      <c r="K1555" s="27" t="str">
        <f>IF(StockData[[#This Row],[Spread]]&lt;5,"Low",IF(StockData[[#This Row],[Spread]]&lt;=15,"Medium","High"))</f>
        <v>Medium</v>
      </c>
      <c r="L1555" s="27" t="str">
        <f>IF(StockData[[#This Row],[Spread]] &gt; AVERAGE(StockData[Spread]) * 1.2, "High", IF(StockData[[#This Row],[Spread]] &lt; AVERAGE(StockData[Spread]) * 0.8, "Low", "Medium"))</f>
        <v>Low</v>
      </c>
      <c r="M1555" s="13">
        <f>(StockData[[#This Row],[close]] - StockData[[#This Row],[open]] )/ StockData[[#This Row],[open]]</f>
        <v>-2.3234200743494422E-2</v>
      </c>
      <c r="N1555" s="27">
        <f>IF(StockData[[#This Row],[change%]] &gt; 0.02, 0.9, IF(StockData[[#This Row],[change%]] &lt; -0.02, -0.9, 0))</f>
        <v>-0.9</v>
      </c>
      <c r="O1555" s="27" t="str">
        <f>IF(StockData[[#This Row],[sentiment score]] &gt; 0.5, "Positive", IF(StockData[[#This Row],[sentiment score]] &lt; -0.5, "Negative", "Neutral"))</f>
        <v>Negative</v>
      </c>
    </row>
    <row r="1556" spans="1:15" x14ac:dyDescent="0.3">
      <c r="A1556" s="1">
        <v>43573</v>
      </c>
      <c r="B1556" s="2">
        <v>271.23</v>
      </c>
      <c r="C1556" s="2">
        <v>274.83999999999997</v>
      </c>
      <c r="D1556" s="2">
        <v>269.75</v>
      </c>
      <c r="E1556" s="2">
        <v>273.26</v>
      </c>
      <c r="F1556" s="2">
        <v>5876325</v>
      </c>
      <c r="G1556" s="27" t="str">
        <f>TEXT(StockData[[#This Row],[Date]],"dddd")</f>
        <v>Thursday</v>
      </c>
      <c r="H1556" s="27" t="str">
        <f>TEXT(StockData[[#This Row],[Date]],"mmm yyyy")</f>
        <v>Apr 2019</v>
      </c>
      <c r="I1556" s="2">
        <f>StockData[[#This Row],[high]] - StockData[[#This Row],[low]]</f>
        <v>5.089999999999975</v>
      </c>
      <c r="J1556" s="27" t="str">
        <f>IF(StockData[[#This Row],[high]]=_xlfn.MAXIFS(StockData[high],StockData[Date],"&lt;="&amp;StockData[[#This Row],[Date]]),"New High","Repeat")</f>
        <v>Repeat</v>
      </c>
      <c r="K1556" s="27" t="str">
        <f>IF(StockData[[#This Row],[Spread]]&lt;5,"Low",IF(StockData[[#This Row],[Spread]]&lt;=15,"Medium","High"))</f>
        <v>Medium</v>
      </c>
      <c r="L1556" s="27" t="str">
        <f>IF(StockData[[#This Row],[Spread]] &gt; AVERAGE(StockData[Spread]) * 1.2, "High", IF(StockData[[#This Row],[Spread]] &lt; AVERAGE(StockData[Spread]) * 0.8, "Low", "Medium"))</f>
        <v>Low</v>
      </c>
      <c r="M1556" s="13">
        <f>(StockData[[#This Row],[close]] - StockData[[#This Row],[open]] )/ StockData[[#This Row],[open]]</f>
        <v>7.4844228145853064E-3</v>
      </c>
      <c r="N1556" s="27">
        <f>IF(StockData[[#This Row],[change%]] &gt; 0.02, 0.9, IF(StockData[[#This Row],[change%]] &lt; -0.02, -0.9, 0))</f>
        <v>0</v>
      </c>
      <c r="O1556" s="27" t="str">
        <f>IF(StockData[[#This Row],[sentiment score]] &gt; 0.5, "Positive", IF(StockData[[#This Row],[sentiment score]] &lt; -0.5, "Negative", "Neutral"))</f>
        <v>Neutral</v>
      </c>
    </row>
    <row r="1557" spans="1:15" x14ac:dyDescent="0.3">
      <c r="A1557" s="1">
        <v>43572</v>
      </c>
      <c r="B1557" s="2">
        <v>274.75</v>
      </c>
      <c r="C1557" s="2">
        <v>274.79000000000002</v>
      </c>
      <c r="D1557" s="2">
        <v>268.54000000000002</v>
      </c>
      <c r="E1557" s="2">
        <v>271.23</v>
      </c>
      <c r="F1557" s="2">
        <v>5126468</v>
      </c>
      <c r="G1557" s="27" t="str">
        <f>TEXT(StockData[[#This Row],[Date]],"dddd")</f>
        <v>Wednesday</v>
      </c>
      <c r="H1557" s="27" t="str">
        <f>TEXT(StockData[[#This Row],[Date]],"mmm yyyy")</f>
        <v>Apr 2019</v>
      </c>
      <c r="I1557" s="2">
        <f>StockData[[#This Row],[high]] - StockData[[#This Row],[low]]</f>
        <v>6.25</v>
      </c>
      <c r="J1557" s="27" t="str">
        <f>IF(StockData[[#This Row],[high]]=_xlfn.MAXIFS(StockData[high],StockData[Date],"&lt;="&amp;StockData[[#This Row],[Date]]),"New High","Repeat")</f>
        <v>Repeat</v>
      </c>
      <c r="K1557" s="27" t="str">
        <f>IF(StockData[[#This Row],[Spread]]&lt;5,"Low",IF(StockData[[#This Row],[Spread]]&lt;=15,"Medium","High"))</f>
        <v>Medium</v>
      </c>
      <c r="L1557" s="27" t="str">
        <f>IF(StockData[[#This Row],[Spread]] &gt; AVERAGE(StockData[Spread]) * 1.2, "High", IF(StockData[[#This Row],[Spread]] &lt; AVERAGE(StockData[Spread]) * 0.8, "Low", "Medium"))</f>
        <v>Low</v>
      </c>
      <c r="M1557" s="13">
        <f>(StockData[[#This Row],[close]] - StockData[[#This Row],[open]] )/ StockData[[#This Row],[open]]</f>
        <v>-1.2811646951774273E-2</v>
      </c>
      <c r="N1557" s="27">
        <f>IF(StockData[[#This Row],[change%]] &gt; 0.02, 0.9, IF(StockData[[#This Row],[change%]] &lt; -0.02, -0.9, 0))</f>
        <v>0</v>
      </c>
      <c r="O1557" s="27" t="str">
        <f>IF(StockData[[#This Row],[sentiment score]] &gt; 0.5, "Positive", IF(StockData[[#This Row],[sentiment score]] &lt; -0.5, "Negative", "Neutral"))</f>
        <v>Neutral</v>
      </c>
    </row>
    <row r="1558" spans="1:15" x14ac:dyDescent="0.3">
      <c r="A1558" s="1">
        <v>43571</v>
      </c>
      <c r="B1558" s="2">
        <v>265.75</v>
      </c>
      <c r="C1558" s="2">
        <v>275</v>
      </c>
      <c r="D1558" s="2">
        <v>264.72000000000003</v>
      </c>
      <c r="E1558" s="2">
        <v>273.36</v>
      </c>
      <c r="F1558" s="2">
        <v>7272930</v>
      </c>
      <c r="G1558" s="27" t="str">
        <f>TEXT(StockData[[#This Row],[Date]],"dddd")</f>
        <v>Tuesday</v>
      </c>
      <c r="H1558" s="27" t="str">
        <f>TEXT(StockData[[#This Row],[Date]],"mmm yyyy")</f>
        <v>Apr 2019</v>
      </c>
      <c r="I1558" s="2">
        <f>StockData[[#This Row],[high]] - StockData[[#This Row],[low]]</f>
        <v>10.279999999999973</v>
      </c>
      <c r="J1558" s="27" t="str">
        <f>IF(StockData[[#This Row],[high]]=_xlfn.MAXIFS(StockData[high],StockData[Date],"&lt;="&amp;StockData[[#This Row],[Date]]),"New High","Repeat")</f>
        <v>Repeat</v>
      </c>
      <c r="K1558" s="27" t="str">
        <f>IF(StockData[[#This Row],[Spread]]&lt;5,"Low",IF(StockData[[#This Row],[Spread]]&lt;=15,"Medium","High"))</f>
        <v>Medium</v>
      </c>
      <c r="L1558" s="27" t="str">
        <f>IF(StockData[[#This Row],[Spread]] &gt; AVERAGE(StockData[Spread]) * 1.2, "High", IF(StockData[[#This Row],[Spread]] &lt; AVERAGE(StockData[Spread]) * 0.8, "Low", "Medium"))</f>
        <v>Low</v>
      </c>
      <c r="M1558" s="13">
        <f>(StockData[[#This Row],[close]] - StockData[[#This Row],[open]] )/ StockData[[#This Row],[open]]</f>
        <v>2.8635936030103532E-2</v>
      </c>
      <c r="N1558" s="27">
        <f>IF(StockData[[#This Row],[change%]] &gt; 0.02, 0.9, IF(StockData[[#This Row],[change%]] &lt; -0.02, -0.9, 0))</f>
        <v>0.9</v>
      </c>
      <c r="O1558" s="27" t="str">
        <f>IF(StockData[[#This Row],[sentiment score]] &gt; 0.5, "Positive", IF(StockData[[#This Row],[sentiment score]] &lt; -0.5, "Negative", "Neutral"))</f>
        <v>Positive</v>
      </c>
    </row>
    <row r="1559" spans="1:15" x14ac:dyDescent="0.3">
      <c r="A1559" s="1">
        <v>43570</v>
      </c>
      <c r="B1559" s="2">
        <v>268.63</v>
      </c>
      <c r="C1559" s="2">
        <v>268.88</v>
      </c>
      <c r="D1559" s="2">
        <v>258.63</v>
      </c>
      <c r="E1559" s="2">
        <v>266.38</v>
      </c>
      <c r="F1559" s="2">
        <v>10038579</v>
      </c>
      <c r="G1559" s="27" t="str">
        <f>TEXT(StockData[[#This Row],[Date]],"dddd")</f>
        <v>Monday</v>
      </c>
      <c r="H1559" s="27" t="str">
        <f>TEXT(StockData[[#This Row],[Date]],"mmm yyyy")</f>
        <v>Apr 2019</v>
      </c>
      <c r="I1559" s="2">
        <f>StockData[[#This Row],[high]] - StockData[[#This Row],[low]]</f>
        <v>10.25</v>
      </c>
      <c r="J1559" s="27" t="str">
        <f>IF(StockData[[#This Row],[high]]=_xlfn.MAXIFS(StockData[high],StockData[Date],"&lt;="&amp;StockData[[#This Row],[Date]]),"New High","Repeat")</f>
        <v>Repeat</v>
      </c>
      <c r="K1559" s="27" t="str">
        <f>IF(StockData[[#This Row],[Spread]]&lt;5,"Low",IF(StockData[[#This Row],[Spread]]&lt;=15,"Medium","High"))</f>
        <v>Medium</v>
      </c>
      <c r="L1559" s="27" t="str">
        <f>IF(StockData[[#This Row],[Spread]] &gt; AVERAGE(StockData[Spread]) * 1.2, "High", IF(StockData[[#This Row],[Spread]] &lt; AVERAGE(StockData[Spread]) * 0.8, "Low", "Medium"))</f>
        <v>Low</v>
      </c>
      <c r="M1559" s="13">
        <f>(StockData[[#This Row],[close]] - StockData[[#This Row],[open]] )/ StockData[[#This Row],[open]]</f>
        <v>-8.3758329300524879E-3</v>
      </c>
      <c r="N1559" s="27">
        <f>IF(StockData[[#This Row],[change%]] &gt; 0.02, 0.9, IF(StockData[[#This Row],[change%]] &lt; -0.02, -0.9, 0))</f>
        <v>0</v>
      </c>
      <c r="O1559" s="27" t="str">
        <f>IF(StockData[[#This Row],[sentiment score]] &gt; 0.5, "Positive", IF(StockData[[#This Row],[sentiment score]] &lt; -0.5, "Negative", "Neutral"))</f>
        <v>Neutral</v>
      </c>
    </row>
    <row r="1560" spans="1:15" x14ac:dyDescent="0.3">
      <c r="A1560" s="1">
        <v>43567</v>
      </c>
      <c r="B1560" s="2">
        <v>270.22000000000003</v>
      </c>
      <c r="C1560" s="2">
        <v>271.95</v>
      </c>
      <c r="D1560" s="2">
        <v>266.83</v>
      </c>
      <c r="E1560" s="2">
        <v>267.7</v>
      </c>
      <c r="F1560" s="2">
        <v>6745974</v>
      </c>
      <c r="G1560" s="27" t="str">
        <f>TEXT(StockData[[#This Row],[Date]],"dddd")</f>
        <v>Friday</v>
      </c>
      <c r="H1560" s="27" t="str">
        <f>TEXT(StockData[[#This Row],[Date]],"mmm yyyy")</f>
        <v>Apr 2019</v>
      </c>
      <c r="I1560" s="2">
        <f>StockData[[#This Row],[high]] - StockData[[#This Row],[low]]</f>
        <v>5.1200000000000045</v>
      </c>
      <c r="J1560" s="27" t="str">
        <f>IF(StockData[[#This Row],[high]]=_xlfn.MAXIFS(StockData[high],StockData[Date],"&lt;="&amp;StockData[[#This Row],[Date]]),"New High","Repeat")</f>
        <v>Repeat</v>
      </c>
      <c r="K1560" s="27" t="str">
        <f>IF(StockData[[#This Row],[Spread]]&lt;5,"Low",IF(StockData[[#This Row],[Spread]]&lt;=15,"Medium","High"))</f>
        <v>Medium</v>
      </c>
      <c r="L1560" s="27" t="str">
        <f>IF(StockData[[#This Row],[Spread]] &gt; AVERAGE(StockData[Spread]) * 1.2, "High", IF(StockData[[#This Row],[Spread]] &lt; AVERAGE(StockData[Spread]) * 0.8, "Low", "Medium"))</f>
        <v>Low</v>
      </c>
      <c r="M1560" s="13">
        <f>(StockData[[#This Row],[close]] - StockData[[#This Row],[open]] )/ StockData[[#This Row],[open]]</f>
        <v>-9.3257345866332563E-3</v>
      </c>
      <c r="N1560" s="27">
        <f>IF(StockData[[#This Row],[change%]] &gt; 0.02, 0.9, IF(StockData[[#This Row],[change%]] &lt; -0.02, -0.9, 0))</f>
        <v>0</v>
      </c>
      <c r="O1560" s="27" t="str">
        <f>IF(StockData[[#This Row],[sentiment score]] &gt; 0.5, "Positive", IF(StockData[[#This Row],[sentiment score]] &lt; -0.5, "Negative", "Neutral"))</f>
        <v>Neutral</v>
      </c>
    </row>
    <row r="1561" spans="1:15" x14ac:dyDescent="0.3">
      <c r="A1561" s="1">
        <v>43566</v>
      </c>
      <c r="B1561" s="2">
        <v>268.3</v>
      </c>
      <c r="C1561" s="2">
        <v>270.5</v>
      </c>
      <c r="D1561" s="2">
        <v>265.60000000000002</v>
      </c>
      <c r="E1561" s="2">
        <v>268.42</v>
      </c>
      <c r="F1561" s="2">
        <v>9835927</v>
      </c>
      <c r="G1561" s="27" t="str">
        <f>TEXT(StockData[[#This Row],[Date]],"dddd")</f>
        <v>Thursday</v>
      </c>
      <c r="H1561" s="27" t="str">
        <f>TEXT(StockData[[#This Row],[Date]],"mmm yyyy")</f>
        <v>Apr 2019</v>
      </c>
      <c r="I1561" s="2">
        <f>StockData[[#This Row],[high]] - StockData[[#This Row],[low]]</f>
        <v>4.8999999999999773</v>
      </c>
      <c r="J1561" s="27" t="str">
        <f>IF(StockData[[#This Row],[high]]=_xlfn.MAXIFS(StockData[high],StockData[Date],"&lt;="&amp;StockData[[#This Row],[Date]]),"New High","Repeat")</f>
        <v>Repeat</v>
      </c>
      <c r="K1561" s="27" t="str">
        <f>IF(StockData[[#This Row],[Spread]]&lt;5,"Low",IF(StockData[[#This Row],[Spread]]&lt;=15,"Medium","High"))</f>
        <v>Low</v>
      </c>
      <c r="L1561" s="27" t="str">
        <f>IF(StockData[[#This Row],[Spread]] &gt; AVERAGE(StockData[Spread]) * 1.2, "High", IF(StockData[[#This Row],[Spread]] &lt; AVERAGE(StockData[Spread]) * 0.8, "Low", "Medium"))</f>
        <v>Low</v>
      </c>
      <c r="M1561" s="13">
        <f>(StockData[[#This Row],[close]] - StockData[[#This Row],[open]] )/ StockData[[#This Row],[open]]</f>
        <v>4.4726052925830986E-4</v>
      </c>
      <c r="N1561" s="27">
        <f>IF(StockData[[#This Row],[change%]] &gt; 0.02, 0.9, IF(StockData[[#This Row],[change%]] &lt; -0.02, -0.9, 0))</f>
        <v>0</v>
      </c>
      <c r="O1561" s="27" t="str">
        <f>IF(StockData[[#This Row],[sentiment score]] &gt; 0.5, "Positive", IF(StockData[[#This Row],[sentiment score]] &lt; -0.5, "Negative", "Neutral"))</f>
        <v>Neutral</v>
      </c>
    </row>
    <row r="1562" spans="1:15" x14ac:dyDescent="0.3">
      <c r="A1562" s="1">
        <v>43565</v>
      </c>
      <c r="B1562" s="2">
        <v>276.74</v>
      </c>
      <c r="C1562" s="2">
        <v>278.38</v>
      </c>
      <c r="D1562" s="2">
        <v>272.89</v>
      </c>
      <c r="E1562" s="2">
        <v>276.06</v>
      </c>
      <c r="F1562" s="2">
        <v>7061314</v>
      </c>
      <c r="G1562" s="27" t="str">
        <f>TEXT(StockData[[#This Row],[Date]],"dddd")</f>
        <v>Wednesday</v>
      </c>
      <c r="H1562" s="27" t="str">
        <f>TEXT(StockData[[#This Row],[Date]],"mmm yyyy")</f>
        <v>Apr 2019</v>
      </c>
      <c r="I1562" s="2">
        <f>StockData[[#This Row],[high]] - StockData[[#This Row],[low]]</f>
        <v>5.4900000000000091</v>
      </c>
      <c r="J1562" s="27" t="str">
        <f>IF(StockData[[#This Row],[high]]=_xlfn.MAXIFS(StockData[high],StockData[Date],"&lt;="&amp;StockData[[#This Row],[Date]]),"New High","Repeat")</f>
        <v>Repeat</v>
      </c>
      <c r="K1562" s="27" t="str">
        <f>IF(StockData[[#This Row],[Spread]]&lt;5,"Low",IF(StockData[[#This Row],[Spread]]&lt;=15,"Medium","High"))</f>
        <v>Medium</v>
      </c>
      <c r="L1562" s="27" t="str">
        <f>IF(StockData[[#This Row],[Spread]] &gt; AVERAGE(StockData[Spread]) * 1.2, "High", IF(StockData[[#This Row],[Spread]] &lt; AVERAGE(StockData[Spread]) * 0.8, "Low", "Medium"))</f>
        <v>Low</v>
      </c>
      <c r="M1562" s="13">
        <f>(StockData[[#This Row],[close]] - StockData[[#This Row],[open]] )/ StockData[[#This Row],[open]]</f>
        <v>-2.4571800245718248E-3</v>
      </c>
      <c r="N1562" s="27">
        <f>IF(StockData[[#This Row],[change%]] &gt; 0.02, 0.9, IF(StockData[[#This Row],[change%]] &lt; -0.02, -0.9, 0))</f>
        <v>0</v>
      </c>
      <c r="O1562" s="27" t="str">
        <f>IF(StockData[[#This Row],[sentiment score]] &gt; 0.5, "Positive", IF(StockData[[#This Row],[sentiment score]] &lt; -0.5, "Negative", "Neutral"))</f>
        <v>Neutral</v>
      </c>
    </row>
    <row r="1563" spans="1:15" x14ac:dyDescent="0.3">
      <c r="A1563" s="1">
        <v>43564</v>
      </c>
      <c r="B1563" s="2">
        <v>271.64999999999998</v>
      </c>
      <c r="C1563" s="2">
        <v>275</v>
      </c>
      <c r="D1563" s="2">
        <v>269.61</v>
      </c>
      <c r="E1563" s="2">
        <v>272.31</v>
      </c>
      <c r="F1563" s="2">
        <v>5904031</v>
      </c>
      <c r="G1563" s="27" t="str">
        <f>TEXT(StockData[[#This Row],[Date]],"dddd")</f>
        <v>Tuesday</v>
      </c>
      <c r="H1563" s="27" t="str">
        <f>TEXT(StockData[[#This Row],[Date]],"mmm yyyy")</f>
        <v>Apr 2019</v>
      </c>
      <c r="I1563" s="2">
        <f>StockData[[#This Row],[high]] - StockData[[#This Row],[low]]</f>
        <v>5.3899999999999864</v>
      </c>
      <c r="J1563" s="27" t="str">
        <f>IF(StockData[[#This Row],[high]]=_xlfn.MAXIFS(StockData[high],StockData[Date],"&lt;="&amp;StockData[[#This Row],[Date]]),"New High","Repeat")</f>
        <v>Repeat</v>
      </c>
      <c r="K1563" s="27" t="str">
        <f>IF(StockData[[#This Row],[Spread]]&lt;5,"Low",IF(StockData[[#This Row],[Spread]]&lt;=15,"Medium","High"))</f>
        <v>Medium</v>
      </c>
      <c r="L1563" s="27" t="str">
        <f>IF(StockData[[#This Row],[Spread]] &gt; AVERAGE(StockData[Spread]) * 1.2, "High", IF(StockData[[#This Row],[Spread]] &lt; AVERAGE(StockData[Spread]) * 0.8, "Low", "Medium"))</f>
        <v>Low</v>
      </c>
      <c r="M1563" s="13">
        <f>(StockData[[#This Row],[close]] - StockData[[#This Row],[open]] )/ StockData[[#This Row],[open]]</f>
        <v>2.4295969077858461E-3</v>
      </c>
      <c r="N1563" s="27">
        <f>IF(StockData[[#This Row],[change%]] &gt; 0.02, 0.9, IF(StockData[[#This Row],[change%]] &lt; -0.02, -0.9, 0))</f>
        <v>0</v>
      </c>
      <c r="O1563" s="27" t="str">
        <f>IF(StockData[[#This Row],[sentiment score]] &gt; 0.5, "Positive", IF(StockData[[#This Row],[sentiment score]] &lt; -0.5, "Negative", "Neutral"))</f>
        <v>Neutral</v>
      </c>
    </row>
    <row r="1564" spans="1:15" x14ac:dyDescent="0.3">
      <c r="A1564" s="1">
        <v>43563</v>
      </c>
      <c r="B1564" s="2">
        <v>277.69</v>
      </c>
      <c r="C1564" s="2">
        <v>281.16000000000003</v>
      </c>
      <c r="D1564" s="2">
        <v>270.44</v>
      </c>
      <c r="E1564" s="2">
        <v>273.2</v>
      </c>
      <c r="F1564" s="2">
        <v>10410436</v>
      </c>
      <c r="G1564" s="27" t="str">
        <f>TEXT(StockData[[#This Row],[Date]],"dddd")</f>
        <v>Monday</v>
      </c>
      <c r="H1564" s="27" t="str">
        <f>TEXT(StockData[[#This Row],[Date]],"mmm yyyy")</f>
        <v>Apr 2019</v>
      </c>
      <c r="I1564" s="2">
        <f>StockData[[#This Row],[high]] - StockData[[#This Row],[low]]</f>
        <v>10.720000000000027</v>
      </c>
      <c r="J1564" s="27" t="str">
        <f>IF(StockData[[#This Row],[high]]=_xlfn.MAXIFS(StockData[high],StockData[Date],"&lt;="&amp;StockData[[#This Row],[Date]]),"New High","Repeat")</f>
        <v>Repeat</v>
      </c>
      <c r="K1564" s="27" t="str">
        <f>IF(StockData[[#This Row],[Spread]]&lt;5,"Low",IF(StockData[[#This Row],[Spread]]&lt;=15,"Medium","High"))</f>
        <v>Medium</v>
      </c>
      <c r="L1564" s="27" t="str">
        <f>IF(StockData[[#This Row],[Spread]] &gt; AVERAGE(StockData[Spread]) * 1.2, "High", IF(StockData[[#This Row],[Spread]] &lt; AVERAGE(StockData[Spread]) * 0.8, "Low", "Medium"))</f>
        <v>Low</v>
      </c>
      <c r="M1564" s="13">
        <f>(StockData[[#This Row],[close]] - StockData[[#This Row],[open]] )/ StockData[[#This Row],[open]]</f>
        <v>-1.6169109438582626E-2</v>
      </c>
      <c r="N1564" s="27">
        <f>IF(StockData[[#This Row],[change%]] &gt; 0.02, 0.9, IF(StockData[[#This Row],[change%]] &lt; -0.02, -0.9, 0))</f>
        <v>0</v>
      </c>
      <c r="O1564" s="27" t="str">
        <f>IF(StockData[[#This Row],[sentiment score]] &gt; 0.5, "Positive", IF(StockData[[#This Row],[sentiment score]] &lt; -0.5, "Negative", "Neutral"))</f>
        <v>Neutral</v>
      </c>
    </row>
    <row r="1565" spans="1:15" x14ac:dyDescent="0.3">
      <c r="A1565" s="1">
        <v>43560</v>
      </c>
      <c r="B1565" s="2">
        <v>269.86</v>
      </c>
      <c r="C1565" s="2">
        <v>276.10000000000002</v>
      </c>
      <c r="D1565" s="2">
        <v>266.11</v>
      </c>
      <c r="E1565" s="2">
        <v>274.95999999999998</v>
      </c>
      <c r="F1565" s="2">
        <v>13038257</v>
      </c>
      <c r="G1565" s="27" t="str">
        <f>TEXT(StockData[[#This Row],[Date]],"dddd")</f>
        <v>Friday</v>
      </c>
      <c r="H1565" s="27" t="str">
        <f>TEXT(StockData[[#This Row],[Date]],"mmm yyyy")</f>
        <v>Apr 2019</v>
      </c>
      <c r="I1565" s="2">
        <f>StockData[[#This Row],[high]] - StockData[[#This Row],[low]]</f>
        <v>9.9900000000000091</v>
      </c>
      <c r="J1565" s="27" t="str">
        <f>IF(StockData[[#This Row],[high]]=_xlfn.MAXIFS(StockData[high],StockData[Date],"&lt;="&amp;StockData[[#This Row],[Date]]),"New High","Repeat")</f>
        <v>Repeat</v>
      </c>
      <c r="K1565" s="27" t="str">
        <f>IF(StockData[[#This Row],[Spread]]&lt;5,"Low",IF(StockData[[#This Row],[Spread]]&lt;=15,"Medium","High"))</f>
        <v>Medium</v>
      </c>
      <c r="L1565" s="27" t="str">
        <f>IF(StockData[[#This Row],[Spread]] &gt; AVERAGE(StockData[Spread]) * 1.2, "High", IF(StockData[[#This Row],[Spread]] &lt; AVERAGE(StockData[Spread]) * 0.8, "Low", "Medium"))</f>
        <v>Low</v>
      </c>
      <c r="M1565" s="13">
        <f>(StockData[[#This Row],[close]] - StockData[[#This Row],[open]] )/ StockData[[#This Row],[open]]</f>
        <v>1.8898688208700682E-2</v>
      </c>
      <c r="N1565" s="27">
        <f>IF(StockData[[#This Row],[change%]] &gt; 0.02, 0.9, IF(StockData[[#This Row],[change%]] &lt; -0.02, -0.9, 0))</f>
        <v>0</v>
      </c>
      <c r="O1565" s="27" t="str">
        <f>IF(StockData[[#This Row],[sentiment score]] &gt; 0.5, "Positive", IF(StockData[[#This Row],[sentiment score]] &lt; -0.5, "Negative", "Neutral"))</f>
        <v>Neutral</v>
      </c>
    </row>
    <row r="1566" spans="1:15" x14ac:dyDescent="0.3">
      <c r="A1566" s="1">
        <v>43559</v>
      </c>
      <c r="B1566" s="2">
        <v>261.89</v>
      </c>
      <c r="C1566" s="2">
        <v>271.2</v>
      </c>
      <c r="D1566" s="2">
        <v>260.58999999999997</v>
      </c>
      <c r="E1566" s="2">
        <v>267.77999999999997</v>
      </c>
      <c r="F1566" s="2">
        <v>23720729</v>
      </c>
      <c r="G1566" s="27" t="str">
        <f>TEXT(StockData[[#This Row],[Date]],"dddd")</f>
        <v>Thursday</v>
      </c>
      <c r="H1566" s="27" t="str">
        <f>TEXT(StockData[[#This Row],[Date]],"mmm yyyy")</f>
        <v>Apr 2019</v>
      </c>
      <c r="I1566" s="2">
        <f>StockData[[#This Row],[high]] - StockData[[#This Row],[low]]</f>
        <v>10.610000000000014</v>
      </c>
      <c r="J1566" s="27" t="str">
        <f>IF(StockData[[#This Row],[high]]=_xlfn.MAXIFS(StockData[high],StockData[Date],"&lt;="&amp;StockData[[#This Row],[Date]]),"New High","Repeat")</f>
        <v>Repeat</v>
      </c>
      <c r="K1566" s="27" t="str">
        <f>IF(StockData[[#This Row],[Spread]]&lt;5,"Low",IF(StockData[[#This Row],[Spread]]&lt;=15,"Medium","High"))</f>
        <v>Medium</v>
      </c>
      <c r="L1566" s="27" t="str">
        <f>IF(StockData[[#This Row],[Spread]] &gt; AVERAGE(StockData[Spread]) * 1.2, "High", IF(StockData[[#This Row],[Spread]] &lt; AVERAGE(StockData[Spread]) * 0.8, "Low", "Medium"))</f>
        <v>Low</v>
      </c>
      <c r="M1566" s="13">
        <f>(StockData[[#This Row],[close]] - StockData[[#This Row],[open]] )/ StockData[[#This Row],[open]]</f>
        <v>2.2490358547481715E-2</v>
      </c>
      <c r="N1566" s="27">
        <f>IF(StockData[[#This Row],[change%]] &gt; 0.02, 0.9, IF(StockData[[#This Row],[change%]] &lt; -0.02, -0.9, 0))</f>
        <v>0.9</v>
      </c>
      <c r="O1566" s="27" t="str">
        <f>IF(StockData[[#This Row],[sentiment score]] &gt; 0.5, "Positive", IF(StockData[[#This Row],[sentiment score]] &lt; -0.5, "Negative", "Neutral"))</f>
        <v>Positive</v>
      </c>
    </row>
    <row r="1567" spans="1:15" x14ac:dyDescent="0.3">
      <c r="A1567" s="1">
        <v>43558</v>
      </c>
      <c r="B1567" s="2">
        <v>287.32</v>
      </c>
      <c r="C1567" s="2">
        <v>296.17</v>
      </c>
      <c r="D1567" s="2">
        <v>287.17</v>
      </c>
      <c r="E1567" s="2">
        <v>291.81</v>
      </c>
      <c r="F1567" s="2">
        <v>7929864</v>
      </c>
      <c r="G1567" s="27" t="str">
        <f>TEXT(StockData[[#This Row],[Date]],"dddd")</f>
        <v>Wednesday</v>
      </c>
      <c r="H1567" s="27" t="str">
        <f>TEXT(StockData[[#This Row],[Date]],"mmm yyyy")</f>
        <v>Apr 2019</v>
      </c>
      <c r="I1567" s="2">
        <f>StockData[[#This Row],[high]] - StockData[[#This Row],[low]]</f>
        <v>9</v>
      </c>
      <c r="J1567" s="27" t="str">
        <f>IF(StockData[[#This Row],[high]]=_xlfn.MAXIFS(StockData[high],StockData[Date],"&lt;="&amp;StockData[[#This Row],[Date]]),"New High","Repeat")</f>
        <v>Repeat</v>
      </c>
      <c r="K1567" s="27" t="str">
        <f>IF(StockData[[#This Row],[Spread]]&lt;5,"Low",IF(StockData[[#This Row],[Spread]]&lt;=15,"Medium","High"))</f>
        <v>Medium</v>
      </c>
      <c r="L1567" s="27" t="str">
        <f>IF(StockData[[#This Row],[Spread]] &gt; AVERAGE(StockData[Spread]) * 1.2, "High", IF(StockData[[#This Row],[Spread]] &lt; AVERAGE(StockData[Spread]) * 0.8, "Low", "Medium"))</f>
        <v>Low</v>
      </c>
      <c r="M1567" s="13">
        <f>(StockData[[#This Row],[close]] - StockData[[#This Row],[open]] )/ StockData[[#This Row],[open]]</f>
        <v>1.5627175274954785E-2</v>
      </c>
      <c r="N1567" s="27">
        <f>IF(StockData[[#This Row],[change%]] &gt; 0.02, 0.9, IF(StockData[[#This Row],[change%]] &lt; -0.02, -0.9, 0))</f>
        <v>0</v>
      </c>
      <c r="O1567" s="27" t="str">
        <f>IF(StockData[[#This Row],[sentiment score]] &gt; 0.5, "Positive", IF(StockData[[#This Row],[sentiment score]] &lt; -0.5, "Negative", "Neutral"))</f>
        <v>Neutral</v>
      </c>
    </row>
    <row r="1568" spans="1:15" x14ac:dyDescent="0.3">
      <c r="A1568" s="1">
        <v>43557</v>
      </c>
      <c r="B1568" s="2">
        <v>288.3</v>
      </c>
      <c r="C1568" s="2">
        <v>289.44</v>
      </c>
      <c r="D1568" s="2">
        <v>283.88</v>
      </c>
      <c r="E1568" s="2">
        <v>285.88</v>
      </c>
      <c r="F1568" s="2">
        <v>5478940</v>
      </c>
      <c r="G1568" s="27" t="str">
        <f>TEXT(StockData[[#This Row],[Date]],"dddd")</f>
        <v>Tuesday</v>
      </c>
      <c r="H1568" s="27" t="str">
        <f>TEXT(StockData[[#This Row],[Date]],"mmm yyyy")</f>
        <v>Apr 2019</v>
      </c>
      <c r="I1568" s="2">
        <f>StockData[[#This Row],[high]] - StockData[[#This Row],[low]]</f>
        <v>5.5600000000000023</v>
      </c>
      <c r="J1568" s="27" t="str">
        <f>IF(StockData[[#This Row],[high]]=_xlfn.MAXIFS(StockData[high],StockData[Date],"&lt;="&amp;StockData[[#This Row],[Date]]),"New High","Repeat")</f>
        <v>Repeat</v>
      </c>
      <c r="K1568" s="27" t="str">
        <f>IF(StockData[[#This Row],[Spread]]&lt;5,"Low",IF(StockData[[#This Row],[Spread]]&lt;=15,"Medium","High"))</f>
        <v>Medium</v>
      </c>
      <c r="L1568" s="27" t="str">
        <f>IF(StockData[[#This Row],[Spread]] &gt; AVERAGE(StockData[Spread]) * 1.2, "High", IF(StockData[[#This Row],[Spread]] &lt; AVERAGE(StockData[Spread]) * 0.8, "Low", "Medium"))</f>
        <v>Low</v>
      </c>
      <c r="M1568" s="13">
        <f>(StockData[[#This Row],[close]] - StockData[[#This Row],[open]] )/ StockData[[#This Row],[open]]</f>
        <v>-8.3940339923691144E-3</v>
      </c>
      <c r="N1568" s="27">
        <f>IF(StockData[[#This Row],[change%]] &gt; 0.02, 0.9, IF(StockData[[#This Row],[change%]] &lt; -0.02, -0.9, 0))</f>
        <v>0</v>
      </c>
      <c r="O1568" s="27" t="str">
        <f>IF(StockData[[#This Row],[sentiment score]] &gt; 0.5, "Positive", IF(StockData[[#This Row],[sentiment score]] &lt; -0.5, "Negative", "Neutral"))</f>
        <v>Neutral</v>
      </c>
    </row>
    <row r="1569" spans="1:15" x14ac:dyDescent="0.3">
      <c r="A1569" s="1">
        <v>43556</v>
      </c>
      <c r="B1569" s="2">
        <v>282.62</v>
      </c>
      <c r="C1569" s="2">
        <v>289.2</v>
      </c>
      <c r="D1569" s="2">
        <v>281.27999999999997</v>
      </c>
      <c r="E1569" s="2">
        <v>289.18</v>
      </c>
      <c r="F1569" s="2">
        <v>8110439</v>
      </c>
      <c r="G1569" s="27" t="str">
        <f>TEXT(StockData[[#This Row],[Date]],"dddd")</f>
        <v>Monday</v>
      </c>
      <c r="H1569" s="27" t="str">
        <f>TEXT(StockData[[#This Row],[Date]],"mmm yyyy")</f>
        <v>Apr 2019</v>
      </c>
      <c r="I1569" s="2">
        <f>StockData[[#This Row],[high]] - StockData[[#This Row],[low]]</f>
        <v>7.9200000000000159</v>
      </c>
      <c r="J1569" s="27" t="str">
        <f>IF(StockData[[#This Row],[high]]=_xlfn.MAXIFS(StockData[high],StockData[Date],"&lt;="&amp;StockData[[#This Row],[Date]]),"New High","Repeat")</f>
        <v>Repeat</v>
      </c>
      <c r="K1569" s="27" t="str">
        <f>IF(StockData[[#This Row],[Spread]]&lt;5,"Low",IF(StockData[[#This Row],[Spread]]&lt;=15,"Medium","High"))</f>
        <v>Medium</v>
      </c>
      <c r="L1569" s="27" t="str">
        <f>IF(StockData[[#This Row],[Spread]] &gt; AVERAGE(StockData[Spread]) * 1.2, "High", IF(StockData[[#This Row],[Spread]] &lt; AVERAGE(StockData[Spread]) * 0.8, "Low", "Medium"))</f>
        <v>Low</v>
      </c>
      <c r="M1569" s="13">
        <f>(StockData[[#This Row],[close]] - StockData[[#This Row],[open]] )/ StockData[[#This Row],[open]]</f>
        <v>2.3211379237138216E-2</v>
      </c>
      <c r="N1569" s="27">
        <f>IF(StockData[[#This Row],[change%]] &gt; 0.02, 0.9, IF(StockData[[#This Row],[change%]] &lt; -0.02, -0.9, 0))</f>
        <v>0.9</v>
      </c>
      <c r="O1569" s="27" t="str">
        <f>IF(StockData[[#This Row],[sentiment score]] &gt; 0.5, "Positive", IF(StockData[[#This Row],[sentiment score]] &lt; -0.5, "Negative", "Neutral"))</f>
        <v>Positive</v>
      </c>
    </row>
    <row r="1570" spans="1:15" x14ac:dyDescent="0.3">
      <c r="A1570" s="1">
        <v>43553</v>
      </c>
      <c r="B1570" s="2">
        <v>278.7</v>
      </c>
      <c r="C1570" s="2">
        <v>280.16000000000003</v>
      </c>
      <c r="D1570" s="2">
        <v>274.5</v>
      </c>
      <c r="E1570" s="2">
        <v>279.86</v>
      </c>
      <c r="F1570" s="2">
        <v>5991338</v>
      </c>
      <c r="G1570" s="27" t="str">
        <f>TEXT(StockData[[#This Row],[Date]],"dddd")</f>
        <v>Friday</v>
      </c>
      <c r="H1570" s="27" t="str">
        <f>TEXT(StockData[[#This Row],[Date]],"mmm yyyy")</f>
        <v>Mar 2019</v>
      </c>
      <c r="I1570" s="2">
        <f>StockData[[#This Row],[high]] - StockData[[#This Row],[low]]</f>
        <v>5.660000000000025</v>
      </c>
      <c r="J1570" s="27" t="str">
        <f>IF(StockData[[#This Row],[high]]=_xlfn.MAXIFS(StockData[high],StockData[Date],"&lt;="&amp;StockData[[#This Row],[Date]]),"New High","Repeat")</f>
        <v>Repeat</v>
      </c>
      <c r="K1570" s="27" t="str">
        <f>IF(StockData[[#This Row],[Spread]]&lt;5,"Low",IF(StockData[[#This Row],[Spread]]&lt;=15,"Medium","High"))</f>
        <v>Medium</v>
      </c>
      <c r="L1570" s="27" t="str">
        <f>IF(StockData[[#This Row],[Spread]] &gt; AVERAGE(StockData[Spread]) * 1.2, "High", IF(StockData[[#This Row],[Spread]] &lt; AVERAGE(StockData[Spread]) * 0.8, "Low", "Medium"))</f>
        <v>Low</v>
      </c>
      <c r="M1570" s="13">
        <f>(StockData[[#This Row],[close]] - StockData[[#This Row],[open]] )/ StockData[[#This Row],[open]]</f>
        <v>4.1621815572300859E-3</v>
      </c>
      <c r="N1570" s="27">
        <f>IF(StockData[[#This Row],[change%]] &gt; 0.02, 0.9, IF(StockData[[#This Row],[change%]] &lt; -0.02, -0.9, 0))</f>
        <v>0</v>
      </c>
      <c r="O1570" s="27" t="str">
        <f>IF(StockData[[#This Row],[sentiment score]] &gt; 0.5, "Positive", IF(StockData[[#This Row],[sentiment score]] &lt; -0.5, "Negative", "Neutral"))</f>
        <v>Neutral</v>
      </c>
    </row>
    <row r="1571" spans="1:15" x14ac:dyDescent="0.3">
      <c r="A1571" s="1">
        <v>43552</v>
      </c>
      <c r="B1571" s="2">
        <v>277.16000000000003</v>
      </c>
      <c r="C1571" s="2">
        <v>280.33</v>
      </c>
      <c r="D1571" s="2">
        <v>275.10000000000002</v>
      </c>
      <c r="E1571" s="2">
        <v>278.62</v>
      </c>
      <c r="F1571" s="2">
        <v>6774093</v>
      </c>
      <c r="G1571" s="27" t="str">
        <f>TEXT(StockData[[#This Row],[Date]],"dddd")</f>
        <v>Thursday</v>
      </c>
      <c r="H1571" s="27" t="str">
        <f>TEXT(StockData[[#This Row],[Date]],"mmm yyyy")</f>
        <v>Mar 2019</v>
      </c>
      <c r="I1571" s="2">
        <f>StockData[[#This Row],[high]] - StockData[[#This Row],[low]]</f>
        <v>5.2299999999999613</v>
      </c>
      <c r="J1571" s="27" t="str">
        <f>IF(StockData[[#This Row],[high]]=_xlfn.MAXIFS(StockData[high],StockData[Date],"&lt;="&amp;StockData[[#This Row],[Date]]),"New High","Repeat")</f>
        <v>Repeat</v>
      </c>
      <c r="K1571" s="27" t="str">
        <f>IF(StockData[[#This Row],[Spread]]&lt;5,"Low",IF(StockData[[#This Row],[Spread]]&lt;=15,"Medium","High"))</f>
        <v>Medium</v>
      </c>
      <c r="L1571" s="27" t="str">
        <f>IF(StockData[[#This Row],[Spread]] &gt; AVERAGE(StockData[Spread]) * 1.2, "High", IF(StockData[[#This Row],[Spread]] &lt; AVERAGE(StockData[Spread]) * 0.8, "Low", "Medium"))</f>
        <v>Low</v>
      </c>
      <c r="M1571" s="13">
        <f>(StockData[[#This Row],[close]] - StockData[[#This Row],[open]] )/ StockData[[#This Row],[open]]</f>
        <v>5.2677153990474072E-3</v>
      </c>
      <c r="N1571" s="27">
        <f>IF(StockData[[#This Row],[change%]] &gt; 0.02, 0.9, IF(StockData[[#This Row],[change%]] &lt; -0.02, -0.9, 0))</f>
        <v>0</v>
      </c>
      <c r="O1571" s="27" t="str">
        <f>IF(StockData[[#This Row],[sentiment score]] &gt; 0.5, "Positive", IF(StockData[[#This Row],[sentiment score]] &lt; -0.5, "Negative", "Neutral"))</f>
        <v>Neutral</v>
      </c>
    </row>
    <row r="1572" spans="1:15" x14ac:dyDescent="0.3">
      <c r="A1572" s="1">
        <v>43551</v>
      </c>
      <c r="B1572" s="2">
        <v>268.75</v>
      </c>
      <c r="C1572" s="2">
        <v>275.37</v>
      </c>
      <c r="D1572" s="2">
        <v>268.18</v>
      </c>
      <c r="E1572" s="2">
        <v>274.83</v>
      </c>
      <c r="F1572" s="2">
        <v>8779166</v>
      </c>
      <c r="G1572" s="27" t="str">
        <f>TEXT(StockData[[#This Row],[Date]],"dddd")</f>
        <v>Wednesday</v>
      </c>
      <c r="H1572" s="27" t="str">
        <f>TEXT(StockData[[#This Row],[Date]],"mmm yyyy")</f>
        <v>Mar 2019</v>
      </c>
      <c r="I1572" s="2">
        <f>StockData[[#This Row],[high]] - StockData[[#This Row],[low]]</f>
        <v>7.1899999999999977</v>
      </c>
      <c r="J1572" s="27" t="str">
        <f>IF(StockData[[#This Row],[high]]=_xlfn.MAXIFS(StockData[high],StockData[Date],"&lt;="&amp;StockData[[#This Row],[Date]]),"New High","Repeat")</f>
        <v>Repeat</v>
      </c>
      <c r="K1572" s="27" t="str">
        <f>IF(StockData[[#This Row],[Spread]]&lt;5,"Low",IF(StockData[[#This Row],[Spread]]&lt;=15,"Medium","High"))</f>
        <v>Medium</v>
      </c>
      <c r="L1572" s="27" t="str">
        <f>IF(StockData[[#This Row],[Spread]] &gt; AVERAGE(StockData[Spread]) * 1.2, "High", IF(StockData[[#This Row],[Spread]] &lt; AVERAGE(StockData[Spread]) * 0.8, "Low", "Medium"))</f>
        <v>Low</v>
      </c>
      <c r="M1572" s="13">
        <f>(StockData[[#This Row],[close]] - StockData[[#This Row],[open]] )/ StockData[[#This Row],[open]]</f>
        <v>2.2623255813953431E-2</v>
      </c>
      <c r="N1572" s="27">
        <f>IF(StockData[[#This Row],[change%]] &gt; 0.02, 0.9, IF(StockData[[#This Row],[change%]] &lt; -0.02, -0.9, 0))</f>
        <v>0.9</v>
      </c>
      <c r="O1572" s="27" t="str">
        <f>IF(StockData[[#This Row],[sentiment score]] &gt; 0.5, "Positive", IF(StockData[[#This Row],[sentiment score]] &lt; -0.5, "Negative", "Neutral"))</f>
        <v>Positive</v>
      </c>
    </row>
    <row r="1573" spans="1:15" x14ac:dyDescent="0.3">
      <c r="A1573" s="1">
        <v>43550</v>
      </c>
      <c r="B1573" s="2">
        <v>264.44</v>
      </c>
      <c r="C1573" s="2">
        <v>270.26</v>
      </c>
      <c r="D1573" s="2">
        <v>264.43</v>
      </c>
      <c r="E1573" s="2">
        <v>267.77</v>
      </c>
      <c r="F1573" s="2">
        <v>7350948</v>
      </c>
      <c r="G1573" s="27" t="str">
        <f>TEXT(StockData[[#This Row],[Date]],"dddd")</f>
        <v>Tuesday</v>
      </c>
      <c r="H1573" s="27" t="str">
        <f>TEXT(StockData[[#This Row],[Date]],"mmm yyyy")</f>
        <v>Mar 2019</v>
      </c>
      <c r="I1573" s="2">
        <f>StockData[[#This Row],[high]] - StockData[[#This Row],[low]]</f>
        <v>5.8299999999999841</v>
      </c>
      <c r="J1573" s="27" t="str">
        <f>IF(StockData[[#This Row],[high]]=_xlfn.MAXIFS(StockData[high],StockData[Date],"&lt;="&amp;StockData[[#This Row],[Date]]),"New High","Repeat")</f>
        <v>Repeat</v>
      </c>
      <c r="K1573" s="27" t="str">
        <f>IF(StockData[[#This Row],[Spread]]&lt;5,"Low",IF(StockData[[#This Row],[Spread]]&lt;=15,"Medium","High"))</f>
        <v>Medium</v>
      </c>
      <c r="L1573" s="27" t="str">
        <f>IF(StockData[[#This Row],[Spread]] &gt; AVERAGE(StockData[Spread]) * 1.2, "High", IF(StockData[[#This Row],[Spread]] &lt; AVERAGE(StockData[Spread]) * 0.8, "Low", "Medium"))</f>
        <v>Low</v>
      </c>
      <c r="M1573" s="13">
        <f>(StockData[[#This Row],[close]] - StockData[[#This Row],[open]] )/ StockData[[#This Row],[open]]</f>
        <v>1.2592648615943065E-2</v>
      </c>
      <c r="N1573" s="27">
        <f>IF(StockData[[#This Row],[change%]] &gt; 0.02, 0.9, IF(StockData[[#This Row],[change%]] &lt; -0.02, -0.9, 0))</f>
        <v>0</v>
      </c>
      <c r="O1573" s="27" t="str">
        <f>IF(StockData[[#This Row],[sentiment score]] &gt; 0.5, "Positive", IF(StockData[[#This Row],[sentiment score]] &lt; -0.5, "Negative", "Neutral"))</f>
        <v>Neutral</v>
      </c>
    </row>
    <row r="1574" spans="1:15" x14ac:dyDescent="0.3">
      <c r="A1574" s="1">
        <v>43549</v>
      </c>
      <c r="B1574" s="2">
        <v>259.70999999999998</v>
      </c>
      <c r="C1574" s="2">
        <v>263.18</v>
      </c>
      <c r="D1574" s="2">
        <v>254.46</v>
      </c>
      <c r="E1574" s="2">
        <v>260.42</v>
      </c>
      <c r="F1574" s="2">
        <v>10215029</v>
      </c>
      <c r="G1574" s="27" t="str">
        <f>TEXT(StockData[[#This Row],[Date]],"dddd")</f>
        <v>Monday</v>
      </c>
      <c r="H1574" s="27" t="str">
        <f>TEXT(StockData[[#This Row],[Date]],"mmm yyyy")</f>
        <v>Mar 2019</v>
      </c>
      <c r="I1574" s="2">
        <f>StockData[[#This Row],[high]] - StockData[[#This Row],[low]]</f>
        <v>8.7199999999999989</v>
      </c>
      <c r="J1574" s="27" t="str">
        <f>IF(StockData[[#This Row],[high]]=_xlfn.MAXIFS(StockData[high],StockData[Date],"&lt;="&amp;StockData[[#This Row],[Date]]),"New High","Repeat")</f>
        <v>Repeat</v>
      </c>
      <c r="K1574" s="27" t="str">
        <f>IF(StockData[[#This Row],[Spread]]&lt;5,"Low",IF(StockData[[#This Row],[Spread]]&lt;=15,"Medium","High"))</f>
        <v>Medium</v>
      </c>
      <c r="L1574" s="27" t="str">
        <f>IF(StockData[[#This Row],[Spread]] &gt; AVERAGE(StockData[Spread]) * 1.2, "High", IF(StockData[[#This Row],[Spread]] &lt; AVERAGE(StockData[Spread]) * 0.8, "Low", "Medium"))</f>
        <v>Low</v>
      </c>
      <c r="M1574" s="13">
        <f>(StockData[[#This Row],[close]] - StockData[[#This Row],[open]] )/ StockData[[#This Row],[open]]</f>
        <v>2.7338184898542083E-3</v>
      </c>
      <c r="N1574" s="27">
        <f>IF(StockData[[#This Row],[change%]] &gt; 0.02, 0.9, IF(StockData[[#This Row],[change%]] &lt; -0.02, -0.9, 0))</f>
        <v>0</v>
      </c>
      <c r="O1574" s="27" t="str">
        <f>IF(StockData[[#This Row],[sentiment score]] &gt; 0.5, "Positive", IF(StockData[[#This Row],[sentiment score]] &lt; -0.5, "Negative", "Neutral"))</f>
        <v>Neutral</v>
      </c>
    </row>
    <row r="1575" spans="1:15" x14ac:dyDescent="0.3">
      <c r="A1575" s="1">
        <v>43546</v>
      </c>
      <c r="B1575" s="2">
        <v>272.58</v>
      </c>
      <c r="C1575" s="2">
        <v>272.8</v>
      </c>
      <c r="D1575" s="2">
        <v>264</v>
      </c>
      <c r="E1575" s="2">
        <v>264.52999999999997</v>
      </c>
      <c r="F1575" s="2">
        <v>8745609</v>
      </c>
      <c r="G1575" s="27" t="str">
        <f>TEXT(StockData[[#This Row],[Date]],"dddd")</f>
        <v>Friday</v>
      </c>
      <c r="H1575" s="27" t="str">
        <f>TEXT(StockData[[#This Row],[Date]],"mmm yyyy")</f>
        <v>Mar 2019</v>
      </c>
      <c r="I1575" s="2">
        <f>StockData[[#This Row],[high]] - StockData[[#This Row],[low]]</f>
        <v>8.8000000000000114</v>
      </c>
      <c r="J1575" s="27" t="str">
        <f>IF(StockData[[#This Row],[high]]=_xlfn.MAXIFS(StockData[high],StockData[Date],"&lt;="&amp;StockData[[#This Row],[Date]]),"New High","Repeat")</f>
        <v>Repeat</v>
      </c>
      <c r="K1575" s="27" t="str">
        <f>IF(StockData[[#This Row],[Spread]]&lt;5,"Low",IF(StockData[[#This Row],[Spread]]&lt;=15,"Medium","High"))</f>
        <v>Medium</v>
      </c>
      <c r="L1575" s="27" t="str">
        <f>IF(StockData[[#This Row],[Spread]] &gt; AVERAGE(StockData[Spread]) * 1.2, "High", IF(StockData[[#This Row],[Spread]] &lt; AVERAGE(StockData[Spread]) * 0.8, "Low", "Medium"))</f>
        <v>Low</v>
      </c>
      <c r="M1575" s="13">
        <f>(StockData[[#This Row],[close]] - StockData[[#This Row],[open]] )/ StockData[[#This Row],[open]]</f>
        <v>-2.9532614278377035E-2</v>
      </c>
      <c r="N1575" s="27">
        <f>IF(StockData[[#This Row],[change%]] &gt; 0.02, 0.9, IF(StockData[[#This Row],[change%]] &lt; -0.02, -0.9, 0))</f>
        <v>-0.9</v>
      </c>
      <c r="O1575" s="27" t="str">
        <f>IF(StockData[[#This Row],[sentiment score]] &gt; 0.5, "Positive", IF(StockData[[#This Row],[sentiment score]] &lt; -0.5, "Negative", "Neutral"))</f>
        <v>Negative</v>
      </c>
    </row>
    <row r="1576" spans="1:15" x14ac:dyDescent="0.3">
      <c r="A1576" s="1">
        <v>43545</v>
      </c>
      <c r="B1576" s="2">
        <v>272.60000000000002</v>
      </c>
      <c r="C1576" s="2">
        <v>276.45</v>
      </c>
      <c r="D1576" s="2">
        <v>268.45</v>
      </c>
      <c r="E1576" s="2">
        <v>274.02</v>
      </c>
      <c r="F1576" s="2">
        <v>5947098</v>
      </c>
      <c r="G1576" s="27" t="str">
        <f>TEXT(StockData[[#This Row],[Date]],"dddd")</f>
        <v>Thursday</v>
      </c>
      <c r="H1576" s="27" t="str">
        <f>TEXT(StockData[[#This Row],[Date]],"mmm yyyy")</f>
        <v>Mar 2019</v>
      </c>
      <c r="I1576" s="2">
        <f>StockData[[#This Row],[high]] - StockData[[#This Row],[low]]</f>
        <v>8</v>
      </c>
      <c r="J1576" s="27" t="str">
        <f>IF(StockData[[#This Row],[high]]=_xlfn.MAXIFS(StockData[high],StockData[Date],"&lt;="&amp;StockData[[#This Row],[Date]]),"New High","Repeat")</f>
        <v>Repeat</v>
      </c>
      <c r="K1576" s="27" t="str">
        <f>IF(StockData[[#This Row],[Spread]]&lt;5,"Low",IF(StockData[[#This Row],[Spread]]&lt;=15,"Medium","High"))</f>
        <v>Medium</v>
      </c>
      <c r="L1576" s="27" t="str">
        <f>IF(StockData[[#This Row],[Spread]] &gt; AVERAGE(StockData[Spread]) * 1.2, "High", IF(StockData[[#This Row],[Spread]] &lt; AVERAGE(StockData[Spread]) * 0.8, "Low", "Medium"))</f>
        <v>Low</v>
      </c>
      <c r="M1576" s="13">
        <f>(StockData[[#This Row],[close]] - StockData[[#This Row],[open]] )/ StockData[[#This Row],[open]]</f>
        <v>5.2090975788699886E-3</v>
      </c>
      <c r="N1576" s="27">
        <f>IF(StockData[[#This Row],[change%]] &gt; 0.02, 0.9, IF(StockData[[#This Row],[change%]] &lt; -0.02, -0.9, 0))</f>
        <v>0</v>
      </c>
      <c r="O1576" s="27" t="str">
        <f>IF(StockData[[#This Row],[sentiment score]] &gt; 0.5, "Positive", IF(StockData[[#This Row],[sentiment score]] &lt; -0.5, "Negative", "Neutral"))</f>
        <v>Neutral</v>
      </c>
    </row>
    <row r="1577" spans="1:15" x14ac:dyDescent="0.3">
      <c r="A1577" s="1">
        <v>43544</v>
      </c>
      <c r="B1577" s="2">
        <v>269.69</v>
      </c>
      <c r="C1577" s="2">
        <v>274.97000000000003</v>
      </c>
      <c r="D1577" s="2">
        <v>266.3</v>
      </c>
      <c r="E1577" s="2">
        <v>273.60000000000002</v>
      </c>
      <c r="F1577" s="2">
        <v>6908224</v>
      </c>
      <c r="G1577" s="27" t="str">
        <f>TEXT(StockData[[#This Row],[Date]],"dddd")</f>
        <v>Wednesday</v>
      </c>
      <c r="H1577" s="27" t="str">
        <f>TEXT(StockData[[#This Row],[Date]],"mmm yyyy")</f>
        <v>Mar 2019</v>
      </c>
      <c r="I1577" s="2">
        <f>StockData[[#This Row],[high]] - StockData[[#This Row],[low]]</f>
        <v>8.6700000000000159</v>
      </c>
      <c r="J1577" s="27" t="str">
        <f>IF(StockData[[#This Row],[high]]=_xlfn.MAXIFS(StockData[high],StockData[Date],"&lt;="&amp;StockData[[#This Row],[Date]]),"New High","Repeat")</f>
        <v>Repeat</v>
      </c>
      <c r="K1577" s="27" t="str">
        <f>IF(StockData[[#This Row],[Spread]]&lt;5,"Low",IF(StockData[[#This Row],[Spread]]&lt;=15,"Medium","High"))</f>
        <v>Medium</v>
      </c>
      <c r="L1577" s="27" t="str">
        <f>IF(StockData[[#This Row],[Spread]] &gt; AVERAGE(StockData[Spread]) * 1.2, "High", IF(StockData[[#This Row],[Spread]] &lt; AVERAGE(StockData[Spread]) * 0.8, "Low", "Medium"))</f>
        <v>Low</v>
      </c>
      <c r="M1577" s="13">
        <f>(StockData[[#This Row],[close]] - StockData[[#This Row],[open]] )/ StockData[[#This Row],[open]]</f>
        <v>1.4498127479699006E-2</v>
      </c>
      <c r="N1577" s="27">
        <f>IF(StockData[[#This Row],[change%]] &gt; 0.02, 0.9, IF(StockData[[#This Row],[change%]] &lt; -0.02, -0.9, 0))</f>
        <v>0</v>
      </c>
      <c r="O1577" s="27" t="str">
        <f>IF(StockData[[#This Row],[sentiment score]] &gt; 0.5, "Positive", IF(StockData[[#This Row],[sentiment score]] &lt; -0.5, "Negative", "Neutral"))</f>
        <v>Neutral</v>
      </c>
    </row>
    <row r="1578" spans="1:15" x14ac:dyDescent="0.3">
      <c r="A1578" s="1">
        <v>43543</v>
      </c>
      <c r="B1578" s="2">
        <v>267.5</v>
      </c>
      <c r="C1578" s="2">
        <v>273.3</v>
      </c>
      <c r="D1578" s="2">
        <v>263.45999999999998</v>
      </c>
      <c r="E1578" s="2">
        <v>267.47000000000003</v>
      </c>
      <c r="F1578" s="2">
        <v>11800630</v>
      </c>
      <c r="G1578" s="27" t="str">
        <f>TEXT(StockData[[#This Row],[Date]],"dddd")</f>
        <v>Tuesday</v>
      </c>
      <c r="H1578" s="27" t="str">
        <f>TEXT(StockData[[#This Row],[Date]],"mmm yyyy")</f>
        <v>Mar 2019</v>
      </c>
      <c r="I1578" s="2">
        <f>StockData[[#This Row],[high]] - StockData[[#This Row],[low]]</f>
        <v>9.8400000000000318</v>
      </c>
      <c r="J1578" s="27" t="str">
        <f>IF(StockData[[#This Row],[high]]=_xlfn.MAXIFS(StockData[high],StockData[Date],"&lt;="&amp;StockData[[#This Row],[Date]]),"New High","Repeat")</f>
        <v>Repeat</v>
      </c>
      <c r="K1578" s="27" t="str">
        <f>IF(StockData[[#This Row],[Spread]]&lt;5,"Low",IF(StockData[[#This Row],[Spread]]&lt;=15,"Medium","High"))</f>
        <v>Medium</v>
      </c>
      <c r="L1578" s="27" t="str">
        <f>IF(StockData[[#This Row],[Spread]] &gt; AVERAGE(StockData[Spread]) * 1.2, "High", IF(StockData[[#This Row],[Spread]] &lt; AVERAGE(StockData[Spread]) * 0.8, "Low", "Medium"))</f>
        <v>Low</v>
      </c>
      <c r="M1578" s="13">
        <f>(StockData[[#This Row],[close]] - StockData[[#This Row],[open]] )/ StockData[[#This Row],[open]]</f>
        <v>-1.1214953271017838E-4</v>
      </c>
      <c r="N1578" s="27">
        <f>IF(StockData[[#This Row],[change%]] &gt; 0.02, 0.9, IF(StockData[[#This Row],[change%]] &lt; -0.02, -0.9, 0))</f>
        <v>0</v>
      </c>
      <c r="O1578" s="27" t="str">
        <f>IF(StockData[[#This Row],[sentiment score]] &gt; 0.5, "Positive", IF(StockData[[#This Row],[sentiment score]] &lt; -0.5, "Negative", "Neutral"))</f>
        <v>Neutral</v>
      </c>
    </row>
    <row r="1579" spans="1:15" x14ac:dyDescent="0.3">
      <c r="A1579" s="1">
        <v>43542</v>
      </c>
      <c r="B1579" s="2">
        <v>276</v>
      </c>
      <c r="C1579" s="2">
        <v>278.05</v>
      </c>
      <c r="D1579" s="2">
        <v>267.3</v>
      </c>
      <c r="E1579" s="2">
        <v>269.49</v>
      </c>
      <c r="F1579" s="2">
        <v>10280980</v>
      </c>
      <c r="G1579" s="27" t="str">
        <f>TEXT(StockData[[#This Row],[Date]],"dddd")</f>
        <v>Monday</v>
      </c>
      <c r="H1579" s="27" t="str">
        <f>TEXT(StockData[[#This Row],[Date]],"mmm yyyy")</f>
        <v>Mar 2019</v>
      </c>
      <c r="I1579" s="2">
        <f>StockData[[#This Row],[high]] - StockData[[#This Row],[low]]</f>
        <v>10.75</v>
      </c>
      <c r="J1579" s="27" t="str">
        <f>IF(StockData[[#This Row],[high]]=_xlfn.MAXIFS(StockData[high],StockData[Date],"&lt;="&amp;StockData[[#This Row],[Date]]),"New High","Repeat")</f>
        <v>Repeat</v>
      </c>
      <c r="K1579" s="27" t="str">
        <f>IF(StockData[[#This Row],[Spread]]&lt;5,"Low",IF(StockData[[#This Row],[Spread]]&lt;=15,"Medium","High"))</f>
        <v>Medium</v>
      </c>
      <c r="L1579" s="27" t="str">
        <f>IF(StockData[[#This Row],[Spread]] &gt; AVERAGE(StockData[Spread]) * 1.2, "High", IF(StockData[[#This Row],[Spread]] &lt; AVERAGE(StockData[Spread]) * 0.8, "Low", "Medium"))</f>
        <v>Low</v>
      </c>
      <c r="M1579" s="13">
        <f>(StockData[[#This Row],[close]] - StockData[[#This Row],[open]] )/ StockData[[#This Row],[open]]</f>
        <v>-2.3586956521739099E-2</v>
      </c>
      <c r="N1579" s="27">
        <f>IF(StockData[[#This Row],[change%]] &gt; 0.02, 0.9, IF(StockData[[#This Row],[change%]] &lt; -0.02, -0.9, 0))</f>
        <v>-0.9</v>
      </c>
      <c r="O1579" s="27" t="str">
        <f>IF(StockData[[#This Row],[sentiment score]] &gt; 0.5, "Positive", IF(StockData[[#This Row],[sentiment score]] &lt; -0.5, "Negative", "Neutral"))</f>
        <v>Negative</v>
      </c>
    </row>
    <row r="1580" spans="1:15" x14ac:dyDescent="0.3">
      <c r="A1580" s="1">
        <v>43539</v>
      </c>
      <c r="B1580" s="2">
        <v>283.51</v>
      </c>
      <c r="C1580" s="2">
        <v>283.72000000000003</v>
      </c>
      <c r="D1580" s="2">
        <v>274.39999999999998</v>
      </c>
      <c r="E1580" s="2">
        <v>275.43</v>
      </c>
      <c r="F1580" s="2">
        <v>14785531</v>
      </c>
      <c r="G1580" s="27" t="str">
        <f>TEXT(StockData[[#This Row],[Date]],"dddd")</f>
        <v>Friday</v>
      </c>
      <c r="H1580" s="27" t="str">
        <f>TEXT(StockData[[#This Row],[Date]],"mmm yyyy")</f>
        <v>Mar 2019</v>
      </c>
      <c r="I1580" s="2">
        <f>StockData[[#This Row],[high]] - StockData[[#This Row],[low]]</f>
        <v>9.32000000000005</v>
      </c>
      <c r="J1580" s="27" t="str">
        <f>IF(StockData[[#This Row],[high]]=_xlfn.MAXIFS(StockData[high],StockData[Date],"&lt;="&amp;StockData[[#This Row],[Date]]),"New High","Repeat")</f>
        <v>Repeat</v>
      </c>
      <c r="K1580" s="27" t="str">
        <f>IF(StockData[[#This Row],[Spread]]&lt;5,"Low",IF(StockData[[#This Row],[Spread]]&lt;=15,"Medium","High"))</f>
        <v>Medium</v>
      </c>
      <c r="L1580" s="27" t="str">
        <f>IF(StockData[[#This Row],[Spread]] &gt; AVERAGE(StockData[Spread]) * 1.2, "High", IF(StockData[[#This Row],[Spread]] &lt; AVERAGE(StockData[Spread]) * 0.8, "Low", "Medium"))</f>
        <v>Low</v>
      </c>
      <c r="M1580" s="13">
        <f>(StockData[[#This Row],[close]] - StockData[[#This Row],[open]] )/ StockData[[#This Row],[open]]</f>
        <v>-2.8499876547564404E-2</v>
      </c>
      <c r="N1580" s="27">
        <f>IF(StockData[[#This Row],[change%]] &gt; 0.02, 0.9, IF(StockData[[#This Row],[change%]] &lt; -0.02, -0.9, 0))</f>
        <v>-0.9</v>
      </c>
      <c r="O1580" s="27" t="str">
        <f>IF(StockData[[#This Row],[sentiment score]] &gt; 0.5, "Positive", IF(StockData[[#This Row],[sentiment score]] &lt; -0.5, "Negative", "Neutral"))</f>
        <v>Negative</v>
      </c>
    </row>
    <row r="1581" spans="1:15" x14ac:dyDescent="0.3">
      <c r="A1581" s="1">
        <v>43538</v>
      </c>
      <c r="B1581" s="2">
        <v>292.45</v>
      </c>
      <c r="C1581" s="2">
        <v>295.39</v>
      </c>
      <c r="D1581" s="2">
        <v>288.29000000000002</v>
      </c>
      <c r="E1581" s="2">
        <v>289.95999999999998</v>
      </c>
      <c r="F1581" s="2">
        <v>7103447</v>
      </c>
      <c r="G1581" s="27" t="str">
        <f>TEXT(StockData[[#This Row],[Date]],"dddd")</f>
        <v>Thursday</v>
      </c>
      <c r="H1581" s="27" t="str">
        <f>TEXT(StockData[[#This Row],[Date]],"mmm yyyy")</f>
        <v>Mar 2019</v>
      </c>
      <c r="I1581" s="2">
        <f>StockData[[#This Row],[high]] - StockData[[#This Row],[low]]</f>
        <v>7.0999999999999659</v>
      </c>
      <c r="J1581" s="27" t="str">
        <f>IF(StockData[[#This Row],[high]]=_xlfn.MAXIFS(StockData[high],StockData[Date],"&lt;="&amp;StockData[[#This Row],[Date]]),"New High","Repeat")</f>
        <v>Repeat</v>
      </c>
      <c r="K1581" s="27" t="str">
        <f>IF(StockData[[#This Row],[Spread]]&lt;5,"Low",IF(StockData[[#This Row],[Spread]]&lt;=15,"Medium","High"))</f>
        <v>Medium</v>
      </c>
      <c r="L1581" s="27" t="str">
        <f>IF(StockData[[#This Row],[Spread]] &gt; AVERAGE(StockData[Spread]) * 1.2, "High", IF(StockData[[#This Row],[Spread]] &lt; AVERAGE(StockData[Spread]) * 0.8, "Low", "Medium"))</f>
        <v>Low</v>
      </c>
      <c r="M1581" s="13">
        <f>(StockData[[#This Row],[close]] - StockData[[#This Row],[open]] )/ StockData[[#This Row],[open]]</f>
        <v>-8.5142759446059472E-3</v>
      </c>
      <c r="N1581" s="27">
        <f>IF(StockData[[#This Row],[change%]] &gt; 0.02, 0.9, IF(StockData[[#This Row],[change%]] &lt; -0.02, -0.9, 0))</f>
        <v>0</v>
      </c>
      <c r="O1581" s="27" t="str">
        <f>IF(StockData[[#This Row],[sentiment score]] &gt; 0.5, "Positive", IF(StockData[[#This Row],[sentiment score]] &lt; -0.5, "Negative", "Neutral"))</f>
        <v>Neutral</v>
      </c>
    </row>
    <row r="1582" spans="1:15" x14ac:dyDescent="0.3">
      <c r="A1582" s="1">
        <v>43537</v>
      </c>
      <c r="B1582" s="2">
        <v>283.89999999999998</v>
      </c>
      <c r="C1582" s="2">
        <v>291.99</v>
      </c>
      <c r="D1582" s="2">
        <v>282.7</v>
      </c>
      <c r="E1582" s="2">
        <v>288.95999999999998</v>
      </c>
      <c r="F1582" s="2">
        <v>6844719</v>
      </c>
      <c r="G1582" s="27" t="str">
        <f>TEXT(StockData[[#This Row],[Date]],"dddd")</f>
        <v>Wednesday</v>
      </c>
      <c r="H1582" s="27" t="str">
        <f>TEXT(StockData[[#This Row],[Date]],"mmm yyyy")</f>
        <v>Mar 2019</v>
      </c>
      <c r="I1582" s="2">
        <f>StockData[[#This Row],[high]] - StockData[[#This Row],[low]]</f>
        <v>9.2900000000000205</v>
      </c>
      <c r="J1582" s="27" t="str">
        <f>IF(StockData[[#This Row],[high]]=_xlfn.MAXIFS(StockData[high],StockData[Date],"&lt;="&amp;StockData[[#This Row],[Date]]),"New High","Repeat")</f>
        <v>Repeat</v>
      </c>
      <c r="K1582" s="27" t="str">
        <f>IF(StockData[[#This Row],[Spread]]&lt;5,"Low",IF(StockData[[#This Row],[Spread]]&lt;=15,"Medium","High"))</f>
        <v>Medium</v>
      </c>
      <c r="L1582" s="27" t="str">
        <f>IF(StockData[[#This Row],[Spread]] &gt; AVERAGE(StockData[Spread]) * 1.2, "High", IF(StockData[[#This Row],[Spread]] &lt; AVERAGE(StockData[Spread]) * 0.8, "Low", "Medium"))</f>
        <v>Low</v>
      </c>
      <c r="M1582" s="13">
        <f>(StockData[[#This Row],[close]] - StockData[[#This Row],[open]] )/ StockData[[#This Row],[open]]</f>
        <v>1.7823177175061652E-2</v>
      </c>
      <c r="N1582" s="27">
        <f>IF(StockData[[#This Row],[change%]] &gt; 0.02, 0.9, IF(StockData[[#This Row],[change%]] &lt; -0.02, -0.9, 0))</f>
        <v>0</v>
      </c>
      <c r="O1582" s="27" t="str">
        <f>IF(StockData[[#This Row],[sentiment score]] &gt; 0.5, "Positive", IF(StockData[[#This Row],[sentiment score]] &lt; -0.5, "Negative", "Neutral"))</f>
        <v>Neutral</v>
      </c>
    </row>
    <row r="1583" spans="1:15" x14ac:dyDescent="0.3">
      <c r="A1583" s="1">
        <v>43536</v>
      </c>
      <c r="B1583" s="2">
        <v>286.49</v>
      </c>
      <c r="C1583" s="2">
        <v>288.07</v>
      </c>
      <c r="D1583" s="2">
        <v>281.06</v>
      </c>
      <c r="E1583" s="2">
        <v>283.36</v>
      </c>
      <c r="F1583" s="2">
        <v>7504137</v>
      </c>
      <c r="G1583" s="27" t="str">
        <f>TEXT(StockData[[#This Row],[Date]],"dddd")</f>
        <v>Tuesday</v>
      </c>
      <c r="H1583" s="27" t="str">
        <f>TEXT(StockData[[#This Row],[Date]],"mmm yyyy")</f>
        <v>Mar 2019</v>
      </c>
      <c r="I1583" s="2">
        <f>StockData[[#This Row],[high]] - StockData[[#This Row],[low]]</f>
        <v>7.0099999999999909</v>
      </c>
      <c r="J1583" s="27" t="str">
        <f>IF(StockData[[#This Row],[high]]=_xlfn.MAXIFS(StockData[high],StockData[Date],"&lt;="&amp;StockData[[#This Row],[Date]]),"New High","Repeat")</f>
        <v>Repeat</v>
      </c>
      <c r="K1583" s="27" t="str">
        <f>IF(StockData[[#This Row],[Spread]]&lt;5,"Low",IF(StockData[[#This Row],[Spread]]&lt;=15,"Medium","High"))</f>
        <v>Medium</v>
      </c>
      <c r="L1583" s="27" t="str">
        <f>IF(StockData[[#This Row],[Spread]] &gt; AVERAGE(StockData[Spread]) * 1.2, "High", IF(StockData[[#This Row],[Spread]] &lt; AVERAGE(StockData[Spread]) * 0.8, "Low", "Medium"))</f>
        <v>Low</v>
      </c>
      <c r="M1583" s="13">
        <f>(StockData[[#This Row],[close]] - StockData[[#This Row],[open]] )/ StockData[[#This Row],[open]]</f>
        <v>-1.0925337708122431E-2</v>
      </c>
      <c r="N1583" s="27">
        <f>IF(StockData[[#This Row],[change%]] &gt; 0.02, 0.9, IF(StockData[[#This Row],[change%]] &lt; -0.02, -0.9, 0))</f>
        <v>0</v>
      </c>
      <c r="O1583" s="27" t="str">
        <f>IF(StockData[[#This Row],[sentiment score]] &gt; 0.5, "Positive", IF(StockData[[#This Row],[sentiment score]] &lt; -0.5, "Negative", "Neutral"))</f>
        <v>Neutral</v>
      </c>
    </row>
    <row r="1584" spans="1:15" x14ac:dyDescent="0.3">
      <c r="A1584" s="1">
        <v>43535</v>
      </c>
      <c r="B1584" s="2">
        <v>283.52</v>
      </c>
      <c r="C1584" s="2">
        <v>291.27999999999997</v>
      </c>
      <c r="D1584" s="2">
        <v>280.5</v>
      </c>
      <c r="E1584" s="2">
        <v>290.92</v>
      </c>
      <c r="F1584" s="2">
        <v>7392278</v>
      </c>
      <c r="G1584" s="27" t="str">
        <f>TEXT(StockData[[#This Row],[Date]],"dddd")</f>
        <v>Monday</v>
      </c>
      <c r="H1584" s="27" t="str">
        <f>TEXT(StockData[[#This Row],[Date]],"mmm yyyy")</f>
        <v>Mar 2019</v>
      </c>
      <c r="I1584" s="2">
        <f>StockData[[#This Row],[high]] - StockData[[#This Row],[low]]</f>
        <v>10.779999999999973</v>
      </c>
      <c r="J1584" s="27" t="str">
        <f>IF(StockData[[#This Row],[high]]=_xlfn.MAXIFS(StockData[high],StockData[Date],"&lt;="&amp;StockData[[#This Row],[Date]]),"New High","Repeat")</f>
        <v>Repeat</v>
      </c>
      <c r="K1584" s="27" t="str">
        <f>IF(StockData[[#This Row],[Spread]]&lt;5,"Low",IF(StockData[[#This Row],[Spread]]&lt;=15,"Medium","High"))</f>
        <v>Medium</v>
      </c>
      <c r="L1584" s="27" t="str">
        <f>IF(StockData[[#This Row],[Spread]] &gt; AVERAGE(StockData[Spread]) * 1.2, "High", IF(StockData[[#This Row],[Spread]] &lt; AVERAGE(StockData[Spread]) * 0.8, "Low", "Medium"))</f>
        <v>Low</v>
      </c>
      <c r="M1584" s="13">
        <f>(StockData[[#This Row],[close]] - StockData[[#This Row],[open]] )/ StockData[[#This Row],[open]]</f>
        <v>2.6100451467268745E-2</v>
      </c>
      <c r="N1584" s="27">
        <f>IF(StockData[[#This Row],[change%]] &gt; 0.02, 0.9, IF(StockData[[#This Row],[change%]] &lt; -0.02, -0.9, 0))</f>
        <v>0.9</v>
      </c>
      <c r="O1584" s="27" t="str">
        <f>IF(StockData[[#This Row],[sentiment score]] &gt; 0.5, "Positive", IF(StockData[[#This Row],[sentiment score]] &lt; -0.5, "Negative", "Neutral"))</f>
        <v>Positive</v>
      </c>
    </row>
    <row r="1585" spans="1:15" x14ac:dyDescent="0.3">
      <c r="A1585" s="1">
        <v>43532</v>
      </c>
      <c r="B1585" s="2">
        <v>276.91000000000003</v>
      </c>
      <c r="C1585" s="2">
        <v>285.58999999999997</v>
      </c>
      <c r="D1585" s="2">
        <v>275.89</v>
      </c>
      <c r="E1585" s="2">
        <v>284.14</v>
      </c>
      <c r="F1585" s="2">
        <v>8819625</v>
      </c>
      <c r="G1585" s="27" t="str">
        <f>TEXT(StockData[[#This Row],[Date]],"dddd")</f>
        <v>Friday</v>
      </c>
      <c r="H1585" s="27" t="str">
        <f>TEXT(StockData[[#This Row],[Date]],"mmm yyyy")</f>
        <v>Mar 2019</v>
      </c>
      <c r="I1585" s="2">
        <f>StockData[[#This Row],[high]] - StockData[[#This Row],[low]]</f>
        <v>9.6999999999999886</v>
      </c>
      <c r="J1585" s="27" t="str">
        <f>IF(StockData[[#This Row],[high]]=_xlfn.MAXIFS(StockData[high],StockData[Date],"&lt;="&amp;StockData[[#This Row],[Date]]),"New High","Repeat")</f>
        <v>Repeat</v>
      </c>
      <c r="K1585" s="27" t="str">
        <f>IF(StockData[[#This Row],[Spread]]&lt;5,"Low",IF(StockData[[#This Row],[Spread]]&lt;=15,"Medium","High"))</f>
        <v>Medium</v>
      </c>
      <c r="L1585" s="27" t="str">
        <f>IF(StockData[[#This Row],[Spread]] &gt; AVERAGE(StockData[Spread]) * 1.2, "High", IF(StockData[[#This Row],[Spread]] &lt; AVERAGE(StockData[Spread]) * 0.8, "Low", "Medium"))</f>
        <v>Low</v>
      </c>
      <c r="M1585" s="13">
        <f>(StockData[[#This Row],[close]] - StockData[[#This Row],[open]] )/ StockData[[#This Row],[open]]</f>
        <v>2.610956628507443E-2</v>
      </c>
      <c r="N1585" s="27">
        <f>IF(StockData[[#This Row],[change%]] &gt; 0.02, 0.9, IF(StockData[[#This Row],[change%]] &lt; -0.02, -0.9, 0))</f>
        <v>0.9</v>
      </c>
      <c r="O1585" s="27" t="str">
        <f>IF(StockData[[#This Row],[sentiment score]] &gt; 0.5, "Positive", IF(StockData[[#This Row],[sentiment score]] &lt; -0.5, "Negative", "Neutral"))</f>
        <v>Positive</v>
      </c>
    </row>
    <row r="1586" spans="1:15" x14ac:dyDescent="0.3">
      <c r="A1586" s="1">
        <v>43531</v>
      </c>
      <c r="B1586" s="2">
        <v>278.83999999999997</v>
      </c>
      <c r="C1586" s="2">
        <v>284.7</v>
      </c>
      <c r="D1586" s="2">
        <v>274.25</v>
      </c>
      <c r="E1586" s="2">
        <v>276.58999999999997</v>
      </c>
      <c r="F1586" s="2">
        <v>9442483</v>
      </c>
      <c r="G1586" s="27" t="str">
        <f>TEXT(StockData[[#This Row],[Date]],"dddd")</f>
        <v>Thursday</v>
      </c>
      <c r="H1586" s="27" t="str">
        <f>TEXT(StockData[[#This Row],[Date]],"mmm yyyy")</f>
        <v>Mar 2019</v>
      </c>
      <c r="I1586" s="2">
        <f>StockData[[#This Row],[high]] - StockData[[#This Row],[low]]</f>
        <v>10.449999999999989</v>
      </c>
      <c r="J1586" s="27" t="str">
        <f>IF(StockData[[#This Row],[high]]=_xlfn.MAXIFS(StockData[high],StockData[Date],"&lt;="&amp;StockData[[#This Row],[Date]]),"New High","Repeat")</f>
        <v>Repeat</v>
      </c>
      <c r="K1586" s="27" t="str">
        <f>IF(StockData[[#This Row],[Spread]]&lt;5,"Low",IF(StockData[[#This Row],[Spread]]&lt;=15,"Medium","High"))</f>
        <v>Medium</v>
      </c>
      <c r="L1586" s="27" t="str">
        <f>IF(StockData[[#This Row],[Spread]] &gt; AVERAGE(StockData[Spread]) * 1.2, "High", IF(StockData[[#This Row],[Spread]] &lt; AVERAGE(StockData[Spread]) * 0.8, "Low", "Medium"))</f>
        <v>Low</v>
      </c>
      <c r="M1586" s="13">
        <f>(StockData[[#This Row],[close]] - StockData[[#This Row],[open]] )/ StockData[[#This Row],[open]]</f>
        <v>-8.0691435948931287E-3</v>
      </c>
      <c r="N1586" s="27">
        <f>IF(StockData[[#This Row],[change%]] &gt; 0.02, 0.9, IF(StockData[[#This Row],[change%]] &lt; -0.02, -0.9, 0))</f>
        <v>0</v>
      </c>
      <c r="O1586" s="27" t="str">
        <f>IF(StockData[[#This Row],[sentiment score]] &gt; 0.5, "Positive", IF(StockData[[#This Row],[sentiment score]] &lt; -0.5, "Negative", "Neutral"))</f>
        <v>Neutral</v>
      </c>
    </row>
    <row r="1587" spans="1:15" x14ac:dyDescent="0.3">
      <c r="A1587" s="1">
        <v>43530</v>
      </c>
      <c r="B1587" s="2">
        <v>276.48</v>
      </c>
      <c r="C1587" s="2">
        <v>281.51</v>
      </c>
      <c r="D1587" s="2">
        <v>274.39</v>
      </c>
      <c r="E1587" s="2">
        <v>276.24</v>
      </c>
      <c r="F1587" s="2">
        <v>10335485</v>
      </c>
      <c r="G1587" s="27" t="str">
        <f>TEXT(StockData[[#This Row],[Date]],"dddd")</f>
        <v>Wednesday</v>
      </c>
      <c r="H1587" s="27" t="str">
        <f>TEXT(StockData[[#This Row],[Date]],"mmm yyyy")</f>
        <v>Mar 2019</v>
      </c>
      <c r="I1587" s="2">
        <f>StockData[[#This Row],[high]] - StockData[[#This Row],[low]]</f>
        <v>7.1200000000000045</v>
      </c>
      <c r="J1587" s="27" t="str">
        <f>IF(StockData[[#This Row],[high]]=_xlfn.MAXIFS(StockData[high],StockData[Date],"&lt;="&amp;StockData[[#This Row],[Date]]),"New High","Repeat")</f>
        <v>Repeat</v>
      </c>
      <c r="K1587" s="27" t="str">
        <f>IF(StockData[[#This Row],[Spread]]&lt;5,"Low",IF(StockData[[#This Row],[Spread]]&lt;=15,"Medium","High"))</f>
        <v>Medium</v>
      </c>
      <c r="L1587" s="27" t="str">
        <f>IF(StockData[[#This Row],[Spread]] &gt; AVERAGE(StockData[Spread]) * 1.2, "High", IF(StockData[[#This Row],[Spread]] &lt; AVERAGE(StockData[Spread]) * 0.8, "Low", "Medium"))</f>
        <v>Low</v>
      </c>
      <c r="M1587" s="13">
        <f>(StockData[[#This Row],[close]] - StockData[[#This Row],[open]] )/ StockData[[#This Row],[open]]</f>
        <v>-8.6805555555558836E-4</v>
      </c>
      <c r="N1587" s="27">
        <f>IF(StockData[[#This Row],[change%]] &gt; 0.02, 0.9, IF(StockData[[#This Row],[change%]] &lt; -0.02, -0.9, 0))</f>
        <v>0</v>
      </c>
      <c r="O1587" s="27" t="str">
        <f>IF(StockData[[#This Row],[sentiment score]] &gt; 0.5, "Positive", IF(StockData[[#This Row],[sentiment score]] &lt; -0.5, "Negative", "Neutral"))</f>
        <v>Neutral</v>
      </c>
    </row>
    <row r="1588" spans="1:15" x14ac:dyDescent="0.3">
      <c r="A1588" s="1">
        <v>43529</v>
      </c>
      <c r="B1588" s="2">
        <v>282</v>
      </c>
      <c r="C1588" s="2">
        <v>284</v>
      </c>
      <c r="D1588" s="2">
        <v>270.10000000000002</v>
      </c>
      <c r="E1588" s="2">
        <v>276.54000000000002</v>
      </c>
      <c r="F1588" s="2">
        <v>18764740</v>
      </c>
      <c r="G1588" s="27" t="str">
        <f>TEXT(StockData[[#This Row],[Date]],"dddd")</f>
        <v>Tuesday</v>
      </c>
      <c r="H1588" s="27" t="str">
        <f>TEXT(StockData[[#This Row],[Date]],"mmm yyyy")</f>
        <v>Mar 2019</v>
      </c>
      <c r="I1588" s="2">
        <f>StockData[[#This Row],[high]] - StockData[[#This Row],[low]]</f>
        <v>13.899999999999977</v>
      </c>
      <c r="J1588" s="27" t="str">
        <f>IF(StockData[[#This Row],[high]]=_xlfn.MAXIFS(StockData[high],StockData[Date],"&lt;="&amp;StockData[[#This Row],[Date]]),"New High","Repeat")</f>
        <v>Repeat</v>
      </c>
      <c r="K1588" s="27" t="str">
        <f>IF(StockData[[#This Row],[Spread]]&lt;5,"Low",IF(StockData[[#This Row],[Spread]]&lt;=15,"Medium","High"))</f>
        <v>Medium</v>
      </c>
      <c r="L1588" s="27" t="str">
        <f>IF(StockData[[#This Row],[Spread]] &gt; AVERAGE(StockData[Spread]) * 1.2, "High", IF(StockData[[#This Row],[Spread]] &lt; AVERAGE(StockData[Spread]) * 0.8, "Low", "Medium"))</f>
        <v>Medium</v>
      </c>
      <c r="M1588" s="13">
        <f>(StockData[[#This Row],[close]] - StockData[[#This Row],[open]] )/ StockData[[#This Row],[open]]</f>
        <v>-1.9361702127659502E-2</v>
      </c>
      <c r="N1588" s="27">
        <f>IF(StockData[[#This Row],[change%]] &gt; 0.02, 0.9, IF(StockData[[#This Row],[change%]] &lt; -0.02, -0.9, 0))</f>
        <v>0</v>
      </c>
      <c r="O1588" s="27" t="str">
        <f>IF(StockData[[#This Row],[sentiment score]] &gt; 0.5, "Positive", IF(StockData[[#This Row],[sentiment score]] &lt; -0.5, "Negative", "Neutral"))</f>
        <v>Neutral</v>
      </c>
    </row>
    <row r="1589" spans="1:15" x14ac:dyDescent="0.3">
      <c r="A1589" s="1">
        <v>43528</v>
      </c>
      <c r="B1589" s="2">
        <v>298.12</v>
      </c>
      <c r="C1589" s="2">
        <v>299</v>
      </c>
      <c r="D1589" s="2">
        <v>282.77999999999997</v>
      </c>
      <c r="E1589" s="2">
        <v>285.36</v>
      </c>
      <c r="F1589" s="2">
        <v>17096818</v>
      </c>
      <c r="G1589" s="27" t="str">
        <f>TEXT(StockData[[#This Row],[Date]],"dddd")</f>
        <v>Monday</v>
      </c>
      <c r="H1589" s="27" t="str">
        <f>TEXT(StockData[[#This Row],[Date]],"mmm yyyy")</f>
        <v>Mar 2019</v>
      </c>
      <c r="I1589" s="2">
        <f>StockData[[#This Row],[high]] - StockData[[#This Row],[low]]</f>
        <v>16.220000000000027</v>
      </c>
      <c r="J1589" s="27" t="str">
        <f>IF(StockData[[#This Row],[high]]=_xlfn.MAXIFS(StockData[high],StockData[Date],"&lt;="&amp;StockData[[#This Row],[Date]]),"New High","Repeat")</f>
        <v>Repeat</v>
      </c>
      <c r="K1589" s="27" t="str">
        <f>IF(StockData[[#This Row],[Spread]]&lt;5,"Low",IF(StockData[[#This Row],[Spread]]&lt;=15,"Medium","High"))</f>
        <v>High</v>
      </c>
      <c r="L1589" s="27" t="str">
        <f>IF(StockData[[#This Row],[Spread]] &gt; AVERAGE(StockData[Spread]) * 1.2, "High", IF(StockData[[#This Row],[Spread]] &lt; AVERAGE(StockData[Spread]) * 0.8, "Low", "Medium"))</f>
        <v>Medium</v>
      </c>
      <c r="M1589" s="13">
        <f>(StockData[[#This Row],[close]] - StockData[[#This Row],[open]] )/ StockData[[#This Row],[open]]</f>
        <v>-4.2801556420233429E-2</v>
      </c>
      <c r="N1589" s="27">
        <f>IF(StockData[[#This Row],[change%]] &gt; 0.02, 0.9, IF(StockData[[#This Row],[change%]] &lt; -0.02, -0.9, 0))</f>
        <v>-0.9</v>
      </c>
      <c r="O1589" s="27" t="str">
        <f>IF(StockData[[#This Row],[sentiment score]] &gt; 0.5, "Positive", IF(StockData[[#This Row],[sentiment score]] &lt; -0.5, "Negative", "Neutral"))</f>
        <v>Negative</v>
      </c>
    </row>
    <row r="1590" spans="1:15" x14ac:dyDescent="0.3">
      <c r="A1590" s="1">
        <v>43525</v>
      </c>
      <c r="B1590" s="2">
        <v>306.94</v>
      </c>
      <c r="C1590" s="2">
        <v>307.13</v>
      </c>
      <c r="D1590" s="2">
        <v>291.89999999999998</v>
      </c>
      <c r="E1590" s="2">
        <v>294.79000000000002</v>
      </c>
      <c r="F1590" s="2">
        <v>22911375</v>
      </c>
      <c r="G1590" s="27" t="str">
        <f>TEXT(StockData[[#This Row],[Date]],"dddd")</f>
        <v>Friday</v>
      </c>
      <c r="H1590" s="27" t="str">
        <f>TEXT(StockData[[#This Row],[Date]],"mmm yyyy")</f>
        <v>Mar 2019</v>
      </c>
      <c r="I1590" s="2">
        <f>StockData[[#This Row],[high]] - StockData[[#This Row],[low]]</f>
        <v>15.230000000000018</v>
      </c>
      <c r="J1590" s="27" t="str">
        <f>IF(StockData[[#This Row],[high]]=_xlfn.MAXIFS(StockData[high],StockData[Date],"&lt;="&amp;StockData[[#This Row],[Date]]),"New High","Repeat")</f>
        <v>Repeat</v>
      </c>
      <c r="K1590" s="27" t="str">
        <f>IF(StockData[[#This Row],[Spread]]&lt;5,"Low",IF(StockData[[#This Row],[Spread]]&lt;=15,"Medium","High"))</f>
        <v>High</v>
      </c>
      <c r="L1590" s="27" t="str">
        <f>IF(StockData[[#This Row],[Spread]] &gt; AVERAGE(StockData[Spread]) * 1.2, "High", IF(StockData[[#This Row],[Spread]] &lt; AVERAGE(StockData[Spread]) * 0.8, "Low", "Medium"))</f>
        <v>Medium</v>
      </c>
      <c r="M1590" s="13">
        <f>(StockData[[#This Row],[close]] - StockData[[#This Row],[open]] )/ StockData[[#This Row],[open]]</f>
        <v>-3.9584283573336737E-2</v>
      </c>
      <c r="N1590" s="27">
        <f>IF(StockData[[#This Row],[change%]] &gt; 0.02, 0.9, IF(StockData[[#This Row],[change%]] &lt; -0.02, -0.9, 0))</f>
        <v>-0.9</v>
      </c>
      <c r="O1590" s="27" t="str">
        <f>IF(StockData[[#This Row],[sentiment score]] &gt; 0.5, "Positive", IF(StockData[[#This Row],[sentiment score]] &lt; -0.5, "Negative", "Neutral"))</f>
        <v>Negative</v>
      </c>
    </row>
    <row r="1591" spans="1:15" x14ac:dyDescent="0.3">
      <c r="A1591" s="1">
        <v>43524</v>
      </c>
      <c r="B1591" s="2">
        <v>318.92</v>
      </c>
      <c r="C1591" s="2">
        <v>320</v>
      </c>
      <c r="D1591" s="2">
        <v>310.81</v>
      </c>
      <c r="E1591" s="2">
        <v>319.88</v>
      </c>
      <c r="F1591" s="2">
        <v>10520653</v>
      </c>
      <c r="G1591" s="27" t="str">
        <f>TEXT(StockData[[#This Row],[Date]],"dddd")</f>
        <v>Thursday</v>
      </c>
      <c r="H1591" s="27" t="str">
        <f>TEXT(StockData[[#This Row],[Date]],"mmm yyyy")</f>
        <v>Feb 2019</v>
      </c>
      <c r="I1591" s="2">
        <f>StockData[[#This Row],[high]] - StockData[[#This Row],[low]]</f>
        <v>9.1899999999999977</v>
      </c>
      <c r="J1591" s="27" t="str">
        <f>IF(StockData[[#This Row],[high]]=_xlfn.MAXIFS(StockData[high],StockData[Date],"&lt;="&amp;StockData[[#This Row],[Date]]),"New High","Repeat")</f>
        <v>Repeat</v>
      </c>
      <c r="K1591" s="27" t="str">
        <f>IF(StockData[[#This Row],[Spread]]&lt;5,"Low",IF(StockData[[#This Row],[Spread]]&lt;=15,"Medium","High"))</f>
        <v>Medium</v>
      </c>
      <c r="L1591" s="27" t="str">
        <f>IF(StockData[[#This Row],[Spread]] &gt; AVERAGE(StockData[Spread]) * 1.2, "High", IF(StockData[[#This Row],[Spread]] &lt; AVERAGE(StockData[Spread]) * 0.8, "Low", "Medium"))</f>
        <v>Low</v>
      </c>
      <c r="M1591" s="13">
        <f>(StockData[[#This Row],[close]] - StockData[[#This Row],[open]] )/ StockData[[#This Row],[open]]</f>
        <v>3.0101592875955712E-3</v>
      </c>
      <c r="N1591" s="27">
        <f>IF(StockData[[#This Row],[change%]] &gt; 0.02, 0.9, IF(StockData[[#This Row],[change%]] &lt; -0.02, -0.9, 0))</f>
        <v>0</v>
      </c>
      <c r="O1591" s="27" t="str">
        <f>IF(StockData[[#This Row],[sentiment score]] &gt; 0.5, "Positive", IF(StockData[[#This Row],[sentiment score]] &lt; -0.5, "Negative", "Neutral"))</f>
        <v>Neutral</v>
      </c>
    </row>
    <row r="1592" spans="1:15" x14ac:dyDescent="0.3">
      <c r="A1592" s="1">
        <v>43523</v>
      </c>
      <c r="B1592" s="2">
        <v>301.77999999999997</v>
      </c>
      <c r="C1592" s="2">
        <v>316.3</v>
      </c>
      <c r="D1592" s="2">
        <v>300.55</v>
      </c>
      <c r="E1592" s="2">
        <v>314.74</v>
      </c>
      <c r="F1592" s="2">
        <v>11183908</v>
      </c>
      <c r="G1592" s="27" t="str">
        <f>TEXT(StockData[[#This Row],[Date]],"dddd")</f>
        <v>Wednesday</v>
      </c>
      <c r="H1592" s="27" t="str">
        <f>TEXT(StockData[[#This Row],[Date]],"mmm yyyy")</f>
        <v>Feb 2019</v>
      </c>
      <c r="I1592" s="2">
        <f>StockData[[#This Row],[high]] - StockData[[#This Row],[low]]</f>
        <v>15.75</v>
      </c>
      <c r="J1592" s="27" t="str">
        <f>IF(StockData[[#This Row],[high]]=_xlfn.MAXIFS(StockData[high],StockData[Date],"&lt;="&amp;StockData[[#This Row],[Date]]),"New High","Repeat")</f>
        <v>Repeat</v>
      </c>
      <c r="K1592" s="27" t="str">
        <f>IF(StockData[[#This Row],[Spread]]&lt;5,"Low",IF(StockData[[#This Row],[Spread]]&lt;=15,"Medium","High"))</f>
        <v>High</v>
      </c>
      <c r="L1592" s="27" t="str">
        <f>IF(StockData[[#This Row],[Spread]] &gt; AVERAGE(StockData[Spread]) * 1.2, "High", IF(StockData[[#This Row],[Spread]] &lt; AVERAGE(StockData[Spread]) * 0.8, "Low", "Medium"))</f>
        <v>Medium</v>
      </c>
      <c r="M1592" s="13">
        <f>(StockData[[#This Row],[close]] - StockData[[#This Row],[open]] )/ StockData[[#This Row],[open]]</f>
        <v>4.2945191861621171E-2</v>
      </c>
      <c r="N1592" s="27">
        <f>IF(StockData[[#This Row],[change%]] &gt; 0.02, 0.9, IF(StockData[[#This Row],[change%]] &lt; -0.02, -0.9, 0))</f>
        <v>0.9</v>
      </c>
      <c r="O1592" s="27" t="str">
        <f>IF(StockData[[#This Row],[sentiment score]] &gt; 0.5, "Positive", IF(StockData[[#This Row],[sentiment score]] &lt; -0.5, "Negative", "Neutral"))</f>
        <v>Positive</v>
      </c>
    </row>
    <row r="1593" spans="1:15" x14ac:dyDescent="0.3">
      <c r="A1593" s="1">
        <v>43522</v>
      </c>
      <c r="B1593" s="2">
        <v>292.22000000000003</v>
      </c>
      <c r="C1593" s="2">
        <v>302.01</v>
      </c>
      <c r="D1593" s="2">
        <v>288.77</v>
      </c>
      <c r="E1593" s="2">
        <v>297.86</v>
      </c>
      <c r="F1593" s="2">
        <v>8582535</v>
      </c>
      <c r="G1593" s="27" t="str">
        <f>TEXT(StockData[[#This Row],[Date]],"dddd")</f>
        <v>Tuesday</v>
      </c>
      <c r="H1593" s="27" t="str">
        <f>TEXT(StockData[[#This Row],[Date]],"mmm yyyy")</f>
        <v>Feb 2019</v>
      </c>
      <c r="I1593" s="2">
        <f>StockData[[#This Row],[high]] - StockData[[#This Row],[low]]</f>
        <v>13.240000000000009</v>
      </c>
      <c r="J1593" s="27" t="str">
        <f>IF(StockData[[#This Row],[high]]=_xlfn.MAXIFS(StockData[high],StockData[Date],"&lt;="&amp;StockData[[#This Row],[Date]]),"New High","Repeat")</f>
        <v>Repeat</v>
      </c>
      <c r="K1593" s="27" t="str">
        <f>IF(StockData[[#This Row],[Spread]]&lt;5,"Low",IF(StockData[[#This Row],[Spread]]&lt;=15,"Medium","High"))</f>
        <v>Medium</v>
      </c>
      <c r="L1593" s="27" t="str">
        <f>IF(StockData[[#This Row],[Spread]] &gt; AVERAGE(StockData[Spread]) * 1.2, "High", IF(StockData[[#This Row],[Spread]] &lt; AVERAGE(StockData[Spread]) * 0.8, "Low", "Medium"))</f>
        <v>Medium</v>
      </c>
      <c r="M1593" s="13">
        <f>(StockData[[#This Row],[close]] - StockData[[#This Row],[open]] )/ StockData[[#This Row],[open]]</f>
        <v>1.9300527000205275E-2</v>
      </c>
      <c r="N1593" s="27">
        <f>IF(StockData[[#This Row],[change%]] &gt; 0.02, 0.9, IF(StockData[[#This Row],[change%]] &lt; -0.02, -0.9, 0))</f>
        <v>0</v>
      </c>
      <c r="O1593" s="27" t="str">
        <f>IF(StockData[[#This Row],[sentiment score]] &gt; 0.5, "Positive", IF(StockData[[#This Row],[sentiment score]] &lt; -0.5, "Negative", "Neutral"))</f>
        <v>Neutral</v>
      </c>
    </row>
    <row r="1594" spans="1:15" x14ac:dyDescent="0.3">
      <c r="A1594" s="1">
        <v>43521</v>
      </c>
      <c r="B1594" s="2">
        <v>297.91000000000003</v>
      </c>
      <c r="C1594" s="2">
        <v>302.89999999999998</v>
      </c>
      <c r="D1594" s="2">
        <v>297</v>
      </c>
      <c r="E1594" s="2">
        <v>298.77</v>
      </c>
      <c r="F1594" s="2">
        <v>6626522</v>
      </c>
      <c r="G1594" s="27" t="str">
        <f>TEXT(StockData[[#This Row],[Date]],"dddd")</f>
        <v>Monday</v>
      </c>
      <c r="H1594" s="27" t="str">
        <f>TEXT(StockData[[#This Row],[Date]],"mmm yyyy")</f>
        <v>Feb 2019</v>
      </c>
      <c r="I1594" s="2">
        <f>StockData[[#This Row],[high]] - StockData[[#This Row],[low]]</f>
        <v>5.8999999999999773</v>
      </c>
      <c r="J1594" s="27" t="str">
        <f>IF(StockData[[#This Row],[high]]=_xlfn.MAXIFS(StockData[high],StockData[Date],"&lt;="&amp;StockData[[#This Row],[Date]]),"New High","Repeat")</f>
        <v>Repeat</v>
      </c>
      <c r="K1594" s="27" t="str">
        <f>IF(StockData[[#This Row],[Spread]]&lt;5,"Low",IF(StockData[[#This Row],[Spread]]&lt;=15,"Medium","High"))</f>
        <v>Medium</v>
      </c>
      <c r="L1594" s="27" t="str">
        <f>IF(StockData[[#This Row],[Spread]] &gt; AVERAGE(StockData[Spread]) * 1.2, "High", IF(StockData[[#This Row],[Spread]] &lt; AVERAGE(StockData[Spread]) * 0.8, "Low", "Medium"))</f>
        <v>Low</v>
      </c>
      <c r="M1594" s="13">
        <f>(StockData[[#This Row],[close]] - StockData[[#This Row],[open]] )/ StockData[[#This Row],[open]]</f>
        <v>2.8867778859385609E-3</v>
      </c>
      <c r="N1594" s="27">
        <f>IF(StockData[[#This Row],[change%]] &gt; 0.02, 0.9, IF(StockData[[#This Row],[change%]] &lt; -0.02, -0.9, 0))</f>
        <v>0</v>
      </c>
      <c r="O1594" s="27" t="str">
        <f>IF(StockData[[#This Row],[sentiment score]] &gt; 0.5, "Positive", IF(StockData[[#This Row],[sentiment score]] &lt; -0.5, "Negative", "Neutral"))</f>
        <v>Neutral</v>
      </c>
    </row>
    <row r="1595" spans="1:15" x14ac:dyDescent="0.3">
      <c r="A1595" s="1">
        <v>43518</v>
      </c>
      <c r="B1595" s="2">
        <v>294.49</v>
      </c>
      <c r="C1595" s="2">
        <v>296.5</v>
      </c>
      <c r="D1595" s="2">
        <v>292.10000000000002</v>
      </c>
      <c r="E1595" s="2">
        <v>294.70999999999998</v>
      </c>
      <c r="F1595" s="2">
        <v>5740558</v>
      </c>
      <c r="G1595" s="27" t="str">
        <f>TEXT(StockData[[#This Row],[Date]],"dddd")</f>
        <v>Friday</v>
      </c>
      <c r="H1595" s="27" t="str">
        <f>TEXT(StockData[[#This Row],[Date]],"mmm yyyy")</f>
        <v>Feb 2019</v>
      </c>
      <c r="I1595" s="2">
        <f>StockData[[#This Row],[high]] - StockData[[#This Row],[low]]</f>
        <v>4.3999999999999773</v>
      </c>
      <c r="J1595" s="27" t="str">
        <f>IF(StockData[[#This Row],[high]]=_xlfn.MAXIFS(StockData[high],StockData[Date],"&lt;="&amp;StockData[[#This Row],[Date]]),"New High","Repeat")</f>
        <v>Repeat</v>
      </c>
      <c r="K1595" s="27" t="str">
        <f>IF(StockData[[#This Row],[Spread]]&lt;5,"Low",IF(StockData[[#This Row],[Spread]]&lt;=15,"Medium","High"))</f>
        <v>Low</v>
      </c>
      <c r="L1595" s="27" t="str">
        <f>IF(StockData[[#This Row],[Spread]] &gt; AVERAGE(StockData[Spread]) * 1.2, "High", IF(StockData[[#This Row],[Spread]] &lt; AVERAGE(StockData[Spread]) * 0.8, "Low", "Medium"))</f>
        <v>Low</v>
      </c>
      <c r="M1595" s="13">
        <f>(StockData[[#This Row],[close]] - StockData[[#This Row],[open]] )/ StockData[[#This Row],[open]]</f>
        <v>7.4705422934554801E-4</v>
      </c>
      <c r="N1595" s="27">
        <f>IF(StockData[[#This Row],[change%]] &gt; 0.02, 0.9, IF(StockData[[#This Row],[change%]] &lt; -0.02, -0.9, 0))</f>
        <v>0</v>
      </c>
      <c r="O1595" s="27" t="str">
        <f>IF(StockData[[#This Row],[sentiment score]] &gt; 0.5, "Positive", IF(StockData[[#This Row],[sentiment score]] &lt; -0.5, "Negative", "Neutral"))</f>
        <v>Neutral</v>
      </c>
    </row>
    <row r="1596" spans="1:15" x14ac:dyDescent="0.3">
      <c r="A1596" s="1">
        <v>43517</v>
      </c>
      <c r="B1596" s="2">
        <v>301.81</v>
      </c>
      <c r="C1596" s="2">
        <v>303.23989999999998</v>
      </c>
      <c r="D1596" s="2">
        <v>290.5</v>
      </c>
      <c r="E1596" s="2">
        <v>291.23</v>
      </c>
      <c r="F1596" s="2">
        <v>8909182</v>
      </c>
      <c r="G1596" s="27" t="str">
        <f>TEXT(StockData[[#This Row],[Date]],"dddd")</f>
        <v>Thursday</v>
      </c>
      <c r="H1596" s="27" t="str">
        <f>TEXT(StockData[[#This Row],[Date]],"mmm yyyy")</f>
        <v>Feb 2019</v>
      </c>
      <c r="I1596" s="2">
        <f>StockData[[#This Row],[high]] - StockData[[#This Row],[low]]</f>
        <v>12.739899999999977</v>
      </c>
      <c r="J1596" s="27" t="str">
        <f>IF(StockData[[#This Row],[high]]=_xlfn.MAXIFS(StockData[high],StockData[Date],"&lt;="&amp;StockData[[#This Row],[Date]]),"New High","Repeat")</f>
        <v>Repeat</v>
      </c>
      <c r="K1596" s="27" t="str">
        <f>IF(StockData[[#This Row],[Spread]]&lt;5,"Low",IF(StockData[[#This Row],[Spread]]&lt;=15,"Medium","High"))</f>
        <v>Medium</v>
      </c>
      <c r="L1596" s="27" t="str">
        <f>IF(StockData[[#This Row],[Spread]] &gt; AVERAGE(StockData[Spread]) * 1.2, "High", IF(StockData[[#This Row],[Spread]] &lt; AVERAGE(StockData[Spread]) * 0.8, "Low", "Medium"))</f>
        <v>Medium</v>
      </c>
      <c r="M1596" s="13">
        <f>(StockData[[#This Row],[close]] - StockData[[#This Row],[open]] )/ StockData[[#This Row],[open]]</f>
        <v>-3.50551671581458E-2</v>
      </c>
      <c r="N1596" s="27">
        <f>IF(StockData[[#This Row],[change%]] &gt; 0.02, 0.9, IF(StockData[[#This Row],[change%]] &lt; -0.02, -0.9, 0))</f>
        <v>-0.9</v>
      </c>
      <c r="O1596" s="27" t="str">
        <f>IF(StockData[[#This Row],[sentiment score]] &gt; 0.5, "Positive", IF(StockData[[#This Row],[sentiment score]] &lt; -0.5, "Negative", "Neutral"))</f>
        <v>Negative</v>
      </c>
    </row>
    <row r="1597" spans="1:15" x14ac:dyDescent="0.3">
      <c r="A1597" s="1">
        <v>43516</v>
      </c>
      <c r="B1597" s="2">
        <v>304.41000000000003</v>
      </c>
      <c r="C1597" s="2">
        <v>306.3</v>
      </c>
      <c r="D1597" s="2">
        <v>299</v>
      </c>
      <c r="E1597" s="2">
        <v>302.56</v>
      </c>
      <c r="F1597" s="2">
        <v>7142117</v>
      </c>
      <c r="G1597" s="27" t="str">
        <f>TEXT(StockData[[#This Row],[Date]],"dddd")</f>
        <v>Wednesday</v>
      </c>
      <c r="H1597" s="27" t="str">
        <f>TEXT(StockData[[#This Row],[Date]],"mmm yyyy")</f>
        <v>Feb 2019</v>
      </c>
      <c r="I1597" s="2">
        <f>StockData[[#This Row],[high]] - StockData[[#This Row],[low]]</f>
        <v>7.3000000000000114</v>
      </c>
      <c r="J1597" s="27" t="str">
        <f>IF(StockData[[#This Row],[high]]=_xlfn.MAXIFS(StockData[high],StockData[Date],"&lt;="&amp;StockData[[#This Row],[Date]]),"New High","Repeat")</f>
        <v>Repeat</v>
      </c>
      <c r="K1597" s="27" t="str">
        <f>IF(StockData[[#This Row],[Spread]]&lt;5,"Low",IF(StockData[[#This Row],[Spread]]&lt;=15,"Medium","High"))</f>
        <v>Medium</v>
      </c>
      <c r="L1597" s="27" t="str">
        <f>IF(StockData[[#This Row],[Spread]] &gt; AVERAGE(StockData[Spread]) * 1.2, "High", IF(StockData[[#This Row],[Spread]] &lt; AVERAGE(StockData[Spread]) * 0.8, "Low", "Medium"))</f>
        <v>Low</v>
      </c>
      <c r="M1597" s="13">
        <f>(StockData[[#This Row],[close]] - StockData[[#This Row],[open]] )/ StockData[[#This Row],[open]]</f>
        <v>-6.0773299168884812E-3</v>
      </c>
      <c r="N1597" s="27">
        <f>IF(StockData[[#This Row],[change%]] &gt; 0.02, 0.9, IF(StockData[[#This Row],[change%]] &lt; -0.02, -0.9, 0))</f>
        <v>0</v>
      </c>
      <c r="O1597" s="27" t="str">
        <f>IF(StockData[[#This Row],[sentiment score]] &gt; 0.5, "Positive", IF(StockData[[#This Row],[sentiment score]] &lt; -0.5, "Negative", "Neutral"))</f>
        <v>Neutral</v>
      </c>
    </row>
    <row r="1598" spans="1:15" x14ac:dyDescent="0.3">
      <c r="A1598" s="1">
        <v>43515</v>
      </c>
      <c r="B1598" s="2">
        <v>306.56</v>
      </c>
      <c r="C1598" s="2">
        <v>311.54000000000002</v>
      </c>
      <c r="D1598" s="2">
        <v>305.47000000000003</v>
      </c>
      <c r="E1598" s="2">
        <v>305.64</v>
      </c>
      <c r="F1598" s="2">
        <v>4168443</v>
      </c>
      <c r="G1598" s="27" t="str">
        <f>TEXT(StockData[[#This Row],[Date]],"dddd")</f>
        <v>Tuesday</v>
      </c>
      <c r="H1598" s="27" t="str">
        <f>TEXT(StockData[[#This Row],[Date]],"mmm yyyy")</f>
        <v>Feb 2019</v>
      </c>
      <c r="I1598" s="2">
        <f>StockData[[#This Row],[high]] - StockData[[#This Row],[low]]</f>
        <v>6.0699999999999932</v>
      </c>
      <c r="J1598" s="27" t="str">
        <f>IF(StockData[[#This Row],[high]]=_xlfn.MAXIFS(StockData[high],StockData[Date],"&lt;="&amp;StockData[[#This Row],[Date]]),"New High","Repeat")</f>
        <v>Repeat</v>
      </c>
      <c r="K1598" s="27" t="str">
        <f>IF(StockData[[#This Row],[Spread]]&lt;5,"Low",IF(StockData[[#This Row],[Spread]]&lt;=15,"Medium","High"))</f>
        <v>Medium</v>
      </c>
      <c r="L1598" s="27" t="str">
        <f>IF(StockData[[#This Row],[Spread]] &gt; AVERAGE(StockData[Spread]) * 1.2, "High", IF(StockData[[#This Row],[Spread]] &lt; AVERAGE(StockData[Spread]) * 0.8, "Low", "Medium"))</f>
        <v>Low</v>
      </c>
      <c r="M1598" s="13">
        <f>(StockData[[#This Row],[close]] - StockData[[#This Row],[open]] )/ StockData[[#This Row],[open]]</f>
        <v>-3.0010438413361688E-3</v>
      </c>
      <c r="N1598" s="27">
        <f>IF(StockData[[#This Row],[change%]] &gt; 0.02, 0.9, IF(StockData[[#This Row],[change%]] &lt; -0.02, -0.9, 0))</f>
        <v>0</v>
      </c>
      <c r="O1598" s="27" t="str">
        <f>IF(StockData[[#This Row],[sentiment score]] &gt; 0.5, "Positive", IF(StockData[[#This Row],[sentiment score]] &lt; -0.5, "Negative", "Neutral"))</f>
        <v>Neutral</v>
      </c>
    </row>
    <row r="1599" spans="1:15" x14ac:dyDescent="0.3">
      <c r="A1599" s="1">
        <v>43511</v>
      </c>
      <c r="B1599" s="2">
        <v>304.5</v>
      </c>
      <c r="C1599" s="2">
        <v>308</v>
      </c>
      <c r="D1599" s="2">
        <v>303.89999999999998</v>
      </c>
      <c r="E1599" s="2">
        <v>307.88</v>
      </c>
      <c r="F1599" s="2">
        <v>3904947</v>
      </c>
      <c r="G1599" s="27" t="str">
        <f>TEXT(StockData[[#This Row],[Date]],"dddd")</f>
        <v>Friday</v>
      </c>
      <c r="H1599" s="27" t="str">
        <f>TEXT(StockData[[#This Row],[Date]],"mmm yyyy")</f>
        <v>Feb 2019</v>
      </c>
      <c r="I1599" s="2">
        <f>StockData[[#This Row],[high]] - StockData[[#This Row],[low]]</f>
        <v>4.1000000000000227</v>
      </c>
      <c r="J1599" s="27" t="str">
        <f>IF(StockData[[#This Row],[high]]=_xlfn.MAXIFS(StockData[high],StockData[Date],"&lt;="&amp;StockData[[#This Row],[Date]]),"New High","Repeat")</f>
        <v>Repeat</v>
      </c>
      <c r="K1599" s="27" t="str">
        <f>IF(StockData[[#This Row],[Spread]]&lt;5,"Low",IF(StockData[[#This Row],[Spread]]&lt;=15,"Medium","High"))</f>
        <v>Low</v>
      </c>
      <c r="L1599" s="27" t="str">
        <f>IF(StockData[[#This Row],[Spread]] &gt; AVERAGE(StockData[Spread]) * 1.2, "High", IF(StockData[[#This Row],[Spread]] &lt; AVERAGE(StockData[Spread]) * 0.8, "Low", "Medium"))</f>
        <v>Low</v>
      </c>
      <c r="M1599" s="13">
        <f>(StockData[[#This Row],[close]] - StockData[[#This Row],[open]] )/ StockData[[#This Row],[open]]</f>
        <v>1.1100164203612465E-2</v>
      </c>
      <c r="N1599" s="27">
        <f>IF(StockData[[#This Row],[change%]] &gt; 0.02, 0.9, IF(StockData[[#This Row],[change%]] &lt; -0.02, -0.9, 0))</f>
        <v>0</v>
      </c>
      <c r="O1599" s="27" t="str">
        <f>IF(StockData[[#This Row],[sentiment score]] &gt; 0.5, "Positive", IF(StockData[[#This Row],[sentiment score]] &lt; -0.5, "Negative", "Neutral"))</f>
        <v>Neutral</v>
      </c>
    </row>
    <row r="1600" spans="1:15" x14ac:dyDescent="0.3">
      <c r="A1600" s="1">
        <v>43510</v>
      </c>
      <c r="B1600" s="2">
        <v>303.38</v>
      </c>
      <c r="C1600" s="2">
        <v>306.77</v>
      </c>
      <c r="D1600" s="2">
        <v>301</v>
      </c>
      <c r="E1600" s="2">
        <v>303.77</v>
      </c>
      <c r="F1600" s="2">
        <v>5200832</v>
      </c>
      <c r="G1600" s="27" t="str">
        <f>TEXT(StockData[[#This Row],[Date]],"dddd")</f>
        <v>Thursday</v>
      </c>
      <c r="H1600" s="27" t="str">
        <f>TEXT(StockData[[#This Row],[Date]],"mmm yyyy")</f>
        <v>Feb 2019</v>
      </c>
      <c r="I1600" s="2">
        <f>StockData[[#This Row],[high]] - StockData[[#This Row],[low]]</f>
        <v>5.7699999999999818</v>
      </c>
      <c r="J1600" s="27" t="str">
        <f>IF(StockData[[#This Row],[high]]=_xlfn.MAXIFS(StockData[high],StockData[Date],"&lt;="&amp;StockData[[#This Row],[Date]]),"New High","Repeat")</f>
        <v>Repeat</v>
      </c>
      <c r="K1600" s="27" t="str">
        <f>IF(StockData[[#This Row],[Spread]]&lt;5,"Low",IF(StockData[[#This Row],[Spread]]&lt;=15,"Medium","High"))</f>
        <v>Medium</v>
      </c>
      <c r="L1600" s="27" t="str">
        <f>IF(StockData[[#This Row],[Spread]] &gt; AVERAGE(StockData[Spread]) * 1.2, "High", IF(StockData[[#This Row],[Spread]] &lt; AVERAGE(StockData[Spread]) * 0.8, "Low", "Medium"))</f>
        <v>Low</v>
      </c>
      <c r="M1600" s="13">
        <f>(StockData[[#This Row],[close]] - StockData[[#This Row],[open]] )/ StockData[[#This Row],[open]]</f>
        <v>1.2855165139428648E-3</v>
      </c>
      <c r="N1600" s="27">
        <f>IF(StockData[[#This Row],[change%]] &gt; 0.02, 0.9, IF(StockData[[#This Row],[change%]] &lt; -0.02, -0.9, 0))</f>
        <v>0</v>
      </c>
      <c r="O1600" s="27" t="str">
        <f>IF(StockData[[#This Row],[sentiment score]] &gt; 0.5, "Positive", IF(StockData[[#This Row],[sentiment score]] &lt; -0.5, "Negative", "Neutral"))</f>
        <v>Neutral</v>
      </c>
    </row>
    <row r="1601" spans="1:15" x14ac:dyDescent="0.3">
      <c r="A1601" s="1">
        <v>43509</v>
      </c>
      <c r="B1601" s="2">
        <v>312.35000000000002</v>
      </c>
      <c r="C1601" s="2">
        <v>312.75</v>
      </c>
      <c r="D1601" s="2">
        <v>305.57</v>
      </c>
      <c r="E1601" s="2">
        <v>308.17</v>
      </c>
      <c r="F1601" s="2">
        <v>5141617</v>
      </c>
      <c r="G1601" s="27" t="str">
        <f>TEXT(StockData[[#This Row],[Date]],"dddd")</f>
        <v>Wednesday</v>
      </c>
      <c r="H1601" s="27" t="str">
        <f>TEXT(StockData[[#This Row],[Date]],"mmm yyyy")</f>
        <v>Feb 2019</v>
      </c>
      <c r="I1601" s="2">
        <f>StockData[[#This Row],[high]] - StockData[[#This Row],[low]]</f>
        <v>7.1800000000000068</v>
      </c>
      <c r="J1601" s="27" t="str">
        <f>IF(StockData[[#This Row],[high]]=_xlfn.MAXIFS(StockData[high],StockData[Date],"&lt;="&amp;StockData[[#This Row],[Date]]),"New High","Repeat")</f>
        <v>Repeat</v>
      </c>
      <c r="K1601" s="27" t="str">
        <f>IF(StockData[[#This Row],[Spread]]&lt;5,"Low",IF(StockData[[#This Row],[Spread]]&lt;=15,"Medium","High"))</f>
        <v>Medium</v>
      </c>
      <c r="L1601" s="27" t="str">
        <f>IF(StockData[[#This Row],[Spread]] &gt; AVERAGE(StockData[Spread]) * 1.2, "High", IF(StockData[[#This Row],[Spread]] &lt; AVERAGE(StockData[Spread]) * 0.8, "Low", "Medium"))</f>
        <v>Low</v>
      </c>
      <c r="M1601" s="13">
        <f>(StockData[[#This Row],[close]] - StockData[[#This Row],[open]] )/ StockData[[#This Row],[open]]</f>
        <v>-1.338242356331041E-2</v>
      </c>
      <c r="N1601" s="27">
        <f>IF(StockData[[#This Row],[change%]] &gt; 0.02, 0.9, IF(StockData[[#This Row],[change%]] &lt; -0.02, -0.9, 0))</f>
        <v>0</v>
      </c>
      <c r="O1601" s="27" t="str">
        <f>IF(StockData[[#This Row],[sentiment score]] &gt; 0.5, "Positive", IF(StockData[[#This Row],[sentiment score]] &lt; -0.5, "Negative", "Neutral"))</f>
        <v>Neutral</v>
      </c>
    </row>
    <row r="1602" spans="1:15" x14ac:dyDescent="0.3">
      <c r="A1602" s="1">
        <v>43508</v>
      </c>
      <c r="B1602" s="2">
        <v>316.2</v>
      </c>
      <c r="C1602" s="2">
        <v>318.19</v>
      </c>
      <c r="D1602" s="2">
        <v>309.62</v>
      </c>
      <c r="E1602" s="2">
        <v>311.81</v>
      </c>
      <c r="F1602" s="2">
        <v>5517570</v>
      </c>
      <c r="G1602" s="27" t="str">
        <f>TEXT(StockData[[#This Row],[Date]],"dddd")</f>
        <v>Tuesday</v>
      </c>
      <c r="H1602" s="27" t="str">
        <f>TEXT(StockData[[#This Row],[Date]],"mmm yyyy")</f>
        <v>Feb 2019</v>
      </c>
      <c r="I1602" s="2">
        <f>StockData[[#This Row],[high]] - StockData[[#This Row],[low]]</f>
        <v>8.5699999999999932</v>
      </c>
      <c r="J1602" s="27" t="str">
        <f>IF(StockData[[#This Row],[high]]=_xlfn.MAXIFS(StockData[high],StockData[Date],"&lt;="&amp;StockData[[#This Row],[Date]]),"New High","Repeat")</f>
        <v>Repeat</v>
      </c>
      <c r="K1602" s="27" t="str">
        <f>IF(StockData[[#This Row],[Spread]]&lt;5,"Low",IF(StockData[[#This Row],[Spread]]&lt;=15,"Medium","High"))</f>
        <v>Medium</v>
      </c>
      <c r="L1602" s="27" t="str">
        <f>IF(StockData[[#This Row],[Spread]] &gt; AVERAGE(StockData[Spread]) * 1.2, "High", IF(StockData[[#This Row],[Spread]] &lt; AVERAGE(StockData[Spread]) * 0.8, "Low", "Medium"))</f>
        <v>Low</v>
      </c>
      <c r="M1602" s="13">
        <f>(StockData[[#This Row],[close]] - StockData[[#This Row],[open]] )/ StockData[[#This Row],[open]]</f>
        <v>-1.3883617963314315E-2</v>
      </c>
      <c r="N1602" s="27">
        <f>IF(StockData[[#This Row],[change%]] &gt; 0.02, 0.9, IF(StockData[[#This Row],[change%]] &lt; -0.02, -0.9, 0))</f>
        <v>0</v>
      </c>
      <c r="O1602" s="27" t="str">
        <f>IF(StockData[[#This Row],[sentiment score]] &gt; 0.5, "Positive", IF(StockData[[#This Row],[sentiment score]] &lt; -0.5, "Negative", "Neutral"))</f>
        <v>Neutral</v>
      </c>
    </row>
    <row r="1603" spans="1:15" x14ac:dyDescent="0.3">
      <c r="A1603" s="1">
        <v>43507</v>
      </c>
      <c r="B1603" s="2">
        <v>311.60000000000002</v>
      </c>
      <c r="C1603" s="2">
        <v>318.60000000000002</v>
      </c>
      <c r="D1603" s="2">
        <v>310.5</v>
      </c>
      <c r="E1603" s="2">
        <v>312.83999999999997</v>
      </c>
      <c r="F1603" s="2">
        <v>7129713</v>
      </c>
      <c r="G1603" s="27" t="str">
        <f>TEXT(StockData[[#This Row],[Date]],"dddd")</f>
        <v>Monday</v>
      </c>
      <c r="H1603" s="27" t="str">
        <f>TEXT(StockData[[#This Row],[Date]],"mmm yyyy")</f>
        <v>Feb 2019</v>
      </c>
      <c r="I1603" s="2">
        <f>StockData[[#This Row],[high]] - StockData[[#This Row],[low]]</f>
        <v>8.1000000000000227</v>
      </c>
      <c r="J1603" s="27" t="str">
        <f>IF(StockData[[#This Row],[high]]=_xlfn.MAXIFS(StockData[high],StockData[Date],"&lt;="&amp;StockData[[#This Row],[Date]]),"New High","Repeat")</f>
        <v>Repeat</v>
      </c>
      <c r="K1603" s="27" t="str">
        <f>IF(StockData[[#This Row],[Spread]]&lt;5,"Low",IF(StockData[[#This Row],[Spread]]&lt;=15,"Medium","High"))</f>
        <v>Medium</v>
      </c>
      <c r="L1603" s="27" t="str">
        <f>IF(StockData[[#This Row],[Spread]] &gt; AVERAGE(StockData[Spread]) * 1.2, "High", IF(StockData[[#This Row],[Spread]] &lt; AVERAGE(StockData[Spread]) * 0.8, "Low", "Medium"))</f>
        <v>Low</v>
      </c>
      <c r="M1603" s="13">
        <f>(StockData[[#This Row],[close]] - StockData[[#This Row],[open]] )/ StockData[[#This Row],[open]]</f>
        <v>3.9794608472398978E-3</v>
      </c>
      <c r="N1603" s="27">
        <f>IF(StockData[[#This Row],[change%]] &gt; 0.02, 0.9, IF(StockData[[#This Row],[change%]] &lt; -0.02, -0.9, 0))</f>
        <v>0</v>
      </c>
      <c r="O1603" s="27" t="str">
        <f>IF(StockData[[#This Row],[sentiment score]] &gt; 0.5, "Positive", IF(StockData[[#This Row],[sentiment score]] &lt; -0.5, "Negative", "Neutral"))</f>
        <v>Neutral</v>
      </c>
    </row>
    <row r="1604" spans="1:15" x14ac:dyDescent="0.3">
      <c r="A1604" s="1">
        <v>43504</v>
      </c>
      <c r="B1604" s="2">
        <v>306.83</v>
      </c>
      <c r="C1604" s="2">
        <v>307.45</v>
      </c>
      <c r="D1604" s="2">
        <v>298.5</v>
      </c>
      <c r="E1604" s="2">
        <v>305.8</v>
      </c>
      <c r="F1604" s="2">
        <v>5844212</v>
      </c>
      <c r="G1604" s="27" t="str">
        <f>TEXT(StockData[[#This Row],[Date]],"dddd")</f>
        <v>Friday</v>
      </c>
      <c r="H1604" s="27" t="str">
        <f>TEXT(StockData[[#This Row],[Date]],"mmm yyyy")</f>
        <v>Feb 2019</v>
      </c>
      <c r="I1604" s="2">
        <f>StockData[[#This Row],[high]] - StockData[[#This Row],[low]]</f>
        <v>8.9499999999999886</v>
      </c>
      <c r="J1604" s="27" t="str">
        <f>IF(StockData[[#This Row],[high]]=_xlfn.MAXIFS(StockData[high],StockData[Date],"&lt;="&amp;StockData[[#This Row],[Date]]),"New High","Repeat")</f>
        <v>Repeat</v>
      </c>
      <c r="K1604" s="27" t="str">
        <f>IF(StockData[[#This Row],[Spread]]&lt;5,"Low",IF(StockData[[#This Row],[Spread]]&lt;=15,"Medium","High"))</f>
        <v>Medium</v>
      </c>
      <c r="L1604" s="27" t="str">
        <f>IF(StockData[[#This Row],[Spread]] &gt; AVERAGE(StockData[Spread]) * 1.2, "High", IF(StockData[[#This Row],[Spread]] &lt; AVERAGE(StockData[Spread]) * 0.8, "Low", "Medium"))</f>
        <v>Low</v>
      </c>
      <c r="M1604" s="13">
        <f>(StockData[[#This Row],[close]] - StockData[[#This Row],[open]] )/ StockData[[#This Row],[open]]</f>
        <v>-3.356907733924234E-3</v>
      </c>
      <c r="N1604" s="27">
        <f>IF(StockData[[#This Row],[change%]] &gt; 0.02, 0.9, IF(StockData[[#This Row],[change%]] &lt; -0.02, -0.9, 0))</f>
        <v>0</v>
      </c>
      <c r="O1604" s="27" t="str">
        <f>IF(StockData[[#This Row],[sentiment score]] &gt; 0.5, "Positive", IF(StockData[[#This Row],[sentiment score]] &lt; -0.5, "Negative", "Neutral"))</f>
        <v>Neutral</v>
      </c>
    </row>
    <row r="1605" spans="1:15" x14ac:dyDescent="0.3">
      <c r="A1605" s="1">
        <v>43503</v>
      </c>
      <c r="B1605" s="2">
        <v>313.3</v>
      </c>
      <c r="C1605" s="2">
        <v>314.7</v>
      </c>
      <c r="D1605" s="2">
        <v>303</v>
      </c>
      <c r="E1605" s="2">
        <v>307.51</v>
      </c>
      <c r="F1605" s="2">
        <v>6520611</v>
      </c>
      <c r="G1605" s="27" t="str">
        <f>TEXT(StockData[[#This Row],[Date]],"dddd")</f>
        <v>Thursday</v>
      </c>
      <c r="H1605" s="27" t="str">
        <f>TEXT(StockData[[#This Row],[Date]],"mmm yyyy")</f>
        <v>Feb 2019</v>
      </c>
      <c r="I1605" s="2">
        <f>StockData[[#This Row],[high]] - StockData[[#This Row],[low]]</f>
        <v>11.699999999999989</v>
      </c>
      <c r="J1605" s="27" t="str">
        <f>IF(StockData[[#This Row],[high]]=_xlfn.MAXIFS(StockData[high],StockData[Date],"&lt;="&amp;StockData[[#This Row],[Date]]),"New High","Repeat")</f>
        <v>Repeat</v>
      </c>
      <c r="K1605" s="27" t="str">
        <f>IF(StockData[[#This Row],[Spread]]&lt;5,"Low",IF(StockData[[#This Row],[Spread]]&lt;=15,"Medium","High"))</f>
        <v>Medium</v>
      </c>
      <c r="L1605" s="27" t="str">
        <f>IF(StockData[[#This Row],[Spread]] &gt; AVERAGE(StockData[Spread]) * 1.2, "High", IF(StockData[[#This Row],[Spread]] &lt; AVERAGE(StockData[Spread]) * 0.8, "Low", "Medium"))</f>
        <v>Medium</v>
      </c>
      <c r="M1605" s="13">
        <f>(StockData[[#This Row],[close]] - StockData[[#This Row],[open]] )/ StockData[[#This Row],[open]]</f>
        <v>-1.8480689435046348E-2</v>
      </c>
      <c r="N1605" s="27">
        <f>IF(StockData[[#This Row],[change%]] &gt; 0.02, 0.9, IF(StockData[[#This Row],[change%]] &lt; -0.02, -0.9, 0))</f>
        <v>0</v>
      </c>
      <c r="O1605" s="27" t="str">
        <f>IF(StockData[[#This Row],[sentiment score]] &gt; 0.5, "Positive", IF(StockData[[#This Row],[sentiment score]] &lt; -0.5, "Negative", "Neutral"))</f>
        <v>Neutral</v>
      </c>
    </row>
    <row r="1606" spans="1:15" x14ac:dyDescent="0.3">
      <c r="A1606" s="1">
        <v>43502</v>
      </c>
      <c r="B1606" s="2">
        <v>319.58999999999997</v>
      </c>
      <c r="C1606" s="2">
        <v>324.24</v>
      </c>
      <c r="D1606" s="2">
        <v>315.62</v>
      </c>
      <c r="E1606" s="2">
        <v>317.22000000000003</v>
      </c>
      <c r="F1606" s="2">
        <v>5038546</v>
      </c>
      <c r="G1606" s="27" t="str">
        <f>TEXT(StockData[[#This Row],[Date]],"dddd")</f>
        <v>Wednesday</v>
      </c>
      <c r="H1606" s="27" t="str">
        <f>TEXT(StockData[[#This Row],[Date]],"mmm yyyy")</f>
        <v>Feb 2019</v>
      </c>
      <c r="I1606" s="2">
        <f>StockData[[#This Row],[high]] - StockData[[#This Row],[low]]</f>
        <v>8.6200000000000045</v>
      </c>
      <c r="J1606" s="27" t="str">
        <f>IF(StockData[[#This Row],[high]]=_xlfn.MAXIFS(StockData[high],StockData[Date],"&lt;="&amp;StockData[[#This Row],[Date]]),"New High","Repeat")</f>
        <v>Repeat</v>
      </c>
      <c r="K1606" s="27" t="str">
        <f>IF(StockData[[#This Row],[Spread]]&lt;5,"Low",IF(StockData[[#This Row],[Spread]]&lt;=15,"Medium","High"))</f>
        <v>Medium</v>
      </c>
      <c r="L1606" s="27" t="str">
        <f>IF(StockData[[#This Row],[Spread]] &gt; AVERAGE(StockData[Spread]) * 1.2, "High", IF(StockData[[#This Row],[Spread]] &lt; AVERAGE(StockData[Spread]) * 0.8, "Low", "Medium"))</f>
        <v>Low</v>
      </c>
      <c r="M1606" s="13">
        <f>(StockData[[#This Row],[close]] - StockData[[#This Row],[open]] )/ StockData[[#This Row],[open]]</f>
        <v>-7.4157514315214739E-3</v>
      </c>
      <c r="N1606" s="27">
        <f>IF(StockData[[#This Row],[change%]] &gt; 0.02, 0.9, IF(StockData[[#This Row],[change%]] &lt; -0.02, -0.9, 0))</f>
        <v>0</v>
      </c>
      <c r="O1606" s="27" t="str">
        <f>IF(StockData[[#This Row],[sentiment score]] &gt; 0.5, "Positive", IF(StockData[[#This Row],[sentiment score]] &lt; -0.5, "Negative", "Neutral"))</f>
        <v>Neutral</v>
      </c>
    </row>
    <row r="1607" spans="1:15" x14ac:dyDescent="0.3">
      <c r="A1607" s="1">
        <v>43501</v>
      </c>
      <c r="B1607" s="2">
        <v>312.49</v>
      </c>
      <c r="C1607" s="2">
        <v>322.44</v>
      </c>
      <c r="D1607" s="2">
        <v>312.25</v>
      </c>
      <c r="E1607" s="2">
        <v>321.35000000000002</v>
      </c>
      <c r="F1607" s="2">
        <v>6742765</v>
      </c>
      <c r="G1607" s="27" t="str">
        <f>TEXT(StockData[[#This Row],[Date]],"dddd")</f>
        <v>Tuesday</v>
      </c>
      <c r="H1607" s="27" t="str">
        <f>TEXT(StockData[[#This Row],[Date]],"mmm yyyy")</f>
        <v>Feb 2019</v>
      </c>
      <c r="I1607" s="2">
        <f>StockData[[#This Row],[high]] - StockData[[#This Row],[low]]</f>
        <v>10.189999999999998</v>
      </c>
      <c r="J1607" s="27" t="str">
        <f>IF(StockData[[#This Row],[high]]=_xlfn.MAXIFS(StockData[high],StockData[Date],"&lt;="&amp;StockData[[#This Row],[Date]]),"New High","Repeat")</f>
        <v>Repeat</v>
      </c>
      <c r="K1607" s="27" t="str">
        <f>IF(StockData[[#This Row],[Spread]]&lt;5,"Low",IF(StockData[[#This Row],[Spread]]&lt;=15,"Medium","High"))</f>
        <v>Medium</v>
      </c>
      <c r="L1607" s="27" t="str">
        <f>IF(StockData[[#This Row],[Spread]] &gt; AVERAGE(StockData[Spread]) * 1.2, "High", IF(StockData[[#This Row],[Spread]] &lt; AVERAGE(StockData[Spread]) * 0.8, "Low", "Medium"))</f>
        <v>Low</v>
      </c>
      <c r="M1607" s="13">
        <f>(StockData[[#This Row],[close]] - StockData[[#This Row],[open]] )/ StockData[[#This Row],[open]]</f>
        <v>2.8352907293033421E-2</v>
      </c>
      <c r="N1607" s="27">
        <f>IF(StockData[[#This Row],[change%]] &gt; 0.02, 0.9, IF(StockData[[#This Row],[change%]] &lt; -0.02, -0.9, 0))</f>
        <v>0.9</v>
      </c>
      <c r="O1607" s="27" t="str">
        <f>IF(StockData[[#This Row],[sentiment score]] &gt; 0.5, "Positive", IF(StockData[[#This Row],[sentiment score]] &lt; -0.5, "Negative", "Neutral"))</f>
        <v>Positive</v>
      </c>
    </row>
    <row r="1608" spans="1:15" x14ac:dyDescent="0.3">
      <c r="A1608" s="1">
        <v>43500</v>
      </c>
      <c r="B1608" s="2">
        <v>312.98</v>
      </c>
      <c r="C1608" s="2">
        <v>315.3</v>
      </c>
      <c r="D1608" s="2">
        <v>301.88</v>
      </c>
      <c r="E1608" s="2">
        <v>312.89</v>
      </c>
      <c r="F1608" s="2">
        <v>7352082</v>
      </c>
      <c r="G1608" s="27" t="str">
        <f>TEXT(StockData[[#This Row],[Date]],"dddd")</f>
        <v>Monday</v>
      </c>
      <c r="H1608" s="27" t="str">
        <f>TEXT(StockData[[#This Row],[Date]],"mmm yyyy")</f>
        <v>Feb 2019</v>
      </c>
      <c r="I1608" s="2">
        <f>StockData[[#This Row],[high]] - StockData[[#This Row],[low]]</f>
        <v>13.420000000000016</v>
      </c>
      <c r="J1608" s="27" t="str">
        <f>IF(StockData[[#This Row],[high]]=_xlfn.MAXIFS(StockData[high],StockData[Date],"&lt;="&amp;StockData[[#This Row],[Date]]),"New High","Repeat")</f>
        <v>Repeat</v>
      </c>
      <c r="K1608" s="27" t="str">
        <f>IF(StockData[[#This Row],[Spread]]&lt;5,"Low",IF(StockData[[#This Row],[Spread]]&lt;=15,"Medium","High"))</f>
        <v>Medium</v>
      </c>
      <c r="L1608" s="27" t="str">
        <f>IF(StockData[[#This Row],[Spread]] &gt; AVERAGE(StockData[Spread]) * 1.2, "High", IF(StockData[[#This Row],[Spread]] &lt; AVERAGE(StockData[Spread]) * 0.8, "Low", "Medium"))</f>
        <v>Medium</v>
      </c>
      <c r="M1608" s="13">
        <f>(StockData[[#This Row],[close]] - StockData[[#This Row],[open]] )/ StockData[[#This Row],[open]]</f>
        <v>-2.8755831043527329E-4</v>
      </c>
      <c r="N1608" s="27">
        <f>IF(StockData[[#This Row],[change%]] &gt; 0.02, 0.9, IF(StockData[[#This Row],[change%]] &lt; -0.02, -0.9, 0))</f>
        <v>0</v>
      </c>
      <c r="O1608" s="27" t="str">
        <f>IF(StockData[[#This Row],[sentiment score]] &gt; 0.5, "Positive", IF(StockData[[#This Row],[sentiment score]] &lt; -0.5, "Negative", "Neutral"))</f>
        <v>Neutral</v>
      </c>
    </row>
    <row r="1609" spans="1:15" x14ac:dyDescent="0.3">
      <c r="A1609" s="1">
        <v>43497</v>
      </c>
      <c r="B1609" s="2">
        <v>305.42</v>
      </c>
      <c r="C1609" s="2">
        <v>316.10000000000002</v>
      </c>
      <c r="D1609" s="2">
        <v>303.5</v>
      </c>
      <c r="E1609" s="2">
        <v>312.20999999999998</v>
      </c>
      <c r="F1609" s="2">
        <v>7283441</v>
      </c>
      <c r="G1609" s="27" t="str">
        <f>TEXT(StockData[[#This Row],[Date]],"dddd")</f>
        <v>Friday</v>
      </c>
      <c r="H1609" s="27" t="str">
        <f>TEXT(StockData[[#This Row],[Date]],"mmm yyyy")</f>
        <v>Feb 2019</v>
      </c>
      <c r="I1609" s="2">
        <f>StockData[[#This Row],[high]] - StockData[[#This Row],[low]]</f>
        <v>12.600000000000023</v>
      </c>
      <c r="J1609" s="27" t="str">
        <f>IF(StockData[[#This Row],[high]]=_xlfn.MAXIFS(StockData[high],StockData[Date],"&lt;="&amp;StockData[[#This Row],[Date]]),"New High","Repeat")</f>
        <v>Repeat</v>
      </c>
      <c r="K1609" s="27" t="str">
        <f>IF(StockData[[#This Row],[Spread]]&lt;5,"Low",IF(StockData[[#This Row],[Spread]]&lt;=15,"Medium","High"))</f>
        <v>Medium</v>
      </c>
      <c r="L1609" s="27" t="str">
        <f>IF(StockData[[#This Row],[Spread]] &gt; AVERAGE(StockData[Spread]) * 1.2, "High", IF(StockData[[#This Row],[Spread]] &lt; AVERAGE(StockData[Spread]) * 0.8, "Low", "Medium"))</f>
        <v>Medium</v>
      </c>
      <c r="M1609" s="13">
        <f>(StockData[[#This Row],[close]] - StockData[[#This Row],[open]] )/ StockData[[#This Row],[open]]</f>
        <v>2.2231680963918417E-2</v>
      </c>
      <c r="N1609" s="27">
        <f>IF(StockData[[#This Row],[change%]] &gt; 0.02, 0.9, IF(StockData[[#This Row],[change%]] &lt; -0.02, -0.9, 0))</f>
        <v>0.9</v>
      </c>
      <c r="O1609" s="27" t="str">
        <f>IF(StockData[[#This Row],[sentiment score]] &gt; 0.5, "Positive", IF(StockData[[#This Row],[sentiment score]] &lt; -0.5, "Negative", "Neutral"))</f>
        <v>Positive</v>
      </c>
    </row>
    <row r="1610" spans="1:15" x14ac:dyDescent="0.3">
      <c r="A1610" s="1">
        <v>43496</v>
      </c>
      <c r="B1610" s="2">
        <v>301</v>
      </c>
      <c r="C1610" s="2">
        <v>311.56</v>
      </c>
      <c r="D1610" s="2">
        <v>294</v>
      </c>
      <c r="E1610" s="2">
        <v>307.02</v>
      </c>
      <c r="F1610" s="2">
        <v>12569245</v>
      </c>
      <c r="G1610" s="27" t="str">
        <f>TEXT(StockData[[#This Row],[Date]],"dddd")</f>
        <v>Thursday</v>
      </c>
      <c r="H1610" s="27" t="str">
        <f>TEXT(StockData[[#This Row],[Date]],"mmm yyyy")</f>
        <v>Jan 2019</v>
      </c>
      <c r="I1610" s="2">
        <f>StockData[[#This Row],[high]] - StockData[[#This Row],[low]]</f>
        <v>17.560000000000002</v>
      </c>
      <c r="J1610" s="27" t="str">
        <f>IF(StockData[[#This Row],[high]]=_xlfn.MAXIFS(StockData[high],StockData[Date],"&lt;="&amp;StockData[[#This Row],[Date]]),"New High","Repeat")</f>
        <v>Repeat</v>
      </c>
      <c r="K1610" s="27" t="str">
        <f>IF(StockData[[#This Row],[Spread]]&lt;5,"Low",IF(StockData[[#This Row],[Spread]]&lt;=15,"Medium","High"))</f>
        <v>High</v>
      </c>
      <c r="L1610" s="27" t="str">
        <f>IF(StockData[[#This Row],[Spread]] &gt; AVERAGE(StockData[Spread]) * 1.2, "High", IF(StockData[[#This Row],[Spread]] &lt; AVERAGE(StockData[Spread]) * 0.8, "Low", "Medium"))</f>
        <v>High</v>
      </c>
      <c r="M1610" s="13">
        <f>(StockData[[#This Row],[close]] - StockData[[#This Row],[open]] )/ StockData[[#This Row],[open]]</f>
        <v>1.9999999999999938E-2</v>
      </c>
      <c r="N1610" s="27">
        <f>IF(StockData[[#This Row],[change%]] &gt; 0.02, 0.9, IF(StockData[[#This Row],[change%]] &lt; -0.02, -0.9, 0))</f>
        <v>0</v>
      </c>
      <c r="O1610" s="27" t="str">
        <f>IF(StockData[[#This Row],[sentiment score]] &gt; 0.5, "Positive", IF(StockData[[#This Row],[sentiment score]] &lt; -0.5, "Negative", "Neutral"))</f>
        <v>Neutral</v>
      </c>
    </row>
    <row r="1611" spans="1:15" x14ac:dyDescent="0.3">
      <c r="A1611" s="1">
        <v>43495</v>
      </c>
      <c r="B1611" s="2">
        <v>300.45</v>
      </c>
      <c r="C1611" s="2">
        <v>309</v>
      </c>
      <c r="D1611" s="2">
        <v>298.49</v>
      </c>
      <c r="E1611" s="2">
        <v>308.77</v>
      </c>
      <c r="F1611" s="2">
        <v>11250318</v>
      </c>
      <c r="G1611" s="27" t="str">
        <f>TEXT(StockData[[#This Row],[Date]],"dddd")</f>
        <v>Wednesday</v>
      </c>
      <c r="H1611" s="27" t="str">
        <f>TEXT(StockData[[#This Row],[Date]],"mmm yyyy")</f>
        <v>Jan 2019</v>
      </c>
      <c r="I1611" s="2">
        <f>StockData[[#This Row],[high]] - StockData[[#This Row],[low]]</f>
        <v>10.509999999999991</v>
      </c>
      <c r="J1611" s="27" t="str">
        <f>IF(StockData[[#This Row],[high]]=_xlfn.MAXIFS(StockData[high],StockData[Date],"&lt;="&amp;StockData[[#This Row],[Date]]),"New High","Repeat")</f>
        <v>Repeat</v>
      </c>
      <c r="K1611" s="27" t="str">
        <f>IF(StockData[[#This Row],[Spread]]&lt;5,"Low",IF(StockData[[#This Row],[Spread]]&lt;=15,"Medium","High"))</f>
        <v>Medium</v>
      </c>
      <c r="L1611" s="27" t="str">
        <f>IF(StockData[[#This Row],[Spread]] &gt; AVERAGE(StockData[Spread]) * 1.2, "High", IF(StockData[[#This Row],[Spread]] &lt; AVERAGE(StockData[Spread]) * 0.8, "Low", "Medium"))</f>
        <v>Low</v>
      </c>
      <c r="M1611" s="13">
        <f>(StockData[[#This Row],[close]] - StockData[[#This Row],[open]] )/ StockData[[#This Row],[open]]</f>
        <v>2.7691795639873503E-2</v>
      </c>
      <c r="N1611" s="27">
        <f>IF(StockData[[#This Row],[change%]] &gt; 0.02, 0.9, IF(StockData[[#This Row],[change%]] &lt; -0.02, -0.9, 0))</f>
        <v>0.9</v>
      </c>
      <c r="O1611" s="27" t="str">
        <f>IF(StockData[[#This Row],[sentiment score]] &gt; 0.5, "Positive", IF(StockData[[#This Row],[sentiment score]] &lt; -0.5, "Negative", "Neutral"))</f>
        <v>Positive</v>
      </c>
    </row>
    <row r="1612" spans="1:15" x14ac:dyDescent="0.3">
      <c r="A1612" s="1">
        <v>43494</v>
      </c>
      <c r="B1612" s="2">
        <v>295.27</v>
      </c>
      <c r="C1612" s="2">
        <v>298.56</v>
      </c>
      <c r="D1612" s="2">
        <v>291.8</v>
      </c>
      <c r="E1612" s="2">
        <v>297.45999999999998</v>
      </c>
      <c r="F1612" s="2">
        <v>4621692</v>
      </c>
      <c r="G1612" s="27" t="str">
        <f>TEXT(StockData[[#This Row],[Date]],"dddd")</f>
        <v>Tuesday</v>
      </c>
      <c r="H1612" s="27" t="str">
        <f>TEXT(StockData[[#This Row],[Date]],"mmm yyyy")</f>
        <v>Jan 2019</v>
      </c>
      <c r="I1612" s="2">
        <f>StockData[[#This Row],[high]] - StockData[[#This Row],[low]]</f>
        <v>6.7599999999999909</v>
      </c>
      <c r="J1612" s="27" t="str">
        <f>IF(StockData[[#This Row],[high]]=_xlfn.MAXIFS(StockData[high],StockData[Date],"&lt;="&amp;StockData[[#This Row],[Date]]),"New High","Repeat")</f>
        <v>Repeat</v>
      </c>
      <c r="K1612" s="27" t="str">
        <f>IF(StockData[[#This Row],[Spread]]&lt;5,"Low",IF(StockData[[#This Row],[Spread]]&lt;=15,"Medium","High"))</f>
        <v>Medium</v>
      </c>
      <c r="L1612" s="27" t="str">
        <f>IF(StockData[[#This Row],[Spread]] &gt; AVERAGE(StockData[Spread]) * 1.2, "High", IF(StockData[[#This Row],[Spread]] &lt; AVERAGE(StockData[Spread]) * 0.8, "Low", "Medium"))</f>
        <v>Low</v>
      </c>
      <c r="M1612" s="13">
        <f>(StockData[[#This Row],[close]] - StockData[[#This Row],[open]] )/ StockData[[#This Row],[open]]</f>
        <v>7.4169404274054187E-3</v>
      </c>
      <c r="N1612" s="27">
        <f>IF(StockData[[#This Row],[change%]] &gt; 0.02, 0.9, IF(StockData[[#This Row],[change%]] &lt; -0.02, -0.9, 0))</f>
        <v>0</v>
      </c>
      <c r="O1612" s="27" t="str">
        <f>IF(StockData[[#This Row],[sentiment score]] &gt; 0.5, "Positive", IF(StockData[[#This Row],[sentiment score]] &lt; -0.5, "Negative", "Neutral"))</f>
        <v>Neutral</v>
      </c>
    </row>
    <row r="1613" spans="1:15" x14ac:dyDescent="0.3">
      <c r="A1613" s="1">
        <v>43493</v>
      </c>
      <c r="B1613" s="2">
        <v>292.91000000000003</v>
      </c>
      <c r="C1613" s="2">
        <v>297.45999999999998</v>
      </c>
      <c r="D1613" s="2">
        <v>287.75</v>
      </c>
      <c r="E1613" s="2">
        <v>296.38</v>
      </c>
      <c r="F1613" s="2">
        <v>6423279</v>
      </c>
      <c r="G1613" s="27" t="str">
        <f>TEXT(StockData[[#This Row],[Date]],"dddd")</f>
        <v>Monday</v>
      </c>
      <c r="H1613" s="27" t="str">
        <f>TEXT(StockData[[#This Row],[Date]],"mmm yyyy")</f>
        <v>Jan 2019</v>
      </c>
      <c r="I1613" s="2">
        <f>StockData[[#This Row],[high]] - StockData[[#This Row],[low]]</f>
        <v>9.7099999999999795</v>
      </c>
      <c r="J1613" s="27" t="str">
        <f>IF(StockData[[#This Row],[high]]=_xlfn.MAXIFS(StockData[high],StockData[Date],"&lt;="&amp;StockData[[#This Row],[Date]]),"New High","Repeat")</f>
        <v>Repeat</v>
      </c>
      <c r="K1613" s="27" t="str">
        <f>IF(StockData[[#This Row],[Spread]]&lt;5,"Low",IF(StockData[[#This Row],[Spread]]&lt;=15,"Medium","High"))</f>
        <v>Medium</v>
      </c>
      <c r="L1613" s="27" t="str">
        <f>IF(StockData[[#This Row],[Spread]] &gt; AVERAGE(StockData[Spread]) * 1.2, "High", IF(StockData[[#This Row],[Spread]] &lt; AVERAGE(StockData[Spread]) * 0.8, "Low", "Medium"))</f>
        <v>Low</v>
      </c>
      <c r="M1613" s="13">
        <f>(StockData[[#This Row],[close]] - StockData[[#This Row],[open]] )/ StockData[[#This Row],[open]]</f>
        <v>1.1846642313338466E-2</v>
      </c>
      <c r="N1613" s="27">
        <f>IF(StockData[[#This Row],[change%]] &gt; 0.02, 0.9, IF(StockData[[#This Row],[change%]] &lt; -0.02, -0.9, 0))</f>
        <v>0</v>
      </c>
      <c r="O1613" s="27" t="str">
        <f>IF(StockData[[#This Row],[sentiment score]] &gt; 0.5, "Positive", IF(StockData[[#This Row],[sentiment score]] &lt; -0.5, "Negative", "Neutral"))</f>
        <v>Neutral</v>
      </c>
    </row>
    <row r="1614" spans="1:15" x14ac:dyDescent="0.3">
      <c r="A1614" s="1">
        <v>43490</v>
      </c>
      <c r="B1614" s="2">
        <v>294.39</v>
      </c>
      <c r="C1614" s="2">
        <v>298.52</v>
      </c>
      <c r="D1614" s="2">
        <v>289.55</v>
      </c>
      <c r="E1614" s="2">
        <v>297.04000000000002</v>
      </c>
      <c r="F1614" s="2">
        <v>7258078</v>
      </c>
      <c r="G1614" s="27" t="str">
        <f>TEXT(StockData[[#This Row],[Date]],"dddd")</f>
        <v>Friday</v>
      </c>
      <c r="H1614" s="27" t="str">
        <f>TEXT(StockData[[#This Row],[Date]],"mmm yyyy")</f>
        <v>Jan 2019</v>
      </c>
      <c r="I1614" s="2">
        <f>StockData[[#This Row],[high]] - StockData[[#This Row],[low]]</f>
        <v>8.9699999999999704</v>
      </c>
      <c r="J1614" s="27" t="str">
        <f>IF(StockData[[#This Row],[high]]=_xlfn.MAXIFS(StockData[high],StockData[Date],"&lt;="&amp;StockData[[#This Row],[Date]]),"New High","Repeat")</f>
        <v>Repeat</v>
      </c>
      <c r="K1614" s="27" t="str">
        <f>IF(StockData[[#This Row],[Spread]]&lt;5,"Low",IF(StockData[[#This Row],[Spread]]&lt;=15,"Medium","High"))</f>
        <v>Medium</v>
      </c>
      <c r="L1614" s="27" t="str">
        <f>IF(StockData[[#This Row],[Spread]] &gt; AVERAGE(StockData[Spread]) * 1.2, "High", IF(StockData[[#This Row],[Spread]] &lt; AVERAGE(StockData[Spread]) * 0.8, "Low", "Medium"))</f>
        <v>Low</v>
      </c>
      <c r="M1614" s="13">
        <f>(StockData[[#This Row],[close]] - StockData[[#This Row],[open]] )/ StockData[[#This Row],[open]]</f>
        <v>9.0016644587113497E-3</v>
      </c>
      <c r="N1614" s="27">
        <f>IF(StockData[[#This Row],[change%]] &gt; 0.02, 0.9, IF(StockData[[#This Row],[change%]] &lt; -0.02, -0.9, 0))</f>
        <v>0</v>
      </c>
      <c r="O1614" s="27" t="str">
        <f>IF(StockData[[#This Row],[sentiment score]] &gt; 0.5, "Positive", IF(StockData[[#This Row],[sentiment score]] &lt; -0.5, "Negative", "Neutral"))</f>
        <v>Neutral</v>
      </c>
    </row>
    <row r="1615" spans="1:15" x14ac:dyDescent="0.3">
      <c r="A1615" s="1">
        <v>43489</v>
      </c>
      <c r="B1615" s="2">
        <v>283.02999999999997</v>
      </c>
      <c r="C1615" s="2">
        <v>293.68</v>
      </c>
      <c r="D1615" s="2">
        <v>279.27999999999997</v>
      </c>
      <c r="E1615" s="2">
        <v>291.51</v>
      </c>
      <c r="F1615" s="2">
        <v>8012155</v>
      </c>
      <c r="G1615" s="27" t="str">
        <f>TEXT(StockData[[#This Row],[Date]],"dddd")</f>
        <v>Thursday</v>
      </c>
      <c r="H1615" s="27" t="str">
        <f>TEXT(StockData[[#This Row],[Date]],"mmm yyyy")</f>
        <v>Jan 2019</v>
      </c>
      <c r="I1615" s="2">
        <f>StockData[[#This Row],[high]] - StockData[[#This Row],[low]]</f>
        <v>14.400000000000034</v>
      </c>
      <c r="J1615" s="27" t="str">
        <f>IF(StockData[[#This Row],[high]]=_xlfn.MAXIFS(StockData[high],StockData[Date],"&lt;="&amp;StockData[[#This Row],[Date]]),"New High","Repeat")</f>
        <v>Repeat</v>
      </c>
      <c r="K1615" s="27" t="str">
        <f>IF(StockData[[#This Row],[Spread]]&lt;5,"Low",IF(StockData[[#This Row],[Spread]]&lt;=15,"Medium","High"))</f>
        <v>Medium</v>
      </c>
      <c r="L1615" s="27" t="str">
        <f>IF(StockData[[#This Row],[Spread]] &gt; AVERAGE(StockData[Spread]) * 1.2, "High", IF(StockData[[#This Row],[Spread]] &lt; AVERAGE(StockData[Spread]) * 0.8, "Low", "Medium"))</f>
        <v>Medium</v>
      </c>
      <c r="M1615" s="13">
        <f>(StockData[[#This Row],[close]] - StockData[[#This Row],[open]] )/ StockData[[#This Row],[open]]</f>
        <v>2.9961488181464928E-2</v>
      </c>
      <c r="N1615" s="27">
        <f>IF(StockData[[#This Row],[change%]] &gt; 0.02, 0.9, IF(StockData[[#This Row],[change%]] &lt; -0.02, -0.9, 0))</f>
        <v>0.9</v>
      </c>
      <c r="O1615" s="27" t="str">
        <f>IF(StockData[[#This Row],[sentiment score]] &gt; 0.5, "Positive", IF(StockData[[#This Row],[sentiment score]] &lt; -0.5, "Negative", "Neutral"))</f>
        <v>Positive</v>
      </c>
    </row>
    <row r="1616" spans="1:15" x14ac:dyDescent="0.3">
      <c r="A1616" s="1">
        <v>43488</v>
      </c>
      <c r="B1616" s="2">
        <v>292.5</v>
      </c>
      <c r="C1616" s="2">
        <v>294.5</v>
      </c>
      <c r="D1616" s="2">
        <v>281.69</v>
      </c>
      <c r="E1616" s="2">
        <v>287.58999999999997</v>
      </c>
      <c r="F1616" s="2">
        <v>12529993</v>
      </c>
      <c r="G1616" s="27" t="str">
        <f>TEXT(StockData[[#This Row],[Date]],"dddd")</f>
        <v>Wednesday</v>
      </c>
      <c r="H1616" s="27" t="str">
        <f>TEXT(StockData[[#This Row],[Date]],"mmm yyyy")</f>
        <v>Jan 2019</v>
      </c>
      <c r="I1616" s="2">
        <f>StockData[[#This Row],[high]] - StockData[[#This Row],[low]]</f>
        <v>12.810000000000002</v>
      </c>
      <c r="J1616" s="27" t="str">
        <f>IF(StockData[[#This Row],[high]]=_xlfn.MAXIFS(StockData[high],StockData[Date],"&lt;="&amp;StockData[[#This Row],[Date]]),"New High","Repeat")</f>
        <v>Repeat</v>
      </c>
      <c r="K1616" s="27" t="str">
        <f>IF(StockData[[#This Row],[Spread]]&lt;5,"Low",IF(StockData[[#This Row],[Spread]]&lt;=15,"Medium","High"))</f>
        <v>Medium</v>
      </c>
      <c r="L1616" s="27" t="str">
        <f>IF(StockData[[#This Row],[Spread]] &gt; AVERAGE(StockData[Spread]) * 1.2, "High", IF(StockData[[#This Row],[Spread]] &lt; AVERAGE(StockData[Spread]) * 0.8, "Low", "Medium"))</f>
        <v>Medium</v>
      </c>
      <c r="M1616" s="13">
        <f>(StockData[[#This Row],[close]] - StockData[[#This Row],[open]] )/ StockData[[#This Row],[open]]</f>
        <v>-1.6786324786324872E-2</v>
      </c>
      <c r="N1616" s="27">
        <f>IF(StockData[[#This Row],[change%]] &gt; 0.02, 0.9, IF(StockData[[#This Row],[change%]] &lt; -0.02, -0.9, 0))</f>
        <v>0</v>
      </c>
      <c r="O1616" s="27" t="str">
        <f>IF(StockData[[#This Row],[sentiment score]] &gt; 0.5, "Positive", IF(StockData[[#This Row],[sentiment score]] &lt; -0.5, "Negative", "Neutral"))</f>
        <v>Neutral</v>
      </c>
    </row>
    <row r="1617" spans="1:15" x14ac:dyDescent="0.3">
      <c r="A1617" s="1">
        <v>43487</v>
      </c>
      <c r="B1617" s="2">
        <v>304.82</v>
      </c>
      <c r="C1617" s="2">
        <v>308</v>
      </c>
      <c r="D1617" s="2">
        <v>295.5</v>
      </c>
      <c r="E1617" s="2">
        <v>298.92</v>
      </c>
      <c r="F1617" s="2">
        <v>12066741</v>
      </c>
      <c r="G1617" s="27" t="str">
        <f>TEXT(StockData[[#This Row],[Date]],"dddd")</f>
        <v>Tuesday</v>
      </c>
      <c r="H1617" s="27" t="str">
        <f>TEXT(StockData[[#This Row],[Date]],"mmm yyyy")</f>
        <v>Jan 2019</v>
      </c>
      <c r="I1617" s="2">
        <f>StockData[[#This Row],[high]] - StockData[[#This Row],[low]]</f>
        <v>12.5</v>
      </c>
      <c r="J1617" s="27" t="str">
        <f>IF(StockData[[#This Row],[high]]=_xlfn.MAXIFS(StockData[high],StockData[Date],"&lt;="&amp;StockData[[#This Row],[Date]]),"New High","Repeat")</f>
        <v>Repeat</v>
      </c>
      <c r="K1617" s="27" t="str">
        <f>IF(StockData[[#This Row],[Spread]]&lt;5,"Low",IF(StockData[[#This Row],[Spread]]&lt;=15,"Medium","High"))</f>
        <v>Medium</v>
      </c>
      <c r="L1617" s="27" t="str">
        <f>IF(StockData[[#This Row],[Spread]] &gt; AVERAGE(StockData[Spread]) * 1.2, "High", IF(StockData[[#This Row],[Spread]] &lt; AVERAGE(StockData[Spread]) * 0.8, "Low", "Medium"))</f>
        <v>Medium</v>
      </c>
      <c r="M1617" s="13">
        <f>(StockData[[#This Row],[close]] - StockData[[#This Row],[open]] )/ StockData[[#This Row],[open]]</f>
        <v>-1.9355685322485328E-2</v>
      </c>
      <c r="N1617" s="27">
        <f>IF(StockData[[#This Row],[change%]] &gt; 0.02, 0.9, IF(StockData[[#This Row],[change%]] &lt; -0.02, -0.9, 0))</f>
        <v>0</v>
      </c>
      <c r="O1617" s="27" t="str">
        <f>IF(StockData[[#This Row],[sentiment score]] &gt; 0.5, "Positive", IF(StockData[[#This Row],[sentiment score]] &lt; -0.5, "Negative", "Neutral"))</f>
        <v>Neutral</v>
      </c>
    </row>
    <row r="1618" spans="1:15" x14ac:dyDescent="0.3">
      <c r="A1618" s="1">
        <v>43483</v>
      </c>
      <c r="B1618" s="2">
        <v>323</v>
      </c>
      <c r="C1618" s="2">
        <v>327.13</v>
      </c>
      <c r="D1618" s="2">
        <v>299.73</v>
      </c>
      <c r="E1618" s="2">
        <v>302.26</v>
      </c>
      <c r="F1618" s="2">
        <v>24150763</v>
      </c>
      <c r="G1618" s="27" t="str">
        <f>TEXT(StockData[[#This Row],[Date]],"dddd")</f>
        <v>Friday</v>
      </c>
      <c r="H1618" s="27" t="str">
        <f>TEXT(StockData[[#This Row],[Date]],"mmm yyyy")</f>
        <v>Jan 2019</v>
      </c>
      <c r="I1618" s="2">
        <f>StockData[[#This Row],[high]] - StockData[[#This Row],[low]]</f>
        <v>27.399999999999977</v>
      </c>
      <c r="J1618" s="27" t="str">
        <f>IF(StockData[[#This Row],[high]]=_xlfn.MAXIFS(StockData[high],StockData[Date],"&lt;="&amp;StockData[[#This Row],[Date]]),"New High","Repeat")</f>
        <v>Repeat</v>
      </c>
      <c r="K1618" s="27" t="str">
        <f>IF(StockData[[#This Row],[Spread]]&lt;5,"Low",IF(StockData[[#This Row],[Spread]]&lt;=15,"Medium","High"))</f>
        <v>High</v>
      </c>
      <c r="L1618" s="27" t="str">
        <f>IF(StockData[[#This Row],[Spread]] &gt; AVERAGE(StockData[Spread]) * 1.2, "High", IF(StockData[[#This Row],[Spread]] &lt; AVERAGE(StockData[Spread]) * 0.8, "Low", "Medium"))</f>
        <v>High</v>
      </c>
      <c r="M1618" s="13">
        <f>(StockData[[#This Row],[close]] - StockData[[#This Row],[open]] )/ StockData[[#This Row],[open]]</f>
        <v>-6.4210526315789496E-2</v>
      </c>
      <c r="N1618" s="27">
        <f>IF(StockData[[#This Row],[change%]] &gt; 0.02, 0.9, IF(StockData[[#This Row],[change%]] &lt; -0.02, -0.9, 0))</f>
        <v>-0.9</v>
      </c>
      <c r="O1618" s="27" t="str">
        <f>IF(StockData[[#This Row],[sentiment score]] &gt; 0.5, "Positive", IF(StockData[[#This Row],[sentiment score]] &lt; -0.5, "Negative", "Neutral"))</f>
        <v>Negative</v>
      </c>
    </row>
    <row r="1619" spans="1:15" x14ac:dyDescent="0.3">
      <c r="A1619" s="1">
        <v>43482</v>
      </c>
      <c r="B1619" s="2">
        <v>346.21</v>
      </c>
      <c r="C1619" s="2">
        <v>351.5</v>
      </c>
      <c r="D1619" s="2">
        <v>344.15</v>
      </c>
      <c r="E1619" s="2">
        <v>347.31</v>
      </c>
      <c r="F1619" s="2">
        <v>3676733</v>
      </c>
      <c r="G1619" s="27" t="str">
        <f>TEXT(StockData[[#This Row],[Date]],"dddd")</f>
        <v>Thursday</v>
      </c>
      <c r="H1619" s="27" t="str">
        <f>TEXT(StockData[[#This Row],[Date]],"mmm yyyy")</f>
        <v>Jan 2019</v>
      </c>
      <c r="I1619" s="2">
        <f>StockData[[#This Row],[high]] - StockData[[#This Row],[low]]</f>
        <v>7.3500000000000227</v>
      </c>
      <c r="J1619" s="27" t="str">
        <f>IF(StockData[[#This Row],[high]]=_xlfn.MAXIFS(StockData[high],StockData[Date],"&lt;="&amp;StockData[[#This Row],[Date]]),"New High","Repeat")</f>
        <v>Repeat</v>
      </c>
      <c r="K1619" s="27" t="str">
        <f>IF(StockData[[#This Row],[Spread]]&lt;5,"Low",IF(StockData[[#This Row],[Spread]]&lt;=15,"Medium","High"))</f>
        <v>Medium</v>
      </c>
      <c r="L1619" s="27" t="str">
        <f>IF(StockData[[#This Row],[Spread]] &gt; AVERAGE(StockData[Spread]) * 1.2, "High", IF(StockData[[#This Row],[Spread]] &lt; AVERAGE(StockData[Spread]) * 0.8, "Low", "Medium"))</f>
        <v>Low</v>
      </c>
      <c r="M1619" s="13">
        <f>(StockData[[#This Row],[close]] - StockData[[#This Row],[open]] )/ StockData[[#This Row],[open]]</f>
        <v>3.1772623552179971E-3</v>
      </c>
      <c r="N1619" s="27">
        <f>IF(StockData[[#This Row],[change%]] &gt; 0.02, 0.9, IF(StockData[[#This Row],[change%]] &lt; -0.02, -0.9, 0))</f>
        <v>0</v>
      </c>
      <c r="O1619" s="27" t="str">
        <f>IF(StockData[[#This Row],[sentiment score]] &gt; 0.5, "Positive", IF(StockData[[#This Row],[sentiment score]] &lt; -0.5, "Negative", "Neutral"))</f>
        <v>Neutral</v>
      </c>
    </row>
    <row r="1620" spans="1:15" x14ac:dyDescent="0.3">
      <c r="A1620" s="1">
        <v>43481</v>
      </c>
      <c r="B1620" s="2">
        <v>344.78</v>
      </c>
      <c r="C1620" s="2">
        <v>352</v>
      </c>
      <c r="D1620" s="2">
        <v>343.5</v>
      </c>
      <c r="E1620" s="2">
        <v>346.05</v>
      </c>
      <c r="F1620" s="2">
        <v>4691739</v>
      </c>
      <c r="G1620" s="27" t="str">
        <f>TEXT(StockData[[#This Row],[Date]],"dddd")</f>
        <v>Wednesday</v>
      </c>
      <c r="H1620" s="27" t="str">
        <f>TEXT(StockData[[#This Row],[Date]],"mmm yyyy")</f>
        <v>Jan 2019</v>
      </c>
      <c r="I1620" s="2">
        <f>StockData[[#This Row],[high]] - StockData[[#This Row],[low]]</f>
        <v>8.5</v>
      </c>
      <c r="J1620" s="27" t="str">
        <f>IF(StockData[[#This Row],[high]]=_xlfn.MAXIFS(StockData[high],StockData[Date],"&lt;="&amp;StockData[[#This Row],[Date]]),"New High","Repeat")</f>
        <v>Repeat</v>
      </c>
      <c r="K1620" s="27" t="str">
        <f>IF(StockData[[#This Row],[Spread]]&lt;5,"Low",IF(StockData[[#This Row],[Spread]]&lt;=15,"Medium","High"))</f>
        <v>Medium</v>
      </c>
      <c r="L1620" s="27" t="str">
        <f>IF(StockData[[#This Row],[Spread]] &gt; AVERAGE(StockData[Spread]) * 1.2, "High", IF(StockData[[#This Row],[Spread]] &lt; AVERAGE(StockData[Spread]) * 0.8, "Low", "Medium"))</f>
        <v>Low</v>
      </c>
      <c r="M1620" s="13">
        <f>(StockData[[#This Row],[close]] - StockData[[#This Row],[open]] )/ StockData[[#This Row],[open]]</f>
        <v>3.6835083241488448E-3</v>
      </c>
      <c r="N1620" s="27">
        <f>IF(StockData[[#This Row],[change%]] &gt; 0.02, 0.9, IF(StockData[[#This Row],[change%]] &lt; -0.02, -0.9, 0))</f>
        <v>0</v>
      </c>
      <c r="O1620" s="27" t="str">
        <f>IF(StockData[[#This Row],[sentiment score]] &gt; 0.5, "Positive", IF(StockData[[#This Row],[sentiment score]] &lt; -0.5, "Negative", "Neutral"))</f>
        <v>Neutral</v>
      </c>
    </row>
    <row r="1621" spans="1:15" x14ac:dyDescent="0.3">
      <c r="A1621" s="1">
        <v>43480</v>
      </c>
      <c r="B1621" s="2">
        <v>335</v>
      </c>
      <c r="C1621" s="2">
        <v>348.8</v>
      </c>
      <c r="D1621" s="2">
        <v>334.5</v>
      </c>
      <c r="E1621" s="2">
        <v>344.43</v>
      </c>
      <c r="F1621" s="2">
        <v>6056590</v>
      </c>
      <c r="G1621" s="27" t="str">
        <f>TEXT(StockData[[#This Row],[Date]],"dddd")</f>
        <v>Tuesday</v>
      </c>
      <c r="H1621" s="27" t="str">
        <f>TEXT(StockData[[#This Row],[Date]],"mmm yyyy")</f>
        <v>Jan 2019</v>
      </c>
      <c r="I1621" s="2">
        <f>StockData[[#This Row],[high]] - StockData[[#This Row],[low]]</f>
        <v>14.300000000000011</v>
      </c>
      <c r="J1621" s="27" t="str">
        <f>IF(StockData[[#This Row],[high]]=_xlfn.MAXIFS(StockData[high],StockData[Date],"&lt;="&amp;StockData[[#This Row],[Date]]),"New High","Repeat")</f>
        <v>Repeat</v>
      </c>
      <c r="K1621" s="27" t="str">
        <f>IF(StockData[[#This Row],[Spread]]&lt;5,"Low",IF(StockData[[#This Row],[Spread]]&lt;=15,"Medium","High"))</f>
        <v>Medium</v>
      </c>
      <c r="L1621" s="27" t="str">
        <f>IF(StockData[[#This Row],[Spread]] &gt; AVERAGE(StockData[Spread]) * 1.2, "High", IF(StockData[[#This Row],[Spread]] &lt; AVERAGE(StockData[Spread]) * 0.8, "Low", "Medium"))</f>
        <v>Medium</v>
      </c>
      <c r="M1621" s="13">
        <f>(StockData[[#This Row],[close]] - StockData[[#This Row],[open]] )/ StockData[[#This Row],[open]]</f>
        <v>2.8149253731343304E-2</v>
      </c>
      <c r="N1621" s="27">
        <f>IF(StockData[[#This Row],[change%]] &gt; 0.02, 0.9, IF(StockData[[#This Row],[change%]] &lt; -0.02, -0.9, 0))</f>
        <v>0.9</v>
      </c>
      <c r="O1621" s="27" t="str">
        <f>IF(StockData[[#This Row],[sentiment score]] &gt; 0.5, "Positive", IF(StockData[[#This Row],[sentiment score]] &lt; -0.5, "Negative", "Neutral"))</f>
        <v>Positive</v>
      </c>
    </row>
    <row r="1622" spans="1:15" x14ac:dyDescent="0.3">
      <c r="A1622" s="1">
        <v>43479</v>
      </c>
      <c r="B1622" s="2">
        <v>342.38</v>
      </c>
      <c r="C1622" s="2">
        <v>342.5</v>
      </c>
      <c r="D1622" s="2">
        <v>334</v>
      </c>
      <c r="E1622" s="2">
        <v>334.4</v>
      </c>
      <c r="F1622" s="2">
        <v>5247284</v>
      </c>
      <c r="G1622" s="27" t="str">
        <f>TEXT(StockData[[#This Row],[Date]],"dddd")</f>
        <v>Monday</v>
      </c>
      <c r="H1622" s="27" t="str">
        <f>TEXT(StockData[[#This Row],[Date]],"mmm yyyy")</f>
        <v>Jan 2019</v>
      </c>
      <c r="I1622" s="2">
        <f>StockData[[#This Row],[high]] - StockData[[#This Row],[low]]</f>
        <v>8.5</v>
      </c>
      <c r="J1622" s="27" t="str">
        <f>IF(StockData[[#This Row],[high]]=_xlfn.MAXIFS(StockData[high],StockData[Date],"&lt;="&amp;StockData[[#This Row],[Date]]),"New High","Repeat")</f>
        <v>Repeat</v>
      </c>
      <c r="K1622" s="27" t="str">
        <f>IF(StockData[[#This Row],[Spread]]&lt;5,"Low",IF(StockData[[#This Row],[Spread]]&lt;=15,"Medium","High"))</f>
        <v>Medium</v>
      </c>
      <c r="L1622" s="27" t="str">
        <f>IF(StockData[[#This Row],[Spread]] &gt; AVERAGE(StockData[Spread]) * 1.2, "High", IF(StockData[[#This Row],[Spread]] &lt; AVERAGE(StockData[Spread]) * 0.8, "Low", "Medium"))</f>
        <v>Low</v>
      </c>
      <c r="M1622" s="13">
        <f>(StockData[[#This Row],[close]] - StockData[[#This Row],[open]] )/ StockData[[#This Row],[open]]</f>
        <v>-2.3307436182020032E-2</v>
      </c>
      <c r="N1622" s="27">
        <f>IF(StockData[[#This Row],[change%]] &gt; 0.02, 0.9, IF(StockData[[#This Row],[change%]] &lt; -0.02, -0.9, 0))</f>
        <v>-0.9</v>
      </c>
      <c r="O1622" s="27" t="str">
        <f>IF(StockData[[#This Row],[sentiment score]] &gt; 0.5, "Positive", IF(StockData[[#This Row],[sentiment score]] &lt; -0.5, "Negative", "Neutral"))</f>
        <v>Negative</v>
      </c>
    </row>
    <row r="1623" spans="1:15" x14ac:dyDescent="0.3">
      <c r="A1623" s="1">
        <v>43476</v>
      </c>
      <c r="B1623" s="2">
        <v>342.09</v>
      </c>
      <c r="C1623" s="2">
        <v>348.41</v>
      </c>
      <c r="D1623" s="2">
        <v>338.77</v>
      </c>
      <c r="E1623" s="2">
        <v>347.26</v>
      </c>
      <c r="F1623" s="2">
        <v>5039052</v>
      </c>
      <c r="G1623" s="27" t="str">
        <f>TEXT(StockData[[#This Row],[Date]],"dddd")</f>
        <v>Friday</v>
      </c>
      <c r="H1623" s="27" t="str">
        <f>TEXT(StockData[[#This Row],[Date]],"mmm yyyy")</f>
        <v>Jan 2019</v>
      </c>
      <c r="I1623" s="2">
        <f>StockData[[#This Row],[high]] - StockData[[#This Row],[low]]</f>
        <v>9.6400000000000432</v>
      </c>
      <c r="J1623" s="27" t="str">
        <f>IF(StockData[[#This Row],[high]]=_xlfn.MAXIFS(StockData[high],StockData[Date],"&lt;="&amp;StockData[[#This Row],[Date]]),"New High","Repeat")</f>
        <v>Repeat</v>
      </c>
      <c r="K1623" s="27" t="str">
        <f>IF(StockData[[#This Row],[Spread]]&lt;5,"Low",IF(StockData[[#This Row],[Spread]]&lt;=15,"Medium","High"))</f>
        <v>Medium</v>
      </c>
      <c r="L1623" s="27" t="str">
        <f>IF(StockData[[#This Row],[Spread]] &gt; AVERAGE(StockData[Spread]) * 1.2, "High", IF(StockData[[#This Row],[Spread]] &lt; AVERAGE(StockData[Spread]) * 0.8, "Low", "Medium"))</f>
        <v>Low</v>
      </c>
      <c r="M1623" s="13">
        <f>(StockData[[#This Row],[close]] - StockData[[#This Row],[open]] )/ StockData[[#This Row],[open]]</f>
        <v>1.5112981963810741E-2</v>
      </c>
      <c r="N1623" s="27">
        <f>IF(StockData[[#This Row],[change%]] &gt; 0.02, 0.9, IF(StockData[[#This Row],[change%]] &lt; -0.02, -0.9, 0))</f>
        <v>0</v>
      </c>
      <c r="O1623" s="27" t="str">
        <f>IF(StockData[[#This Row],[sentiment score]] &gt; 0.5, "Positive", IF(StockData[[#This Row],[sentiment score]] &lt; -0.5, "Negative", "Neutral"))</f>
        <v>Neutral</v>
      </c>
    </row>
    <row r="1624" spans="1:15" x14ac:dyDescent="0.3">
      <c r="A1624" s="1">
        <v>43475</v>
      </c>
      <c r="B1624" s="2">
        <v>334.4</v>
      </c>
      <c r="C1624" s="2">
        <v>345.39</v>
      </c>
      <c r="D1624" s="2">
        <v>331.79</v>
      </c>
      <c r="E1624" s="2">
        <v>344.97</v>
      </c>
      <c r="F1624" s="2">
        <v>6056354</v>
      </c>
      <c r="G1624" s="27" t="str">
        <f>TEXT(StockData[[#This Row],[Date]],"dddd")</f>
        <v>Thursday</v>
      </c>
      <c r="H1624" s="27" t="str">
        <f>TEXT(StockData[[#This Row],[Date]],"mmm yyyy")</f>
        <v>Jan 2019</v>
      </c>
      <c r="I1624" s="2">
        <f>StockData[[#This Row],[high]] - StockData[[#This Row],[low]]</f>
        <v>13.599999999999966</v>
      </c>
      <c r="J1624" s="27" t="str">
        <f>IF(StockData[[#This Row],[high]]=_xlfn.MAXIFS(StockData[high],StockData[Date],"&lt;="&amp;StockData[[#This Row],[Date]]),"New High","Repeat")</f>
        <v>Repeat</v>
      </c>
      <c r="K1624" s="27" t="str">
        <f>IF(StockData[[#This Row],[Spread]]&lt;5,"Low",IF(StockData[[#This Row],[Spread]]&lt;=15,"Medium","High"))</f>
        <v>Medium</v>
      </c>
      <c r="L1624" s="27" t="str">
        <f>IF(StockData[[#This Row],[Spread]] &gt; AVERAGE(StockData[Spread]) * 1.2, "High", IF(StockData[[#This Row],[Spread]] &lt; AVERAGE(StockData[Spread]) * 0.8, "Low", "Medium"))</f>
        <v>Medium</v>
      </c>
      <c r="M1624" s="13">
        <f>(StockData[[#This Row],[close]] - StockData[[#This Row],[open]] )/ StockData[[#This Row],[open]]</f>
        <v>3.1608851674641301E-2</v>
      </c>
      <c r="N1624" s="27">
        <f>IF(StockData[[#This Row],[change%]] &gt; 0.02, 0.9, IF(StockData[[#This Row],[change%]] &lt; -0.02, -0.9, 0))</f>
        <v>0.9</v>
      </c>
      <c r="O1624" s="27" t="str">
        <f>IF(StockData[[#This Row],[sentiment score]] &gt; 0.5, "Positive", IF(StockData[[#This Row],[sentiment score]] &lt; -0.5, "Negative", "Neutral"))</f>
        <v>Positive</v>
      </c>
    </row>
    <row r="1625" spans="1:15" x14ac:dyDescent="0.3">
      <c r="A1625" s="1">
        <v>43474</v>
      </c>
      <c r="B1625" s="2">
        <v>335.5</v>
      </c>
      <c r="C1625" s="2">
        <v>343.5</v>
      </c>
      <c r="D1625" s="2">
        <v>331.47</v>
      </c>
      <c r="E1625" s="2">
        <v>338.53</v>
      </c>
      <c r="F1625" s="2">
        <v>5432945</v>
      </c>
      <c r="G1625" s="27" t="str">
        <f>TEXT(StockData[[#This Row],[Date]],"dddd")</f>
        <v>Wednesday</v>
      </c>
      <c r="H1625" s="27" t="str">
        <f>TEXT(StockData[[#This Row],[Date]],"mmm yyyy")</f>
        <v>Jan 2019</v>
      </c>
      <c r="I1625" s="2">
        <f>StockData[[#This Row],[high]] - StockData[[#This Row],[low]]</f>
        <v>12.029999999999973</v>
      </c>
      <c r="J1625" s="27" t="str">
        <f>IF(StockData[[#This Row],[high]]=_xlfn.MAXIFS(StockData[high],StockData[Date],"&lt;="&amp;StockData[[#This Row],[Date]]),"New High","Repeat")</f>
        <v>Repeat</v>
      </c>
      <c r="K1625" s="27" t="str">
        <f>IF(StockData[[#This Row],[Spread]]&lt;5,"Low",IF(StockData[[#This Row],[Spread]]&lt;=15,"Medium","High"))</f>
        <v>Medium</v>
      </c>
      <c r="L1625" s="27" t="str">
        <f>IF(StockData[[#This Row],[Spread]] &gt; AVERAGE(StockData[Spread]) * 1.2, "High", IF(StockData[[#This Row],[Spread]] &lt; AVERAGE(StockData[Spread]) * 0.8, "Low", "Medium"))</f>
        <v>Medium</v>
      </c>
      <c r="M1625" s="13">
        <f>(StockData[[#This Row],[close]] - StockData[[#This Row],[open]] )/ StockData[[#This Row],[open]]</f>
        <v>9.0312965722800977E-3</v>
      </c>
      <c r="N1625" s="27">
        <f>IF(StockData[[#This Row],[change%]] &gt; 0.02, 0.9, IF(StockData[[#This Row],[change%]] &lt; -0.02, -0.9, 0))</f>
        <v>0</v>
      </c>
      <c r="O1625" s="27" t="str">
        <f>IF(StockData[[#This Row],[sentiment score]] &gt; 0.5, "Positive", IF(StockData[[#This Row],[sentiment score]] &lt; -0.5, "Negative", "Neutral"))</f>
        <v>Neutral</v>
      </c>
    </row>
    <row r="1626" spans="1:15" x14ac:dyDescent="0.3">
      <c r="A1626" s="1">
        <v>43473</v>
      </c>
      <c r="B1626" s="2">
        <v>341.96</v>
      </c>
      <c r="C1626" s="2">
        <v>344.01</v>
      </c>
      <c r="D1626" s="2">
        <v>327.02</v>
      </c>
      <c r="E1626" s="2">
        <v>335.35</v>
      </c>
      <c r="F1626" s="2">
        <v>7008516</v>
      </c>
      <c r="G1626" s="27" t="str">
        <f>TEXT(StockData[[#This Row],[Date]],"dddd")</f>
        <v>Tuesday</v>
      </c>
      <c r="H1626" s="27" t="str">
        <f>TEXT(StockData[[#This Row],[Date]],"mmm yyyy")</f>
        <v>Jan 2019</v>
      </c>
      <c r="I1626" s="2">
        <f>StockData[[#This Row],[high]] - StockData[[#This Row],[low]]</f>
        <v>16.990000000000009</v>
      </c>
      <c r="J1626" s="27" t="str">
        <f>IF(StockData[[#This Row],[high]]=_xlfn.MAXIFS(StockData[high],StockData[Date],"&lt;="&amp;StockData[[#This Row],[Date]]),"New High","Repeat")</f>
        <v>Repeat</v>
      </c>
      <c r="K1626" s="27" t="str">
        <f>IF(StockData[[#This Row],[Spread]]&lt;5,"Low",IF(StockData[[#This Row],[Spread]]&lt;=15,"Medium","High"))</f>
        <v>High</v>
      </c>
      <c r="L1626" s="27" t="str">
        <f>IF(StockData[[#This Row],[Spread]] &gt; AVERAGE(StockData[Spread]) * 1.2, "High", IF(StockData[[#This Row],[Spread]] &lt; AVERAGE(StockData[Spread]) * 0.8, "Low", "Medium"))</f>
        <v>High</v>
      </c>
      <c r="M1626" s="13">
        <f>(StockData[[#This Row],[close]] - StockData[[#This Row],[open]] )/ StockData[[#This Row],[open]]</f>
        <v>-1.9329746169142466E-2</v>
      </c>
      <c r="N1626" s="27">
        <f>IF(StockData[[#This Row],[change%]] &gt; 0.02, 0.9, IF(StockData[[#This Row],[change%]] &lt; -0.02, -0.9, 0))</f>
        <v>0</v>
      </c>
      <c r="O1626" s="27" t="str">
        <f>IF(StockData[[#This Row],[sentiment score]] &gt; 0.5, "Positive", IF(StockData[[#This Row],[sentiment score]] &lt; -0.5, "Negative", "Neutral"))</f>
        <v>Neutral</v>
      </c>
    </row>
    <row r="1627" spans="1:15" x14ac:dyDescent="0.3">
      <c r="A1627" s="1">
        <v>43472</v>
      </c>
      <c r="B1627" s="2">
        <v>321.72000000000003</v>
      </c>
      <c r="C1627" s="2">
        <v>336.74</v>
      </c>
      <c r="D1627" s="2">
        <v>317.75</v>
      </c>
      <c r="E1627" s="2">
        <v>334.96</v>
      </c>
      <c r="F1627" s="2">
        <v>7551225</v>
      </c>
      <c r="G1627" s="27" t="str">
        <f>TEXT(StockData[[#This Row],[Date]],"dddd")</f>
        <v>Monday</v>
      </c>
      <c r="H1627" s="27" t="str">
        <f>TEXT(StockData[[#This Row],[Date]],"mmm yyyy")</f>
        <v>Jan 2019</v>
      </c>
      <c r="I1627" s="2">
        <f>StockData[[#This Row],[high]] - StockData[[#This Row],[low]]</f>
        <v>18.990000000000009</v>
      </c>
      <c r="J1627" s="27" t="str">
        <f>IF(StockData[[#This Row],[high]]=_xlfn.MAXIFS(StockData[high],StockData[Date],"&lt;="&amp;StockData[[#This Row],[Date]]),"New High","Repeat")</f>
        <v>Repeat</v>
      </c>
      <c r="K1627" s="27" t="str">
        <f>IF(StockData[[#This Row],[Spread]]&lt;5,"Low",IF(StockData[[#This Row],[Spread]]&lt;=15,"Medium","High"))</f>
        <v>High</v>
      </c>
      <c r="L1627" s="27" t="str">
        <f>IF(StockData[[#This Row],[Spread]] &gt; AVERAGE(StockData[Spread]) * 1.2, "High", IF(StockData[[#This Row],[Spread]] &lt; AVERAGE(StockData[Spread]) * 0.8, "Low", "Medium"))</f>
        <v>High</v>
      </c>
      <c r="M1627" s="13">
        <f>(StockData[[#This Row],[close]] - StockData[[#This Row],[open]] )/ StockData[[#This Row],[open]]</f>
        <v>4.1153798333954841E-2</v>
      </c>
      <c r="N1627" s="27">
        <f>IF(StockData[[#This Row],[change%]] &gt; 0.02, 0.9, IF(StockData[[#This Row],[change%]] &lt; -0.02, -0.9, 0))</f>
        <v>0.9</v>
      </c>
      <c r="O1627" s="27" t="str">
        <f>IF(StockData[[#This Row],[sentiment score]] &gt; 0.5, "Positive", IF(StockData[[#This Row],[sentiment score]] &lt; -0.5, "Negative", "Neutral"))</f>
        <v>Positive</v>
      </c>
    </row>
    <row r="1628" spans="1:15" x14ac:dyDescent="0.3">
      <c r="A1628" s="1">
        <v>43469</v>
      </c>
      <c r="B1628" s="2">
        <v>306</v>
      </c>
      <c r="C1628" s="2">
        <v>318</v>
      </c>
      <c r="D1628" s="2">
        <v>302.73</v>
      </c>
      <c r="E1628" s="2">
        <v>317.69</v>
      </c>
      <c r="F1628" s="2">
        <v>7394116</v>
      </c>
      <c r="G1628" s="27" t="str">
        <f>TEXT(StockData[[#This Row],[Date]],"dddd")</f>
        <v>Friday</v>
      </c>
      <c r="H1628" s="27" t="str">
        <f>TEXT(StockData[[#This Row],[Date]],"mmm yyyy")</f>
        <v>Jan 2019</v>
      </c>
      <c r="I1628" s="2">
        <f>StockData[[#This Row],[high]] - StockData[[#This Row],[low]]</f>
        <v>15.269999999999982</v>
      </c>
      <c r="J1628" s="27" t="str">
        <f>IF(StockData[[#This Row],[high]]=_xlfn.MAXIFS(StockData[high],StockData[Date],"&lt;="&amp;StockData[[#This Row],[Date]]),"New High","Repeat")</f>
        <v>Repeat</v>
      </c>
      <c r="K1628" s="27" t="str">
        <f>IF(StockData[[#This Row],[Spread]]&lt;5,"Low",IF(StockData[[#This Row],[Spread]]&lt;=15,"Medium","High"))</f>
        <v>High</v>
      </c>
      <c r="L1628" s="27" t="str">
        <f>IF(StockData[[#This Row],[Spread]] &gt; AVERAGE(StockData[Spread]) * 1.2, "High", IF(StockData[[#This Row],[Spread]] &lt; AVERAGE(StockData[Spread]) * 0.8, "Low", "Medium"))</f>
        <v>Medium</v>
      </c>
      <c r="M1628" s="13">
        <f>(StockData[[#This Row],[close]] - StockData[[#This Row],[open]] )/ StockData[[#This Row],[open]]</f>
        <v>3.8202614379084961E-2</v>
      </c>
      <c r="N1628" s="27">
        <f>IF(StockData[[#This Row],[change%]] &gt; 0.02, 0.9, IF(StockData[[#This Row],[change%]] &lt; -0.02, -0.9, 0))</f>
        <v>0.9</v>
      </c>
      <c r="O1628" s="27" t="str">
        <f>IF(StockData[[#This Row],[sentiment score]] &gt; 0.5, "Positive", IF(StockData[[#This Row],[sentiment score]] &lt; -0.5, "Negative", "Neutral"))</f>
        <v>Positive</v>
      </c>
    </row>
    <row r="1629" spans="1:15" x14ac:dyDescent="0.3">
      <c r="A1629" s="1">
        <v>43468</v>
      </c>
      <c r="B1629" s="2">
        <v>307</v>
      </c>
      <c r="C1629" s="2">
        <v>309.39999999999998</v>
      </c>
      <c r="D1629" s="2">
        <v>297.38</v>
      </c>
      <c r="E1629" s="2">
        <v>300.36</v>
      </c>
      <c r="F1629" s="2">
        <v>6965184</v>
      </c>
      <c r="G1629" s="27" t="str">
        <f>TEXT(StockData[[#This Row],[Date]],"dddd")</f>
        <v>Thursday</v>
      </c>
      <c r="H1629" s="27" t="str">
        <f>TEXT(StockData[[#This Row],[Date]],"mmm yyyy")</f>
        <v>Jan 2019</v>
      </c>
      <c r="I1629" s="2">
        <f>StockData[[#This Row],[high]] - StockData[[#This Row],[low]]</f>
        <v>12.019999999999982</v>
      </c>
      <c r="J1629" s="27" t="str">
        <f>IF(StockData[[#This Row],[high]]=_xlfn.MAXIFS(StockData[high],StockData[Date],"&lt;="&amp;StockData[[#This Row],[Date]]),"New High","Repeat")</f>
        <v>Repeat</v>
      </c>
      <c r="K1629" s="27" t="str">
        <f>IF(StockData[[#This Row],[Spread]]&lt;5,"Low",IF(StockData[[#This Row],[Spread]]&lt;=15,"Medium","High"))</f>
        <v>Medium</v>
      </c>
      <c r="L1629" s="27" t="str">
        <f>IF(StockData[[#This Row],[Spread]] &gt; AVERAGE(StockData[Spread]) * 1.2, "High", IF(StockData[[#This Row],[Spread]] &lt; AVERAGE(StockData[Spread]) * 0.8, "Low", "Medium"))</f>
        <v>Medium</v>
      </c>
      <c r="M1629" s="13">
        <f>(StockData[[#This Row],[close]] - StockData[[#This Row],[open]] )/ StockData[[#This Row],[open]]</f>
        <v>-2.1628664495113963E-2</v>
      </c>
      <c r="N1629" s="27">
        <f>IF(StockData[[#This Row],[change%]] &gt; 0.02, 0.9, IF(StockData[[#This Row],[change%]] &lt; -0.02, -0.9, 0))</f>
        <v>-0.9</v>
      </c>
      <c r="O1629" s="27" t="str">
        <f>IF(StockData[[#This Row],[sentiment score]] &gt; 0.5, "Positive", IF(StockData[[#This Row],[sentiment score]] &lt; -0.5, "Negative", "Neutral"))</f>
        <v>Negative</v>
      </c>
    </row>
    <row r="1630" spans="1:15" x14ac:dyDescent="0.3">
      <c r="A1630" s="1">
        <v>43467</v>
      </c>
      <c r="B1630" s="2">
        <v>306.10000000000002</v>
      </c>
      <c r="C1630" s="2">
        <v>315.13</v>
      </c>
      <c r="D1630" s="2">
        <v>298.8</v>
      </c>
      <c r="E1630" s="2">
        <v>310.12</v>
      </c>
      <c r="F1630" s="2">
        <v>11658648</v>
      </c>
      <c r="G1630" s="27" t="str">
        <f>TEXT(StockData[[#This Row],[Date]],"dddd")</f>
        <v>Wednesday</v>
      </c>
      <c r="H1630" s="27" t="str">
        <f>TEXT(StockData[[#This Row],[Date]],"mmm yyyy")</f>
        <v>Jan 2019</v>
      </c>
      <c r="I1630" s="2">
        <f>StockData[[#This Row],[high]] - StockData[[#This Row],[low]]</f>
        <v>16.329999999999984</v>
      </c>
      <c r="J1630" s="27" t="str">
        <f>IF(StockData[[#This Row],[high]]=_xlfn.MAXIFS(StockData[high],StockData[Date],"&lt;="&amp;StockData[[#This Row],[Date]]),"New High","Repeat")</f>
        <v>Repeat</v>
      </c>
      <c r="K1630" s="27" t="str">
        <f>IF(StockData[[#This Row],[Spread]]&lt;5,"Low",IF(StockData[[#This Row],[Spread]]&lt;=15,"Medium","High"))</f>
        <v>High</v>
      </c>
      <c r="L1630" s="27" t="str">
        <f>IF(StockData[[#This Row],[Spread]] &gt; AVERAGE(StockData[Spread]) * 1.2, "High", IF(StockData[[#This Row],[Spread]] &lt; AVERAGE(StockData[Spread]) * 0.8, "Low", "Medium"))</f>
        <v>Medium</v>
      </c>
      <c r="M1630" s="13">
        <f>(StockData[[#This Row],[close]] - StockData[[#This Row],[open]] )/ StockData[[#This Row],[open]]</f>
        <v>1.3132963083959431E-2</v>
      </c>
      <c r="N1630" s="27">
        <f>IF(StockData[[#This Row],[change%]] &gt; 0.02, 0.9, IF(StockData[[#This Row],[change%]] &lt; -0.02, -0.9, 0))</f>
        <v>0</v>
      </c>
      <c r="O1630" s="27" t="str">
        <f>IF(StockData[[#This Row],[sentiment score]] &gt; 0.5, "Positive", IF(StockData[[#This Row],[sentiment score]] &lt; -0.5, "Negative", "Neutral"))</f>
        <v>Neutral</v>
      </c>
    </row>
    <row r="1631" spans="1:15" x14ac:dyDescent="0.3">
      <c r="A1631" s="1">
        <v>43465</v>
      </c>
      <c r="B1631" s="2">
        <v>337.79</v>
      </c>
      <c r="C1631" s="2">
        <v>339.21</v>
      </c>
      <c r="D1631" s="2">
        <v>325.26</v>
      </c>
      <c r="E1631" s="2">
        <v>332.8</v>
      </c>
      <c r="F1631" s="2">
        <v>6302338</v>
      </c>
      <c r="G1631" s="27" t="str">
        <f>TEXT(StockData[[#This Row],[Date]],"dddd")</f>
        <v>Monday</v>
      </c>
      <c r="H1631" s="27" t="str">
        <f>TEXT(StockData[[#This Row],[Date]],"mmm yyyy")</f>
        <v>Dec 2018</v>
      </c>
      <c r="I1631" s="2">
        <f>StockData[[#This Row],[high]] - StockData[[#This Row],[low]]</f>
        <v>13.949999999999989</v>
      </c>
      <c r="J1631" s="27" t="str">
        <f>IF(StockData[[#This Row],[high]]=_xlfn.MAXIFS(StockData[high],StockData[Date],"&lt;="&amp;StockData[[#This Row],[Date]]),"New High","Repeat")</f>
        <v>Repeat</v>
      </c>
      <c r="K1631" s="27" t="str">
        <f>IF(StockData[[#This Row],[Spread]]&lt;5,"Low",IF(StockData[[#This Row],[Spread]]&lt;=15,"Medium","High"))</f>
        <v>Medium</v>
      </c>
      <c r="L1631" s="27" t="str">
        <f>IF(StockData[[#This Row],[Spread]] &gt; AVERAGE(StockData[Spread]) * 1.2, "High", IF(StockData[[#This Row],[Spread]] &lt; AVERAGE(StockData[Spread]) * 0.8, "Low", "Medium"))</f>
        <v>Medium</v>
      </c>
      <c r="M1631" s="13">
        <f>(StockData[[#This Row],[close]] - StockData[[#This Row],[open]] )/ StockData[[#This Row],[open]]</f>
        <v>-1.4772491784836759E-2</v>
      </c>
      <c r="N1631" s="27">
        <f>IF(StockData[[#This Row],[change%]] &gt; 0.02, 0.9, IF(StockData[[#This Row],[change%]] &lt; -0.02, -0.9, 0))</f>
        <v>0</v>
      </c>
      <c r="O1631" s="27" t="str">
        <f>IF(StockData[[#This Row],[sentiment score]] &gt; 0.5, "Positive", IF(StockData[[#This Row],[sentiment score]] &lt; -0.5, "Negative", "Neutral"))</f>
        <v>Neutral</v>
      </c>
    </row>
    <row r="1632" spans="1:15" x14ac:dyDescent="0.3">
      <c r="A1632" s="1">
        <v>43462</v>
      </c>
      <c r="B1632" s="2">
        <v>323.10000000000002</v>
      </c>
      <c r="C1632" s="2">
        <v>336.24</v>
      </c>
      <c r="D1632" s="2">
        <v>318.41000000000003</v>
      </c>
      <c r="E1632" s="2">
        <v>333.87</v>
      </c>
      <c r="F1632" s="2">
        <v>9938992</v>
      </c>
      <c r="G1632" s="27" t="str">
        <f>TEXT(StockData[[#This Row],[Date]],"dddd")</f>
        <v>Friday</v>
      </c>
      <c r="H1632" s="27" t="str">
        <f>TEXT(StockData[[#This Row],[Date]],"mmm yyyy")</f>
        <v>Dec 2018</v>
      </c>
      <c r="I1632" s="2">
        <f>StockData[[#This Row],[high]] - StockData[[#This Row],[low]]</f>
        <v>17.829999999999984</v>
      </c>
      <c r="J1632" s="27" t="str">
        <f>IF(StockData[[#This Row],[high]]=_xlfn.MAXIFS(StockData[high],StockData[Date],"&lt;="&amp;StockData[[#This Row],[Date]]),"New High","Repeat")</f>
        <v>Repeat</v>
      </c>
      <c r="K1632" s="27" t="str">
        <f>IF(StockData[[#This Row],[Spread]]&lt;5,"Low",IF(StockData[[#This Row],[Spread]]&lt;=15,"Medium","High"))</f>
        <v>High</v>
      </c>
      <c r="L1632" s="27" t="str">
        <f>IF(StockData[[#This Row],[Spread]] &gt; AVERAGE(StockData[Spread]) * 1.2, "High", IF(StockData[[#This Row],[Spread]] &lt; AVERAGE(StockData[Spread]) * 0.8, "Low", "Medium"))</f>
        <v>High</v>
      </c>
      <c r="M1632" s="13">
        <f>(StockData[[#This Row],[close]] - StockData[[#This Row],[open]] )/ StockData[[#This Row],[open]]</f>
        <v>3.3333333333333277E-2</v>
      </c>
      <c r="N1632" s="27">
        <f>IF(StockData[[#This Row],[change%]] &gt; 0.02, 0.9, IF(StockData[[#This Row],[change%]] &lt; -0.02, -0.9, 0))</f>
        <v>0.9</v>
      </c>
      <c r="O1632" s="27" t="str">
        <f>IF(StockData[[#This Row],[sentiment score]] &gt; 0.5, "Positive", IF(StockData[[#This Row],[sentiment score]] &lt; -0.5, "Negative", "Neutral"))</f>
        <v>Positive</v>
      </c>
    </row>
    <row r="1633" spans="1:15" x14ac:dyDescent="0.3">
      <c r="A1633" s="1">
        <v>43461</v>
      </c>
      <c r="B1633" s="2">
        <v>319.83999999999997</v>
      </c>
      <c r="C1633" s="2">
        <v>322.17</v>
      </c>
      <c r="D1633" s="2">
        <v>301.5</v>
      </c>
      <c r="E1633" s="2">
        <v>316.13</v>
      </c>
      <c r="F1633" s="2">
        <v>8575133</v>
      </c>
      <c r="G1633" s="27" t="str">
        <f>TEXT(StockData[[#This Row],[Date]],"dddd")</f>
        <v>Thursday</v>
      </c>
      <c r="H1633" s="27" t="str">
        <f>TEXT(StockData[[#This Row],[Date]],"mmm yyyy")</f>
        <v>Dec 2018</v>
      </c>
      <c r="I1633" s="2">
        <f>StockData[[#This Row],[high]] - StockData[[#This Row],[low]]</f>
        <v>20.670000000000016</v>
      </c>
      <c r="J1633" s="27" t="str">
        <f>IF(StockData[[#This Row],[high]]=_xlfn.MAXIFS(StockData[high],StockData[Date],"&lt;="&amp;StockData[[#This Row],[Date]]),"New High","Repeat")</f>
        <v>Repeat</v>
      </c>
      <c r="K1633" s="27" t="str">
        <f>IF(StockData[[#This Row],[Spread]]&lt;5,"Low",IF(StockData[[#This Row],[Spread]]&lt;=15,"Medium","High"))</f>
        <v>High</v>
      </c>
      <c r="L1633" s="27" t="str">
        <f>IF(StockData[[#This Row],[Spread]] &gt; AVERAGE(StockData[Spread]) * 1.2, "High", IF(StockData[[#This Row],[Spread]] &lt; AVERAGE(StockData[Spread]) * 0.8, "Low", "Medium"))</f>
        <v>High</v>
      </c>
      <c r="M1633" s="13">
        <f>(StockData[[#This Row],[close]] - StockData[[#This Row],[open]] )/ StockData[[#This Row],[open]]</f>
        <v>-1.1599549774887381E-2</v>
      </c>
      <c r="N1633" s="27">
        <f>IF(StockData[[#This Row],[change%]] &gt; 0.02, 0.9, IF(StockData[[#This Row],[change%]] &lt; -0.02, -0.9, 0))</f>
        <v>0</v>
      </c>
      <c r="O1633" s="27" t="str">
        <f>IF(StockData[[#This Row],[sentiment score]] &gt; 0.5, "Positive", IF(StockData[[#This Row],[sentiment score]] &lt; -0.5, "Negative", "Neutral"))</f>
        <v>Neutral</v>
      </c>
    </row>
    <row r="1634" spans="1:15" x14ac:dyDescent="0.3">
      <c r="A1634" s="1">
        <v>43460</v>
      </c>
      <c r="B1634" s="2">
        <v>300</v>
      </c>
      <c r="C1634" s="2">
        <v>326.97000000000003</v>
      </c>
      <c r="D1634" s="2">
        <v>294.08999999999997</v>
      </c>
      <c r="E1634" s="2">
        <v>326.08999999999997</v>
      </c>
      <c r="F1634" s="2">
        <v>8163138</v>
      </c>
      <c r="G1634" s="27" t="str">
        <f>TEXT(StockData[[#This Row],[Date]],"dddd")</f>
        <v>Wednesday</v>
      </c>
      <c r="H1634" s="27" t="str">
        <f>TEXT(StockData[[#This Row],[Date]],"mmm yyyy")</f>
        <v>Dec 2018</v>
      </c>
      <c r="I1634" s="2">
        <f>StockData[[#This Row],[high]] - StockData[[#This Row],[low]]</f>
        <v>32.880000000000052</v>
      </c>
      <c r="J1634" s="27" t="str">
        <f>IF(StockData[[#This Row],[high]]=_xlfn.MAXIFS(StockData[high],StockData[Date],"&lt;="&amp;StockData[[#This Row],[Date]]),"New High","Repeat")</f>
        <v>Repeat</v>
      </c>
      <c r="K1634" s="27" t="str">
        <f>IF(StockData[[#This Row],[Spread]]&lt;5,"Low",IF(StockData[[#This Row],[Spread]]&lt;=15,"Medium","High"))</f>
        <v>High</v>
      </c>
      <c r="L1634" s="27" t="str">
        <f>IF(StockData[[#This Row],[Spread]] &gt; AVERAGE(StockData[Spread]) * 1.2, "High", IF(StockData[[#This Row],[Spread]] &lt; AVERAGE(StockData[Spread]) * 0.8, "Low", "Medium"))</f>
        <v>High</v>
      </c>
      <c r="M1634" s="13">
        <f>(StockData[[#This Row],[close]] - StockData[[#This Row],[open]] )/ StockData[[#This Row],[open]]</f>
        <v>8.6966666666666581E-2</v>
      </c>
      <c r="N1634" s="27">
        <f>IF(StockData[[#This Row],[change%]] &gt; 0.02, 0.9, IF(StockData[[#This Row],[change%]] &lt; -0.02, -0.9, 0))</f>
        <v>0.9</v>
      </c>
      <c r="O1634" s="27" t="str">
        <f>IF(StockData[[#This Row],[sentiment score]] &gt; 0.5, "Positive", IF(StockData[[#This Row],[sentiment score]] &lt; -0.5, "Negative", "Neutral"))</f>
        <v>Positive</v>
      </c>
    </row>
    <row r="1635" spans="1:15" x14ac:dyDescent="0.3">
      <c r="A1635" s="1">
        <v>43458</v>
      </c>
      <c r="B1635" s="2">
        <v>313.5</v>
      </c>
      <c r="C1635" s="2">
        <v>314.5</v>
      </c>
      <c r="D1635" s="2">
        <v>295.2</v>
      </c>
      <c r="E1635" s="2">
        <v>295.39</v>
      </c>
      <c r="F1635" s="2">
        <v>5559913</v>
      </c>
      <c r="G1635" s="27" t="str">
        <f>TEXT(StockData[[#This Row],[Date]],"dddd")</f>
        <v>Monday</v>
      </c>
      <c r="H1635" s="27" t="str">
        <f>TEXT(StockData[[#This Row],[Date]],"mmm yyyy")</f>
        <v>Dec 2018</v>
      </c>
      <c r="I1635" s="2">
        <f>StockData[[#This Row],[high]] - StockData[[#This Row],[low]]</f>
        <v>19.300000000000011</v>
      </c>
      <c r="J1635" s="27" t="str">
        <f>IF(StockData[[#This Row],[high]]=_xlfn.MAXIFS(StockData[high],StockData[Date],"&lt;="&amp;StockData[[#This Row],[Date]]),"New High","Repeat")</f>
        <v>Repeat</v>
      </c>
      <c r="K1635" s="27" t="str">
        <f>IF(StockData[[#This Row],[Spread]]&lt;5,"Low",IF(StockData[[#This Row],[Spread]]&lt;=15,"Medium","High"))</f>
        <v>High</v>
      </c>
      <c r="L1635" s="27" t="str">
        <f>IF(StockData[[#This Row],[Spread]] &gt; AVERAGE(StockData[Spread]) * 1.2, "High", IF(StockData[[#This Row],[Spread]] &lt; AVERAGE(StockData[Spread]) * 0.8, "Low", "Medium"))</f>
        <v>High</v>
      </c>
      <c r="M1635" s="13">
        <f>(StockData[[#This Row],[close]] - StockData[[#This Row],[open]] )/ StockData[[#This Row],[open]]</f>
        <v>-5.7767145135566231E-2</v>
      </c>
      <c r="N1635" s="27">
        <f>IF(StockData[[#This Row],[change%]] &gt; 0.02, 0.9, IF(StockData[[#This Row],[change%]] &lt; -0.02, -0.9, 0))</f>
        <v>-0.9</v>
      </c>
      <c r="O1635" s="27" t="str">
        <f>IF(StockData[[#This Row],[sentiment score]] &gt; 0.5, "Positive", IF(StockData[[#This Row],[sentiment score]] &lt; -0.5, "Negative", "Neutral"))</f>
        <v>Negative</v>
      </c>
    </row>
    <row r="1636" spans="1:15" x14ac:dyDescent="0.3">
      <c r="A1636" s="1">
        <v>43455</v>
      </c>
      <c r="B1636" s="2">
        <v>317.39999999999998</v>
      </c>
      <c r="C1636" s="2">
        <v>323.47000000000003</v>
      </c>
      <c r="D1636" s="2">
        <v>312.44</v>
      </c>
      <c r="E1636" s="2">
        <v>319.77</v>
      </c>
      <c r="F1636" s="2">
        <v>8016801</v>
      </c>
      <c r="G1636" s="27" t="str">
        <f>TEXT(StockData[[#This Row],[Date]],"dddd")</f>
        <v>Friday</v>
      </c>
      <c r="H1636" s="27" t="str">
        <f>TEXT(StockData[[#This Row],[Date]],"mmm yyyy")</f>
        <v>Dec 2018</v>
      </c>
      <c r="I1636" s="2">
        <f>StockData[[#This Row],[high]] - StockData[[#This Row],[low]]</f>
        <v>11.03000000000003</v>
      </c>
      <c r="J1636" s="27" t="str">
        <f>IF(StockData[[#This Row],[high]]=_xlfn.MAXIFS(StockData[high],StockData[Date],"&lt;="&amp;StockData[[#This Row],[Date]]),"New High","Repeat")</f>
        <v>Repeat</v>
      </c>
      <c r="K1636" s="27" t="str">
        <f>IF(StockData[[#This Row],[Spread]]&lt;5,"Low",IF(StockData[[#This Row],[Spread]]&lt;=15,"Medium","High"))</f>
        <v>Medium</v>
      </c>
      <c r="L1636" s="27" t="str">
        <f>IF(StockData[[#This Row],[Spread]] &gt; AVERAGE(StockData[Spread]) * 1.2, "High", IF(StockData[[#This Row],[Spread]] &lt; AVERAGE(StockData[Spread]) * 0.8, "Low", "Medium"))</f>
        <v>Medium</v>
      </c>
      <c r="M1636" s="13">
        <f>(StockData[[#This Row],[close]] - StockData[[#This Row],[open]] )/ StockData[[#This Row],[open]]</f>
        <v>7.4669187145557803E-3</v>
      </c>
      <c r="N1636" s="27">
        <f>IF(StockData[[#This Row],[change%]] &gt; 0.02, 0.9, IF(StockData[[#This Row],[change%]] &lt; -0.02, -0.9, 0))</f>
        <v>0</v>
      </c>
      <c r="O1636" s="27" t="str">
        <f>IF(StockData[[#This Row],[sentiment score]] &gt; 0.5, "Positive", IF(StockData[[#This Row],[sentiment score]] &lt; -0.5, "Negative", "Neutral"))</f>
        <v>Neutral</v>
      </c>
    </row>
    <row r="1637" spans="1:15" x14ac:dyDescent="0.3">
      <c r="A1637" s="1">
        <v>43454</v>
      </c>
      <c r="B1637" s="2">
        <v>327.05</v>
      </c>
      <c r="C1637" s="2">
        <v>330.29</v>
      </c>
      <c r="D1637" s="2">
        <v>311.87</v>
      </c>
      <c r="E1637" s="2">
        <v>315.38</v>
      </c>
      <c r="F1637" s="2">
        <v>9071858</v>
      </c>
      <c r="G1637" s="27" t="str">
        <f>TEXT(StockData[[#This Row],[Date]],"dddd")</f>
        <v>Thursday</v>
      </c>
      <c r="H1637" s="27" t="str">
        <f>TEXT(StockData[[#This Row],[Date]],"mmm yyyy")</f>
        <v>Dec 2018</v>
      </c>
      <c r="I1637" s="2">
        <f>StockData[[#This Row],[high]] - StockData[[#This Row],[low]]</f>
        <v>18.420000000000016</v>
      </c>
      <c r="J1637" s="27" t="str">
        <f>IF(StockData[[#This Row],[high]]=_xlfn.MAXIFS(StockData[high],StockData[Date],"&lt;="&amp;StockData[[#This Row],[Date]]),"New High","Repeat")</f>
        <v>Repeat</v>
      </c>
      <c r="K1637" s="27" t="str">
        <f>IF(StockData[[#This Row],[Spread]]&lt;5,"Low",IF(StockData[[#This Row],[Spread]]&lt;=15,"Medium","High"))</f>
        <v>High</v>
      </c>
      <c r="L1637" s="27" t="str">
        <f>IF(StockData[[#This Row],[Spread]] &gt; AVERAGE(StockData[Spread]) * 1.2, "High", IF(StockData[[#This Row],[Spread]] &lt; AVERAGE(StockData[Spread]) * 0.8, "Low", "Medium"))</f>
        <v>High</v>
      </c>
      <c r="M1637" s="13">
        <f>(StockData[[#This Row],[close]] - StockData[[#This Row],[open]] )/ StockData[[#This Row],[open]]</f>
        <v>-3.56826173367987E-2</v>
      </c>
      <c r="N1637" s="27">
        <f>IF(StockData[[#This Row],[change%]] &gt; 0.02, 0.9, IF(StockData[[#This Row],[change%]] &lt; -0.02, -0.9, 0))</f>
        <v>-0.9</v>
      </c>
      <c r="O1637" s="27" t="str">
        <f>IF(StockData[[#This Row],[sentiment score]] &gt; 0.5, "Positive", IF(StockData[[#This Row],[sentiment score]] &lt; -0.5, "Negative", "Neutral"))</f>
        <v>Negative</v>
      </c>
    </row>
    <row r="1638" spans="1:15" x14ac:dyDescent="0.3">
      <c r="A1638" s="1">
        <v>43453</v>
      </c>
      <c r="B1638" s="2">
        <v>337.6</v>
      </c>
      <c r="C1638" s="2">
        <v>347.01</v>
      </c>
      <c r="D1638" s="2">
        <v>329.74</v>
      </c>
      <c r="E1638" s="2">
        <v>332.97</v>
      </c>
      <c r="F1638" s="2">
        <v>8274181</v>
      </c>
      <c r="G1638" s="27" t="str">
        <f>TEXT(StockData[[#This Row],[Date]],"dddd")</f>
        <v>Wednesday</v>
      </c>
      <c r="H1638" s="27" t="str">
        <f>TEXT(StockData[[#This Row],[Date]],"mmm yyyy")</f>
        <v>Dec 2018</v>
      </c>
      <c r="I1638" s="2">
        <f>StockData[[#This Row],[high]] - StockData[[#This Row],[low]]</f>
        <v>17.269999999999982</v>
      </c>
      <c r="J1638" s="27" t="str">
        <f>IF(StockData[[#This Row],[high]]=_xlfn.MAXIFS(StockData[high],StockData[Date],"&lt;="&amp;StockData[[#This Row],[Date]]),"New High","Repeat")</f>
        <v>Repeat</v>
      </c>
      <c r="K1638" s="27" t="str">
        <f>IF(StockData[[#This Row],[Spread]]&lt;5,"Low",IF(StockData[[#This Row],[Spread]]&lt;=15,"Medium","High"))</f>
        <v>High</v>
      </c>
      <c r="L1638" s="27" t="str">
        <f>IF(StockData[[#This Row],[Spread]] &gt; AVERAGE(StockData[Spread]) * 1.2, "High", IF(StockData[[#This Row],[Spread]] &lt; AVERAGE(StockData[Spread]) * 0.8, "Low", "Medium"))</f>
        <v>High</v>
      </c>
      <c r="M1638" s="13">
        <f>(StockData[[#This Row],[close]] - StockData[[#This Row],[open]] )/ StockData[[#This Row],[open]]</f>
        <v>-1.3714454976303303E-2</v>
      </c>
      <c r="N1638" s="27">
        <f>IF(StockData[[#This Row],[change%]] &gt; 0.02, 0.9, IF(StockData[[#This Row],[change%]] &lt; -0.02, -0.9, 0))</f>
        <v>0</v>
      </c>
      <c r="O1638" s="27" t="str">
        <f>IF(StockData[[#This Row],[sentiment score]] &gt; 0.5, "Positive", IF(StockData[[#This Row],[sentiment score]] &lt; -0.5, "Negative", "Neutral"))</f>
        <v>Neutral</v>
      </c>
    </row>
    <row r="1639" spans="1:15" x14ac:dyDescent="0.3">
      <c r="A1639" s="1">
        <v>43452</v>
      </c>
      <c r="B1639" s="2">
        <v>350.54</v>
      </c>
      <c r="C1639" s="2">
        <v>351.55</v>
      </c>
      <c r="D1639" s="2">
        <v>333.69</v>
      </c>
      <c r="E1639" s="2">
        <v>337.03</v>
      </c>
      <c r="F1639" s="2">
        <v>7099999</v>
      </c>
      <c r="G1639" s="27" t="str">
        <f>TEXT(StockData[[#This Row],[Date]],"dddd")</f>
        <v>Tuesday</v>
      </c>
      <c r="H1639" s="27" t="str">
        <f>TEXT(StockData[[#This Row],[Date]],"mmm yyyy")</f>
        <v>Dec 2018</v>
      </c>
      <c r="I1639" s="2">
        <f>StockData[[#This Row],[high]] - StockData[[#This Row],[low]]</f>
        <v>17.860000000000014</v>
      </c>
      <c r="J1639" s="27" t="str">
        <f>IF(StockData[[#This Row],[high]]=_xlfn.MAXIFS(StockData[high],StockData[Date],"&lt;="&amp;StockData[[#This Row],[Date]]),"New High","Repeat")</f>
        <v>Repeat</v>
      </c>
      <c r="K1639" s="27" t="str">
        <f>IF(StockData[[#This Row],[Spread]]&lt;5,"Low",IF(StockData[[#This Row],[Spread]]&lt;=15,"Medium","High"))</f>
        <v>High</v>
      </c>
      <c r="L1639" s="27" t="str">
        <f>IF(StockData[[#This Row],[Spread]] &gt; AVERAGE(StockData[Spread]) * 1.2, "High", IF(StockData[[#This Row],[Spread]] &lt; AVERAGE(StockData[Spread]) * 0.8, "Low", "Medium"))</f>
        <v>High</v>
      </c>
      <c r="M1639" s="13">
        <f>(StockData[[#This Row],[close]] - StockData[[#This Row],[open]] )/ StockData[[#This Row],[open]]</f>
        <v>-3.8540537456495827E-2</v>
      </c>
      <c r="N1639" s="27">
        <f>IF(StockData[[#This Row],[change%]] &gt; 0.02, 0.9, IF(StockData[[#This Row],[change%]] &lt; -0.02, -0.9, 0))</f>
        <v>-0.9</v>
      </c>
      <c r="O1639" s="27" t="str">
        <f>IF(StockData[[#This Row],[sentiment score]] &gt; 0.5, "Positive", IF(StockData[[#This Row],[sentiment score]] &lt; -0.5, "Negative", "Neutral"))</f>
        <v>Negative</v>
      </c>
    </row>
    <row r="1640" spans="1:15" x14ac:dyDescent="0.3">
      <c r="A1640" s="1">
        <v>43451</v>
      </c>
      <c r="B1640" s="2">
        <v>362</v>
      </c>
      <c r="C1640" s="2">
        <v>365.7</v>
      </c>
      <c r="D1640" s="2">
        <v>343.88</v>
      </c>
      <c r="E1640" s="2">
        <v>348.42</v>
      </c>
      <c r="F1640" s="2">
        <v>7674008</v>
      </c>
      <c r="G1640" s="27" t="str">
        <f>TEXT(StockData[[#This Row],[Date]],"dddd")</f>
        <v>Monday</v>
      </c>
      <c r="H1640" s="27" t="str">
        <f>TEXT(StockData[[#This Row],[Date]],"mmm yyyy")</f>
        <v>Dec 2018</v>
      </c>
      <c r="I1640" s="2">
        <f>StockData[[#This Row],[high]] - StockData[[#This Row],[low]]</f>
        <v>21.819999999999993</v>
      </c>
      <c r="J1640" s="27" t="str">
        <f>IF(StockData[[#This Row],[high]]=_xlfn.MAXIFS(StockData[high],StockData[Date],"&lt;="&amp;StockData[[#This Row],[Date]]),"New High","Repeat")</f>
        <v>Repeat</v>
      </c>
      <c r="K1640" s="27" t="str">
        <f>IF(StockData[[#This Row],[Spread]]&lt;5,"Low",IF(StockData[[#This Row],[Spread]]&lt;=15,"Medium","High"))</f>
        <v>High</v>
      </c>
      <c r="L1640" s="27" t="str">
        <f>IF(StockData[[#This Row],[Spread]] &gt; AVERAGE(StockData[Spread]) * 1.2, "High", IF(StockData[[#This Row],[Spread]] &lt; AVERAGE(StockData[Spread]) * 0.8, "Low", "Medium"))</f>
        <v>High</v>
      </c>
      <c r="M1640" s="13">
        <f>(StockData[[#This Row],[close]] - StockData[[#This Row],[open]] )/ StockData[[#This Row],[open]]</f>
        <v>-3.751381215469609E-2</v>
      </c>
      <c r="N1640" s="27">
        <f>IF(StockData[[#This Row],[change%]] &gt; 0.02, 0.9, IF(StockData[[#This Row],[change%]] &lt; -0.02, -0.9, 0))</f>
        <v>-0.9</v>
      </c>
      <c r="O1640" s="27" t="str">
        <f>IF(StockData[[#This Row],[sentiment score]] &gt; 0.5, "Positive", IF(StockData[[#This Row],[sentiment score]] &lt; -0.5, "Negative", "Neutral"))</f>
        <v>Negative</v>
      </c>
    </row>
    <row r="1641" spans="1:15" x14ac:dyDescent="0.3">
      <c r="A1641" s="1">
        <v>43448</v>
      </c>
      <c r="B1641" s="2">
        <v>375</v>
      </c>
      <c r="C1641" s="2">
        <v>377.87</v>
      </c>
      <c r="D1641" s="2">
        <v>364.33</v>
      </c>
      <c r="E1641" s="2">
        <v>365.71</v>
      </c>
      <c r="F1641" s="2">
        <v>6337555</v>
      </c>
      <c r="G1641" s="27" t="str">
        <f>TEXT(StockData[[#This Row],[Date]],"dddd")</f>
        <v>Friday</v>
      </c>
      <c r="H1641" s="27" t="str">
        <f>TEXT(StockData[[#This Row],[Date]],"mmm yyyy")</f>
        <v>Dec 2018</v>
      </c>
      <c r="I1641" s="2">
        <f>StockData[[#This Row],[high]] - StockData[[#This Row],[low]]</f>
        <v>13.54000000000002</v>
      </c>
      <c r="J1641" s="27" t="str">
        <f>IF(StockData[[#This Row],[high]]=_xlfn.MAXIFS(StockData[high],StockData[Date],"&lt;="&amp;StockData[[#This Row],[Date]]),"New High","Repeat")</f>
        <v>Repeat</v>
      </c>
      <c r="K1641" s="27" t="str">
        <f>IF(StockData[[#This Row],[Spread]]&lt;5,"Low",IF(StockData[[#This Row],[Spread]]&lt;=15,"Medium","High"))</f>
        <v>Medium</v>
      </c>
      <c r="L1641" s="27" t="str">
        <f>IF(StockData[[#This Row],[Spread]] &gt; AVERAGE(StockData[Spread]) * 1.2, "High", IF(StockData[[#This Row],[Spread]] &lt; AVERAGE(StockData[Spread]) * 0.8, "Low", "Medium"))</f>
        <v>Medium</v>
      </c>
      <c r="M1641" s="13">
        <f>(StockData[[#This Row],[close]] - StockData[[#This Row],[open]] )/ StockData[[#This Row],[open]]</f>
        <v>-2.4773333333333387E-2</v>
      </c>
      <c r="N1641" s="27">
        <f>IF(StockData[[#This Row],[change%]] &gt; 0.02, 0.9, IF(StockData[[#This Row],[change%]] &lt; -0.02, -0.9, 0))</f>
        <v>-0.9</v>
      </c>
      <c r="O1641" s="27" t="str">
        <f>IF(StockData[[#This Row],[sentiment score]] &gt; 0.5, "Positive", IF(StockData[[#This Row],[sentiment score]] &lt; -0.5, "Negative", "Neutral"))</f>
        <v>Negative</v>
      </c>
    </row>
    <row r="1642" spans="1:15" x14ac:dyDescent="0.3">
      <c r="A1642" s="1">
        <v>43447</v>
      </c>
      <c r="B1642" s="2">
        <v>370.15</v>
      </c>
      <c r="C1642" s="2">
        <v>377.44</v>
      </c>
      <c r="D1642" s="2">
        <v>366.75</v>
      </c>
      <c r="E1642" s="2">
        <v>376.79</v>
      </c>
      <c r="F1642" s="2">
        <v>7365854</v>
      </c>
      <c r="G1642" s="27" t="str">
        <f>TEXT(StockData[[#This Row],[Date]],"dddd")</f>
        <v>Thursday</v>
      </c>
      <c r="H1642" s="27" t="str">
        <f>TEXT(StockData[[#This Row],[Date]],"mmm yyyy")</f>
        <v>Dec 2018</v>
      </c>
      <c r="I1642" s="2">
        <f>StockData[[#This Row],[high]] - StockData[[#This Row],[low]]</f>
        <v>10.689999999999998</v>
      </c>
      <c r="J1642" s="27" t="str">
        <f>IF(StockData[[#This Row],[high]]=_xlfn.MAXIFS(StockData[high],StockData[Date],"&lt;="&amp;StockData[[#This Row],[Date]]),"New High","Repeat")</f>
        <v>Repeat</v>
      </c>
      <c r="K1642" s="27" t="str">
        <f>IF(StockData[[#This Row],[Spread]]&lt;5,"Low",IF(StockData[[#This Row],[Spread]]&lt;=15,"Medium","High"))</f>
        <v>Medium</v>
      </c>
      <c r="L1642" s="27" t="str">
        <f>IF(StockData[[#This Row],[Spread]] &gt; AVERAGE(StockData[Spread]) * 1.2, "High", IF(StockData[[#This Row],[Spread]] &lt; AVERAGE(StockData[Spread]) * 0.8, "Low", "Medium"))</f>
        <v>Low</v>
      </c>
      <c r="M1642" s="13">
        <f>(StockData[[#This Row],[close]] - StockData[[#This Row],[open]] )/ StockData[[#This Row],[open]]</f>
        <v>1.7938673510739009E-2</v>
      </c>
      <c r="N1642" s="27">
        <f>IF(StockData[[#This Row],[change%]] &gt; 0.02, 0.9, IF(StockData[[#This Row],[change%]] &lt; -0.02, -0.9, 0))</f>
        <v>0</v>
      </c>
      <c r="O1642" s="27" t="str">
        <f>IF(StockData[[#This Row],[sentiment score]] &gt; 0.5, "Positive", IF(StockData[[#This Row],[sentiment score]] &lt; -0.5, "Negative", "Neutral"))</f>
        <v>Neutral</v>
      </c>
    </row>
    <row r="1643" spans="1:15" x14ac:dyDescent="0.3">
      <c r="A1643" s="1">
        <v>43446</v>
      </c>
      <c r="B1643" s="2">
        <v>369.42</v>
      </c>
      <c r="C1643" s="2">
        <v>371.91</v>
      </c>
      <c r="D1643" s="2">
        <v>365.16</v>
      </c>
      <c r="E1643" s="2">
        <v>366.6</v>
      </c>
      <c r="F1643" s="2">
        <v>5027048</v>
      </c>
      <c r="G1643" s="27" t="str">
        <f>TEXT(StockData[[#This Row],[Date]],"dddd")</f>
        <v>Wednesday</v>
      </c>
      <c r="H1643" s="27" t="str">
        <f>TEXT(StockData[[#This Row],[Date]],"mmm yyyy")</f>
        <v>Dec 2018</v>
      </c>
      <c r="I1643" s="2">
        <f>StockData[[#This Row],[high]] - StockData[[#This Row],[low]]</f>
        <v>6.75</v>
      </c>
      <c r="J1643" s="27" t="str">
        <f>IF(StockData[[#This Row],[high]]=_xlfn.MAXIFS(StockData[high],StockData[Date],"&lt;="&amp;StockData[[#This Row],[Date]]),"New High","Repeat")</f>
        <v>Repeat</v>
      </c>
      <c r="K1643" s="27" t="str">
        <f>IF(StockData[[#This Row],[Spread]]&lt;5,"Low",IF(StockData[[#This Row],[Spread]]&lt;=15,"Medium","High"))</f>
        <v>Medium</v>
      </c>
      <c r="L1643" s="27" t="str">
        <f>IF(StockData[[#This Row],[Spread]] &gt; AVERAGE(StockData[Spread]) * 1.2, "High", IF(StockData[[#This Row],[Spread]] &lt; AVERAGE(StockData[Spread]) * 0.8, "Low", "Medium"))</f>
        <v>Low</v>
      </c>
      <c r="M1643" s="13">
        <f>(StockData[[#This Row],[close]] - StockData[[#This Row],[open]] )/ StockData[[#This Row],[open]]</f>
        <v>-7.6335877862595235E-3</v>
      </c>
      <c r="N1643" s="27">
        <f>IF(StockData[[#This Row],[change%]] &gt; 0.02, 0.9, IF(StockData[[#This Row],[change%]] &lt; -0.02, -0.9, 0))</f>
        <v>0</v>
      </c>
      <c r="O1643" s="27" t="str">
        <f>IF(StockData[[#This Row],[sentiment score]] &gt; 0.5, "Positive", IF(StockData[[#This Row],[sentiment score]] &lt; -0.5, "Negative", "Neutral"))</f>
        <v>Neutral</v>
      </c>
    </row>
    <row r="1644" spans="1:15" x14ac:dyDescent="0.3">
      <c r="A1644" s="1">
        <v>43445</v>
      </c>
      <c r="B1644" s="2">
        <v>369.91</v>
      </c>
      <c r="C1644" s="2">
        <v>372.17</v>
      </c>
      <c r="D1644" s="2">
        <v>360.23</v>
      </c>
      <c r="E1644" s="2">
        <v>366.76</v>
      </c>
      <c r="F1644" s="2">
        <v>6308769</v>
      </c>
      <c r="G1644" s="27" t="str">
        <f>TEXT(StockData[[#This Row],[Date]],"dddd")</f>
        <v>Tuesday</v>
      </c>
      <c r="H1644" s="27" t="str">
        <f>TEXT(StockData[[#This Row],[Date]],"mmm yyyy")</f>
        <v>Dec 2018</v>
      </c>
      <c r="I1644" s="2">
        <f>StockData[[#This Row],[high]] - StockData[[#This Row],[low]]</f>
        <v>11.939999999999998</v>
      </c>
      <c r="J1644" s="27" t="str">
        <f>IF(StockData[[#This Row],[high]]=_xlfn.MAXIFS(StockData[high],StockData[Date],"&lt;="&amp;StockData[[#This Row],[Date]]),"New High","Repeat")</f>
        <v>Repeat</v>
      </c>
      <c r="K1644" s="27" t="str">
        <f>IF(StockData[[#This Row],[Spread]]&lt;5,"Low",IF(StockData[[#This Row],[Spread]]&lt;=15,"Medium","High"))</f>
        <v>Medium</v>
      </c>
      <c r="L1644" s="27" t="str">
        <f>IF(StockData[[#This Row],[Spread]] &gt; AVERAGE(StockData[Spread]) * 1.2, "High", IF(StockData[[#This Row],[Spread]] &lt; AVERAGE(StockData[Spread]) * 0.8, "Low", "Medium"))</f>
        <v>Medium</v>
      </c>
      <c r="M1644" s="13">
        <f>(StockData[[#This Row],[close]] - StockData[[#This Row],[open]] )/ StockData[[#This Row],[open]]</f>
        <v>-8.515584871995982E-3</v>
      </c>
      <c r="N1644" s="27">
        <f>IF(StockData[[#This Row],[change%]] &gt; 0.02, 0.9, IF(StockData[[#This Row],[change%]] &lt; -0.02, -0.9, 0))</f>
        <v>0</v>
      </c>
      <c r="O1644" s="27" t="str">
        <f>IF(StockData[[#This Row],[sentiment score]] &gt; 0.5, "Positive", IF(StockData[[#This Row],[sentiment score]] &lt; -0.5, "Negative", "Neutral"))</f>
        <v>Neutral</v>
      </c>
    </row>
    <row r="1645" spans="1:15" x14ac:dyDescent="0.3">
      <c r="A1645" s="1">
        <v>43444</v>
      </c>
      <c r="B1645" s="2">
        <v>360</v>
      </c>
      <c r="C1645" s="2">
        <v>365.98</v>
      </c>
      <c r="D1645" s="2">
        <v>353.12</v>
      </c>
      <c r="E1645" s="2">
        <v>365.15</v>
      </c>
      <c r="F1645" s="2">
        <v>6613455</v>
      </c>
      <c r="G1645" s="27" t="str">
        <f>TEXT(StockData[[#This Row],[Date]],"dddd")</f>
        <v>Monday</v>
      </c>
      <c r="H1645" s="27" t="str">
        <f>TEXT(StockData[[#This Row],[Date]],"mmm yyyy")</f>
        <v>Dec 2018</v>
      </c>
      <c r="I1645" s="2">
        <f>StockData[[#This Row],[high]] - StockData[[#This Row],[low]]</f>
        <v>12.860000000000014</v>
      </c>
      <c r="J1645" s="27" t="str">
        <f>IF(StockData[[#This Row],[high]]=_xlfn.MAXIFS(StockData[high],StockData[Date],"&lt;="&amp;StockData[[#This Row],[Date]]),"New High","Repeat")</f>
        <v>Repeat</v>
      </c>
      <c r="K1645" s="27" t="str">
        <f>IF(StockData[[#This Row],[Spread]]&lt;5,"Low",IF(StockData[[#This Row],[Spread]]&lt;=15,"Medium","High"))</f>
        <v>Medium</v>
      </c>
      <c r="L1645" s="27" t="str">
        <f>IF(StockData[[#This Row],[Spread]] &gt; AVERAGE(StockData[Spread]) * 1.2, "High", IF(StockData[[#This Row],[Spread]] &lt; AVERAGE(StockData[Spread]) * 0.8, "Low", "Medium"))</f>
        <v>Medium</v>
      </c>
      <c r="M1645" s="13">
        <f>(StockData[[#This Row],[close]] - StockData[[#This Row],[open]] )/ StockData[[#This Row],[open]]</f>
        <v>1.4305555555555492E-2</v>
      </c>
      <c r="N1645" s="27">
        <f>IF(StockData[[#This Row],[change%]] &gt; 0.02, 0.9, IF(StockData[[#This Row],[change%]] &lt; -0.02, -0.9, 0))</f>
        <v>0</v>
      </c>
      <c r="O1645" s="27" t="str">
        <f>IF(StockData[[#This Row],[sentiment score]] &gt; 0.5, "Positive", IF(StockData[[#This Row],[sentiment score]] &lt; -0.5, "Negative", "Neutral"))</f>
        <v>Neutral</v>
      </c>
    </row>
    <row r="1646" spans="1:15" x14ac:dyDescent="0.3">
      <c r="A1646" s="1">
        <v>43441</v>
      </c>
      <c r="B1646" s="2">
        <v>369</v>
      </c>
      <c r="C1646" s="2">
        <v>379.49</v>
      </c>
      <c r="D1646" s="2">
        <v>357.65</v>
      </c>
      <c r="E1646" s="2">
        <v>357.97</v>
      </c>
      <c r="F1646" s="2">
        <v>11511177</v>
      </c>
      <c r="G1646" s="27" t="str">
        <f>TEXT(StockData[[#This Row],[Date]],"dddd")</f>
        <v>Friday</v>
      </c>
      <c r="H1646" s="27" t="str">
        <f>TEXT(StockData[[#This Row],[Date]],"mmm yyyy")</f>
        <v>Dec 2018</v>
      </c>
      <c r="I1646" s="2">
        <f>StockData[[#This Row],[high]] - StockData[[#This Row],[low]]</f>
        <v>21.840000000000032</v>
      </c>
      <c r="J1646" s="27" t="str">
        <f>IF(StockData[[#This Row],[high]]=_xlfn.MAXIFS(StockData[high],StockData[Date],"&lt;="&amp;StockData[[#This Row],[Date]]),"New High","Repeat")</f>
        <v>Repeat</v>
      </c>
      <c r="K1646" s="27" t="str">
        <f>IF(StockData[[#This Row],[Spread]]&lt;5,"Low",IF(StockData[[#This Row],[Spread]]&lt;=15,"Medium","High"))</f>
        <v>High</v>
      </c>
      <c r="L1646" s="27" t="str">
        <f>IF(StockData[[#This Row],[Spread]] &gt; AVERAGE(StockData[Spread]) * 1.2, "High", IF(StockData[[#This Row],[Spread]] &lt; AVERAGE(StockData[Spread]) * 0.8, "Low", "Medium"))</f>
        <v>High</v>
      </c>
      <c r="M1646" s="13">
        <f>(StockData[[#This Row],[close]] - StockData[[#This Row],[open]] )/ StockData[[#This Row],[open]]</f>
        <v>-2.9891598915989085E-2</v>
      </c>
      <c r="N1646" s="27">
        <f>IF(StockData[[#This Row],[change%]] &gt; 0.02, 0.9, IF(StockData[[#This Row],[change%]] &lt; -0.02, -0.9, 0))</f>
        <v>-0.9</v>
      </c>
      <c r="O1646" s="27" t="str">
        <f>IF(StockData[[#This Row],[sentiment score]] &gt; 0.5, "Positive", IF(StockData[[#This Row],[sentiment score]] &lt; -0.5, "Negative", "Neutral"))</f>
        <v>Negative</v>
      </c>
    </row>
    <row r="1647" spans="1:15" x14ac:dyDescent="0.3">
      <c r="A1647" s="1">
        <v>43440</v>
      </c>
      <c r="B1647" s="2">
        <v>356.01</v>
      </c>
      <c r="C1647" s="2">
        <v>367.38</v>
      </c>
      <c r="D1647" s="2">
        <v>350.76</v>
      </c>
      <c r="E1647" s="2">
        <v>363.06</v>
      </c>
      <c r="F1647" s="2">
        <v>7842508</v>
      </c>
      <c r="G1647" s="27" t="str">
        <f>TEXT(StockData[[#This Row],[Date]],"dddd")</f>
        <v>Thursday</v>
      </c>
      <c r="H1647" s="27" t="str">
        <f>TEXT(StockData[[#This Row],[Date]],"mmm yyyy")</f>
        <v>Dec 2018</v>
      </c>
      <c r="I1647" s="2">
        <f>StockData[[#This Row],[high]] - StockData[[#This Row],[low]]</f>
        <v>16.620000000000005</v>
      </c>
      <c r="J1647" s="27" t="str">
        <f>IF(StockData[[#This Row],[high]]=_xlfn.MAXIFS(StockData[high],StockData[Date],"&lt;="&amp;StockData[[#This Row],[Date]]),"New High","Repeat")</f>
        <v>Repeat</v>
      </c>
      <c r="K1647" s="27" t="str">
        <f>IF(StockData[[#This Row],[Spread]]&lt;5,"Low",IF(StockData[[#This Row],[Spread]]&lt;=15,"Medium","High"))</f>
        <v>High</v>
      </c>
      <c r="L1647" s="27" t="str">
        <f>IF(StockData[[#This Row],[Spread]] &gt; AVERAGE(StockData[Spread]) * 1.2, "High", IF(StockData[[#This Row],[Spread]] &lt; AVERAGE(StockData[Spread]) * 0.8, "Low", "Medium"))</f>
        <v>High</v>
      </c>
      <c r="M1647" s="13">
        <f>(StockData[[#This Row],[close]] - StockData[[#This Row],[open]] )/ StockData[[#This Row],[open]]</f>
        <v>1.9802814527681838E-2</v>
      </c>
      <c r="N1647" s="27">
        <f>IF(StockData[[#This Row],[change%]] &gt; 0.02, 0.9, IF(StockData[[#This Row],[change%]] &lt; -0.02, -0.9, 0))</f>
        <v>0</v>
      </c>
      <c r="O1647" s="27" t="str">
        <f>IF(StockData[[#This Row],[sentiment score]] &gt; 0.5, "Positive", IF(StockData[[#This Row],[sentiment score]] &lt; -0.5, "Negative", "Neutral"))</f>
        <v>Neutral</v>
      </c>
    </row>
    <row r="1648" spans="1:15" x14ac:dyDescent="0.3">
      <c r="A1648" s="1">
        <v>43438</v>
      </c>
      <c r="B1648" s="2">
        <v>356.05</v>
      </c>
      <c r="C1648" s="2">
        <v>368.68</v>
      </c>
      <c r="D1648" s="2">
        <v>352</v>
      </c>
      <c r="E1648" s="2">
        <v>359.7</v>
      </c>
      <c r="F1648" s="2">
        <v>8461945</v>
      </c>
      <c r="G1648" s="27" t="str">
        <f>TEXT(StockData[[#This Row],[Date]],"dddd")</f>
        <v>Tuesday</v>
      </c>
      <c r="H1648" s="27" t="str">
        <f>TEXT(StockData[[#This Row],[Date]],"mmm yyyy")</f>
        <v>Dec 2018</v>
      </c>
      <c r="I1648" s="2">
        <f>StockData[[#This Row],[high]] - StockData[[#This Row],[low]]</f>
        <v>16.680000000000007</v>
      </c>
      <c r="J1648" s="27" t="str">
        <f>IF(StockData[[#This Row],[high]]=_xlfn.MAXIFS(StockData[high],StockData[Date],"&lt;="&amp;StockData[[#This Row],[Date]]),"New High","Repeat")</f>
        <v>Repeat</v>
      </c>
      <c r="K1648" s="27" t="str">
        <f>IF(StockData[[#This Row],[Spread]]&lt;5,"Low",IF(StockData[[#This Row],[Spread]]&lt;=15,"Medium","High"))</f>
        <v>High</v>
      </c>
      <c r="L1648" s="27" t="str">
        <f>IF(StockData[[#This Row],[Spread]] &gt; AVERAGE(StockData[Spread]) * 1.2, "High", IF(StockData[[#This Row],[Spread]] &lt; AVERAGE(StockData[Spread]) * 0.8, "Low", "Medium"))</f>
        <v>High</v>
      </c>
      <c r="M1648" s="13">
        <f>(StockData[[#This Row],[close]] - StockData[[#This Row],[open]] )/ StockData[[#This Row],[open]]</f>
        <v>1.025136918972048E-2</v>
      </c>
      <c r="N1648" s="27">
        <f>IF(StockData[[#This Row],[change%]] &gt; 0.02, 0.9, IF(StockData[[#This Row],[change%]] &lt; -0.02, -0.9, 0))</f>
        <v>0</v>
      </c>
      <c r="O1648" s="27" t="str">
        <f>IF(StockData[[#This Row],[sentiment score]] &gt; 0.5, "Positive", IF(StockData[[#This Row],[sentiment score]] &lt; -0.5, "Negative", "Neutral"))</f>
        <v>Neutral</v>
      </c>
    </row>
    <row r="1649" spans="1:15" x14ac:dyDescent="0.3">
      <c r="A1649" s="1">
        <v>43437</v>
      </c>
      <c r="B1649" s="2">
        <v>360</v>
      </c>
      <c r="C1649" s="2">
        <v>366</v>
      </c>
      <c r="D1649" s="2">
        <v>352</v>
      </c>
      <c r="E1649" s="2">
        <v>358.49</v>
      </c>
      <c r="F1649" s="2">
        <v>8306511</v>
      </c>
      <c r="G1649" s="27" t="str">
        <f>TEXT(StockData[[#This Row],[Date]],"dddd")</f>
        <v>Monday</v>
      </c>
      <c r="H1649" s="27" t="str">
        <f>TEXT(StockData[[#This Row],[Date]],"mmm yyyy")</f>
        <v>Dec 2018</v>
      </c>
      <c r="I1649" s="2">
        <f>StockData[[#This Row],[high]] - StockData[[#This Row],[low]]</f>
        <v>14</v>
      </c>
      <c r="J1649" s="27" t="str">
        <f>IF(StockData[[#This Row],[high]]=_xlfn.MAXIFS(StockData[high],StockData[Date],"&lt;="&amp;StockData[[#This Row],[Date]]),"New High","Repeat")</f>
        <v>Repeat</v>
      </c>
      <c r="K1649" s="27" t="str">
        <f>IF(StockData[[#This Row],[Spread]]&lt;5,"Low",IF(StockData[[#This Row],[Spread]]&lt;=15,"Medium","High"))</f>
        <v>Medium</v>
      </c>
      <c r="L1649" s="27" t="str">
        <f>IF(StockData[[#This Row],[Spread]] &gt; AVERAGE(StockData[Spread]) * 1.2, "High", IF(StockData[[#This Row],[Spread]] &lt; AVERAGE(StockData[Spread]) * 0.8, "Low", "Medium"))</f>
        <v>Medium</v>
      </c>
      <c r="M1649" s="13">
        <f>(StockData[[#This Row],[close]] - StockData[[#This Row],[open]] )/ StockData[[#This Row],[open]]</f>
        <v>-4.1944444444444191E-3</v>
      </c>
      <c r="N1649" s="27">
        <f>IF(StockData[[#This Row],[change%]] &gt; 0.02, 0.9, IF(StockData[[#This Row],[change%]] &lt; -0.02, -0.9, 0))</f>
        <v>0</v>
      </c>
      <c r="O1649" s="27" t="str">
        <f>IF(StockData[[#This Row],[sentiment score]] &gt; 0.5, "Positive", IF(StockData[[#This Row],[sentiment score]] &lt; -0.5, "Negative", "Neutral"))</f>
        <v>Neutral</v>
      </c>
    </row>
    <row r="1650" spans="1:15" x14ac:dyDescent="0.3">
      <c r="A1650" s="1">
        <v>43434</v>
      </c>
      <c r="B1650" s="2">
        <v>341.83</v>
      </c>
      <c r="C1650" s="2">
        <v>351.6</v>
      </c>
      <c r="D1650" s="2">
        <v>338.26</v>
      </c>
      <c r="E1650" s="2">
        <v>350.48</v>
      </c>
      <c r="F1650" s="2">
        <v>5628895</v>
      </c>
      <c r="G1650" s="27" t="str">
        <f>TEXT(StockData[[#This Row],[Date]],"dddd")</f>
        <v>Friday</v>
      </c>
      <c r="H1650" s="27" t="str">
        <f>TEXT(StockData[[#This Row],[Date]],"mmm yyyy")</f>
        <v>Nov 2018</v>
      </c>
      <c r="I1650" s="2">
        <f>StockData[[#This Row],[high]] - StockData[[#This Row],[low]]</f>
        <v>13.340000000000032</v>
      </c>
      <c r="J1650" s="27" t="str">
        <f>IF(StockData[[#This Row],[high]]=_xlfn.MAXIFS(StockData[high],StockData[Date],"&lt;="&amp;StockData[[#This Row],[Date]]),"New High","Repeat")</f>
        <v>Repeat</v>
      </c>
      <c r="K1650" s="27" t="str">
        <f>IF(StockData[[#This Row],[Spread]]&lt;5,"Low",IF(StockData[[#This Row],[Spread]]&lt;=15,"Medium","High"))</f>
        <v>Medium</v>
      </c>
      <c r="L1650" s="27" t="str">
        <f>IF(StockData[[#This Row],[Spread]] &gt; AVERAGE(StockData[Spread]) * 1.2, "High", IF(StockData[[#This Row],[Spread]] &lt; AVERAGE(StockData[Spread]) * 0.8, "Low", "Medium"))</f>
        <v>Medium</v>
      </c>
      <c r="M1650" s="13">
        <f>(StockData[[#This Row],[close]] - StockData[[#This Row],[open]] )/ StockData[[#This Row],[open]]</f>
        <v>2.5304976157739328E-2</v>
      </c>
      <c r="N1650" s="27">
        <f>IF(StockData[[#This Row],[change%]] &gt; 0.02, 0.9, IF(StockData[[#This Row],[change%]] &lt; -0.02, -0.9, 0))</f>
        <v>0.9</v>
      </c>
      <c r="O1650" s="27" t="str">
        <f>IF(StockData[[#This Row],[sentiment score]] &gt; 0.5, "Positive", IF(StockData[[#This Row],[sentiment score]] &lt; -0.5, "Negative", "Neutral"))</f>
        <v>Positive</v>
      </c>
    </row>
    <row r="1651" spans="1:15" x14ac:dyDescent="0.3">
      <c r="A1651" s="1">
        <v>43433</v>
      </c>
      <c r="B1651" s="2">
        <v>347</v>
      </c>
      <c r="C1651" s="2">
        <v>347.5</v>
      </c>
      <c r="D1651" s="2">
        <v>339.55</v>
      </c>
      <c r="E1651" s="2">
        <v>341.17</v>
      </c>
      <c r="F1651" s="2">
        <v>3080724</v>
      </c>
      <c r="G1651" s="27" t="str">
        <f>TEXT(StockData[[#This Row],[Date]],"dddd")</f>
        <v>Thursday</v>
      </c>
      <c r="H1651" s="27" t="str">
        <f>TEXT(StockData[[#This Row],[Date]],"mmm yyyy")</f>
        <v>Nov 2018</v>
      </c>
      <c r="I1651" s="2">
        <f>StockData[[#This Row],[high]] - StockData[[#This Row],[low]]</f>
        <v>7.9499999999999886</v>
      </c>
      <c r="J1651" s="27" t="str">
        <f>IF(StockData[[#This Row],[high]]=_xlfn.MAXIFS(StockData[high],StockData[Date],"&lt;="&amp;StockData[[#This Row],[Date]]),"New High","Repeat")</f>
        <v>Repeat</v>
      </c>
      <c r="K1651" s="27" t="str">
        <f>IF(StockData[[#This Row],[Spread]]&lt;5,"Low",IF(StockData[[#This Row],[Spread]]&lt;=15,"Medium","High"))</f>
        <v>Medium</v>
      </c>
      <c r="L1651" s="27" t="str">
        <f>IF(StockData[[#This Row],[Spread]] &gt; AVERAGE(StockData[Spread]) * 1.2, "High", IF(StockData[[#This Row],[Spread]] &lt; AVERAGE(StockData[Spread]) * 0.8, "Low", "Medium"))</f>
        <v>Low</v>
      </c>
      <c r="M1651" s="13">
        <f>(StockData[[#This Row],[close]] - StockData[[#This Row],[open]] )/ StockData[[#This Row],[open]]</f>
        <v>-1.6801152737752116E-2</v>
      </c>
      <c r="N1651" s="27">
        <f>IF(StockData[[#This Row],[change%]] &gt; 0.02, 0.9, IF(StockData[[#This Row],[change%]] &lt; -0.02, -0.9, 0))</f>
        <v>0</v>
      </c>
      <c r="O1651" s="27" t="str">
        <f>IF(StockData[[#This Row],[sentiment score]] &gt; 0.5, "Positive", IF(StockData[[#This Row],[sentiment score]] &lt; -0.5, "Negative", "Neutral"))</f>
        <v>Neutral</v>
      </c>
    </row>
    <row r="1652" spans="1:15" x14ac:dyDescent="0.3">
      <c r="A1652" s="1">
        <v>43432</v>
      </c>
      <c r="B1652" s="2">
        <v>345.99</v>
      </c>
      <c r="C1652" s="2">
        <v>348.28</v>
      </c>
      <c r="D1652" s="2">
        <v>342.21</v>
      </c>
      <c r="E1652" s="2">
        <v>347.87</v>
      </c>
      <c r="F1652" s="2">
        <v>4127578</v>
      </c>
      <c r="G1652" s="27" t="str">
        <f>TEXT(StockData[[#This Row],[Date]],"dddd")</f>
        <v>Wednesday</v>
      </c>
      <c r="H1652" s="27" t="str">
        <f>TEXT(StockData[[#This Row],[Date]],"mmm yyyy")</f>
        <v>Nov 2018</v>
      </c>
      <c r="I1652" s="2">
        <f>StockData[[#This Row],[high]] - StockData[[#This Row],[low]]</f>
        <v>6.0699999999999932</v>
      </c>
      <c r="J1652" s="27" t="str">
        <f>IF(StockData[[#This Row],[high]]=_xlfn.MAXIFS(StockData[high],StockData[Date],"&lt;="&amp;StockData[[#This Row],[Date]]),"New High","Repeat")</f>
        <v>Repeat</v>
      </c>
      <c r="K1652" s="27" t="str">
        <f>IF(StockData[[#This Row],[Spread]]&lt;5,"Low",IF(StockData[[#This Row],[Spread]]&lt;=15,"Medium","High"))</f>
        <v>Medium</v>
      </c>
      <c r="L1652" s="27" t="str">
        <f>IF(StockData[[#This Row],[Spread]] &gt; AVERAGE(StockData[Spread]) * 1.2, "High", IF(StockData[[#This Row],[Spread]] &lt; AVERAGE(StockData[Spread]) * 0.8, "Low", "Medium"))</f>
        <v>Low</v>
      </c>
      <c r="M1652" s="13">
        <f>(StockData[[#This Row],[close]] - StockData[[#This Row],[open]] )/ StockData[[#This Row],[open]]</f>
        <v>5.4336830544235246E-3</v>
      </c>
      <c r="N1652" s="27">
        <f>IF(StockData[[#This Row],[change%]] &gt; 0.02, 0.9, IF(StockData[[#This Row],[change%]] &lt; -0.02, -0.9, 0))</f>
        <v>0</v>
      </c>
      <c r="O1652" s="27" t="str">
        <f>IF(StockData[[#This Row],[sentiment score]] &gt; 0.5, "Positive", IF(StockData[[#This Row],[sentiment score]] &lt; -0.5, "Negative", "Neutral"))</f>
        <v>Neutral</v>
      </c>
    </row>
    <row r="1653" spans="1:15" x14ac:dyDescent="0.3">
      <c r="A1653" s="1">
        <v>43431</v>
      </c>
      <c r="B1653" s="2">
        <v>340.05</v>
      </c>
      <c r="C1653" s="2">
        <v>346.96</v>
      </c>
      <c r="D1653" s="2">
        <v>335.5</v>
      </c>
      <c r="E1653" s="2">
        <v>343.92</v>
      </c>
      <c r="F1653" s="2">
        <v>6358300</v>
      </c>
      <c r="G1653" s="27" t="str">
        <f>TEXT(StockData[[#This Row],[Date]],"dddd")</f>
        <v>Tuesday</v>
      </c>
      <c r="H1653" s="27" t="str">
        <f>TEXT(StockData[[#This Row],[Date]],"mmm yyyy")</f>
        <v>Nov 2018</v>
      </c>
      <c r="I1653" s="2">
        <f>StockData[[#This Row],[high]] - StockData[[#This Row],[low]]</f>
        <v>11.45999999999998</v>
      </c>
      <c r="J1653" s="27" t="str">
        <f>IF(StockData[[#This Row],[high]]=_xlfn.MAXIFS(StockData[high],StockData[Date],"&lt;="&amp;StockData[[#This Row],[Date]]),"New High","Repeat")</f>
        <v>Repeat</v>
      </c>
      <c r="K1653" s="27" t="str">
        <f>IF(StockData[[#This Row],[Spread]]&lt;5,"Low",IF(StockData[[#This Row],[Spread]]&lt;=15,"Medium","High"))</f>
        <v>Medium</v>
      </c>
      <c r="L1653" s="27" t="str">
        <f>IF(StockData[[#This Row],[Spread]] &gt; AVERAGE(StockData[Spread]) * 1.2, "High", IF(StockData[[#This Row],[Spread]] &lt; AVERAGE(StockData[Spread]) * 0.8, "Low", "Medium"))</f>
        <v>Medium</v>
      </c>
      <c r="M1653" s="13">
        <f>(StockData[[#This Row],[close]] - StockData[[#This Row],[open]] )/ StockData[[#This Row],[open]]</f>
        <v>1.1380679311865914E-2</v>
      </c>
      <c r="N1653" s="27">
        <f>IF(StockData[[#This Row],[change%]] &gt; 0.02, 0.9, IF(StockData[[#This Row],[change%]] &lt; -0.02, -0.9, 0))</f>
        <v>0</v>
      </c>
      <c r="O1653" s="27" t="str">
        <f>IF(StockData[[#This Row],[sentiment score]] &gt; 0.5, "Positive", IF(StockData[[#This Row],[sentiment score]] &lt; -0.5, "Negative", "Neutral"))</f>
        <v>Neutral</v>
      </c>
    </row>
    <row r="1654" spans="1:15" x14ac:dyDescent="0.3">
      <c r="A1654" s="1">
        <v>43430</v>
      </c>
      <c r="B1654" s="2">
        <v>325</v>
      </c>
      <c r="C1654" s="2">
        <v>346.22</v>
      </c>
      <c r="D1654" s="2">
        <v>325</v>
      </c>
      <c r="E1654" s="2">
        <v>346</v>
      </c>
      <c r="F1654" s="2">
        <v>7992141</v>
      </c>
      <c r="G1654" s="27" t="str">
        <f>TEXT(StockData[[#This Row],[Date]],"dddd")</f>
        <v>Monday</v>
      </c>
      <c r="H1654" s="27" t="str">
        <f>TEXT(StockData[[#This Row],[Date]],"mmm yyyy")</f>
        <v>Nov 2018</v>
      </c>
      <c r="I1654" s="2">
        <f>StockData[[#This Row],[high]] - StockData[[#This Row],[low]]</f>
        <v>21.220000000000027</v>
      </c>
      <c r="J1654" s="27" t="str">
        <f>IF(StockData[[#This Row],[high]]=_xlfn.MAXIFS(StockData[high],StockData[Date],"&lt;="&amp;StockData[[#This Row],[Date]]),"New High","Repeat")</f>
        <v>Repeat</v>
      </c>
      <c r="K1654" s="27" t="str">
        <f>IF(StockData[[#This Row],[Spread]]&lt;5,"Low",IF(StockData[[#This Row],[Spread]]&lt;=15,"Medium","High"))</f>
        <v>High</v>
      </c>
      <c r="L1654" s="27" t="str">
        <f>IF(StockData[[#This Row],[Spread]] &gt; AVERAGE(StockData[Spread]) * 1.2, "High", IF(StockData[[#This Row],[Spread]] &lt; AVERAGE(StockData[Spread]) * 0.8, "Low", "Medium"))</f>
        <v>High</v>
      </c>
      <c r="M1654" s="13">
        <f>(StockData[[#This Row],[close]] - StockData[[#This Row],[open]] )/ StockData[[#This Row],[open]]</f>
        <v>6.4615384615384616E-2</v>
      </c>
      <c r="N1654" s="27">
        <f>IF(StockData[[#This Row],[change%]] &gt; 0.02, 0.9, IF(StockData[[#This Row],[change%]] &lt; -0.02, -0.9, 0))</f>
        <v>0.9</v>
      </c>
      <c r="O1654" s="27" t="str">
        <f>IF(StockData[[#This Row],[sentiment score]] &gt; 0.5, "Positive", IF(StockData[[#This Row],[sentiment score]] &lt; -0.5, "Negative", "Neutral"))</f>
        <v>Positive</v>
      </c>
    </row>
    <row r="1655" spans="1:15" x14ac:dyDescent="0.3">
      <c r="A1655" s="1">
        <v>43427</v>
      </c>
      <c r="B1655" s="2">
        <v>334.34500000000003</v>
      </c>
      <c r="C1655" s="2">
        <v>337.5</v>
      </c>
      <c r="D1655" s="2">
        <v>325.55</v>
      </c>
      <c r="E1655" s="2">
        <v>325.83</v>
      </c>
      <c r="F1655" s="2">
        <v>4202642</v>
      </c>
      <c r="G1655" s="27" t="str">
        <f>TEXT(StockData[[#This Row],[Date]],"dddd")</f>
        <v>Friday</v>
      </c>
      <c r="H1655" s="27" t="str">
        <f>TEXT(StockData[[#This Row],[Date]],"mmm yyyy")</f>
        <v>Nov 2018</v>
      </c>
      <c r="I1655" s="2">
        <f>StockData[[#This Row],[high]] - StockData[[#This Row],[low]]</f>
        <v>11.949999999999989</v>
      </c>
      <c r="J1655" s="27" t="str">
        <f>IF(StockData[[#This Row],[high]]=_xlfn.MAXIFS(StockData[high],StockData[Date],"&lt;="&amp;StockData[[#This Row],[Date]]),"New High","Repeat")</f>
        <v>Repeat</v>
      </c>
      <c r="K1655" s="27" t="str">
        <f>IF(StockData[[#This Row],[Spread]]&lt;5,"Low",IF(StockData[[#This Row],[Spread]]&lt;=15,"Medium","High"))</f>
        <v>Medium</v>
      </c>
      <c r="L1655" s="27" t="str">
        <f>IF(StockData[[#This Row],[Spread]] &gt; AVERAGE(StockData[Spread]) * 1.2, "High", IF(StockData[[#This Row],[Spread]] &lt; AVERAGE(StockData[Spread]) * 0.8, "Low", "Medium"))</f>
        <v>Medium</v>
      </c>
      <c r="M1655" s="13">
        <f>(StockData[[#This Row],[close]] - StockData[[#This Row],[open]] )/ StockData[[#This Row],[open]]</f>
        <v>-2.546770551376585E-2</v>
      </c>
      <c r="N1655" s="27">
        <f>IF(StockData[[#This Row],[change%]] &gt; 0.02, 0.9, IF(StockData[[#This Row],[change%]] &lt; -0.02, -0.9, 0))</f>
        <v>-0.9</v>
      </c>
      <c r="O1655" s="27" t="str">
        <f>IF(StockData[[#This Row],[sentiment score]] &gt; 0.5, "Positive", IF(StockData[[#This Row],[sentiment score]] &lt; -0.5, "Negative", "Neutral"))</f>
        <v>Negative</v>
      </c>
    </row>
    <row r="1656" spans="1:15" x14ac:dyDescent="0.3">
      <c r="A1656" s="1">
        <v>43425</v>
      </c>
      <c r="B1656" s="2">
        <v>352</v>
      </c>
      <c r="C1656" s="2">
        <v>353.1</v>
      </c>
      <c r="D1656" s="2">
        <v>337.4</v>
      </c>
      <c r="E1656" s="2">
        <v>338.19</v>
      </c>
      <c r="F1656" s="2">
        <v>4686808</v>
      </c>
      <c r="G1656" s="27" t="str">
        <f>TEXT(StockData[[#This Row],[Date]],"dddd")</f>
        <v>Wednesday</v>
      </c>
      <c r="H1656" s="27" t="str">
        <f>TEXT(StockData[[#This Row],[Date]],"mmm yyyy")</f>
        <v>Nov 2018</v>
      </c>
      <c r="I1656" s="2">
        <f>StockData[[#This Row],[high]] - StockData[[#This Row],[low]]</f>
        <v>15.700000000000045</v>
      </c>
      <c r="J1656" s="27" t="str">
        <f>IF(StockData[[#This Row],[high]]=_xlfn.MAXIFS(StockData[high],StockData[Date],"&lt;="&amp;StockData[[#This Row],[Date]]),"New High","Repeat")</f>
        <v>Repeat</v>
      </c>
      <c r="K1656" s="27" t="str">
        <f>IF(StockData[[#This Row],[Spread]]&lt;5,"Low",IF(StockData[[#This Row],[Spread]]&lt;=15,"Medium","High"))</f>
        <v>High</v>
      </c>
      <c r="L1656" s="27" t="str">
        <f>IF(StockData[[#This Row],[Spread]] &gt; AVERAGE(StockData[Spread]) * 1.2, "High", IF(StockData[[#This Row],[Spread]] &lt; AVERAGE(StockData[Spread]) * 0.8, "Low", "Medium"))</f>
        <v>Medium</v>
      </c>
      <c r="M1656" s="13">
        <f>(StockData[[#This Row],[close]] - StockData[[#This Row],[open]] )/ StockData[[#This Row],[open]]</f>
        <v>-3.923295454545455E-2</v>
      </c>
      <c r="N1656" s="27">
        <f>IF(StockData[[#This Row],[change%]] &gt; 0.02, 0.9, IF(StockData[[#This Row],[change%]] &lt; -0.02, -0.9, 0))</f>
        <v>-0.9</v>
      </c>
      <c r="O1656" s="27" t="str">
        <f>IF(StockData[[#This Row],[sentiment score]] &gt; 0.5, "Positive", IF(StockData[[#This Row],[sentiment score]] &lt; -0.5, "Negative", "Neutral"))</f>
        <v>Negative</v>
      </c>
    </row>
    <row r="1657" spans="1:15" x14ac:dyDescent="0.3">
      <c r="A1657" s="1">
        <v>43424</v>
      </c>
      <c r="B1657" s="2">
        <v>341.75</v>
      </c>
      <c r="C1657" s="2">
        <v>349.8</v>
      </c>
      <c r="D1657" s="2">
        <v>333.55</v>
      </c>
      <c r="E1657" s="2">
        <v>347.49</v>
      </c>
      <c r="F1657" s="2">
        <v>8004709</v>
      </c>
      <c r="G1657" s="27" t="str">
        <f>TEXT(StockData[[#This Row],[Date]],"dddd")</f>
        <v>Tuesday</v>
      </c>
      <c r="H1657" s="27" t="str">
        <f>TEXT(StockData[[#This Row],[Date]],"mmm yyyy")</f>
        <v>Nov 2018</v>
      </c>
      <c r="I1657" s="2">
        <f>StockData[[#This Row],[high]] - StockData[[#This Row],[low]]</f>
        <v>16.25</v>
      </c>
      <c r="J1657" s="27" t="str">
        <f>IF(StockData[[#This Row],[high]]=_xlfn.MAXIFS(StockData[high],StockData[Date],"&lt;="&amp;StockData[[#This Row],[Date]]),"New High","Repeat")</f>
        <v>Repeat</v>
      </c>
      <c r="K1657" s="27" t="str">
        <f>IF(StockData[[#This Row],[Spread]]&lt;5,"Low",IF(StockData[[#This Row],[Spread]]&lt;=15,"Medium","High"))</f>
        <v>High</v>
      </c>
      <c r="L1657" s="27" t="str">
        <f>IF(StockData[[#This Row],[Spread]] &gt; AVERAGE(StockData[Spread]) * 1.2, "High", IF(StockData[[#This Row],[Spread]] &lt; AVERAGE(StockData[Spread]) * 0.8, "Low", "Medium"))</f>
        <v>Medium</v>
      </c>
      <c r="M1657" s="13">
        <f>(StockData[[#This Row],[close]] - StockData[[#This Row],[open]] )/ StockData[[#This Row],[open]]</f>
        <v>1.6795903438185836E-2</v>
      </c>
      <c r="N1657" s="27">
        <f>IF(StockData[[#This Row],[change%]] &gt; 0.02, 0.9, IF(StockData[[#This Row],[change%]] &lt; -0.02, -0.9, 0))</f>
        <v>0</v>
      </c>
      <c r="O1657" s="27" t="str">
        <f>IF(StockData[[#This Row],[sentiment score]] &gt; 0.5, "Positive", IF(StockData[[#This Row],[sentiment score]] &lt; -0.5, "Negative", "Neutral"))</f>
        <v>Neutral</v>
      </c>
    </row>
    <row r="1658" spans="1:15" x14ac:dyDescent="0.3">
      <c r="A1658" s="1">
        <v>43423</v>
      </c>
      <c r="B1658" s="2">
        <v>356.34</v>
      </c>
      <c r="C1658" s="2">
        <v>366.75</v>
      </c>
      <c r="D1658" s="2">
        <v>352.88</v>
      </c>
      <c r="E1658" s="2">
        <v>353.47</v>
      </c>
      <c r="F1658" s="2">
        <v>9708871</v>
      </c>
      <c r="G1658" s="27" t="str">
        <f>TEXT(StockData[[#This Row],[Date]],"dddd")</f>
        <v>Monday</v>
      </c>
      <c r="H1658" s="27" t="str">
        <f>TEXT(StockData[[#This Row],[Date]],"mmm yyyy")</f>
        <v>Nov 2018</v>
      </c>
      <c r="I1658" s="2">
        <f>StockData[[#This Row],[high]] - StockData[[#This Row],[low]]</f>
        <v>13.870000000000005</v>
      </c>
      <c r="J1658" s="27" t="str">
        <f>IF(StockData[[#This Row],[high]]=_xlfn.MAXIFS(StockData[high],StockData[Date],"&lt;="&amp;StockData[[#This Row],[Date]]),"New High","Repeat")</f>
        <v>Repeat</v>
      </c>
      <c r="K1658" s="27" t="str">
        <f>IF(StockData[[#This Row],[Spread]]&lt;5,"Low",IF(StockData[[#This Row],[Spread]]&lt;=15,"Medium","High"))</f>
        <v>Medium</v>
      </c>
      <c r="L1658" s="27" t="str">
        <f>IF(StockData[[#This Row],[Spread]] &gt; AVERAGE(StockData[Spread]) * 1.2, "High", IF(StockData[[#This Row],[Spread]] &lt; AVERAGE(StockData[Spread]) * 0.8, "Low", "Medium"))</f>
        <v>Medium</v>
      </c>
      <c r="M1658" s="13">
        <f>(StockData[[#This Row],[close]] - StockData[[#This Row],[open]] )/ StockData[[#This Row],[open]]</f>
        <v>-8.0541056294548691E-3</v>
      </c>
      <c r="N1658" s="27">
        <f>IF(StockData[[#This Row],[change%]] &gt; 0.02, 0.9, IF(StockData[[#This Row],[change%]] &lt; -0.02, -0.9, 0))</f>
        <v>0</v>
      </c>
      <c r="O1658" s="27" t="str">
        <f>IF(StockData[[#This Row],[sentiment score]] &gt; 0.5, "Positive", IF(StockData[[#This Row],[sentiment score]] &lt; -0.5, "Negative", "Neutral"))</f>
        <v>Neutral</v>
      </c>
    </row>
    <row r="1659" spans="1:15" x14ac:dyDescent="0.3">
      <c r="A1659" s="1">
        <v>43420</v>
      </c>
      <c r="B1659" s="2">
        <v>345.19</v>
      </c>
      <c r="C1659" s="2">
        <v>355.7</v>
      </c>
      <c r="D1659" s="2">
        <v>345.12</v>
      </c>
      <c r="E1659" s="2">
        <v>354.31</v>
      </c>
      <c r="F1659" s="2">
        <v>7206191</v>
      </c>
      <c r="G1659" s="27" t="str">
        <f>TEXT(StockData[[#This Row],[Date]],"dddd")</f>
        <v>Friday</v>
      </c>
      <c r="H1659" s="27" t="str">
        <f>TEXT(StockData[[#This Row],[Date]],"mmm yyyy")</f>
        <v>Nov 2018</v>
      </c>
      <c r="I1659" s="2">
        <f>StockData[[#This Row],[high]] - StockData[[#This Row],[low]]</f>
        <v>10.579999999999984</v>
      </c>
      <c r="J1659" s="27" t="str">
        <f>IF(StockData[[#This Row],[high]]=_xlfn.MAXIFS(StockData[high],StockData[Date],"&lt;="&amp;StockData[[#This Row],[Date]]),"New High","Repeat")</f>
        <v>Repeat</v>
      </c>
      <c r="K1659" s="27" t="str">
        <f>IF(StockData[[#This Row],[Spread]]&lt;5,"Low",IF(StockData[[#This Row],[Spread]]&lt;=15,"Medium","High"))</f>
        <v>Medium</v>
      </c>
      <c r="L1659" s="27" t="str">
        <f>IF(StockData[[#This Row],[Spread]] &gt; AVERAGE(StockData[Spread]) * 1.2, "High", IF(StockData[[#This Row],[Spread]] &lt; AVERAGE(StockData[Spread]) * 0.8, "Low", "Medium"))</f>
        <v>Low</v>
      </c>
      <c r="M1659" s="13">
        <f>(StockData[[#This Row],[close]] - StockData[[#This Row],[open]] )/ StockData[[#This Row],[open]]</f>
        <v>2.6420232335815072E-2</v>
      </c>
      <c r="N1659" s="27">
        <f>IF(StockData[[#This Row],[change%]] &gt; 0.02, 0.9, IF(StockData[[#This Row],[change%]] &lt; -0.02, -0.9, 0))</f>
        <v>0.9</v>
      </c>
      <c r="O1659" s="27" t="str">
        <f>IF(StockData[[#This Row],[sentiment score]] &gt; 0.5, "Positive", IF(StockData[[#This Row],[sentiment score]] &lt; -0.5, "Negative", "Neutral"))</f>
        <v>Positive</v>
      </c>
    </row>
    <row r="1660" spans="1:15" x14ac:dyDescent="0.3">
      <c r="A1660" s="1">
        <v>43419</v>
      </c>
      <c r="B1660" s="2">
        <v>342.33</v>
      </c>
      <c r="C1660" s="2">
        <v>348.58</v>
      </c>
      <c r="D1660" s="2">
        <v>339.04</v>
      </c>
      <c r="E1660" s="2">
        <v>348.44</v>
      </c>
      <c r="F1660" s="2">
        <v>4625719</v>
      </c>
      <c r="G1660" s="27" t="str">
        <f>TEXT(StockData[[#This Row],[Date]],"dddd")</f>
        <v>Thursday</v>
      </c>
      <c r="H1660" s="27" t="str">
        <f>TEXT(StockData[[#This Row],[Date]],"mmm yyyy")</f>
        <v>Nov 2018</v>
      </c>
      <c r="I1660" s="2">
        <f>StockData[[#This Row],[high]] - StockData[[#This Row],[low]]</f>
        <v>9.5399999999999636</v>
      </c>
      <c r="J1660" s="27" t="str">
        <f>IF(StockData[[#This Row],[high]]=_xlfn.MAXIFS(StockData[high],StockData[Date],"&lt;="&amp;StockData[[#This Row],[Date]]),"New High","Repeat")</f>
        <v>Repeat</v>
      </c>
      <c r="K1660" s="27" t="str">
        <f>IF(StockData[[#This Row],[Spread]]&lt;5,"Low",IF(StockData[[#This Row],[Spread]]&lt;=15,"Medium","High"))</f>
        <v>Medium</v>
      </c>
      <c r="L1660" s="27" t="str">
        <f>IF(StockData[[#This Row],[Spread]] &gt; AVERAGE(StockData[Spread]) * 1.2, "High", IF(StockData[[#This Row],[Spread]] &lt; AVERAGE(StockData[Spread]) * 0.8, "Low", "Medium"))</f>
        <v>Low</v>
      </c>
      <c r="M1660" s="13">
        <f>(StockData[[#This Row],[close]] - StockData[[#This Row],[open]] )/ StockData[[#This Row],[open]]</f>
        <v>1.7848275056232332E-2</v>
      </c>
      <c r="N1660" s="27">
        <f>IF(StockData[[#This Row],[change%]] &gt; 0.02, 0.9, IF(StockData[[#This Row],[change%]] &lt; -0.02, -0.9, 0))</f>
        <v>0</v>
      </c>
      <c r="O1660" s="27" t="str">
        <f>IF(StockData[[#This Row],[sentiment score]] &gt; 0.5, "Positive", IF(StockData[[#This Row],[sentiment score]] &lt; -0.5, "Negative", "Neutral"))</f>
        <v>Neutral</v>
      </c>
    </row>
    <row r="1661" spans="1:15" x14ac:dyDescent="0.3">
      <c r="A1661" s="1">
        <v>43418</v>
      </c>
      <c r="B1661" s="2">
        <v>342.7</v>
      </c>
      <c r="C1661" s="2">
        <v>347.11</v>
      </c>
      <c r="D1661" s="2">
        <v>337.15</v>
      </c>
      <c r="E1661" s="2">
        <v>344</v>
      </c>
      <c r="F1661" s="2">
        <v>5040287</v>
      </c>
      <c r="G1661" s="27" t="str">
        <f>TEXT(StockData[[#This Row],[Date]],"dddd")</f>
        <v>Wednesday</v>
      </c>
      <c r="H1661" s="27" t="str">
        <f>TEXT(StockData[[#This Row],[Date]],"mmm yyyy")</f>
        <v>Nov 2018</v>
      </c>
      <c r="I1661" s="2">
        <f>StockData[[#This Row],[high]] - StockData[[#This Row],[low]]</f>
        <v>9.9600000000000364</v>
      </c>
      <c r="J1661" s="27" t="str">
        <f>IF(StockData[[#This Row],[high]]=_xlfn.MAXIFS(StockData[high],StockData[Date],"&lt;="&amp;StockData[[#This Row],[Date]]),"New High","Repeat")</f>
        <v>Repeat</v>
      </c>
      <c r="K1661" s="27" t="str">
        <f>IF(StockData[[#This Row],[Spread]]&lt;5,"Low",IF(StockData[[#This Row],[Spread]]&lt;=15,"Medium","High"))</f>
        <v>Medium</v>
      </c>
      <c r="L1661" s="27" t="str">
        <f>IF(StockData[[#This Row],[Spread]] &gt; AVERAGE(StockData[Spread]) * 1.2, "High", IF(StockData[[#This Row],[Spread]] &lt; AVERAGE(StockData[Spread]) * 0.8, "Low", "Medium"))</f>
        <v>Low</v>
      </c>
      <c r="M1661" s="13">
        <f>(StockData[[#This Row],[close]] - StockData[[#This Row],[open]] )/ StockData[[#This Row],[open]]</f>
        <v>3.7934053107674683E-3</v>
      </c>
      <c r="N1661" s="27">
        <f>IF(StockData[[#This Row],[change%]] &gt; 0.02, 0.9, IF(StockData[[#This Row],[change%]] &lt; -0.02, -0.9, 0))</f>
        <v>0</v>
      </c>
      <c r="O1661" s="27" t="str">
        <f>IF(StockData[[#This Row],[sentiment score]] &gt; 0.5, "Positive", IF(StockData[[#This Row],[sentiment score]] &lt; -0.5, "Negative", "Neutral"))</f>
        <v>Neutral</v>
      </c>
    </row>
    <row r="1662" spans="1:15" x14ac:dyDescent="0.3">
      <c r="A1662" s="1">
        <v>43417</v>
      </c>
      <c r="B1662" s="2">
        <v>333.16</v>
      </c>
      <c r="C1662" s="2">
        <v>344.7</v>
      </c>
      <c r="D1662" s="2">
        <v>332.2</v>
      </c>
      <c r="E1662" s="2">
        <v>338.73</v>
      </c>
      <c r="F1662" s="2">
        <v>5448597</v>
      </c>
      <c r="G1662" s="27" t="str">
        <f>TEXT(StockData[[#This Row],[Date]],"dddd")</f>
        <v>Tuesday</v>
      </c>
      <c r="H1662" s="27" t="str">
        <f>TEXT(StockData[[#This Row],[Date]],"mmm yyyy")</f>
        <v>Nov 2018</v>
      </c>
      <c r="I1662" s="2">
        <f>StockData[[#This Row],[high]] - StockData[[#This Row],[low]]</f>
        <v>12.5</v>
      </c>
      <c r="J1662" s="27" t="str">
        <f>IF(StockData[[#This Row],[high]]=_xlfn.MAXIFS(StockData[high],StockData[Date],"&lt;="&amp;StockData[[#This Row],[Date]]),"New High","Repeat")</f>
        <v>Repeat</v>
      </c>
      <c r="K1662" s="27" t="str">
        <f>IF(StockData[[#This Row],[Spread]]&lt;5,"Low",IF(StockData[[#This Row],[Spread]]&lt;=15,"Medium","High"))</f>
        <v>Medium</v>
      </c>
      <c r="L1662" s="27" t="str">
        <f>IF(StockData[[#This Row],[Spread]] &gt; AVERAGE(StockData[Spread]) * 1.2, "High", IF(StockData[[#This Row],[Spread]] &lt; AVERAGE(StockData[Spread]) * 0.8, "Low", "Medium"))</f>
        <v>Medium</v>
      </c>
      <c r="M1662" s="13">
        <f>(StockData[[#This Row],[close]] - StockData[[#This Row],[open]] )/ StockData[[#This Row],[open]]</f>
        <v>1.671869372073476E-2</v>
      </c>
      <c r="N1662" s="27">
        <f>IF(StockData[[#This Row],[change%]] &gt; 0.02, 0.9, IF(StockData[[#This Row],[change%]] &lt; -0.02, -0.9, 0))</f>
        <v>0</v>
      </c>
      <c r="O1662" s="27" t="str">
        <f>IF(StockData[[#This Row],[sentiment score]] &gt; 0.5, "Positive", IF(StockData[[#This Row],[sentiment score]] &lt; -0.5, "Negative", "Neutral"))</f>
        <v>Neutral</v>
      </c>
    </row>
    <row r="1663" spans="1:15" x14ac:dyDescent="0.3">
      <c r="A1663" s="1">
        <v>43416</v>
      </c>
      <c r="B1663" s="2">
        <v>348.37</v>
      </c>
      <c r="C1663" s="2">
        <v>349.78</v>
      </c>
      <c r="D1663" s="2">
        <v>330.34</v>
      </c>
      <c r="E1663" s="2">
        <v>331.28</v>
      </c>
      <c r="F1663" s="2">
        <v>6941523</v>
      </c>
      <c r="G1663" s="27" t="str">
        <f>TEXT(StockData[[#This Row],[Date]],"dddd")</f>
        <v>Monday</v>
      </c>
      <c r="H1663" s="27" t="str">
        <f>TEXT(StockData[[#This Row],[Date]],"mmm yyyy")</f>
        <v>Nov 2018</v>
      </c>
      <c r="I1663" s="2">
        <f>StockData[[#This Row],[high]] - StockData[[#This Row],[low]]</f>
        <v>19.439999999999998</v>
      </c>
      <c r="J1663" s="27" t="str">
        <f>IF(StockData[[#This Row],[high]]=_xlfn.MAXIFS(StockData[high],StockData[Date],"&lt;="&amp;StockData[[#This Row],[Date]]),"New High","Repeat")</f>
        <v>Repeat</v>
      </c>
      <c r="K1663" s="27" t="str">
        <f>IF(StockData[[#This Row],[Spread]]&lt;5,"Low",IF(StockData[[#This Row],[Spread]]&lt;=15,"Medium","High"))</f>
        <v>High</v>
      </c>
      <c r="L1663" s="27" t="str">
        <f>IF(StockData[[#This Row],[Spread]] &gt; AVERAGE(StockData[Spread]) * 1.2, "High", IF(StockData[[#This Row],[Spread]] &lt; AVERAGE(StockData[Spread]) * 0.8, "Low", "Medium"))</f>
        <v>High</v>
      </c>
      <c r="M1663" s="13">
        <f>(StockData[[#This Row],[close]] - StockData[[#This Row],[open]] )/ StockData[[#This Row],[open]]</f>
        <v>-4.9057037058300175E-2</v>
      </c>
      <c r="N1663" s="27">
        <f>IF(StockData[[#This Row],[change%]] &gt; 0.02, 0.9, IF(StockData[[#This Row],[change%]] &lt; -0.02, -0.9, 0))</f>
        <v>-0.9</v>
      </c>
      <c r="O1663" s="27" t="str">
        <f>IF(StockData[[#This Row],[sentiment score]] &gt; 0.5, "Positive", IF(StockData[[#This Row],[sentiment score]] &lt; -0.5, "Negative", "Neutral"))</f>
        <v>Negative</v>
      </c>
    </row>
    <row r="1664" spans="1:15" x14ac:dyDescent="0.3">
      <c r="A1664" s="1">
        <v>43413</v>
      </c>
      <c r="B1664" s="2">
        <v>349</v>
      </c>
      <c r="C1664" s="2">
        <v>354</v>
      </c>
      <c r="D1664" s="2">
        <v>345.23</v>
      </c>
      <c r="E1664" s="2">
        <v>350.51</v>
      </c>
      <c r="F1664" s="2">
        <v>5098846</v>
      </c>
      <c r="G1664" s="27" t="str">
        <f>TEXT(StockData[[#This Row],[Date]],"dddd")</f>
        <v>Friday</v>
      </c>
      <c r="H1664" s="27" t="str">
        <f>TEXT(StockData[[#This Row],[Date]],"mmm yyyy")</f>
        <v>Nov 2018</v>
      </c>
      <c r="I1664" s="2">
        <f>StockData[[#This Row],[high]] - StockData[[#This Row],[low]]</f>
        <v>8.7699999999999818</v>
      </c>
      <c r="J1664" s="27" t="str">
        <f>IF(StockData[[#This Row],[high]]=_xlfn.MAXIFS(StockData[high],StockData[Date],"&lt;="&amp;StockData[[#This Row],[Date]]),"New High","Repeat")</f>
        <v>Repeat</v>
      </c>
      <c r="K1664" s="27" t="str">
        <f>IF(StockData[[#This Row],[Spread]]&lt;5,"Low",IF(StockData[[#This Row],[Spread]]&lt;=15,"Medium","High"))</f>
        <v>Medium</v>
      </c>
      <c r="L1664" s="27" t="str">
        <f>IF(StockData[[#This Row],[Spread]] &gt; AVERAGE(StockData[Spread]) * 1.2, "High", IF(StockData[[#This Row],[Spread]] &lt; AVERAGE(StockData[Spread]) * 0.8, "Low", "Medium"))</f>
        <v>Low</v>
      </c>
      <c r="M1664" s="13">
        <f>(StockData[[#This Row],[close]] - StockData[[#This Row],[open]] )/ StockData[[#This Row],[open]]</f>
        <v>4.3266475644698878E-3</v>
      </c>
      <c r="N1664" s="27">
        <f>IF(StockData[[#This Row],[change%]] &gt; 0.02, 0.9, IF(StockData[[#This Row],[change%]] &lt; -0.02, -0.9, 0))</f>
        <v>0</v>
      </c>
      <c r="O1664" s="27" t="str">
        <f>IF(StockData[[#This Row],[sentiment score]] &gt; 0.5, "Positive", IF(StockData[[#This Row],[sentiment score]] &lt; -0.5, "Negative", "Neutral"))</f>
        <v>Neutral</v>
      </c>
    </row>
    <row r="1665" spans="1:15" x14ac:dyDescent="0.3">
      <c r="A1665" s="1">
        <v>43412</v>
      </c>
      <c r="B1665" s="2">
        <v>348.5</v>
      </c>
      <c r="C1665" s="2">
        <v>357.58</v>
      </c>
      <c r="D1665" s="2">
        <v>348.44</v>
      </c>
      <c r="E1665" s="2">
        <v>351.4</v>
      </c>
      <c r="F1665" s="2">
        <v>7090674</v>
      </c>
      <c r="G1665" s="27" t="str">
        <f>TEXT(StockData[[#This Row],[Date]],"dddd")</f>
        <v>Thursday</v>
      </c>
      <c r="H1665" s="27" t="str">
        <f>TEXT(StockData[[#This Row],[Date]],"mmm yyyy")</f>
        <v>Nov 2018</v>
      </c>
      <c r="I1665" s="2">
        <f>StockData[[#This Row],[high]] - StockData[[#This Row],[low]]</f>
        <v>9.1399999999999864</v>
      </c>
      <c r="J1665" s="27" t="str">
        <f>IF(StockData[[#This Row],[high]]=_xlfn.MAXIFS(StockData[high],StockData[Date],"&lt;="&amp;StockData[[#This Row],[Date]]),"New High","Repeat")</f>
        <v>Repeat</v>
      </c>
      <c r="K1665" s="27" t="str">
        <f>IF(StockData[[#This Row],[Spread]]&lt;5,"Low",IF(StockData[[#This Row],[Spread]]&lt;=15,"Medium","High"))</f>
        <v>Medium</v>
      </c>
      <c r="L1665" s="27" t="str">
        <f>IF(StockData[[#This Row],[Spread]] &gt; AVERAGE(StockData[Spread]) * 1.2, "High", IF(StockData[[#This Row],[Spread]] &lt; AVERAGE(StockData[Spread]) * 0.8, "Low", "Medium"))</f>
        <v>Low</v>
      </c>
      <c r="M1665" s="13">
        <f>(StockData[[#This Row],[close]] - StockData[[#This Row],[open]] )/ StockData[[#This Row],[open]]</f>
        <v>8.3213773314203075E-3</v>
      </c>
      <c r="N1665" s="27">
        <f>IF(StockData[[#This Row],[change%]] &gt; 0.02, 0.9, IF(StockData[[#This Row],[change%]] &lt; -0.02, -0.9, 0))</f>
        <v>0</v>
      </c>
      <c r="O1665" s="27" t="str">
        <f>IF(StockData[[#This Row],[sentiment score]] &gt; 0.5, "Positive", IF(StockData[[#This Row],[sentiment score]] &lt; -0.5, "Negative", "Neutral"))</f>
        <v>Neutral</v>
      </c>
    </row>
    <row r="1666" spans="1:15" x14ac:dyDescent="0.3">
      <c r="A1666" s="1">
        <v>43411</v>
      </c>
      <c r="B1666" s="2">
        <v>343.34</v>
      </c>
      <c r="C1666" s="2">
        <v>351.18</v>
      </c>
      <c r="D1666" s="2">
        <v>340.8</v>
      </c>
      <c r="E1666" s="2">
        <v>348.16</v>
      </c>
      <c r="F1666" s="2">
        <v>7374522</v>
      </c>
      <c r="G1666" s="27" t="str">
        <f>TEXT(StockData[[#This Row],[Date]],"dddd")</f>
        <v>Wednesday</v>
      </c>
      <c r="H1666" s="27" t="str">
        <f>TEXT(StockData[[#This Row],[Date]],"mmm yyyy")</f>
        <v>Nov 2018</v>
      </c>
      <c r="I1666" s="2">
        <f>StockData[[#This Row],[high]] - StockData[[#This Row],[low]]</f>
        <v>10.379999999999995</v>
      </c>
      <c r="J1666" s="27" t="str">
        <f>IF(StockData[[#This Row],[high]]=_xlfn.MAXIFS(StockData[high],StockData[Date],"&lt;="&amp;StockData[[#This Row],[Date]]),"New High","Repeat")</f>
        <v>Repeat</v>
      </c>
      <c r="K1666" s="27" t="str">
        <f>IF(StockData[[#This Row],[Spread]]&lt;5,"Low",IF(StockData[[#This Row],[Spread]]&lt;=15,"Medium","High"))</f>
        <v>Medium</v>
      </c>
      <c r="L1666" s="27" t="str">
        <f>IF(StockData[[#This Row],[Spread]] &gt; AVERAGE(StockData[Spread]) * 1.2, "High", IF(StockData[[#This Row],[Spread]] &lt; AVERAGE(StockData[Spread]) * 0.8, "Low", "Medium"))</f>
        <v>Low</v>
      </c>
      <c r="M1666" s="13">
        <f>(StockData[[#This Row],[close]] - StockData[[#This Row],[open]] )/ StockData[[#This Row],[open]]</f>
        <v>1.4038562358012612E-2</v>
      </c>
      <c r="N1666" s="27">
        <f>IF(StockData[[#This Row],[change%]] &gt; 0.02, 0.9, IF(StockData[[#This Row],[change%]] &lt; -0.02, -0.9, 0))</f>
        <v>0</v>
      </c>
      <c r="O1666" s="27" t="str">
        <f>IF(StockData[[#This Row],[sentiment score]] &gt; 0.5, "Positive", IF(StockData[[#This Row],[sentiment score]] &lt; -0.5, "Negative", "Neutral"))</f>
        <v>Neutral</v>
      </c>
    </row>
    <row r="1667" spans="1:15" x14ac:dyDescent="0.3">
      <c r="A1667" s="1">
        <v>43410</v>
      </c>
      <c r="B1667" s="2">
        <v>339.07</v>
      </c>
      <c r="C1667" s="2">
        <v>348.8</v>
      </c>
      <c r="D1667" s="2">
        <v>336.09</v>
      </c>
      <c r="E1667" s="2">
        <v>341.06</v>
      </c>
      <c r="F1667" s="2">
        <v>6762889</v>
      </c>
      <c r="G1667" s="27" t="str">
        <f>TEXT(StockData[[#This Row],[Date]],"dddd")</f>
        <v>Tuesday</v>
      </c>
      <c r="H1667" s="27" t="str">
        <f>TEXT(StockData[[#This Row],[Date]],"mmm yyyy")</f>
        <v>Nov 2018</v>
      </c>
      <c r="I1667" s="2">
        <f>StockData[[#This Row],[high]] - StockData[[#This Row],[low]]</f>
        <v>12.710000000000036</v>
      </c>
      <c r="J1667" s="27" t="str">
        <f>IF(StockData[[#This Row],[high]]=_xlfn.MAXIFS(StockData[high],StockData[Date],"&lt;="&amp;StockData[[#This Row],[Date]]),"New High","Repeat")</f>
        <v>Repeat</v>
      </c>
      <c r="K1667" s="27" t="str">
        <f>IF(StockData[[#This Row],[Spread]]&lt;5,"Low",IF(StockData[[#This Row],[Spread]]&lt;=15,"Medium","High"))</f>
        <v>Medium</v>
      </c>
      <c r="L1667" s="27" t="str">
        <f>IF(StockData[[#This Row],[Spread]] &gt; AVERAGE(StockData[Spread]) * 1.2, "High", IF(StockData[[#This Row],[Spread]] &lt; AVERAGE(StockData[Spread]) * 0.8, "Low", "Medium"))</f>
        <v>Medium</v>
      </c>
      <c r="M1667" s="13">
        <f>(StockData[[#This Row],[close]] - StockData[[#This Row],[open]] )/ StockData[[#This Row],[open]]</f>
        <v>5.8689946028843872E-3</v>
      </c>
      <c r="N1667" s="27">
        <f>IF(StockData[[#This Row],[change%]] &gt; 0.02, 0.9, IF(StockData[[#This Row],[change%]] &lt; -0.02, -0.9, 0))</f>
        <v>0</v>
      </c>
      <c r="O1667" s="27" t="str">
        <f>IF(StockData[[#This Row],[sentiment score]] &gt; 0.5, "Positive", IF(StockData[[#This Row],[sentiment score]] &lt; -0.5, "Negative", "Neutral"))</f>
        <v>Neutral</v>
      </c>
    </row>
    <row r="1668" spans="1:15" x14ac:dyDescent="0.3">
      <c r="A1668" s="1">
        <v>43409</v>
      </c>
      <c r="B1668" s="2">
        <v>340.5</v>
      </c>
      <c r="C1668" s="2">
        <v>343.96</v>
      </c>
      <c r="D1668" s="2">
        <v>330.14</v>
      </c>
      <c r="E1668" s="2">
        <v>341.4</v>
      </c>
      <c r="F1668" s="2">
        <v>7831048</v>
      </c>
      <c r="G1668" s="27" t="str">
        <f>TEXT(StockData[[#This Row],[Date]],"dddd")</f>
        <v>Monday</v>
      </c>
      <c r="H1668" s="27" t="str">
        <f>TEXT(StockData[[#This Row],[Date]],"mmm yyyy")</f>
        <v>Nov 2018</v>
      </c>
      <c r="I1668" s="2">
        <f>StockData[[#This Row],[high]] - StockData[[#This Row],[low]]</f>
        <v>13.819999999999993</v>
      </c>
      <c r="J1668" s="27" t="str">
        <f>IF(StockData[[#This Row],[high]]=_xlfn.MAXIFS(StockData[high],StockData[Date],"&lt;="&amp;StockData[[#This Row],[Date]]),"New High","Repeat")</f>
        <v>Repeat</v>
      </c>
      <c r="K1668" s="27" t="str">
        <f>IF(StockData[[#This Row],[Spread]]&lt;5,"Low",IF(StockData[[#This Row],[Spread]]&lt;=15,"Medium","High"))</f>
        <v>Medium</v>
      </c>
      <c r="L1668" s="27" t="str">
        <f>IF(StockData[[#This Row],[Spread]] &gt; AVERAGE(StockData[Spread]) * 1.2, "High", IF(StockData[[#This Row],[Spread]] &lt; AVERAGE(StockData[Spread]) * 0.8, "Low", "Medium"))</f>
        <v>Medium</v>
      </c>
      <c r="M1668" s="13">
        <f>(StockData[[#This Row],[close]] - StockData[[#This Row],[open]] )/ StockData[[#This Row],[open]]</f>
        <v>2.643171806167334E-3</v>
      </c>
      <c r="N1668" s="27">
        <f>IF(StockData[[#This Row],[change%]] &gt; 0.02, 0.9, IF(StockData[[#This Row],[change%]] &lt; -0.02, -0.9, 0))</f>
        <v>0</v>
      </c>
      <c r="O1668" s="27" t="str">
        <f>IF(StockData[[#This Row],[sentiment score]] &gt; 0.5, "Positive", IF(StockData[[#This Row],[sentiment score]] &lt; -0.5, "Negative", "Neutral"))</f>
        <v>Neutral</v>
      </c>
    </row>
    <row r="1669" spans="1:15" x14ac:dyDescent="0.3">
      <c r="A1669" s="1">
        <v>43406</v>
      </c>
      <c r="B1669" s="2">
        <v>343.74</v>
      </c>
      <c r="C1669" s="2">
        <v>349.2</v>
      </c>
      <c r="D1669" s="2">
        <v>340.91</v>
      </c>
      <c r="E1669" s="2">
        <v>346.41</v>
      </c>
      <c r="F1669" s="2">
        <v>7807971</v>
      </c>
      <c r="G1669" s="27" t="str">
        <f>TEXT(StockData[[#This Row],[Date]],"dddd")</f>
        <v>Friday</v>
      </c>
      <c r="H1669" s="27" t="str">
        <f>TEXT(StockData[[#This Row],[Date]],"mmm yyyy")</f>
        <v>Nov 2018</v>
      </c>
      <c r="I1669" s="2">
        <f>StockData[[#This Row],[high]] - StockData[[#This Row],[low]]</f>
        <v>8.2899999999999636</v>
      </c>
      <c r="J1669" s="27" t="str">
        <f>IF(StockData[[#This Row],[high]]=_xlfn.MAXIFS(StockData[high],StockData[Date],"&lt;="&amp;StockData[[#This Row],[Date]]),"New High","Repeat")</f>
        <v>Repeat</v>
      </c>
      <c r="K1669" s="27" t="str">
        <f>IF(StockData[[#This Row],[Spread]]&lt;5,"Low",IF(StockData[[#This Row],[Spread]]&lt;=15,"Medium","High"))</f>
        <v>Medium</v>
      </c>
      <c r="L1669" s="27" t="str">
        <f>IF(StockData[[#This Row],[Spread]] &gt; AVERAGE(StockData[Spread]) * 1.2, "High", IF(StockData[[#This Row],[Spread]] &lt; AVERAGE(StockData[Spread]) * 0.8, "Low", "Medium"))</f>
        <v>Low</v>
      </c>
      <c r="M1669" s="13">
        <f>(StockData[[#This Row],[close]] - StockData[[#This Row],[open]] )/ StockData[[#This Row],[open]]</f>
        <v>7.7674986908710534E-3</v>
      </c>
      <c r="N1669" s="27">
        <f>IF(StockData[[#This Row],[change%]] &gt; 0.02, 0.9, IF(StockData[[#This Row],[change%]] &lt; -0.02, -0.9, 0))</f>
        <v>0</v>
      </c>
      <c r="O1669" s="27" t="str">
        <f>IF(StockData[[#This Row],[sentiment score]] &gt; 0.5, "Positive", IF(StockData[[#This Row],[sentiment score]] &lt; -0.5, "Negative", "Neutral"))</f>
        <v>Neutral</v>
      </c>
    </row>
    <row r="1670" spans="1:15" x14ac:dyDescent="0.3">
      <c r="A1670" s="1">
        <v>43405</v>
      </c>
      <c r="B1670" s="2">
        <v>338.26</v>
      </c>
      <c r="C1670" s="2">
        <v>347.84</v>
      </c>
      <c r="D1670" s="2">
        <v>334.73</v>
      </c>
      <c r="E1670" s="2">
        <v>344.28</v>
      </c>
      <c r="F1670" s="2">
        <v>8000132</v>
      </c>
      <c r="G1670" s="27" t="str">
        <f>TEXT(StockData[[#This Row],[Date]],"dddd")</f>
        <v>Thursday</v>
      </c>
      <c r="H1670" s="27" t="str">
        <f>TEXT(StockData[[#This Row],[Date]],"mmm yyyy")</f>
        <v>Nov 2018</v>
      </c>
      <c r="I1670" s="2">
        <f>StockData[[#This Row],[high]] - StockData[[#This Row],[low]]</f>
        <v>13.109999999999957</v>
      </c>
      <c r="J1670" s="27" t="str">
        <f>IF(StockData[[#This Row],[high]]=_xlfn.MAXIFS(StockData[high],StockData[Date],"&lt;="&amp;StockData[[#This Row],[Date]]),"New High","Repeat")</f>
        <v>Repeat</v>
      </c>
      <c r="K1670" s="27" t="str">
        <f>IF(StockData[[#This Row],[Spread]]&lt;5,"Low",IF(StockData[[#This Row],[Spread]]&lt;=15,"Medium","High"))</f>
        <v>Medium</v>
      </c>
      <c r="L1670" s="27" t="str">
        <f>IF(StockData[[#This Row],[Spread]] &gt; AVERAGE(StockData[Spread]) * 1.2, "High", IF(StockData[[#This Row],[Spread]] &lt; AVERAGE(StockData[Spread]) * 0.8, "Low", "Medium"))</f>
        <v>Medium</v>
      </c>
      <c r="M1670" s="13">
        <f>(StockData[[#This Row],[close]] - StockData[[#This Row],[open]] )/ StockData[[#This Row],[open]]</f>
        <v>1.7796960917637269E-2</v>
      </c>
      <c r="N1670" s="27">
        <f>IF(StockData[[#This Row],[change%]] &gt; 0.02, 0.9, IF(StockData[[#This Row],[change%]] &lt; -0.02, -0.9, 0))</f>
        <v>0</v>
      </c>
      <c r="O1670" s="27" t="str">
        <f>IF(StockData[[#This Row],[sentiment score]] &gt; 0.5, "Positive", IF(StockData[[#This Row],[sentiment score]] &lt; -0.5, "Negative", "Neutral"))</f>
        <v>Neutral</v>
      </c>
    </row>
    <row r="1671" spans="1:15" x14ac:dyDescent="0.3">
      <c r="A1671" s="1">
        <v>43404</v>
      </c>
      <c r="B1671" s="2">
        <v>332.54</v>
      </c>
      <c r="C1671" s="2">
        <v>342</v>
      </c>
      <c r="D1671" s="2">
        <v>329.1</v>
      </c>
      <c r="E1671" s="2">
        <v>337.32</v>
      </c>
      <c r="F1671" s="2">
        <v>7624348</v>
      </c>
      <c r="G1671" s="27" t="str">
        <f>TEXT(StockData[[#This Row],[Date]],"dddd")</f>
        <v>Wednesday</v>
      </c>
      <c r="H1671" s="27" t="str">
        <f>TEXT(StockData[[#This Row],[Date]],"mmm yyyy")</f>
        <v>Oct 2018</v>
      </c>
      <c r="I1671" s="2">
        <f>StockData[[#This Row],[high]] - StockData[[#This Row],[low]]</f>
        <v>12.899999999999977</v>
      </c>
      <c r="J1671" s="27" t="str">
        <f>IF(StockData[[#This Row],[high]]=_xlfn.MAXIFS(StockData[high],StockData[Date],"&lt;="&amp;StockData[[#This Row],[Date]]),"New High","Repeat")</f>
        <v>Repeat</v>
      </c>
      <c r="K1671" s="27" t="str">
        <f>IF(StockData[[#This Row],[Spread]]&lt;5,"Low",IF(StockData[[#This Row],[Spread]]&lt;=15,"Medium","High"))</f>
        <v>Medium</v>
      </c>
      <c r="L1671" s="27" t="str">
        <f>IF(StockData[[#This Row],[Spread]] &gt; AVERAGE(StockData[Spread]) * 1.2, "High", IF(StockData[[#This Row],[Spread]] &lt; AVERAGE(StockData[Spread]) * 0.8, "Low", "Medium"))</f>
        <v>Medium</v>
      </c>
      <c r="M1671" s="13">
        <f>(StockData[[#This Row],[close]] - StockData[[#This Row],[open]] )/ StockData[[#This Row],[open]]</f>
        <v>1.437421062127856E-2</v>
      </c>
      <c r="N1671" s="27">
        <f>IF(StockData[[#This Row],[change%]] &gt; 0.02, 0.9, IF(StockData[[#This Row],[change%]] &lt; -0.02, -0.9, 0))</f>
        <v>0</v>
      </c>
      <c r="O1671" s="27" t="str">
        <f>IF(StockData[[#This Row],[sentiment score]] &gt; 0.5, "Positive", IF(StockData[[#This Row],[sentiment score]] &lt; -0.5, "Negative", "Neutral"))</f>
        <v>Neutral</v>
      </c>
    </row>
    <row r="1672" spans="1:15" x14ac:dyDescent="0.3">
      <c r="A1672" s="1">
        <v>43403</v>
      </c>
      <c r="B1672" s="2">
        <v>328.39</v>
      </c>
      <c r="C1672" s="2">
        <v>337.9</v>
      </c>
      <c r="D1672" s="2">
        <v>322.26</v>
      </c>
      <c r="E1672" s="2">
        <v>329.9</v>
      </c>
      <c r="F1672" s="2">
        <v>9126704</v>
      </c>
      <c r="G1672" s="27" t="str">
        <f>TEXT(StockData[[#This Row],[Date]],"dddd")</f>
        <v>Tuesday</v>
      </c>
      <c r="H1672" s="27" t="str">
        <f>TEXT(StockData[[#This Row],[Date]],"mmm yyyy")</f>
        <v>Oct 2018</v>
      </c>
      <c r="I1672" s="2">
        <f>StockData[[#This Row],[high]] - StockData[[#This Row],[low]]</f>
        <v>15.639999999999986</v>
      </c>
      <c r="J1672" s="27" t="str">
        <f>IF(StockData[[#This Row],[high]]=_xlfn.MAXIFS(StockData[high],StockData[Date],"&lt;="&amp;StockData[[#This Row],[Date]]),"New High","Repeat")</f>
        <v>Repeat</v>
      </c>
      <c r="K1672" s="27" t="str">
        <f>IF(StockData[[#This Row],[Spread]]&lt;5,"Low",IF(StockData[[#This Row],[Spread]]&lt;=15,"Medium","High"))</f>
        <v>High</v>
      </c>
      <c r="L1672" s="27" t="str">
        <f>IF(StockData[[#This Row],[Spread]] &gt; AVERAGE(StockData[Spread]) * 1.2, "High", IF(StockData[[#This Row],[Spread]] &lt; AVERAGE(StockData[Spread]) * 0.8, "Low", "Medium"))</f>
        <v>Medium</v>
      </c>
      <c r="M1672" s="13">
        <f>(StockData[[#This Row],[close]] - StockData[[#This Row],[open]] )/ StockData[[#This Row],[open]]</f>
        <v>4.5981911751271079E-3</v>
      </c>
      <c r="N1672" s="27">
        <f>IF(StockData[[#This Row],[change%]] &gt; 0.02, 0.9, IF(StockData[[#This Row],[change%]] &lt; -0.02, -0.9, 0))</f>
        <v>0</v>
      </c>
      <c r="O1672" s="27" t="str">
        <f>IF(StockData[[#This Row],[sentiment score]] &gt; 0.5, "Positive", IF(StockData[[#This Row],[sentiment score]] &lt; -0.5, "Negative", "Neutral"))</f>
        <v>Neutral</v>
      </c>
    </row>
    <row r="1673" spans="1:15" x14ac:dyDescent="0.3">
      <c r="A1673" s="1">
        <v>43402</v>
      </c>
      <c r="B1673" s="2">
        <v>337.47</v>
      </c>
      <c r="C1673" s="2">
        <v>347.16</v>
      </c>
      <c r="D1673" s="2">
        <v>326.5</v>
      </c>
      <c r="E1673" s="2">
        <v>334.85</v>
      </c>
      <c r="F1673" s="2">
        <v>14486027</v>
      </c>
      <c r="G1673" s="27" t="str">
        <f>TEXT(StockData[[#This Row],[Date]],"dddd")</f>
        <v>Monday</v>
      </c>
      <c r="H1673" s="27" t="str">
        <f>TEXT(StockData[[#This Row],[Date]],"mmm yyyy")</f>
        <v>Oct 2018</v>
      </c>
      <c r="I1673" s="2">
        <f>StockData[[#This Row],[high]] - StockData[[#This Row],[low]]</f>
        <v>20.660000000000025</v>
      </c>
      <c r="J1673" s="27" t="str">
        <f>IF(StockData[[#This Row],[high]]=_xlfn.MAXIFS(StockData[high],StockData[Date],"&lt;="&amp;StockData[[#This Row],[Date]]),"New High","Repeat")</f>
        <v>Repeat</v>
      </c>
      <c r="K1673" s="27" t="str">
        <f>IF(StockData[[#This Row],[Spread]]&lt;5,"Low",IF(StockData[[#This Row],[Spread]]&lt;=15,"Medium","High"))</f>
        <v>High</v>
      </c>
      <c r="L1673" s="27" t="str">
        <f>IF(StockData[[#This Row],[Spread]] &gt; AVERAGE(StockData[Spread]) * 1.2, "High", IF(StockData[[#This Row],[Spread]] &lt; AVERAGE(StockData[Spread]) * 0.8, "Low", "Medium"))</f>
        <v>High</v>
      </c>
      <c r="M1673" s="13">
        <f>(StockData[[#This Row],[close]] - StockData[[#This Row],[open]] )/ StockData[[#This Row],[open]]</f>
        <v>-7.7636530654576832E-3</v>
      </c>
      <c r="N1673" s="27">
        <f>IF(StockData[[#This Row],[change%]] &gt; 0.02, 0.9, IF(StockData[[#This Row],[change%]] &lt; -0.02, -0.9, 0))</f>
        <v>0</v>
      </c>
      <c r="O1673" s="27" t="str">
        <f>IF(StockData[[#This Row],[sentiment score]] &gt; 0.5, "Positive", IF(StockData[[#This Row],[sentiment score]] &lt; -0.5, "Negative", "Neutral"))</f>
        <v>Neutral</v>
      </c>
    </row>
    <row r="1674" spans="1:15" x14ac:dyDescent="0.3">
      <c r="A1674" s="1">
        <v>43399</v>
      </c>
      <c r="B1674" s="2">
        <v>308.25</v>
      </c>
      <c r="C1674" s="2">
        <v>339.9</v>
      </c>
      <c r="D1674" s="2">
        <v>306.64999999999998</v>
      </c>
      <c r="E1674" s="2">
        <v>330.9</v>
      </c>
      <c r="F1674" s="2">
        <v>27425520</v>
      </c>
      <c r="G1674" s="27" t="str">
        <f>TEXT(StockData[[#This Row],[Date]],"dddd")</f>
        <v>Friday</v>
      </c>
      <c r="H1674" s="27" t="str">
        <f>TEXT(StockData[[#This Row],[Date]],"mmm yyyy")</f>
        <v>Oct 2018</v>
      </c>
      <c r="I1674" s="2">
        <f>StockData[[#This Row],[high]] - StockData[[#This Row],[low]]</f>
        <v>33.25</v>
      </c>
      <c r="J1674" s="27" t="str">
        <f>IF(StockData[[#This Row],[high]]=_xlfn.MAXIFS(StockData[high],StockData[Date],"&lt;="&amp;StockData[[#This Row],[Date]]),"New High","Repeat")</f>
        <v>Repeat</v>
      </c>
      <c r="K1674" s="27" t="str">
        <f>IF(StockData[[#This Row],[Spread]]&lt;5,"Low",IF(StockData[[#This Row],[Spread]]&lt;=15,"Medium","High"))</f>
        <v>High</v>
      </c>
      <c r="L1674" s="27" t="str">
        <f>IF(StockData[[#This Row],[Spread]] &gt; AVERAGE(StockData[Spread]) * 1.2, "High", IF(StockData[[#This Row],[Spread]] &lt; AVERAGE(StockData[Spread]) * 0.8, "Low", "Medium"))</f>
        <v>High</v>
      </c>
      <c r="M1674" s="13">
        <f>(StockData[[#This Row],[close]] - StockData[[#This Row],[open]] )/ StockData[[#This Row],[open]]</f>
        <v>7.3479318734793117E-2</v>
      </c>
      <c r="N1674" s="27">
        <f>IF(StockData[[#This Row],[change%]] &gt; 0.02, 0.9, IF(StockData[[#This Row],[change%]] &lt; -0.02, -0.9, 0))</f>
        <v>0.9</v>
      </c>
      <c r="O1674" s="27" t="str">
        <f>IF(StockData[[#This Row],[sentiment score]] &gt; 0.5, "Positive", IF(StockData[[#This Row],[sentiment score]] &lt; -0.5, "Negative", "Neutral"))</f>
        <v>Positive</v>
      </c>
    </row>
    <row r="1675" spans="1:15" x14ac:dyDescent="0.3">
      <c r="A1675" s="1">
        <v>43398</v>
      </c>
      <c r="B1675" s="2">
        <v>317.22000000000003</v>
      </c>
      <c r="C1675" s="2">
        <v>321</v>
      </c>
      <c r="D1675" s="2">
        <v>301.01</v>
      </c>
      <c r="E1675" s="2">
        <v>314.86</v>
      </c>
      <c r="F1675" s="2">
        <v>20840724</v>
      </c>
      <c r="G1675" s="27" t="str">
        <f>TEXT(StockData[[#This Row],[Date]],"dddd")</f>
        <v>Thursday</v>
      </c>
      <c r="H1675" s="27" t="str">
        <f>TEXT(StockData[[#This Row],[Date]],"mmm yyyy")</f>
        <v>Oct 2018</v>
      </c>
      <c r="I1675" s="2">
        <f>StockData[[#This Row],[high]] - StockData[[#This Row],[low]]</f>
        <v>19.990000000000009</v>
      </c>
      <c r="J1675" s="27" t="str">
        <f>IF(StockData[[#This Row],[high]]=_xlfn.MAXIFS(StockData[high],StockData[Date],"&lt;="&amp;StockData[[#This Row],[Date]]),"New High","Repeat")</f>
        <v>Repeat</v>
      </c>
      <c r="K1675" s="27" t="str">
        <f>IF(StockData[[#This Row],[Spread]]&lt;5,"Low",IF(StockData[[#This Row],[Spread]]&lt;=15,"Medium","High"))</f>
        <v>High</v>
      </c>
      <c r="L1675" s="27" t="str">
        <f>IF(StockData[[#This Row],[Spread]] &gt; AVERAGE(StockData[Spread]) * 1.2, "High", IF(StockData[[#This Row],[Spread]] &lt; AVERAGE(StockData[Spread]) * 0.8, "Low", "Medium"))</f>
        <v>High</v>
      </c>
      <c r="M1675" s="13">
        <f>(StockData[[#This Row],[close]] - StockData[[#This Row],[open]] )/ StockData[[#This Row],[open]]</f>
        <v>-7.4396318012736069E-3</v>
      </c>
      <c r="N1675" s="27">
        <f>IF(StockData[[#This Row],[change%]] &gt; 0.02, 0.9, IF(StockData[[#This Row],[change%]] &lt; -0.02, -0.9, 0))</f>
        <v>0</v>
      </c>
      <c r="O1675" s="27" t="str">
        <f>IF(StockData[[#This Row],[sentiment score]] &gt; 0.5, "Positive", IF(StockData[[#This Row],[sentiment score]] &lt; -0.5, "Negative", "Neutral"))</f>
        <v>Neutral</v>
      </c>
    </row>
    <row r="1676" spans="1:15" x14ac:dyDescent="0.3">
      <c r="A1676" s="1">
        <v>43397</v>
      </c>
      <c r="B1676" s="2">
        <v>301.05</v>
      </c>
      <c r="C1676" s="2">
        <v>304.44</v>
      </c>
      <c r="D1676" s="2">
        <v>285.73</v>
      </c>
      <c r="E1676" s="2">
        <v>288.5</v>
      </c>
      <c r="F1676" s="2">
        <v>20058258</v>
      </c>
      <c r="G1676" s="27" t="str">
        <f>TEXT(StockData[[#This Row],[Date]],"dddd")</f>
        <v>Wednesday</v>
      </c>
      <c r="H1676" s="27" t="str">
        <f>TEXT(StockData[[#This Row],[Date]],"mmm yyyy")</f>
        <v>Oct 2018</v>
      </c>
      <c r="I1676" s="2">
        <f>StockData[[#This Row],[high]] - StockData[[#This Row],[low]]</f>
        <v>18.70999999999998</v>
      </c>
      <c r="J1676" s="27" t="str">
        <f>IF(StockData[[#This Row],[high]]=_xlfn.MAXIFS(StockData[high],StockData[Date],"&lt;="&amp;StockData[[#This Row],[Date]]),"New High","Repeat")</f>
        <v>Repeat</v>
      </c>
      <c r="K1676" s="27" t="str">
        <f>IF(StockData[[#This Row],[Spread]]&lt;5,"Low",IF(StockData[[#This Row],[Spread]]&lt;=15,"Medium","High"))</f>
        <v>High</v>
      </c>
      <c r="L1676" s="27" t="str">
        <f>IF(StockData[[#This Row],[Spread]] &gt; AVERAGE(StockData[Spread]) * 1.2, "High", IF(StockData[[#This Row],[Spread]] &lt; AVERAGE(StockData[Spread]) * 0.8, "Low", "Medium"))</f>
        <v>High</v>
      </c>
      <c r="M1676" s="13">
        <f>(StockData[[#This Row],[close]] - StockData[[#This Row],[open]] )/ StockData[[#This Row],[open]]</f>
        <v>-4.1687427337651586E-2</v>
      </c>
      <c r="N1676" s="27">
        <f>IF(StockData[[#This Row],[change%]] &gt; 0.02, 0.9, IF(StockData[[#This Row],[change%]] &lt; -0.02, -0.9, 0))</f>
        <v>-0.9</v>
      </c>
      <c r="O1676" s="27" t="str">
        <f>IF(StockData[[#This Row],[sentiment score]] &gt; 0.5, "Positive", IF(StockData[[#This Row],[sentiment score]] &lt; -0.5, "Negative", "Neutral"))</f>
        <v>Negative</v>
      </c>
    </row>
    <row r="1677" spans="1:15" x14ac:dyDescent="0.3">
      <c r="A1677" s="1">
        <v>43396</v>
      </c>
      <c r="B1677" s="2">
        <v>263.87</v>
      </c>
      <c r="C1677" s="2">
        <v>297.93</v>
      </c>
      <c r="D1677" s="2">
        <v>262.10000000000002</v>
      </c>
      <c r="E1677" s="2">
        <v>294.14</v>
      </c>
      <c r="F1677" s="2">
        <v>19027753</v>
      </c>
      <c r="G1677" s="27" t="str">
        <f>TEXT(StockData[[#This Row],[Date]],"dddd")</f>
        <v>Tuesday</v>
      </c>
      <c r="H1677" s="27" t="str">
        <f>TEXT(StockData[[#This Row],[Date]],"mmm yyyy")</f>
        <v>Oct 2018</v>
      </c>
      <c r="I1677" s="2">
        <f>StockData[[#This Row],[high]] - StockData[[#This Row],[low]]</f>
        <v>35.829999999999984</v>
      </c>
      <c r="J1677" s="27" t="str">
        <f>IF(StockData[[#This Row],[high]]=_xlfn.MAXIFS(StockData[high],StockData[Date],"&lt;="&amp;StockData[[#This Row],[Date]]),"New High","Repeat")</f>
        <v>Repeat</v>
      </c>
      <c r="K1677" s="27" t="str">
        <f>IF(StockData[[#This Row],[Spread]]&lt;5,"Low",IF(StockData[[#This Row],[Spread]]&lt;=15,"Medium","High"))</f>
        <v>High</v>
      </c>
      <c r="L1677" s="27" t="str">
        <f>IF(StockData[[#This Row],[Spread]] &gt; AVERAGE(StockData[Spread]) * 1.2, "High", IF(StockData[[#This Row],[Spread]] &lt; AVERAGE(StockData[Spread]) * 0.8, "Low", "Medium"))</f>
        <v>High</v>
      </c>
      <c r="M1677" s="13">
        <f>(StockData[[#This Row],[close]] - StockData[[#This Row],[open]] )/ StockData[[#This Row],[open]]</f>
        <v>0.11471557964149005</v>
      </c>
      <c r="N1677" s="27">
        <f>IF(StockData[[#This Row],[change%]] &gt; 0.02, 0.9, IF(StockData[[#This Row],[change%]] &lt; -0.02, -0.9, 0))</f>
        <v>0.9</v>
      </c>
      <c r="O1677" s="27" t="str">
        <f>IF(StockData[[#This Row],[sentiment score]] &gt; 0.5, "Positive", IF(StockData[[#This Row],[sentiment score]] &lt; -0.5, "Negative", "Neutral"))</f>
        <v>Positive</v>
      </c>
    </row>
    <row r="1678" spans="1:15" x14ac:dyDescent="0.3">
      <c r="A1678" s="1">
        <v>43395</v>
      </c>
      <c r="B1678" s="2">
        <v>260.68</v>
      </c>
      <c r="C1678" s="2">
        <v>261.86</v>
      </c>
      <c r="D1678" s="2">
        <v>252.59</v>
      </c>
      <c r="E1678" s="2">
        <v>260.95</v>
      </c>
      <c r="F1678" s="2">
        <v>5600260</v>
      </c>
      <c r="G1678" s="27" t="str">
        <f>TEXT(StockData[[#This Row],[Date]],"dddd")</f>
        <v>Monday</v>
      </c>
      <c r="H1678" s="27" t="str">
        <f>TEXT(StockData[[#This Row],[Date]],"mmm yyyy")</f>
        <v>Oct 2018</v>
      </c>
      <c r="I1678" s="2">
        <f>StockData[[#This Row],[high]] - StockData[[#This Row],[low]]</f>
        <v>9.2700000000000102</v>
      </c>
      <c r="J1678" s="27" t="str">
        <f>IF(StockData[[#This Row],[high]]=_xlfn.MAXIFS(StockData[high],StockData[Date],"&lt;="&amp;StockData[[#This Row],[Date]]),"New High","Repeat")</f>
        <v>Repeat</v>
      </c>
      <c r="K1678" s="27" t="str">
        <f>IF(StockData[[#This Row],[Spread]]&lt;5,"Low",IF(StockData[[#This Row],[Spread]]&lt;=15,"Medium","High"))</f>
        <v>Medium</v>
      </c>
      <c r="L1678" s="27" t="str">
        <f>IF(StockData[[#This Row],[Spread]] &gt; AVERAGE(StockData[Spread]) * 1.2, "High", IF(StockData[[#This Row],[Spread]] &lt; AVERAGE(StockData[Spread]) * 0.8, "Low", "Medium"))</f>
        <v>Low</v>
      </c>
      <c r="M1678" s="13">
        <f>(StockData[[#This Row],[close]] - StockData[[#This Row],[open]] )/ StockData[[#This Row],[open]]</f>
        <v>1.0357526469233613E-3</v>
      </c>
      <c r="N1678" s="27">
        <f>IF(StockData[[#This Row],[change%]] &gt; 0.02, 0.9, IF(StockData[[#This Row],[change%]] &lt; -0.02, -0.9, 0))</f>
        <v>0</v>
      </c>
      <c r="O1678" s="27" t="str">
        <f>IF(StockData[[#This Row],[sentiment score]] &gt; 0.5, "Positive", IF(StockData[[#This Row],[sentiment score]] &lt; -0.5, "Negative", "Neutral"))</f>
        <v>Neutral</v>
      </c>
    </row>
    <row r="1679" spans="1:15" x14ac:dyDescent="0.3">
      <c r="A1679" s="1">
        <v>43392</v>
      </c>
      <c r="B1679" s="2">
        <v>267.39</v>
      </c>
      <c r="C1679" s="2">
        <v>269.66000000000003</v>
      </c>
      <c r="D1679" s="2">
        <v>253.5</v>
      </c>
      <c r="E1679" s="2">
        <v>260</v>
      </c>
      <c r="F1679" s="2">
        <v>9375549</v>
      </c>
      <c r="G1679" s="27" t="str">
        <f>TEXT(StockData[[#This Row],[Date]],"dddd")</f>
        <v>Friday</v>
      </c>
      <c r="H1679" s="27" t="str">
        <f>TEXT(StockData[[#This Row],[Date]],"mmm yyyy")</f>
        <v>Oct 2018</v>
      </c>
      <c r="I1679" s="2">
        <f>StockData[[#This Row],[high]] - StockData[[#This Row],[low]]</f>
        <v>16.160000000000025</v>
      </c>
      <c r="J1679" s="27" t="str">
        <f>IF(StockData[[#This Row],[high]]=_xlfn.MAXIFS(StockData[high],StockData[Date],"&lt;="&amp;StockData[[#This Row],[Date]]),"New High","Repeat")</f>
        <v>Repeat</v>
      </c>
      <c r="K1679" s="27" t="str">
        <f>IF(StockData[[#This Row],[Spread]]&lt;5,"Low",IF(StockData[[#This Row],[Spread]]&lt;=15,"Medium","High"))</f>
        <v>High</v>
      </c>
      <c r="L1679" s="27" t="str">
        <f>IF(StockData[[#This Row],[Spread]] &gt; AVERAGE(StockData[Spread]) * 1.2, "High", IF(StockData[[#This Row],[Spread]] &lt; AVERAGE(StockData[Spread]) * 0.8, "Low", "Medium"))</f>
        <v>Medium</v>
      </c>
      <c r="M1679" s="13">
        <f>(StockData[[#This Row],[close]] - StockData[[#This Row],[open]] )/ StockData[[#This Row],[open]]</f>
        <v>-2.7637533191218769E-2</v>
      </c>
      <c r="N1679" s="27">
        <f>IF(StockData[[#This Row],[change%]] &gt; 0.02, 0.9, IF(StockData[[#This Row],[change%]] &lt; -0.02, -0.9, 0))</f>
        <v>-0.9</v>
      </c>
      <c r="O1679" s="27" t="str">
        <f>IF(StockData[[#This Row],[sentiment score]] &gt; 0.5, "Positive", IF(StockData[[#This Row],[sentiment score]] &lt; -0.5, "Negative", "Neutral"))</f>
        <v>Negative</v>
      </c>
    </row>
    <row r="1680" spans="1:15" x14ac:dyDescent="0.3">
      <c r="A1680" s="1">
        <v>43391</v>
      </c>
      <c r="B1680" s="2">
        <v>269.29000000000002</v>
      </c>
      <c r="C1680" s="2">
        <v>271</v>
      </c>
      <c r="D1680" s="2">
        <v>263</v>
      </c>
      <c r="E1680" s="2">
        <v>263.91000000000003</v>
      </c>
      <c r="F1680" s="2">
        <v>5421184</v>
      </c>
      <c r="G1680" s="27" t="str">
        <f>TEXT(StockData[[#This Row],[Date]],"dddd")</f>
        <v>Thursday</v>
      </c>
      <c r="H1680" s="27" t="str">
        <f>TEXT(StockData[[#This Row],[Date]],"mmm yyyy")</f>
        <v>Oct 2018</v>
      </c>
      <c r="I1680" s="2">
        <f>StockData[[#This Row],[high]] - StockData[[#This Row],[low]]</f>
        <v>8</v>
      </c>
      <c r="J1680" s="27" t="str">
        <f>IF(StockData[[#This Row],[high]]=_xlfn.MAXIFS(StockData[high],StockData[Date],"&lt;="&amp;StockData[[#This Row],[Date]]),"New High","Repeat")</f>
        <v>Repeat</v>
      </c>
      <c r="K1680" s="27" t="str">
        <f>IF(StockData[[#This Row],[Spread]]&lt;5,"Low",IF(StockData[[#This Row],[Spread]]&lt;=15,"Medium","High"))</f>
        <v>Medium</v>
      </c>
      <c r="L1680" s="27" t="str">
        <f>IF(StockData[[#This Row],[Spread]] &gt; AVERAGE(StockData[Spread]) * 1.2, "High", IF(StockData[[#This Row],[Spread]] &lt; AVERAGE(StockData[Spread]) * 0.8, "Low", "Medium"))</f>
        <v>Low</v>
      </c>
      <c r="M1680" s="13">
        <f>(StockData[[#This Row],[close]] - StockData[[#This Row],[open]] )/ StockData[[#This Row],[open]]</f>
        <v>-1.9978461881243251E-2</v>
      </c>
      <c r="N1680" s="27">
        <f>IF(StockData[[#This Row],[change%]] &gt; 0.02, 0.9, IF(StockData[[#This Row],[change%]] &lt; -0.02, -0.9, 0))</f>
        <v>0</v>
      </c>
      <c r="O1680" s="27" t="str">
        <f>IF(StockData[[#This Row],[sentiment score]] &gt; 0.5, "Positive", IF(StockData[[#This Row],[sentiment score]] &lt; -0.5, "Negative", "Neutral"))</f>
        <v>Neutral</v>
      </c>
    </row>
    <row r="1681" spans="1:15" x14ac:dyDescent="0.3">
      <c r="A1681" s="1">
        <v>43390</v>
      </c>
      <c r="B1681" s="2">
        <v>282.39999999999998</v>
      </c>
      <c r="C1681" s="2">
        <v>282.7</v>
      </c>
      <c r="D1681" s="2">
        <v>265.8</v>
      </c>
      <c r="E1681" s="2">
        <v>271.77999999999997</v>
      </c>
      <c r="F1681" s="2">
        <v>8655542</v>
      </c>
      <c r="G1681" s="27" t="str">
        <f>TEXT(StockData[[#This Row],[Date]],"dddd")</f>
        <v>Wednesday</v>
      </c>
      <c r="H1681" s="27" t="str">
        <f>TEXT(StockData[[#This Row],[Date]],"mmm yyyy")</f>
        <v>Oct 2018</v>
      </c>
      <c r="I1681" s="2">
        <f>StockData[[#This Row],[high]] - StockData[[#This Row],[low]]</f>
        <v>16.899999999999977</v>
      </c>
      <c r="J1681" s="27" t="str">
        <f>IF(StockData[[#This Row],[high]]=_xlfn.MAXIFS(StockData[high],StockData[Date],"&lt;="&amp;StockData[[#This Row],[Date]]),"New High","Repeat")</f>
        <v>Repeat</v>
      </c>
      <c r="K1681" s="27" t="str">
        <f>IF(StockData[[#This Row],[Spread]]&lt;5,"Low",IF(StockData[[#This Row],[Spread]]&lt;=15,"Medium","High"))</f>
        <v>High</v>
      </c>
      <c r="L1681" s="27" t="str">
        <f>IF(StockData[[#This Row],[Spread]] &gt; AVERAGE(StockData[Spread]) * 1.2, "High", IF(StockData[[#This Row],[Spread]] &lt; AVERAGE(StockData[Spread]) * 0.8, "Low", "Medium"))</f>
        <v>High</v>
      </c>
      <c r="M1681" s="13">
        <f>(StockData[[#This Row],[close]] - StockData[[#This Row],[open]] )/ StockData[[#This Row],[open]]</f>
        <v>-3.7606232294617584E-2</v>
      </c>
      <c r="N1681" s="27">
        <f>IF(StockData[[#This Row],[change%]] &gt; 0.02, 0.9, IF(StockData[[#This Row],[change%]] &lt; -0.02, -0.9, 0))</f>
        <v>-0.9</v>
      </c>
      <c r="O1681" s="27" t="str">
        <f>IF(StockData[[#This Row],[sentiment score]] &gt; 0.5, "Positive", IF(StockData[[#This Row],[sentiment score]] &lt; -0.5, "Negative", "Neutral"))</f>
        <v>Negative</v>
      </c>
    </row>
    <row r="1682" spans="1:15" x14ac:dyDescent="0.3">
      <c r="A1682" s="1">
        <v>43389</v>
      </c>
      <c r="B1682" s="2">
        <v>265.7</v>
      </c>
      <c r="C1682" s="2">
        <v>277.38</v>
      </c>
      <c r="D1682" s="2">
        <v>262.24</v>
      </c>
      <c r="E1682" s="2">
        <v>276.58999999999997</v>
      </c>
      <c r="F1682" s="2">
        <v>9526401</v>
      </c>
      <c r="G1682" s="27" t="str">
        <f>TEXT(StockData[[#This Row],[Date]],"dddd")</f>
        <v>Tuesday</v>
      </c>
      <c r="H1682" s="27" t="str">
        <f>TEXT(StockData[[#This Row],[Date]],"mmm yyyy")</f>
        <v>Oct 2018</v>
      </c>
      <c r="I1682" s="2">
        <f>StockData[[#This Row],[high]] - StockData[[#This Row],[low]]</f>
        <v>15.139999999999986</v>
      </c>
      <c r="J1682" s="27" t="str">
        <f>IF(StockData[[#This Row],[high]]=_xlfn.MAXIFS(StockData[high],StockData[Date],"&lt;="&amp;StockData[[#This Row],[Date]]),"New High","Repeat")</f>
        <v>Repeat</v>
      </c>
      <c r="K1682" s="27" t="str">
        <f>IF(StockData[[#This Row],[Spread]]&lt;5,"Low",IF(StockData[[#This Row],[Spread]]&lt;=15,"Medium","High"))</f>
        <v>High</v>
      </c>
      <c r="L1682" s="27" t="str">
        <f>IF(StockData[[#This Row],[Spread]] &gt; AVERAGE(StockData[Spread]) * 1.2, "High", IF(StockData[[#This Row],[Spread]] &lt; AVERAGE(StockData[Spread]) * 0.8, "Low", "Medium"))</f>
        <v>Medium</v>
      </c>
      <c r="M1682" s="13">
        <f>(StockData[[#This Row],[close]] - StockData[[#This Row],[open]] )/ StockData[[#This Row],[open]]</f>
        <v>4.0986074520135439E-2</v>
      </c>
      <c r="N1682" s="27">
        <f>IF(StockData[[#This Row],[change%]] &gt; 0.02, 0.9, IF(StockData[[#This Row],[change%]] &lt; -0.02, -0.9, 0))</f>
        <v>0.9</v>
      </c>
      <c r="O1682" s="27" t="str">
        <f>IF(StockData[[#This Row],[sentiment score]] &gt; 0.5, "Positive", IF(StockData[[#This Row],[sentiment score]] &lt; -0.5, "Negative", "Neutral"))</f>
        <v>Positive</v>
      </c>
    </row>
    <row r="1683" spans="1:15" x14ac:dyDescent="0.3">
      <c r="A1683" s="1">
        <v>43388</v>
      </c>
      <c r="B1683" s="2">
        <v>259.06</v>
      </c>
      <c r="C1683" s="2">
        <v>263.27999999999997</v>
      </c>
      <c r="D1683" s="2">
        <v>254.54</v>
      </c>
      <c r="E1683" s="2">
        <v>259.58999999999997</v>
      </c>
      <c r="F1683" s="2">
        <v>6199965</v>
      </c>
      <c r="G1683" s="27" t="str">
        <f>TEXT(StockData[[#This Row],[Date]],"dddd")</f>
        <v>Monday</v>
      </c>
      <c r="H1683" s="27" t="str">
        <f>TEXT(StockData[[#This Row],[Date]],"mmm yyyy")</f>
        <v>Oct 2018</v>
      </c>
      <c r="I1683" s="2">
        <f>StockData[[#This Row],[high]] - StockData[[#This Row],[low]]</f>
        <v>8.7399999999999807</v>
      </c>
      <c r="J1683" s="27" t="str">
        <f>IF(StockData[[#This Row],[high]]=_xlfn.MAXIFS(StockData[high],StockData[Date],"&lt;="&amp;StockData[[#This Row],[Date]]),"New High","Repeat")</f>
        <v>Repeat</v>
      </c>
      <c r="K1683" s="27" t="str">
        <f>IF(StockData[[#This Row],[Spread]]&lt;5,"Low",IF(StockData[[#This Row],[Spread]]&lt;=15,"Medium","High"))</f>
        <v>Medium</v>
      </c>
      <c r="L1683" s="27" t="str">
        <f>IF(StockData[[#This Row],[Spread]] &gt; AVERAGE(StockData[Spread]) * 1.2, "High", IF(StockData[[#This Row],[Spread]] &lt; AVERAGE(StockData[Spread]) * 0.8, "Low", "Medium"))</f>
        <v>Low</v>
      </c>
      <c r="M1683" s="13">
        <f>(StockData[[#This Row],[close]] - StockData[[#This Row],[open]] )/ StockData[[#This Row],[open]]</f>
        <v>2.045858102370002E-3</v>
      </c>
      <c r="N1683" s="27">
        <f>IF(StockData[[#This Row],[change%]] &gt; 0.02, 0.9, IF(StockData[[#This Row],[change%]] &lt; -0.02, -0.9, 0))</f>
        <v>0</v>
      </c>
      <c r="O1683" s="27" t="str">
        <f>IF(StockData[[#This Row],[sentiment score]] &gt; 0.5, "Positive", IF(StockData[[#This Row],[sentiment score]] &lt; -0.5, "Negative", "Neutral"))</f>
        <v>Neutral</v>
      </c>
    </row>
    <row r="1684" spans="1:15" x14ac:dyDescent="0.3">
      <c r="A1684" s="1">
        <v>43385</v>
      </c>
      <c r="B1684" s="2">
        <v>261</v>
      </c>
      <c r="C1684" s="2">
        <v>261.99</v>
      </c>
      <c r="D1684" s="2">
        <v>252.01</v>
      </c>
      <c r="E1684" s="2">
        <v>258.77999999999997</v>
      </c>
      <c r="F1684" s="2">
        <v>7201404</v>
      </c>
      <c r="G1684" s="27" t="str">
        <f>TEXT(StockData[[#This Row],[Date]],"dddd")</f>
        <v>Friday</v>
      </c>
      <c r="H1684" s="27" t="str">
        <f>TEXT(StockData[[#This Row],[Date]],"mmm yyyy")</f>
        <v>Oct 2018</v>
      </c>
      <c r="I1684" s="2">
        <f>StockData[[#This Row],[high]] - StockData[[#This Row],[low]]</f>
        <v>9.9800000000000182</v>
      </c>
      <c r="J1684" s="27" t="str">
        <f>IF(StockData[[#This Row],[high]]=_xlfn.MAXIFS(StockData[high],StockData[Date],"&lt;="&amp;StockData[[#This Row],[Date]]),"New High","Repeat")</f>
        <v>Repeat</v>
      </c>
      <c r="K1684" s="27" t="str">
        <f>IF(StockData[[#This Row],[Spread]]&lt;5,"Low",IF(StockData[[#This Row],[Spread]]&lt;=15,"Medium","High"))</f>
        <v>Medium</v>
      </c>
      <c r="L1684" s="27" t="str">
        <f>IF(StockData[[#This Row],[Spread]] &gt; AVERAGE(StockData[Spread]) * 1.2, "High", IF(StockData[[#This Row],[Spread]] &lt; AVERAGE(StockData[Spread]) * 0.8, "Low", "Medium"))</f>
        <v>Low</v>
      </c>
      <c r="M1684" s="13">
        <f>(StockData[[#This Row],[close]] - StockData[[#This Row],[open]] )/ StockData[[#This Row],[open]]</f>
        <v>-8.5057471264368863E-3</v>
      </c>
      <c r="N1684" s="27">
        <f>IF(StockData[[#This Row],[change%]] &gt; 0.02, 0.9, IF(StockData[[#This Row],[change%]] &lt; -0.02, -0.9, 0))</f>
        <v>0</v>
      </c>
      <c r="O1684" s="27" t="str">
        <f>IF(StockData[[#This Row],[sentiment score]] &gt; 0.5, "Positive", IF(StockData[[#This Row],[sentiment score]] &lt; -0.5, "Negative", "Neutral"))</f>
        <v>Neutral</v>
      </c>
    </row>
    <row r="1685" spans="1:15" x14ac:dyDescent="0.3">
      <c r="A1685" s="1">
        <v>43384</v>
      </c>
      <c r="B1685" s="2">
        <v>257.52999999999997</v>
      </c>
      <c r="C1685" s="2">
        <v>262.25</v>
      </c>
      <c r="D1685" s="2">
        <v>249.03</v>
      </c>
      <c r="E1685" s="2">
        <v>252.23</v>
      </c>
      <c r="F1685" s="2">
        <v>8167738</v>
      </c>
      <c r="G1685" s="27" t="str">
        <f>TEXT(StockData[[#This Row],[Date]],"dddd")</f>
        <v>Thursday</v>
      </c>
      <c r="H1685" s="27" t="str">
        <f>TEXT(StockData[[#This Row],[Date]],"mmm yyyy")</f>
        <v>Oct 2018</v>
      </c>
      <c r="I1685" s="2">
        <f>StockData[[#This Row],[high]] - StockData[[#This Row],[low]]</f>
        <v>13.219999999999999</v>
      </c>
      <c r="J1685" s="27" t="str">
        <f>IF(StockData[[#This Row],[high]]=_xlfn.MAXIFS(StockData[high],StockData[Date],"&lt;="&amp;StockData[[#This Row],[Date]]),"New High","Repeat")</f>
        <v>Repeat</v>
      </c>
      <c r="K1685" s="27" t="str">
        <f>IF(StockData[[#This Row],[Spread]]&lt;5,"Low",IF(StockData[[#This Row],[Spread]]&lt;=15,"Medium","High"))</f>
        <v>Medium</v>
      </c>
      <c r="L1685" s="27" t="str">
        <f>IF(StockData[[#This Row],[Spread]] &gt; AVERAGE(StockData[Spread]) * 1.2, "High", IF(StockData[[#This Row],[Spread]] &lt; AVERAGE(StockData[Spread]) * 0.8, "Low", "Medium"))</f>
        <v>Medium</v>
      </c>
      <c r="M1685" s="13">
        <f>(StockData[[#This Row],[close]] - StockData[[#This Row],[open]] )/ StockData[[#This Row],[open]]</f>
        <v>-2.0580126587193662E-2</v>
      </c>
      <c r="N1685" s="27">
        <f>IF(StockData[[#This Row],[change%]] &gt; 0.02, 0.9, IF(StockData[[#This Row],[change%]] &lt; -0.02, -0.9, 0))</f>
        <v>-0.9</v>
      </c>
      <c r="O1685" s="27" t="str">
        <f>IF(StockData[[#This Row],[sentiment score]] &gt; 0.5, "Positive", IF(StockData[[#This Row],[sentiment score]] &lt; -0.5, "Negative", "Neutral"))</f>
        <v>Negative</v>
      </c>
    </row>
    <row r="1686" spans="1:15" x14ac:dyDescent="0.3">
      <c r="A1686" s="1">
        <v>43383</v>
      </c>
      <c r="B1686" s="2">
        <v>264.61</v>
      </c>
      <c r="C1686" s="2">
        <v>265.51</v>
      </c>
      <c r="D1686" s="2">
        <v>247.77</v>
      </c>
      <c r="E1686" s="2">
        <v>256.88</v>
      </c>
      <c r="F1686" s="2">
        <v>12815278</v>
      </c>
      <c r="G1686" s="27" t="str">
        <f>TEXT(StockData[[#This Row],[Date]],"dddd")</f>
        <v>Wednesday</v>
      </c>
      <c r="H1686" s="27" t="str">
        <f>TEXT(StockData[[#This Row],[Date]],"mmm yyyy")</f>
        <v>Oct 2018</v>
      </c>
      <c r="I1686" s="2">
        <f>StockData[[#This Row],[high]] - StockData[[#This Row],[low]]</f>
        <v>17.739999999999981</v>
      </c>
      <c r="J1686" s="27" t="str">
        <f>IF(StockData[[#This Row],[high]]=_xlfn.MAXIFS(StockData[high],StockData[Date],"&lt;="&amp;StockData[[#This Row],[Date]]),"New High","Repeat")</f>
        <v>Repeat</v>
      </c>
      <c r="K1686" s="27" t="str">
        <f>IF(StockData[[#This Row],[Spread]]&lt;5,"Low",IF(StockData[[#This Row],[Spread]]&lt;=15,"Medium","High"))</f>
        <v>High</v>
      </c>
      <c r="L1686" s="27" t="str">
        <f>IF(StockData[[#This Row],[Spread]] &gt; AVERAGE(StockData[Spread]) * 1.2, "High", IF(StockData[[#This Row],[Spread]] &lt; AVERAGE(StockData[Spread]) * 0.8, "Low", "Medium"))</f>
        <v>High</v>
      </c>
      <c r="M1686" s="13">
        <f>(StockData[[#This Row],[close]] - StockData[[#This Row],[open]] )/ StockData[[#This Row],[open]]</f>
        <v>-2.9212803748913562E-2</v>
      </c>
      <c r="N1686" s="27">
        <f>IF(StockData[[#This Row],[change%]] &gt; 0.02, 0.9, IF(StockData[[#This Row],[change%]] &lt; -0.02, -0.9, 0))</f>
        <v>-0.9</v>
      </c>
      <c r="O1686" s="27" t="str">
        <f>IF(StockData[[#This Row],[sentiment score]] &gt; 0.5, "Positive", IF(StockData[[#This Row],[sentiment score]] &lt; -0.5, "Negative", "Neutral"))</f>
        <v>Negative</v>
      </c>
    </row>
    <row r="1687" spans="1:15" x14ac:dyDescent="0.3">
      <c r="A1687" s="1">
        <v>43382</v>
      </c>
      <c r="B1687" s="2">
        <v>255.25</v>
      </c>
      <c r="C1687" s="2">
        <v>266.77</v>
      </c>
      <c r="D1687" s="2">
        <v>253.3</v>
      </c>
      <c r="E1687" s="2">
        <v>262.8</v>
      </c>
      <c r="F1687" s="2">
        <v>12060574</v>
      </c>
      <c r="G1687" s="27" t="str">
        <f>TEXT(StockData[[#This Row],[Date]],"dddd")</f>
        <v>Tuesday</v>
      </c>
      <c r="H1687" s="27" t="str">
        <f>TEXT(StockData[[#This Row],[Date]],"mmm yyyy")</f>
        <v>Oct 2018</v>
      </c>
      <c r="I1687" s="2">
        <f>StockData[[#This Row],[high]] - StockData[[#This Row],[low]]</f>
        <v>13.46999999999997</v>
      </c>
      <c r="J1687" s="27" t="str">
        <f>IF(StockData[[#This Row],[high]]=_xlfn.MAXIFS(StockData[high],StockData[Date],"&lt;="&amp;StockData[[#This Row],[Date]]),"New High","Repeat")</f>
        <v>Repeat</v>
      </c>
      <c r="K1687" s="27" t="str">
        <f>IF(StockData[[#This Row],[Spread]]&lt;5,"Low",IF(StockData[[#This Row],[Spread]]&lt;=15,"Medium","High"))</f>
        <v>Medium</v>
      </c>
      <c r="L1687" s="27" t="str">
        <f>IF(StockData[[#This Row],[Spread]] &gt; AVERAGE(StockData[Spread]) * 1.2, "High", IF(StockData[[#This Row],[Spread]] &lt; AVERAGE(StockData[Spread]) * 0.8, "Low", "Medium"))</f>
        <v>Medium</v>
      </c>
      <c r="M1687" s="13">
        <f>(StockData[[#This Row],[close]] - StockData[[#This Row],[open]] )/ StockData[[#This Row],[open]]</f>
        <v>2.9578844270323257E-2</v>
      </c>
      <c r="N1687" s="27">
        <f>IF(StockData[[#This Row],[change%]] &gt; 0.02, 0.9, IF(StockData[[#This Row],[change%]] &lt; -0.02, -0.9, 0))</f>
        <v>0.9</v>
      </c>
      <c r="O1687" s="27" t="str">
        <f>IF(StockData[[#This Row],[sentiment score]] &gt; 0.5, "Positive", IF(StockData[[#This Row],[sentiment score]] &lt; -0.5, "Negative", "Neutral"))</f>
        <v>Positive</v>
      </c>
    </row>
    <row r="1688" spans="1:15" x14ac:dyDescent="0.3">
      <c r="A1688" s="1">
        <v>43381</v>
      </c>
      <c r="B1688" s="2">
        <v>264.52</v>
      </c>
      <c r="C1688" s="2">
        <v>267.76</v>
      </c>
      <c r="D1688" s="2">
        <v>249</v>
      </c>
      <c r="E1688" s="2">
        <v>250.56</v>
      </c>
      <c r="F1688" s="2">
        <v>13472653</v>
      </c>
      <c r="G1688" s="27" t="str">
        <f>TEXT(StockData[[#This Row],[Date]],"dddd")</f>
        <v>Monday</v>
      </c>
      <c r="H1688" s="27" t="str">
        <f>TEXT(StockData[[#This Row],[Date]],"mmm yyyy")</f>
        <v>Oct 2018</v>
      </c>
      <c r="I1688" s="2">
        <f>StockData[[#This Row],[high]] - StockData[[#This Row],[low]]</f>
        <v>18.759999999999991</v>
      </c>
      <c r="J1688" s="27" t="str">
        <f>IF(StockData[[#This Row],[high]]=_xlfn.MAXIFS(StockData[high],StockData[Date],"&lt;="&amp;StockData[[#This Row],[Date]]),"New High","Repeat")</f>
        <v>Repeat</v>
      </c>
      <c r="K1688" s="27" t="str">
        <f>IF(StockData[[#This Row],[Spread]]&lt;5,"Low",IF(StockData[[#This Row],[Spread]]&lt;=15,"Medium","High"))</f>
        <v>High</v>
      </c>
      <c r="L1688" s="27" t="str">
        <f>IF(StockData[[#This Row],[Spread]] &gt; AVERAGE(StockData[Spread]) * 1.2, "High", IF(StockData[[#This Row],[Spread]] &lt; AVERAGE(StockData[Spread]) * 0.8, "Low", "Medium"))</f>
        <v>High</v>
      </c>
      <c r="M1688" s="13">
        <f>(StockData[[#This Row],[close]] - StockData[[#This Row],[open]] )/ StockData[[#This Row],[open]]</f>
        <v>-5.2774837441403225E-2</v>
      </c>
      <c r="N1688" s="27">
        <f>IF(StockData[[#This Row],[change%]] &gt; 0.02, 0.9, IF(StockData[[#This Row],[change%]] &lt; -0.02, -0.9, 0))</f>
        <v>-0.9</v>
      </c>
      <c r="O1688" s="27" t="str">
        <f>IF(StockData[[#This Row],[sentiment score]] &gt; 0.5, "Positive", IF(StockData[[#This Row],[sentiment score]] &lt; -0.5, "Negative", "Neutral"))</f>
        <v>Negative</v>
      </c>
    </row>
    <row r="1689" spans="1:15" x14ac:dyDescent="0.3">
      <c r="A1689" s="1">
        <v>43378</v>
      </c>
      <c r="B1689" s="2">
        <v>274.64999999999998</v>
      </c>
      <c r="C1689" s="2">
        <v>274.88</v>
      </c>
      <c r="D1689" s="2">
        <v>260</v>
      </c>
      <c r="E1689" s="2">
        <v>261.95</v>
      </c>
      <c r="F1689" s="2">
        <v>17944537</v>
      </c>
      <c r="G1689" s="27" t="str">
        <f>TEXT(StockData[[#This Row],[Date]],"dddd")</f>
        <v>Friday</v>
      </c>
      <c r="H1689" s="27" t="str">
        <f>TEXT(StockData[[#This Row],[Date]],"mmm yyyy")</f>
        <v>Oct 2018</v>
      </c>
      <c r="I1689" s="2">
        <f>StockData[[#This Row],[high]] - StockData[[#This Row],[low]]</f>
        <v>14.879999999999995</v>
      </c>
      <c r="J1689" s="27" t="str">
        <f>IF(StockData[[#This Row],[high]]=_xlfn.MAXIFS(StockData[high],StockData[Date],"&lt;="&amp;StockData[[#This Row],[Date]]),"New High","Repeat")</f>
        <v>Repeat</v>
      </c>
      <c r="K1689" s="27" t="str">
        <f>IF(StockData[[#This Row],[Spread]]&lt;5,"Low",IF(StockData[[#This Row],[Spread]]&lt;=15,"Medium","High"))</f>
        <v>Medium</v>
      </c>
      <c r="L1689" s="27" t="str">
        <f>IF(StockData[[#This Row],[Spread]] &gt; AVERAGE(StockData[Spread]) * 1.2, "High", IF(StockData[[#This Row],[Spread]] &lt; AVERAGE(StockData[Spread]) * 0.8, "Low", "Medium"))</f>
        <v>Medium</v>
      </c>
      <c r="M1689" s="13">
        <f>(StockData[[#This Row],[close]] - StockData[[#This Row],[open]] )/ StockData[[#This Row],[open]]</f>
        <v>-4.6240669943564502E-2</v>
      </c>
      <c r="N1689" s="27">
        <f>IF(StockData[[#This Row],[change%]] &gt; 0.02, 0.9, IF(StockData[[#This Row],[change%]] &lt; -0.02, -0.9, 0))</f>
        <v>-0.9</v>
      </c>
      <c r="O1689" s="27" t="str">
        <f>IF(StockData[[#This Row],[sentiment score]] &gt; 0.5, "Positive", IF(StockData[[#This Row],[sentiment score]] &lt; -0.5, "Negative", "Neutral"))</f>
        <v>Negative</v>
      </c>
    </row>
    <row r="1690" spans="1:15" x14ac:dyDescent="0.3">
      <c r="A1690" s="1">
        <v>43377</v>
      </c>
      <c r="B1690" s="2">
        <v>293.95</v>
      </c>
      <c r="C1690" s="2">
        <v>294</v>
      </c>
      <c r="D1690" s="2">
        <v>277.67</v>
      </c>
      <c r="E1690" s="2">
        <v>281.83</v>
      </c>
      <c r="F1690" s="2">
        <v>9814212</v>
      </c>
      <c r="G1690" s="27" t="str">
        <f>TEXT(StockData[[#This Row],[Date]],"dddd")</f>
        <v>Thursday</v>
      </c>
      <c r="H1690" s="27" t="str">
        <f>TEXT(StockData[[#This Row],[Date]],"mmm yyyy")</f>
        <v>Oct 2018</v>
      </c>
      <c r="I1690" s="2">
        <f>StockData[[#This Row],[high]] - StockData[[#This Row],[low]]</f>
        <v>16.329999999999984</v>
      </c>
      <c r="J1690" s="27" t="str">
        <f>IF(StockData[[#This Row],[high]]=_xlfn.MAXIFS(StockData[high],StockData[Date],"&lt;="&amp;StockData[[#This Row],[Date]]),"New High","Repeat")</f>
        <v>Repeat</v>
      </c>
      <c r="K1690" s="27" t="str">
        <f>IF(StockData[[#This Row],[Spread]]&lt;5,"Low",IF(StockData[[#This Row],[Spread]]&lt;=15,"Medium","High"))</f>
        <v>High</v>
      </c>
      <c r="L1690" s="27" t="str">
        <f>IF(StockData[[#This Row],[Spread]] &gt; AVERAGE(StockData[Spread]) * 1.2, "High", IF(StockData[[#This Row],[Spread]] &lt; AVERAGE(StockData[Spread]) * 0.8, "Low", "Medium"))</f>
        <v>Medium</v>
      </c>
      <c r="M1690" s="13">
        <f>(StockData[[#This Row],[close]] - StockData[[#This Row],[open]] )/ StockData[[#This Row],[open]]</f>
        <v>-4.1231501956115003E-2</v>
      </c>
      <c r="N1690" s="27">
        <f>IF(StockData[[#This Row],[change%]] &gt; 0.02, 0.9, IF(StockData[[#This Row],[change%]] &lt; -0.02, -0.9, 0))</f>
        <v>-0.9</v>
      </c>
      <c r="O1690" s="27" t="str">
        <f>IF(StockData[[#This Row],[sentiment score]] &gt; 0.5, "Positive", IF(StockData[[#This Row],[sentiment score]] &lt; -0.5, "Negative", "Neutral"))</f>
        <v>Negative</v>
      </c>
    </row>
    <row r="1691" spans="1:15" x14ac:dyDescent="0.3">
      <c r="A1691" s="1">
        <v>43376</v>
      </c>
      <c r="B1691" s="2">
        <v>303.33</v>
      </c>
      <c r="C1691" s="2">
        <v>304.60000000000002</v>
      </c>
      <c r="D1691" s="2">
        <v>291.57</v>
      </c>
      <c r="E1691" s="2">
        <v>294.8</v>
      </c>
      <c r="F1691" s="2">
        <v>7994988</v>
      </c>
      <c r="G1691" s="27" t="str">
        <f>TEXT(StockData[[#This Row],[Date]],"dddd")</f>
        <v>Wednesday</v>
      </c>
      <c r="H1691" s="27" t="str">
        <f>TEXT(StockData[[#This Row],[Date]],"mmm yyyy")</f>
        <v>Oct 2018</v>
      </c>
      <c r="I1691" s="2">
        <f>StockData[[#This Row],[high]] - StockData[[#This Row],[low]]</f>
        <v>13.03000000000003</v>
      </c>
      <c r="J1691" s="27" t="str">
        <f>IF(StockData[[#This Row],[high]]=_xlfn.MAXIFS(StockData[high],StockData[Date],"&lt;="&amp;StockData[[#This Row],[Date]]),"New High","Repeat")</f>
        <v>Repeat</v>
      </c>
      <c r="K1691" s="27" t="str">
        <f>IF(StockData[[#This Row],[Spread]]&lt;5,"Low",IF(StockData[[#This Row],[Spread]]&lt;=15,"Medium","High"))</f>
        <v>Medium</v>
      </c>
      <c r="L1691" s="27" t="str">
        <f>IF(StockData[[#This Row],[Spread]] &gt; AVERAGE(StockData[Spread]) * 1.2, "High", IF(StockData[[#This Row],[Spread]] &lt; AVERAGE(StockData[Spread]) * 0.8, "Low", "Medium"))</f>
        <v>Medium</v>
      </c>
      <c r="M1691" s="13">
        <f>(StockData[[#This Row],[close]] - StockData[[#This Row],[open]] )/ StockData[[#This Row],[open]]</f>
        <v>-2.8121188144924581E-2</v>
      </c>
      <c r="N1691" s="27">
        <f>IF(StockData[[#This Row],[change%]] &gt; 0.02, 0.9, IF(StockData[[#This Row],[change%]] &lt; -0.02, -0.9, 0))</f>
        <v>-0.9</v>
      </c>
      <c r="O1691" s="27" t="str">
        <f>IF(StockData[[#This Row],[sentiment score]] &gt; 0.5, "Positive", IF(StockData[[#This Row],[sentiment score]] &lt; -0.5, "Negative", "Neutral"))</f>
        <v>Negative</v>
      </c>
    </row>
    <row r="1692" spans="1:15" x14ac:dyDescent="0.3">
      <c r="A1692" s="1">
        <v>43375</v>
      </c>
      <c r="B1692" s="2">
        <v>313.95</v>
      </c>
      <c r="C1692" s="2">
        <v>316.83999999999997</v>
      </c>
      <c r="D1692" s="2">
        <v>299.14999999999998</v>
      </c>
      <c r="E1692" s="2">
        <v>301.02</v>
      </c>
      <c r="F1692" s="2">
        <v>11743511</v>
      </c>
      <c r="G1692" s="27" t="str">
        <f>TEXT(StockData[[#This Row],[Date]],"dddd")</f>
        <v>Tuesday</v>
      </c>
      <c r="H1692" s="27" t="str">
        <f>TEXT(StockData[[#This Row],[Date]],"mmm yyyy")</f>
        <v>Oct 2018</v>
      </c>
      <c r="I1692" s="2">
        <f>StockData[[#This Row],[high]] - StockData[[#This Row],[low]]</f>
        <v>17.689999999999998</v>
      </c>
      <c r="J1692" s="27" t="str">
        <f>IF(StockData[[#This Row],[high]]=_xlfn.MAXIFS(StockData[high],StockData[Date],"&lt;="&amp;StockData[[#This Row],[Date]]),"New High","Repeat")</f>
        <v>Repeat</v>
      </c>
      <c r="K1692" s="27" t="str">
        <f>IF(StockData[[#This Row],[Spread]]&lt;5,"Low",IF(StockData[[#This Row],[Spread]]&lt;=15,"Medium","High"))</f>
        <v>High</v>
      </c>
      <c r="L1692" s="27" t="str">
        <f>IF(StockData[[#This Row],[Spread]] &gt; AVERAGE(StockData[Spread]) * 1.2, "High", IF(StockData[[#This Row],[Spread]] &lt; AVERAGE(StockData[Spread]) * 0.8, "Low", "Medium"))</f>
        <v>High</v>
      </c>
      <c r="M1692" s="13">
        <f>(StockData[[#This Row],[close]] - StockData[[#This Row],[open]] )/ StockData[[#This Row],[open]]</f>
        <v>-4.1184902054467294E-2</v>
      </c>
      <c r="N1692" s="27">
        <f>IF(StockData[[#This Row],[change%]] &gt; 0.02, 0.9, IF(StockData[[#This Row],[change%]] &lt; -0.02, -0.9, 0))</f>
        <v>-0.9</v>
      </c>
      <c r="O1692" s="27" t="str">
        <f>IF(StockData[[#This Row],[sentiment score]] &gt; 0.5, "Positive", IF(StockData[[#This Row],[sentiment score]] &lt; -0.5, "Negative", "Neutral"))</f>
        <v>Negative</v>
      </c>
    </row>
    <row r="1693" spans="1:15" x14ac:dyDescent="0.3">
      <c r="A1693" s="1">
        <v>43374</v>
      </c>
      <c r="B1693" s="2">
        <v>305.77</v>
      </c>
      <c r="C1693" s="2">
        <v>311.44</v>
      </c>
      <c r="D1693" s="2">
        <v>301.05</v>
      </c>
      <c r="E1693" s="2">
        <v>310.7</v>
      </c>
      <c r="F1693" s="2">
        <v>21777597</v>
      </c>
      <c r="G1693" s="27" t="str">
        <f>TEXT(StockData[[#This Row],[Date]],"dddd")</f>
        <v>Monday</v>
      </c>
      <c r="H1693" s="27" t="str">
        <f>TEXT(StockData[[#This Row],[Date]],"mmm yyyy")</f>
        <v>Oct 2018</v>
      </c>
      <c r="I1693" s="2">
        <f>StockData[[#This Row],[high]] - StockData[[#This Row],[low]]</f>
        <v>10.389999999999986</v>
      </c>
      <c r="J1693" s="27" t="str">
        <f>IF(StockData[[#This Row],[high]]=_xlfn.MAXIFS(StockData[high],StockData[Date],"&lt;="&amp;StockData[[#This Row],[Date]]),"New High","Repeat")</f>
        <v>Repeat</v>
      </c>
      <c r="K1693" s="27" t="str">
        <f>IF(StockData[[#This Row],[Spread]]&lt;5,"Low",IF(StockData[[#This Row],[Spread]]&lt;=15,"Medium","High"))</f>
        <v>Medium</v>
      </c>
      <c r="L1693" s="27" t="str">
        <f>IF(StockData[[#This Row],[Spread]] &gt; AVERAGE(StockData[Spread]) * 1.2, "High", IF(StockData[[#This Row],[Spread]] &lt; AVERAGE(StockData[Spread]) * 0.8, "Low", "Medium"))</f>
        <v>Low</v>
      </c>
      <c r="M1693" s="13">
        <f>(StockData[[#This Row],[close]] - StockData[[#This Row],[open]] )/ StockData[[#This Row],[open]]</f>
        <v>1.6123229878666996E-2</v>
      </c>
      <c r="N1693" s="27">
        <f>IF(StockData[[#This Row],[change%]] &gt; 0.02, 0.9, IF(StockData[[#This Row],[change%]] &lt; -0.02, -0.9, 0))</f>
        <v>0</v>
      </c>
      <c r="O1693" s="27" t="str">
        <f>IF(StockData[[#This Row],[sentiment score]] &gt; 0.5, "Positive", IF(StockData[[#This Row],[sentiment score]] &lt; -0.5, "Negative", "Neutral"))</f>
        <v>Neutral</v>
      </c>
    </row>
    <row r="1694" spans="1:15" x14ac:dyDescent="0.3">
      <c r="A1694" s="1">
        <v>43371</v>
      </c>
      <c r="B1694" s="2">
        <v>270.26</v>
      </c>
      <c r="C1694" s="2">
        <v>278</v>
      </c>
      <c r="D1694" s="2">
        <v>260.56</v>
      </c>
      <c r="E1694" s="2">
        <v>264.77</v>
      </c>
      <c r="F1694" s="2">
        <v>33649700</v>
      </c>
      <c r="G1694" s="27" t="str">
        <f>TEXT(StockData[[#This Row],[Date]],"dddd")</f>
        <v>Friday</v>
      </c>
      <c r="H1694" s="27" t="str">
        <f>TEXT(StockData[[#This Row],[Date]],"mmm yyyy")</f>
        <v>Sep 2018</v>
      </c>
      <c r="I1694" s="2">
        <f>StockData[[#This Row],[high]] - StockData[[#This Row],[low]]</f>
        <v>17.439999999999998</v>
      </c>
      <c r="J1694" s="27" t="str">
        <f>IF(StockData[[#This Row],[high]]=_xlfn.MAXIFS(StockData[high],StockData[Date],"&lt;="&amp;StockData[[#This Row],[Date]]),"New High","Repeat")</f>
        <v>Repeat</v>
      </c>
      <c r="K1694" s="27" t="str">
        <f>IF(StockData[[#This Row],[Spread]]&lt;5,"Low",IF(StockData[[#This Row],[Spread]]&lt;=15,"Medium","High"))</f>
        <v>High</v>
      </c>
      <c r="L1694" s="27" t="str">
        <f>IF(StockData[[#This Row],[Spread]] &gt; AVERAGE(StockData[Spread]) * 1.2, "High", IF(StockData[[#This Row],[Spread]] &lt; AVERAGE(StockData[Spread]) * 0.8, "Low", "Medium"))</f>
        <v>High</v>
      </c>
      <c r="M1694" s="13">
        <f>(StockData[[#This Row],[close]] - StockData[[#This Row],[open]] )/ StockData[[#This Row],[open]]</f>
        <v>-2.031377192333312E-2</v>
      </c>
      <c r="N1694" s="27">
        <f>IF(StockData[[#This Row],[change%]] &gt; 0.02, 0.9, IF(StockData[[#This Row],[change%]] &lt; -0.02, -0.9, 0))</f>
        <v>-0.9</v>
      </c>
      <c r="O1694" s="27" t="str">
        <f>IF(StockData[[#This Row],[sentiment score]] &gt; 0.5, "Positive", IF(StockData[[#This Row],[sentiment score]] &lt; -0.5, "Negative", "Neutral"))</f>
        <v>Negative</v>
      </c>
    </row>
    <row r="1695" spans="1:15" x14ac:dyDescent="0.3">
      <c r="A1695" s="1">
        <v>43370</v>
      </c>
      <c r="B1695" s="2">
        <v>312.89999999999998</v>
      </c>
      <c r="C1695" s="2">
        <v>314.95999999999998</v>
      </c>
      <c r="D1695" s="2">
        <v>306.91000000000003</v>
      </c>
      <c r="E1695" s="2">
        <v>307.52</v>
      </c>
      <c r="F1695" s="2">
        <v>8509084</v>
      </c>
      <c r="G1695" s="27" t="str">
        <f>TEXT(StockData[[#This Row],[Date]],"dddd")</f>
        <v>Thursday</v>
      </c>
      <c r="H1695" s="27" t="str">
        <f>TEXT(StockData[[#This Row],[Date]],"mmm yyyy")</f>
        <v>Sep 2018</v>
      </c>
      <c r="I1695" s="2">
        <f>StockData[[#This Row],[high]] - StockData[[#This Row],[low]]</f>
        <v>8.0499999999999545</v>
      </c>
      <c r="J1695" s="27" t="str">
        <f>IF(StockData[[#This Row],[high]]=_xlfn.MAXIFS(StockData[high],StockData[Date],"&lt;="&amp;StockData[[#This Row],[Date]]),"New High","Repeat")</f>
        <v>Repeat</v>
      </c>
      <c r="K1695" s="27" t="str">
        <f>IF(StockData[[#This Row],[Spread]]&lt;5,"Low",IF(StockData[[#This Row],[Spread]]&lt;=15,"Medium","High"))</f>
        <v>Medium</v>
      </c>
      <c r="L1695" s="27" t="str">
        <f>IF(StockData[[#This Row],[Spread]] &gt; AVERAGE(StockData[Spread]) * 1.2, "High", IF(StockData[[#This Row],[Spread]] &lt; AVERAGE(StockData[Spread]) * 0.8, "Low", "Medium"))</f>
        <v>Low</v>
      </c>
      <c r="M1695" s="13">
        <f>(StockData[[#This Row],[close]] - StockData[[#This Row],[open]] )/ StockData[[#This Row],[open]]</f>
        <v>-1.7193991690635974E-2</v>
      </c>
      <c r="N1695" s="27">
        <f>IF(StockData[[#This Row],[change%]] &gt; 0.02, 0.9, IF(StockData[[#This Row],[change%]] &lt; -0.02, -0.9, 0))</f>
        <v>0</v>
      </c>
      <c r="O1695" s="27" t="str">
        <f>IF(StockData[[#This Row],[sentiment score]] &gt; 0.5, "Positive", IF(StockData[[#This Row],[sentiment score]] &lt; -0.5, "Negative", "Neutral"))</f>
        <v>Neutral</v>
      </c>
    </row>
    <row r="1696" spans="1:15" x14ac:dyDescent="0.3">
      <c r="A1696" s="1">
        <v>43369</v>
      </c>
      <c r="B1696" s="2">
        <v>301.91000000000003</v>
      </c>
      <c r="C1696" s="2">
        <v>313.89</v>
      </c>
      <c r="D1696" s="2">
        <v>301.11</v>
      </c>
      <c r="E1696" s="2">
        <v>309.58</v>
      </c>
      <c r="F1696" s="2">
        <v>7843216</v>
      </c>
      <c r="G1696" s="27" t="str">
        <f>TEXT(StockData[[#This Row],[Date]],"dddd")</f>
        <v>Wednesday</v>
      </c>
      <c r="H1696" s="27" t="str">
        <f>TEXT(StockData[[#This Row],[Date]],"mmm yyyy")</f>
        <v>Sep 2018</v>
      </c>
      <c r="I1696" s="2">
        <f>StockData[[#This Row],[high]] - StockData[[#This Row],[low]]</f>
        <v>12.779999999999973</v>
      </c>
      <c r="J1696" s="27" t="str">
        <f>IF(StockData[[#This Row],[high]]=_xlfn.MAXIFS(StockData[high],StockData[Date],"&lt;="&amp;StockData[[#This Row],[Date]]),"New High","Repeat")</f>
        <v>Repeat</v>
      </c>
      <c r="K1696" s="27" t="str">
        <f>IF(StockData[[#This Row],[Spread]]&lt;5,"Low",IF(StockData[[#This Row],[Spread]]&lt;=15,"Medium","High"))</f>
        <v>Medium</v>
      </c>
      <c r="L1696" s="27" t="str">
        <f>IF(StockData[[#This Row],[Spread]] &gt; AVERAGE(StockData[Spread]) * 1.2, "High", IF(StockData[[#This Row],[Spread]] &lt; AVERAGE(StockData[Spread]) * 0.8, "Low", "Medium"))</f>
        <v>Medium</v>
      </c>
      <c r="M1696" s="13">
        <f>(StockData[[#This Row],[close]] - StockData[[#This Row],[open]] )/ StockData[[#This Row],[open]]</f>
        <v>2.5404921996621373E-2</v>
      </c>
      <c r="N1696" s="27">
        <f>IF(StockData[[#This Row],[change%]] &gt; 0.02, 0.9, IF(StockData[[#This Row],[change%]] &lt; -0.02, -0.9, 0))</f>
        <v>0.9</v>
      </c>
      <c r="O1696" s="27" t="str">
        <f>IF(StockData[[#This Row],[sentiment score]] &gt; 0.5, "Positive", IF(StockData[[#This Row],[sentiment score]] &lt; -0.5, "Negative", "Neutral"))</f>
        <v>Positive</v>
      </c>
    </row>
    <row r="1697" spans="1:15" x14ac:dyDescent="0.3">
      <c r="A1697" s="1">
        <v>43368</v>
      </c>
      <c r="B1697" s="2">
        <v>300</v>
      </c>
      <c r="C1697" s="2">
        <v>304.60000000000002</v>
      </c>
      <c r="D1697" s="2">
        <v>296.5</v>
      </c>
      <c r="E1697" s="2">
        <v>300.99</v>
      </c>
      <c r="F1697" s="2">
        <v>4481729</v>
      </c>
      <c r="G1697" s="27" t="str">
        <f>TEXT(StockData[[#This Row],[Date]],"dddd")</f>
        <v>Tuesday</v>
      </c>
      <c r="H1697" s="27" t="str">
        <f>TEXT(StockData[[#This Row],[Date]],"mmm yyyy")</f>
        <v>Sep 2018</v>
      </c>
      <c r="I1697" s="2">
        <f>StockData[[#This Row],[high]] - StockData[[#This Row],[low]]</f>
        <v>8.1000000000000227</v>
      </c>
      <c r="J1697" s="27" t="str">
        <f>IF(StockData[[#This Row],[high]]=_xlfn.MAXIFS(StockData[high],StockData[Date],"&lt;="&amp;StockData[[#This Row],[Date]]),"New High","Repeat")</f>
        <v>Repeat</v>
      </c>
      <c r="K1697" s="27" t="str">
        <f>IF(StockData[[#This Row],[Spread]]&lt;5,"Low",IF(StockData[[#This Row],[Spread]]&lt;=15,"Medium","High"))</f>
        <v>Medium</v>
      </c>
      <c r="L1697" s="27" t="str">
        <f>IF(StockData[[#This Row],[Spread]] &gt; AVERAGE(StockData[Spread]) * 1.2, "High", IF(StockData[[#This Row],[Spread]] &lt; AVERAGE(StockData[Spread]) * 0.8, "Low", "Medium"))</f>
        <v>Low</v>
      </c>
      <c r="M1697" s="13">
        <f>(StockData[[#This Row],[close]] - StockData[[#This Row],[open]] )/ StockData[[#This Row],[open]]</f>
        <v>3.3000000000000303E-3</v>
      </c>
      <c r="N1697" s="27">
        <f>IF(StockData[[#This Row],[change%]] &gt; 0.02, 0.9, IF(StockData[[#This Row],[change%]] &lt; -0.02, -0.9, 0))</f>
        <v>0</v>
      </c>
      <c r="O1697" s="27" t="str">
        <f>IF(StockData[[#This Row],[sentiment score]] &gt; 0.5, "Positive", IF(StockData[[#This Row],[sentiment score]] &lt; -0.5, "Negative", "Neutral"))</f>
        <v>Neutral</v>
      </c>
    </row>
    <row r="1698" spans="1:15" x14ac:dyDescent="0.3">
      <c r="A1698" s="1">
        <v>43367</v>
      </c>
      <c r="B1698" s="2">
        <v>298.48</v>
      </c>
      <c r="C1698" s="2">
        <v>303</v>
      </c>
      <c r="D1698" s="2">
        <v>293.58</v>
      </c>
      <c r="E1698" s="2">
        <v>299.68</v>
      </c>
      <c r="F1698" s="2">
        <v>4842961</v>
      </c>
      <c r="G1698" s="27" t="str">
        <f>TEXT(StockData[[#This Row],[Date]],"dddd")</f>
        <v>Monday</v>
      </c>
      <c r="H1698" s="27" t="str">
        <f>TEXT(StockData[[#This Row],[Date]],"mmm yyyy")</f>
        <v>Sep 2018</v>
      </c>
      <c r="I1698" s="2">
        <f>StockData[[#This Row],[high]] - StockData[[#This Row],[low]]</f>
        <v>9.4200000000000159</v>
      </c>
      <c r="J1698" s="27" t="str">
        <f>IF(StockData[[#This Row],[high]]=_xlfn.MAXIFS(StockData[high],StockData[Date],"&lt;="&amp;StockData[[#This Row],[Date]]),"New High","Repeat")</f>
        <v>Repeat</v>
      </c>
      <c r="K1698" s="27" t="str">
        <f>IF(StockData[[#This Row],[Spread]]&lt;5,"Low",IF(StockData[[#This Row],[Spread]]&lt;=15,"Medium","High"))</f>
        <v>Medium</v>
      </c>
      <c r="L1698" s="27" t="str">
        <f>IF(StockData[[#This Row],[Spread]] &gt; AVERAGE(StockData[Spread]) * 1.2, "High", IF(StockData[[#This Row],[Spread]] &lt; AVERAGE(StockData[Spread]) * 0.8, "Low", "Medium"))</f>
        <v>Low</v>
      </c>
      <c r="M1698" s="13">
        <f>(StockData[[#This Row],[close]] - StockData[[#This Row],[open]] )/ StockData[[#This Row],[open]]</f>
        <v>4.0203698740283724E-3</v>
      </c>
      <c r="N1698" s="27">
        <f>IF(StockData[[#This Row],[change%]] &gt; 0.02, 0.9, IF(StockData[[#This Row],[change%]] &lt; -0.02, -0.9, 0))</f>
        <v>0</v>
      </c>
      <c r="O1698" s="27" t="str">
        <f>IF(StockData[[#This Row],[sentiment score]] &gt; 0.5, "Positive", IF(StockData[[#This Row],[sentiment score]] &lt; -0.5, "Negative", "Neutral"))</f>
        <v>Neutral</v>
      </c>
    </row>
    <row r="1699" spans="1:15" x14ac:dyDescent="0.3">
      <c r="A1699" s="1">
        <v>43364</v>
      </c>
      <c r="B1699" s="2">
        <v>297.7</v>
      </c>
      <c r="C1699" s="2">
        <v>300.58</v>
      </c>
      <c r="D1699" s="2">
        <v>295.37</v>
      </c>
      <c r="E1699" s="2">
        <v>299.10000000000002</v>
      </c>
      <c r="F1699" s="2">
        <v>5050478</v>
      </c>
      <c r="G1699" s="27" t="str">
        <f>TEXT(StockData[[#This Row],[Date]],"dddd")</f>
        <v>Friday</v>
      </c>
      <c r="H1699" s="27" t="str">
        <f>TEXT(StockData[[#This Row],[Date]],"mmm yyyy")</f>
        <v>Sep 2018</v>
      </c>
      <c r="I1699" s="2">
        <f>StockData[[#This Row],[high]] - StockData[[#This Row],[low]]</f>
        <v>5.2099999999999795</v>
      </c>
      <c r="J1699" s="27" t="str">
        <f>IF(StockData[[#This Row],[high]]=_xlfn.MAXIFS(StockData[high],StockData[Date],"&lt;="&amp;StockData[[#This Row],[Date]]),"New High","Repeat")</f>
        <v>Repeat</v>
      </c>
      <c r="K1699" s="27" t="str">
        <f>IF(StockData[[#This Row],[Spread]]&lt;5,"Low",IF(StockData[[#This Row],[Spread]]&lt;=15,"Medium","High"))</f>
        <v>Medium</v>
      </c>
      <c r="L1699" s="27" t="str">
        <f>IF(StockData[[#This Row],[Spread]] &gt; AVERAGE(StockData[Spread]) * 1.2, "High", IF(StockData[[#This Row],[Spread]] &lt; AVERAGE(StockData[Spread]) * 0.8, "Low", "Medium"))</f>
        <v>Low</v>
      </c>
      <c r="M1699" s="13">
        <f>(StockData[[#This Row],[close]] - StockData[[#This Row],[open]] )/ StockData[[#This Row],[open]]</f>
        <v>4.7027208599262149E-3</v>
      </c>
      <c r="N1699" s="27">
        <f>IF(StockData[[#This Row],[change%]] &gt; 0.02, 0.9, IF(StockData[[#This Row],[change%]] &lt; -0.02, -0.9, 0))</f>
        <v>0</v>
      </c>
      <c r="O1699" s="27" t="str">
        <f>IF(StockData[[#This Row],[sentiment score]] &gt; 0.5, "Positive", IF(StockData[[#This Row],[sentiment score]] &lt; -0.5, "Negative", "Neutral"))</f>
        <v>Neutral</v>
      </c>
    </row>
    <row r="1700" spans="1:15" x14ac:dyDescent="0.3">
      <c r="A1700" s="1">
        <v>43363</v>
      </c>
      <c r="B1700" s="2">
        <v>303.56</v>
      </c>
      <c r="C1700" s="2">
        <v>305.98</v>
      </c>
      <c r="D1700" s="2">
        <v>293.33</v>
      </c>
      <c r="E1700" s="2">
        <v>298.33</v>
      </c>
      <c r="F1700" s="2">
        <v>7349422</v>
      </c>
      <c r="G1700" s="27" t="str">
        <f>TEXT(StockData[[#This Row],[Date]],"dddd")</f>
        <v>Thursday</v>
      </c>
      <c r="H1700" s="27" t="str">
        <f>TEXT(StockData[[#This Row],[Date]],"mmm yyyy")</f>
        <v>Sep 2018</v>
      </c>
      <c r="I1700" s="2">
        <f>StockData[[#This Row],[high]] - StockData[[#This Row],[low]]</f>
        <v>12.650000000000034</v>
      </c>
      <c r="J1700" s="27" t="str">
        <f>IF(StockData[[#This Row],[high]]=_xlfn.MAXIFS(StockData[high],StockData[Date],"&lt;="&amp;StockData[[#This Row],[Date]]),"New High","Repeat")</f>
        <v>Repeat</v>
      </c>
      <c r="K1700" s="27" t="str">
        <f>IF(StockData[[#This Row],[Spread]]&lt;5,"Low",IF(StockData[[#This Row],[Spread]]&lt;=15,"Medium","High"))</f>
        <v>Medium</v>
      </c>
      <c r="L1700" s="27" t="str">
        <f>IF(StockData[[#This Row],[Spread]] &gt; AVERAGE(StockData[Spread]) * 1.2, "High", IF(StockData[[#This Row],[Spread]] &lt; AVERAGE(StockData[Spread]) * 0.8, "Low", "Medium"))</f>
        <v>Medium</v>
      </c>
      <c r="M1700" s="13">
        <f>(StockData[[#This Row],[close]] - StockData[[#This Row],[open]] )/ StockData[[#This Row],[open]]</f>
        <v>-1.7228883910923764E-2</v>
      </c>
      <c r="N1700" s="27">
        <f>IF(StockData[[#This Row],[change%]] &gt; 0.02, 0.9, IF(StockData[[#This Row],[change%]] &lt; -0.02, -0.9, 0))</f>
        <v>0</v>
      </c>
      <c r="O1700" s="27" t="str">
        <f>IF(StockData[[#This Row],[sentiment score]] &gt; 0.5, "Positive", IF(StockData[[#This Row],[sentiment score]] &lt; -0.5, "Negative", "Neutral"))</f>
        <v>Neutral</v>
      </c>
    </row>
    <row r="1701" spans="1:15" x14ac:dyDescent="0.3">
      <c r="A1701" s="1">
        <v>43362</v>
      </c>
      <c r="B1701" s="2">
        <v>280.51</v>
      </c>
      <c r="C1701" s="2">
        <v>300</v>
      </c>
      <c r="D1701" s="2">
        <v>280.5</v>
      </c>
      <c r="E1701" s="2">
        <v>299.02</v>
      </c>
      <c r="F1701" s="2">
        <v>8294917</v>
      </c>
      <c r="G1701" s="27" t="str">
        <f>TEXT(StockData[[#This Row],[Date]],"dddd")</f>
        <v>Wednesday</v>
      </c>
      <c r="H1701" s="27" t="str">
        <f>TEXT(StockData[[#This Row],[Date]],"mmm yyyy")</f>
        <v>Sep 2018</v>
      </c>
      <c r="I1701" s="2">
        <f>StockData[[#This Row],[high]] - StockData[[#This Row],[low]]</f>
        <v>19.5</v>
      </c>
      <c r="J1701" s="27" t="str">
        <f>IF(StockData[[#This Row],[high]]=_xlfn.MAXIFS(StockData[high],StockData[Date],"&lt;="&amp;StockData[[#This Row],[Date]]),"New High","Repeat")</f>
        <v>Repeat</v>
      </c>
      <c r="K1701" s="27" t="str">
        <f>IF(StockData[[#This Row],[Spread]]&lt;5,"Low",IF(StockData[[#This Row],[Spread]]&lt;=15,"Medium","High"))</f>
        <v>High</v>
      </c>
      <c r="L1701" s="27" t="str">
        <f>IF(StockData[[#This Row],[Spread]] &gt; AVERAGE(StockData[Spread]) * 1.2, "High", IF(StockData[[#This Row],[Spread]] &lt; AVERAGE(StockData[Spread]) * 0.8, "Low", "Medium"))</f>
        <v>High</v>
      </c>
      <c r="M1701" s="13">
        <f>(StockData[[#This Row],[close]] - StockData[[#This Row],[open]] )/ StockData[[#This Row],[open]]</f>
        <v>6.5986952336815063E-2</v>
      </c>
      <c r="N1701" s="27">
        <f>IF(StockData[[#This Row],[change%]] &gt; 0.02, 0.9, IF(StockData[[#This Row],[change%]] &lt; -0.02, -0.9, 0))</f>
        <v>0.9</v>
      </c>
      <c r="O1701" s="27" t="str">
        <f>IF(StockData[[#This Row],[sentiment score]] &gt; 0.5, "Positive", IF(StockData[[#This Row],[sentiment score]] &lt; -0.5, "Negative", "Neutral"))</f>
        <v>Positive</v>
      </c>
    </row>
    <row r="1702" spans="1:15" x14ac:dyDescent="0.3">
      <c r="A1702" s="1">
        <v>43361</v>
      </c>
      <c r="B1702" s="2">
        <v>296.69</v>
      </c>
      <c r="C1702" s="2">
        <v>302.64</v>
      </c>
      <c r="D1702" s="2">
        <v>275.5</v>
      </c>
      <c r="E1702" s="2">
        <v>284.95999999999998</v>
      </c>
      <c r="F1702" s="2">
        <v>16547522</v>
      </c>
      <c r="G1702" s="27" t="str">
        <f>TEXT(StockData[[#This Row],[Date]],"dddd")</f>
        <v>Tuesday</v>
      </c>
      <c r="H1702" s="27" t="str">
        <f>TEXT(StockData[[#This Row],[Date]],"mmm yyyy")</f>
        <v>Sep 2018</v>
      </c>
      <c r="I1702" s="2">
        <f>StockData[[#This Row],[high]] - StockData[[#This Row],[low]]</f>
        <v>27.139999999999986</v>
      </c>
      <c r="J1702" s="27" t="str">
        <f>IF(StockData[[#This Row],[high]]=_xlfn.MAXIFS(StockData[high],StockData[Date],"&lt;="&amp;StockData[[#This Row],[Date]]),"New High","Repeat")</f>
        <v>Repeat</v>
      </c>
      <c r="K1702" s="27" t="str">
        <f>IF(StockData[[#This Row],[Spread]]&lt;5,"Low",IF(StockData[[#This Row],[Spread]]&lt;=15,"Medium","High"))</f>
        <v>High</v>
      </c>
      <c r="L1702" s="27" t="str">
        <f>IF(StockData[[#This Row],[Spread]] &gt; AVERAGE(StockData[Spread]) * 1.2, "High", IF(StockData[[#This Row],[Spread]] &lt; AVERAGE(StockData[Spread]) * 0.8, "Low", "Medium"))</f>
        <v>High</v>
      </c>
      <c r="M1702" s="13">
        <f>(StockData[[#This Row],[close]] - StockData[[#This Row],[open]] )/ StockData[[#This Row],[open]]</f>
        <v>-3.9536216252654348E-2</v>
      </c>
      <c r="N1702" s="27">
        <f>IF(StockData[[#This Row],[change%]] &gt; 0.02, 0.9, IF(StockData[[#This Row],[change%]] &lt; -0.02, -0.9, 0))</f>
        <v>-0.9</v>
      </c>
      <c r="O1702" s="27" t="str">
        <f>IF(StockData[[#This Row],[sentiment score]] &gt; 0.5, "Positive", IF(StockData[[#This Row],[sentiment score]] &lt; -0.5, "Negative", "Neutral"))</f>
        <v>Negative</v>
      </c>
    </row>
    <row r="1703" spans="1:15" x14ac:dyDescent="0.3">
      <c r="A1703" s="1">
        <v>43360</v>
      </c>
      <c r="B1703" s="2">
        <v>290.04000000000002</v>
      </c>
      <c r="C1703" s="2">
        <v>300.87</v>
      </c>
      <c r="D1703" s="2">
        <v>288.13</v>
      </c>
      <c r="E1703" s="2">
        <v>294.83999999999997</v>
      </c>
      <c r="F1703" s="2">
        <v>6887577</v>
      </c>
      <c r="G1703" s="27" t="str">
        <f>TEXT(StockData[[#This Row],[Date]],"dddd")</f>
        <v>Monday</v>
      </c>
      <c r="H1703" s="27" t="str">
        <f>TEXT(StockData[[#This Row],[Date]],"mmm yyyy")</f>
        <v>Sep 2018</v>
      </c>
      <c r="I1703" s="2">
        <f>StockData[[#This Row],[high]] - StockData[[#This Row],[low]]</f>
        <v>12.740000000000009</v>
      </c>
      <c r="J1703" s="27" t="str">
        <f>IF(StockData[[#This Row],[high]]=_xlfn.MAXIFS(StockData[high],StockData[Date],"&lt;="&amp;StockData[[#This Row],[Date]]),"New High","Repeat")</f>
        <v>Repeat</v>
      </c>
      <c r="K1703" s="27" t="str">
        <f>IF(StockData[[#This Row],[Spread]]&lt;5,"Low",IF(StockData[[#This Row],[Spread]]&lt;=15,"Medium","High"))</f>
        <v>Medium</v>
      </c>
      <c r="L1703" s="27" t="str">
        <f>IF(StockData[[#This Row],[Spread]] &gt; AVERAGE(StockData[Spread]) * 1.2, "High", IF(StockData[[#This Row],[Spread]] &lt; AVERAGE(StockData[Spread]) * 0.8, "Low", "Medium"))</f>
        <v>Medium</v>
      </c>
      <c r="M1703" s="13">
        <f>(StockData[[#This Row],[close]] - StockData[[#This Row],[open]] )/ StockData[[#This Row],[open]]</f>
        <v>1.6549441456350691E-2</v>
      </c>
      <c r="N1703" s="27">
        <f>IF(StockData[[#This Row],[change%]] &gt; 0.02, 0.9, IF(StockData[[#This Row],[change%]] &lt; -0.02, -0.9, 0))</f>
        <v>0</v>
      </c>
      <c r="O1703" s="27" t="str">
        <f>IF(StockData[[#This Row],[sentiment score]] &gt; 0.5, "Positive", IF(StockData[[#This Row],[sentiment score]] &lt; -0.5, "Negative", "Neutral"))</f>
        <v>Neutral</v>
      </c>
    </row>
    <row r="1704" spans="1:15" x14ac:dyDescent="0.3">
      <c r="A1704" s="1">
        <v>43357</v>
      </c>
      <c r="B1704" s="2">
        <v>288.76</v>
      </c>
      <c r="C1704" s="2">
        <v>297.33</v>
      </c>
      <c r="D1704" s="2">
        <v>286.52</v>
      </c>
      <c r="E1704" s="2">
        <v>295.2</v>
      </c>
      <c r="F1704" s="2">
        <v>6765612</v>
      </c>
      <c r="G1704" s="27" t="str">
        <f>TEXT(StockData[[#This Row],[Date]],"dddd")</f>
        <v>Friday</v>
      </c>
      <c r="H1704" s="27" t="str">
        <f>TEXT(StockData[[#This Row],[Date]],"mmm yyyy")</f>
        <v>Sep 2018</v>
      </c>
      <c r="I1704" s="2">
        <f>StockData[[#This Row],[high]] - StockData[[#This Row],[low]]</f>
        <v>10.810000000000002</v>
      </c>
      <c r="J1704" s="27" t="str">
        <f>IF(StockData[[#This Row],[high]]=_xlfn.MAXIFS(StockData[high],StockData[Date],"&lt;="&amp;StockData[[#This Row],[Date]]),"New High","Repeat")</f>
        <v>Repeat</v>
      </c>
      <c r="K1704" s="27" t="str">
        <f>IF(StockData[[#This Row],[Spread]]&lt;5,"Low",IF(StockData[[#This Row],[Spread]]&lt;=15,"Medium","High"))</f>
        <v>Medium</v>
      </c>
      <c r="L1704" s="27" t="str">
        <f>IF(StockData[[#This Row],[Spread]] &gt; AVERAGE(StockData[Spread]) * 1.2, "High", IF(StockData[[#This Row],[Spread]] &lt; AVERAGE(StockData[Spread]) * 0.8, "Low", "Medium"))</f>
        <v>Low</v>
      </c>
      <c r="M1704" s="13">
        <f>(StockData[[#This Row],[close]] - StockData[[#This Row],[open]] )/ StockData[[#This Row],[open]]</f>
        <v>2.2302257930461276E-2</v>
      </c>
      <c r="N1704" s="27">
        <f>IF(StockData[[#This Row],[change%]] &gt; 0.02, 0.9, IF(StockData[[#This Row],[change%]] &lt; -0.02, -0.9, 0))</f>
        <v>0.9</v>
      </c>
      <c r="O1704" s="27" t="str">
        <f>IF(StockData[[#This Row],[sentiment score]] &gt; 0.5, "Positive", IF(StockData[[#This Row],[sentiment score]] &lt; -0.5, "Negative", "Neutral"))</f>
        <v>Positive</v>
      </c>
    </row>
    <row r="1705" spans="1:15" x14ac:dyDescent="0.3">
      <c r="A1705" s="1">
        <v>43356</v>
      </c>
      <c r="B1705" s="2">
        <v>288.02</v>
      </c>
      <c r="C1705" s="2">
        <v>295</v>
      </c>
      <c r="D1705" s="2">
        <v>285.18</v>
      </c>
      <c r="E1705" s="2">
        <v>289.45999999999998</v>
      </c>
      <c r="F1705" s="2">
        <v>6340336</v>
      </c>
      <c r="G1705" s="27" t="str">
        <f>TEXT(StockData[[#This Row],[Date]],"dddd")</f>
        <v>Thursday</v>
      </c>
      <c r="H1705" s="27" t="str">
        <f>TEXT(StockData[[#This Row],[Date]],"mmm yyyy")</f>
        <v>Sep 2018</v>
      </c>
      <c r="I1705" s="2">
        <f>StockData[[#This Row],[high]] - StockData[[#This Row],[low]]</f>
        <v>9.8199999999999932</v>
      </c>
      <c r="J1705" s="27" t="str">
        <f>IF(StockData[[#This Row],[high]]=_xlfn.MAXIFS(StockData[high],StockData[Date],"&lt;="&amp;StockData[[#This Row],[Date]]),"New High","Repeat")</f>
        <v>Repeat</v>
      </c>
      <c r="K1705" s="27" t="str">
        <f>IF(StockData[[#This Row],[Spread]]&lt;5,"Low",IF(StockData[[#This Row],[Spread]]&lt;=15,"Medium","High"))</f>
        <v>Medium</v>
      </c>
      <c r="L1705" s="27" t="str">
        <f>IF(StockData[[#This Row],[Spread]] &gt; AVERAGE(StockData[Spread]) * 1.2, "High", IF(StockData[[#This Row],[Spread]] &lt; AVERAGE(StockData[Spread]) * 0.8, "Low", "Medium"))</f>
        <v>Low</v>
      </c>
      <c r="M1705" s="13">
        <f>(StockData[[#This Row],[close]] - StockData[[#This Row],[open]] )/ StockData[[#This Row],[open]]</f>
        <v>4.9996528018887501E-3</v>
      </c>
      <c r="N1705" s="27">
        <f>IF(StockData[[#This Row],[change%]] &gt; 0.02, 0.9, IF(StockData[[#This Row],[change%]] &lt; -0.02, -0.9, 0))</f>
        <v>0</v>
      </c>
      <c r="O1705" s="27" t="str">
        <f>IF(StockData[[#This Row],[sentiment score]] &gt; 0.5, "Positive", IF(StockData[[#This Row],[sentiment score]] &lt; -0.5, "Negative", "Neutral"))</f>
        <v>Neutral</v>
      </c>
    </row>
    <row r="1706" spans="1:15" x14ac:dyDescent="0.3">
      <c r="A1706" s="1">
        <v>43355</v>
      </c>
      <c r="B1706" s="2">
        <v>281.44</v>
      </c>
      <c r="C1706" s="2">
        <v>292.5</v>
      </c>
      <c r="D1706" s="2">
        <v>278.64999999999998</v>
      </c>
      <c r="E1706" s="2">
        <v>290.54000000000002</v>
      </c>
      <c r="F1706" s="2">
        <v>10015427</v>
      </c>
      <c r="G1706" s="27" t="str">
        <f>TEXT(StockData[[#This Row],[Date]],"dddd")</f>
        <v>Wednesday</v>
      </c>
      <c r="H1706" s="27" t="str">
        <f>TEXT(StockData[[#This Row],[Date]],"mmm yyyy")</f>
        <v>Sep 2018</v>
      </c>
      <c r="I1706" s="2">
        <f>StockData[[#This Row],[high]] - StockData[[#This Row],[low]]</f>
        <v>13.850000000000023</v>
      </c>
      <c r="J1706" s="27" t="str">
        <f>IF(StockData[[#This Row],[high]]=_xlfn.MAXIFS(StockData[high],StockData[Date],"&lt;="&amp;StockData[[#This Row],[Date]]),"New High","Repeat")</f>
        <v>Repeat</v>
      </c>
      <c r="K1706" s="27" t="str">
        <f>IF(StockData[[#This Row],[Spread]]&lt;5,"Low",IF(StockData[[#This Row],[Spread]]&lt;=15,"Medium","High"))</f>
        <v>Medium</v>
      </c>
      <c r="L1706" s="27" t="str">
        <f>IF(StockData[[#This Row],[Spread]] &gt; AVERAGE(StockData[Spread]) * 1.2, "High", IF(StockData[[#This Row],[Spread]] &lt; AVERAGE(StockData[Spread]) * 0.8, "Low", "Medium"))</f>
        <v>Medium</v>
      </c>
      <c r="M1706" s="13">
        <f>(StockData[[#This Row],[close]] - StockData[[#This Row],[open]] )/ StockData[[#This Row],[open]]</f>
        <v>3.2333712336554944E-2</v>
      </c>
      <c r="N1706" s="27">
        <f>IF(StockData[[#This Row],[change%]] &gt; 0.02, 0.9, IF(StockData[[#This Row],[change%]] &lt; -0.02, -0.9, 0))</f>
        <v>0.9</v>
      </c>
      <c r="O1706" s="27" t="str">
        <f>IF(StockData[[#This Row],[sentiment score]] &gt; 0.5, "Positive", IF(StockData[[#This Row],[sentiment score]] &lt; -0.5, "Negative", "Neutral"))</f>
        <v>Positive</v>
      </c>
    </row>
    <row r="1707" spans="1:15" x14ac:dyDescent="0.3">
      <c r="A1707" s="1">
        <v>43354</v>
      </c>
      <c r="B1707" s="2">
        <v>279.47000000000003</v>
      </c>
      <c r="C1707" s="2">
        <v>282</v>
      </c>
      <c r="D1707" s="2">
        <v>273.55</v>
      </c>
      <c r="E1707" s="2">
        <v>279.44</v>
      </c>
      <c r="F1707" s="2">
        <v>9169989</v>
      </c>
      <c r="G1707" s="27" t="str">
        <f>TEXT(StockData[[#This Row],[Date]],"dddd")</f>
        <v>Tuesday</v>
      </c>
      <c r="H1707" s="27" t="str">
        <f>TEXT(StockData[[#This Row],[Date]],"mmm yyyy")</f>
        <v>Sep 2018</v>
      </c>
      <c r="I1707" s="2">
        <f>StockData[[#This Row],[high]] - StockData[[#This Row],[low]]</f>
        <v>8.4499999999999886</v>
      </c>
      <c r="J1707" s="27" t="str">
        <f>IF(StockData[[#This Row],[high]]=_xlfn.MAXIFS(StockData[high],StockData[Date],"&lt;="&amp;StockData[[#This Row],[Date]]),"New High","Repeat")</f>
        <v>Repeat</v>
      </c>
      <c r="K1707" s="27" t="str">
        <f>IF(StockData[[#This Row],[Spread]]&lt;5,"Low",IF(StockData[[#This Row],[Spread]]&lt;=15,"Medium","High"))</f>
        <v>Medium</v>
      </c>
      <c r="L1707" s="27" t="str">
        <f>IF(StockData[[#This Row],[Spread]] &gt; AVERAGE(StockData[Spread]) * 1.2, "High", IF(StockData[[#This Row],[Spread]] &lt; AVERAGE(StockData[Spread]) * 0.8, "Low", "Medium"))</f>
        <v>Low</v>
      </c>
      <c r="M1707" s="13">
        <f>(StockData[[#This Row],[close]] - StockData[[#This Row],[open]] )/ StockData[[#This Row],[open]]</f>
        <v>-1.0734604787644311E-4</v>
      </c>
      <c r="N1707" s="27">
        <f>IF(StockData[[#This Row],[change%]] &gt; 0.02, 0.9, IF(StockData[[#This Row],[change%]] &lt; -0.02, -0.9, 0))</f>
        <v>0</v>
      </c>
      <c r="O1707" s="27" t="str">
        <f>IF(StockData[[#This Row],[sentiment score]] &gt; 0.5, "Positive", IF(StockData[[#This Row],[sentiment score]] &lt; -0.5, "Negative", "Neutral"))</f>
        <v>Neutral</v>
      </c>
    </row>
    <row r="1708" spans="1:15" x14ac:dyDescent="0.3">
      <c r="A1708" s="1">
        <v>43353</v>
      </c>
      <c r="B1708" s="2">
        <v>273.26</v>
      </c>
      <c r="C1708" s="2">
        <v>286.02999999999997</v>
      </c>
      <c r="D1708" s="2">
        <v>271</v>
      </c>
      <c r="E1708" s="2">
        <v>285.5</v>
      </c>
      <c r="F1708" s="2">
        <v>14283528</v>
      </c>
      <c r="G1708" s="27" t="str">
        <f>TEXT(StockData[[#This Row],[Date]],"dddd")</f>
        <v>Monday</v>
      </c>
      <c r="H1708" s="27" t="str">
        <f>TEXT(StockData[[#This Row],[Date]],"mmm yyyy")</f>
        <v>Sep 2018</v>
      </c>
      <c r="I1708" s="2">
        <f>StockData[[#This Row],[high]] - StockData[[#This Row],[low]]</f>
        <v>15.029999999999973</v>
      </c>
      <c r="J1708" s="27" t="str">
        <f>IF(StockData[[#This Row],[high]]=_xlfn.MAXIFS(StockData[high],StockData[Date],"&lt;="&amp;StockData[[#This Row],[Date]]),"New High","Repeat")</f>
        <v>Repeat</v>
      </c>
      <c r="K1708" s="27" t="str">
        <f>IF(StockData[[#This Row],[Spread]]&lt;5,"Low",IF(StockData[[#This Row],[Spread]]&lt;=15,"Medium","High"))</f>
        <v>High</v>
      </c>
      <c r="L1708" s="27" t="str">
        <f>IF(StockData[[#This Row],[Spread]] &gt; AVERAGE(StockData[Spread]) * 1.2, "High", IF(StockData[[#This Row],[Spread]] &lt; AVERAGE(StockData[Spread]) * 0.8, "Low", "Medium"))</f>
        <v>Medium</v>
      </c>
      <c r="M1708" s="13">
        <f>(StockData[[#This Row],[close]] - StockData[[#This Row],[open]] )/ StockData[[#This Row],[open]]</f>
        <v>4.4792505306301723E-2</v>
      </c>
      <c r="N1708" s="27">
        <f>IF(StockData[[#This Row],[change%]] &gt; 0.02, 0.9, IF(StockData[[#This Row],[change%]] &lt; -0.02, -0.9, 0))</f>
        <v>0.9</v>
      </c>
      <c r="O1708" s="27" t="str">
        <f>IF(StockData[[#This Row],[sentiment score]] &gt; 0.5, "Positive", IF(StockData[[#This Row],[sentiment score]] &lt; -0.5, "Negative", "Neutral"))</f>
        <v>Positive</v>
      </c>
    </row>
    <row r="1709" spans="1:15" x14ac:dyDescent="0.3">
      <c r="A1709" s="1">
        <v>43350</v>
      </c>
      <c r="B1709" s="2">
        <v>260.10000000000002</v>
      </c>
      <c r="C1709" s="2">
        <v>268.35000000000002</v>
      </c>
      <c r="D1709" s="2">
        <v>252.25</v>
      </c>
      <c r="E1709" s="2">
        <v>263.24</v>
      </c>
      <c r="F1709" s="2">
        <v>22491931</v>
      </c>
      <c r="G1709" s="27" t="str">
        <f>TEXT(StockData[[#This Row],[Date]],"dddd")</f>
        <v>Friday</v>
      </c>
      <c r="H1709" s="27" t="str">
        <f>TEXT(StockData[[#This Row],[Date]],"mmm yyyy")</f>
        <v>Sep 2018</v>
      </c>
      <c r="I1709" s="2">
        <f>StockData[[#This Row],[high]] - StockData[[#This Row],[low]]</f>
        <v>16.100000000000023</v>
      </c>
      <c r="J1709" s="27" t="str">
        <f>IF(StockData[[#This Row],[high]]=_xlfn.MAXIFS(StockData[high],StockData[Date],"&lt;="&amp;StockData[[#This Row],[Date]]),"New High","Repeat")</f>
        <v>Repeat</v>
      </c>
      <c r="K1709" s="27" t="str">
        <f>IF(StockData[[#This Row],[Spread]]&lt;5,"Low",IF(StockData[[#This Row],[Spread]]&lt;=15,"Medium","High"))</f>
        <v>High</v>
      </c>
      <c r="L1709" s="27" t="str">
        <f>IF(StockData[[#This Row],[Spread]] &gt; AVERAGE(StockData[Spread]) * 1.2, "High", IF(StockData[[#This Row],[Spread]] &lt; AVERAGE(StockData[Spread]) * 0.8, "Low", "Medium"))</f>
        <v>Medium</v>
      </c>
      <c r="M1709" s="13">
        <f>(StockData[[#This Row],[close]] - StockData[[#This Row],[open]] )/ StockData[[#This Row],[open]]</f>
        <v>1.2072279892349044E-2</v>
      </c>
      <c r="N1709" s="27">
        <f>IF(StockData[[#This Row],[change%]] &gt; 0.02, 0.9, IF(StockData[[#This Row],[change%]] &lt; -0.02, -0.9, 0))</f>
        <v>0</v>
      </c>
      <c r="O1709" s="27" t="str">
        <f>IF(StockData[[#This Row],[sentiment score]] &gt; 0.5, "Positive", IF(StockData[[#This Row],[sentiment score]] &lt; -0.5, "Negative", "Neutral"))</f>
        <v>Neutral</v>
      </c>
    </row>
    <row r="1710" spans="1:15" x14ac:dyDescent="0.3">
      <c r="A1710" s="1">
        <v>43349</v>
      </c>
      <c r="B1710" s="2">
        <v>284.8</v>
      </c>
      <c r="C1710" s="2">
        <v>291.17</v>
      </c>
      <c r="D1710" s="2">
        <v>278.88</v>
      </c>
      <c r="E1710" s="2">
        <v>280.95</v>
      </c>
      <c r="F1710" s="2">
        <v>7480760</v>
      </c>
      <c r="G1710" s="27" t="str">
        <f>TEXT(StockData[[#This Row],[Date]],"dddd")</f>
        <v>Thursday</v>
      </c>
      <c r="H1710" s="27" t="str">
        <f>TEXT(StockData[[#This Row],[Date]],"mmm yyyy")</f>
        <v>Sep 2018</v>
      </c>
      <c r="I1710" s="2">
        <f>StockData[[#This Row],[high]] - StockData[[#This Row],[low]]</f>
        <v>12.29000000000002</v>
      </c>
      <c r="J1710" s="27" t="str">
        <f>IF(StockData[[#This Row],[high]]=_xlfn.MAXIFS(StockData[high],StockData[Date],"&lt;="&amp;StockData[[#This Row],[Date]]),"New High","Repeat")</f>
        <v>Repeat</v>
      </c>
      <c r="K1710" s="27" t="str">
        <f>IF(StockData[[#This Row],[Spread]]&lt;5,"Low",IF(StockData[[#This Row],[Spread]]&lt;=15,"Medium","High"))</f>
        <v>Medium</v>
      </c>
      <c r="L1710" s="27" t="str">
        <f>IF(StockData[[#This Row],[Spread]] &gt; AVERAGE(StockData[Spread]) * 1.2, "High", IF(StockData[[#This Row],[Spread]] &lt; AVERAGE(StockData[Spread]) * 0.8, "Low", "Medium"))</f>
        <v>Medium</v>
      </c>
      <c r="M1710" s="13">
        <f>(StockData[[#This Row],[close]] - StockData[[#This Row],[open]] )/ StockData[[#This Row],[open]]</f>
        <v>-1.3518258426966372E-2</v>
      </c>
      <c r="N1710" s="27">
        <f>IF(StockData[[#This Row],[change%]] &gt; 0.02, 0.9, IF(StockData[[#This Row],[change%]] &lt; -0.02, -0.9, 0))</f>
        <v>0</v>
      </c>
      <c r="O1710" s="27" t="str">
        <f>IF(StockData[[#This Row],[sentiment score]] &gt; 0.5, "Positive", IF(StockData[[#This Row],[sentiment score]] &lt; -0.5, "Negative", "Neutral"))</f>
        <v>Neutral</v>
      </c>
    </row>
    <row r="1711" spans="1:15" x14ac:dyDescent="0.3">
      <c r="A1711" s="1">
        <v>43348</v>
      </c>
      <c r="B1711" s="2">
        <v>285.05</v>
      </c>
      <c r="C1711" s="2">
        <v>286.77999999999997</v>
      </c>
      <c r="D1711" s="2">
        <v>277.18</v>
      </c>
      <c r="E1711" s="2">
        <v>280.74</v>
      </c>
      <c r="F1711" s="2">
        <v>7720821</v>
      </c>
      <c r="G1711" s="27" t="str">
        <f>TEXT(StockData[[#This Row],[Date]],"dddd")</f>
        <v>Wednesday</v>
      </c>
      <c r="H1711" s="27" t="str">
        <f>TEXT(StockData[[#This Row],[Date]],"mmm yyyy")</f>
        <v>Sep 2018</v>
      </c>
      <c r="I1711" s="2">
        <f>StockData[[#This Row],[high]] - StockData[[#This Row],[low]]</f>
        <v>9.5999999999999659</v>
      </c>
      <c r="J1711" s="27" t="str">
        <f>IF(StockData[[#This Row],[high]]=_xlfn.MAXIFS(StockData[high],StockData[Date],"&lt;="&amp;StockData[[#This Row],[Date]]),"New High","Repeat")</f>
        <v>Repeat</v>
      </c>
      <c r="K1711" s="27" t="str">
        <f>IF(StockData[[#This Row],[Spread]]&lt;5,"Low",IF(StockData[[#This Row],[Spread]]&lt;=15,"Medium","High"))</f>
        <v>Medium</v>
      </c>
      <c r="L1711" s="27" t="str">
        <f>IF(StockData[[#This Row],[Spread]] &gt; AVERAGE(StockData[Spread]) * 1.2, "High", IF(StockData[[#This Row],[Spread]] &lt; AVERAGE(StockData[Spread]) * 0.8, "Low", "Medium"))</f>
        <v>Low</v>
      </c>
      <c r="M1711" s="13">
        <f>(StockData[[#This Row],[close]] - StockData[[#This Row],[open]] )/ StockData[[#This Row],[open]]</f>
        <v>-1.5120154358884414E-2</v>
      </c>
      <c r="N1711" s="27">
        <f>IF(StockData[[#This Row],[change%]] &gt; 0.02, 0.9, IF(StockData[[#This Row],[change%]] &lt; -0.02, -0.9, 0))</f>
        <v>0</v>
      </c>
      <c r="O1711" s="27" t="str">
        <f>IF(StockData[[#This Row],[sentiment score]] &gt; 0.5, "Positive", IF(StockData[[#This Row],[sentiment score]] &lt; -0.5, "Negative", "Neutral"))</f>
        <v>Neutral</v>
      </c>
    </row>
    <row r="1712" spans="1:15" x14ac:dyDescent="0.3">
      <c r="A1712" s="1">
        <v>43347</v>
      </c>
      <c r="B1712" s="2">
        <v>296.94</v>
      </c>
      <c r="C1712" s="2">
        <v>298.19</v>
      </c>
      <c r="D1712" s="2">
        <v>288</v>
      </c>
      <c r="E1712" s="2">
        <v>288.95</v>
      </c>
      <c r="F1712" s="2">
        <v>8350469</v>
      </c>
      <c r="G1712" s="27" t="str">
        <f>TEXT(StockData[[#This Row],[Date]],"dddd")</f>
        <v>Tuesday</v>
      </c>
      <c r="H1712" s="27" t="str">
        <f>TEXT(StockData[[#This Row],[Date]],"mmm yyyy")</f>
        <v>Sep 2018</v>
      </c>
      <c r="I1712" s="2">
        <f>StockData[[#This Row],[high]] - StockData[[#This Row],[low]]</f>
        <v>10.189999999999998</v>
      </c>
      <c r="J1712" s="27" t="str">
        <f>IF(StockData[[#This Row],[high]]=_xlfn.MAXIFS(StockData[high],StockData[Date],"&lt;="&amp;StockData[[#This Row],[Date]]),"New High","Repeat")</f>
        <v>Repeat</v>
      </c>
      <c r="K1712" s="27" t="str">
        <f>IF(StockData[[#This Row],[Spread]]&lt;5,"Low",IF(StockData[[#This Row],[Spread]]&lt;=15,"Medium","High"))</f>
        <v>Medium</v>
      </c>
      <c r="L1712" s="27" t="str">
        <f>IF(StockData[[#This Row],[Spread]] &gt; AVERAGE(StockData[Spread]) * 1.2, "High", IF(StockData[[#This Row],[Spread]] &lt; AVERAGE(StockData[Spread]) * 0.8, "Low", "Medium"))</f>
        <v>Low</v>
      </c>
      <c r="M1712" s="13">
        <f>(StockData[[#This Row],[close]] - StockData[[#This Row],[open]] )/ StockData[[#This Row],[open]]</f>
        <v>-2.6907792820098368E-2</v>
      </c>
      <c r="N1712" s="27">
        <f>IF(StockData[[#This Row],[change%]] &gt; 0.02, 0.9, IF(StockData[[#This Row],[change%]] &lt; -0.02, -0.9, 0))</f>
        <v>-0.9</v>
      </c>
      <c r="O1712" s="27" t="str">
        <f>IF(StockData[[#This Row],[sentiment score]] &gt; 0.5, "Positive", IF(StockData[[#This Row],[sentiment score]] &lt; -0.5, "Negative", "Neutral"))</f>
        <v>Negative</v>
      </c>
    </row>
    <row r="1713" spans="1:15" x14ac:dyDescent="0.3">
      <c r="A1713" s="1">
        <v>43343</v>
      </c>
      <c r="B1713" s="2">
        <v>302</v>
      </c>
      <c r="C1713" s="2">
        <v>305.31</v>
      </c>
      <c r="D1713" s="2">
        <v>298.60000000000002</v>
      </c>
      <c r="E1713" s="2">
        <v>301.66000000000003</v>
      </c>
      <c r="F1713" s="2">
        <v>5375104</v>
      </c>
      <c r="G1713" s="27" t="str">
        <f>TEXT(StockData[[#This Row],[Date]],"dddd")</f>
        <v>Friday</v>
      </c>
      <c r="H1713" s="27" t="str">
        <f>TEXT(StockData[[#This Row],[Date]],"mmm yyyy")</f>
        <v>Aug 2018</v>
      </c>
      <c r="I1713" s="2">
        <f>StockData[[#This Row],[high]] - StockData[[#This Row],[low]]</f>
        <v>6.7099999999999795</v>
      </c>
      <c r="J1713" s="27" t="str">
        <f>IF(StockData[[#This Row],[high]]=_xlfn.MAXIFS(StockData[high],StockData[Date],"&lt;="&amp;StockData[[#This Row],[Date]]),"New High","Repeat")</f>
        <v>Repeat</v>
      </c>
      <c r="K1713" s="27" t="str">
        <f>IF(StockData[[#This Row],[Spread]]&lt;5,"Low",IF(StockData[[#This Row],[Spread]]&lt;=15,"Medium","High"))</f>
        <v>Medium</v>
      </c>
      <c r="L1713" s="27" t="str">
        <f>IF(StockData[[#This Row],[Spread]] &gt; AVERAGE(StockData[Spread]) * 1.2, "High", IF(StockData[[#This Row],[Spread]] &lt; AVERAGE(StockData[Spread]) * 0.8, "Low", "Medium"))</f>
        <v>Low</v>
      </c>
      <c r="M1713" s="13">
        <f>(StockData[[#This Row],[close]] - StockData[[#This Row],[open]] )/ StockData[[#This Row],[open]]</f>
        <v>-1.1258278145694536E-3</v>
      </c>
      <c r="N1713" s="27">
        <f>IF(StockData[[#This Row],[change%]] &gt; 0.02, 0.9, IF(StockData[[#This Row],[change%]] &lt; -0.02, -0.9, 0))</f>
        <v>0</v>
      </c>
      <c r="O1713" s="27" t="str">
        <f>IF(StockData[[#This Row],[sentiment score]] &gt; 0.5, "Positive", IF(StockData[[#This Row],[sentiment score]] &lt; -0.5, "Negative", "Neutral"))</f>
        <v>Neutral</v>
      </c>
    </row>
    <row r="1714" spans="1:15" x14ac:dyDescent="0.3">
      <c r="A1714" s="1">
        <v>43342</v>
      </c>
      <c r="B1714" s="2">
        <v>302.26</v>
      </c>
      <c r="C1714" s="2">
        <v>304.60000000000002</v>
      </c>
      <c r="D1714" s="2">
        <v>297.72000000000003</v>
      </c>
      <c r="E1714" s="2">
        <v>303.14999999999998</v>
      </c>
      <c r="F1714" s="2">
        <v>7216706</v>
      </c>
      <c r="G1714" s="27" t="str">
        <f>TEXT(StockData[[#This Row],[Date]],"dddd")</f>
        <v>Thursday</v>
      </c>
      <c r="H1714" s="27" t="str">
        <f>TEXT(StockData[[#This Row],[Date]],"mmm yyyy")</f>
        <v>Aug 2018</v>
      </c>
      <c r="I1714" s="2">
        <f>StockData[[#This Row],[high]] - StockData[[#This Row],[low]]</f>
        <v>6.8799999999999955</v>
      </c>
      <c r="J1714" s="27" t="str">
        <f>IF(StockData[[#This Row],[high]]=_xlfn.MAXIFS(StockData[high],StockData[Date],"&lt;="&amp;StockData[[#This Row],[Date]]),"New High","Repeat")</f>
        <v>Repeat</v>
      </c>
      <c r="K1714" s="27" t="str">
        <f>IF(StockData[[#This Row],[Spread]]&lt;5,"Low",IF(StockData[[#This Row],[Spread]]&lt;=15,"Medium","High"))</f>
        <v>Medium</v>
      </c>
      <c r="L1714" s="27" t="str">
        <f>IF(StockData[[#This Row],[Spread]] &gt; AVERAGE(StockData[Spread]) * 1.2, "High", IF(StockData[[#This Row],[Spread]] &lt; AVERAGE(StockData[Spread]) * 0.8, "Low", "Medium"))</f>
        <v>Low</v>
      </c>
      <c r="M1714" s="13">
        <f>(StockData[[#This Row],[close]] - StockData[[#This Row],[open]] )/ StockData[[#This Row],[open]]</f>
        <v>2.9444848805663549E-3</v>
      </c>
      <c r="N1714" s="27">
        <f>IF(StockData[[#This Row],[change%]] &gt; 0.02, 0.9, IF(StockData[[#This Row],[change%]] &lt; -0.02, -0.9, 0))</f>
        <v>0</v>
      </c>
      <c r="O1714" s="27" t="str">
        <f>IF(StockData[[#This Row],[sentiment score]] &gt; 0.5, "Positive", IF(StockData[[#This Row],[sentiment score]] &lt; -0.5, "Negative", "Neutral"))</f>
        <v>Neutral</v>
      </c>
    </row>
    <row r="1715" spans="1:15" x14ac:dyDescent="0.3">
      <c r="A1715" s="1">
        <v>43341</v>
      </c>
      <c r="B1715" s="2">
        <v>310.27</v>
      </c>
      <c r="C1715" s="2">
        <v>311.85000000000002</v>
      </c>
      <c r="D1715" s="2">
        <v>303.69</v>
      </c>
      <c r="E1715" s="2">
        <v>305.01</v>
      </c>
      <c r="F1715" s="2">
        <v>7447392</v>
      </c>
      <c r="G1715" s="27" t="str">
        <f>TEXT(StockData[[#This Row],[Date]],"dddd")</f>
        <v>Wednesday</v>
      </c>
      <c r="H1715" s="27" t="str">
        <f>TEXT(StockData[[#This Row],[Date]],"mmm yyyy")</f>
        <v>Aug 2018</v>
      </c>
      <c r="I1715" s="2">
        <f>StockData[[#This Row],[high]] - StockData[[#This Row],[low]]</f>
        <v>8.160000000000025</v>
      </c>
      <c r="J1715" s="27" t="str">
        <f>IF(StockData[[#This Row],[high]]=_xlfn.MAXIFS(StockData[high],StockData[Date],"&lt;="&amp;StockData[[#This Row],[Date]]),"New High","Repeat")</f>
        <v>Repeat</v>
      </c>
      <c r="K1715" s="27" t="str">
        <f>IF(StockData[[#This Row],[Spread]]&lt;5,"Low",IF(StockData[[#This Row],[Spread]]&lt;=15,"Medium","High"))</f>
        <v>Medium</v>
      </c>
      <c r="L1715" s="27" t="str">
        <f>IF(StockData[[#This Row],[Spread]] &gt; AVERAGE(StockData[Spread]) * 1.2, "High", IF(StockData[[#This Row],[Spread]] &lt; AVERAGE(StockData[Spread]) * 0.8, "Low", "Medium"))</f>
        <v>Low</v>
      </c>
      <c r="M1715" s="13">
        <f>(StockData[[#This Row],[close]] - StockData[[#This Row],[open]] )/ StockData[[#This Row],[open]]</f>
        <v>-1.6952976439874919E-2</v>
      </c>
      <c r="N1715" s="27">
        <f>IF(StockData[[#This Row],[change%]] &gt; 0.02, 0.9, IF(StockData[[#This Row],[change%]] &lt; -0.02, -0.9, 0))</f>
        <v>0</v>
      </c>
      <c r="O1715" s="27" t="str">
        <f>IF(StockData[[#This Row],[sentiment score]] &gt; 0.5, "Positive", IF(StockData[[#This Row],[sentiment score]] &lt; -0.5, "Negative", "Neutral"))</f>
        <v>Neutral</v>
      </c>
    </row>
    <row r="1716" spans="1:15" x14ac:dyDescent="0.3">
      <c r="A1716" s="1">
        <v>43340</v>
      </c>
      <c r="B1716" s="2">
        <v>318.41000000000003</v>
      </c>
      <c r="C1716" s="2">
        <v>318.88</v>
      </c>
      <c r="D1716" s="2">
        <v>311.19</v>
      </c>
      <c r="E1716" s="2">
        <v>311.86</v>
      </c>
      <c r="F1716" s="2">
        <v>7649091</v>
      </c>
      <c r="G1716" s="27" t="str">
        <f>TEXT(StockData[[#This Row],[Date]],"dddd")</f>
        <v>Tuesday</v>
      </c>
      <c r="H1716" s="27" t="str">
        <f>TEXT(StockData[[#This Row],[Date]],"mmm yyyy")</f>
        <v>Aug 2018</v>
      </c>
      <c r="I1716" s="2">
        <f>StockData[[#This Row],[high]] - StockData[[#This Row],[low]]</f>
        <v>7.6899999999999977</v>
      </c>
      <c r="J1716" s="27" t="str">
        <f>IF(StockData[[#This Row],[high]]=_xlfn.MAXIFS(StockData[high],StockData[Date],"&lt;="&amp;StockData[[#This Row],[Date]]),"New High","Repeat")</f>
        <v>Repeat</v>
      </c>
      <c r="K1716" s="27" t="str">
        <f>IF(StockData[[#This Row],[Spread]]&lt;5,"Low",IF(StockData[[#This Row],[Spread]]&lt;=15,"Medium","High"))</f>
        <v>Medium</v>
      </c>
      <c r="L1716" s="27" t="str">
        <f>IF(StockData[[#This Row],[Spread]] &gt; AVERAGE(StockData[Spread]) * 1.2, "High", IF(StockData[[#This Row],[Spread]] &lt; AVERAGE(StockData[Spread]) * 0.8, "Low", "Medium"))</f>
        <v>Low</v>
      </c>
      <c r="M1716" s="13">
        <f>(StockData[[#This Row],[close]] - StockData[[#This Row],[open]] )/ StockData[[#This Row],[open]]</f>
        <v>-2.0570961967274932E-2</v>
      </c>
      <c r="N1716" s="27">
        <f>IF(StockData[[#This Row],[change%]] &gt; 0.02, 0.9, IF(StockData[[#This Row],[change%]] &lt; -0.02, -0.9, 0))</f>
        <v>-0.9</v>
      </c>
      <c r="O1716" s="27" t="str">
        <f>IF(StockData[[#This Row],[sentiment score]] &gt; 0.5, "Positive", IF(StockData[[#This Row],[sentiment score]] &lt; -0.5, "Negative", "Neutral"))</f>
        <v>Negative</v>
      </c>
    </row>
    <row r="1717" spans="1:15" x14ac:dyDescent="0.3">
      <c r="A1717" s="1">
        <v>43339</v>
      </c>
      <c r="B1717" s="2">
        <v>318</v>
      </c>
      <c r="C1717" s="2">
        <v>322.44</v>
      </c>
      <c r="D1717" s="2">
        <v>308.81</v>
      </c>
      <c r="E1717" s="2">
        <v>319.27</v>
      </c>
      <c r="F1717" s="2">
        <v>13079288</v>
      </c>
      <c r="G1717" s="27" t="str">
        <f>TEXT(StockData[[#This Row],[Date]],"dddd")</f>
        <v>Monday</v>
      </c>
      <c r="H1717" s="27" t="str">
        <f>TEXT(StockData[[#This Row],[Date]],"mmm yyyy")</f>
        <v>Aug 2018</v>
      </c>
      <c r="I1717" s="2">
        <f>StockData[[#This Row],[high]] - StockData[[#This Row],[low]]</f>
        <v>13.629999999999995</v>
      </c>
      <c r="J1717" s="27" t="str">
        <f>IF(StockData[[#This Row],[high]]=_xlfn.MAXIFS(StockData[high],StockData[Date],"&lt;="&amp;StockData[[#This Row],[Date]]),"New High","Repeat")</f>
        <v>Repeat</v>
      </c>
      <c r="K1717" s="27" t="str">
        <f>IF(StockData[[#This Row],[Spread]]&lt;5,"Low",IF(StockData[[#This Row],[Spread]]&lt;=15,"Medium","High"))</f>
        <v>Medium</v>
      </c>
      <c r="L1717" s="27" t="str">
        <f>IF(StockData[[#This Row],[Spread]] &gt; AVERAGE(StockData[Spread]) * 1.2, "High", IF(StockData[[#This Row],[Spread]] &lt; AVERAGE(StockData[Spread]) * 0.8, "Low", "Medium"))</f>
        <v>Medium</v>
      </c>
      <c r="M1717" s="13">
        <f>(StockData[[#This Row],[close]] - StockData[[#This Row],[open]] )/ StockData[[#This Row],[open]]</f>
        <v>3.9937106918238423E-3</v>
      </c>
      <c r="N1717" s="27">
        <f>IF(StockData[[#This Row],[change%]] &gt; 0.02, 0.9, IF(StockData[[#This Row],[change%]] &lt; -0.02, -0.9, 0))</f>
        <v>0</v>
      </c>
      <c r="O1717" s="27" t="str">
        <f>IF(StockData[[#This Row],[sentiment score]] &gt; 0.5, "Positive", IF(StockData[[#This Row],[sentiment score]] &lt; -0.5, "Negative", "Neutral"))</f>
        <v>Neutral</v>
      </c>
    </row>
    <row r="1718" spans="1:15" x14ac:dyDescent="0.3">
      <c r="A1718" s="1">
        <v>43336</v>
      </c>
      <c r="B1718" s="2">
        <v>320.7</v>
      </c>
      <c r="C1718" s="2">
        <v>323.85000000000002</v>
      </c>
      <c r="D1718" s="2">
        <v>319.39999999999998</v>
      </c>
      <c r="E1718" s="2">
        <v>322.82</v>
      </c>
      <c r="F1718" s="2">
        <v>3602564</v>
      </c>
      <c r="G1718" s="27" t="str">
        <f>TEXT(StockData[[#This Row],[Date]],"dddd")</f>
        <v>Friday</v>
      </c>
      <c r="H1718" s="27" t="str">
        <f>TEXT(StockData[[#This Row],[Date]],"mmm yyyy")</f>
        <v>Aug 2018</v>
      </c>
      <c r="I1718" s="2">
        <f>StockData[[#This Row],[high]] - StockData[[#This Row],[low]]</f>
        <v>4.4500000000000455</v>
      </c>
      <c r="J1718" s="27" t="str">
        <f>IF(StockData[[#This Row],[high]]=_xlfn.MAXIFS(StockData[high],StockData[Date],"&lt;="&amp;StockData[[#This Row],[Date]]),"New High","Repeat")</f>
        <v>Repeat</v>
      </c>
      <c r="K1718" s="27" t="str">
        <f>IF(StockData[[#This Row],[Spread]]&lt;5,"Low",IF(StockData[[#This Row],[Spread]]&lt;=15,"Medium","High"))</f>
        <v>Low</v>
      </c>
      <c r="L1718" s="27" t="str">
        <f>IF(StockData[[#This Row],[Spread]] &gt; AVERAGE(StockData[Spread]) * 1.2, "High", IF(StockData[[#This Row],[Spread]] &lt; AVERAGE(StockData[Spread]) * 0.8, "Low", "Medium"))</f>
        <v>Low</v>
      </c>
      <c r="M1718" s="13">
        <f>(StockData[[#This Row],[close]] - StockData[[#This Row],[open]] )/ StockData[[#This Row],[open]]</f>
        <v>6.6105394449641553E-3</v>
      </c>
      <c r="N1718" s="27">
        <f>IF(StockData[[#This Row],[change%]] &gt; 0.02, 0.9, IF(StockData[[#This Row],[change%]] &lt; -0.02, -0.9, 0))</f>
        <v>0</v>
      </c>
      <c r="O1718" s="27" t="str">
        <f>IF(StockData[[#This Row],[sentiment score]] &gt; 0.5, "Positive", IF(StockData[[#This Row],[sentiment score]] &lt; -0.5, "Negative", "Neutral"))</f>
        <v>Neutral</v>
      </c>
    </row>
    <row r="1719" spans="1:15" x14ac:dyDescent="0.3">
      <c r="A1719" s="1">
        <v>43335</v>
      </c>
      <c r="B1719" s="2">
        <v>319.14</v>
      </c>
      <c r="C1719" s="2">
        <v>327.32</v>
      </c>
      <c r="D1719" s="2">
        <v>318.10000000000002</v>
      </c>
      <c r="E1719" s="2">
        <v>320.10000000000002</v>
      </c>
      <c r="F1719" s="2">
        <v>5147286</v>
      </c>
      <c r="G1719" s="27" t="str">
        <f>TEXT(StockData[[#This Row],[Date]],"dddd")</f>
        <v>Thursday</v>
      </c>
      <c r="H1719" s="27" t="str">
        <f>TEXT(StockData[[#This Row],[Date]],"mmm yyyy")</f>
        <v>Aug 2018</v>
      </c>
      <c r="I1719" s="2">
        <f>StockData[[#This Row],[high]] - StockData[[#This Row],[low]]</f>
        <v>9.2199999999999704</v>
      </c>
      <c r="J1719" s="27" t="str">
        <f>IF(StockData[[#This Row],[high]]=_xlfn.MAXIFS(StockData[high],StockData[Date],"&lt;="&amp;StockData[[#This Row],[Date]]),"New High","Repeat")</f>
        <v>Repeat</v>
      </c>
      <c r="K1719" s="27" t="str">
        <f>IF(StockData[[#This Row],[Spread]]&lt;5,"Low",IF(StockData[[#This Row],[Spread]]&lt;=15,"Medium","High"))</f>
        <v>Medium</v>
      </c>
      <c r="L1719" s="27" t="str">
        <f>IF(StockData[[#This Row],[Spread]] &gt; AVERAGE(StockData[Spread]) * 1.2, "High", IF(StockData[[#This Row],[Spread]] &lt; AVERAGE(StockData[Spread]) * 0.8, "Low", "Medium"))</f>
        <v>Low</v>
      </c>
      <c r="M1719" s="13">
        <f>(StockData[[#This Row],[close]] - StockData[[#This Row],[open]] )/ StockData[[#This Row],[open]]</f>
        <v>3.0080842263584522E-3</v>
      </c>
      <c r="N1719" s="27">
        <f>IF(StockData[[#This Row],[change%]] &gt; 0.02, 0.9, IF(StockData[[#This Row],[change%]] &lt; -0.02, -0.9, 0))</f>
        <v>0</v>
      </c>
      <c r="O1719" s="27" t="str">
        <f>IF(StockData[[#This Row],[sentiment score]] &gt; 0.5, "Positive", IF(StockData[[#This Row],[sentiment score]] &lt; -0.5, "Negative", "Neutral"))</f>
        <v>Neutral</v>
      </c>
    </row>
    <row r="1720" spans="1:15" x14ac:dyDescent="0.3">
      <c r="A1720" s="1">
        <v>43334</v>
      </c>
      <c r="B1720" s="2">
        <v>320.87</v>
      </c>
      <c r="C1720" s="2">
        <v>323.88</v>
      </c>
      <c r="D1720" s="2">
        <v>314.67</v>
      </c>
      <c r="E1720" s="2">
        <v>321.64</v>
      </c>
      <c r="F1720" s="2">
        <v>5945955</v>
      </c>
      <c r="G1720" s="27" t="str">
        <f>TEXT(StockData[[#This Row],[Date]],"dddd")</f>
        <v>Wednesday</v>
      </c>
      <c r="H1720" s="27" t="str">
        <f>TEXT(StockData[[#This Row],[Date]],"mmm yyyy")</f>
        <v>Aug 2018</v>
      </c>
      <c r="I1720" s="2">
        <f>StockData[[#This Row],[high]] - StockData[[#This Row],[low]]</f>
        <v>9.2099999999999795</v>
      </c>
      <c r="J1720" s="27" t="str">
        <f>IF(StockData[[#This Row],[high]]=_xlfn.MAXIFS(StockData[high],StockData[Date],"&lt;="&amp;StockData[[#This Row],[Date]]),"New High","Repeat")</f>
        <v>Repeat</v>
      </c>
      <c r="K1720" s="27" t="str">
        <f>IF(StockData[[#This Row],[Spread]]&lt;5,"Low",IF(StockData[[#This Row],[Spread]]&lt;=15,"Medium","High"))</f>
        <v>Medium</v>
      </c>
      <c r="L1720" s="27" t="str">
        <f>IF(StockData[[#This Row],[Spread]] &gt; AVERAGE(StockData[Spread]) * 1.2, "High", IF(StockData[[#This Row],[Spread]] &lt; AVERAGE(StockData[Spread]) * 0.8, "Low", "Medium"))</f>
        <v>Low</v>
      </c>
      <c r="M1720" s="13">
        <f>(StockData[[#This Row],[close]] - StockData[[#This Row],[open]] )/ StockData[[#This Row],[open]]</f>
        <v>2.3997257456290144E-3</v>
      </c>
      <c r="N1720" s="27">
        <f>IF(StockData[[#This Row],[change%]] &gt; 0.02, 0.9, IF(StockData[[#This Row],[change%]] &lt; -0.02, -0.9, 0))</f>
        <v>0</v>
      </c>
      <c r="O1720" s="27" t="str">
        <f>IF(StockData[[#This Row],[sentiment score]] &gt; 0.5, "Positive", IF(StockData[[#This Row],[sentiment score]] &lt; -0.5, "Negative", "Neutral"))</f>
        <v>Neutral</v>
      </c>
    </row>
    <row r="1721" spans="1:15" x14ac:dyDescent="0.3">
      <c r="A1721" s="1">
        <v>43333</v>
      </c>
      <c r="B1721" s="2">
        <v>310.61</v>
      </c>
      <c r="C1721" s="2">
        <v>324.79000000000002</v>
      </c>
      <c r="D1721" s="2">
        <v>309</v>
      </c>
      <c r="E1721" s="2">
        <v>321.89999999999998</v>
      </c>
      <c r="F1721" s="2">
        <v>13172230</v>
      </c>
      <c r="G1721" s="27" t="str">
        <f>TEXT(StockData[[#This Row],[Date]],"dddd")</f>
        <v>Tuesday</v>
      </c>
      <c r="H1721" s="27" t="str">
        <f>TEXT(StockData[[#This Row],[Date]],"mmm yyyy")</f>
        <v>Aug 2018</v>
      </c>
      <c r="I1721" s="2">
        <f>StockData[[#This Row],[high]] - StockData[[#This Row],[low]]</f>
        <v>15.79000000000002</v>
      </c>
      <c r="J1721" s="27" t="str">
        <f>IF(StockData[[#This Row],[high]]=_xlfn.MAXIFS(StockData[high],StockData[Date],"&lt;="&amp;StockData[[#This Row],[Date]]),"New High","Repeat")</f>
        <v>Repeat</v>
      </c>
      <c r="K1721" s="27" t="str">
        <f>IF(StockData[[#This Row],[Spread]]&lt;5,"Low",IF(StockData[[#This Row],[Spread]]&lt;=15,"Medium","High"))</f>
        <v>High</v>
      </c>
      <c r="L1721" s="27" t="str">
        <f>IF(StockData[[#This Row],[Spread]] &gt; AVERAGE(StockData[Spread]) * 1.2, "High", IF(StockData[[#This Row],[Spread]] &lt; AVERAGE(StockData[Spread]) * 0.8, "Low", "Medium"))</f>
        <v>Medium</v>
      </c>
      <c r="M1721" s="13">
        <f>(StockData[[#This Row],[close]] - StockData[[#This Row],[open]] )/ StockData[[#This Row],[open]]</f>
        <v>3.6347831686037037E-2</v>
      </c>
      <c r="N1721" s="27">
        <f>IF(StockData[[#This Row],[change%]] &gt; 0.02, 0.9, IF(StockData[[#This Row],[change%]] &lt; -0.02, -0.9, 0))</f>
        <v>0.9</v>
      </c>
      <c r="O1721" s="27" t="str">
        <f>IF(StockData[[#This Row],[sentiment score]] &gt; 0.5, "Positive", IF(StockData[[#This Row],[sentiment score]] &lt; -0.5, "Negative", "Neutral"))</f>
        <v>Positive</v>
      </c>
    </row>
    <row r="1722" spans="1:15" x14ac:dyDescent="0.3">
      <c r="A1722" s="1">
        <v>43332</v>
      </c>
      <c r="B1722" s="2">
        <v>291.7</v>
      </c>
      <c r="C1722" s="2">
        <v>308.5</v>
      </c>
      <c r="D1722" s="2">
        <v>288.2</v>
      </c>
      <c r="E1722" s="2">
        <v>308.44</v>
      </c>
      <c r="F1722" s="2">
        <v>17402335</v>
      </c>
      <c r="G1722" s="27" t="str">
        <f>TEXT(StockData[[#This Row],[Date]],"dddd")</f>
        <v>Monday</v>
      </c>
      <c r="H1722" s="27" t="str">
        <f>TEXT(StockData[[#This Row],[Date]],"mmm yyyy")</f>
        <v>Aug 2018</v>
      </c>
      <c r="I1722" s="2">
        <f>StockData[[#This Row],[high]] - StockData[[#This Row],[low]]</f>
        <v>20.300000000000011</v>
      </c>
      <c r="J1722" s="27" t="str">
        <f>IF(StockData[[#This Row],[high]]=_xlfn.MAXIFS(StockData[high],StockData[Date],"&lt;="&amp;StockData[[#This Row],[Date]]),"New High","Repeat")</f>
        <v>Repeat</v>
      </c>
      <c r="K1722" s="27" t="str">
        <f>IF(StockData[[#This Row],[Spread]]&lt;5,"Low",IF(StockData[[#This Row],[Spread]]&lt;=15,"Medium","High"))</f>
        <v>High</v>
      </c>
      <c r="L1722" s="27" t="str">
        <f>IF(StockData[[#This Row],[Spread]] &gt; AVERAGE(StockData[Spread]) * 1.2, "High", IF(StockData[[#This Row],[Spread]] &lt; AVERAGE(StockData[Spread]) * 0.8, "Low", "Medium"))</f>
        <v>High</v>
      </c>
      <c r="M1722" s="13">
        <f>(StockData[[#This Row],[close]] - StockData[[#This Row],[open]] )/ StockData[[#This Row],[open]]</f>
        <v>5.7387727116900961E-2</v>
      </c>
      <c r="N1722" s="27">
        <f>IF(StockData[[#This Row],[change%]] &gt; 0.02, 0.9, IF(StockData[[#This Row],[change%]] &lt; -0.02, -0.9, 0))</f>
        <v>0.9</v>
      </c>
      <c r="O1722" s="27" t="str">
        <f>IF(StockData[[#This Row],[sentiment score]] &gt; 0.5, "Positive", IF(StockData[[#This Row],[sentiment score]] &lt; -0.5, "Negative", "Neutral"))</f>
        <v>Positive</v>
      </c>
    </row>
    <row r="1723" spans="1:15" x14ac:dyDescent="0.3">
      <c r="A1723" s="1">
        <v>43329</v>
      </c>
      <c r="B1723" s="2">
        <v>323.5</v>
      </c>
      <c r="C1723" s="2">
        <v>326.77</v>
      </c>
      <c r="D1723" s="2">
        <v>303.52999999999997</v>
      </c>
      <c r="E1723" s="2">
        <v>305.5</v>
      </c>
      <c r="F1723" s="2">
        <v>18958612</v>
      </c>
      <c r="G1723" s="27" t="str">
        <f>TEXT(StockData[[#This Row],[Date]],"dddd")</f>
        <v>Friday</v>
      </c>
      <c r="H1723" s="27" t="str">
        <f>TEXT(StockData[[#This Row],[Date]],"mmm yyyy")</f>
        <v>Aug 2018</v>
      </c>
      <c r="I1723" s="2">
        <f>StockData[[#This Row],[high]] - StockData[[#This Row],[low]]</f>
        <v>23.240000000000009</v>
      </c>
      <c r="J1723" s="27" t="str">
        <f>IF(StockData[[#This Row],[high]]=_xlfn.MAXIFS(StockData[high],StockData[Date],"&lt;="&amp;StockData[[#This Row],[Date]]),"New High","Repeat")</f>
        <v>Repeat</v>
      </c>
      <c r="K1723" s="27" t="str">
        <f>IF(StockData[[#This Row],[Spread]]&lt;5,"Low",IF(StockData[[#This Row],[Spread]]&lt;=15,"Medium","High"))</f>
        <v>High</v>
      </c>
      <c r="L1723" s="27" t="str">
        <f>IF(StockData[[#This Row],[Spread]] &gt; AVERAGE(StockData[Spread]) * 1.2, "High", IF(StockData[[#This Row],[Spread]] &lt; AVERAGE(StockData[Spread]) * 0.8, "Low", "Medium"))</f>
        <v>High</v>
      </c>
      <c r="M1723" s="13">
        <f>(StockData[[#This Row],[close]] - StockData[[#This Row],[open]] )/ StockData[[#This Row],[open]]</f>
        <v>-5.5641421947449768E-2</v>
      </c>
      <c r="N1723" s="27">
        <f>IF(StockData[[#This Row],[change%]] &gt; 0.02, 0.9, IF(StockData[[#This Row],[change%]] &lt; -0.02, -0.9, 0))</f>
        <v>-0.9</v>
      </c>
      <c r="O1723" s="27" t="str">
        <f>IF(StockData[[#This Row],[sentiment score]] &gt; 0.5, "Positive", IF(StockData[[#This Row],[sentiment score]] &lt; -0.5, "Negative", "Neutral"))</f>
        <v>Negative</v>
      </c>
    </row>
    <row r="1724" spans="1:15" x14ac:dyDescent="0.3">
      <c r="A1724" s="1">
        <v>43328</v>
      </c>
      <c r="B1724" s="2">
        <v>339.91</v>
      </c>
      <c r="C1724" s="2">
        <v>342.28</v>
      </c>
      <c r="D1724" s="2">
        <v>333.82</v>
      </c>
      <c r="E1724" s="2">
        <v>335.45</v>
      </c>
      <c r="F1724" s="2">
        <v>6064033</v>
      </c>
      <c r="G1724" s="27" t="str">
        <f>TEXT(StockData[[#This Row],[Date]],"dddd")</f>
        <v>Thursday</v>
      </c>
      <c r="H1724" s="27" t="str">
        <f>TEXT(StockData[[#This Row],[Date]],"mmm yyyy")</f>
        <v>Aug 2018</v>
      </c>
      <c r="I1724" s="2">
        <f>StockData[[#This Row],[high]] - StockData[[#This Row],[low]]</f>
        <v>8.4599999999999795</v>
      </c>
      <c r="J1724" s="27" t="str">
        <f>IF(StockData[[#This Row],[high]]=_xlfn.MAXIFS(StockData[high],StockData[Date],"&lt;="&amp;StockData[[#This Row],[Date]]),"New High","Repeat")</f>
        <v>Repeat</v>
      </c>
      <c r="K1724" s="27" t="str">
        <f>IF(StockData[[#This Row],[Spread]]&lt;5,"Low",IF(StockData[[#This Row],[Spread]]&lt;=15,"Medium","High"))</f>
        <v>Medium</v>
      </c>
      <c r="L1724" s="27" t="str">
        <f>IF(StockData[[#This Row],[Spread]] &gt; AVERAGE(StockData[Spread]) * 1.2, "High", IF(StockData[[#This Row],[Spread]] &lt; AVERAGE(StockData[Spread]) * 0.8, "Low", "Medium"))</f>
        <v>Low</v>
      </c>
      <c r="M1724" s="13">
        <f>(StockData[[#This Row],[close]] - StockData[[#This Row],[open]] )/ StockData[[#This Row],[open]]</f>
        <v>-1.3121120296549193E-2</v>
      </c>
      <c r="N1724" s="27">
        <f>IF(StockData[[#This Row],[change%]] &gt; 0.02, 0.9, IF(StockData[[#This Row],[change%]] &lt; -0.02, -0.9, 0))</f>
        <v>0</v>
      </c>
      <c r="O1724" s="27" t="str">
        <f>IF(StockData[[#This Row],[sentiment score]] &gt; 0.5, "Positive", IF(StockData[[#This Row],[sentiment score]] &lt; -0.5, "Negative", "Neutral"))</f>
        <v>Neutral</v>
      </c>
    </row>
    <row r="1725" spans="1:15" x14ac:dyDescent="0.3">
      <c r="A1725" s="1">
        <v>43327</v>
      </c>
      <c r="B1725" s="2">
        <v>341.91</v>
      </c>
      <c r="C1725" s="2">
        <v>344.49</v>
      </c>
      <c r="D1725" s="2">
        <v>332.14</v>
      </c>
      <c r="E1725" s="2">
        <v>338.69</v>
      </c>
      <c r="F1725" s="2">
        <v>9101258</v>
      </c>
      <c r="G1725" s="27" t="str">
        <f>TEXT(StockData[[#This Row],[Date]],"dddd")</f>
        <v>Wednesday</v>
      </c>
      <c r="H1725" s="27" t="str">
        <f>TEXT(StockData[[#This Row],[Date]],"mmm yyyy")</f>
        <v>Aug 2018</v>
      </c>
      <c r="I1725" s="2">
        <f>StockData[[#This Row],[high]] - StockData[[#This Row],[low]]</f>
        <v>12.350000000000023</v>
      </c>
      <c r="J1725" s="27" t="str">
        <f>IF(StockData[[#This Row],[high]]=_xlfn.MAXIFS(StockData[high],StockData[Date],"&lt;="&amp;StockData[[#This Row],[Date]]),"New High","Repeat")</f>
        <v>Repeat</v>
      </c>
      <c r="K1725" s="27" t="str">
        <f>IF(StockData[[#This Row],[Spread]]&lt;5,"Low",IF(StockData[[#This Row],[Spread]]&lt;=15,"Medium","High"))</f>
        <v>Medium</v>
      </c>
      <c r="L1725" s="27" t="str">
        <f>IF(StockData[[#This Row],[Spread]] &gt; AVERAGE(StockData[Spread]) * 1.2, "High", IF(StockData[[#This Row],[Spread]] &lt; AVERAGE(StockData[Spread]) * 0.8, "Low", "Medium"))</f>
        <v>Medium</v>
      </c>
      <c r="M1725" s="13">
        <f>(StockData[[#This Row],[close]] - StockData[[#This Row],[open]] )/ StockData[[#This Row],[open]]</f>
        <v>-9.4176830159984418E-3</v>
      </c>
      <c r="N1725" s="27">
        <f>IF(StockData[[#This Row],[change%]] &gt; 0.02, 0.9, IF(StockData[[#This Row],[change%]] &lt; -0.02, -0.9, 0))</f>
        <v>0</v>
      </c>
      <c r="O1725" s="27" t="str">
        <f>IF(StockData[[#This Row],[sentiment score]] &gt; 0.5, "Positive", IF(StockData[[#This Row],[sentiment score]] &lt; -0.5, "Negative", "Neutral"))</f>
        <v>Neutral</v>
      </c>
    </row>
    <row r="1726" spans="1:15" x14ac:dyDescent="0.3">
      <c r="A1726" s="1">
        <v>43326</v>
      </c>
      <c r="B1726" s="2">
        <v>358.45</v>
      </c>
      <c r="C1726" s="2">
        <v>359.2</v>
      </c>
      <c r="D1726" s="2">
        <v>347.1</v>
      </c>
      <c r="E1726" s="2">
        <v>347.64</v>
      </c>
      <c r="F1726" s="2">
        <v>6986427</v>
      </c>
      <c r="G1726" s="27" t="str">
        <f>TEXT(StockData[[#This Row],[Date]],"dddd")</f>
        <v>Tuesday</v>
      </c>
      <c r="H1726" s="27" t="str">
        <f>TEXT(StockData[[#This Row],[Date]],"mmm yyyy")</f>
        <v>Aug 2018</v>
      </c>
      <c r="I1726" s="2">
        <f>StockData[[#This Row],[high]] - StockData[[#This Row],[low]]</f>
        <v>12.099999999999966</v>
      </c>
      <c r="J1726" s="27" t="str">
        <f>IF(StockData[[#This Row],[high]]=_xlfn.MAXIFS(StockData[high],StockData[Date],"&lt;="&amp;StockData[[#This Row],[Date]]),"New High","Repeat")</f>
        <v>Repeat</v>
      </c>
      <c r="K1726" s="27" t="str">
        <f>IF(StockData[[#This Row],[Spread]]&lt;5,"Low",IF(StockData[[#This Row],[Spread]]&lt;=15,"Medium","High"))</f>
        <v>Medium</v>
      </c>
      <c r="L1726" s="27" t="str">
        <f>IF(StockData[[#This Row],[Spread]] &gt; AVERAGE(StockData[Spread]) * 1.2, "High", IF(StockData[[#This Row],[Spread]] &lt; AVERAGE(StockData[Spread]) * 0.8, "Low", "Medium"))</f>
        <v>Medium</v>
      </c>
      <c r="M1726" s="13">
        <f>(StockData[[#This Row],[close]] - StockData[[#This Row],[open]] )/ StockData[[#This Row],[open]]</f>
        <v>-3.0157623099455997E-2</v>
      </c>
      <c r="N1726" s="27">
        <f>IF(StockData[[#This Row],[change%]] &gt; 0.02, 0.9, IF(StockData[[#This Row],[change%]] &lt; -0.02, -0.9, 0))</f>
        <v>-0.9</v>
      </c>
      <c r="O1726" s="27" t="str">
        <f>IF(StockData[[#This Row],[sentiment score]] &gt; 0.5, "Positive", IF(StockData[[#This Row],[sentiment score]] &lt; -0.5, "Negative", "Neutral"))</f>
        <v>Negative</v>
      </c>
    </row>
    <row r="1727" spans="1:15" x14ac:dyDescent="0.3">
      <c r="A1727" s="1">
        <v>43325</v>
      </c>
      <c r="B1727" s="2">
        <v>361.13</v>
      </c>
      <c r="C1727" s="2">
        <v>363.19</v>
      </c>
      <c r="D1727" s="2">
        <v>349.02</v>
      </c>
      <c r="E1727" s="2">
        <v>356.41</v>
      </c>
      <c r="F1727" s="2">
        <v>10463881</v>
      </c>
      <c r="G1727" s="27" t="str">
        <f>TEXT(StockData[[#This Row],[Date]],"dddd")</f>
        <v>Monday</v>
      </c>
      <c r="H1727" s="27" t="str">
        <f>TEXT(StockData[[#This Row],[Date]],"mmm yyyy")</f>
        <v>Aug 2018</v>
      </c>
      <c r="I1727" s="2">
        <f>StockData[[#This Row],[high]] - StockData[[#This Row],[low]]</f>
        <v>14.170000000000016</v>
      </c>
      <c r="J1727" s="27" t="str">
        <f>IF(StockData[[#This Row],[high]]=_xlfn.MAXIFS(StockData[high],StockData[Date],"&lt;="&amp;StockData[[#This Row],[Date]]),"New High","Repeat")</f>
        <v>Repeat</v>
      </c>
      <c r="K1727" s="27" t="str">
        <f>IF(StockData[[#This Row],[Spread]]&lt;5,"Low",IF(StockData[[#This Row],[Spread]]&lt;=15,"Medium","High"))</f>
        <v>Medium</v>
      </c>
      <c r="L1727" s="27" t="str">
        <f>IF(StockData[[#This Row],[Spread]] &gt; AVERAGE(StockData[Spread]) * 1.2, "High", IF(StockData[[#This Row],[Spread]] &lt; AVERAGE(StockData[Spread]) * 0.8, "Low", "Medium"))</f>
        <v>Medium</v>
      </c>
      <c r="M1727" s="13">
        <f>(StockData[[#This Row],[close]] - StockData[[#This Row],[open]] )/ StockData[[#This Row],[open]]</f>
        <v>-1.3070085564754993E-2</v>
      </c>
      <c r="N1727" s="27">
        <f>IF(StockData[[#This Row],[change%]] &gt; 0.02, 0.9, IF(StockData[[#This Row],[change%]] &lt; -0.02, -0.9, 0))</f>
        <v>0</v>
      </c>
      <c r="O1727" s="27" t="str">
        <f>IF(StockData[[#This Row],[sentiment score]] &gt; 0.5, "Positive", IF(StockData[[#This Row],[sentiment score]] &lt; -0.5, "Negative", "Neutral"))</f>
        <v>Neutral</v>
      </c>
    </row>
    <row r="1728" spans="1:15" x14ac:dyDescent="0.3">
      <c r="A1728" s="1">
        <v>43322</v>
      </c>
      <c r="B1728" s="2">
        <v>354</v>
      </c>
      <c r="C1728" s="2">
        <v>360</v>
      </c>
      <c r="D1728" s="2">
        <v>346</v>
      </c>
      <c r="E1728" s="2">
        <v>355.49</v>
      </c>
      <c r="F1728" s="2">
        <v>11552044</v>
      </c>
      <c r="G1728" s="27" t="str">
        <f>TEXT(StockData[[#This Row],[Date]],"dddd")</f>
        <v>Friday</v>
      </c>
      <c r="H1728" s="27" t="str">
        <f>TEXT(StockData[[#This Row],[Date]],"mmm yyyy")</f>
        <v>Aug 2018</v>
      </c>
      <c r="I1728" s="2">
        <f>StockData[[#This Row],[high]] - StockData[[#This Row],[low]]</f>
        <v>14</v>
      </c>
      <c r="J1728" s="27" t="str">
        <f>IF(StockData[[#This Row],[high]]=_xlfn.MAXIFS(StockData[high],StockData[Date],"&lt;="&amp;StockData[[#This Row],[Date]]),"New High","Repeat")</f>
        <v>Repeat</v>
      </c>
      <c r="K1728" s="27" t="str">
        <f>IF(StockData[[#This Row],[Spread]]&lt;5,"Low",IF(StockData[[#This Row],[Spread]]&lt;=15,"Medium","High"))</f>
        <v>Medium</v>
      </c>
      <c r="L1728" s="27" t="str">
        <f>IF(StockData[[#This Row],[Spread]] &gt; AVERAGE(StockData[Spread]) * 1.2, "High", IF(StockData[[#This Row],[Spread]] &lt; AVERAGE(StockData[Spread]) * 0.8, "Low", "Medium"))</f>
        <v>Medium</v>
      </c>
      <c r="M1728" s="13">
        <f>(StockData[[#This Row],[close]] - StockData[[#This Row],[open]] )/ StockData[[#This Row],[open]]</f>
        <v>4.2090395480226242E-3</v>
      </c>
      <c r="N1728" s="27">
        <f>IF(StockData[[#This Row],[change%]] &gt; 0.02, 0.9, IF(StockData[[#This Row],[change%]] &lt; -0.02, -0.9, 0))</f>
        <v>0</v>
      </c>
      <c r="O1728" s="27" t="str">
        <f>IF(StockData[[#This Row],[sentiment score]] &gt; 0.5, "Positive", IF(StockData[[#This Row],[sentiment score]] &lt; -0.5, "Negative", "Neutral"))</f>
        <v>Neutral</v>
      </c>
    </row>
    <row r="1729" spans="1:15" x14ac:dyDescent="0.3">
      <c r="A1729" s="1">
        <v>43321</v>
      </c>
      <c r="B1729" s="2">
        <v>365.55</v>
      </c>
      <c r="C1729" s="2">
        <v>367.01</v>
      </c>
      <c r="D1729" s="2">
        <v>345.73</v>
      </c>
      <c r="E1729" s="2">
        <v>352.45</v>
      </c>
      <c r="F1729" s="2">
        <v>17183811</v>
      </c>
      <c r="G1729" s="27" t="str">
        <f>TEXT(StockData[[#This Row],[Date]],"dddd")</f>
        <v>Thursday</v>
      </c>
      <c r="H1729" s="27" t="str">
        <f>TEXT(StockData[[#This Row],[Date]],"mmm yyyy")</f>
        <v>Aug 2018</v>
      </c>
      <c r="I1729" s="2">
        <f>StockData[[#This Row],[high]] - StockData[[#This Row],[low]]</f>
        <v>21.279999999999973</v>
      </c>
      <c r="J1729" s="27" t="str">
        <f>IF(StockData[[#This Row],[high]]=_xlfn.MAXIFS(StockData[high],StockData[Date],"&lt;="&amp;StockData[[#This Row],[Date]]),"New High","Repeat")</f>
        <v>Repeat</v>
      </c>
      <c r="K1729" s="27" t="str">
        <f>IF(StockData[[#This Row],[Spread]]&lt;5,"Low",IF(StockData[[#This Row],[Spread]]&lt;=15,"Medium","High"))</f>
        <v>High</v>
      </c>
      <c r="L1729" s="27" t="str">
        <f>IF(StockData[[#This Row],[Spread]] &gt; AVERAGE(StockData[Spread]) * 1.2, "High", IF(StockData[[#This Row],[Spread]] &lt; AVERAGE(StockData[Spread]) * 0.8, "Low", "Medium"))</f>
        <v>High</v>
      </c>
      <c r="M1729" s="13">
        <f>(StockData[[#This Row],[close]] - StockData[[#This Row],[open]] )/ StockData[[#This Row],[open]]</f>
        <v>-3.5836410887703521E-2</v>
      </c>
      <c r="N1729" s="27">
        <f>IF(StockData[[#This Row],[change%]] &gt; 0.02, 0.9, IF(StockData[[#This Row],[change%]] &lt; -0.02, -0.9, 0))</f>
        <v>-0.9</v>
      </c>
      <c r="O1729" s="27" t="str">
        <f>IF(StockData[[#This Row],[sentiment score]] &gt; 0.5, "Positive", IF(StockData[[#This Row],[sentiment score]] &lt; -0.5, "Negative", "Neutral"))</f>
        <v>Negative</v>
      </c>
    </row>
    <row r="1730" spans="1:15" x14ac:dyDescent="0.3">
      <c r="A1730" s="1">
        <v>43320</v>
      </c>
      <c r="B1730" s="2">
        <v>369.09</v>
      </c>
      <c r="C1730" s="2">
        <v>382.64</v>
      </c>
      <c r="D1730" s="2">
        <v>367.12</v>
      </c>
      <c r="E1730" s="2">
        <v>370.34</v>
      </c>
      <c r="F1730" s="2">
        <v>24571163</v>
      </c>
      <c r="G1730" s="27" t="str">
        <f>TEXT(StockData[[#This Row],[Date]],"dddd")</f>
        <v>Wednesday</v>
      </c>
      <c r="H1730" s="27" t="str">
        <f>TEXT(StockData[[#This Row],[Date]],"mmm yyyy")</f>
        <v>Aug 2018</v>
      </c>
      <c r="I1730" s="2">
        <f>StockData[[#This Row],[high]] - StockData[[#This Row],[low]]</f>
        <v>15.519999999999982</v>
      </c>
      <c r="J1730" s="27" t="str">
        <f>IF(StockData[[#This Row],[high]]=_xlfn.MAXIFS(StockData[high],StockData[Date],"&lt;="&amp;StockData[[#This Row],[Date]]),"New High","Repeat")</f>
        <v>Repeat</v>
      </c>
      <c r="K1730" s="27" t="str">
        <f>IF(StockData[[#This Row],[Spread]]&lt;5,"Low",IF(StockData[[#This Row],[Spread]]&lt;=15,"Medium","High"))</f>
        <v>High</v>
      </c>
      <c r="L1730" s="27" t="str">
        <f>IF(StockData[[#This Row],[Spread]] &gt; AVERAGE(StockData[Spread]) * 1.2, "High", IF(StockData[[#This Row],[Spread]] &lt; AVERAGE(StockData[Spread]) * 0.8, "Low", "Medium"))</f>
        <v>Medium</v>
      </c>
      <c r="M1730" s="13">
        <f>(StockData[[#This Row],[close]] - StockData[[#This Row],[open]] )/ StockData[[#This Row],[open]]</f>
        <v>3.3867078490341113E-3</v>
      </c>
      <c r="N1730" s="27">
        <f>IF(StockData[[#This Row],[change%]] &gt; 0.02, 0.9, IF(StockData[[#This Row],[change%]] &lt; -0.02, -0.9, 0))</f>
        <v>0</v>
      </c>
      <c r="O1730" s="27" t="str">
        <f>IF(StockData[[#This Row],[sentiment score]] &gt; 0.5, "Positive", IF(StockData[[#This Row],[sentiment score]] &lt; -0.5, "Negative", "Neutral"))</f>
        <v>Neutral</v>
      </c>
    </row>
    <row r="1731" spans="1:15" x14ac:dyDescent="0.3">
      <c r="A1731" s="1">
        <v>43319</v>
      </c>
      <c r="B1731" s="2">
        <v>343.84</v>
      </c>
      <c r="C1731" s="2">
        <v>387.46</v>
      </c>
      <c r="D1731" s="2">
        <v>339.15</v>
      </c>
      <c r="E1731" s="2">
        <v>379.57</v>
      </c>
      <c r="F1731" s="2">
        <v>30875768</v>
      </c>
      <c r="G1731" s="27" t="str">
        <f>TEXT(StockData[[#This Row],[Date]],"dddd")</f>
        <v>Tuesday</v>
      </c>
      <c r="H1731" s="27" t="str">
        <f>TEXT(StockData[[#This Row],[Date]],"mmm yyyy")</f>
        <v>Aug 2018</v>
      </c>
      <c r="I1731" s="2">
        <f>StockData[[#This Row],[high]] - StockData[[#This Row],[low]]</f>
        <v>48.31</v>
      </c>
      <c r="J1731" s="27" t="str">
        <f>IF(StockData[[#This Row],[high]]=_xlfn.MAXIFS(StockData[high],StockData[Date],"&lt;="&amp;StockData[[#This Row],[Date]]),"New High","Repeat")</f>
        <v>Repeat</v>
      </c>
      <c r="K1731" s="27" t="str">
        <f>IF(StockData[[#This Row],[Spread]]&lt;5,"Low",IF(StockData[[#This Row],[Spread]]&lt;=15,"Medium","High"))</f>
        <v>High</v>
      </c>
      <c r="L1731" s="27" t="str">
        <f>IF(StockData[[#This Row],[Spread]] &gt; AVERAGE(StockData[Spread]) * 1.2, "High", IF(StockData[[#This Row],[Spread]] &lt; AVERAGE(StockData[Spread]) * 0.8, "Low", "Medium"))</f>
        <v>High</v>
      </c>
      <c r="M1731" s="13">
        <f>(StockData[[#This Row],[close]] - StockData[[#This Row],[open]] )/ StockData[[#This Row],[open]]</f>
        <v>0.10391461144718479</v>
      </c>
      <c r="N1731" s="27">
        <f>IF(StockData[[#This Row],[change%]] &gt; 0.02, 0.9, IF(StockData[[#This Row],[change%]] &lt; -0.02, -0.9, 0))</f>
        <v>0.9</v>
      </c>
      <c r="O1731" s="27" t="str">
        <f>IF(StockData[[#This Row],[sentiment score]] &gt; 0.5, "Positive", IF(StockData[[#This Row],[sentiment score]] &lt; -0.5, "Negative", "Neutral"))</f>
        <v>Positive</v>
      </c>
    </row>
    <row r="1732" spans="1:15" x14ac:dyDescent="0.3">
      <c r="A1732" s="1">
        <v>43318</v>
      </c>
      <c r="B1732" s="2">
        <v>345.46</v>
      </c>
      <c r="C1732" s="2">
        <v>354.98</v>
      </c>
      <c r="D1732" s="2">
        <v>341.82</v>
      </c>
      <c r="E1732" s="2">
        <v>341.99</v>
      </c>
      <c r="F1732" s="2">
        <v>8564331</v>
      </c>
      <c r="G1732" s="27" t="str">
        <f>TEXT(StockData[[#This Row],[Date]],"dddd")</f>
        <v>Monday</v>
      </c>
      <c r="H1732" s="27" t="str">
        <f>TEXT(StockData[[#This Row],[Date]],"mmm yyyy")</f>
        <v>Aug 2018</v>
      </c>
      <c r="I1732" s="2">
        <f>StockData[[#This Row],[high]] - StockData[[#This Row],[low]]</f>
        <v>13.160000000000025</v>
      </c>
      <c r="J1732" s="27" t="str">
        <f>IF(StockData[[#This Row],[high]]=_xlfn.MAXIFS(StockData[high],StockData[Date],"&lt;="&amp;StockData[[#This Row],[Date]]),"New High","Repeat")</f>
        <v>Repeat</v>
      </c>
      <c r="K1732" s="27" t="str">
        <f>IF(StockData[[#This Row],[Spread]]&lt;5,"Low",IF(StockData[[#This Row],[Spread]]&lt;=15,"Medium","High"))</f>
        <v>Medium</v>
      </c>
      <c r="L1732" s="27" t="str">
        <f>IF(StockData[[#This Row],[Spread]] &gt; AVERAGE(StockData[Spread]) * 1.2, "High", IF(StockData[[#This Row],[Spread]] &lt; AVERAGE(StockData[Spread]) * 0.8, "Low", "Medium"))</f>
        <v>Medium</v>
      </c>
      <c r="M1732" s="13">
        <f>(StockData[[#This Row],[close]] - StockData[[#This Row],[open]] )/ StockData[[#This Row],[open]]</f>
        <v>-1.0044578243501334E-2</v>
      </c>
      <c r="N1732" s="27">
        <f>IF(StockData[[#This Row],[change%]] &gt; 0.02, 0.9, IF(StockData[[#This Row],[change%]] &lt; -0.02, -0.9, 0))</f>
        <v>0</v>
      </c>
      <c r="O1732" s="27" t="str">
        <f>IF(StockData[[#This Row],[sentiment score]] &gt; 0.5, "Positive", IF(StockData[[#This Row],[sentiment score]] &lt; -0.5, "Negative", "Neutral"))</f>
        <v>Neutral</v>
      </c>
    </row>
    <row r="1733" spans="1:15" x14ac:dyDescent="0.3">
      <c r="A1733" s="1">
        <v>43315</v>
      </c>
      <c r="B1733" s="2">
        <v>347.81</v>
      </c>
      <c r="C1733" s="2">
        <v>355</v>
      </c>
      <c r="D1733" s="2">
        <v>342.53</v>
      </c>
      <c r="E1733" s="2">
        <v>348.17</v>
      </c>
      <c r="F1733" s="2">
        <v>13656486</v>
      </c>
      <c r="G1733" s="27" t="str">
        <f>TEXT(StockData[[#This Row],[Date]],"dddd")</f>
        <v>Friday</v>
      </c>
      <c r="H1733" s="27" t="str">
        <f>TEXT(StockData[[#This Row],[Date]],"mmm yyyy")</f>
        <v>Aug 2018</v>
      </c>
      <c r="I1733" s="2">
        <f>StockData[[#This Row],[high]] - StockData[[#This Row],[low]]</f>
        <v>12.470000000000027</v>
      </c>
      <c r="J1733" s="27" t="str">
        <f>IF(StockData[[#This Row],[high]]=_xlfn.MAXIFS(StockData[high],StockData[Date],"&lt;="&amp;StockData[[#This Row],[Date]]),"New High","Repeat")</f>
        <v>Repeat</v>
      </c>
      <c r="K1733" s="27" t="str">
        <f>IF(StockData[[#This Row],[Spread]]&lt;5,"Low",IF(StockData[[#This Row],[Spread]]&lt;=15,"Medium","High"))</f>
        <v>Medium</v>
      </c>
      <c r="L1733" s="27" t="str">
        <f>IF(StockData[[#This Row],[Spread]] &gt; AVERAGE(StockData[Spread]) * 1.2, "High", IF(StockData[[#This Row],[Spread]] &lt; AVERAGE(StockData[Spread]) * 0.8, "Low", "Medium"))</f>
        <v>Medium</v>
      </c>
      <c r="M1733" s="13">
        <f>(StockData[[#This Row],[close]] - StockData[[#This Row],[open]] )/ StockData[[#This Row],[open]]</f>
        <v>1.0350478709640714E-3</v>
      </c>
      <c r="N1733" s="27">
        <f>IF(StockData[[#This Row],[change%]] &gt; 0.02, 0.9, IF(StockData[[#This Row],[change%]] &lt; -0.02, -0.9, 0))</f>
        <v>0</v>
      </c>
      <c r="O1733" s="27" t="str">
        <f>IF(StockData[[#This Row],[sentiment score]] &gt; 0.5, "Positive", IF(StockData[[#This Row],[sentiment score]] &lt; -0.5, "Negative", "Neutral"))</f>
        <v>Neutral</v>
      </c>
    </row>
    <row r="1734" spans="1:15" x14ac:dyDescent="0.3">
      <c r="A1734" s="1">
        <v>43314</v>
      </c>
      <c r="B1734" s="2">
        <v>328.44</v>
      </c>
      <c r="C1734" s="2">
        <v>349.99</v>
      </c>
      <c r="D1734" s="2">
        <v>323.16000000000003</v>
      </c>
      <c r="E1734" s="2">
        <v>349.54</v>
      </c>
      <c r="F1734" s="2">
        <v>23214962</v>
      </c>
      <c r="G1734" s="27" t="str">
        <f>TEXT(StockData[[#This Row],[Date]],"dddd")</f>
        <v>Thursday</v>
      </c>
      <c r="H1734" s="27" t="str">
        <f>TEXT(StockData[[#This Row],[Date]],"mmm yyyy")</f>
        <v>Aug 2018</v>
      </c>
      <c r="I1734" s="2">
        <f>StockData[[#This Row],[high]] - StockData[[#This Row],[low]]</f>
        <v>26.829999999999984</v>
      </c>
      <c r="J1734" s="27" t="str">
        <f>IF(StockData[[#This Row],[high]]=_xlfn.MAXIFS(StockData[high],StockData[Date],"&lt;="&amp;StockData[[#This Row],[Date]]),"New High","Repeat")</f>
        <v>Repeat</v>
      </c>
      <c r="K1734" s="27" t="str">
        <f>IF(StockData[[#This Row],[Spread]]&lt;5,"Low",IF(StockData[[#This Row],[Spread]]&lt;=15,"Medium","High"))</f>
        <v>High</v>
      </c>
      <c r="L1734" s="27" t="str">
        <f>IF(StockData[[#This Row],[Spread]] &gt; AVERAGE(StockData[Spread]) * 1.2, "High", IF(StockData[[#This Row],[Spread]] &lt; AVERAGE(StockData[Spread]) * 0.8, "Low", "Medium"))</f>
        <v>High</v>
      </c>
      <c r="M1734" s="13">
        <f>(StockData[[#This Row],[close]] - StockData[[#This Row],[open]] )/ StockData[[#This Row],[open]]</f>
        <v>6.4243088539763807E-2</v>
      </c>
      <c r="N1734" s="27">
        <f>IF(StockData[[#This Row],[change%]] &gt; 0.02, 0.9, IF(StockData[[#This Row],[change%]] &lt; -0.02, -0.9, 0))</f>
        <v>0.9</v>
      </c>
      <c r="O1734" s="27" t="str">
        <f>IF(StockData[[#This Row],[sentiment score]] &gt; 0.5, "Positive", IF(StockData[[#This Row],[sentiment score]] &lt; -0.5, "Negative", "Neutral"))</f>
        <v>Positive</v>
      </c>
    </row>
    <row r="1735" spans="1:15" x14ac:dyDescent="0.3">
      <c r="A1735" s="1">
        <v>43313</v>
      </c>
      <c r="B1735" s="2">
        <v>297.99</v>
      </c>
      <c r="C1735" s="2">
        <v>303</v>
      </c>
      <c r="D1735" s="2">
        <v>293</v>
      </c>
      <c r="E1735" s="2">
        <v>300.83999999999997</v>
      </c>
      <c r="F1735" s="2">
        <v>10129430</v>
      </c>
      <c r="G1735" s="27" t="str">
        <f>TEXT(StockData[[#This Row],[Date]],"dddd")</f>
        <v>Wednesday</v>
      </c>
      <c r="H1735" s="27" t="str">
        <f>TEXT(StockData[[#This Row],[Date]],"mmm yyyy")</f>
        <v>Aug 2018</v>
      </c>
      <c r="I1735" s="2">
        <f>StockData[[#This Row],[high]] - StockData[[#This Row],[low]]</f>
        <v>10</v>
      </c>
      <c r="J1735" s="27" t="str">
        <f>IF(StockData[[#This Row],[high]]=_xlfn.MAXIFS(StockData[high],StockData[Date],"&lt;="&amp;StockData[[#This Row],[Date]]),"New High","Repeat")</f>
        <v>Repeat</v>
      </c>
      <c r="K1735" s="27" t="str">
        <f>IF(StockData[[#This Row],[Spread]]&lt;5,"Low",IF(StockData[[#This Row],[Spread]]&lt;=15,"Medium","High"))</f>
        <v>Medium</v>
      </c>
      <c r="L1735" s="27" t="str">
        <f>IF(StockData[[#This Row],[Spread]] &gt; AVERAGE(StockData[Spread]) * 1.2, "High", IF(StockData[[#This Row],[Spread]] &lt; AVERAGE(StockData[Spread]) * 0.8, "Low", "Medium"))</f>
        <v>Low</v>
      </c>
      <c r="M1735" s="13">
        <f>(StockData[[#This Row],[close]] - StockData[[#This Row],[open]] )/ StockData[[#This Row],[open]]</f>
        <v>9.5640793315210776E-3</v>
      </c>
      <c r="N1735" s="27">
        <f>IF(StockData[[#This Row],[change%]] &gt; 0.02, 0.9, IF(StockData[[#This Row],[change%]] &lt; -0.02, -0.9, 0))</f>
        <v>0</v>
      </c>
      <c r="O1735" s="27" t="str">
        <f>IF(StockData[[#This Row],[sentiment score]] &gt; 0.5, "Positive", IF(StockData[[#This Row],[sentiment score]] &lt; -0.5, "Negative", "Neutral"))</f>
        <v>Neutral</v>
      </c>
    </row>
    <row r="1736" spans="1:15" x14ac:dyDescent="0.3">
      <c r="A1736" s="1">
        <v>43312</v>
      </c>
      <c r="B1736" s="2">
        <v>292.25</v>
      </c>
      <c r="C1736" s="2">
        <v>298.32</v>
      </c>
      <c r="D1736" s="2">
        <v>289.07</v>
      </c>
      <c r="E1736" s="2">
        <v>298.14</v>
      </c>
      <c r="F1736" s="2">
        <v>5076916</v>
      </c>
      <c r="G1736" s="27" t="str">
        <f>TEXT(StockData[[#This Row],[Date]],"dddd")</f>
        <v>Tuesday</v>
      </c>
      <c r="H1736" s="27" t="str">
        <f>TEXT(StockData[[#This Row],[Date]],"mmm yyyy")</f>
        <v>Jul 2018</v>
      </c>
      <c r="I1736" s="2">
        <f>StockData[[#This Row],[high]] - StockData[[#This Row],[low]]</f>
        <v>9.25</v>
      </c>
      <c r="J1736" s="27" t="str">
        <f>IF(StockData[[#This Row],[high]]=_xlfn.MAXIFS(StockData[high],StockData[Date],"&lt;="&amp;StockData[[#This Row],[Date]]),"New High","Repeat")</f>
        <v>Repeat</v>
      </c>
      <c r="K1736" s="27" t="str">
        <f>IF(StockData[[#This Row],[Spread]]&lt;5,"Low",IF(StockData[[#This Row],[Spread]]&lt;=15,"Medium","High"))</f>
        <v>Medium</v>
      </c>
      <c r="L1736" s="27" t="str">
        <f>IF(StockData[[#This Row],[Spread]] &gt; AVERAGE(StockData[Spread]) * 1.2, "High", IF(StockData[[#This Row],[Spread]] &lt; AVERAGE(StockData[Spread]) * 0.8, "Low", "Medium"))</f>
        <v>Low</v>
      </c>
      <c r="M1736" s="13">
        <f>(StockData[[#This Row],[close]] - StockData[[#This Row],[open]] )/ StockData[[#This Row],[open]]</f>
        <v>2.0153977758768132E-2</v>
      </c>
      <c r="N1736" s="27">
        <f>IF(StockData[[#This Row],[change%]] &gt; 0.02, 0.9, IF(StockData[[#This Row],[change%]] &lt; -0.02, -0.9, 0))</f>
        <v>0.9</v>
      </c>
      <c r="O1736" s="27" t="str">
        <f>IF(StockData[[#This Row],[sentiment score]] &gt; 0.5, "Positive", IF(StockData[[#This Row],[sentiment score]] &lt; -0.5, "Negative", "Neutral"))</f>
        <v>Positive</v>
      </c>
    </row>
    <row r="1737" spans="1:15" x14ac:dyDescent="0.3">
      <c r="A1737" s="1">
        <v>43311</v>
      </c>
      <c r="B1737" s="2">
        <v>295.89999999999998</v>
      </c>
      <c r="C1737" s="2">
        <v>296.10000000000002</v>
      </c>
      <c r="D1737" s="2">
        <v>286.13</v>
      </c>
      <c r="E1737" s="2">
        <v>290.17</v>
      </c>
      <c r="F1737" s="2">
        <v>6814072</v>
      </c>
      <c r="G1737" s="27" t="str">
        <f>TEXT(StockData[[#This Row],[Date]],"dddd")</f>
        <v>Monday</v>
      </c>
      <c r="H1737" s="27" t="str">
        <f>TEXT(StockData[[#This Row],[Date]],"mmm yyyy")</f>
        <v>Jul 2018</v>
      </c>
      <c r="I1737" s="2">
        <f>StockData[[#This Row],[high]] - StockData[[#This Row],[low]]</f>
        <v>9.9700000000000273</v>
      </c>
      <c r="J1737" s="27" t="str">
        <f>IF(StockData[[#This Row],[high]]=_xlfn.MAXIFS(StockData[high],StockData[Date],"&lt;="&amp;StockData[[#This Row],[Date]]),"New High","Repeat")</f>
        <v>Repeat</v>
      </c>
      <c r="K1737" s="27" t="str">
        <f>IF(StockData[[#This Row],[Spread]]&lt;5,"Low",IF(StockData[[#This Row],[Spread]]&lt;=15,"Medium","High"))</f>
        <v>Medium</v>
      </c>
      <c r="L1737" s="27" t="str">
        <f>IF(StockData[[#This Row],[Spread]] &gt; AVERAGE(StockData[Spread]) * 1.2, "High", IF(StockData[[#This Row],[Spread]] &lt; AVERAGE(StockData[Spread]) * 0.8, "Low", "Medium"))</f>
        <v>Low</v>
      </c>
      <c r="M1737" s="13">
        <f>(StockData[[#This Row],[close]] - StockData[[#This Row],[open]] )/ StockData[[#This Row],[open]]</f>
        <v>-1.9364650219668676E-2</v>
      </c>
      <c r="N1737" s="27">
        <f>IF(StockData[[#This Row],[change%]] &gt; 0.02, 0.9, IF(StockData[[#This Row],[change%]] &lt; -0.02, -0.9, 0))</f>
        <v>0</v>
      </c>
      <c r="O1737" s="27" t="str">
        <f>IF(StockData[[#This Row],[sentiment score]] &gt; 0.5, "Positive", IF(StockData[[#This Row],[sentiment score]] &lt; -0.5, "Negative", "Neutral"))</f>
        <v>Neutral</v>
      </c>
    </row>
    <row r="1738" spans="1:15" x14ac:dyDescent="0.3">
      <c r="A1738" s="1">
        <v>43308</v>
      </c>
      <c r="B1738" s="2">
        <v>307.25</v>
      </c>
      <c r="C1738" s="2">
        <v>307.69</v>
      </c>
      <c r="D1738" s="2">
        <v>295.33999999999997</v>
      </c>
      <c r="E1738" s="2">
        <v>297.18</v>
      </c>
      <c r="F1738" s="2">
        <v>5703326</v>
      </c>
      <c r="G1738" s="27" t="str">
        <f>TEXT(StockData[[#This Row],[Date]],"dddd")</f>
        <v>Friday</v>
      </c>
      <c r="H1738" s="27" t="str">
        <f>TEXT(StockData[[#This Row],[Date]],"mmm yyyy")</f>
        <v>Jul 2018</v>
      </c>
      <c r="I1738" s="2">
        <f>StockData[[#This Row],[high]] - StockData[[#This Row],[low]]</f>
        <v>12.350000000000023</v>
      </c>
      <c r="J1738" s="27" t="str">
        <f>IF(StockData[[#This Row],[high]]=_xlfn.MAXIFS(StockData[high],StockData[Date],"&lt;="&amp;StockData[[#This Row],[Date]]),"New High","Repeat")</f>
        <v>Repeat</v>
      </c>
      <c r="K1738" s="27" t="str">
        <f>IF(StockData[[#This Row],[Spread]]&lt;5,"Low",IF(StockData[[#This Row],[Spread]]&lt;=15,"Medium","High"))</f>
        <v>Medium</v>
      </c>
      <c r="L1738" s="27" t="str">
        <f>IF(StockData[[#This Row],[Spread]] &gt; AVERAGE(StockData[Spread]) * 1.2, "High", IF(StockData[[#This Row],[Spread]] &lt; AVERAGE(StockData[Spread]) * 0.8, "Low", "Medium"))</f>
        <v>Medium</v>
      </c>
      <c r="M1738" s="13">
        <f>(StockData[[#This Row],[close]] - StockData[[#This Row],[open]] )/ StockData[[#This Row],[open]]</f>
        <v>-3.277461350691617E-2</v>
      </c>
      <c r="N1738" s="27">
        <f>IF(StockData[[#This Row],[change%]] &gt; 0.02, 0.9, IF(StockData[[#This Row],[change%]] &lt; -0.02, -0.9, 0))</f>
        <v>-0.9</v>
      </c>
      <c r="O1738" s="27" t="str">
        <f>IF(StockData[[#This Row],[sentiment score]] &gt; 0.5, "Positive", IF(StockData[[#This Row],[sentiment score]] &lt; -0.5, "Negative", "Neutral"))</f>
        <v>Negative</v>
      </c>
    </row>
    <row r="1739" spans="1:15" x14ac:dyDescent="0.3">
      <c r="A1739" s="1">
        <v>43307</v>
      </c>
      <c r="B1739" s="2">
        <v>304.85000000000002</v>
      </c>
      <c r="C1739" s="2">
        <v>310.7</v>
      </c>
      <c r="D1739" s="2">
        <v>303.64</v>
      </c>
      <c r="E1739" s="2">
        <v>306.64999999999998</v>
      </c>
      <c r="F1739" s="2">
        <v>4630522</v>
      </c>
      <c r="G1739" s="27" t="str">
        <f>TEXT(StockData[[#This Row],[Date]],"dddd")</f>
        <v>Thursday</v>
      </c>
      <c r="H1739" s="27" t="str">
        <f>TEXT(StockData[[#This Row],[Date]],"mmm yyyy")</f>
        <v>Jul 2018</v>
      </c>
      <c r="I1739" s="2">
        <f>StockData[[#This Row],[high]] - StockData[[#This Row],[low]]</f>
        <v>7.0600000000000023</v>
      </c>
      <c r="J1739" s="27" t="str">
        <f>IF(StockData[[#This Row],[high]]=_xlfn.MAXIFS(StockData[high],StockData[Date],"&lt;="&amp;StockData[[#This Row],[Date]]),"New High","Repeat")</f>
        <v>Repeat</v>
      </c>
      <c r="K1739" s="27" t="str">
        <f>IF(StockData[[#This Row],[Spread]]&lt;5,"Low",IF(StockData[[#This Row],[Spread]]&lt;=15,"Medium","High"))</f>
        <v>Medium</v>
      </c>
      <c r="L1739" s="27" t="str">
        <f>IF(StockData[[#This Row],[Spread]] &gt; AVERAGE(StockData[Spread]) * 1.2, "High", IF(StockData[[#This Row],[Spread]] &lt; AVERAGE(StockData[Spread]) * 0.8, "Low", "Medium"))</f>
        <v>Low</v>
      </c>
      <c r="M1739" s="13">
        <f>(StockData[[#This Row],[close]] - StockData[[#This Row],[open]] )/ StockData[[#This Row],[open]]</f>
        <v>5.9045432179759038E-3</v>
      </c>
      <c r="N1739" s="27">
        <f>IF(StockData[[#This Row],[change%]] &gt; 0.02, 0.9, IF(StockData[[#This Row],[change%]] &lt; -0.02, -0.9, 0))</f>
        <v>0</v>
      </c>
      <c r="O1739" s="27" t="str">
        <f>IF(StockData[[#This Row],[sentiment score]] &gt; 0.5, "Positive", IF(StockData[[#This Row],[sentiment score]] &lt; -0.5, "Negative", "Neutral"))</f>
        <v>Neutral</v>
      </c>
    </row>
    <row r="1740" spans="1:15" x14ac:dyDescent="0.3">
      <c r="A1740" s="1">
        <v>43306</v>
      </c>
      <c r="B1740" s="2">
        <v>296.74</v>
      </c>
      <c r="C1740" s="2">
        <v>309.62</v>
      </c>
      <c r="D1740" s="2">
        <v>294.5</v>
      </c>
      <c r="E1740" s="2">
        <v>308.74</v>
      </c>
      <c r="F1740" s="2">
        <v>7094180</v>
      </c>
      <c r="G1740" s="27" t="str">
        <f>TEXT(StockData[[#This Row],[Date]],"dddd")</f>
        <v>Wednesday</v>
      </c>
      <c r="H1740" s="27" t="str">
        <f>TEXT(StockData[[#This Row],[Date]],"mmm yyyy")</f>
        <v>Jul 2018</v>
      </c>
      <c r="I1740" s="2">
        <f>StockData[[#This Row],[high]] - StockData[[#This Row],[low]]</f>
        <v>15.120000000000005</v>
      </c>
      <c r="J1740" s="27" t="str">
        <f>IF(StockData[[#This Row],[high]]=_xlfn.MAXIFS(StockData[high],StockData[Date],"&lt;="&amp;StockData[[#This Row],[Date]]),"New High","Repeat")</f>
        <v>Repeat</v>
      </c>
      <c r="K1740" s="27" t="str">
        <f>IF(StockData[[#This Row],[Spread]]&lt;5,"Low",IF(StockData[[#This Row],[Spread]]&lt;=15,"Medium","High"))</f>
        <v>High</v>
      </c>
      <c r="L1740" s="27" t="str">
        <f>IF(StockData[[#This Row],[Spread]] &gt; AVERAGE(StockData[Spread]) * 1.2, "High", IF(StockData[[#This Row],[Spread]] &lt; AVERAGE(StockData[Spread]) * 0.8, "Low", "Medium"))</f>
        <v>Medium</v>
      </c>
      <c r="M1740" s="13">
        <f>(StockData[[#This Row],[close]] - StockData[[#This Row],[open]] )/ StockData[[#This Row],[open]]</f>
        <v>4.0439441935701287E-2</v>
      </c>
      <c r="N1740" s="27">
        <f>IF(StockData[[#This Row],[change%]] &gt; 0.02, 0.9, IF(StockData[[#This Row],[change%]] &lt; -0.02, -0.9, 0))</f>
        <v>0.9</v>
      </c>
      <c r="O1740" s="27" t="str">
        <f>IF(StockData[[#This Row],[sentiment score]] &gt; 0.5, "Positive", IF(StockData[[#This Row],[sentiment score]] &lt; -0.5, "Negative", "Neutral"))</f>
        <v>Positive</v>
      </c>
    </row>
    <row r="1741" spans="1:15" x14ac:dyDescent="0.3">
      <c r="A1741" s="1">
        <v>43305</v>
      </c>
      <c r="B1741" s="2">
        <v>304.42</v>
      </c>
      <c r="C1741" s="2">
        <v>307.72000000000003</v>
      </c>
      <c r="D1741" s="2">
        <v>292.55</v>
      </c>
      <c r="E1741" s="2">
        <v>297.43</v>
      </c>
      <c r="F1741" s="2">
        <v>9590784</v>
      </c>
      <c r="G1741" s="27" t="str">
        <f>TEXT(StockData[[#This Row],[Date]],"dddd")</f>
        <v>Tuesday</v>
      </c>
      <c r="H1741" s="27" t="str">
        <f>TEXT(StockData[[#This Row],[Date]],"mmm yyyy")</f>
        <v>Jul 2018</v>
      </c>
      <c r="I1741" s="2">
        <f>StockData[[#This Row],[high]] - StockData[[#This Row],[low]]</f>
        <v>15.170000000000016</v>
      </c>
      <c r="J1741" s="27" t="str">
        <f>IF(StockData[[#This Row],[high]]=_xlfn.MAXIFS(StockData[high],StockData[Date],"&lt;="&amp;StockData[[#This Row],[Date]]),"New High","Repeat")</f>
        <v>Repeat</v>
      </c>
      <c r="K1741" s="27" t="str">
        <f>IF(StockData[[#This Row],[Spread]]&lt;5,"Low",IF(StockData[[#This Row],[Spread]]&lt;=15,"Medium","High"))</f>
        <v>High</v>
      </c>
      <c r="L1741" s="27" t="str">
        <f>IF(StockData[[#This Row],[Spread]] &gt; AVERAGE(StockData[Spread]) * 1.2, "High", IF(StockData[[#This Row],[Spread]] &lt; AVERAGE(StockData[Spread]) * 0.8, "Low", "Medium"))</f>
        <v>Medium</v>
      </c>
      <c r="M1741" s="13">
        <f>(StockData[[#This Row],[close]] - StockData[[#This Row],[open]] )/ StockData[[#This Row],[open]]</f>
        <v>-2.2961697654556235E-2</v>
      </c>
      <c r="N1741" s="27">
        <f>IF(StockData[[#This Row],[change%]] &gt; 0.02, 0.9, IF(StockData[[#This Row],[change%]] &lt; -0.02, -0.9, 0))</f>
        <v>-0.9</v>
      </c>
      <c r="O1741" s="27" t="str">
        <f>IF(StockData[[#This Row],[sentiment score]] &gt; 0.5, "Positive", IF(StockData[[#This Row],[sentiment score]] &lt; -0.5, "Negative", "Neutral"))</f>
        <v>Negative</v>
      </c>
    </row>
    <row r="1742" spans="1:15" x14ac:dyDescent="0.3">
      <c r="A1742" s="1">
        <v>43304</v>
      </c>
      <c r="B1742" s="2">
        <v>301.83999999999997</v>
      </c>
      <c r="C1742" s="2">
        <v>305.5</v>
      </c>
      <c r="D1742" s="2">
        <v>292.86</v>
      </c>
      <c r="E1742" s="2">
        <v>303.2</v>
      </c>
      <c r="F1742" s="2">
        <v>10992947</v>
      </c>
      <c r="G1742" s="27" t="str">
        <f>TEXT(StockData[[#This Row],[Date]],"dddd")</f>
        <v>Monday</v>
      </c>
      <c r="H1742" s="27" t="str">
        <f>TEXT(StockData[[#This Row],[Date]],"mmm yyyy")</f>
        <v>Jul 2018</v>
      </c>
      <c r="I1742" s="2">
        <f>StockData[[#This Row],[high]] - StockData[[#This Row],[low]]</f>
        <v>12.639999999999986</v>
      </c>
      <c r="J1742" s="27" t="str">
        <f>IF(StockData[[#This Row],[high]]=_xlfn.MAXIFS(StockData[high],StockData[Date],"&lt;="&amp;StockData[[#This Row],[Date]]),"New High","Repeat")</f>
        <v>Repeat</v>
      </c>
      <c r="K1742" s="27" t="str">
        <f>IF(StockData[[#This Row],[Spread]]&lt;5,"Low",IF(StockData[[#This Row],[Spread]]&lt;=15,"Medium","High"))</f>
        <v>Medium</v>
      </c>
      <c r="L1742" s="27" t="str">
        <f>IF(StockData[[#This Row],[Spread]] &gt; AVERAGE(StockData[Spread]) * 1.2, "High", IF(StockData[[#This Row],[Spread]] &lt; AVERAGE(StockData[Spread]) * 0.8, "Low", "Medium"))</f>
        <v>Medium</v>
      </c>
      <c r="M1742" s="13">
        <f>(StockData[[#This Row],[close]] - StockData[[#This Row],[open]] )/ StockData[[#This Row],[open]]</f>
        <v>4.5056983832494494E-3</v>
      </c>
      <c r="N1742" s="27">
        <f>IF(StockData[[#This Row],[change%]] &gt; 0.02, 0.9, IF(StockData[[#This Row],[change%]] &lt; -0.02, -0.9, 0))</f>
        <v>0</v>
      </c>
      <c r="O1742" s="27" t="str">
        <f>IF(StockData[[#This Row],[sentiment score]] &gt; 0.5, "Positive", IF(StockData[[#This Row],[sentiment score]] &lt; -0.5, "Negative", "Neutral"))</f>
        <v>Neutral</v>
      </c>
    </row>
    <row r="1743" spans="1:15" x14ac:dyDescent="0.3">
      <c r="A1743" s="1">
        <v>43301</v>
      </c>
      <c r="B1743" s="2">
        <v>321.23</v>
      </c>
      <c r="C1743" s="2">
        <v>323.24</v>
      </c>
      <c r="D1743" s="2">
        <v>311.70999999999998</v>
      </c>
      <c r="E1743" s="2">
        <v>313.58</v>
      </c>
      <c r="F1743" s="2">
        <v>5166547</v>
      </c>
      <c r="G1743" s="27" t="str">
        <f>TEXT(StockData[[#This Row],[Date]],"dddd")</f>
        <v>Friday</v>
      </c>
      <c r="H1743" s="27" t="str">
        <f>TEXT(StockData[[#This Row],[Date]],"mmm yyyy")</f>
        <v>Jul 2018</v>
      </c>
      <c r="I1743" s="2">
        <f>StockData[[#This Row],[high]] - StockData[[#This Row],[low]]</f>
        <v>11.53000000000003</v>
      </c>
      <c r="J1743" s="27" t="str">
        <f>IF(StockData[[#This Row],[high]]=_xlfn.MAXIFS(StockData[high],StockData[Date],"&lt;="&amp;StockData[[#This Row],[Date]]),"New High","Repeat")</f>
        <v>Repeat</v>
      </c>
      <c r="K1743" s="27" t="str">
        <f>IF(StockData[[#This Row],[Spread]]&lt;5,"Low",IF(StockData[[#This Row],[Spread]]&lt;=15,"Medium","High"))</f>
        <v>Medium</v>
      </c>
      <c r="L1743" s="27" t="str">
        <f>IF(StockData[[#This Row],[Spread]] &gt; AVERAGE(StockData[Spread]) * 1.2, "High", IF(StockData[[#This Row],[Spread]] &lt; AVERAGE(StockData[Spread]) * 0.8, "Low", "Medium"))</f>
        <v>Medium</v>
      </c>
      <c r="M1743" s="13">
        <f>(StockData[[#This Row],[close]] - StockData[[#This Row],[open]] )/ StockData[[#This Row],[open]]</f>
        <v>-2.3814712199981426E-2</v>
      </c>
      <c r="N1743" s="27">
        <f>IF(StockData[[#This Row],[change%]] &gt; 0.02, 0.9, IF(StockData[[#This Row],[change%]] &lt; -0.02, -0.9, 0))</f>
        <v>-0.9</v>
      </c>
      <c r="O1743" s="27" t="str">
        <f>IF(StockData[[#This Row],[sentiment score]] &gt; 0.5, "Positive", IF(StockData[[#This Row],[sentiment score]] &lt; -0.5, "Negative", "Neutral"))</f>
        <v>Negative</v>
      </c>
    </row>
    <row r="1744" spans="1:15" x14ac:dyDescent="0.3">
      <c r="A1744" s="1">
        <v>43300</v>
      </c>
      <c r="B1744" s="2">
        <v>316.33</v>
      </c>
      <c r="C1744" s="2">
        <v>323.54000000000002</v>
      </c>
      <c r="D1744" s="2">
        <v>314.01</v>
      </c>
      <c r="E1744" s="2">
        <v>320.23</v>
      </c>
      <c r="F1744" s="2">
        <v>5915345</v>
      </c>
      <c r="G1744" s="27" t="str">
        <f>TEXT(StockData[[#This Row],[Date]],"dddd")</f>
        <v>Thursday</v>
      </c>
      <c r="H1744" s="27" t="str">
        <f>TEXT(StockData[[#This Row],[Date]],"mmm yyyy")</f>
        <v>Jul 2018</v>
      </c>
      <c r="I1744" s="2">
        <f>StockData[[#This Row],[high]] - StockData[[#This Row],[low]]</f>
        <v>9.5300000000000296</v>
      </c>
      <c r="J1744" s="27" t="str">
        <f>IF(StockData[[#This Row],[high]]=_xlfn.MAXIFS(StockData[high],StockData[Date],"&lt;="&amp;StockData[[#This Row],[Date]]),"New High","Repeat")</f>
        <v>Repeat</v>
      </c>
      <c r="K1744" s="27" t="str">
        <f>IF(StockData[[#This Row],[Spread]]&lt;5,"Low",IF(StockData[[#This Row],[Spread]]&lt;=15,"Medium","High"))</f>
        <v>Medium</v>
      </c>
      <c r="L1744" s="27" t="str">
        <f>IF(StockData[[#This Row],[Spread]] &gt; AVERAGE(StockData[Spread]) * 1.2, "High", IF(StockData[[#This Row],[Spread]] &lt; AVERAGE(StockData[Spread]) * 0.8, "Low", "Medium"))</f>
        <v>Low</v>
      </c>
      <c r="M1744" s="13">
        <f>(StockData[[#This Row],[close]] - StockData[[#This Row],[open]] )/ StockData[[#This Row],[open]]</f>
        <v>1.2328897037903564E-2</v>
      </c>
      <c r="N1744" s="27">
        <f>IF(StockData[[#This Row],[change%]] &gt; 0.02, 0.9, IF(StockData[[#This Row],[change%]] &lt; -0.02, -0.9, 0))</f>
        <v>0</v>
      </c>
      <c r="O1744" s="27" t="str">
        <f>IF(StockData[[#This Row],[sentiment score]] &gt; 0.5, "Positive", IF(StockData[[#This Row],[sentiment score]] &lt; -0.5, "Negative", "Neutral"))</f>
        <v>Neutral</v>
      </c>
    </row>
    <row r="1745" spans="1:15" x14ac:dyDescent="0.3">
      <c r="A1745" s="1">
        <v>43299</v>
      </c>
      <c r="B1745" s="2">
        <v>325</v>
      </c>
      <c r="C1745" s="2">
        <v>325.5</v>
      </c>
      <c r="D1745" s="2">
        <v>316.25</v>
      </c>
      <c r="E1745" s="2">
        <v>323.85000000000002</v>
      </c>
      <c r="F1745" s="2">
        <v>5624211</v>
      </c>
      <c r="G1745" s="27" t="str">
        <f>TEXT(StockData[[#This Row],[Date]],"dddd")</f>
        <v>Wednesday</v>
      </c>
      <c r="H1745" s="27" t="str">
        <f>TEXT(StockData[[#This Row],[Date]],"mmm yyyy")</f>
        <v>Jul 2018</v>
      </c>
      <c r="I1745" s="2">
        <f>StockData[[#This Row],[high]] - StockData[[#This Row],[low]]</f>
        <v>9.25</v>
      </c>
      <c r="J1745" s="27" t="str">
        <f>IF(StockData[[#This Row],[high]]=_xlfn.MAXIFS(StockData[high],StockData[Date],"&lt;="&amp;StockData[[#This Row],[Date]]),"New High","Repeat")</f>
        <v>Repeat</v>
      </c>
      <c r="K1745" s="27" t="str">
        <f>IF(StockData[[#This Row],[Spread]]&lt;5,"Low",IF(StockData[[#This Row],[Spread]]&lt;=15,"Medium","High"))</f>
        <v>Medium</v>
      </c>
      <c r="L1745" s="27" t="str">
        <f>IF(StockData[[#This Row],[Spread]] &gt; AVERAGE(StockData[Spread]) * 1.2, "High", IF(StockData[[#This Row],[Spread]] &lt; AVERAGE(StockData[Spread]) * 0.8, "Low", "Medium"))</f>
        <v>Low</v>
      </c>
      <c r="M1745" s="13">
        <f>(StockData[[#This Row],[close]] - StockData[[#This Row],[open]] )/ StockData[[#This Row],[open]]</f>
        <v>-3.5384615384614687E-3</v>
      </c>
      <c r="N1745" s="27">
        <f>IF(StockData[[#This Row],[change%]] &gt; 0.02, 0.9, IF(StockData[[#This Row],[change%]] &lt; -0.02, -0.9, 0))</f>
        <v>0</v>
      </c>
      <c r="O1745" s="27" t="str">
        <f>IF(StockData[[#This Row],[sentiment score]] &gt; 0.5, "Positive", IF(StockData[[#This Row],[sentiment score]] &lt; -0.5, "Negative", "Neutral"))</f>
        <v>Neutral</v>
      </c>
    </row>
    <row r="1746" spans="1:15" x14ac:dyDescent="0.3">
      <c r="A1746" s="1">
        <v>43298</v>
      </c>
      <c r="B1746" s="2">
        <v>308.81</v>
      </c>
      <c r="C1746" s="2">
        <v>324.74</v>
      </c>
      <c r="D1746" s="2">
        <v>308.5</v>
      </c>
      <c r="E1746" s="2">
        <v>322.69</v>
      </c>
      <c r="F1746" s="2">
        <v>6996232</v>
      </c>
      <c r="G1746" s="27" t="str">
        <f>TEXT(StockData[[#This Row],[Date]],"dddd")</f>
        <v>Tuesday</v>
      </c>
      <c r="H1746" s="27" t="str">
        <f>TEXT(StockData[[#This Row],[Date]],"mmm yyyy")</f>
        <v>Jul 2018</v>
      </c>
      <c r="I1746" s="2">
        <f>StockData[[#This Row],[high]] - StockData[[#This Row],[low]]</f>
        <v>16.240000000000009</v>
      </c>
      <c r="J1746" s="27" t="str">
        <f>IF(StockData[[#This Row],[high]]=_xlfn.MAXIFS(StockData[high],StockData[Date],"&lt;="&amp;StockData[[#This Row],[Date]]),"New High","Repeat")</f>
        <v>Repeat</v>
      </c>
      <c r="K1746" s="27" t="str">
        <f>IF(StockData[[#This Row],[Spread]]&lt;5,"Low",IF(StockData[[#This Row],[Spread]]&lt;=15,"Medium","High"))</f>
        <v>High</v>
      </c>
      <c r="L1746" s="27" t="str">
        <f>IF(StockData[[#This Row],[Spread]] &gt; AVERAGE(StockData[Spread]) * 1.2, "High", IF(StockData[[#This Row],[Spread]] &lt; AVERAGE(StockData[Spread]) * 0.8, "Low", "Medium"))</f>
        <v>Medium</v>
      </c>
      <c r="M1746" s="13">
        <f>(StockData[[#This Row],[close]] - StockData[[#This Row],[open]] )/ StockData[[#This Row],[open]]</f>
        <v>4.4946730999643782E-2</v>
      </c>
      <c r="N1746" s="27">
        <f>IF(StockData[[#This Row],[change%]] &gt; 0.02, 0.9, IF(StockData[[#This Row],[change%]] &lt; -0.02, -0.9, 0))</f>
        <v>0.9</v>
      </c>
      <c r="O1746" s="27" t="str">
        <f>IF(StockData[[#This Row],[sentiment score]] &gt; 0.5, "Positive", IF(StockData[[#This Row],[sentiment score]] &lt; -0.5, "Negative", "Neutral"))</f>
        <v>Positive</v>
      </c>
    </row>
    <row r="1747" spans="1:15" x14ac:dyDescent="0.3">
      <c r="A1747" s="1">
        <v>43297</v>
      </c>
      <c r="B1747" s="2">
        <v>311.70999999999998</v>
      </c>
      <c r="C1747" s="2">
        <v>315.16000000000003</v>
      </c>
      <c r="D1747" s="2">
        <v>306.25</v>
      </c>
      <c r="E1747" s="2">
        <v>310.10000000000002</v>
      </c>
      <c r="F1747" s="2">
        <v>7818655</v>
      </c>
      <c r="G1747" s="27" t="str">
        <f>TEXT(StockData[[#This Row],[Date]],"dddd")</f>
        <v>Monday</v>
      </c>
      <c r="H1747" s="27" t="str">
        <f>TEXT(StockData[[#This Row],[Date]],"mmm yyyy")</f>
        <v>Jul 2018</v>
      </c>
      <c r="I1747" s="2">
        <f>StockData[[#This Row],[high]] - StockData[[#This Row],[low]]</f>
        <v>8.910000000000025</v>
      </c>
      <c r="J1747" s="27" t="str">
        <f>IF(StockData[[#This Row],[high]]=_xlfn.MAXIFS(StockData[high],StockData[Date],"&lt;="&amp;StockData[[#This Row],[Date]]),"New High","Repeat")</f>
        <v>Repeat</v>
      </c>
      <c r="K1747" s="27" t="str">
        <f>IF(StockData[[#This Row],[Spread]]&lt;5,"Low",IF(StockData[[#This Row],[Spread]]&lt;=15,"Medium","High"))</f>
        <v>Medium</v>
      </c>
      <c r="L1747" s="27" t="str">
        <f>IF(StockData[[#This Row],[Spread]] &gt; AVERAGE(StockData[Spread]) * 1.2, "High", IF(StockData[[#This Row],[Spread]] &lt; AVERAGE(StockData[Spread]) * 0.8, "Low", "Medium"))</f>
        <v>Low</v>
      </c>
      <c r="M1747" s="13">
        <f>(StockData[[#This Row],[close]] - StockData[[#This Row],[open]] )/ StockData[[#This Row],[open]]</f>
        <v>-5.1650572647651887E-3</v>
      </c>
      <c r="N1747" s="27">
        <f>IF(StockData[[#This Row],[change%]] &gt; 0.02, 0.9, IF(StockData[[#This Row],[change%]] &lt; -0.02, -0.9, 0))</f>
        <v>0</v>
      </c>
      <c r="O1747" s="27" t="str">
        <f>IF(StockData[[#This Row],[sentiment score]] &gt; 0.5, "Positive", IF(StockData[[#This Row],[sentiment score]] &lt; -0.5, "Negative", "Neutral"))</f>
        <v>Neutral</v>
      </c>
    </row>
    <row r="1748" spans="1:15" x14ac:dyDescent="0.3">
      <c r="A1748" s="1">
        <v>43294</v>
      </c>
      <c r="B1748" s="2">
        <v>315.58</v>
      </c>
      <c r="C1748" s="2">
        <v>319.58</v>
      </c>
      <c r="D1748" s="2">
        <v>309.25</v>
      </c>
      <c r="E1748" s="2">
        <v>318.87</v>
      </c>
      <c r="F1748" s="2">
        <v>5875770</v>
      </c>
      <c r="G1748" s="27" t="str">
        <f>TEXT(StockData[[#This Row],[Date]],"dddd")</f>
        <v>Friday</v>
      </c>
      <c r="H1748" s="27" t="str">
        <f>TEXT(StockData[[#This Row],[Date]],"mmm yyyy")</f>
        <v>Jul 2018</v>
      </c>
      <c r="I1748" s="2">
        <f>StockData[[#This Row],[high]] - StockData[[#This Row],[low]]</f>
        <v>10.329999999999984</v>
      </c>
      <c r="J1748" s="27" t="str">
        <f>IF(StockData[[#This Row],[high]]=_xlfn.MAXIFS(StockData[high],StockData[Date],"&lt;="&amp;StockData[[#This Row],[Date]]),"New High","Repeat")</f>
        <v>Repeat</v>
      </c>
      <c r="K1748" s="27" t="str">
        <f>IF(StockData[[#This Row],[Spread]]&lt;5,"Low",IF(StockData[[#This Row],[Spread]]&lt;=15,"Medium","High"))</f>
        <v>Medium</v>
      </c>
      <c r="L1748" s="27" t="str">
        <f>IF(StockData[[#This Row],[Spread]] &gt; AVERAGE(StockData[Spread]) * 1.2, "High", IF(StockData[[#This Row],[Spread]] &lt; AVERAGE(StockData[Spread]) * 0.8, "Low", "Medium"))</f>
        <v>Low</v>
      </c>
      <c r="M1748" s="13">
        <f>(StockData[[#This Row],[close]] - StockData[[#This Row],[open]] )/ StockData[[#This Row],[open]]</f>
        <v>1.0425248748336462E-2</v>
      </c>
      <c r="N1748" s="27">
        <f>IF(StockData[[#This Row],[change%]] &gt; 0.02, 0.9, IF(StockData[[#This Row],[change%]] &lt; -0.02, -0.9, 0))</f>
        <v>0</v>
      </c>
      <c r="O1748" s="27" t="str">
        <f>IF(StockData[[#This Row],[sentiment score]] &gt; 0.5, "Positive", IF(StockData[[#This Row],[sentiment score]] &lt; -0.5, "Negative", "Neutral"))</f>
        <v>Neutral</v>
      </c>
    </row>
    <row r="1749" spans="1:15" x14ac:dyDescent="0.3">
      <c r="A1749" s="1">
        <v>43293</v>
      </c>
      <c r="B1749" s="2">
        <v>321.43</v>
      </c>
      <c r="C1749" s="2">
        <v>323.23</v>
      </c>
      <c r="D1749" s="2">
        <v>312.77</v>
      </c>
      <c r="E1749" s="2">
        <v>316.70999999999998</v>
      </c>
      <c r="F1749" s="2">
        <v>5721166</v>
      </c>
      <c r="G1749" s="27" t="str">
        <f>TEXT(StockData[[#This Row],[Date]],"dddd")</f>
        <v>Thursday</v>
      </c>
      <c r="H1749" s="27" t="str">
        <f>TEXT(StockData[[#This Row],[Date]],"mmm yyyy")</f>
        <v>Jul 2018</v>
      </c>
      <c r="I1749" s="2">
        <f>StockData[[#This Row],[high]] - StockData[[#This Row],[low]]</f>
        <v>10.460000000000036</v>
      </c>
      <c r="J1749" s="27" t="str">
        <f>IF(StockData[[#This Row],[high]]=_xlfn.MAXIFS(StockData[high],StockData[Date],"&lt;="&amp;StockData[[#This Row],[Date]]),"New High","Repeat")</f>
        <v>Repeat</v>
      </c>
      <c r="K1749" s="27" t="str">
        <f>IF(StockData[[#This Row],[Spread]]&lt;5,"Low",IF(StockData[[#This Row],[Spread]]&lt;=15,"Medium","High"))</f>
        <v>Medium</v>
      </c>
      <c r="L1749" s="27" t="str">
        <f>IF(StockData[[#This Row],[Spread]] &gt; AVERAGE(StockData[Spread]) * 1.2, "High", IF(StockData[[#This Row],[Spread]] &lt; AVERAGE(StockData[Spread]) * 0.8, "Low", "Medium"))</f>
        <v>Low</v>
      </c>
      <c r="M1749" s="13">
        <f>(StockData[[#This Row],[close]] - StockData[[#This Row],[open]] )/ StockData[[#This Row],[open]]</f>
        <v>-1.468437918053706E-2</v>
      </c>
      <c r="N1749" s="27">
        <f>IF(StockData[[#This Row],[change%]] &gt; 0.02, 0.9, IF(StockData[[#This Row],[change%]] &lt; -0.02, -0.9, 0))</f>
        <v>0</v>
      </c>
      <c r="O1749" s="27" t="str">
        <f>IF(StockData[[#This Row],[sentiment score]] &gt; 0.5, "Positive", IF(StockData[[#This Row],[sentiment score]] &lt; -0.5, "Negative", "Neutral"))</f>
        <v>Neutral</v>
      </c>
    </row>
    <row r="1750" spans="1:15" x14ac:dyDescent="0.3">
      <c r="A1750" s="1">
        <v>43292</v>
      </c>
      <c r="B1750" s="2">
        <v>315.8</v>
      </c>
      <c r="C1750" s="2">
        <v>321.94</v>
      </c>
      <c r="D1750" s="2">
        <v>315.07</v>
      </c>
      <c r="E1750" s="2">
        <v>318.95999999999998</v>
      </c>
      <c r="F1750" s="2">
        <v>4884076</v>
      </c>
      <c r="G1750" s="27" t="str">
        <f>TEXT(StockData[[#This Row],[Date]],"dddd")</f>
        <v>Wednesday</v>
      </c>
      <c r="H1750" s="27" t="str">
        <f>TEXT(StockData[[#This Row],[Date]],"mmm yyyy")</f>
        <v>Jul 2018</v>
      </c>
      <c r="I1750" s="2">
        <f>StockData[[#This Row],[high]] - StockData[[#This Row],[low]]</f>
        <v>6.8700000000000045</v>
      </c>
      <c r="J1750" s="27" t="str">
        <f>IF(StockData[[#This Row],[high]]=_xlfn.MAXIFS(StockData[high],StockData[Date],"&lt;="&amp;StockData[[#This Row],[Date]]),"New High","Repeat")</f>
        <v>Repeat</v>
      </c>
      <c r="K1750" s="27" t="str">
        <f>IF(StockData[[#This Row],[Spread]]&lt;5,"Low",IF(StockData[[#This Row],[Spread]]&lt;=15,"Medium","High"))</f>
        <v>Medium</v>
      </c>
      <c r="L1750" s="27" t="str">
        <f>IF(StockData[[#This Row],[Spread]] &gt; AVERAGE(StockData[Spread]) * 1.2, "High", IF(StockData[[#This Row],[Spread]] &lt; AVERAGE(StockData[Spread]) * 0.8, "Low", "Medium"))</f>
        <v>Low</v>
      </c>
      <c r="M1750" s="13">
        <f>(StockData[[#This Row],[close]] - StockData[[#This Row],[open]] )/ StockData[[#This Row],[open]]</f>
        <v>1.0006333122229158E-2</v>
      </c>
      <c r="N1750" s="27">
        <f>IF(StockData[[#This Row],[change%]] &gt; 0.02, 0.9, IF(StockData[[#This Row],[change%]] &lt; -0.02, -0.9, 0))</f>
        <v>0</v>
      </c>
      <c r="O1750" s="27" t="str">
        <f>IF(StockData[[#This Row],[sentiment score]] &gt; 0.5, "Positive", IF(StockData[[#This Row],[sentiment score]] &lt; -0.5, "Negative", "Neutral"))</f>
        <v>Neutral</v>
      </c>
    </row>
    <row r="1751" spans="1:15" x14ac:dyDescent="0.3">
      <c r="A1751" s="1">
        <v>43291</v>
      </c>
      <c r="B1751" s="2">
        <v>324.56</v>
      </c>
      <c r="C1751" s="2">
        <v>327.68</v>
      </c>
      <c r="D1751" s="2">
        <v>319.2</v>
      </c>
      <c r="E1751" s="2">
        <v>322.47000000000003</v>
      </c>
      <c r="F1751" s="2">
        <v>9471498</v>
      </c>
      <c r="G1751" s="27" t="str">
        <f>TEXT(StockData[[#This Row],[Date]],"dddd")</f>
        <v>Tuesday</v>
      </c>
      <c r="H1751" s="27" t="str">
        <f>TEXT(StockData[[#This Row],[Date]],"mmm yyyy")</f>
        <v>Jul 2018</v>
      </c>
      <c r="I1751" s="2">
        <f>StockData[[#This Row],[high]] - StockData[[#This Row],[low]]</f>
        <v>8.4800000000000182</v>
      </c>
      <c r="J1751" s="27" t="str">
        <f>IF(StockData[[#This Row],[high]]=_xlfn.MAXIFS(StockData[high],StockData[Date],"&lt;="&amp;StockData[[#This Row],[Date]]),"New High","Repeat")</f>
        <v>Repeat</v>
      </c>
      <c r="K1751" s="27" t="str">
        <f>IF(StockData[[#This Row],[Spread]]&lt;5,"Low",IF(StockData[[#This Row],[Spread]]&lt;=15,"Medium","High"))</f>
        <v>Medium</v>
      </c>
      <c r="L1751" s="27" t="str">
        <f>IF(StockData[[#This Row],[Spread]] &gt; AVERAGE(StockData[Spread]) * 1.2, "High", IF(StockData[[#This Row],[Spread]] &lt; AVERAGE(StockData[Spread]) * 0.8, "Low", "Medium"))</f>
        <v>Low</v>
      </c>
      <c r="M1751" s="13">
        <f>(StockData[[#This Row],[close]] - StockData[[#This Row],[open]] )/ StockData[[#This Row],[open]]</f>
        <v>-6.4394873058909756E-3</v>
      </c>
      <c r="N1751" s="27">
        <f>IF(StockData[[#This Row],[change%]] &gt; 0.02, 0.9, IF(StockData[[#This Row],[change%]] &lt; -0.02, -0.9, 0))</f>
        <v>0</v>
      </c>
      <c r="O1751" s="27" t="str">
        <f>IF(StockData[[#This Row],[sentiment score]] &gt; 0.5, "Positive", IF(StockData[[#This Row],[sentiment score]] &lt; -0.5, "Negative", "Neutral"))</f>
        <v>Neutral</v>
      </c>
    </row>
    <row r="1752" spans="1:15" x14ac:dyDescent="0.3">
      <c r="A1752" s="1">
        <v>43290</v>
      </c>
      <c r="B1752" s="2">
        <v>311.99</v>
      </c>
      <c r="C1752" s="2">
        <v>318.52</v>
      </c>
      <c r="D1752" s="2">
        <v>308</v>
      </c>
      <c r="E1752" s="2">
        <v>318.51</v>
      </c>
      <c r="F1752" s="2">
        <v>7596753</v>
      </c>
      <c r="G1752" s="27" t="str">
        <f>TEXT(StockData[[#This Row],[Date]],"dddd")</f>
        <v>Monday</v>
      </c>
      <c r="H1752" s="27" t="str">
        <f>TEXT(StockData[[#This Row],[Date]],"mmm yyyy")</f>
        <v>Jul 2018</v>
      </c>
      <c r="I1752" s="2">
        <f>StockData[[#This Row],[high]] - StockData[[#This Row],[low]]</f>
        <v>10.519999999999982</v>
      </c>
      <c r="J1752" s="27" t="str">
        <f>IF(StockData[[#This Row],[high]]=_xlfn.MAXIFS(StockData[high],StockData[Date],"&lt;="&amp;StockData[[#This Row],[Date]]),"New High","Repeat")</f>
        <v>Repeat</v>
      </c>
      <c r="K1752" s="27" t="str">
        <f>IF(StockData[[#This Row],[Spread]]&lt;5,"Low",IF(StockData[[#This Row],[Spread]]&lt;=15,"Medium","High"))</f>
        <v>Medium</v>
      </c>
      <c r="L1752" s="27" t="str">
        <f>IF(StockData[[#This Row],[Spread]] &gt; AVERAGE(StockData[Spread]) * 1.2, "High", IF(StockData[[#This Row],[Spread]] &lt; AVERAGE(StockData[Spread]) * 0.8, "Low", "Medium"))</f>
        <v>Low</v>
      </c>
      <c r="M1752" s="13">
        <f>(StockData[[#This Row],[close]] - StockData[[#This Row],[open]] )/ StockData[[#This Row],[open]]</f>
        <v>2.0898105708516239E-2</v>
      </c>
      <c r="N1752" s="27">
        <f>IF(StockData[[#This Row],[change%]] &gt; 0.02, 0.9, IF(StockData[[#This Row],[change%]] &lt; -0.02, -0.9, 0))</f>
        <v>0.9</v>
      </c>
      <c r="O1752" s="27" t="str">
        <f>IF(StockData[[#This Row],[sentiment score]] &gt; 0.5, "Positive", IF(StockData[[#This Row],[sentiment score]] &lt; -0.5, "Negative", "Neutral"))</f>
        <v>Positive</v>
      </c>
    </row>
    <row r="1753" spans="1:15" x14ac:dyDescent="0.3">
      <c r="A1753" s="1">
        <v>43287</v>
      </c>
      <c r="B1753" s="2">
        <v>304.95</v>
      </c>
      <c r="C1753" s="2">
        <v>312.07</v>
      </c>
      <c r="D1753" s="2">
        <v>302</v>
      </c>
      <c r="E1753" s="2">
        <v>308.89999999999998</v>
      </c>
      <c r="F1753" s="2">
        <v>8865451</v>
      </c>
      <c r="G1753" s="27" t="str">
        <f>TEXT(StockData[[#This Row],[Date]],"dddd")</f>
        <v>Friday</v>
      </c>
      <c r="H1753" s="27" t="str">
        <f>TEXT(StockData[[#This Row],[Date]],"mmm yyyy")</f>
        <v>Jul 2018</v>
      </c>
      <c r="I1753" s="2">
        <f>StockData[[#This Row],[high]] - StockData[[#This Row],[low]]</f>
        <v>10.069999999999993</v>
      </c>
      <c r="J1753" s="27" t="str">
        <f>IF(StockData[[#This Row],[high]]=_xlfn.MAXIFS(StockData[high],StockData[Date],"&lt;="&amp;StockData[[#This Row],[Date]]),"New High","Repeat")</f>
        <v>Repeat</v>
      </c>
      <c r="K1753" s="27" t="str">
        <f>IF(StockData[[#This Row],[Spread]]&lt;5,"Low",IF(StockData[[#This Row],[Spread]]&lt;=15,"Medium","High"))</f>
        <v>Medium</v>
      </c>
      <c r="L1753" s="27" t="str">
        <f>IF(StockData[[#This Row],[Spread]] &gt; AVERAGE(StockData[Spread]) * 1.2, "High", IF(StockData[[#This Row],[Spread]] &lt; AVERAGE(StockData[Spread]) * 0.8, "Low", "Medium"))</f>
        <v>Low</v>
      </c>
      <c r="M1753" s="13">
        <f>(StockData[[#This Row],[close]] - StockData[[#This Row],[open]] )/ StockData[[#This Row],[open]]</f>
        <v>1.2952943105427082E-2</v>
      </c>
      <c r="N1753" s="27">
        <f>IF(StockData[[#This Row],[change%]] &gt; 0.02, 0.9, IF(StockData[[#This Row],[change%]] &lt; -0.02, -0.9, 0))</f>
        <v>0</v>
      </c>
      <c r="O1753" s="27" t="str">
        <f>IF(StockData[[#This Row],[sentiment score]] &gt; 0.5, "Positive", IF(StockData[[#This Row],[sentiment score]] &lt; -0.5, "Negative", "Neutral"))</f>
        <v>Neutral</v>
      </c>
    </row>
    <row r="1754" spans="1:15" x14ac:dyDescent="0.3">
      <c r="A1754" s="1">
        <v>43286</v>
      </c>
      <c r="B1754" s="2">
        <v>313.76</v>
      </c>
      <c r="C1754" s="2">
        <v>314.39</v>
      </c>
      <c r="D1754" s="2">
        <v>296.22000000000003</v>
      </c>
      <c r="E1754" s="2">
        <v>309.16000000000003</v>
      </c>
      <c r="F1754" s="2">
        <v>17476374</v>
      </c>
      <c r="G1754" s="27" t="str">
        <f>TEXT(StockData[[#This Row],[Date]],"dddd")</f>
        <v>Thursday</v>
      </c>
      <c r="H1754" s="27" t="str">
        <f>TEXT(StockData[[#This Row],[Date]],"mmm yyyy")</f>
        <v>Jul 2018</v>
      </c>
      <c r="I1754" s="2">
        <f>StockData[[#This Row],[high]] - StockData[[#This Row],[low]]</f>
        <v>18.169999999999959</v>
      </c>
      <c r="J1754" s="27" t="str">
        <f>IF(StockData[[#This Row],[high]]=_xlfn.MAXIFS(StockData[high],StockData[Date],"&lt;="&amp;StockData[[#This Row],[Date]]),"New High","Repeat")</f>
        <v>Repeat</v>
      </c>
      <c r="K1754" s="27" t="str">
        <f>IF(StockData[[#This Row],[Spread]]&lt;5,"Low",IF(StockData[[#This Row],[Spread]]&lt;=15,"Medium","High"))</f>
        <v>High</v>
      </c>
      <c r="L1754" s="27" t="str">
        <f>IF(StockData[[#This Row],[Spread]] &gt; AVERAGE(StockData[Spread]) * 1.2, "High", IF(StockData[[#This Row],[Spread]] &lt; AVERAGE(StockData[Spread]) * 0.8, "Low", "Medium"))</f>
        <v>High</v>
      </c>
      <c r="M1754" s="13">
        <f>(StockData[[#This Row],[close]] - StockData[[#This Row],[open]] )/ StockData[[#This Row],[open]]</f>
        <v>-1.4660887302396628E-2</v>
      </c>
      <c r="N1754" s="27">
        <f>IF(StockData[[#This Row],[change%]] &gt; 0.02, 0.9, IF(StockData[[#This Row],[change%]] &lt; -0.02, -0.9, 0))</f>
        <v>0</v>
      </c>
      <c r="O1754" s="27" t="str">
        <f>IF(StockData[[#This Row],[sentiment score]] &gt; 0.5, "Positive", IF(StockData[[#This Row],[sentiment score]] &lt; -0.5, "Negative", "Neutral"))</f>
        <v>Neutral</v>
      </c>
    </row>
    <row r="1755" spans="1:15" x14ac:dyDescent="0.3">
      <c r="A1755" s="1">
        <v>43284</v>
      </c>
      <c r="B1755" s="2">
        <v>331.75</v>
      </c>
      <c r="C1755" s="2">
        <v>332.49</v>
      </c>
      <c r="D1755" s="2">
        <v>309.69</v>
      </c>
      <c r="E1755" s="2">
        <v>310.86</v>
      </c>
      <c r="F1755" s="2">
        <v>12282638</v>
      </c>
      <c r="G1755" s="27" t="str">
        <f>TEXT(StockData[[#This Row],[Date]],"dddd")</f>
        <v>Tuesday</v>
      </c>
      <c r="H1755" s="27" t="str">
        <f>TEXT(StockData[[#This Row],[Date]],"mmm yyyy")</f>
        <v>Jul 2018</v>
      </c>
      <c r="I1755" s="2">
        <f>StockData[[#This Row],[high]] - StockData[[#This Row],[low]]</f>
        <v>22.800000000000011</v>
      </c>
      <c r="J1755" s="27" t="str">
        <f>IF(StockData[[#This Row],[high]]=_xlfn.MAXIFS(StockData[high],StockData[Date],"&lt;="&amp;StockData[[#This Row],[Date]]),"New High","Repeat")</f>
        <v>Repeat</v>
      </c>
      <c r="K1755" s="27" t="str">
        <f>IF(StockData[[#This Row],[Spread]]&lt;5,"Low",IF(StockData[[#This Row],[Spread]]&lt;=15,"Medium","High"))</f>
        <v>High</v>
      </c>
      <c r="L1755" s="27" t="str">
        <f>IF(StockData[[#This Row],[Spread]] &gt; AVERAGE(StockData[Spread]) * 1.2, "High", IF(StockData[[#This Row],[Spread]] &lt; AVERAGE(StockData[Spread]) * 0.8, "Low", "Medium"))</f>
        <v>High</v>
      </c>
      <c r="M1755" s="13">
        <f>(StockData[[#This Row],[close]] - StockData[[#This Row],[open]] )/ StockData[[#This Row],[open]]</f>
        <v>-6.2969103240391816E-2</v>
      </c>
      <c r="N1755" s="27">
        <f>IF(StockData[[#This Row],[change%]] &gt; 0.02, 0.9, IF(StockData[[#This Row],[change%]] &lt; -0.02, -0.9, 0))</f>
        <v>-0.9</v>
      </c>
      <c r="O1755" s="27" t="str">
        <f>IF(StockData[[#This Row],[sentiment score]] &gt; 0.5, "Positive", IF(StockData[[#This Row],[sentiment score]] &lt; -0.5, "Negative", "Neutral"))</f>
        <v>Negative</v>
      </c>
    </row>
    <row r="1756" spans="1:15" x14ac:dyDescent="0.3">
      <c r="A1756" s="1">
        <v>43283</v>
      </c>
      <c r="B1756" s="2">
        <v>360.07</v>
      </c>
      <c r="C1756" s="2">
        <v>364.78</v>
      </c>
      <c r="D1756" s="2">
        <v>329.85</v>
      </c>
      <c r="E1756" s="2">
        <v>335.07</v>
      </c>
      <c r="F1756" s="2">
        <v>18759765</v>
      </c>
      <c r="G1756" s="27" t="str">
        <f>TEXT(StockData[[#This Row],[Date]],"dddd")</f>
        <v>Monday</v>
      </c>
      <c r="H1756" s="27" t="str">
        <f>TEXT(StockData[[#This Row],[Date]],"mmm yyyy")</f>
        <v>Jul 2018</v>
      </c>
      <c r="I1756" s="2">
        <f>StockData[[#This Row],[high]] - StockData[[#This Row],[low]]</f>
        <v>34.92999999999995</v>
      </c>
      <c r="J1756" s="27" t="str">
        <f>IF(StockData[[#This Row],[high]]=_xlfn.MAXIFS(StockData[high],StockData[Date],"&lt;="&amp;StockData[[#This Row],[Date]]),"New High","Repeat")</f>
        <v>Repeat</v>
      </c>
      <c r="K1756" s="27" t="str">
        <f>IF(StockData[[#This Row],[Spread]]&lt;5,"Low",IF(StockData[[#This Row],[Spread]]&lt;=15,"Medium","High"))</f>
        <v>High</v>
      </c>
      <c r="L1756" s="27" t="str">
        <f>IF(StockData[[#This Row],[Spread]] &gt; AVERAGE(StockData[Spread]) * 1.2, "High", IF(StockData[[#This Row],[Spread]] &lt; AVERAGE(StockData[Spread]) * 0.8, "Low", "Medium"))</f>
        <v>High</v>
      </c>
      <c r="M1756" s="13">
        <f>(StockData[[#This Row],[close]] - StockData[[#This Row],[open]] )/ StockData[[#This Row],[open]]</f>
        <v>-6.943094398311439E-2</v>
      </c>
      <c r="N1756" s="27">
        <f>IF(StockData[[#This Row],[change%]] &gt; 0.02, 0.9, IF(StockData[[#This Row],[change%]] &lt; -0.02, -0.9, 0))</f>
        <v>-0.9</v>
      </c>
      <c r="O1756" s="27" t="str">
        <f>IF(StockData[[#This Row],[sentiment score]] &gt; 0.5, "Positive", IF(StockData[[#This Row],[sentiment score]] &lt; -0.5, "Negative", "Neutral"))</f>
        <v>Negative</v>
      </c>
    </row>
    <row r="1757" spans="1:15" x14ac:dyDescent="0.3">
      <c r="A1757" s="1">
        <v>43280</v>
      </c>
      <c r="B1757" s="2">
        <v>353.33</v>
      </c>
      <c r="C1757" s="2">
        <v>353.86</v>
      </c>
      <c r="D1757" s="2">
        <v>342.41</v>
      </c>
      <c r="E1757" s="2">
        <v>342.95</v>
      </c>
      <c r="F1757" s="2">
        <v>6492396</v>
      </c>
      <c r="G1757" s="27" t="str">
        <f>TEXT(StockData[[#This Row],[Date]],"dddd")</f>
        <v>Friday</v>
      </c>
      <c r="H1757" s="27" t="str">
        <f>TEXT(StockData[[#This Row],[Date]],"mmm yyyy")</f>
        <v>Jun 2018</v>
      </c>
      <c r="I1757" s="2">
        <f>StockData[[#This Row],[high]] - StockData[[#This Row],[low]]</f>
        <v>11.449999999999989</v>
      </c>
      <c r="J1757" s="27" t="str">
        <f>IF(StockData[[#This Row],[high]]=_xlfn.MAXIFS(StockData[high],StockData[Date],"&lt;="&amp;StockData[[#This Row],[Date]]),"New High","Repeat")</f>
        <v>Repeat</v>
      </c>
      <c r="K1757" s="27" t="str">
        <f>IF(StockData[[#This Row],[Spread]]&lt;5,"Low",IF(StockData[[#This Row],[Spread]]&lt;=15,"Medium","High"))</f>
        <v>Medium</v>
      </c>
      <c r="L1757" s="27" t="str">
        <f>IF(StockData[[#This Row],[Spread]] &gt; AVERAGE(StockData[Spread]) * 1.2, "High", IF(StockData[[#This Row],[Spread]] &lt; AVERAGE(StockData[Spread]) * 0.8, "Low", "Medium"))</f>
        <v>Medium</v>
      </c>
      <c r="M1757" s="13">
        <f>(StockData[[#This Row],[close]] - StockData[[#This Row],[open]] )/ StockData[[#This Row],[open]]</f>
        <v>-2.9377635638072046E-2</v>
      </c>
      <c r="N1757" s="27">
        <f>IF(StockData[[#This Row],[change%]] &gt; 0.02, 0.9, IF(StockData[[#This Row],[change%]] &lt; -0.02, -0.9, 0))</f>
        <v>-0.9</v>
      </c>
      <c r="O1757" s="27" t="str">
        <f>IF(StockData[[#This Row],[sentiment score]] &gt; 0.5, "Positive", IF(StockData[[#This Row],[sentiment score]] &lt; -0.5, "Negative", "Neutral"))</f>
        <v>Negative</v>
      </c>
    </row>
    <row r="1758" spans="1:15" x14ac:dyDescent="0.3">
      <c r="A1758" s="1">
        <v>43279</v>
      </c>
      <c r="B1758" s="2">
        <v>348.66</v>
      </c>
      <c r="C1758" s="2">
        <v>357.02</v>
      </c>
      <c r="D1758" s="2">
        <v>346.11</v>
      </c>
      <c r="E1758" s="2">
        <v>349.93</v>
      </c>
      <c r="F1758" s="2">
        <v>8398005</v>
      </c>
      <c r="G1758" s="27" t="str">
        <f>TEXT(StockData[[#This Row],[Date]],"dddd")</f>
        <v>Thursday</v>
      </c>
      <c r="H1758" s="27" t="str">
        <f>TEXT(StockData[[#This Row],[Date]],"mmm yyyy")</f>
        <v>Jun 2018</v>
      </c>
      <c r="I1758" s="2">
        <f>StockData[[#This Row],[high]] - StockData[[#This Row],[low]]</f>
        <v>10.909999999999968</v>
      </c>
      <c r="J1758" s="27" t="str">
        <f>IF(StockData[[#This Row],[high]]=_xlfn.MAXIFS(StockData[high],StockData[Date],"&lt;="&amp;StockData[[#This Row],[Date]]),"New High","Repeat")</f>
        <v>Repeat</v>
      </c>
      <c r="K1758" s="27" t="str">
        <f>IF(StockData[[#This Row],[Spread]]&lt;5,"Low",IF(StockData[[#This Row],[Spread]]&lt;=15,"Medium","High"))</f>
        <v>Medium</v>
      </c>
      <c r="L1758" s="27" t="str">
        <f>IF(StockData[[#This Row],[Spread]] &gt; AVERAGE(StockData[Spread]) * 1.2, "High", IF(StockData[[#This Row],[Spread]] &lt; AVERAGE(StockData[Spread]) * 0.8, "Low", "Medium"))</f>
        <v>Medium</v>
      </c>
      <c r="M1758" s="13">
        <f>(StockData[[#This Row],[close]] - StockData[[#This Row],[open]] )/ StockData[[#This Row],[open]]</f>
        <v>3.642517065335805E-3</v>
      </c>
      <c r="N1758" s="27">
        <f>IF(StockData[[#This Row],[change%]] &gt; 0.02, 0.9, IF(StockData[[#This Row],[change%]] &lt; -0.02, -0.9, 0))</f>
        <v>0</v>
      </c>
      <c r="O1758" s="27" t="str">
        <f>IF(StockData[[#This Row],[sentiment score]] &gt; 0.5, "Positive", IF(StockData[[#This Row],[sentiment score]] &lt; -0.5, "Negative", "Neutral"))</f>
        <v>Neutral</v>
      </c>
    </row>
    <row r="1759" spans="1:15" x14ac:dyDescent="0.3">
      <c r="A1759" s="1">
        <v>43278</v>
      </c>
      <c r="B1759" s="2">
        <v>345</v>
      </c>
      <c r="C1759" s="2">
        <v>350.79</v>
      </c>
      <c r="D1759" s="2">
        <v>339.5</v>
      </c>
      <c r="E1759" s="2">
        <v>344.5</v>
      </c>
      <c r="F1759" s="2">
        <v>8333727</v>
      </c>
      <c r="G1759" s="27" t="str">
        <f>TEXT(StockData[[#This Row],[Date]],"dddd")</f>
        <v>Wednesday</v>
      </c>
      <c r="H1759" s="27" t="str">
        <f>TEXT(StockData[[#This Row],[Date]],"mmm yyyy")</f>
        <v>Jun 2018</v>
      </c>
      <c r="I1759" s="2">
        <f>StockData[[#This Row],[high]] - StockData[[#This Row],[low]]</f>
        <v>11.29000000000002</v>
      </c>
      <c r="J1759" s="27" t="str">
        <f>IF(StockData[[#This Row],[high]]=_xlfn.MAXIFS(StockData[high],StockData[Date],"&lt;="&amp;StockData[[#This Row],[Date]]),"New High","Repeat")</f>
        <v>Repeat</v>
      </c>
      <c r="K1759" s="27" t="str">
        <f>IF(StockData[[#This Row],[Spread]]&lt;5,"Low",IF(StockData[[#This Row],[Spread]]&lt;=15,"Medium","High"))</f>
        <v>Medium</v>
      </c>
      <c r="L1759" s="27" t="str">
        <f>IF(StockData[[#This Row],[Spread]] &gt; AVERAGE(StockData[Spread]) * 1.2, "High", IF(StockData[[#This Row],[Spread]] &lt; AVERAGE(StockData[Spread]) * 0.8, "Low", "Medium"))</f>
        <v>Medium</v>
      </c>
      <c r="M1759" s="13">
        <f>(StockData[[#This Row],[close]] - StockData[[#This Row],[open]] )/ StockData[[#This Row],[open]]</f>
        <v>-1.4492753623188406E-3</v>
      </c>
      <c r="N1759" s="27">
        <f>IF(StockData[[#This Row],[change%]] &gt; 0.02, 0.9, IF(StockData[[#This Row],[change%]] &lt; -0.02, -0.9, 0))</f>
        <v>0</v>
      </c>
      <c r="O1759" s="27" t="str">
        <f>IF(StockData[[#This Row],[sentiment score]] &gt; 0.5, "Positive", IF(StockData[[#This Row],[sentiment score]] &lt; -0.5, "Negative", "Neutral"))</f>
        <v>Neutral</v>
      </c>
    </row>
    <row r="1760" spans="1:15" x14ac:dyDescent="0.3">
      <c r="A1760" s="1">
        <v>43277</v>
      </c>
      <c r="B1760" s="2">
        <v>336.05</v>
      </c>
      <c r="C1760" s="2">
        <v>343.55</v>
      </c>
      <c r="D1760" s="2">
        <v>325.8</v>
      </c>
      <c r="E1760" s="2">
        <v>342</v>
      </c>
      <c r="F1760" s="2">
        <v>7452487</v>
      </c>
      <c r="G1760" s="27" t="str">
        <f>TEXT(StockData[[#This Row],[Date]],"dddd")</f>
        <v>Tuesday</v>
      </c>
      <c r="H1760" s="27" t="str">
        <f>TEXT(StockData[[#This Row],[Date]],"mmm yyyy")</f>
        <v>Jun 2018</v>
      </c>
      <c r="I1760" s="2">
        <f>StockData[[#This Row],[high]] - StockData[[#This Row],[low]]</f>
        <v>17.75</v>
      </c>
      <c r="J1760" s="27" t="str">
        <f>IF(StockData[[#This Row],[high]]=_xlfn.MAXIFS(StockData[high],StockData[Date],"&lt;="&amp;StockData[[#This Row],[Date]]),"New High","Repeat")</f>
        <v>Repeat</v>
      </c>
      <c r="K1760" s="27" t="str">
        <f>IF(StockData[[#This Row],[Spread]]&lt;5,"Low",IF(StockData[[#This Row],[Spread]]&lt;=15,"Medium","High"))</f>
        <v>High</v>
      </c>
      <c r="L1760" s="27" t="str">
        <f>IF(StockData[[#This Row],[Spread]] &gt; AVERAGE(StockData[Spread]) * 1.2, "High", IF(StockData[[#This Row],[Spread]] &lt; AVERAGE(StockData[Spread]) * 0.8, "Low", "Medium"))</f>
        <v>High</v>
      </c>
      <c r="M1760" s="13">
        <f>(StockData[[#This Row],[close]] - StockData[[#This Row],[open]] )/ StockData[[#This Row],[open]]</f>
        <v>1.7705698556762354E-2</v>
      </c>
      <c r="N1760" s="27">
        <f>IF(StockData[[#This Row],[change%]] &gt; 0.02, 0.9, IF(StockData[[#This Row],[change%]] &lt; -0.02, -0.9, 0))</f>
        <v>0</v>
      </c>
      <c r="O1760" s="27" t="str">
        <f>IF(StockData[[#This Row],[sentiment score]] &gt; 0.5, "Positive", IF(StockData[[#This Row],[sentiment score]] &lt; -0.5, "Negative", "Neutral"))</f>
        <v>Neutral</v>
      </c>
    </row>
    <row r="1761" spans="1:15" x14ac:dyDescent="0.3">
      <c r="A1761" s="1">
        <v>43276</v>
      </c>
      <c r="B1761" s="2">
        <v>330.12</v>
      </c>
      <c r="C1761" s="2">
        <v>338.47</v>
      </c>
      <c r="D1761" s="2">
        <v>327.5</v>
      </c>
      <c r="E1761" s="2">
        <v>333.01</v>
      </c>
      <c r="F1761" s="2">
        <v>6931304</v>
      </c>
      <c r="G1761" s="27" t="str">
        <f>TEXT(StockData[[#This Row],[Date]],"dddd")</f>
        <v>Monday</v>
      </c>
      <c r="H1761" s="27" t="str">
        <f>TEXT(StockData[[#This Row],[Date]],"mmm yyyy")</f>
        <v>Jun 2018</v>
      </c>
      <c r="I1761" s="2">
        <f>StockData[[#This Row],[high]] - StockData[[#This Row],[low]]</f>
        <v>10.970000000000027</v>
      </c>
      <c r="J1761" s="27" t="str">
        <f>IF(StockData[[#This Row],[high]]=_xlfn.MAXIFS(StockData[high],StockData[Date],"&lt;="&amp;StockData[[#This Row],[Date]]),"New High","Repeat")</f>
        <v>Repeat</v>
      </c>
      <c r="K1761" s="27" t="str">
        <f>IF(StockData[[#This Row],[Spread]]&lt;5,"Low",IF(StockData[[#This Row],[Spread]]&lt;=15,"Medium","High"))</f>
        <v>Medium</v>
      </c>
      <c r="L1761" s="27" t="str">
        <f>IF(StockData[[#This Row],[Spread]] &gt; AVERAGE(StockData[Spread]) * 1.2, "High", IF(StockData[[#This Row],[Spread]] &lt; AVERAGE(StockData[Spread]) * 0.8, "Low", "Medium"))</f>
        <v>Medium</v>
      </c>
      <c r="M1761" s="13">
        <f>(StockData[[#This Row],[close]] - StockData[[#This Row],[open]] )/ StockData[[#This Row],[open]]</f>
        <v>8.7543923421785595E-3</v>
      </c>
      <c r="N1761" s="27">
        <f>IF(StockData[[#This Row],[change%]] &gt; 0.02, 0.9, IF(StockData[[#This Row],[change%]] &lt; -0.02, -0.9, 0))</f>
        <v>0</v>
      </c>
      <c r="O1761" s="27" t="str">
        <f>IF(StockData[[#This Row],[sentiment score]] &gt; 0.5, "Positive", IF(StockData[[#This Row],[sentiment score]] &lt; -0.5, "Negative", "Neutral"))</f>
        <v>Neutral</v>
      </c>
    </row>
    <row r="1762" spans="1:15" x14ac:dyDescent="0.3">
      <c r="A1762" s="1">
        <v>43273</v>
      </c>
      <c r="B1762" s="2">
        <v>351.54</v>
      </c>
      <c r="C1762" s="2">
        <v>352.25</v>
      </c>
      <c r="D1762" s="2">
        <v>332</v>
      </c>
      <c r="E1762" s="2">
        <v>333.63</v>
      </c>
      <c r="F1762" s="2">
        <v>10266059</v>
      </c>
      <c r="G1762" s="27" t="str">
        <f>TEXT(StockData[[#This Row],[Date]],"dddd")</f>
        <v>Friday</v>
      </c>
      <c r="H1762" s="27" t="str">
        <f>TEXT(StockData[[#This Row],[Date]],"mmm yyyy")</f>
        <v>Jun 2018</v>
      </c>
      <c r="I1762" s="2">
        <f>StockData[[#This Row],[high]] - StockData[[#This Row],[low]]</f>
        <v>20.25</v>
      </c>
      <c r="J1762" s="27" t="str">
        <f>IF(StockData[[#This Row],[high]]=_xlfn.MAXIFS(StockData[high],StockData[Date],"&lt;="&amp;StockData[[#This Row],[Date]]),"New High","Repeat")</f>
        <v>Repeat</v>
      </c>
      <c r="K1762" s="27" t="str">
        <f>IF(StockData[[#This Row],[Spread]]&lt;5,"Low",IF(StockData[[#This Row],[Spread]]&lt;=15,"Medium","High"))</f>
        <v>High</v>
      </c>
      <c r="L1762" s="27" t="str">
        <f>IF(StockData[[#This Row],[Spread]] &gt; AVERAGE(StockData[Spread]) * 1.2, "High", IF(StockData[[#This Row],[Spread]] &lt; AVERAGE(StockData[Spread]) * 0.8, "Low", "Medium"))</f>
        <v>High</v>
      </c>
      <c r="M1762" s="13">
        <f>(StockData[[#This Row],[close]] - StockData[[#This Row],[open]] )/ StockData[[#This Row],[open]]</f>
        <v>-5.0947260624680045E-2</v>
      </c>
      <c r="N1762" s="27">
        <f>IF(StockData[[#This Row],[change%]] &gt; 0.02, 0.9, IF(StockData[[#This Row],[change%]] &lt; -0.02, -0.9, 0))</f>
        <v>-0.9</v>
      </c>
      <c r="O1762" s="27" t="str">
        <f>IF(StockData[[#This Row],[sentiment score]] &gt; 0.5, "Positive", IF(StockData[[#This Row],[sentiment score]] &lt; -0.5, "Negative", "Neutral"))</f>
        <v>Negative</v>
      </c>
    </row>
    <row r="1763" spans="1:15" x14ac:dyDescent="0.3">
      <c r="A1763" s="1">
        <v>43272</v>
      </c>
      <c r="B1763" s="2">
        <v>362</v>
      </c>
      <c r="C1763" s="2">
        <v>366.21</v>
      </c>
      <c r="D1763" s="2">
        <v>346.27</v>
      </c>
      <c r="E1763" s="2">
        <v>347.51</v>
      </c>
      <c r="F1763" s="2">
        <v>7967145</v>
      </c>
      <c r="G1763" s="27" t="str">
        <f>TEXT(StockData[[#This Row],[Date]],"dddd")</f>
        <v>Thursday</v>
      </c>
      <c r="H1763" s="27" t="str">
        <f>TEXT(StockData[[#This Row],[Date]],"mmm yyyy")</f>
        <v>Jun 2018</v>
      </c>
      <c r="I1763" s="2">
        <f>StockData[[#This Row],[high]] - StockData[[#This Row],[low]]</f>
        <v>19.939999999999998</v>
      </c>
      <c r="J1763" s="27" t="str">
        <f>IF(StockData[[#This Row],[high]]=_xlfn.MAXIFS(StockData[high],StockData[Date],"&lt;="&amp;StockData[[#This Row],[Date]]),"New High","Repeat")</f>
        <v>Repeat</v>
      </c>
      <c r="K1763" s="27" t="str">
        <f>IF(StockData[[#This Row],[Spread]]&lt;5,"Low",IF(StockData[[#This Row],[Spread]]&lt;=15,"Medium","High"))</f>
        <v>High</v>
      </c>
      <c r="L1763" s="27" t="str">
        <f>IF(StockData[[#This Row],[Spread]] &gt; AVERAGE(StockData[Spread]) * 1.2, "High", IF(StockData[[#This Row],[Spread]] &lt; AVERAGE(StockData[Spread]) * 0.8, "Low", "Medium"))</f>
        <v>High</v>
      </c>
      <c r="M1763" s="13">
        <f>(StockData[[#This Row],[close]] - StockData[[#This Row],[open]] )/ StockData[[#This Row],[open]]</f>
        <v>-4.0027624309392287E-2</v>
      </c>
      <c r="N1763" s="27">
        <f>IF(StockData[[#This Row],[change%]] &gt; 0.02, 0.9, IF(StockData[[#This Row],[change%]] &lt; -0.02, -0.9, 0))</f>
        <v>-0.9</v>
      </c>
      <c r="O1763" s="27" t="str">
        <f>IF(StockData[[#This Row],[sentiment score]] &gt; 0.5, "Positive", IF(StockData[[#This Row],[sentiment score]] &lt; -0.5, "Negative", "Neutral"))</f>
        <v>Negative</v>
      </c>
    </row>
    <row r="1764" spans="1:15" x14ac:dyDescent="0.3">
      <c r="A1764" s="1">
        <v>43271</v>
      </c>
      <c r="B1764" s="2">
        <v>358.04</v>
      </c>
      <c r="C1764" s="2">
        <v>364.38</v>
      </c>
      <c r="D1764" s="2">
        <v>352</v>
      </c>
      <c r="E1764" s="2">
        <v>362.22</v>
      </c>
      <c r="F1764" s="2">
        <v>8383656</v>
      </c>
      <c r="G1764" s="27" t="str">
        <f>TEXT(StockData[[#This Row],[Date]],"dddd")</f>
        <v>Wednesday</v>
      </c>
      <c r="H1764" s="27" t="str">
        <f>TEXT(StockData[[#This Row],[Date]],"mmm yyyy")</f>
        <v>Jun 2018</v>
      </c>
      <c r="I1764" s="2">
        <f>StockData[[#This Row],[high]] - StockData[[#This Row],[low]]</f>
        <v>12.379999999999995</v>
      </c>
      <c r="J1764" s="27" t="str">
        <f>IF(StockData[[#This Row],[high]]=_xlfn.MAXIFS(StockData[high],StockData[Date],"&lt;="&amp;StockData[[#This Row],[Date]]),"New High","Repeat")</f>
        <v>Repeat</v>
      </c>
      <c r="K1764" s="27" t="str">
        <f>IF(StockData[[#This Row],[Spread]]&lt;5,"Low",IF(StockData[[#This Row],[Spread]]&lt;=15,"Medium","High"))</f>
        <v>Medium</v>
      </c>
      <c r="L1764" s="27" t="str">
        <f>IF(StockData[[#This Row],[Spread]] &gt; AVERAGE(StockData[Spread]) * 1.2, "High", IF(StockData[[#This Row],[Spread]] &lt; AVERAGE(StockData[Spread]) * 0.8, "Low", "Medium"))</f>
        <v>Medium</v>
      </c>
      <c r="M1764" s="13">
        <f>(StockData[[#This Row],[close]] - StockData[[#This Row],[open]] )/ StockData[[#This Row],[open]]</f>
        <v>1.1674673220869194E-2</v>
      </c>
      <c r="N1764" s="27">
        <f>IF(StockData[[#This Row],[change%]] &gt; 0.02, 0.9, IF(StockData[[#This Row],[change%]] &lt; -0.02, -0.9, 0))</f>
        <v>0</v>
      </c>
      <c r="O1764" s="27" t="str">
        <f>IF(StockData[[#This Row],[sentiment score]] &gt; 0.5, "Positive", IF(StockData[[#This Row],[sentiment score]] &lt; -0.5, "Negative", "Neutral"))</f>
        <v>Neutral</v>
      </c>
    </row>
    <row r="1765" spans="1:15" x14ac:dyDescent="0.3">
      <c r="A1765" s="1">
        <v>43270</v>
      </c>
      <c r="B1765" s="2">
        <v>365.16</v>
      </c>
      <c r="C1765" s="2">
        <v>370</v>
      </c>
      <c r="D1765" s="2">
        <v>346.25</v>
      </c>
      <c r="E1765" s="2">
        <v>352.55</v>
      </c>
      <c r="F1765" s="2">
        <v>12761903</v>
      </c>
      <c r="G1765" s="27" t="str">
        <f>TEXT(StockData[[#This Row],[Date]],"dddd")</f>
        <v>Tuesday</v>
      </c>
      <c r="H1765" s="27" t="str">
        <f>TEXT(StockData[[#This Row],[Date]],"mmm yyyy")</f>
        <v>Jun 2018</v>
      </c>
      <c r="I1765" s="2">
        <f>StockData[[#This Row],[high]] - StockData[[#This Row],[low]]</f>
        <v>23.75</v>
      </c>
      <c r="J1765" s="27" t="str">
        <f>IF(StockData[[#This Row],[high]]=_xlfn.MAXIFS(StockData[high],StockData[Date],"&lt;="&amp;StockData[[#This Row],[Date]]),"New High","Repeat")</f>
        <v>Repeat</v>
      </c>
      <c r="K1765" s="27" t="str">
        <f>IF(StockData[[#This Row],[Spread]]&lt;5,"Low",IF(StockData[[#This Row],[Spread]]&lt;=15,"Medium","High"))</f>
        <v>High</v>
      </c>
      <c r="L1765" s="27" t="str">
        <f>IF(StockData[[#This Row],[Spread]] &gt; AVERAGE(StockData[Spread]) * 1.2, "High", IF(StockData[[#This Row],[Spread]] &lt; AVERAGE(StockData[Spread]) * 0.8, "Low", "Medium"))</f>
        <v>High</v>
      </c>
      <c r="M1765" s="13">
        <f>(StockData[[#This Row],[close]] - StockData[[#This Row],[open]] )/ StockData[[#This Row],[open]]</f>
        <v>-3.4532807536422426E-2</v>
      </c>
      <c r="N1765" s="27">
        <f>IF(StockData[[#This Row],[change%]] &gt; 0.02, 0.9, IF(StockData[[#This Row],[change%]] &lt; -0.02, -0.9, 0))</f>
        <v>-0.9</v>
      </c>
      <c r="O1765" s="27" t="str">
        <f>IF(StockData[[#This Row],[sentiment score]] &gt; 0.5, "Positive", IF(StockData[[#This Row],[sentiment score]] &lt; -0.5, "Negative", "Neutral"))</f>
        <v>Negative</v>
      </c>
    </row>
    <row r="1766" spans="1:15" x14ac:dyDescent="0.3">
      <c r="A1766" s="1">
        <v>43269</v>
      </c>
      <c r="B1766" s="2">
        <v>355.4</v>
      </c>
      <c r="C1766" s="2">
        <v>373.73</v>
      </c>
      <c r="D1766" s="2">
        <v>354.5</v>
      </c>
      <c r="E1766" s="2">
        <v>370.83</v>
      </c>
      <c r="F1766" s="2">
        <v>12073226</v>
      </c>
      <c r="G1766" s="27" t="str">
        <f>TEXT(StockData[[#This Row],[Date]],"dddd")</f>
        <v>Monday</v>
      </c>
      <c r="H1766" s="27" t="str">
        <f>TEXT(StockData[[#This Row],[Date]],"mmm yyyy")</f>
        <v>Jun 2018</v>
      </c>
      <c r="I1766" s="2">
        <f>StockData[[#This Row],[high]] - StockData[[#This Row],[low]]</f>
        <v>19.230000000000018</v>
      </c>
      <c r="J1766" s="27" t="str">
        <f>IF(StockData[[#This Row],[high]]=_xlfn.MAXIFS(StockData[high],StockData[Date],"&lt;="&amp;StockData[[#This Row],[Date]]),"New High","Repeat")</f>
        <v>Repeat</v>
      </c>
      <c r="K1766" s="27" t="str">
        <f>IF(StockData[[#This Row],[Spread]]&lt;5,"Low",IF(StockData[[#This Row],[Spread]]&lt;=15,"Medium","High"))</f>
        <v>High</v>
      </c>
      <c r="L1766" s="27" t="str">
        <f>IF(StockData[[#This Row],[Spread]] &gt; AVERAGE(StockData[Spread]) * 1.2, "High", IF(StockData[[#This Row],[Spread]] &lt; AVERAGE(StockData[Spread]) * 0.8, "Low", "Medium"))</f>
        <v>High</v>
      </c>
      <c r="M1766" s="13">
        <f>(StockData[[#This Row],[close]] - StockData[[#This Row],[open]] )/ StockData[[#This Row],[open]]</f>
        <v>4.3415869442881283E-2</v>
      </c>
      <c r="N1766" s="27">
        <f>IF(StockData[[#This Row],[change%]] &gt; 0.02, 0.9, IF(StockData[[#This Row],[change%]] &lt; -0.02, -0.9, 0))</f>
        <v>0.9</v>
      </c>
      <c r="O1766" s="27" t="str">
        <f>IF(StockData[[#This Row],[sentiment score]] &gt; 0.5, "Positive", IF(StockData[[#This Row],[sentiment score]] &lt; -0.5, "Negative", "Neutral"))</f>
        <v>Positive</v>
      </c>
    </row>
    <row r="1767" spans="1:15" x14ac:dyDescent="0.3">
      <c r="A1767" s="1">
        <v>43266</v>
      </c>
      <c r="B1767" s="2">
        <v>353.84</v>
      </c>
      <c r="C1767" s="2">
        <v>364.67</v>
      </c>
      <c r="D1767" s="2">
        <v>351.25</v>
      </c>
      <c r="E1767" s="2">
        <v>358.17</v>
      </c>
      <c r="F1767" s="2">
        <v>10848254</v>
      </c>
      <c r="G1767" s="27" t="str">
        <f>TEXT(StockData[[#This Row],[Date]],"dddd")</f>
        <v>Friday</v>
      </c>
      <c r="H1767" s="27" t="str">
        <f>TEXT(StockData[[#This Row],[Date]],"mmm yyyy")</f>
        <v>Jun 2018</v>
      </c>
      <c r="I1767" s="2">
        <f>StockData[[#This Row],[high]] - StockData[[#This Row],[low]]</f>
        <v>13.420000000000016</v>
      </c>
      <c r="J1767" s="27" t="str">
        <f>IF(StockData[[#This Row],[high]]=_xlfn.MAXIFS(StockData[high],StockData[Date],"&lt;="&amp;StockData[[#This Row],[Date]]),"New High","Repeat")</f>
        <v>Repeat</v>
      </c>
      <c r="K1767" s="27" t="str">
        <f>IF(StockData[[#This Row],[Spread]]&lt;5,"Low",IF(StockData[[#This Row],[Spread]]&lt;=15,"Medium","High"))</f>
        <v>Medium</v>
      </c>
      <c r="L1767" s="27" t="str">
        <f>IF(StockData[[#This Row],[Spread]] &gt; AVERAGE(StockData[Spread]) * 1.2, "High", IF(StockData[[#This Row],[Spread]] &lt; AVERAGE(StockData[Spread]) * 0.8, "Low", "Medium"))</f>
        <v>Medium</v>
      </c>
      <c r="M1767" s="13">
        <f>(StockData[[#This Row],[close]] - StockData[[#This Row],[open]] )/ StockData[[#This Row],[open]]</f>
        <v>1.2237169342075631E-2</v>
      </c>
      <c r="N1767" s="27">
        <f>IF(StockData[[#This Row],[change%]] &gt; 0.02, 0.9, IF(StockData[[#This Row],[change%]] &lt; -0.02, -0.9, 0))</f>
        <v>0</v>
      </c>
      <c r="O1767" s="27" t="str">
        <f>IF(StockData[[#This Row],[sentiment score]] &gt; 0.5, "Positive", IF(StockData[[#This Row],[sentiment score]] &lt; -0.5, "Negative", "Neutral"))</f>
        <v>Neutral</v>
      </c>
    </row>
    <row r="1768" spans="1:15" x14ac:dyDescent="0.3">
      <c r="A1768" s="1">
        <v>43265</v>
      </c>
      <c r="B1768" s="2">
        <v>347.63</v>
      </c>
      <c r="C1768" s="2">
        <v>358.75</v>
      </c>
      <c r="D1768" s="2">
        <v>346.6</v>
      </c>
      <c r="E1768" s="2">
        <v>357.72</v>
      </c>
      <c r="F1768" s="2">
        <v>10981023</v>
      </c>
      <c r="G1768" s="27" t="str">
        <f>TEXT(StockData[[#This Row],[Date]],"dddd")</f>
        <v>Thursday</v>
      </c>
      <c r="H1768" s="27" t="str">
        <f>TEXT(StockData[[#This Row],[Date]],"mmm yyyy")</f>
        <v>Jun 2018</v>
      </c>
      <c r="I1768" s="2">
        <f>StockData[[#This Row],[high]] - StockData[[#This Row],[low]]</f>
        <v>12.149999999999977</v>
      </c>
      <c r="J1768" s="27" t="str">
        <f>IF(StockData[[#This Row],[high]]=_xlfn.MAXIFS(StockData[high],StockData[Date],"&lt;="&amp;StockData[[#This Row],[Date]]),"New High","Repeat")</f>
        <v>Repeat</v>
      </c>
      <c r="K1768" s="27" t="str">
        <f>IF(StockData[[#This Row],[Spread]]&lt;5,"Low",IF(StockData[[#This Row],[Spread]]&lt;=15,"Medium","High"))</f>
        <v>Medium</v>
      </c>
      <c r="L1768" s="27" t="str">
        <f>IF(StockData[[#This Row],[Spread]] &gt; AVERAGE(StockData[Spread]) * 1.2, "High", IF(StockData[[#This Row],[Spread]] &lt; AVERAGE(StockData[Spread]) * 0.8, "Low", "Medium"))</f>
        <v>Medium</v>
      </c>
      <c r="M1768" s="13">
        <f>(StockData[[#This Row],[close]] - StockData[[#This Row],[open]] )/ StockData[[#This Row],[open]]</f>
        <v>2.9025112907401639E-2</v>
      </c>
      <c r="N1768" s="27">
        <f>IF(StockData[[#This Row],[change%]] &gt; 0.02, 0.9, IF(StockData[[#This Row],[change%]] &lt; -0.02, -0.9, 0))</f>
        <v>0.9</v>
      </c>
      <c r="O1768" s="27" t="str">
        <f>IF(StockData[[#This Row],[sentiment score]] &gt; 0.5, "Positive", IF(StockData[[#This Row],[sentiment score]] &lt; -0.5, "Negative", "Neutral"))</f>
        <v>Positive</v>
      </c>
    </row>
    <row r="1769" spans="1:15" x14ac:dyDescent="0.3">
      <c r="A1769" s="1">
        <v>43264</v>
      </c>
      <c r="B1769" s="2">
        <v>346.71</v>
      </c>
      <c r="C1769" s="2">
        <v>347.2</v>
      </c>
      <c r="D1769" s="2">
        <v>339.8</v>
      </c>
      <c r="E1769" s="2">
        <v>344.78</v>
      </c>
      <c r="F1769" s="2">
        <v>9469804</v>
      </c>
      <c r="G1769" s="27" t="str">
        <f>TEXT(StockData[[#This Row],[Date]],"dddd")</f>
        <v>Wednesday</v>
      </c>
      <c r="H1769" s="27" t="str">
        <f>TEXT(StockData[[#This Row],[Date]],"mmm yyyy")</f>
        <v>Jun 2018</v>
      </c>
      <c r="I1769" s="2">
        <f>StockData[[#This Row],[high]] - StockData[[#This Row],[low]]</f>
        <v>7.3999999999999773</v>
      </c>
      <c r="J1769" s="27" t="str">
        <f>IF(StockData[[#This Row],[high]]=_xlfn.MAXIFS(StockData[high],StockData[Date],"&lt;="&amp;StockData[[#This Row],[Date]]),"New High","Repeat")</f>
        <v>Repeat</v>
      </c>
      <c r="K1769" s="27" t="str">
        <f>IF(StockData[[#This Row],[Spread]]&lt;5,"Low",IF(StockData[[#This Row],[Spread]]&lt;=15,"Medium","High"))</f>
        <v>Medium</v>
      </c>
      <c r="L1769" s="27" t="str">
        <f>IF(StockData[[#This Row],[Spread]] &gt; AVERAGE(StockData[Spread]) * 1.2, "High", IF(StockData[[#This Row],[Spread]] &lt; AVERAGE(StockData[Spread]) * 0.8, "Low", "Medium"))</f>
        <v>Low</v>
      </c>
      <c r="M1769" s="13">
        <f>(StockData[[#This Row],[close]] - StockData[[#This Row],[open]] )/ StockData[[#This Row],[open]]</f>
        <v>-5.5666118658244841E-3</v>
      </c>
      <c r="N1769" s="27">
        <f>IF(StockData[[#This Row],[change%]] &gt; 0.02, 0.9, IF(StockData[[#This Row],[change%]] &lt; -0.02, -0.9, 0))</f>
        <v>0</v>
      </c>
      <c r="O1769" s="27" t="str">
        <f>IF(StockData[[#This Row],[sentiment score]] &gt; 0.5, "Positive", IF(StockData[[#This Row],[sentiment score]] &lt; -0.5, "Negative", "Neutral"))</f>
        <v>Neutral</v>
      </c>
    </row>
    <row r="1770" spans="1:15" x14ac:dyDescent="0.3">
      <c r="A1770" s="1">
        <v>43263</v>
      </c>
      <c r="B1770" s="2">
        <v>344.7</v>
      </c>
      <c r="C1770" s="2">
        <v>354.97</v>
      </c>
      <c r="D1770" s="2">
        <v>338</v>
      </c>
      <c r="E1770" s="2">
        <v>342.77</v>
      </c>
      <c r="F1770" s="2">
        <v>22347403</v>
      </c>
      <c r="G1770" s="27" t="str">
        <f>TEXT(StockData[[#This Row],[Date]],"dddd")</f>
        <v>Tuesday</v>
      </c>
      <c r="H1770" s="27" t="str">
        <f>TEXT(StockData[[#This Row],[Date]],"mmm yyyy")</f>
        <v>Jun 2018</v>
      </c>
      <c r="I1770" s="2">
        <f>StockData[[#This Row],[high]] - StockData[[#This Row],[low]]</f>
        <v>16.970000000000027</v>
      </c>
      <c r="J1770" s="27" t="str">
        <f>IF(StockData[[#This Row],[high]]=_xlfn.MAXIFS(StockData[high],StockData[Date],"&lt;="&amp;StockData[[#This Row],[Date]]),"New High","Repeat")</f>
        <v>Repeat</v>
      </c>
      <c r="K1770" s="27" t="str">
        <f>IF(StockData[[#This Row],[Spread]]&lt;5,"Low",IF(StockData[[#This Row],[Spread]]&lt;=15,"Medium","High"))</f>
        <v>High</v>
      </c>
      <c r="L1770" s="27" t="str">
        <f>IF(StockData[[#This Row],[Spread]] &gt; AVERAGE(StockData[Spread]) * 1.2, "High", IF(StockData[[#This Row],[Spread]] &lt; AVERAGE(StockData[Spread]) * 0.8, "Low", "Medium"))</f>
        <v>High</v>
      </c>
      <c r="M1770" s="13">
        <f>(StockData[[#This Row],[close]] - StockData[[#This Row],[open]] )/ StockData[[#This Row],[open]]</f>
        <v>-5.5990716565129297E-3</v>
      </c>
      <c r="N1770" s="27">
        <f>IF(StockData[[#This Row],[change%]] &gt; 0.02, 0.9, IF(StockData[[#This Row],[change%]] &lt; -0.02, -0.9, 0))</f>
        <v>0</v>
      </c>
      <c r="O1770" s="27" t="str">
        <f>IF(StockData[[#This Row],[sentiment score]] &gt; 0.5, "Positive", IF(StockData[[#This Row],[sentiment score]] &lt; -0.5, "Negative", "Neutral"))</f>
        <v>Neutral</v>
      </c>
    </row>
    <row r="1771" spans="1:15" x14ac:dyDescent="0.3">
      <c r="A1771" s="1">
        <v>43262</v>
      </c>
      <c r="B1771" s="2">
        <v>322.51</v>
      </c>
      <c r="C1771" s="2">
        <v>334.66</v>
      </c>
      <c r="D1771" s="2">
        <v>322.5</v>
      </c>
      <c r="E1771" s="2">
        <v>332.1</v>
      </c>
      <c r="F1771" s="2">
        <v>13183473</v>
      </c>
      <c r="G1771" s="27" t="str">
        <f>TEXT(StockData[[#This Row],[Date]],"dddd")</f>
        <v>Monday</v>
      </c>
      <c r="H1771" s="27" t="str">
        <f>TEXT(StockData[[#This Row],[Date]],"mmm yyyy")</f>
        <v>Jun 2018</v>
      </c>
      <c r="I1771" s="2">
        <f>StockData[[#This Row],[high]] - StockData[[#This Row],[low]]</f>
        <v>12.160000000000025</v>
      </c>
      <c r="J1771" s="27" t="str">
        <f>IF(StockData[[#This Row],[high]]=_xlfn.MAXIFS(StockData[high],StockData[Date],"&lt;="&amp;StockData[[#This Row],[Date]]),"New High","Repeat")</f>
        <v>Repeat</v>
      </c>
      <c r="K1771" s="27" t="str">
        <f>IF(StockData[[#This Row],[Spread]]&lt;5,"Low",IF(StockData[[#This Row],[Spread]]&lt;=15,"Medium","High"))</f>
        <v>Medium</v>
      </c>
      <c r="L1771" s="27" t="str">
        <f>IF(StockData[[#This Row],[Spread]] &gt; AVERAGE(StockData[Spread]) * 1.2, "High", IF(StockData[[#This Row],[Spread]] &lt; AVERAGE(StockData[Spread]) * 0.8, "Low", "Medium"))</f>
        <v>Medium</v>
      </c>
      <c r="M1771" s="13">
        <f>(StockData[[#This Row],[close]] - StockData[[#This Row],[open]] )/ StockData[[#This Row],[open]]</f>
        <v>2.9735512077144994E-2</v>
      </c>
      <c r="N1771" s="27">
        <f>IF(StockData[[#This Row],[change%]] &gt; 0.02, 0.9, IF(StockData[[#This Row],[change%]] &lt; -0.02, -0.9, 0))</f>
        <v>0.9</v>
      </c>
      <c r="O1771" s="27" t="str">
        <f>IF(StockData[[#This Row],[sentiment score]] &gt; 0.5, "Positive", IF(StockData[[#This Row],[sentiment score]] &lt; -0.5, "Negative", "Neutral"))</f>
        <v>Positive</v>
      </c>
    </row>
    <row r="1772" spans="1:15" x14ac:dyDescent="0.3">
      <c r="A1772" s="1">
        <v>43259</v>
      </c>
      <c r="B1772" s="2">
        <v>319</v>
      </c>
      <c r="C1772" s="2">
        <v>324.48</v>
      </c>
      <c r="D1772" s="2">
        <v>317.14999999999998</v>
      </c>
      <c r="E1772" s="2">
        <v>317.66000000000003</v>
      </c>
      <c r="F1772" s="2">
        <v>8205202</v>
      </c>
      <c r="G1772" s="27" t="str">
        <f>TEXT(StockData[[#This Row],[Date]],"dddd")</f>
        <v>Friday</v>
      </c>
      <c r="H1772" s="27" t="str">
        <f>TEXT(StockData[[#This Row],[Date]],"mmm yyyy")</f>
        <v>Jun 2018</v>
      </c>
      <c r="I1772" s="2">
        <f>StockData[[#This Row],[high]] - StockData[[#This Row],[low]]</f>
        <v>7.3300000000000409</v>
      </c>
      <c r="J1772" s="27" t="str">
        <f>IF(StockData[[#This Row],[high]]=_xlfn.MAXIFS(StockData[high],StockData[Date],"&lt;="&amp;StockData[[#This Row],[Date]]),"New High","Repeat")</f>
        <v>Repeat</v>
      </c>
      <c r="K1772" s="27" t="str">
        <f>IF(StockData[[#This Row],[Spread]]&lt;5,"Low",IF(StockData[[#This Row],[Spread]]&lt;=15,"Medium","High"))</f>
        <v>Medium</v>
      </c>
      <c r="L1772" s="27" t="str">
        <f>IF(StockData[[#This Row],[Spread]] &gt; AVERAGE(StockData[Spread]) * 1.2, "High", IF(StockData[[#This Row],[Spread]] &lt; AVERAGE(StockData[Spread]) * 0.8, "Low", "Medium"))</f>
        <v>Low</v>
      </c>
      <c r="M1772" s="13">
        <f>(StockData[[#This Row],[close]] - StockData[[#This Row],[open]] )/ StockData[[#This Row],[open]]</f>
        <v>-4.2006269592475701E-3</v>
      </c>
      <c r="N1772" s="27">
        <f>IF(StockData[[#This Row],[change%]] &gt; 0.02, 0.9, IF(StockData[[#This Row],[change%]] &lt; -0.02, -0.9, 0))</f>
        <v>0</v>
      </c>
      <c r="O1772" s="27" t="str">
        <f>IF(StockData[[#This Row],[sentiment score]] &gt; 0.5, "Positive", IF(StockData[[#This Row],[sentiment score]] &lt; -0.5, "Negative", "Neutral"))</f>
        <v>Neutral</v>
      </c>
    </row>
    <row r="1773" spans="1:15" x14ac:dyDescent="0.3">
      <c r="A1773" s="1">
        <v>43258</v>
      </c>
      <c r="B1773" s="2">
        <v>316.14999999999998</v>
      </c>
      <c r="C1773" s="2">
        <v>330</v>
      </c>
      <c r="D1773" s="2">
        <v>313.58</v>
      </c>
      <c r="E1773" s="2">
        <v>316.08999999999997</v>
      </c>
      <c r="F1773" s="2">
        <v>14345271</v>
      </c>
      <c r="G1773" s="27" t="str">
        <f>TEXT(StockData[[#This Row],[Date]],"dddd")</f>
        <v>Thursday</v>
      </c>
      <c r="H1773" s="27" t="str">
        <f>TEXT(StockData[[#This Row],[Date]],"mmm yyyy")</f>
        <v>Jun 2018</v>
      </c>
      <c r="I1773" s="2">
        <f>StockData[[#This Row],[high]] - StockData[[#This Row],[low]]</f>
        <v>16.420000000000016</v>
      </c>
      <c r="J1773" s="27" t="str">
        <f>IF(StockData[[#This Row],[high]]=_xlfn.MAXIFS(StockData[high],StockData[Date],"&lt;="&amp;StockData[[#This Row],[Date]]),"New High","Repeat")</f>
        <v>Repeat</v>
      </c>
      <c r="K1773" s="27" t="str">
        <f>IF(StockData[[#This Row],[Spread]]&lt;5,"Low",IF(StockData[[#This Row],[Spread]]&lt;=15,"Medium","High"))</f>
        <v>High</v>
      </c>
      <c r="L1773" s="27" t="str">
        <f>IF(StockData[[#This Row],[Spread]] &gt; AVERAGE(StockData[Spread]) * 1.2, "High", IF(StockData[[#This Row],[Spread]] &lt; AVERAGE(StockData[Spread]) * 0.8, "Low", "Medium"))</f>
        <v>High</v>
      </c>
      <c r="M1773" s="13">
        <f>(StockData[[#This Row],[close]] - StockData[[#This Row],[open]] )/ StockData[[#This Row],[open]]</f>
        <v>-1.8978333069746093E-4</v>
      </c>
      <c r="N1773" s="27">
        <f>IF(StockData[[#This Row],[change%]] &gt; 0.02, 0.9, IF(StockData[[#This Row],[change%]] &lt; -0.02, -0.9, 0))</f>
        <v>0</v>
      </c>
      <c r="O1773" s="27" t="str">
        <f>IF(StockData[[#This Row],[sentiment score]] &gt; 0.5, "Positive", IF(StockData[[#This Row],[sentiment score]] &lt; -0.5, "Negative", "Neutral"))</f>
        <v>Neutral</v>
      </c>
    </row>
    <row r="1774" spans="1:15" x14ac:dyDescent="0.3">
      <c r="A1774" s="1">
        <v>43257</v>
      </c>
      <c r="B1774" s="2">
        <v>300.5</v>
      </c>
      <c r="C1774" s="2">
        <v>322.17</v>
      </c>
      <c r="D1774" s="2">
        <v>297.48</v>
      </c>
      <c r="E1774" s="2">
        <v>319.5</v>
      </c>
      <c r="F1774" s="2">
        <v>18767269</v>
      </c>
      <c r="G1774" s="27" t="str">
        <f>TEXT(StockData[[#This Row],[Date]],"dddd")</f>
        <v>Wednesday</v>
      </c>
      <c r="H1774" s="27" t="str">
        <f>TEXT(StockData[[#This Row],[Date]],"mmm yyyy")</f>
        <v>Jun 2018</v>
      </c>
      <c r="I1774" s="2">
        <f>StockData[[#This Row],[high]] - StockData[[#This Row],[low]]</f>
        <v>24.689999999999998</v>
      </c>
      <c r="J1774" s="27" t="str">
        <f>IF(StockData[[#This Row],[high]]=_xlfn.MAXIFS(StockData[high],StockData[Date],"&lt;="&amp;StockData[[#This Row],[Date]]),"New High","Repeat")</f>
        <v>Repeat</v>
      </c>
      <c r="K1774" s="27" t="str">
        <f>IF(StockData[[#This Row],[Spread]]&lt;5,"Low",IF(StockData[[#This Row],[Spread]]&lt;=15,"Medium","High"))</f>
        <v>High</v>
      </c>
      <c r="L1774" s="27" t="str">
        <f>IF(StockData[[#This Row],[Spread]] &gt; AVERAGE(StockData[Spread]) * 1.2, "High", IF(StockData[[#This Row],[Spread]] &lt; AVERAGE(StockData[Spread]) * 0.8, "Low", "Medium"))</f>
        <v>High</v>
      </c>
      <c r="M1774" s="13">
        <f>(StockData[[#This Row],[close]] - StockData[[#This Row],[open]] )/ StockData[[#This Row],[open]]</f>
        <v>6.3227953410981697E-2</v>
      </c>
      <c r="N1774" s="27">
        <f>IF(StockData[[#This Row],[change%]] &gt; 0.02, 0.9, IF(StockData[[#This Row],[change%]] &lt; -0.02, -0.9, 0))</f>
        <v>0.9</v>
      </c>
      <c r="O1774" s="27" t="str">
        <f>IF(StockData[[#This Row],[sentiment score]] &gt; 0.5, "Positive", IF(StockData[[#This Row],[sentiment score]] &lt; -0.5, "Negative", "Neutral"))</f>
        <v>Positive</v>
      </c>
    </row>
    <row r="1775" spans="1:15" x14ac:dyDescent="0.3">
      <c r="A1775" s="1">
        <v>43256</v>
      </c>
      <c r="B1775" s="2">
        <v>297.7</v>
      </c>
      <c r="C1775" s="2">
        <v>297.8</v>
      </c>
      <c r="D1775" s="2">
        <v>286.74</v>
      </c>
      <c r="E1775" s="2">
        <v>291.13</v>
      </c>
      <c r="F1775" s="2">
        <v>5995157</v>
      </c>
      <c r="G1775" s="27" t="str">
        <f>TEXT(StockData[[#This Row],[Date]],"dddd")</f>
        <v>Tuesday</v>
      </c>
      <c r="H1775" s="27" t="str">
        <f>TEXT(StockData[[#This Row],[Date]],"mmm yyyy")</f>
        <v>Jun 2018</v>
      </c>
      <c r="I1775" s="2">
        <f>StockData[[#This Row],[high]] - StockData[[#This Row],[low]]</f>
        <v>11.060000000000002</v>
      </c>
      <c r="J1775" s="27" t="str">
        <f>IF(StockData[[#This Row],[high]]=_xlfn.MAXIFS(StockData[high],StockData[Date],"&lt;="&amp;StockData[[#This Row],[Date]]),"New High","Repeat")</f>
        <v>Repeat</v>
      </c>
      <c r="K1775" s="27" t="str">
        <f>IF(StockData[[#This Row],[Spread]]&lt;5,"Low",IF(StockData[[#This Row],[Spread]]&lt;=15,"Medium","High"))</f>
        <v>Medium</v>
      </c>
      <c r="L1775" s="27" t="str">
        <f>IF(StockData[[#This Row],[Spread]] &gt; AVERAGE(StockData[Spread]) * 1.2, "High", IF(StockData[[#This Row],[Spread]] &lt; AVERAGE(StockData[Spread]) * 0.8, "Low", "Medium"))</f>
        <v>Medium</v>
      </c>
      <c r="M1775" s="13">
        <f>(StockData[[#This Row],[close]] - StockData[[#This Row],[open]] )/ StockData[[#This Row],[open]]</f>
        <v>-2.2069197178367462E-2</v>
      </c>
      <c r="N1775" s="27">
        <f>IF(StockData[[#This Row],[change%]] &gt; 0.02, 0.9, IF(StockData[[#This Row],[change%]] &lt; -0.02, -0.9, 0))</f>
        <v>-0.9</v>
      </c>
      <c r="O1775" s="27" t="str">
        <f>IF(StockData[[#This Row],[sentiment score]] &gt; 0.5, "Positive", IF(StockData[[#This Row],[sentiment score]] &lt; -0.5, "Negative", "Neutral"))</f>
        <v>Negative</v>
      </c>
    </row>
    <row r="1776" spans="1:15" x14ac:dyDescent="0.3">
      <c r="A1776" s="1">
        <v>43255</v>
      </c>
      <c r="B1776" s="2">
        <v>294.33999999999997</v>
      </c>
      <c r="C1776" s="2">
        <v>299</v>
      </c>
      <c r="D1776" s="2">
        <v>293.55</v>
      </c>
      <c r="E1776" s="2">
        <v>296.74</v>
      </c>
      <c r="F1776" s="2">
        <v>4797810</v>
      </c>
      <c r="G1776" s="27" t="str">
        <f>TEXT(StockData[[#This Row],[Date]],"dddd")</f>
        <v>Monday</v>
      </c>
      <c r="H1776" s="27" t="str">
        <f>TEXT(StockData[[#This Row],[Date]],"mmm yyyy")</f>
        <v>Jun 2018</v>
      </c>
      <c r="I1776" s="2">
        <f>StockData[[#This Row],[high]] - StockData[[#This Row],[low]]</f>
        <v>5.4499999999999886</v>
      </c>
      <c r="J1776" s="27" t="str">
        <f>IF(StockData[[#This Row],[high]]=_xlfn.MAXIFS(StockData[high],StockData[Date],"&lt;="&amp;StockData[[#This Row],[Date]]),"New High","Repeat")</f>
        <v>Repeat</v>
      </c>
      <c r="K1776" s="27" t="str">
        <f>IF(StockData[[#This Row],[Spread]]&lt;5,"Low",IF(StockData[[#This Row],[Spread]]&lt;=15,"Medium","High"))</f>
        <v>Medium</v>
      </c>
      <c r="L1776" s="27" t="str">
        <f>IF(StockData[[#This Row],[Spread]] &gt; AVERAGE(StockData[Spread]) * 1.2, "High", IF(StockData[[#This Row],[Spread]] &lt; AVERAGE(StockData[Spread]) * 0.8, "Low", "Medium"))</f>
        <v>Low</v>
      </c>
      <c r="M1776" s="13">
        <f>(StockData[[#This Row],[close]] - StockData[[#This Row],[open]] )/ StockData[[#This Row],[open]]</f>
        <v>8.1538357002107573E-3</v>
      </c>
      <c r="N1776" s="27">
        <f>IF(StockData[[#This Row],[change%]] &gt; 0.02, 0.9, IF(StockData[[#This Row],[change%]] &lt; -0.02, -0.9, 0))</f>
        <v>0</v>
      </c>
      <c r="O1776" s="27" t="str">
        <f>IF(StockData[[#This Row],[sentiment score]] &gt; 0.5, "Positive", IF(StockData[[#This Row],[sentiment score]] &lt; -0.5, "Negative", "Neutral"))</f>
        <v>Neutral</v>
      </c>
    </row>
    <row r="1777" spans="1:15" x14ac:dyDescent="0.3">
      <c r="A1777" s="1">
        <v>43252</v>
      </c>
      <c r="B1777" s="2">
        <v>285.86</v>
      </c>
      <c r="C1777" s="2">
        <v>291.95</v>
      </c>
      <c r="D1777" s="2">
        <v>283.83999999999997</v>
      </c>
      <c r="E1777" s="2">
        <v>291.82</v>
      </c>
      <c r="F1777" s="2">
        <v>5424386</v>
      </c>
      <c r="G1777" s="27" t="str">
        <f>TEXT(StockData[[#This Row],[Date]],"dddd")</f>
        <v>Friday</v>
      </c>
      <c r="H1777" s="27" t="str">
        <f>TEXT(StockData[[#This Row],[Date]],"mmm yyyy")</f>
        <v>Jun 2018</v>
      </c>
      <c r="I1777" s="2">
        <f>StockData[[#This Row],[high]] - StockData[[#This Row],[low]]</f>
        <v>8.1100000000000136</v>
      </c>
      <c r="J1777" s="27" t="str">
        <f>IF(StockData[[#This Row],[high]]=_xlfn.MAXIFS(StockData[high],StockData[Date],"&lt;="&amp;StockData[[#This Row],[Date]]),"New High","Repeat")</f>
        <v>Repeat</v>
      </c>
      <c r="K1777" s="27" t="str">
        <f>IF(StockData[[#This Row],[Spread]]&lt;5,"Low",IF(StockData[[#This Row],[Spread]]&lt;=15,"Medium","High"))</f>
        <v>Medium</v>
      </c>
      <c r="L1777" s="27" t="str">
        <f>IF(StockData[[#This Row],[Spread]] &gt; AVERAGE(StockData[Spread]) * 1.2, "High", IF(StockData[[#This Row],[Spread]] &lt; AVERAGE(StockData[Spread]) * 0.8, "Low", "Medium"))</f>
        <v>Low</v>
      </c>
      <c r="M1777" s="13">
        <f>(StockData[[#This Row],[close]] - StockData[[#This Row],[open]] )/ StockData[[#This Row],[open]]</f>
        <v>2.0849366822920237E-2</v>
      </c>
      <c r="N1777" s="27">
        <f>IF(StockData[[#This Row],[change%]] &gt; 0.02, 0.9, IF(StockData[[#This Row],[change%]] &lt; -0.02, -0.9, 0))</f>
        <v>0.9</v>
      </c>
      <c r="O1777" s="27" t="str">
        <f>IF(StockData[[#This Row],[sentiment score]] &gt; 0.5, "Positive", IF(StockData[[#This Row],[sentiment score]] &lt; -0.5, "Negative", "Neutral"))</f>
        <v>Positive</v>
      </c>
    </row>
    <row r="1778" spans="1:15" x14ac:dyDescent="0.3">
      <c r="A1778" s="1">
        <v>43251</v>
      </c>
      <c r="B1778" s="2">
        <v>287.20999999999998</v>
      </c>
      <c r="C1778" s="2">
        <v>290.37</v>
      </c>
      <c r="D1778" s="2">
        <v>282.93</v>
      </c>
      <c r="E1778" s="2">
        <v>284.73</v>
      </c>
      <c r="F1778" s="2">
        <v>5919721</v>
      </c>
      <c r="G1778" s="27" t="str">
        <f>TEXT(StockData[[#This Row],[Date]],"dddd")</f>
        <v>Thursday</v>
      </c>
      <c r="H1778" s="27" t="str">
        <f>TEXT(StockData[[#This Row],[Date]],"mmm yyyy")</f>
        <v>May 2018</v>
      </c>
      <c r="I1778" s="2">
        <f>StockData[[#This Row],[high]] - StockData[[#This Row],[low]]</f>
        <v>7.4399999999999977</v>
      </c>
      <c r="J1778" s="27" t="str">
        <f>IF(StockData[[#This Row],[high]]=_xlfn.MAXIFS(StockData[high],StockData[Date],"&lt;="&amp;StockData[[#This Row],[Date]]),"New High","Repeat")</f>
        <v>Repeat</v>
      </c>
      <c r="K1778" s="27" t="str">
        <f>IF(StockData[[#This Row],[Spread]]&lt;5,"Low",IF(StockData[[#This Row],[Spread]]&lt;=15,"Medium","High"))</f>
        <v>Medium</v>
      </c>
      <c r="L1778" s="27" t="str">
        <f>IF(StockData[[#This Row],[Spread]] &gt; AVERAGE(StockData[Spread]) * 1.2, "High", IF(StockData[[#This Row],[Spread]] &lt; AVERAGE(StockData[Spread]) * 0.8, "Low", "Medium"))</f>
        <v>Low</v>
      </c>
      <c r="M1778" s="13">
        <f>(StockData[[#This Row],[close]] - StockData[[#This Row],[open]] )/ StockData[[#This Row],[open]]</f>
        <v>-8.6347968385500559E-3</v>
      </c>
      <c r="N1778" s="27">
        <f>IF(StockData[[#This Row],[change%]] &gt; 0.02, 0.9, IF(StockData[[#This Row],[change%]] &lt; -0.02, -0.9, 0))</f>
        <v>0</v>
      </c>
      <c r="O1778" s="27" t="str">
        <f>IF(StockData[[#This Row],[sentiment score]] &gt; 0.5, "Positive", IF(StockData[[#This Row],[sentiment score]] &lt; -0.5, "Negative", "Neutral"))</f>
        <v>Neutral</v>
      </c>
    </row>
    <row r="1779" spans="1:15" x14ac:dyDescent="0.3">
      <c r="A1779" s="1">
        <v>43250</v>
      </c>
      <c r="B1779" s="2">
        <v>283.29000000000002</v>
      </c>
      <c r="C1779" s="2">
        <v>295.01</v>
      </c>
      <c r="D1779" s="2">
        <v>281.60000000000002</v>
      </c>
      <c r="E1779" s="2">
        <v>291.72000000000003</v>
      </c>
      <c r="F1779" s="2">
        <v>7489686</v>
      </c>
      <c r="G1779" s="27" t="str">
        <f>TEXT(StockData[[#This Row],[Date]],"dddd")</f>
        <v>Wednesday</v>
      </c>
      <c r="H1779" s="27" t="str">
        <f>TEXT(StockData[[#This Row],[Date]],"mmm yyyy")</f>
        <v>May 2018</v>
      </c>
      <c r="I1779" s="2">
        <f>StockData[[#This Row],[high]] - StockData[[#This Row],[low]]</f>
        <v>13.409999999999968</v>
      </c>
      <c r="J1779" s="27" t="str">
        <f>IF(StockData[[#This Row],[high]]=_xlfn.MAXIFS(StockData[high],StockData[Date],"&lt;="&amp;StockData[[#This Row],[Date]]),"New High","Repeat")</f>
        <v>Repeat</v>
      </c>
      <c r="K1779" s="27" t="str">
        <f>IF(StockData[[#This Row],[Spread]]&lt;5,"Low",IF(StockData[[#This Row],[Spread]]&lt;=15,"Medium","High"))</f>
        <v>Medium</v>
      </c>
      <c r="L1779" s="27" t="str">
        <f>IF(StockData[[#This Row],[Spread]] &gt; AVERAGE(StockData[Spread]) * 1.2, "High", IF(StockData[[#This Row],[Spread]] &lt; AVERAGE(StockData[Spread]) * 0.8, "Low", "Medium"))</f>
        <v>Medium</v>
      </c>
      <c r="M1779" s="13">
        <f>(StockData[[#This Row],[close]] - StockData[[#This Row],[open]] )/ StockData[[#This Row],[open]]</f>
        <v>2.9757492322355205E-2</v>
      </c>
      <c r="N1779" s="27">
        <f>IF(StockData[[#This Row],[change%]] &gt; 0.02, 0.9, IF(StockData[[#This Row],[change%]] &lt; -0.02, -0.9, 0))</f>
        <v>0.9</v>
      </c>
      <c r="O1779" s="27" t="str">
        <f>IF(StockData[[#This Row],[sentiment score]] &gt; 0.5, "Positive", IF(StockData[[#This Row],[sentiment score]] &lt; -0.5, "Negative", "Neutral"))</f>
        <v>Positive</v>
      </c>
    </row>
    <row r="1780" spans="1:15" x14ac:dyDescent="0.3">
      <c r="A1780" s="1">
        <v>43249</v>
      </c>
      <c r="B1780" s="2">
        <v>278.51</v>
      </c>
      <c r="C1780" s="2">
        <v>286.5</v>
      </c>
      <c r="D1780" s="2">
        <v>276.14999999999998</v>
      </c>
      <c r="E1780" s="2">
        <v>283.76</v>
      </c>
      <c r="F1780" s="2">
        <v>5666640</v>
      </c>
      <c r="G1780" s="27" t="str">
        <f>TEXT(StockData[[#This Row],[Date]],"dddd")</f>
        <v>Tuesday</v>
      </c>
      <c r="H1780" s="27" t="str">
        <f>TEXT(StockData[[#This Row],[Date]],"mmm yyyy")</f>
        <v>May 2018</v>
      </c>
      <c r="I1780" s="2">
        <f>StockData[[#This Row],[high]] - StockData[[#This Row],[low]]</f>
        <v>10.350000000000023</v>
      </c>
      <c r="J1780" s="27" t="str">
        <f>IF(StockData[[#This Row],[high]]=_xlfn.MAXIFS(StockData[high],StockData[Date],"&lt;="&amp;StockData[[#This Row],[Date]]),"New High","Repeat")</f>
        <v>Repeat</v>
      </c>
      <c r="K1780" s="27" t="str">
        <f>IF(StockData[[#This Row],[Spread]]&lt;5,"Low",IF(StockData[[#This Row],[Spread]]&lt;=15,"Medium","High"))</f>
        <v>Medium</v>
      </c>
      <c r="L1780" s="27" t="str">
        <f>IF(StockData[[#This Row],[Spread]] &gt; AVERAGE(StockData[Spread]) * 1.2, "High", IF(StockData[[#This Row],[Spread]] &lt; AVERAGE(StockData[Spread]) * 0.8, "Low", "Medium"))</f>
        <v>Low</v>
      </c>
      <c r="M1780" s="13">
        <f>(StockData[[#This Row],[close]] - StockData[[#This Row],[open]] )/ StockData[[#This Row],[open]]</f>
        <v>1.8850310581307674E-2</v>
      </c>
      <c r="N1780" s="27">
        <f>IF(StockData[[#This Row],[change%]] &gt; 0.02, 0.9, IF(StockData[[#This Row],[change%]] &lt; -0.02, -0.9, 0))</f>
        <v>0</v>
      </c>
      <c r="O1780" s="27" t="str">
        <f>IF(StockData[[#This Row],[sentiment score]] &gt; 0.5, "Positive", IF(StockData[[#This Row],[sentiment score]] &lt; -0.5, "Negative", "Neutral"))</f>
        <v>Neutral</v>
      </c>
    </row>
    <row r="1781" spans="1:15" x14ac:dyDescent="0.3">
      <c r="A1781" s="1">
        <v>43245</v>
      </c>
      <c r="B1781" s="2">
        <v>277.63</v>
      </c>
      <c r="C1781" s="2">
        <v>279.64</v>
      </c>
      <c r="D1781" s="2">
        <v>275.61</v>
      </c>
      <c r="E1781" s="2">
        <v>278.85000000000002</v>
      </c>
      <c r="F1781" s="2">
        <v>3875082</v>
      </c>
      <c r="G1781" s="27" t="str">
        <f>TEXT(StockData[[#This Row],[Date]],"dddd")</f>
        <v>Friday</v>
      </c>
      <c r="H1781" s="27" t="str">
        <f>TEXT(StockData[[#This Row],[Date]],"mmm yyyy")</f>
        <v>May 2018</v>
      </c>
      <c r="I1781" s="2">
        <f>StockData[[#This Row],[high]] - StockData[[#This Row],[low]]</f>
        <v>4.0299999999999727</v>
      </c>
      <c r="J1781" s="27" t="str">
        <f>IF(StockData[[#This Row],[high]]=_xlfn.MAXIFS(StockData[high],StockData[Date],"&lt;="&amp;StockData[[#This Row],[Date]]),"New High","Repeat")</f>
        <v>Repeat</v>
      </c>
      <c r="K1781" s="27" t="str">
        <f>IF(StockData[[#This Row],[Spread]]&lt;5,"Low",IF(StockData[[#This Row],[Spread]]&lt;=15,"Medium","High"))</f>
        <v>Low</v>
      </c>
      <c r="L1781" s="27" t="str">
        <f>IF(StockData[[#This Row],[Spread]] &gt; AVERAGE(StockData[Spread]) * 1.2, "High", IF(StockData[[#This Row],[Spread]] &lt; AVERAGE(StockData[Spread]) * 0.8, "Low", "Medium"))</f>
        <v>Low</v>
      </c>
      <c r="M1781" s="13">
        <f>(StockData[[#This Row],[close]] - StockData[[#This Row],[open]] )/ StockData[[#This Row],[open]]</f>
        <v>4.3943377877031561E-3</v>
      </c>
      <c r="N1781" s="27">
        <f>IF(StockData[[#This Row],[change%]] &gt; 0.02, 0.9, IF(StockData[[#This Row],[change%]] &lt; -0.02, -0.9, 0))</f>
        <v>0</v>
      </c>
      <c r="O1781" s="27" t="str">
        <f>IF(StockData[[#This Row],[sentiment score]] &gt; 0.5, "Positive", IF(StockData[[#This Row],[sentiment score]] &lt; -0.5, "Negative", "Neutral"))</f>
        <v>Neutral</v>
      </c>
    </row>
    <row r="1782" spans="1:15" x14ac:dyDescent="0.3">
      <c r="A1782" s="1">
        <v>43244</v>
      </c>
      <c r="B1782" s="2">
        <v>278.39999999999998</v>
      </c>
      <c r="C1782" s="2">
        <v>281.11</v>
      </c>
      <c r="D1782" s="2">
        <v>274.89</v>
      </c>
      <c r="E1782" s="2">
        <v>277.85000000000002</v>
      </c>
      <c r="F1782" s="2">
        <v>4176708</v>
      </c>
      <c r="G1782" s="27" t="str">
        <f>TEXT(StockData[[#This Row],[Date]],"dddd")</f>
        <v>Thursday</v>
      </c>
      <c r="H1782" s="27" t="str">
        <f>TEXT(StockData[[#This Row],[Date]],"mmm yyyy")</f>
        <v>May 2018</v>
      </c>
      <c r="I1782" s="2">
        <f>StockData[[#This Row],[high]] - StockData[[#This Row],[low]]</f>
        <v>6.2200000000000273</v>
      </c>
      <c r="J1782" s="27" t="str">
        <f>IF(StockData[[#This Row],[high]]=_xlfn.MAXIFS(StockData[high],StockData[Date],"&lt;="&amp;StockData[[#This Row],[Date]]),"New High","Repeat")</f>
        <v>Repeat</v>
      </c>
      <c r="K1782" s="27" t="str">
        <f>IF(StockData[[#This Row],[Spread]]&lt;5,"Low",IF(StockData[[#This Row],[Spread]]&lt;=15,"Medium","High"))</f>
        <v>Medium</v>
      </c>
      <c r="L1782" s="27" t="str">
        <f>IF(StockData[[#This Row],[Spread]] &gt; AVERAGE(StockData[Spread]) * 1.2, "High", IF(StockData[[#This Row],[Spread]] &lt; AVERAGE(StockData[Spread]) * 0.8, "Low", "Medium"))</f>
        <v>Low</v>
      </c>
      <c r="M1782" s="13">
        <f>(StockData[[#This Row],[close]] - StockData[[#This Row],[open]] )/ StockData[[#This Row],[open]]</f>
        <v>-1.9755747126435149E-3</v>
      </c>
      <c r="N1782" s="27">
        <f>IF(StockData[[#This Row],[change%]] &gt; 0.02, 0.9, IF(StockData[[#This Row],[change%]] &lt; -0.02, -0.9, 0))</f>
        <v>0</v>
      </c>
      <c r="O1782" s="27" t="str">
        <f>IF(StockData[[#This Row],[sentiment score]] &gt; 0.5, "Positive", IF(StockData[[#This Row],[sentiment score]] &lt; -0.5, "Negative", "Neutral"))</f>
        <v>Neutral</v>
      </c>
    </row>
    <row r="1783" spans="1:15" x14ac:dyDescent="0.3">
      <c r="A1783" s="1">
        <v>43243</v>
      </c>
      <c r="B1783" s="2">
        <v>277.76</v>
      </c>
      <c r="C1783" s="2">
        <v>279.91000000000003</v>
      </c>
      <c r="D1783" s="2">
        <v>274</v>
      </c>
      <c r="E1783" s="2">
        <v>279.07</v>
      </c>
      <c r="F1783" s="2">
        <v>5985053</v>
      </c>
      <c r="G1783" s="27" t="str">
        <f>TEXT(StockData[[#This Row],[Date]],"dddd")</f>
        <v>Wednesday</v>
      </c>
      <c r="H1783" s="27" t="str">
        <f>TEXT(StockData[[#This Row],[Date]],"mmm yyyy")</f>
        <v>May 2018</v>
      </c>
      <c r="I1783" s="2">
        <f>StockData[[#This Row],[high]] - StockData[[#This Row],[low]]</f>
        <v>5.910000000000025</v>
      </c>
      <c r="J1783" s="27" t="str">
        <f>IF(StockData[[#This Row],[high]]=_xlfn.MAXIFS(StockData[high],StockData[Date],"&lt;="&amp;StockData[[#This Row],[Date]]),"New High","Repeat")</f>
        <v>Repeat</v>
      </c>
      <c r="K1783" s="27" t="str">
        <f>IF(StockData[[#This Row],[Spread]]&lt;5,"Low",IF(StockData[[#This Row],[Spread]]&lt;=15,"Medium","High"))</f>
        <v>Medium</v>
      </c>
      <c r="L1783" s="27" t="str">
        <f>IF(StockData[[#This Row],[Spread]] &gt; AVERAGE(StockData[Spread]) * 1.2, "High", IF(StockData[[#This Row],[Spread]] &lt; AVERAGE(StockData[Spread]) * 0.8, "Low", "Medium"))</f>
        <v>Low</v>
      </c>
      <c r="M1783" s="13">
        <f>(StockData[[#This Row],[close]] - StockData[[#This Row],[open]] )/ StockData[[#This Row],[open]]</f>
        <v>4.7163018433179806E-3</v>
      </c>
      <c r="N1783" s="27">
        <f>IF(StockData[[#This Row],[change%]] &gt; 0.02, 0.9, IF(StockData[[#This Row],[change%]] &lt; -0.02, -0.9, 0))</f>
        <v>0</v>
      </c>
      <c r="O1783" s="27" t="str">
        <f>IF(StockData[[#This Row],[sentiment score]] &gt; 0.5, "Positive", IF(StockData[[#This Row],[sentiment score]] &lt; -0.5, "Negative", "Neutral"))</f>
        <v>Neutral</v>
      </c>
    </row>
    <row r="1784" spans="1:15" x14ac:dyDescent="0.3">
      <c r="A1784" s="1">
        <v>43242</v>
      </c>
      <c r="B1784" s="2">
        <v>287.76</v>
      </c>
      <c r="C1784" s="2">
        <v>288</v>
      </c>
      <c r="D1784" s="2">
        <v>273.42</v>
      </c>
      <c r="E1784" s="2">
        <v>275.01</v>
      </c>
      <c r="F1784" s="2">
        <v>8945756</v>
      </c>
      <c r="G1784" s="27" t="str">
        <f>TEXT(StockData[[#This Row],[Date]],"dddd")</f>
        <v>Tuesday</v>
      </c>
      <c r="H1784" s="27" t="str">
        <f>TEXT(StockData[[#This Row],[Date]],"mmm yyyy")</f>
        <v>May 2018</v>
      </c>
      <c r="I1784" s="2">
        <f>StockData[[#This Row],[high]] - StockData[[#This Row],[low]]</f>
        <v>14.579999999999984</v>
      </c>
      <c r="J1784" s="27" t="str">
        <f>IF(StockData[[#This Row],[high]]=_xlfn.MAXIFS(StockData[high],StockData[Date],"&lt;="&amp;StockData[[#This Row],[Date]]),"New High","Repeat")</f>
        <v>Repeat</v>
      </c>
      <c r="K1784" s="27" t="str">
        <f>IF(StockData[[#This Row],[Spread]]&lt;5,"Low",IF(StockData[[#This Row],[Spread]]&lt;=15,"Medium","High"))</f>
        <v>Medium</v>
      </c>
      <c r="L1784" s="27" t="str">
        <f>IF(StockData[[#This Row],[Spread]] &gt; AVERAGE(StockData[Spread]) * 1.2, "High", IF(StockData[[#This Row],[Spread]] &lt; AVERAGE(StockData[Spread]) * 0.8, "Low", "Medium"))</f>
        <v>Medium</v>
      </c>
      <c r="M1784" s="13">
        <f>(StockData[[#This Row],[close]] - StockData[[#This Row],[open]] )/ StockData[[#This Row],[open]]</f>
        <v>-4.4307756463719768E-2</v>
      </c>
      <c r="N1784" s="27">
        <f>IF(StockData[[#This Row],[change%]] &gt; 0.02, 0.9, IF(StockData[[#This Row],[change%]] &lt; -0.02, -0.9, 0))</f>
        <v>-0.9</v>
      </c>
      <c r="O1784" s="27" t="str">
        <f>IF(StockData[[#This Row],[sentiment score]] &gt; 0.5, "Positive", IF(StockData[[#This Row],[sentiment score]] &lt; -0.5, "Negative", "Neutral"))</f>
        <v>Negative</v>
      </c>
    </row>
    <row r="1785" spans="1:15" x14ac:dyDescent="0.3">
      <c r="A1785" s="1">
        <v>43241</v>
      </c>
      <c r="B1785" s="2">
        <v>281.33</v>
      </c>
      <c r="C1785" s="2">
        <v>291.49</v>
      </c>
      <c r="D1785" s="2">
        <v>281.3</v>
      </c>
      <c r="E1785" s="2">
        <v>284.49</v>
      </c>
      <c r="F1785" s="2">
        <v>9182571</v>
      </c>
      <c r="G1785" s="27" t="str">
        <f>TEXT(StockData[[#This Row],[Date]],"dddd")</f>
        <v>Monday</v>
      </c>
      <c r="H1785" s="27" t="str">
        <f>TEXT(StockData[[#This Row],[Date]],"mmm yyyy")</f>
        <v>May 2018</v>
      </c>
      <c r="I1785" s="2">
        <f>StockData[[#This Row],[high]] - StockData[[#This Row],[low]]</f>
        <v>10.189999999999998</v>
      </c>
      <c r="J1785" s="27" t="str">
        <f>IF(StockData[[#This Row],[high]]=_xlfn.MAXIFS(StockData[high],StockData[Date],"&lt;="&amp;StockData[[#This Row],[Date]]),"New High","Repeat")</f>
        <v>Repeat</v>
      </c>
      <c r="K1785" s="27" t="str">
        <f>IF(StockData[[#This Row],[Spread]]&lt;5,"Low",IF(StockData[[#This Row],[Spread]]&lt;=15,"Medium","High"))</f>
        <v>Medium</v>
      </c>
      <c r="L1785" s="27" t="str">
        <f>IF(StockData[[#This Row],[Spread]] &gt; AVERAGE(StockData[Spread]) * 1.2, "High", IF(StockData[[#This Row],[Spread]] &lt; AVERAGE(StockData[Spread]) * 0.8, "Low", "Medium"))</f>
        <v>Low</v>
      </c>
      <c r="M1785" s="13">
        <f>(StockData[[#This Row],[close]] - StockData[[#This Row],[open]] )/ StockData[[#This Row],[open]]</f>
        <v>1.1232360572992661E-2</v>
      </c>
      <c r="N1785" s="27">
        <f>IF(StockData[[#This Row],[change%]] &gt; 0.02, 0.9, IF(StockData[[#This Row],[change%]] &lt; -0.02, -0.9, 0))</f>
        <v>0</v>
      </c>
      <c r="O1785" s="27" t="str">
        <f>IF(StockData[[#This Row],[sentiment score]] &gt; 0.5, "Positive", IF(StockData[[#This Row],[sentiment score]] &lt; -0.5, "Negative", "Neutral"))</f>
        <v>Neutral</v>
      </c>
    </row>
    <row r="1786" spans="1:15" x14ac:dyDescent="0.3">
      <c r="A1786" s="1">
        <v>43238</v>
      </c>
      <c r="B1786" s="2">
        <v>284.64999999999998</v>
      </c>
      <c r="C1786" s="2">
        <v>284.64999999999998</v>
      </c>
      <c r="D1786" s="2">
        <v>274</v>
      </c>
      <c r="E1786" s="2">
        <v>276.82</v>
      </c>
      <c r="F1786" s="2">
        <v>7251887</v>
      </c>
      <c r="G1786" s="27" t="str">
        <f>TEXT(StockData[[#This Row],[Date]],"dddd")</f>
        <v>Friday</v>
      </c>
      <c r="H1786" s="27" t="str">
        <f>TEXT(StockData[[#This Row],[Date]],"mmm yyyy")</f>
        <v>May 2018</v>
      </c>
      <c r="I1786" s="2">
        <f>StockData[[#This Row],[high]] - StockData[[#This Row],[low]]</f>
        <v>10.649999999999977</v>
      </c>
      <c r="J1786" s="27" t="str">
        <f>IF(StockData[[#This Row],[high]]=_xlfn.MAXIFS(StockData[high],StockData[Date],"&lt;="&amp;StockData[[#This Row],[Date]]),"New High","Repeat")</f>
        <v>Repeat</v>
      </c>
      <c r="K1786" s="27" t="str">
        <f>IF(StockData[[#This Row],[Spread]]&lt;5,"Low",IF(StockData[[#This Row],[Spread]]&lt;=15,"Medium","High"))</f>
        <v>Medium</v>
      </c>
      <c r="L1786" s="27" t="str">
        <f>IF(StockData[[#This Row],[Spread]] &gt; AVERAGE(StockData[Spread]) * 1.2, "High", IF(StockData[[#This Row],[Spread]] &lt; AVERAGE(StockData[Spread]) * 0.8, "Low", "Medium"))</f>
        <v>Low</v>
      </c>
      <c r="M1786" s="13">
        <f>(StockData[[#This Row],[close]] - StockData[[#This Row],[open]] )/ StockData[[#This Row],[open]]</f>
        <v>-2.7507465308273263E-2</v>
      </c>
      <c r="N1786" s="27">
        <f>IF(StockData[[#This Row],[change%]] &gt; 0.02, 0.9, IF(StockData[[#This Row],[change%]] &lt; -0.02, -0.9, 0))</f>
        <v>-0.9</v>
      </c>
      <c r="O1786" s="27" t="str">
        <f>IF(StockData[[#This Row],[sentiment score]] &gt; 0.5, "Positive", IF(StockData[[#This Row],[sentiment score]] &lt; -0.5, "Negative", "Neutral"))</f>
        <v>Negative</v>
      </c>
    </row>
    <row r="1787" spans="1:15" x14ac:dyDescent="0.3">
      <c r="A1787" s="1">
        <v>43237</v>
      </c>
      <c r="B1787" s="2">
        <v>285.89999999999998</v>
      </c>
      <c r="C1787" s="2">
        <v>289.19</v>
      </c>
      <c r="D1787" s="2">
        <v>283.97000000000003</v>
      </c>
      <c r="E1787" s="2">
        <v>284.54000000000002</v>
      </c>
      <c r="F1787" s="2">
        <v>4420612</v>
      </c>
      <c r="G1787" s="27" t="str">
        <f>TEXT(StockData[[#This Row],[Date]],"dddd")</f>
        <v>Thursday</v>
      </c>
      <c r="H1787" s="27" t="str">
        <f>TEXT(StockData[[#This Row],[Date]],"mmm yyyy")</f>
        <v>May 2018</v>
      </c>
      <c r="I1787" s="2">
        <f>StockData[[#This Row],[high]] - StockData[[#This Row],[low]]</f>
        <v>5.2199999999999704</v>
      </c>
      <c r="J1787" s="27" t="str">
        <f>IF(StockData[[#This Row],[high]]=_xlfn.MAXIFS(StockData[high],StockData[Date],"&lt;="&amp;StockData[[#This Row],[Date]]),"New High","Repeat")</f>
        <v>Repeat</v>
      </c>
      <c r="K1787" s="27" t="str">
        <f>IF(StockData[[#This Row],[Spread]]&lt;5,"Low",IF(StockData[[#This Row],[Spread]]&lt;=15,"Medium","High"))</f>
        <v>Medium</v>
      </c>
      <c r="L1787" s="27" t="str">
        <f>IF(StockData[[#This Row],[Spread]] &gt; AVERAGE(StockData[Spread]) * 1.2, "High", IF(StockData[[#This Row],[Spread]] &lt; AVERAGE(StockData[Spread]) * 0.8, "Low", "Medium"))</f>
        <v>Low</v>
      </c>
      <c r="M1787" s="13">
        <f>(StockData[[#This Row],[close]] - StockData[[#This Row],[open]] )/ StockData[[#This Row],[open]]</f>
        <v>-4.7569080097934835E-3</v>
      </c>
      <c r="N1787" s="27">
        <f>IF(StockData[[#This Row],[change%]] &gt; 0.02, 0.9, IF(StockData[[#This Row],[change%]] &lt; -0.02, -0.9, 0))</f>
        <v>0</v>
      </c>
      <c r="O1787" s="27" t="str">
        <f>IF(StockData[[#This Row],[sentiment score]] &gt; 0.5, "Positive", IF(StockData[[#This Row],[sentiment score]] &lt; -0.5, "Negative", "Neutral"))</f>
        <v>Neutral</v>
      </c>
    </row>
    <row r="1788" spans="1:15" x14ac:dyDescent="0.3">
      <c r="A1788" s="1">
        <v>43236</v>
      </c>
      <c r="B1788" s="2">
        <v>283.83</v>
      </c>
      <c r="C1788" s="2">
        <v>288.81</v>
      </c>
      <c r="D1788" s="2">
        <v>281.56</v>
      </c>
      <c r="E1788" s="2">
        <v>286.48</v>
      </c>
      <c r="F1788" s="2">
        <v>5674019</v>
      </c>
      <c r="G1788" s="27" t="str">
        <f>TEXT(StockData[[#This Row],[Date]],"dddd")</f>
        <v>Wednesday</v>
      </c>
      <c r="H1788" s="27" t="str">
        <f>TEXT(StockData[[#This Row],[Date]],"mmm yyyy")</f>
        <v>May 2018</v>
      </c>
      <c r="I1788" s="2">
        <f>StockData[[#This Row],[high]] - StockData[[#This Row],[low]]</f>
        <v>7.25</v>
      </c>
      <c r="J1788" s="27" t="str">
        <f>IF(StockData[[#This Row],[high]]=_xlfn.MAXIFS(StockData[high],StockData[Date],"&lt;="&amp;StockData[[#This Row],[Date]]),"New High","Repeat")</f>
        <v>Repeat</v>
      </c>
      <c r="K1788" s="27" t="str">
        <f>IF(StockData[[#This Row],[Spread]]&lt;5,"Low",IF(StockData[[#This Row],[Spread]]&lt;=15,"Medium","High"))</f>
        <v>Medium</v>
      </c>
      <c r="L1788" s="27" t="str">
        <f>IF(StockData[[#This Row],[Spread]] &gt; AVERAGE(StockData[Spread]) * 1.2, "High", IF(StockData[[#This Row],[Spread]] &lt; AVERAGE(StockData[Spread]) * 0.8, "Low", "Medium"))</f>
        <v>Low</v>
      </c>
      <c r="M1788" s="13">
        <f>(StockData[[#This Row],[close]] - StockData[[#This Row],[open]] )/ StockData[[#This Row],[open]]</f>
        <v>9.3365747102139816E-3</v>
      </c>
      <c r="N1788" s="27">
        <f>IF(StockData[[#This Row],[change%]] &gt; 0.02, 0.9, IF(StockData[[#This Row],[change%]] &lt; -0.02, -0.9, 0))</f>
        <v>0</v>
      </c>
      <c r="O1788" s="27" t="str">
        <f>IF(StockData[[#This Row],[sentiment score]] &gt; 0.5, "Positive", IF(StockData[[#This Row],[sentiment score]] &lt; -0.5, "Negative", "Neutral"))</f>
        <v>Neutral</v>
      </c>
    </row>
    <row r="1789" spans="1:15" x14ac:dyDescent="0.3">
      <c r="A1789" s="1">
        <v>43235</v>
      </c>
      <c r="B1789" s="2">
        <v>285.01</v>
      </c>
      <c r="C1789" s="2">
        <v>286.95999999999998</v>
      </c>
      <c r="D1789" s="2">
        <v>280.5</v>
      </c>
      <c r="E1789" s="2">
        <v>284.18</v>
      </c>
      <c r="F1789" s="2">
        <v>9519173</v>
      </c>
      <c r="G1789" s="27" t="str">
        <f>TEXT(StockData[[#This Row],[Date]],"dddd")</f>
        <v>Tuesday</v>
      </c>
      <c r="H1789" s="27" t="str">
        <f>TEXT(StockData[[#This Row],[Date]],"mmm yyyy")</f>
        <v>May 2018</v>
      </c>
      <c r="I1789" s="2">
        <f>StockData[[#This Row],[high]] - StockData[[#This Row],[low]]</f>
        <v>6.4599999999999795</v>
      </c>
      <c r="J1789" s="27" t="str">
        <f>IF(StockData[[#This Row],[high]]=_xlfn.MAXIFS(StockData[high],StockData[Date],"&lt;="&amp;StockData[[#This Row],[Date]]),"New High","Repeat")</f>
        <v>Repeat</v>
      </c>
      <c r="K1789" s="27" t="str">
        <f>IF(StockData[[#This Row],[Spread]]&lt;5,"Low",IF(StockData[[#This Row],[Spread]]&lt;=15,"Medium","High"))</f>
        <v>Medium</v>
      </c>
      <c r="L1789" s="27" t="str">
        <f>IF(StockData[[#This Row],[Spread]] &gt; AVERAGE(StockData[Spread]) * 1.2, "High", IF(StockData[[#This Row],[Spread]] &lt; AVERAGE(StockData[Spread]) * 0.8, "Low", "Medium"))</f>
        <v>Low</v>
      </c>
      <c r="M1789" s="13">
        <f>(StockData[[#This Row],[close]] - StockData[[#This Row],[open]] )/ StockData[[#This Row],[open]]</f>
        <v>-2.9121785200518723E-3</v>
      </c>
      <c r="N1789" s="27">
        <f>IF(StockData[[#This Row],[change%]] &gt; 0.02, 0.9, IF(StockData[[#This Row],[change%]] &lt; -0.02, -0.9, 0))</f>
        <v>0</v>
      </c>
      <c r="O1789" s="27" t="str">
        <f>IF(StockData[[#This Row],[sentiment score]] &gt; 0.5, "Positive", IF(StockData[[#This Row],[sentiment score]] &lt; -0.5, "Negative", "Neutral"))</f>
        <v>Neutral</v>
      </c>
    </row>
    <row r="1790" spans="1:15" x14ac:dyDescent="0.3">
      <c r="A1790" s="1">
        <v>43234</v>
      </c>
      <c r="B1790" s="2">
        <v>303.32</v>
      </c>
      <c r="C1790" s="2">
        <v>304.94</v>
      </c>
      <c r="D1790" s="2">
        <v>291.62</v>
      </c>
      <c r="E1790" s="2">
        <v>291.97000000000003</v>
      </c>
      <c r="F1790" s="2">
        <v>7286804</v>
      </c>
      <c r="G1790" s="27" t="str">
        <f>TEXT(StockData[[#This Row],[Date]],"dddd")</f>
        <v>Monday</v>
      </c>
      <c r="H1790" s="27" t="str">
        <f>TEXT(StockData[[#This Row],[Date]],"mmm yyyy")</f>
        <v>May 2018</v>
      </c>
      <c r="I1790" s="2">
        <f>StockData[[#This Row],[high]] - StockData[[#This Row],[low]]</f>
        <v>13.319999999999993</v>
      </c>
      <c r="J1790" s="27" t="str">
        <f>IF(StockData[[#This Row],[high]]=_xlfn.MAXIFS(StockData[high],StockData[Date],"&lt;="&amp;StockData[[#This Row],[Date]]),"New High","Repeat")</f>
        <v>Repeat</v>
      </c>
      <c r="K1790" s="27" t="str">
        <f>IF(StockData[[#This Row],[Spread]]&lt;5,"Low",IF(StockData[[#This Row],[Spread]]&lt;=15,"Medium","High"))</f>
        <v>Medium</v>
      </c>
      <c r="L1790" s="27" t="str">
        <f>IF(StockData[[#This Row],[Spread]] &gt; AVERAGE(StockData[Spread]) * 1.2, "High", IF(StockData[[#This Row],[Spread]] &lt; AVERAGE(StockData[Spread]) * 0.8, "Low", "Medium"))</f>
        <v>Medium</v>
      </c>
      <c r="M1790" s="13">
        <f>(StockData[[#This Row],[close]] - StockData[[#This Row],[open]] )/ StockData[[#This Row],[open]]</f>
        <v>-3.7419227218778738E-2</v>
      </c>
      <c r="N1790" s="27">
        <f>IF(StockData[[#This Row],[change%]] &gt; 0.02, 0.9, IF(StockData[[#This Row],[change%]] &lt; -0.02, -0.9, 0))</f>
        <v>-0.9</v>
      </c>
      <c r="O1790" s="27" t="str">
        <f>IF(StockData[[#This Row],[sentiment score]] &gt; 0.5, "Positive", IF(StockData[[#This Row],[sentiment score]] &lt; -0.5, "Negative", "Neutral"))</f>
        <v>Negative</v>
      </c>
    </row>
    <row r="1791" spans="1:15" x14ac:dyDescent="0.3">
      <c r="A1791" s="1">
        <v>43231</v>
      </c>
      <c r="B1791" s="2">
        <v>307.7</v>
      </c>
      <c r="C1791" s="2">
        <v>308.88</v>
      </c>
      <c r="D1791" s="2">
        <v>299.08</v>
      </c>
      <c r="E1791" s="2">
        <v>301.06</v>
      </c>
      <c r="F1791" s="2">
        <v>4679649</v>
      </c>
      <c r="G1791" s="27" t="str">
        <f>TEXT(StockData[[#This Row],[Date]],"dddd")</f>
        <v>Friday</v>
      </c>
      <c r="H1791" s="27" t="str">
        <f>TEXT(StockData[[#This Row],[Date]],"mmm yyyy")</f>
        <v>May 2018</v>
      </c>
      <c r="I1791" s="2">
        <f>StockData[[#This Row],[high]] - StockData[[#This Row],[low]]</f>
        <v>9.8000000000000114</v>
      </c>
      <c r="J1791" s="27" t="str">
        <f>IF(StockData[[#This Row],[high]]=_xlfn.MAXIFS(StockData[high],StockData[Date],"&lt;="&amp;StockData[[#This Row],[Date]]),"New High","Repeat")</f>
        <v>Repeat</v>
      </c>
      <c r="K1791" s="27" t="str">
        <f>IF(StockData[[#This Row],[Spread]]&lt;5,"Low",IF(StockData[[#This Row],[Spread]]&lt;=15,"Medium","High"))</f>
        <v>Medium</v>
      </c>
      <c r="L1791" s="27" t="str">
        <f>IF(StockData[[#This Row],[Spread]] &gt; AVERAGE(StockData[Spread]) * 1.2, "High", IF(StockData[[#This Row],[Spread]] &lt; AVERAGE(StockData[Spread]) * 0.8, "Low", "Medium"))</f>
        <v>Low</v>
      </c>
      <c r="M1791" s="13">
        <f>(StockData[[#This Row],[close]] - StockData[[#This Row],[open]] )/ StockData[[#This Row],[open]]</f>
        <v>-2.1579460513487119E-2</v>
      </c>
      <c r="N1791" s="27">
        <f>IF(StockData[[#This Row],[change%]] &gt; 0.02, 0.9, IF(StockData[[#This Row],[change%]] &lt; -0.02, -0.9, 0))</f>
        <v>-0.9</v>
      </c>
      <c r="O1791" s="27" t="str">
        <f>IF(StockData[[#This Row],[sentiment score]] &gt; 0.5, "Positive", IF(StockData[[#This Row],[sentiment score]] &lt; -0.5, "Negative", "Neutral"))</f>
        <v>Negative</v>
      </c>
    </row>
    <row r="1792" spans="1:15" x14ac:dyDescent="0.3">
      <c r="A1792" s="1">
        <v>43230</v>
      </c>
      <c r="B1792" s="2">
        <v>307.5</v>
      </c>
      <c r="C1792" s="2">
        <v>312.99</v>
      </c>
      <c r="D1792" s="2">
        <v>304.11</v>
      </c>
      <c r="E1792" s="2">
        <v>305.02</v>
      </c>
      <c r="F1792" s="2">
        <v>5651561</v>
      </c>
      <c r="G1792" s="27" t="str">
        <f>TEXT(StockData[[#This Row],[Date]],"dddd")</f>
        <v>Thursday</v>
      </c>
      <c r="H1792" s="27" t="str">
        <f>TEXT(StockData[[#This Row],[Date]],"mmm yyyy")</f>
        <v>May 2018</v>
      </c>
      <c r="I1792" s="2">
        <f>StockData[[#This Row],[high]] - StockData[[#This Row],[low]]</f>
        <v>8.8799999999999955</v>
      </c>
      <c r="J1792" s="27" t="str">
        <f>IF(StockData[[#This Row],[high]]=_xlfn.MAXIFS(StockData[high],StockData[Date],"&lt;="&amp;StockData[[#This Row],[Date]]),"New High","Repeat")</f>
        <v>Repeat</v>
      </c>
      <c r="K1792" s="27" t="str">
        <f>IF(StockData[[#This Row],[Spread]]&lt;5,"Low",IF(StockData[[#This Row],[Spread]]&lt;=15,"Medium","High"))</f>
        <v>Medium</v>
      </c>
      <c r="L1792" s="27" t="str">
        <f>IF(StockData[[#This Row],[Spread]] &gt; AVERAGE(StockData[Spread]) * 1.2, "High", IF(StockData[[#This Row],[Spread]] &lt; AVERAGE(StockData[Spread]) * 0.8, "Low", "Medium"))</f>
        <v>Low</v>
      </c>
      <c r="M1792" s="13">
        <f>(StockData[[#This Row],[close]] - StockData[[#This Row],[open]] )/ StockData[[#This Row],[open]]</f>
        <v>-8.0650406504065627E-3</v>
      </c>
      <c r="N1792" s="27">
        <f>IF(StockData[[#This Row],[change%]] &gt; 0.02, 0.9, IF(StockData[[#This Row],[change%]] &lt; -0.02, -0.9, 0))</f>
        <v>0</v>
      </c>
      <c r="O1792" s="27" t="str">
        <f>IF(StockData[[#This Row],[sentiment score]] &gt; 0.5, "Positive", IF(StockData[[#This Row],[sentiment score]] &lt; -0.5, "Negative", "Neutral"))</f>
        <v>Neutral</v>
      </c>
    </row>
    <row r="1793" spans="1:15" x14ac:dyDescent="0.3">
      <c r="A1793" s="1">
        <v>43229</v>
      </c>
      <c r="B1793" s="2">
        <v>300.41000000000003</v>
      </c>
      <c r="C1793" s="2">
        <v>307.01</v>
      </c>
      <c r="D1793" s="2">
        <v>300.05</v>
      </c>
      <c r="E1793" s="2">
        <v>306.85000000000002</v>
      </c>
      <c r="F1793" s="2">
        <v>5727365</v>
      </c>
      <c r="G1793" s="27" t="str">
        <f>TEXT(StockData[[#This Row],[Date]],"dddd")</f>
        <v>Wednesday</v>
      </c>
      <c r="H1793" s="27" t="str">
        <f>TEXT(StockData[[#This Row],[Date]],"mmm yyyy")</f>
        <v>May 2018</v>
      </c>
      <c r="I1793" s="2">
        <f>StockData[[#This Row],[high]] - StockData[[#This Row],[low]]</f>
        <v>6.9599999999999795</v>
      </c>
      <c r="J1793" s="27" t="str">
        <f>IF(StockData[[#This Row],[high]]=_xlfn.MAXIFS(StockData[high],StockData[Date],"&lt;="&amp;StockData[[#This Row],[Date]]),"New High","Repeat")</f>
        <v>Repeat</v>
      </c>
      <c r="K1793" s="27" t="str">
        <f>IF(StockData[[#This Row],[Spread]]&lt;5,"Low",IF(StockData[[#This Row],[Spread]]&lt;=15,"Medium","High"))</f>
        <v>Medium</v>
      </c>
      <c r="L1793" s="27" t="str">
        <f>IF(StockData[[#This Row],[Spread]] &gt; AVERAGE(StockData[Spread]) * 1.2, "High", IF(StockData[[#This Row],[Spread]] &lt; AVERAGE(StockData[Spread]) * 0.8, "Low", "Medium"))</f>
        <v>Low</v>
      </c>
      <c r="M1793" s="13">
        <f>(StockData[[#This Row],[close]] - StockData[[#This Row],[open]] )/ StockData[[#This Row],[open]]</f>
        <v>2.1437368929130181E-2</v>
      </c>
      <c r="N1793" s="27">
        <f>IF(StockData[[#This Row],[change%]] &gt; 0.02, 0.9, IF(StockData[[#This Row],[change%]] &lt; -0.02, -0.9, 0))</f>
        <v>0.9</v>
      </c>
      <c r="O1793" s="27" t="str">
        <f>IF(StockData[[#This Row],[sentiment score]] &gt; 0.5, "Positive", IF(StockData[[#This Row],[sentiment score]] &lt; -0.5, "Negative", "Neutral"))</f>
        <v>Positive</v>
      </c>
    </row>
    <row r="1794" spans="1:15" x14ac:dyDescent="0.3">
      <c r="A1794" s="1">
        <v>43228</v>
      </c>
      <c r="B1794" s="2">
        <v>300.8</v>
      </c>
      <c r="C1794" s="2">
        <v>307.75</v>
      </c>
      <c r="D1794" s="2">
        <v>299</v>
      </c>
      <c r="E1794" s="2">
        <v>301.97000000000003</v>
      </c>
      <c r="F1794" s="2">
        <v>5930000</v>
      </c>
      <c r="G1794" s="27" t="str">
        <f>TEXT(StockData[[#This Row],[Date]],"dddd")</f>
        <v>Tuesday</v>
      </c>
      <c r="H1794" s="27" t="str">
        <f>TEXT(StockData[[#This Row],[Date]],"mmm yyyy")</f>
        <v>May 2018</v>
      </c>
      <c r="I1794" s="2">
        <f>StockData[[#This Row],[high]] - StockData[[#This Row],[low]]</f>
        <v>8.75</v>
      </c>
      <c r="J1794" s="27" t="str">
        <f>IF(StockData[[#This Row],[high]]=_xlfn.MAXIFS(StockData[high],StockData[Date],"&lt;="&amp;StockData[[#This Row],[Date]]),"New High","Repeat")</f>
        <v>Repeat</v>
      </c>
      <c r="K1794" s="27" t="str">
        <f>IF(StockData[[#This Row],[Spread]]&lt;5,"Low",IF(StockData[[#This Row],[Spread]]&lt;=15,"Medium","High"))</f>
        <v>Medium</v>
      </c>
      <c r="L1794" s="27" t="str">
        <f>IF(StockData[[#This Row],[Spread]] &gt; AVERAGE(StockData[Spread]) * 1.2, "High", IF(StockData[[#This Row],[Spread]] &lt; AVERAGE(StockData[Spread]) * 0.8, "Low", "Medium"))</f>
        <v>Low</v>
      </c>
      <c r="M1794" s="13">
        <f>(StockData[[#This Row],[close]] - StockData[[#This Row],[open]] )/ StockData[[#This Row],[open]]</f>
        <v>3.889627659574521E-3</v>
      </c>
      <c r="N1794" s="27">
        <f>IF(StockData[[#This Row],[change%]] &gt; 0.02, 0.9, IF(StockData[[#This Row],[change%]] &lt; -0.02, -0.9, 0))</f>
        <v>0</v>
      </c>
      <c r="O1794" s="27" t="str">
        <f>IF(StockData[[#This Row],[sentiment score]] &gt; 0.5, "Positive", IF(StockData[[#This Row],[sentiment score]] &lt; -0.5, "Negative", "Neutral"))</f>
        <v>Neutral</v>
      </c>
    </row>
    <row r="1795" spans="1:15" x14ac:dyDescent="0.3">
      <c r="A1795" s="1">
        <v>43227</v>
      </c>
      <c r="B1795" s="2">
        <v>297.5</v>
      </c>
      <c r="C1795" s="2">
        <v>305.95999999999998</v>
      </c>
      <c r="D1795" s="2">
        <v>295.17</v>
      </c>
      <c r="E1795" s="2">
        <v>302.77</v>
      </c>
      <c r="F1795" s="2">
        <v>8678224</v>
      </c>
      <c r="G1795" s="27" t="str">
        <f>TEXT(StockData[[#This Row],[Date]],"dddd")</f>
        <v>Monday</v>
      </c>
      <c r="H1795" s="27" t="str">
        <f>TEXT(StockData[[#This Row],[Date]],"mmm yyyy")</f>
        <v>May 2018</v>
      </c>
      <c r="I1795" s="2">
        <f>StockData[[#This Row],[high]] - StockData[[#This Row],[low]]</f>
        <v>10.789999999999964</v>
      </c>
      <c r="J1795" s="27" t="str">
        <f>IF(StockData[[#This Row],[high]]=_xlfn.MAXIFS(StockData[high],StockData[Date],"&lt;="&amp;StockData[[#This Row],[Date]]),"New High","Repeat")</f>
        <v>Repeat</v>
      </c>
      <c r="K1795" s="27" t="str">
        <f>IF(StockData[[#This Row],[Spread]]&lt;5,"Low",IF(StockData[[#This Row],[Spread]]&lt;=15,"Medium","High"))</f>
        <v>Medium</v>
      </c>
      <c r="L1795" s="27" t="str">
        <f>IF(StockData[[#This Row],[Spread]] &gt; AVERAGE(StockData[Spread]) * 1.2, "High", IF(StockData[[#This Row],[Spread]] &lt; AVERAGE(StockData[Spread]) * 0.8, "Low", "Medium"))</f>
        <v>Low</v>
      </c>
      <c r="M1795" s="13">
        <f>(StockData[[#This Row],[close]] - StockData[[#This Row],[open]] )/ StockData[[#This Row],[open]]</f>
        <v>1.7714285714285655E-2</v>
      </c>
      <c r="N1795" s="27">
        <f>IF(StockData[[#This Row],[change%]] &gt; 0.02, 0.9, IF(StockData[[#This Row],[change%]] &lt; -0.02, -0.9, 0))</f>
        <v>0</v>
      </c>
      <c r="O1795" s="27" t="str">
        <f>IF(StockData[[#This Row],[sentiment score]] &gt; 0.5, "Positive", IF(StockData[[#This Row],[sentiment score]] &lt; -0.5, "Negative", "Neutral"))</f>
        <v>Neutral</v>
      </c>
    </row>
    <row r="1796" spans="1:15" x14ac:dyDescent="0.3">
      <c r="A1796" s="1">
        <v>43224</v>
      </c>
      <c r="B1796" s="2">
        <v>283</v>
      </c>
      <c r="C1796" s="2">
        <v>296.86</v>
      </c>
      <c r="D1796" s="2">
        <v>279.52</v>
      </c>
      <c r="E1796" s="2">
        <v>294.08999999999997</v>
      </c>
      <c r="F1796" s="2">
        <v>8569354</v>
      </c>
      <c r="G1796" s="27" t="str">
        <f>TEXT(StockData[[#This Row],[Date]],"dddd")</f>
        <v>Friday</v>
      </c>
      <c r="H1796" s="27" t="str">
        <f>TEXT(StockData[[#This Row],[Date]],"mmm yyyy")</f>
        <v>May 2018</v>
      </c>
      <c r="I1796" s="2">
        <f>StockData[[#This Row],[high]] - StockData[[#This Row],[low]]</f>
        <v>17.340000000000032</v>
      </c>
      <c r="J1796" s="27" t="str">
        <f>IF(StockData[[#This Row],[high]]=_xlfn.MAXIFS(StockData[high],StockData[Date],"&lt;="&amp;StockData[[#This Row],[Date]]),"New High","Repeat")</f>
        <v>Repeat</v>
      </c>
      <c r="K1796" s="27" t="str">
        <f>IF(StockData[[#This Row],[Spread]]&lt;5,"Low",IF(StockData[[#This Row],[Spread]]&lt;=15,"Medium","High"))</f>
        <v>High</v>
      </c>
      <c r="L1796" s="27" t="str">
        <f>IF(StockData[[#This Row],[Spread]] &gt; AVERAGE(StockData[Spread]) * 1.2, "High", IF(StockData[[#This Row],[Spread]] &lt; AVERAGE(StockData[Spread]) * 0.8, "Low", "Medium"))</f>
        <v>High</v>
      </c>
      <c r="M1796" s="13">
        <f>(StockData[[#This Row],[close]] - StockData[[#This Row],[open]] )/ StockData[[#This Row],[open]]</f>
        <v>3.9187279151943373E-2</v>
      </c>
      <c r="N1796" s="27">
        <f>IF(StockData[[#This Row],[change%]] &gt; 0.02, 0.9, IF(StockData[[#This Row],[change%]] &lt; -0.02, -0.9, 0))</f>
        <v>0.9</v>
      </c>
      <c r="O1796" s="27" t="str">
        <f>IF(StockData[[#This Row],[sentiment score]] &gt; 0.5, "Positive", IF(StockData[[#This Row],[sentiment score]] &lt; -0.5, "Negative", "Neutral"))</f>
        <v>Positive</v>
      </c>
    </row>
    <row r="1797" spans="1:15" x14ac:dyDescent="0.3">
      <c r="A1797" s="1">
        <v>43223</v>
      </c>
      <c r="B1797" s="2">
        <v>278.79000000000002</v>
      </c>
      <c r="C1797" s="2">
        <v>288.04000000000002</v>
      </c>
      <c r="D1797" s="2">
        <v>275.23</v>
      </c>
      <c r="E1797" s="2">
        <v>284.45</v>
      </c>
      <c r="F1797" s="2">
        <v>17352130</v>
      </c>
      <c r="G1797" s="27" t="str">
        <f>TEXT(StockData[[#This Row],[Date]],"dddd")</f>
        <v>Thursday</v>
      </c>
      <c r="H1797" s="27" t="str">
        <f>TEXT(StockData[[#This Row],[Date]],"mmm yyyy")</f>
        <v>May 2018</v>
      </c>
      <c r="I1797" s="2">
        <f>StockData[[#This Row],[high]] - StockData[[#This Row],[low]]</f>
        <v>12.810000000000002</v>
      </c>
      <c r="J1797" s="27" t="str">
        <f>IF(StockData[[#This Row],[high]]=_xlfn.MAXIFS(StockData[high],StockData[Date],"&lt;="&amp;StockData[[#This Row],[Date]]),"New High","Repeat")</f>
        <v>Repeat</v>
      </c>
      <c r="K1797" s="27" t="str">
        <f>IF(StockData[[#This Row],[Spread]]&lt;5,"Low",IF(StockData[[#This Row],[Spread]]&lt;=15,"Medium","High"))</f>
        <v>Medium</v>
      </c>
      <c r="L1797" s="27" t="str">
        <f>IF(StockData[[#This Row],[Spread]] &gt; AVERAGE(StockData[Spread]) * 1.2, "High", IF(StockData[[#This Row],[Spread]] &lt; AVERAGE(StockData[Spread]) * 0.8, "Low", "Medium"))</f>
        <v>Medium</v>
      </c>
      <c r="M1797" s="13">
        <f>(StockData[[#This Row],[close]] - StockData[[#This Row],[open]] )/ StockData[[#This Row],[open]]</f>
        <v>2.030201944115631E-2</v>
      </c>
      <c r="N1797" s="27">
        <f>IF(StockData[[#This Row],[change%]] &gt; 0.02, 0.9, IF(StockData[[#This Row],[change%]] &lt; -0.02, -0.9, 0))</f>
        <v>0.9</v>
      </c>
      <c r="O1797" s="27" t="str">
        <f>IF(StockData[[#This Row],[sentiment score]] &gt; 0.5, "Positive", IF(StockData[[#This Row],[sentiment score]] &lt; -0.5, "Negative", "Neutral"))</f>
        <v>Positive</v>
      </c>
    </row>
    <row r="1798" spans="1:15" x14ac:dyDescent="0.3">
      <c r="A1798" s="1">
        <v>43222</v>
      </c>
      <c r="B1798" s="2">
        <v>298.57</v>
      </c>
      <c r="C1798" s="2">
        <v>306.85000000000002</v>
      </c>
      <c r="D1798" s="2">
        <v>297.77999999999997</v>
      </c>
      <c r="E1798" s="2">
        <v>301.14999999999998</v>
      </c>
      <c r="F1798" s="2">
        <v>8970370</v>
      </c>
      <c r="G1798" s="27" t="str">
        <f>TEXT(StockData[[#This Row],[Date]],"dddd")</f>
        <v>Wednesday</v>
      </c>
      <c r="H1798" s="27" t="str">
        <f>TEXT(StockData[[#This Row],[Date]],"mmm yyyy")</f>
        <v>May 2018</v>
      </c>
      <c r="I1798" s="2">
        <f>StockData[[#This Row],[high]] - StockData[[#This Row],[low]]</f>
        <v>9.07000000000005</v>
      </c>
      <c r="J1798" s="27" t="str">
        <f>IF(StockData[[#This Row],[high]]=_xlfn.MAXIFS(StockData[high],StockData[Date],"&lt;="&amp;StockData[[#This Row],[Date]]),"New High","Repeat")</f>
        <v>Repeat</v>
      </c>
      <c r="K1798" s="27" t="str">
        <f>IF(StockData[[#This Row],[Spread]]&lt;5,"Low",IF(StockData[[#This Row],[Spread]]&lt;=15,"Medium","High"))</f>
        <v>Medium</v>
      </c>
      <c r="L1798" s="27" t="str">
        <f>IF(StockData[[#This Row],[Spread]] &gt; AVERAGE(StockData[Spread]) * 1.2, "High", IF(StockData[[#This Row],[Spread]] &lt; AVERAGE(StockData[Spread]) * 0.8, "Low", "Medium"))</f>
        <v>Low</v>
      </c>
      <c r="M1798" s="13">
        <f>(StockData[[#This Row],[close]] - StockData[[#This Row],[open]] )/ StockData[[#This Row],[open]]</f>
        <v>8.6411896707639223E-3</v>
      </c>
      <c r="N1798" s="27">
        <f>IF(StockData[[#This Row],[change%]] &gt; 0.02, 0.9, IF(StockData[[#This Row],[change%]] &lt; -0.02, -0.9, 0))</f>
        <v>0</v>
      </c>
      <c r="O1798" s="27" t="str">
        <f>IF(StockData[[#This Row],[sentiment score]] &gt; 0.5, "Positive", IF(StockData[[#This Row],[sentiment score]] &lt; -0.5, "Negative", "Neutral"))</f>
        <v>Neutral</v>
      </c>
    </row>
    <row r="1799" spans="1:15" x14ac:dyDescent="0.3">
      <c r="A1799" s="1">
        <v>43221</v>
      </c>
      <c r="B1799" s="2">
        <v>293.51</v>
      </c>
      <c r="C1799" s="2">
        <v>300.82</v>
      </c>
      <c r="D1799" s="2">
        <v>293.22000000000003</v>
      </c>
      <c r="E1799" s="2">
        <v>299.92</v>
      </c>
      <c r="F1799" s="2">
        <v>4625603</v>
      </c>
      <c r="G1799" s="27" t="str">
        <f>TEXT(StockData[[#This Row],[Date]],"dddd")</f>
        <v>Tuesday</v>
      </c>
      <c r="H1799" s="27" t="str">
        <f>TEXT(StockData[[#This Row],[Date]],"mmm yyyy")</f>
        <v>May 2018</v>
      </c>
      <c r="I1799" s="2">
        <f>StockData[[#This Row],[high]] - StockData[[#This Row],[low]]</f>
        <v>7.5999999999999659</v>
      </c>
      <c r="J1799" s="27" t="str">
        <f>IF(StockData[[#This Row],[high]]=_xlfn.MAXIFS(StockData[high],StockData[Date],"&lt;="&amp;StockData[[#This Row],[Date]]),"New High","Repeat")</f>
        <v>Repeat</v>
      </c>
      <c r="K1799" s="27" t="str">
        <f>IF(StockData[[#This Row],[Spread]]&lt;5,"Low",IF(StockData[[#This Row],[Spread]]&lt;=15,"Medium","High"))</f>
        <v>Medium</v>
      </c>
      <c r="L1799" s="27" t="str">
        <f>IF(StockData[[#This Row],[Spread]] &gt; AVERAGE(StockData[Spread]) * 1.2, "High", IF(StockData[[#This Row],[Spread]] &lt; AVERAGE(StockData[Spread]) * 0.8, "Low", "Medium"))</f>
        <v>Low</v>
      </c>
      <c r="M1799" s="13">
        <f>(StockData[[#This Row],[close]] - StockData[[#This Row],[open]] )/ StockData[[#This Row],[open]]</f>
        <v>2.1839119621137354E-2</v>
      </c>
      <c r="N1799" s="27">
        <f>IF(StockData[[#This Row],[change%]] &gt; 0.02, 0.9, IF(StockData[[#This Row],[change%]] &lt; -0.02, -0.9, 0))</f>
        <v>0.9</v>
      </c>
      <c r="O1799" s="27" t="str">
        <f>IF(StockData[[#This Row],[sentiment score]] &gt; 0.5, "Positive", IF(StockData[[#This Row],[sentiment score]] &lt; -0.5, "Negative", "Neutral"))</f>
        <v>Positive</v>
      </c>
    </row>
    <row r="1800" spans="1:15" x14ac:dyDescent="0.3">
      <c r="A1800" s="1">
        <v>43220</v>
      </c>
      <c r="B1800" s="2">
        <v>293.61</v>
      </c>
      <c r="C1800" s="2">
        <v>298.73</v>
      </c>
      <c r="D1800" s="2">
        <v>292.5</v>
      </c>
      <c r="E1800" s="2">
        <v>293.89999999999998</v>
      </c>
      <c r="F1800" s="2">
        <v>4228172</v>
      </c>
      <c r="G1800" s="27" t="str">
        <f>TEXT(StockData[[#This Row],[Date]],"dddd")</f>
        <v>Monday</v>
      </c>
      <c r="H1800" s="27" t="str">
        <f>TEXT(StockData[[#This Row],[Date]],"mmm yyyy")</f>
        <v>Apr 2018</v>
      </c>
      <c r="I1800" s="2">
        <f>StockData[[#This Row],[high]] - StockData[[#This Row],[low]]</f>
        <v>6.2300000000000182</v>
      </c>
      <c r="J1800" s="27" t="str">
        <f>IF(StockData[[#This Row],[high]]=_xlfn.MAXIFS(StockData[high],StockData[Date],"&lt;="&amp;StockData[[#This Row],[Date]]),"New High","Repeat")</f>
        <v>Repeat</v>
      </c>
      <c r="K1800" s="27" t="str">
        <f>IF(StockData[[#This Row],[Spread]]&lt;5,"Low",IF(StockData[[#This Row],[Spread]]&lt;=15,"Medium","High"))</f>
        <v>Medium</v>
      </c>
      <c r="L1800" s="27" t="str">
        <f>IF(StockData[[#This Row],[Spread]] &gt; AVERAGE(StockData[Spread]) * 1.2, "High", IF(StockData[[#This Row],[Spread]] &lt; AVERAGE(StockData[Spread]) * 0.8, "Low", "Medium"))</f>
        <v>Low</v>
      </c>
      <c r="M1800" s="13">
        <f>(StockData[[#This Row],[close]] - StockData[[#This Row],[open]] )/ StockData[[#This Row],[open]]</f>
        <v>9.8770477844747667E-4</v>
      </c>
      <c r="N1800" s="27">
        <f>IF(StockData[[#This Row],[change%]] &gt; 0.02, 0.9, IF(StockData[[#This Row],[change%]] &lt; -0.02, -0.9, 0))</f>
        <v>0</v>
      </c>
      <c r="O1800" s="27" t="str">
        <f>IF(StockData[[#This Row],[sentiment score]] &gt; 0.5, "Positive", IF(StockData[[#This Row],[sentiment score]] &lt; -0.5, "Negative", "Neutral"))</f>
        <v>Neutral</v>
      </c>
    </row>
    <row r="1801" spans="1:15" x14ac:dyDescent="0.3">
      <c r="A1801" s="1">
        <v>43217</v>
      </c>
      <c r="B1801" s="2">
        <v>285.37</v>
      </c>
      <c r="C1801" s="2">
        <v>294.47000000000003</v>
      </c>
      <c r="D1801" s="2">
        <v>283.83</v>
      </c>
      <c r="E1801" s="2">
        <v>294.08</v>
      </c>
      <c r="F1801" s="2">
        <v>4364626</v>
      </c>
      <c r="G1801" s="27" t="str">
        <f>TEXT(StockData[[#This Row],[Date]],"dddd")</f>
        <v>Friday</v>
      </c>
      <c r="H1801" s="27" t="str">
        <f>TEXT(StockData[[#This Row],[Date]],"mmm yyyy")</f>
        <v>Apr 2018</v>
      </c>
      <c r="I1801" s="2">
        <f>StockData[[#This Row],[high]] - StockData[[#This Row],[low]]</f>
        <v>10.640000000000043</v>
      </c>
      <c r="J1801" s="27" t="str">
        <f>IF(StockData[[#This Row],[high]]=_xlfn.MAXIFS(StockData[high],StockData[Date],"&lt;="&amp;StockData[[#This Row],[Date]]),"New High","Repeat")</f>
        <v>Repeat</v>
      </c>
      <c r="K1801" s="27" t="str">
        <f>IF(StockData[[#This Row],[Spread]]&lt;5,"Low",IF(StockData[[#This Row],[Spread]]&lt;=15,"Medium","High"))</f>
        <v>Medium</v>
      </c>
      <c r="L1801" s="27" t="str">
        <f>IF(StockData[[#This Row],[Spread]] &gt; AVERAGE(StockData[Spread]) * 1.2, "High", IF(StockData[[#This Row],[Spread]] &lt; AVERAGE(StockData[Spread]) * 0.8, "Low", "Medium"))</f>
        <v>Low</v>
      </c>
      <c r="M1801" s="13">
        <f>(StockData[[#This Row],[close]] - StockData[[#This Row],[open]] )/ StockData[[#This Row],[open]]</f>
        <v>3.0521778743385707E-2</v>
      </c>
      <c r="N1801" s="27">
        <f>IF(StockData[[#This Row],[change%]] &gt; 0.02, 0.9, IF(StockData[[#This Row],[change%]] &lt; -0.02, -0.9, 0))</f>
        <v>0.9</v>
      </c>
      <c r="O1801" s="27" t="str">
        <f>IF(StockData[[#This Row],[sentiment score]] &gt; 0.5, "Positive", IF(StockData[[#This Row],[sentiment score]] &lt; -0.5, "Negative", "Neutral"))</f>
        <v>Positive</v>
      </c>
    </row>
    <row r="1802" spans="1:15" x14ac:dyDescent="0.3">
      <c r="A1802" s="1">
        <v>43216</v>
      </c>
      <c r="B1802" s="2">
        <v>278.75</v>
      </c>
      <c r="C1802" s="2">
        <v>285.79000000000002</v>
      </c>
      <c r="D1802" s="2">
        <v>276.5</v>
      </c>
      <c r="E1802" s="2">
        <v>285.48</v>
      </c>
      <c r="F1802" s="2">
        <v>4356013</v>
      </c>
      <c r="G1802" s="27" t="str">
        <f>TEXT(StockData[[#This Row],[Date]],"dddd")</f>
        <v>Thursday</v>
      </c>
      <c r="H1802" s="27" t="str">
        <f>TEXT(StockData[[#This Row],[Date]],"mmm yyyy")</f>
        <v>Apr 2018</v>
      </c>
      <c r="I1802" s="2">
        <f>StockData[[#This Row],[high]] - StockData[[#This Row],[low]]</f>
        <v>9.2900000000000205</v>
      </c>
      <c r="J1802" s="27" t="str">
        <f>IF(StockData[[#This Row],[high]]=_xlfn.MAXIFS(StockData[high],StockData[Date],"&lt;="&amp;StockData[[#This Row],[Date]]),"New High","Repeat")</f>
        <v>Repeat</v>
      </c>
      <c r="K1802" s="27" t="str">
        <f>IF(StockData[[#This Row],[Spread]]&lt;5,"Low",IF(StockData[[#This Row],[Spread]]&lt;=15,"Medium","High"))</f>
        <v>Medium</v>
      </c>
      <c r="L1802" s="27" t="str">
        <f>IF(StockData[[#This Row],[Spread]] &gt; AVERAGE(StockData[Spread]) * 1.2, "High", IF(StockData[[#This Row],[Spread]] &lt; AVERAGE(StockData[Spread]) * 0.8, "Low", "Medium"))</f>
        <v>Low</v>
      </c>
      <c r="M1802" s="13">
        <f>(StockData[[#This Row],[close]] - StockData[[#This Row],[open]] )/ StockData[[#This Row],[open]]</f>
        <v>2.4143497757847601E-2</v>
      </c>
      <c r="N1802" s="27">
        <f>IF(StockData[[#This Row],[change%]] &gt; 0.02, 0.9, IF(StockData[[#This Row],[change%]] &lt; -0.02, -0.9, 0))</f>
        <v>0.9</v>
      </c>
      <c r="O1802" s="27" t="str">
        <f>IF(StockData[[#This Row],[sentiment score]] &gt; 0.5, "Positive", IF(StockData[[#This Row],[sentiment score]] &lt; -0.5, "Negative", "Neutral"))</f>
        <v>Positive</v>
      </c>
    </row>
    <row r="1803" spans="1:15" x14ac:dyDescent="0.3">
      <c r="A1803" s="1">
        <v>43215</v>
      </c>
      <c r="B1803" s="2">
        <v>283.5</v>
      </c>
      <c r="C1803" s="2">
        <v>285.16000000000003</v>
      </c>
      <c r="D1803" s="2">
        <v>277.25</v>
      </c>
      <c r="E1803" s="2">
        <v>280.69</v>
      </c>
      <c r="F1803" s="2">
        <v>4013574</v>
      </c>
      <c r="G1803" s="27" t="str">
        <f>TEXT(StockData[[#This Row],[Date]],"dddd")</f>
        <v>Wednesday</v>
      </c>
      <c r="H1803" s="27" t="str">
        <f>TEXT(StockData[[#This Row],[Date]],"mmm yyyy")</f>
        <v>Apr 2018</v>
      </c>
      <c r="I1803" s="2">
        <f>StockData[[#This Row],[high]] - StockData[[#This Row],[low]]</f>
        <v>7.910000000000025</v>
      </c>
      <c r="J1803" s="27" t="str">
        <f>IF(StockData[[#This Row],[high]]=_xlfn.MAXIFS(StockData[high],StockData[Date],"&lt;="&amp;StockData[[#This Row],[Date]]),"New High","Repeat")</f>
        <v>Repeat</v>
      </c>
      <c r="K1803" s="27" t="str">
        <f>IF(StockData[[#This Row],[Spread]]&lt;5,"Low",IF(StockData[[#This Row],[Spread]]&lt;=15,"Medium","High"))</f>
        <v>Medium</v>
      </c>
      <c r="L1803" s="27" t="str">
        <f>IF(StockData[[#This Row],[Spread]] &gt; AVERAGE(StockData[Spread]) * 1.2, "High", IF(StockData[[#This Row],[Spread]] &lt; AVERAGE(StockData[Spread]) * 0.8, "Low", "Medium"))</f>
        <v>Low</v>
      </c>
      <c r="M1803" s="13">
        <f>(StockData[[#This Row],[close]] - StockData[[#This Row],[open]] )/ StockData[[#This Row],[open]]</f>
        <v>-9.911816578483253E-3</v>
      </c>
      <c r="N1803" s="27">
        <f>IF(StockData[[#This Row],[change%]] &gt; 0.02, 0.9, IF(StockData[[#This Row],[change%]] &lt; -0.02, -0.9, 0))</f>
        <v>0</v>
      </c>
      <c r="O1803" s="27" t="str">
        <f>IF(StockData[[#This Row],[sentiment score]] &gt; 0.5, "Positive", IF(StockData[[#This Row],[sentiment score]] &lt; -0.5, "Negative", "Neutral"))</f>
        <v>Neutral</v>
      </c>
    </row>
    <row r="1804" spans="1:15" x14ac:dyDescent="0.3">
      <c r="A1804" s="1">
        <v>43214</v>
      </c>
      <c r="B1804" s="2">
        <v>285</v>
      </c>
      <c r="C1804" s="2">
        <v>287.08999999999997</v>
      </c>
      <c r="D1804" s="2">
        <v>278.45999999999998</v>
      </c>
      <c r="E1804" s="2">
        <v>283.45999999999998</v>
      </c>
      <c r="F1804" s="2">
        <v>5685308</v>
      </c>
      <c r="G1804" s="27" t="str">
        <f>TEXT(StockData[[#This Row],[Date]],"dddd")</f>
        <v>Tuesday</v>
      </c>
      <c r="H1804" s="27" t="str">
        <f>TEXT(StockData[[#This Row],[Date]],"mmm yyyy")</f>
        <v>Apr 2018</v>
      </c>
      <c r="I1804" s="2">
        <f>StockData[[#This Row],[high]] - StockData[[#This Row],[low]]</f>
        <v>8.6299999999999955</v>
      </c>
      <c r="J1804" s="27" t="str">
        <f>IF(StockData[[#This Row],[high]]=_xlfn.MAXIFS(StockData[high],StockData[Date],"&lt;="&amp;StockData[[#This Row],[Date]]),"New High","Repeat")</f>
        <v>Repeat</v>
      </c>
      <c r="K1804" s="27" t="str">
        <f>IF(StockData[[#This Row],[Spread]]&lt;5,"Low",IF(StockData[[#This Row],[Spread]]&lt;=15,"Medium","High"))</f>
        <v>Medium</v>
      </c>
      <c r="L1804" s="27" t="str">
        <f>IF(StockData[[#This Row],[Spread]] &gt; AVERAGE(StockData[Spread]) * 1.2, "High", IF(StockData[[#This Row],[Spread]] &lt; AVERAGE(StockData[Spread]) * 0.8, "Low", "Medium"))</f>
        <v>Low</v>
      </c>
      <c r="M1804" s="13">
        <f>(StockData[[#This Row],[close]] - StockData[[#This Row],[open]] )/ StockData[[#This Row],[open]]</f>
        <v>-5.4035087719298963E-3</v>
      </c>
      <c r="N1804" s="27">
        <f>IF(StockData[[#This Row],[change%]] &gt; 0.02, 0.9, IF(StockData[[#This Row],[change%]] &lt; -0.02, -0.9, 0))</f>
        <v>0</v>
      </c>
      <c r="O1804" s="27" t="str">
        <f>IF(StockData[[#This Row],[sentiment score]] &gt; 0.5, "Positive", IF(StockData[[#This Row],[sentiment score]] &lt; -0.5, "Negative", "Neutral"))</f>
        <v>Neutral</v>
      </c>
    </row>
    <row r="1805" spans="1:15" x14ac:dyDescent="0.3">
      <c r="A1805" s="1">
        <v>43213</v>
      </c>
      <c r="B1805" s="2">
        <v>291.29000000000002</v>
      </c>
      <c r="C1805" s="2">
        <v>291.62</v>
      </c>
      <c r="D1805" s="2">
        <v>282.33</v>
      </c>
      <c r="E1805" s="2">
        <v>283.37</v>
      </c>
      <c r="F1805" s="2">
        <v>4893378</v>
      </c>
      <c r="G1805" s="27" t="str">
        <f>TEXT(StockData[[#This Row],[Date]],"dddd")</f>
        <v>Monday</v>
      </c>
      <c r="H1805" s="27" t="str">
        <f>TEXT(StockData[[#This Row],[Date]],"mmm yyyy")</f>
        <v>Apr 2018</v>
      </c>
      <c r="I1805" s="2">
        <f>StockData[[#This Row],[high]] - StockData[[#This Row],[low]]</f>
        <v>9.2900000000000205</v>
      </c>
      <c r="J1805" s="27" t="str">
        <f>IF(StockData[[#This Row],[high]]=_xlfn.MAXIFS(StockData[high],StockData[Date],"&lt;="&amp;StockData[[#This Row],[Date]]),"New High","Repeat")</f>
        <v>Repeat</v>
      </c>
      <c r="K1805" s="27" t="str">
        <f>IF(StockData[[#This Row],[Spread]]&lt;5,"Low",IF(StockData[[#This Row],[Spread]]&lt;=15,"Medium","High"))</f>
        <v>Medium</v>
      </c>
      <c r="L1805" s="27" t="str">
        <f>IF(StockData[[#This Row],[Spread]] &gt; AVERAGE(StockData[Spread]) * 1.2, "High", IF(StockData[[#This Row],[Spread]] &lt; AVERAGE(StockData[Spread]) * 0.8, "Low", "Medium"))</f>
        <v>Low</v>
      </c>
      <c r="M1805" s="13">
        <f>(StockData[[#This Row],[close]] - StockData[[#This Row],[open]] )/ StockData[[#This Row],[open]]</f>
        <v>-2.7189398880840453E-2</v>
      </c>
      <c r="N1805" s="27">
        <f>IF(StockData[[#This Row],[change%]] &gt; 0.02, 0.9, IF(StockData[[#This Row],[change%]] &lt; -0.02, -0.9, 0))</f>
        <v>-0.9</v>
      </c>
      <c r="O1805" s="27" t="str">
        <f>IF(StockData[[#This Row],[sentiment score]] &gt; 0.5, "Positive", IF(StockData[[#This Row],[sentiment score]] &lt; -0.5, "Negative", "Neutral"))</f>
        <v>Negative</v>
      </c>
    </row>
    <row r="1806" spans="1:15" x14ac:dyDescent="0.3">
      <c r="A1806" s="1">
        <v>43210</v>
      </c>
      <c r="B1806" s="2">
        <v>295.17</v>
      </c>
      <c r="C1806" s="2">
        <v>299.98</v>
      </c>
      <c r="D1806" s="2">
        <v>289.75</v>
      </c>
      <c r="E1806" s="2">
        <v>290.24</v>
      </c>
      <c r="F1806" s="2">
        <v>5627928</v>
      </c>
      <c r="G1806" s="27" t="str">
        <f>TEXT(StockData[[#This Row],[Date]],"dddd")</f>
        <v>Friday</v>
      </c>
      <c r="H1806" s="27" t="str">
        <f>TEXT(StockData[[#This Row],[Date]],"mmm yyyy")</f>
        <v>Apr 2018</v>
      </c>
      <c r="I1806" s="2">
        <f>StockData[[#This Row],[high]] - StockData[[#This Row],[low]]</f>
        <v>10.230000000000018</v>
      </c>
      <c r="J1806" s="27" t="str">
        <f>IF(StockData[[#This Row],[high]]=_xlfn.MAXIFS(StockData[high],StockData[Date],"&lt;="&amp;StockData[[#This Row],[Date]]),"New High","Repeat")</f>
        <v>Repeat</v>
      </c>
      <c r="K1806" s="27" t="str">
        <f>IF(StockData[[#This Row],[Spread]]&lt;5,"Low",IF(StockData[[#This Row],[Spread]]&lt;=15,"Medium","High"))</f>
        <v>Medium</v>
      </c>
      <c r="L1806" s="27" t="str">
        <f>IF(StockData[[#This Row],[Spread]] &gt; AVERAGE(StockData[Spread]) * 1.2, "High", IF(StockData[[#This Row],[Spread]] &lt; AVERAGE(StockData[Spread]) * 0.8, "Low", "Medium"))</f>
        <v>Low</v>
      </c>
      <c r="M1806" s="13">
        <f>(StockData[[#This Row],[close]] - StockData[[#This Row],[open]] )/ StockData[[#This Row],[open]]</f>
        <v>-1.6702239387471649E-2</v>
      </c>
      <c r="N1806" s="27">
        <f>IF(StockData[[#This Row],[change%]] &gt; 0.02, 0.9, IF(StockData[[#This Row],[change%]] &lt; -0.02, -0.9, 0))</f>
        <v>0</v>
      </c>
      <c r="O1806" s="27" t="str">
        <f>IF(StockData[[#This Row],[sentiment score]] &gt; 0.5, "Positive", IF(StockData[[#This Row],[sentiment score]] &lt; -0.5, "Negative", "Neutral"))</f>
        <v>Neutral</v>
      </c>
    </row>
    <row r="1807" spans="1:15" x14ac:dyDescent="0.3">
      <c r="A1807" s="1">
        <v>43209</v>
      </c>
      <c r="B1807" s="2">
        <v>291.08</v>
      </c>
      <c r="C1807" s="2">
        <v>301.01</v>
      </c>
      <c r="D1807" s="2">
        <v>288.55</v>
      </c>
      <c r="E1807" s="2">
        <v>300.08</v>
      </c>
      <c r="F1807" s="2">
        <v>6090599</v>
      </c>
      <c r="G1807" s="27" t="str">
        <f>TEXT(StockData[[#This Row],[Date]],"dddd")</f>
        <v>Thursday</v>
      </c>
      <c r="H1807" s="27" t="str">
        <f>TEXT(StockData[[#This Row],[Date]],"mmm yyyy")</f>
        <v>Apr 2018</v>
      </c>
      <c r="I1807" s="2">
        <f>StockData[[#This Row],[high]] - StockData[[#This Row],[low]]</f>
        <v>12.45999999999998</v>
      </c>
      <c r="J1807" s="27" t="str">
        <f>IF(StockData[[#This Row],[high]]=_xlfn.MAXIFS(StockData[high],StockData[Date],"&lt;="&amp;StockData[[#This Row],[Date]]),"New High","Repeat")</f>
        <v>Repeat</v>
      </c>
      <c r="K1807" s="27" t="str">
        <f>IF(StockData[[#This Row],[Spread]]&lt;5,"Low",IF(StockData[[#This Row],[Spread]]&lt;=15,"Medium","High"))</f>
        <v>Medium</v>
      </c>
      <c r="L1807" s="27" t="str">
        <f>IF(StockData[[#This Row],[Spread]] &gt; AVERAGE(StockData[Spread]) * 1.2, "High", IF(StockData[[#This Row],[Spread]] &lt; AVERAGE(StockData[Spread]) * 0.8, "Low", "Medium"))</f>
        <v>Medium</v>
      </c>
      <c r="M1807" s="13">
        <f>(StockData[[#This Row],[close]] - StockData[[#This Row],[open]] )/ StockData[[#This Row],[open]]</f>
        <v>3.0919334890751684E-2</v>
      </c>
      <c r="N1807" s="27">
        <f>IF(StockData[[#This Row],[change%]] &gt; 0.02, 0.9, IF(StockData[[#This Row],[change%]] &lt; -0.02, -0.9, 0))</f>
        <v>0.9</v>
      </c>
      <c r="O1807" s="27" t="str">
        <f>IF(StockData[[#This Row],[sentiment score]] &gt; 0.5, "Positive", IF(StockData[[#This Row],[sentiment score]] &lt; -0.5, "Negative", "Neutral"))</f>
        <v>Positive</v>
      </c>
    </row>
    <row r="1808" spans="1:15" x14ac:dyDescent="0.3">
      <c r="A1808" s="1">
        <v>43208</v>
      </c>
      <c r="B1808" s="2">
        <v>291.08</v>
      </c>
      <c r="C1808" s="2">
        <v>300.24</v>
      </c>
      <c r="D1808" s="2">
        <v>288.16000000000003</v>
      </c>
      <c r="E1808" s="2">
        <v>293.35000000000002</v>
      </c>
      <c r="F1808" s="2">
        <v>6557700</v>
      </c>
      <c r="G1808" s="27" t="str">
        <f>TEXT(StockData[[#This Row],[Date]],"dddd")</f>
        <v>Wednesday</v>
      </c>
      <c r="H1808" s="27" t="str">
        <f>TEXT(StockData[[#This Row],[Date]],"mmm yyyy")</f>
        <v>Apr 2018</v>
      </c>
      <c r="I1808" s="2">
        <f>StockData[[#This Row],[high]] - StockData[[#This Row],[low]]</f>
        <v>12.079999999999984</v>
      </c>
      <c r="J1808" s="27" t="str">
        <f>IF(StockData[[#This Row],[high]]=_xlfn.MAXIFS(StockData[high],StockData[Date],"&lt;="&amp;StockData[[#This Row],[Date]]),"New High","Repeat")</f>
        <v>Repeat</v>
      </c>
      <c r="K1808" s="27" t="str">
        <f>IF(StockData[[#This Row],[Spread]]&lt;5,"Low",IF(StockData[[#This Row],[Spread]]&lt;=15,"Medium","High"))</f>
        <v>Medium</v>
      </c>
      <c r="L1808" s="27" t="str">
        <f>IF(StockData[[#This Row],[Spread]] &gt; AVERAGE(StockData[Spread]) * 1.2, "High", IF(StockData[[#This Row],[Spread]] &lt; AVERAGE(StockData[Spread]) * 0.8, "Low", "Medium"))</f>
        <v>Medium</v>
      </c>
      <c r="M1808" s="13">
        <f>(StockData[[#This Row],[close]] - StockData[[#This Row],[open]] )/ StockData[[#This Row],[open]]</f>
        <v>7.798543355778613E-3</v>
      </c>
      <c r="N1808" s="27">
        <f>IF(StockData[[#This Row],[change%]] &gt; 0.02, 0.9, IF(StockData[[#This Row],[change%]] &lt; -0.02, -0.9, 0))</f>
        <v>0</v>
      </c>
      <c r="O1808" s="27" t="str">
        <f>IF(StockData[[#This Row],[sentiment score]] &gt; 0.5, "Positive", IF(StockData[[#This Row],[sentiment score]] &lt; -0.5, "Negative", "Neutral"))</f>
        <v>Neutral</v>
      </c>
    </row>
    <row r="1809" spans="1:15" x14ac:dyDescent="0.3">
      <c r="A1809" s="1">
        <v>43207</v>
      </c>
      <c r="B1809" s="2">
        <v>288.87</v>
      </c>
      <c r="C1809" s="2">
        <v>292.17</v>
      </c>
      <c r="D1809" s="2">
        <v>282.51</v>
      </c>
      <c r="E1809" s="2">
        <v>287.69</v>
      </c>
      <c r="F1809" s="2">
        <v>7000023</v>
      </c>
      <c r="G1809" s="27" t="str">
        <f>TEXT(StockData[[#This Row],[Date]],"dddd")</f>
        <v>Tuesday</v>
      </c>
      <c r="H1809" s="27" t="str">
        <f>TEXT(StockData[[#This Row],[Date]],"mmm yyyy")</f>
        <v>Apr 2018</v>
      </c>
      <c r="I1809" s="2">
        <f>StockData[[#This Row],[high]] - StockData[[#This Row],[low]]</f>
        <v>9.660000000000025</v>
      </c>
      <c r="J1809" s="27" t="str">
        <f>IF(StockData[[#This Row],[high]]=_xlfn.MAXIFS(StockData[high],StockData[Date],"&lt;="&amp;StockData[[#This Row],[Date]]),"New High","Repeat")</f>
        <v>Repeat</v>
      </c>
      <c r="K1809" s="27" t="str">
        <f>IF(StockData[[#This Row],[Spread]]&lt;5,"Low",IF(StockData[[#This Row],[Spread]]&lt;=15,"Medium","High"))</f>
        <v>Medium</v>
      </c>
      <c r="L1809" s="27" t="str">
        <f>IF(StockData[[#This Row],[Spread]] &gt; AVERAGE(StockData[Spread]) * 1.2, "High", IF(StockData[[#This Row],[Spread]] &lt; AVERAGE(StockData[Spread]) * 0.8, "Low", "Medium"))</f>
        <v>Low</v>
      </c>
      <c r="M1809" s="13">
        <f>(StockData[[#This Row],[close]] - StockData[[#This Row],[open]] )/ StockData[[#This Row],[open]]</f>
        <v>-4.084882473084802E-3</v>
      </c>
      <c r="N1809" s="27">
        <f>IF(StockData[[#This Row],[change%]] &gt; 0.02, 0.9, IF(StockData[[#This Row],[change%]] &lt; -0.02, -0.9, 0))</f>
        <v>0</v>
      </c>
      <c r="O1809" s="27" t="str">
        <f>IF(StockData[[#This Row],[sentiment score]] &gt; 0.5, "Positive", IF(StockData[[#This Row],[sentiment score]] &lt; -0.5, "Negative", "Neutral"))</f>
        <v>Neutral</v>
      </c>
    </row>
    <row r="1810" spans="1:15" x14ac:dyDescent="0.3">
      <c r="A1810" s="1">
        <v>43206</v>
      </c>
      <c r="B1810" s="2">
        <v>299</v>
      </c>
      <c r="C1810" s="2">
        <v>299.66000000000003</v>
      </c>
      <c r="D1810" s="2">
        <v>289.01</v>
      </c>
      <c r="E1810" s="2">
        <v>291.20999999999998</v>
      </c>
      <c r="F1810" s="2">
        <v>6338488</v>
      </c>
      <c r="G1810" s="27" t="str">
        <f>TEXT(StockData[[#This Row],[Date]],"dddd")</f>
        <v>Monday</v>
      </c>
      <c r="H1810" s="27" t="str">
        <f>TEXT(StockData[[#This Row],[Date]],"mmm yyyy")</f>
        <v>Apr 2018</v>
      </c>
      <c r="I1810" s="2">
        <f>StockData[[#This Row],[high]] - StockData[[#This Row],[low]]</f>
        <v>10.650000000000034</v>
      </c>
      <c r="J1810" s="27" t="str">
        <f>IF(StockData[[#This Row],[high]]=_xlfn.MAXIFS(StockData[high],StockData[Date],"&lt;="&amp;StockData[[#This Row],[Date]]),"New High","Repeat")</f>
        <v>Repeat</v>
      </c>
      <c r="K1810" s="27" t="str">
        <f>IF(StockData[[#This Row],[Spread]]&lt;5,"Low",IF(StockData[[#This Row],[Spread]]&lt;=15,"Medium","High"))</f>
        <v>Medium</v>
      </c>
      <c r="L1810" s="27" t="str">
        <f>IF(StockData[[#This Row],[Spread]] &gt; AVERAGE(StockData[Spread]) * 1.2, "High", IF(StockData[[#This Row],[Spread]] &lt; AVERAGE(StockData[Spread]) * 0.8, "Low", "Medium"))</f>
        <v>Low</v>
      </c>
      <c r="M1810" s="13">
        <f>(StockData[[#This Row],[close]] - StockData[[#This Row],[open]] )/ StockData[[#This Row],[open]]</f>
        <v>-2.6053511705685688E-2</v>
      </c>
      <c r="N1810" s="27">
        <f>IF(StockData[[#This Row],[change%]] &gt; 0.02, 0.9, IF(StockData[[#This Row],[change%]] &lt; -0.02, -0.9, 0))</f>
        <v>-0.9</v>
      </c>
      <c r="O1810" s="27" t="str">
        <f>IF(StockData[[#This Row],[sentiment score]] &gt; 0.5, "Positive", IF(StockData[[#This Row],[sentiment score]] &lt; -0.5, "Negative", "Neutral"))</f>
        <v>Negative</v>
      </c>
    </row>
    <row r="1811" spans="1:15" x14ac:dyDescent="0.3">
      <c r="A1811" s="1">
        <v>43203</v>
      </c>
      <c r="B1811" s="2">
        <v>303.60000000000002</v>
      </c>
      <c r="C1811" s="2">
        <v>303.95</v>
      </c>
      <c r="D1811" s="2">
        <v>295.98</v>
      </c>
      <c r="E1811" s="2">
        <v>300.33999999999997</v>
      </c>
      <c r="F1811" s="2">
        <v>7327223</v>
      </c>
      <c r="G1811" s="27" t="str">
        <f>TEXT(StockData[[#This Row],[Date]],"dddd")</f>
        <v>Friday</v>
      </c>
      <c r="H1811" s="27" t="str">
        <f>TEXT(StockData[[#This Row],[Date]],"mmm yyyy")</f>
        <v>Apr 2018</v>
      </c>
      <c r="I1811" s="2">
        <f>StockData[[#This Row],[high]] - StockData[[#This Row],[low]]</f>
        <v>7.9699999999999704</v>
      </c>
      <c r="J1811" s="27" t="str">
        <f>IF(StockData[[#This Row],[high]]=_xlfn.MAXIFS(StockData[high],StockData[Date],"&lt;="&amp;StockData[[#This Row],[Date]]),"New High","Repeat")</f>
        <v>Repeat</v>
      </c>
      <c r="K1811" s="27" t="str">
        <f>IF(StockData[[#This Row],[Spread]]&lt;5,"Low",IF(StockData[[#This Row],[Spread]]&lt;=15,"Medium","High"))</f>
        <v>Medium</v>
      </c>
      <c r="L1811" s="27" t="str">
        <f>IF(StockData[[#This Row],[Spread]] &gt; AVERAGE(StockData[Spread]) * 1.2, "High", IF(StockData[[#This Row],[Spread]] &lt; AVERAGE(StockData[Spread]) * 0.8, "Low", "Medium"))</f>
        <v>Low</v>
      </c>
      <c r="M1811" s="13">
        <f>(StockData[[#This Row],[close]] - StockData[[#This Row],[open]] )/ StockData[[#This Row],[open]]</f>
        <v>-1.0737812911726112E-2</v>
      </c>
      <c r="N1811" s="27">
        <f>IF(StockData[[#This Row],[change%]] &gt; 0.02, 0.9, IF(StockData[[#This Row],[change%]] &lt; -0.02, -0.9, 0))</f>
        <v>0</v>
      </c>
      <c r="O1811" s="27" t="str">
        <f>IF(StockData[[#This Row],[sentiment score]] &gt; 0.5, "Positive", IF(StockData[[#This Row],[sentiment score]] &lt; -0.5, "Negative", "Neutral"))</f>
        <v>Neutral</v>
      </c>
    </row>
    <row r="1812" spans="1:15" x14ac:dyDescent="0.3">
      <c r="A1812" s="1">
        <v>43202</v>
      </c>
      <c r="B1812" s="2">
        <v>302.32</v>
      </c>
      <c r="C1812" s="2">
        <v>303.95</v>
      </c>
      <c r="D1812" s="2">
        <v>293.68</v>
      </c>
      <c r="E1812" s="2">
        <v>294.08</v>
      </c>
      <c r="F1812" s="2">
        <v>7608769</v>
      </c>
      <c r="G1812" s="27" t="str">
        <f>TEXT(StockData[[#This Row],[Date]],"dddd")</f>
        <v>Thursday</v>
      </c>
      <c r="H1812" s="27" t="str">
        <f>TEXT(StockData[[#This Row],[Date]],"mmm yyyy")</f>
        <v>Apr 2018</v>
      </c>
      <c r="I1812" s="2">
        <f>StockData[[#This Row],[high]] - StockData[[#This Row],[low]]</f>
        <v>10.269999999999982</v>
      </c>
      <c r="J1812" s="27" t="str">
        <f>IF(StockData[[#This Row],[high]]=_xlfn.MAXIFS(StockData[high],StockData[Date],"&lt;="&amp;StockData[[#This Row],[Date]]),"New High","Repeat")</f>
        <v>Repeat</v>
      </c>
      <c r="K1812" s="27" t="str">
        <f>IF(StockData[[#This Row],[Spread]]&lt;5,"Low",IF(StockData[[#This Row],[Spread]]&lt;=15,"Medium","High"))</f>
        <v>Medium</v>
      </c>
      <c r="L1812" s="27" t="str">
        <f>IF(StockData[[#This Row],[Spread]] &gt; AVERAGE(StockData[Spread]) * 1.2, "High", IF(StockData[[#This Row],[Spread]] &lt; AVERAGE(StockData[Spread]) * 0.8, "Low", "Medium"))</f>
        <v>Low</v>
      </c>
      <c r="M1812" s="13">
        <f>(StockData[[#This Row],[close]] - StockData[[#This Row],[open]] )/ StockData[[#This Row],[open]]</f>
        <v>-2.7255887801005588E-2</v>
      </c>
      <c r="N1812" s="27">
        <f>IF(StockData[[#This Row],[change%]] &gt; 0.02, 0.9, IF(StockData[[#This Row],[change%]] &lt; -0.02, -0.9, 0))</f>
        <v>-0.9</v>
      </c>
      <c r="O1812" s="27" t="str">
        <f>IF(StockData[[#This Row],[sentiment score]] &gt; 0.5, "Positive", IF(StockData[[#This Row],[sentiment score]] &lt; -0.5, "Negative", "Neutral"))</f>
        <v>Negative</v>
      </c>
    </row>
    <row r="1813" spans="1:15" x14ac:dyDescent="0.3">
      <c r="A1813" s="1">
        <v>43201</v>
      </c>
      <c r="B1813" s="2">
        <v>300.74</v>
      </c>
      <c r="C1813" s="2">
        <v>308.98</v>
      </c>
      <c r="D1813" s="2">
        <v>299.66000000000003</v>
      </c>
      <c r="E1813" s="2">
        <v>300.93</v>
      </c>
      <c r="F1813" s="2">
        <v>7482945</v>
      </c>
      <c r="G1813" s="27" t="str">
        <f>TEXT(StockData[[#This Row],[Date]],"dddd")</f>
        <v>Wednesday</v>
      </c>
      <c r="H1813" s="27" t="str">
        <f>TEXT(StockData[[#This Row],[Date]],"mmm yyyy")</f>
        <v>Apr 2018</v>
      </c>
      <c r="I1813" s="2">
        <f>StockData[[#This Row],[high]] - StockData[[#This Row],[low]]</f>
        <v>9.3199999999999932</v>
      </c>
      <c r="J1813" s="27" t="str">
        <f>IF(StockData[[#This Row],[high]]=_xlfn.MAXIFS(StockData[high],StockData[Date],"&lt;="&amp;StockData[[#This Row],[Date]]),"New High","Repeat")</f>
        <v>Repeat</v>
      </c>
      <c r="K1813" s="27" t="str">
        <f>IF(StockData[[#This Row],[Spread]]&lt;5,"Low",IF(StockData[[#This Row],[Spread]]&lt;=15,"Medium","High"))</f>
        <v>Medium</v>
      </c>
      <c r="L1813" s="27" t="str">
        <f>IF(StockData[[#This Row],[Spread]] &gt; AVERAGE(StockData[Spread]) * 1.2, "High", IF(StockData[[#This Row],[Spread]] &lt; AVERAGE(StockData[Spread]) * 0.8, "Low", "Medium"))</f>
        <v>Low</v>
      </c>
      <c r="M1813" s="13">
        <f>(StockData[[#This Row],[close]] - StockData[[#This Row],[open]] )/ StockData[[#This Row],[open]]</f>
        <v>6.3177495511071934E-4</v>
      </c>
      <c r="N1813" s="27">
        <f>IF(StockData[[#This Row],[change%]] &gt; 0.02, 0.9, IF(StockData[[#This Row],[change%]] &lt; -0.02, -0.9, 0))</f>
        <v>0</v>
      </c>
      <c r="O1813" s="27" t="str">
        <f>IF(StockData[[#This Row],[sentiment score]] &gt; 0.5, "Positive", IF(StockData[[#This Row],[sentiment score]] &lt; -0.5, "Negative", "Neutral"))</f>
        <v>Neutral</v>
      </c>
    </row>
    <row r="1814" spans="1:15" x14ac:dyDescent="0.3">
      <c r="A1814" s="1">
        <v>43200</v>
      </c>
      <c r="B1814" s="2">
        <v>298.97000000000003</v>
      </c>
      <c r="C1814" s="2">
        <v>307.10000000000002</v>
      </c>
      <c r="D1814" s="2">
        <v>293.68</v>
      </c>
      <c r="E1814" s="2">
        <v>304.7</v>
      </c>
      <c r="F1814" s="2">
        <v>11024259</v>
      </c>
      <c r="G1814" s="27" t="str">
        <f>TEXT(StockData[[#This Row],[Date]],"dddd")</f>
        <v>Tuesday</v>
      </c>
      <c r="H1814" s="27" t="str">
        <f>TEXT(StockData[[#This Row],[Date]],"mmm yyyy")</f>
        <v>Apr 2018</v>
      </c>
      <c r="I1814" s="2">
        <f>StockData[[#This Row],[high]] - StockData[[#This Row],[low]]</f>
        <v>13.420000000000016</v>
      </c>
      <c r="J1814" s="27" t="str">
        <f>IF(StockData[[#This Row],[high]]=_xlfn.MAXIFS(StockData[high],StockData[Date],"&lt;="&amp;StockData[[#This Row],[Date]]),"New High","Repeat")</f>
        <v>Repeat</v>
      </c>
      <c r="K1814" s="27" t="str">
        <f>IF(StockData[[#This Row],[Spread]]&lt;5,"Low",IF(StockData[[#This Row],[Spread]]&lt;=15,"Medium","High"))</f>
        <v>Medium</v>
      </c>
      <c r="L1814" s="27" t="str">
        <f>IF(StockData[[#This Row],[Spread]] &gt; AVERAGE(StockData[Spread]) * 1.2, "High", IF(StockData[[#This Row],[Spread]] &lt; AVERAGE(StockData[Spread]) * 0.8, "Low", "Medium"))</f>
        <v>Medium</v>
      </c>
      <c r="M1814" s="13">
        <f>(StockData[[#This Row],[close]] - StockData[[#This Row],[open]] )/ StockData[[#This Row],[open]]</f>
        <v>1.9165802588888385E-2</v>
      </c>
      <c r="N1814" s="27">
        <f>IF(StockData[[#This Row],[change%]] &gt; 0.02, 0.9, IF(StockData[[#This Row],[change%]] &lt; -0.02, -0.9, 0))</f>
        <v>0</v>
      </c>
      <c r="O1814" s="27" t="str">
        <f>IF(StockData[[#This Row],[sentiment score]] &gt; 0.5, "Positive", IF(StockData[[#This Row],[sentiment score]] &lt; -0.5, "Negative", "Neutral"))</f>
        <v>Neutral</v>
      </c>
    </row>
    <row r="1815" spans="1:15" x14ac:dyDescent="0.3">
      <c r="A1815" s="1">
        <v>43199</v>
      </c>
      <c r="B1815" s="2">
        <v>300.37</v>
      </c>
      <c r="C1815" s="2">
        <v>309.5</v>
      </c>
      <c r="D1815" s="2">
        <v>289.20999999999998</v>
      </c>
      <c r="E1815" s="2">
        <v>289.66000000000003</v>
      </c>
      <c r="F1815" s="2">
        <v>10249805</v>
      </c>
      <c r="G1815" s="27" t="str">
        <f>TEXT(StockData[[#This Row],[Date]],"dddd")</f>
        <v>Monday</v>
      </c>
      <c r="H1815" s="27" t="str">
        <f>TEXT(StockData[[#This Row],[Date]],"mmm yyyy")</f>
        <v>Apr 2018</v>
      </c>
      <c r="I1815" s="2">
        <f>StockData[[#This Row],[high]] - StockData[[#This Row],[low]]</f>
        <v>20.29000000000002</v>
      </c>
      <c r="J1815" s="27" t="str">
        <f>IF(StockData[[#This Row],[high]]=_xlfn.MAXIFS(StockData[high],StockData[Date],"&lt;="&amp;StockData[[#This Row],[Date]]),"New High","Repeat")</f>
        <v>Repeat</v>
      </c>
      <c r="K1815" s="27" t="str">
        <f>IF(StockData[[#This Row],[Spread]]&lt;5,"Low",IF(StockData[[#This Row],[Spread]]&lt;=15,"Medium","High"))</f>
        <v>High</v>
      </c>
      <c r="L1815" s="27" t="str">
        <f>IF(StockData[[#This Row],[Spread]] &gt; AVERAGE(StockData[Spread]) * 1.2, "High", IF(StockData[[#This Row],[Spread]] &lt; AVERAGE(StockData[Spread]) * 0.8, "Low", "Medium"))</f>
        <v>High</v>
      </c>
      <c r="M1815" s="13">
        <f>(StockData[[#This Row],[close]] - StockData[[#This Row],[open]] )/ StockData[[#This Row],[open]]</f>
        <v>-3.5656024236774574E-2</v>
      </c>
      <c r="N1815" s="27">
        <f>IF(StockData[[#This Row],[change%]] &gt; 0.02, 0.9, IF(StockData[[#This Row],[change%]] &lt; -0.02, -0.9, 0))</f>
        <v>-0.9</v>
      </c>
      <c r="O1815" s="27" t="str">
        <f>IF(StockData[[#This Row],[sentiment score]] &gt; 0.5, "Positive", IF(StockData[[#This Row],[sentiment score]] &lt; -0.5, "Negative", "Neutral"))</f>
        <v>Negative</v>
      </c>
    </row>
    <row r="1816" spans="1:15" x14ac:dyDescent="0.3">
      <c r="A1816" s="1">
        <v>43196</v>
      </c>
      <c r="B1816" s="2">
        <v>301</v>
      </c>
      <c r="C1816" s="2">
        <v>309.27999999999997</v>
      </c>
      <c r="D1816" s="2">
        <v>295.5</v>
      </c>
      <c r="E1816" s="2">
        <v>299.3</v>
      </c>
      <c r="F1816" s="2">
        <v>13520286</v>
      </c>
      <c r="G1816" s="27" t="str">
        <f>TEXT(StockData[[#This Row],[Date]],"dddd")</f>
        <v>Friday</v>
      </c>
      <c r="H1816" s="27" t="str">
        <f>TEXT(StockData[[#This Row],[Date]],"mmm yyyy")</f>
        <v>Apr 2018</v>
      </c>
      <c r="I1816" s="2">
        <f>StockData[[#This Row],[high]] - StockData[[#This Row],[low]]</f>
        <v>13.779999999999973</v>
      </c>
      <c r="J1816" s="27" t="str">
        <f>IF(StockData[[#This Row],[high]]=_xlfn.MAXIFS(StockData[high],StockData[Date],"&lt;="&amp;StockData[[#This Row],[Date]]),"New High","Repeat")</f>
        <v>Repeat</v>
      </c>
      <c r="K1816" s="27" t="str">
        <f>IF(StockData[[#This Row],[Spread]]&lt;5,"Low",IF(StockData[[#This Row],[Spread]]&lt;=15,"Medium","High"))</f>
        <v>Medium</v>
      </c>
      <c r="L1816" s="27" t="str">
        <f>IF(StockData[[#This Row],[Spread]] &gt; AVERAGE(StockData[Spread]) * 1.2, "High", IF(StockData[[#This Row],[Spread]] &lt; AVERAGE(StockData[Spread]) * 0.8, "Low", "Medium"))</f>
        <v>Medium</v>
      </c>
      <c r="M1816" s="13">
        <f>(StockData[[#This Row],[close]] - StockData[[#This Row],[open]] )/ StockData[[#This Row],[open]]</f>
        <v>-5.6478405315614237E-3</v>
      </c>
      <c r="N1816" s="27">
        <f>IF(StockData[[#This Row],[change%]] &gt; 0.02, 0.9, IF(StockData[[#This Row],[change%]] &lt; -0.02, -0.9, 0))</f>
        <v>0</v>
      </c>
      <c r="O1816" s="27" t="str">
        <f>IF(StockData[[#This Row],[sentiment score]] &gt; 0.5, "Positive", IF(StockData[[#This Row],[sentiment score]] &lt; -0.5, "Negative", "Neutral"))</f>
        <v>Neutral</v>
      </c>
    </row>
    <row r="1817" spans="1:15" x14ac:dyDescent="0.3">
      <c r="A1817" s="1">
        <v>43195</v>
      </c>
      <c r="B1817" s="2">
        <v>289.33999999999997</v>
      </c>
      <c r="C1817" s="2">
        <v>306.26</v>
      </c>
      <c r="D1817" s="2">
        <v>288.2</v>
      </c>
      <c r="E1817" s="2">
        <v>305.72000000000003</v>
      </c>
      <c r="F1817" s="2">
        <v>19121101</v>
      </c>
      <c r="G1817" s="27" t="str">
        <f>TEXT(StockData[[#This Row],[Date]],"dddd")</f>
        <v>Thursday</v>
      </c>
      <c r="H1817" s="27" t="str">
        <f>TEXT(StockData[[#This Row],[Date]],"mmm yyyy")</f>
        <v>Apr 2018</v>
      </c>
      <c r="I1817" s="2">
        <f>StockData[[#This Row],[high]] - StockData[[#This Row],[low]]</f>
        <v>18.060000000000002</v>
      </c>
      <c r="J1817" s="27" t="str">
        <f>IF(StockData[[#This Row],[high]]=_xlfn.MAXIFS(StockData[high],StockData[Date],"&lt;="&amp;StockData[[#This Row],[Date]]),"New High","Repeat")</f>
        <v>Repeat</v>
      </c>
      <c r="K1817" s="27" t="str">
        <f>IF(StockData[[#This Row],[Spread]]&lt;5,"Low",IF(StockData[[#This Row],[Spread]]&lt;=15,"Medium","High"))</f>
        <v>High</v>
      </c>
      <c r="L1817" s="27" t="str">
        <f>IF(StockData[[#This Row],[Spread]] &gt; AVERAGE(StockData[Spread]) * 1.2, "High", IF(StockData[[#This Row],[Spread]] &lt; AVERAGE(StockData[Spread]) * 0.8, "Low", "Medium"))</f>
        <v>High</v>
      </c>
      <c r="M1817" s="13">
        <f>(StockData[[#This Row],[close]] - StockData[[#This Row],[open]] )/ StockData[[#This Row],[open]]</f>
        <v>5.6611598811087488E-2</v>
      </c>
      <c r="N1817" s="27">
        <f>IF(StockData[[#This Row],[change%]] &gt; 0.02, 0.9, IF(StockData[[#This Row],[change%]] &lt; -0.02, -0.9, 0))</f>
        <v>0.9</v>
      </c>
      <c r="O1817" s="27" t="str">
        <f>IF(StockData[[#This Row],[sentiment score]] &gt; 0.5, "Positive", IF(StockData[[#This Row],[sentiment score]] &lt; -0.5, "Negative", "Neutral"))</f>
        <v>Positive</v>
      </c>
    </row>
    <row r="1818" spans="1:15" x14ac:dyDescent="0.3">
      <c r="A1818" s="1">
        <v>43194</v>
      </c>
      <c r="B1818" s="2">
        <v>252.78</v>
      </c>
      <c r="C1818" s="2">
        <v>288.37</v>
      </c>
      <c r="D1818" s="2">
        <v>252</v>
      </c>
      <c r="E1818" s="2">
        <v>286.94</v>
      </c>
      <c r="F1818" s="2">
        <v>19896746</v>
      </c>
      <c r="G1818" s="27" t="str">
        <f>TEXT(StockData[[#This Row],[Date]],"dddd")</f>
        <v>Wednesday</v>
      </c>
      <c r="H1818" s="27" t="str">
        <f>TEXT(StockData[[#This Row],[Date]],"mmm yyyy")</f>
        <v>Apr 2018</v>
      </c>
      <c r="I1818" s="2">
        <f>StockData[[#This Row],[high]] - StockData[[#This Row],[low]]</f>
        <v>36.370000000000005</v>
      </c>
      <c r="J1818" s="27" t="str">
        <f>IF(StockData[[#This Row],[high]]=_xlfn.MAXIFS(StockData[high],StockData[Date],"&lt;="&amp;StockData[[#This Row],[Date]]),"New High","Repeat")</f>
        <v>Repeat</v>
      </c>
      <c r="K1818" s="27" t="str">
        <f>IF(StockData[[#This Row],[Spread]]&lt;5,"Low",IF(StockData[[#This Row],[Spread]]&lt;=15,"Medium","High"))</f>
        <v>High</v>
      </c>
      <c r="L1818" s="27" t="str">
        <f>IF(StockData[[#This Row],[Spread]] &gt; AVERAGE(StockData[Spread]) * 1.2, "High", IF(StockData[[#This Row],[Spread]] &lt; AVERAGE(StockData[Spread]) * 0.8, "Low", "Medium"))</f>
        <v>High</v>
      </c>
      <c r="M1818" s="13">
        <f>(StockData[[#This Row],[close]] - StockData[[#This Row],[open]] )/ StockData[[#This Row],[open]]</f>
        <v>0.13513727351847454</v>
      </c>
      <c r="N1818" s="27">
        <f>IF(StockData[[#This Row],[change%]] &gt; 0.02, 0.9, IF(StockData[[#This Row],[change%]] &lt; -0.02, -0.9, 0))</f>
        <v>0.9</v>
      </c>
      <c r="O1818" s="27" t="str">
        <f>IF(StockData[[#This Row],[sentiment score]] &gt; 0.5, "Positive", IF(StockData[[#This Row],[sentiment score]] &lt; -0.5, "Negative", "Neutral"))</f>
        <v>Positive</v>
      </c>
    </row>
    <row r="1819" spans="1:15" x14ac:dyDescent="0.3">
      <c r="A1819" s="1">
        <v>43193</v>
      </c>
      <c r="B1819" s="2">
        <v>269.82</v>
      </c>
      <c r="C1819" s="2">
        <v>273.35000000000002</v>
      </c>
      <c r="D1819" s="2">
        <v>254.49</v>
      </c>
      <c r="E1819" s="2">
        <v>267.52999999999997</v>
      </c>
      <c r="F1819" s="2">
        <v>18844384</v>
      </c>
      <c r="G1819" s="27" t="str">
        <f>TEXT(StockData[[#This Row],[Date]],"dddd")</f>
        <v>Tuesday</v>
      </c>
      <c r="H1819" s="27" t="str">
        <f>TEXT(StockData[[#This Row],[Date]],"mmm yyyy")</f>
        <v>Apr 2018</v>
      </c>
      <c r="I1819" s="2">
        <f>StockData[[#This Row],[high]] - StockData[[#This Row],[low]]</f>
        <v>18.860000000000014</v>
      </c>
      <c r="J1819" s="27" t="str">
        <f>IF(StockData[[#This Row],[high]]=_xlfn.MAXIFS(StockData[high],StockData[Date],"&lt;="&amp;StockData[[#This Row],[Date]]),"New High","Repeat")</f>
        <v>Repeat</v>
      </c>
      <c r="K1819" s="27" t="str">
        <f>IF(StockData[[#This Row],[Spread]]&lt;5,"Low",IF(StockData[[#This Row],[Spread]]&lt;=15,"Medium","High"))</f>
        <v>High</v>
      </c>
      <c r="L1819" s="27" t="str">
        <f>IF(StockData[[#This Row],[Spread]] &gt; AVERAGE(StockData[Spread]) * 1.2, "High", IF(StockData[[#This Row],[Spread]] &lt; AVERAGE(StockData[Spread]) * 0.8, "Low", "Medium"))</f>
        <v>High</v>
      </c>
      <c r="M1819" s="13">
        <f>(StockData[[#This Row],[close]] - StockData[[#This Row],[open]] )/ StockData[[#This Row],[open]]</f>
        <v>-8.4871395745312449E-3</v>
      </c>
      <c r="N1819" s="27">
        <f>IF(StockData[[#This Row],[change%]] &gt; 0.02, 0.9, IF(StockData[[#This Row],[change%]] &lt; -0.02, -0.9, 0))</f>
        <v>0</v>
      </c>
      <c r="O1819" s="27" t="str">
        <f>IF(StockData[[#This Row],[sentiment score]] &gt; 0.5, "Positive", IF(StockData[[#This Row],[sentiment score]] &lt; -0.5, "Negative", "Neutral"))</f>
        <v>Neutral</v>
      </c>
    </row>
    <row r="1820" spans="1:15" x14ac:dyDescent="0.3">
      <c r="A1820" s="1">
        <v>43192</v>
      </c>
      <c r="B1820" s="2">
        <v>256.26</v>
      </c>
      <c r="C1820" s="2">
        <v>260.33</v>
      </c>
      <c r="D1820" s="2">
        <v>244.59</v>
      </c>
      <c r="E1820" s="2">
        <v>252.48</v>
      </c>
      <c r="F1820" s="2">
        <v>16113968</v>
      </c>
      <c r="G1820" s="27" t="str">
        <f>TEXT(StockData[[#This Row],[Date]],"dddd")</f>
        <v>Monday</v>
      </c>
      <c r="H1820" s="27" t="str">
        <f>TEXT(StockData[[#This Row],[Date]],"mmm yyyy")</f>
        <v>Apr 2018</v>
      </c>
      <c r="I1820" s="2">
        <f>StockData[[#This Row],[high]] - StockData[[#This Row],[low]]</f>
        <v>15.739999999999981</v>
      </c>
      <c r="J1820" s="27" t="str">
        <f>IF(StockData[[#This Row],[high]]=_xlfn.MAXIFS(StockData[high],StockData[Date],"&lt;="&amp;StockData[[#This Row],[Date]]),"New High","Repeat")</f>
        <v>Repeat</v>
      </c>
      <c r="K1820" s="27" t="str">
        <f>IF(StockData[[#This Row],[Spread]]&lt;5,"Low",IF(StockData[[#This Row],[Spread]]&lt;=15,"Medium","High"))</f>
        <v>High</v>
      </c>
      <c r="L1820" s="27" t="str">
        <f>IF(StockData[[#This Row],[Spread]] &gt; AVERAGE(StockData[Spread]) * 1.2, "High", IF(StockData[[#This Row],[Spread]] &lt; AVERAGE(StockData[Spread]) * 0.8, "Low", "Medium"))</f>
        <v>Medium</v>
      </c>
      <c r="M1820" s="13">
        <f>(StockData[[#This Row],[close]] - StockData[[#This Row],[open]] )/ StockData[[#This Row],[open]]</f>
        <v>-1.4750643877312109E-2</v>
      </c>
      <c r="N1820" s="27">
        <f>IF(StockData[[#This Row],[change%]] &gt; 0.02, 0.9, IF(StockData[[#This Row],[change%]] &lt; -0.02, -0.9, 0))</f>
        <v>0</v>
      </c>
      <c r="O1820" s="27" t="str">
        <f>IF(StockData[[#This Row],[sentiment score]] &gt; 0.5, "Positive", IF(StockData[[#This Row],[sentiment score]] &lt; -0.5, "Negative", "Neutral"))</f>
        <v>Neutral</v>
      </c>
    </row>
    <row r="1821" spans="1:15" x14ac:dyDescent="0.3">
      <c r="A1821" s="1">
        <v>43188</v>
      </c>
      <c r="B1821" s="2">
        <v>256.49</v>
      </c>
      <c r="C1821" s="2">
        <v>270.95999999999998</v>
      </c>
      <c r="D1821" s="2">
        <v>248.21</v>
      </c>
      <c r="E1821" s="2">
        <v>266.13</v>
      </c>
      <c r="F1821" s="2">
        <v>15170749</v>
      </c>
      <c r="G1821" s="27" t="str">
        <f>TEXT(StockData[[#This Row],[Date]],"dddd")</f>
        <v>Thursday</v>
      </c>
      <c r="H1821" s="27" t="str">
        <f>TEXT(StockData[[#This Row],[Date]],"mmm yyyy")</f>
        <v>Mar 2018</v>
      </c>
      <c r="I1821" s="2">
        <f>StockData[[#This Row],[high]] - StockData[[#This Row],[low]]</f>
        <v>22.749999999999972</v>
      </c>
      <c r="J1821" s="27" t="str">
        <f>IF(StockData[[#This Row],[high]]=_xlfn.MAXIFS(StockData[high],StockData[Date],"&lt;="&amp;StockData[[#This Row],[Date]]),"New High","Repeat")</f>
        <v>Repeat</v>
      </c>
      <c r="K1821" s="27" t="str">
        <f>IF(StockData[[#This Row],[Spread]]&lt;5,"Low",IF(StockData[[#This Row],[Spread]]&lt;=15,"Medium","High"))</f>
        <v>High</v>
      </c>
      <c r="L1821" s="27" t="str">
        <f>IF(StockData[[#This Row],[Spread]] &gt; AVERAGE(StockData[Spread]) * 1.2, "High", IF(StockData[[#This Row],[Spread]] &lt; AVERAGE(StockData[Spread]) * 0.8, "Low", "Medium"))</f>
        <v>High</v>
      </c>
      <c r="M1821" s="13">
        <f>(StockData[[#This Row],[close]] - StockData[[#This Row],[open]] )/ StockData[[#This Row],[open]]</f>
        <v>3.7584311279192116E-2</v>
      </c>
      <c r="N1821" s="27">
        <f>IF(StockData[[#This Row],[change%]] &gt; 0.02, 0.9, IF(StockData[[#This Row],[change%]] &lt; -0.02, -0.9, 0))</f>
        <v>0.9</v>
      </c>
      <c r="O1821" s="27" t="str">
        <f>IF(StockData[[#This Row],[sentiment score]] &gt; 0.5, "Positive", IF(StockData[[#This Row],[sentiment score]] &lt; -0.5, "Negative", "Neutral"))</f>
        <v>Positive</v>
      </c>
    </row>
    <row r="1822" spans="1:15" x14ac:dyDescent="0.3">
      <c r="A1822" s="1">
        <v>43187</v>
      </c>
      <c r="B1822" s="2">
        <v>264.58</v>
      </c>
      <c r="C1822" s="2">
        <v>268.68</v>
      </c>
      <c r="D1822" s="2">
        <v>252.1</v>
      </c>
      <c r="E1822" s="2">
        <v>257.77999999999997</v>
      </c>
      <c r="F1822" s="2">
        <v>21001437</v>
      </c>
      <c r="G1822" s="27" t="str">
        <f>TEXT(StockData[[#This Row],[Date]],"dddd")</f>
        <v>Wednesday</v>
      </c>
      <c r="H1822" s="27" t="str">
        <f>TEXT(StockData[[#This Row],[Date]],"mmm yyyy")</f>
        <v>Mar 2018</v>
      </c>
      <c r="I1822" s="2">
        <f>StockData[[#This Row],[high]] - StockData[[#This Row],[low]]</f>
        <v>16.580000000000013</v>
      </c>
      <c r="J1822" s="27" t="str">
        <f>IF(StockData[[#This Row],[high]]=_xlfn.MAXIFS(StockData[high],StockData[Date],"&lt;="&amp;StockData[[#This Row],[Date]]),"New High","Repeat")</f>
        <v>Repeat</v>
      </c>
      <c r="K1822" s="27" t="str">
        <f>IF(StockData[[#This Row],[Spread]]&lt;5,"Low",IF(StockData[[#This Row],[Spread]]&lt;=15,"Medium","High"))</f>
        <v>High</v>
      </c>
      <c r="L1822" s="27" t="str">
        <f>IF(StockData[[#This Row],[Spread]] &gt; AVERAGE(StockData[Spread]) * 1.2, "High", IF(StockData[[#This Row],[Spread]] &lt; AVERAGE(StockData[Spread]) * 0.8, "Low", "Medium"))</f>
        <v>High</v>
      </c>
      <c r="M1822" s="13">
        <f>(StockData[[#This Row],[close]] - StockData[[#This Row],[open]] )/ StockData[[#This Row],[open]]</f>
        <v>-2.5701111195101715E-2</v>
      </c>
      <c r="N1822" s="27">
        <f>IF(StockData[[#This Row],[change%]] &gt; 0.02, 0.9, IF(StockData[[#This Row],[change%]] &lt; -0.02, -0.9, 0))</f>
        <v>-0.9</v>
      </c>
      <c r="O1822" s="27" t="str">
        <f>IF(StockData[[#This Row],[sentiment score]] &gt; 0.5, "Positive", IF(StockData[[#This Row],[sentiment score]] &lt; -0.5, "Negative", "Neutral"))</f>
        <v>Negative</v>
      </c>
    </row>
    <row r="1823" spans="1:15" x14ac:dyDescent="0.3">
      <c r="A1823" s="1">
        <v>43186</v>
      </c>
      <c r="B1823" s="2">
        <v>304</v>
      </c>
      <c r="C1823" s="2">
        <v>304.27</v>
      </c>
      <c r="D1823" s="2">
        <v>277.18</v>
      </c>
      <c r="E1823" s="2">
        <v>279.18</v>
      </c>
      <c r="F1823" s="2">
        <v>13696168</v>
      </c>
      <c r="G1823" s="27" t="str">
        <f>TEXT(StockData[[#This Row],[Date]],"dddd")</f>
        <v>Tuesday</v>
      </c>
      <c r="H1823" s="27" t="str">
        <f>TEXT(StockData[[#This Row],[Date]],"mmm yyyy")</f>
        <v>Mar 2018</v>
      </c>
      <c r="I1823" s="2">
        <f>StockData[[#This Row],[high]] - StockData[[#This Row],[low]]</f>
        <v>27.089999999999975</v>
      </c>
      <c r="J1823" s="27" t="str">
        <f>IF(StockData[[#This Row],[high]]=_xlfn.MAXIFS(StockData[high],StockData[Date],"&lt;="&amp;StockData[[#This Row],[Date]]),"New High","Repeat")</f>
        <v>Repeat</v>
      </c>
      <c r="K1823" s="27" t="str">
        <f>IF(StockData[[#This Row],[Spread]]&lt;5,"Low",IF(StockData[[#This Row],[Spread]]&lt;=15,"Medium","High"))</f>
        <v>High</v>
      </c>
      <c r="L1823" s="27" t="str">
        <f>IF(StockData[[#This Row],[Spread]] &gt; AVERAGE(StockData[Spread]) * 1.2, "High", IF(StockData[[#This Row],[Spread]] &lt; AVERAGE(StockData[Spread]) * 0.8, "Low", "Medium"))</f>
        <v>High</v>
      </c>
      <c r="M1823" s="13">
        <f>(StockData[[#This Row],[close]] - StockData[[#This Row],[open]] )/ StockData[[#This Row],[open]]</f>
        <v>-8.1644736842105242E-2</v>
      </c>
      <c r="N1823" s="27">
        <f>IF(StockData[[#This Row],[change%]] &gt; 0.02, 0.9, IF(StockData[[#This Row],[change%]] &lt; -0.02, -0.9, 0))</f>
        <v>-0.9</v>
      </c>
      <c r="O1823" s="27" t="str">
        <f>IF(StockData[[#This Row],[sentiment score]] &gt; 0.5, "Positive", IF(StockData[[#This Row],[sentiment score]] &lt; -0.5, "Negative", "Neutral"))</f>
        <v>Negative</v>
      </c>
    </row>
    <row r="1824" spans="1:15" x14ac:dyDescent="0.3">
      <c r="A1824" s="1">
        <v>43185</v>
      </c>
      <c r="B1824" s="2">
        <v>307.33999999999997</v>
      </c>
      <c r="C1824" s="2">
        <v>307.58999999999997</v>
      </c>
      <c r="D1824" s="2">
        <v>291.36</v>
      </c>
      <c r="E1824" s="2">
        <v>304.18</v>
      </c>
      <c r="F1824" s="2">
        <v>8324639</v>
      </c>
      <c r="G1824" s="27" t="str">
        <f>TEXT(StockData[[#This Row],[Date]],"dddd")</f>
        <v>Monday</v>
      </c>
      <c r="H1824" s="27" t="str">
        <f>TEXT(StockData[[#This Row],[Date]],"mmm yyyy")</f>
        <v>Mar 2018</v>
      </c>
      <c r="I1824" s="2">
        <f>StockData[[#This Row],[high]] - StockData[[#This Row],[low]]</f>
        <v>16.229999999999961</v>
      </c>
      <c r="J1824" s="27" t="str">
        <f>IF(StockData[[#This Row],[high]]=_xlfn.MAXIFS(StockData[high],StockData[Date],"&lt;="&amp;StockData[[#This Row],[Date]]),"New High","Repeat")</f>
        <v>Repeat</v>
      </c>
      <c r="K1824" s="27" t="str">
        <f>IF(StockData[[#This Row],[Spread]]&lt;5,"Low",IF(StockData[[#This Row],[Spread]]&lt;=15,"Medium","High"))</f>
        <v>High</v>
      </c>
      <c r="L1824" s="27" t="str">
        <f>IF(StockData[[#This Row],[Spread]] &gt; AVERAGE(StockData[Spread]) * 1.2, "High", IF(StockData[[#This Row],[Spread]] &lt; AVERAGE(StockData[Spread]) * 0.8, "Low", "Medium"))</f>
        <v>Medium</v>
      </c>
      <c r="M1824" s="13">
        <f>(StockData[[#This Row],[close]] - StockData[[#This Row],[open]] )/ StockData[[#This Row],[open]]</f>
        <v>-1.028177262966086E-2</v>
      </c>
      <c r="N1824" s="27">
        <f>IF(StockData[[#This Row],[change%]] &gt; 0.02, 0.9, IF(StockData[[#This Row],[change%]] &lt; -0.02, -0.9, 0))</f>
        <v>0</v>
      </c>
      <c r="O1824" s="27" t="str">
        <f>IF(StockData[[#This Row],[sentiment score]] &gt; 0.5, "Positive", IF(StockData[[#This Row],[sentiment score]] &lt; -0.5, "Negative", "Neutral"))</f>
        <v>Neutral</v>
      </c>
    </row>
    <row r="1825" spans="1:15" x14ac:dyDescent="0.3">
      <c r="A1825" s="1">
        <v>43182</v>
      </c>
      <c r="B1825" s="2">
        <v>311.25</v>
      </c>
      <c r="C1825" s="2">
        <v>311.25</v>
      </c>
      <c r="D1825" s="2">
        <v>300.45</v>
      </c>
      <c r="E1825" s="2">
        <v>301.54000000000002</v>
      </c>
      <c r="F1825" s="2">
        <v>6600538</v>
      </c>
      <c r="G1825" s="27" t="str">
        <f>TEXT(StockData[[#This Row],[Date]],"dddd")</f>
        <v>Friday</v>
      </c>
      <c r="H1825" s="27" t="str">
        <f>TEXT(StockData[[#This Row],[Date]],"mmm yyyy")</f>
        <v>Mar 2018</v>
      </c>
      <c r="I1825" s="2">
        <f>StockData[[#This Row],[high]] - StockData[[#This Row],[low]]</f>
        <v>10.800000000000011</v>
      </c>
      <c r="J1825" s="27" t="str">
        <f>IF(StockData[[#This Row],[high]]=_xlfn.MAXIFS(StockData[high],StockData[Date],"&lt;="&amp;StockData[[#This Row],[Date]]),"New High","Repeat")</f>
        <v>Repeat</v>
      </c>
      <c r="K1825" s="27" t="str">
        <f>IF(StockData[[#This Row],[Spread]]&lt;5,"Low",IF(StockData[[#This Row],[Spread]]&lt;=15,"Medium","High"))</f>
        <v>Medium</v>
      </c>
      <c r="L1825" s="27" t="str">
        <f>IF(StockData[[#This Row],[Spread]] &gt; AVERAGE(StockData[Spread]) * 1.2, "High", IF(StockData[[#This Row],[Spread]] &lt; AVERAGE(StockData[Spread]) * 0.8, "Low", "Medium"))</f>
        <v>Low</v>
      </c>
      <c r="M1825" s="13">
        <f>(StockData[[#This Row],[close]] - StockData[[#This Row],[open]] )/ StockData[[#This Row],[open]]</f>
        <v>-3.1196787148594311E-2</v>
      </c>
      <c r="N1825" s="27">
        <f>IF(StockData[[#This Row],[change%]] &gt; 0.02, 0.9, IF(StockData[[#This Row],[change%]] &lt; -0.02, -0.9, 0))</f>
        <v>-0.9</v>
      </c>
      <c r="O1825" s="27" t="str">
        <f>IF(StockData[[#This Row],[sentiment score]] &gt; 0.5, "Positive", IF(StockData[[#This Row],[sentiment score]] &lt; -0.5, "Negative", "Neutral"))</f>
        <v>Negative</v>
      </c>
    </row>
    <row r="1826" spans="1:15" x14ac:dyDescent="0.3">
      <c r="A1826" s="1">
        <v>43181</v>
      </c>
      <c r="B1826" s="2">
        <v>313.89</v>
      </c>
      <c r="C1826" s="2">
        <v>318.82</v>
      </c>
      <c r="D1826" s="2">
        <v>308.18</v>
      </c>
      <c r="E1826" s="2">
        <v>309.10000000000002</v>
      </c>
      <c r="F1826" s="2">
        <v>4914307</v>
      </c>
      <c r="G1826" s="27" t="str">
        <f>TEXT(StockData[[#This Row],[Date]],"dddd")</f>
        <v>Thursday</v>
      </c>
      <c r="H1826" s="27" t="str">
        <f>TEXT(StockData[[#This Row],[Date]],"mmm yyyy")</f>
        <v>Mar 2018</v>
      </c>
      <c r="I1826" s="2">
        <f>StockData[[#This Row],[high]] - StockData[[#This Row],[low]]</f>
        <v>10.639999999999986</v>
      </c>
      <c r="J1826" s="27" t="str">
        <f>IF(StockData[[#This Row],[high]]=_xlfn.MAXIFS(StockData[high],StockData[Date],"&lt;="&amp;StockData[[#This Row],[Date]]),"New High","Repeat")</f>
        <v>Repeat</v>
      </c>
      <c r="K1826" s="27" t="str">
        <f>IF(StockData[[#This Row],[Spread]]&lt;5,"Low",IF(StockData[[#This Row],[Spread]]&lt;=15,"Medium","High"))</f>
        <v>Medium</v>
      </c>
      <c r="L1826" s="27" t="str">
        <f>IF(StockData[[#This Row],[Spread]] &gt; AVERAGE(StockData[Spread]) * 1.2, "High", IF(StockData[[#This Row],[Spread]] &lt; AVERAGE(StockData[Spread]) * 0.8, "Low", "Medium"))</f>
        <v>Low</v>
      </c>
      <c r="M1826" s="13">
        <f>(StockData[[#This Row],[close]] - StockData[[#This Row],[open]] )/ StockData[[#This Row],[open]]</f>
        <v>-1.526012297301591E-2</v>
      </c>
      <c r="N1826" s="27">
        <f>IF(StockData[[#This Row],[change%]] &gt; 0.02, 0.9, IF(StockData[[#This Row],[change%]] &lt; -0.02, -0.9, 0))</f>
        <v>0</v>
      </c>
      <c r="O1826" s="27" t="str">
        <f>IF(StockData[[#This Row],[sentiment score]] &gt; 0.5, "Positive", IF(StockData[[#This Row],[sentiment score]] &lt; -0.5, "Negative", "Neutral"))</f>
        <v>Neutral</v>
      </c>
    </row>
    <row r="1827" spans="1:15" x14ac:dyDescent="0.3">
      <c r="A1827" s="1">
        <v>43180</v>
      </c>
      <c r="B1827" s="2">
        <v>310.25</v>
      </c>
      <c r="C1827" s="2">
        <v>322.44</v>
      </c>
      <c r="D1827" s="2">
        <v>310.19</v>
      </c>
      <c r="E1827" s="2">
        <v>316.52999999999997</v>
      </c>
      <c r="F1827" s="2">
        <v>5927881</v>
      </c>
      <c r="G1827" s="27" t="str">
        <f>TEXT(StockData[[#This Row],[Date]],"dddd")</f>
        <v>Wednesday</v>
      </c>
      <c r="H1827" s="27" t="str">
        <f>TEXT(StockData[[#This Row],[Date]],"mmm yyyy")</f>
        <v>Mar 2018</v>
      </c>
      <c r="I1827" s="2">
        <f>StockData[[#This Row],[high]] - StockData[[#This Row],[low]]</f>
        <v>12.25</v>
      </c>
      <c r="J1827" s="27" t="str">
        <f>IF(StockData[[#This Row],[high]]=_xlfn.MAXIFS(StockData[high],StockData[Date],"&lt;="&amp;StockData[[#This Row],[Date]]),"New High","Repeat")</f>
        <v>Repeat</v>
      </c>
      <c r="K1827" s="27" t="str">
        <f>IF(StockData[[#This Row],[Spread]]&lt;5,"Low",IF(StockData[[#This Row],[Spread]]&lt;=15,"Medium","High"))</f>
        <v>Medium</v>
      </c>
      <c r="L1827" s="27" t="str">
        <f>IF(StockData[[#This Row],[Spread]] &gt; AVERAGE(StockData[Spread]) * 1.2, "High", IF(StockData[[#This Row],[Spread]] &lt; AVERAGE(StockData[Spread]) * 0.8, "Low", "Medium"))</f>
        <v>Medium</v>
      </c>
      <c r="M1827" s="13">
        <f>(StockData[[#This Row],[close]] - StockData[[#This Row],[open]] )/ StockData[[#This Row],[open]]</f>
        <v>2.0241740531829082E-2</v>
      </c>
      <c r="N1827" s="27">
        <f>IF(StockData[[#This Row],[change%]] &gt; 0.02, 0.9, IF(StockData[[#This Row],[change%]] &lt; -0.02, -0.9, 0))</f>
        <v>0.9</v>
      </c>
      <c r="O1827" s="27" t="str">
        <f>IF(StockData[[#This Row],[sentiment score]] &gt; 0.5, "Positive", IF(StockData[[#This Row],[sentiment score]] &lt; -0.5, "Negative", "Neutral"))</f>
        <v>Positive</v>
      </c>
    </row>
    <row r="1828" spans="1:15" x14ac:dyDescent="0.3">
      <c r="A1828" s="1">
        <v>43179</v>
      </c>
      <c r="B1828" s="2">
        <v>314.87</v>
      </c>
      <c r="C1828" s="2">
        <v>316.25</v>
      </c>
      <c r="D1828" s="2">
        <v>308.76</v>
      </c>
      <c r="E1828" s="2">
        <v>310.55</v>
      </c>
      <c r="F1828" s="2">
        <v>4726182</v>
      </c>
      <c r="G1828" s="27" t="str">
        <f>TEXT(StockData[[#This Row],[Date]],"dddd")</f>
        <v>Tuesday</v>
      </c>
      <c r="H1828" s="27" t="str">
        <f>TEXT(StockData[[#This Row],[Date]],"mmm yyyy")</f>
        <v>Mar 2018</v>
      </c>
      <c r="I1828" s="2">
        <f>StockData[[#This Row],[high]] - StockData[[#This Row],[low]]</f>
        <v>7.4900000000000091</v>
      </c>
      <c r="J1828" s="27" t="str">
        <f>IF(StockData[[#This Row],[high]]=_xlfn.MAXIFS(StockData[high],StockData[Date],"&lt;="&amp;StockData[[#This Row],[Date]]),"New High","Repeat")</f>
        <v>Repeat</v>
      </c>
      <c r="K1828" s="27" t="str">
        <f>IF(StockData[[#This Row],[Spread]]&lt;5,"Low",IF(StockData[[#This Row],[Spread]]&lt;=15,"Medium","High"))</f>
        <v>Medium</v>
      </c>
      <c r="L1828" s="27" t="str">
        <f>IF(StockData[[#This Row],[Spread]] &gt; AVERAGE(StockData[Spread]) * 1.2, "High", IF(StockData[[#This Row],[Spread]] &lt; AVERAGE(StockData[Spread]) * 0.8, "Low", "Medium"))</f>
        <v>Low</v>
      </c>
      <c r="M1828" s="13">
        <f>(StockData[[#This Row],[close]] - StockData[[#This Row],[open]] )/ StockData[[#This Row],[open]]</f>
        <v>-1.3719947915012524E-2</v>
      </c>
      <c r="N1828" s="27">
        <f>IF(StockData[[#This Row],[change%]] &gt; 0.02, 0.9, IF(StockData[[#This Row],[change%]] &lt; -0.02, -0.9, 0))</f>
        <v>0</v>
      </c>
      <c r="O1828" s="27" t="str">
        <f>IF(StockData[[#This Row],[sentiment score]] &gt; 0.5, "Positive", IF(StockData[[#This Row],[sentiment score]] &lt; -0.5, "Negative", "Neutral"))</f>
        <v>Neutral</v>
      </c>
    </row>
    <row r="1829" spans="1:15" x14ac:dyDescent="0.3">
      <c r="A1829" s="1">
        <v>43178</v>
      </c>
      <c r="B1829" s="2">
        <v>316.5</v>
      </c>
      <c r="C1829" s="2">
        <v>320.75</v>
      </c>
      <c r="D1829" s="2">
        <v>309.67</v>
      </c>
      <c r="E1829" s="2">
        <v>313.56</v>
      </c>
      <c r="F1829" s="2">
        <v>7440766</v>
      </c>
      <c r="G1829" s="27" t="str">
        <f>TEXT(StockData[[#This Row],[Date]],"dddd")</f>
        <v>Monday</v>
      </c>
      <c r="H1829" s="27" t="str">
        <f>TEXT(StockData[[#This Row],[Date]],"mmm yyyy")</f>
        <v>Mar 2018</v>
      </c>
      <c r="I1829" s="2">
        <f>StockData[[#This Row],[high]] - StockData[[#This Row],[low]]</f>
        <v>11.079999999999984</v>
      </c>
      <c r="J1829" s="27" t="str">
        <f>IF(StockData[[#This Row],[high]]=_xlfn.MAXIFS(StockData[high],StockData[Date],"&lt;="&amp;StockData[[#This Row],[Date]]),"New High","Repeat")</f>
        <v>Repeat</v>
      </c>
      <c r="K1829" s="27" t="str">
        <f>IF(StockData[[#This Row],[Spread]]&lt;5,"Low",IF(StockData[[#This Row],[Spread]]&lt;=15,"Medium","High"))</f>
        <v>Medium</v>
      </c>
      <c r="L1829" s="27" t="str">
        <f>IF(StockData[[#This Row],[Spread]] &gt; AVERAGE(StockData[Spread]) * 1.2, "High", IF(StockData[[#This Row],[Spread]] &lt; AVERAGE(StockData[Spread]) * 0.8, "Low", "Medium"))</f>
        <v>Medium</v>
      </c>
      <c r="M1829" s="13">
        <f>(StockData[[#This Row],[close]] - StockData[[#This Row],[open]] )/ StockData[[#This Row],[open]]</f>
        <v>-9.2890995260663436E-3</v>
      </c>
      <c r="N1829" s="27">
        <f>IF(StockData[[#This Row],[change%]] &gt; 0.02, 0.9, IF(StockData[[#This Row],[change%]] &lt; -0.02, -0.9, 0))</f>
        <v>0</v>
      </c>
      <c r="O1829" s="27" t="str">
        <f>IF(StockData[[#This Row],[sentiment score]] &gt; 0.5, "Positive", IF(StockData[[#This Row],[sentiment score]] &lt; -0.5, "Negative", "Neutral"))</f>
        <v>Neutral</v>
      </c>
    </row>
    <row r="1830" spans="1:15" x14ac:dyDescent="0.3">
      <c r="A1830" s="1">
        <v>43175</v>
      </c>
      <c r="B1830" s="2">
        <v>322.93</v>
      </c>
      <c r="C1830" s="2">
        <v>327.39999999999998</v>
      </c>
      <c r="D1830" s="2">
        <v>319.07</v>
      </c>
      <c r="E1830" s="2">
        <v>321.35000000000002</v>
      </c>
      <c r="F1830" s="2">
        <v>6058612</v>
      </c>
      <c r="G1830" s="27" t="str">
        <f>TEXT(StockData[[#This Row],[Date]],"dddd")</f>
        <v>Friday</v>
      </c>
      <c r="H1830" s="27" t="str">
        <f>TEXT(StockData[[#This Row],[Date]],"mmm yyyy")</f>
        <v>Mar 2018</v>
      </c>
      <c r="I1830" s="2">
        <f>StockData[[#This Row],[high]] - StockData[[#This Row],[low]]</f>
        <v>8.3299999999999841</v>
      </c>
      <c r="J1830" s="27" t="str">
        <f>IF(StockData[[#This Row],[high]]=_xlfn.MAXIFS(StockData[high],StockData[Date],"&lt;="&amp;StockData[[#This Row],[Date]]),"New High","Repeat")</f>
        <v>Repeat</v>
      </c>
      <c r="K1830" s="27" t="str">
        <f>IF(StockData[[#This Row],[Spread]]&lt;5,"Low",IF(StockData[[#This Row],[Spread]]&lt;=15,"Medium","High"))</f>
        <v>Medium</v>
      </c>
      <c r="L1830" s="27" t="str">
        <f>IF(StockData[[#This Row],[Spread]] &gt; AVERAGE(StockData[Spread]) * 1.2, "High", IF(StockData[[#This Row],[Spread]] &lt; AVERAGE(StockData[Spread]) * 0.8, "Low", "Medium"))</f>
        <v>Low</v>
      </c>
      <c r="M1830" s="13">
        <f>(StockData[[#This Row],[close]] - StockData[[#This Row],[open]] )/ StockData[[#This Row],[open]]</f>
        <v>-4.8927012045953738E-3</v>
      </c>
      <c r="N1830" s="27">
        <f>IF(StockData[[#This Row],[change%]] &gt; 0.02, 0.9, IF(StockData[[#This Row],[change%]] &lt; -0.02, -0.9, 0))</f>
        <v>0</v>
      </c>
      <c r="O1830" s="27" t="str">
        <f>IF(StockData[[#This Row],[sentiment score]] &gt; 0.5, "Positive", IF(StockData[[#This Row],[sentiment score]] &lt; -0.5, "Negative", "Neutral"))</f>
        <v>Neutral</v>
      </c>
    </row>
    <row r="1831" spans="1:15" x14ac:dyDescent="0.3">
      <c r="A1831" s="1">
        <v>43174</v>
      </c>
      <c r="B1831" s="2">
        <v>329.38</v>
      </c>
      <c r="C1831" s="2">
        <v>332.85</v>
      </c>
      <c r="D1831" s="2">
        <v>321.10000000000002</v>
      </c>
      <c r="E1831" s="2">
        <v>325.60000000000002</v>
      </c>
      <c r="F1831" s="2">
        <v>6366922</v>
      </c>
      <c r="G1831" s="27" t="str">
        <f>TEXT(StockData[[#This Row],[Date]],"dddd")</f>
        <v>Thursday</v>
      </c>
      <c r="H1831" s="27" t="str">
        <f>TEXT(StockData[[#This Row],[Date]],"mmm yyyy")</f>
        <v>Mar 2018</v>
      </c>
      <c r="I1831" s="2">
        <f>StockData[[#This Row],[high]] - StockData[[#This Row],[low]]</f>
        <v>11.75</v>
      </c>
      <c r="J1831" s="27" t="str">
        <f>IF(StockData[[#This Row],[high]]=_xlfn.MAXIFS(StockData[high],StockData[Date],"&lt;="&amp;StockData[[#This Row],[Date]]),"New High","Repeat")</f>
        <v>Repeat</v>
      </c>
      <c r="K1831" s="27" t="str">
        <f>IF(StockData[[#This Row],[Spread]]&lt;5,"Low",IF(StockData[[#This Row],[Spread]]&lt;=15,"Medium","High"))</f>
        <v>Medium</v>
      </c>
      <c r="L1831" s="27" t="str">
        <f>IF(StockData[[#This Row],[Spread]] &gt; AVERAGE(StockData[Spread]) * 1.2, "High", IF(StockData[[#This Row],[Spread]] &lt; AVERAGE(StockData[Spread]) * 0.8, "Low", "Medium"))</f>
        <v>Medium</v>
      </c>
      <c r="M1831" s="13">
        <f>(StockData[[#This Row],[close]] - StockData[[#This Row],[open]] )/ StockData[[#This Row],[open]]</f>
        <v>-1.1476106624567287E-2</v>
      </c>
      <c r="N1831" s="27">
        <f>IF(StockData[[#This Row],[change%]] &gt; 0.02, 0.9, IF(StockData[[#This Row],[change%]] &lt; -0.02, -0.9, 0))</f>
        <v>0</v>
      </c>
      <c r="O1831" s="27" t="str">
        <f>IF(StockData[[#This Row],[sentiment score]] &gt; 0.5, "Positive", IF(StockData[[#This Row],[sentiment score]] &lt; -0.5, "Negative", "Neutral"))</f>
        <v>Neutral</v>
      </c>
    </row>
    <row r="1832" spans="1:15" x14ac:dyDescent="0.3">
      <c r="A1832" s="1">
        <v>43173</v>
      </c>
      <c r="B1832" s="2">
        <v>336.76</v>
      </c>
      <c r="C1832" s="2">
        <v>339.81</v>
      </c>
      <c r="D1832" s="2">
        <v>323.93</v>
      </c>
      <c r="E1832" s="2">
        <v>326.63</v>
      </c>
      <c r="F1832" s="2">
        <v>7932511</v>
      </c>
      <c r="G1832" s="27" t="str">
        <f>TEXT(StockData[[#This Row],[Date]],"dddd")</f>
        <v>Wednesday</v>
      </c>
      <c r="H1832" s="27" t="str">
        <f>TEXT(StockData[[#This Row],[Date]],"mmm yyyy")</f>
        <v>Mar 2018</v>
      </c>
      <c r="I1832" s="2">
        <f>StockData[[#This Row],[high]] - StockData[[#This Row],[low]]</f>
        <v>15.879999999999995</v>
      </c>
      <c r="J1832" s="27" t="str">
        <f>IF(StockData[[#This Row],[high]]=_xlfn.MAXIFS(StockData[high],StockData[Date],"&lt;="&amp;StockData[[#This Row],[Date]]),"New High","Repeat")</f>
        <v>Repeat</v>
      </c>
      <c r="K1832" s="27" t="str">
        <f>IF(StockData[[#This Row],[Spread]]&lt;5,"Low",IF(StockData[[#This Row],[Spread]]&lt;=15,"Medium","High"))</f>
        <v>High</v>
      </c>
      <c r="L1832" s="27" t="str">
        <f>IF(StockData[[#This Row],[Spread]] &gt; AVERAGE(StockData[Spread]) * 1.2, "High", IF(StockData[[#This Row],[Spread]] &lt; AVERAGE(StockData[Spread]) * 0.8, "Low", "Medium"))</f>
        <v>Medium</v>
      </c>
      <c r="M1832" s="13">
        <f>(StockData[[#This Row],[close]] - StockData[[#This Row],[open]] )/ StockData[[#This Row],[open]]</f>
        <v>-3.0080769687611343E-2</v>
      </c>
      <c r="N1832" s="27">
        <f>IF(StockData[[#This Row],[change%]] &gt; 0.02, 0.9, IF(StockData[[#This Row],[change%]] &lt; -0.02, -0.9, 0))</f>
        <v>-0.9</v>
      </c>
      <c r="O1832" s="27" t="str">
        <f>IF(StockData[[#This Row],[sentiment score]] &gt; 0.5, "Positive", IF(StockData[[#This Row],[sentiment score]] &lt; -0.5, "Negative", "Neutral"))</f>
        <v>Negative</v>
      </c>
    </row>
    <row r="1833" spans="1:15" x14ac:dyDescent="0.3">
      <c r="A1833" s="1">
        <v>43172</v>
      </c>
      <c r="B1833" s="2">
        <v>328.61</v>
      </c>
      <c r="C1833" s="2">
        <v>347.21</v>
      </c>
      <c r="D1833" s="2">
        <v>326.5</v>
      </c>
      <c r="E1833" s="2">
        <v>341.84</v>
      </c>
      <c r="F1833" s="2">
        <v>5932110</v>
      </c>
      <c r="G1833" s="27" t="str">
        <f>TEXT(StockData[[#This Row],[Date]],"dddd")</f>
        <v>Tuesday</v>
      </c>
      <c r="H1833" s="27" t="str">
        <f>TEXT(StockData[[#This Row],[Date]],"mmm yyyy")</f>
        <v>Mar 2018</v>
      </c>
      <c r="I1833" s="2">
        <f>StockData[[#This Row],[high]] - StockData[[#This Row],[low]]</f>
        <v>20.70999999999998</v>
      </c>
      <c r="J1833" s="27" t="str">
        <f>IF(StockData[[#This Row],[high]]=_xlfn.MAXIFS(StockData[high],StockData[Date],"&lt;="&amp;StockData[[#This Row],[Date]]),"New High","Repeat")</f>
        <v>Repeat</v>
      </c>
      <c r="K1833" s="27" t="str">
        <f>IF(StockData[[#This Row],[Spread]]&lt;5,"Low",IF(StockData[[#This Row],[Spread]]&lt;=15,"Medium","High"))</f>
        <v>High</v>
      </c>
      <c r="L1833" s="27" t="str">
        <f>IF(StockData[[#This Row],[Spread]] &gt; AVERAGE(StockData[Spread]) * 1.2, "High", IF(StockData[[#This Row],[Spread]] &lt; AVERAGE(StockData[Spread]) * 0.8, "Low", "Medium"))</f>
        <v>High</v>
      </c>
      <c r="M1833" s="13">
        <f>(StockData[[#This Row],[close]] - StockData[[#This Row],[open]] )/ StockData[[#This Row],[open]]</f>
        <v>4.0260491159733305E-2</v>
      </c>
      <c r="N1833" s="27">
        <f>IF(StockData[[#This Row],[change%]] &gt; 0.02, 0.9, IF(StockData[[#This Row],[change%]] &lt; -0.02, -0.9, 0))</f>
        <v>0.9</v>
      </c>
      <c r="O1833" s="27" t="str">
        <f>IF(StockData[[#This Row],[sentiment score]] &gt; 0.5, "Positive", IF(StockData[[#This Row],[sentiment score]] &lt; -0.5, "Negative", "Neutral"))</f>
        <v>Positive</v>
      </c>
    </row>
    <row r="1834" spans="1:15" x14ac:dyDescent="0.3">
      <c r="A1834" s="1">
        <v>43171</v>
      </c>
      <c r="B1834" s="2">
        <v>328.61</v>
      </c>
      <c r="C1834" s="2">
        <v>347.21</v>
      </c>
      <c r="D1834" s="2">
        <v>326.5</v>
      </c>
      <c r="E1834" s="2">
        <v>345.51</v>
      </c>
      <c r="F1834" s="2">
        <v>8212156</v>
      </c>
      <c r="G1834" s="27" t="str">
        <f>TEXT(StockData[[#This Row],[Date]],"dddd")</f>
        <v>Monday</v>
      </c>
      <c r="H1834" s="27" t="str">
        <f>TEXT(StockData[[#This Row],[Date]],"mmm yyyy")</f>
        <v>Mar 2018</v>
      </c>
      <c r="I1834" s="2">
        <f>StockData[[#This Row],[high]] - StockData[[#This Row],[low]]</f>
        <v>20.70999999999998</v>
      </c>
      <c r="J1834" s="27" t="str">
        <f>IF(StockData[[#This Row],[high]]=_xlfn.MAXIFS(StockData[high],StockData[Date],"&lt;="&amp;StockData[[#This Row],[Date]]),"New High","Repeat")</f>
        <v>Repeat</v>
      </c>
      <c r="K1834" s="27" t="str">
        <f>IF(StockData[[#This Row],[Spread]]&lt;5,"Low",IF(StockData[[#This Row],[Spread]]&lt;=15,"Medium","High"))</f>
        <v>High</v>
      </c>
      <c r="L1834" s="27" t="str">
        <f>IF(StockData[[#This Row],[Spread]] &gt; AVERAGE(StockData[Spread]) * 1.2, "High", IF(StockData[[#This Row],[Spread]] &lt; AVERAGE(StockData[Spread]) * 0.8, "Low", "Medium"))</f>
        <v>High</v>
      </c>
      <c r="M1834" s="13">
        <f>(StockData[[#This Row],[close]] - StockData[[#This Row],[open]] )/ StockData[[#This Row],[open]]</f>
        <v>5.1428745321201355E-2</v>
      </c>
      <c r="N1834" s="27">
        <f>IF(StockData[[#This Row],[change%]] &gt; 0.02, 0.9, IF(StockData[[#This Row],[change%]] &lt; -0.02, -0.9, 0))</f>
        <v>0.9</v>
      </c>
      <c r="O1834" s="27" t="str">
        <f>IF(StockData[[#This Row],[sentiment score]] &gt; 0.5, "Positive", IF(StockData[[#This Row],[sentiment score]] &lt; -0.5, "Negative", "Neutral"))</f>
        <v>Positive</v>
      </c>
    </row>
    <row r="1835" spans="1:15" x14ac:dyDescent="0.3">
      <c r="A1835" s="1">
        <v>43168</v>
      </c>
      <c r="B1835" s="2">
        <v>324.10000000000002</v>
      </c>
      <c r="C1835" s="2">
        <v>328.49</v>
      </c>
      <c r="D1835" s="2">
        <v>322.37</v>
      </c>
      <c r="E1835" s="2">
        <v>327.17</v>
      </c>
      <c r="F1835" s="2">
        <v>5479716</v>
      </c>
      <c r="G1835" s="27" t="str">
        <f>TEXT(StockData[[#This Row],[Date]],"dddd")</f>
        <v>Friday</v>
      </c>
      <c r="H1835" s="27" t="str">
        <f>TEXT(StockData[[#This Row],[Date]],"mmm yyyy")</f>
        <v>Mar 2018</v>
      </c>
      <c r="I1835" s="2">
        <f>StockData[[#This Row],[high]] - StockData[[#This Row],[low]]</f>
        <v>6.1200000000000045</v>
      </c>
      <c r="J1835" s="27" t="str">
        <f>IF(StockData[[#This Row],[high]]=_xlfn.MAXIFS(StockData[high],StockData[Date],"&lt;="&amp;StockData[[#This Row],[Date]]),"New High","Repeat")</f>
        <v>Repeat</v>
      </c>
      <c r="K1835" s="27" t="str">
        <f>IF(StockData[[#This Row],[Spread]]&lt;5,"Low",IF(StockData[[#This Row],[Spread]]&lt;=15,"Medium","High"))</f>
        <v>Medium</v>
      </c>
      <c r="L1835" s="27" t="str">
        <f>IF(StockData[[#This Row],[Spread]] &gt; AVERAGE(StockData[Spread]) * 1.2, "High", IF(StockData[[#This Row],[Spread]] &lt; AVERAGE(StockData[Spread]) * 0.8, "Low", "Medium"))</f>
        <v>Low</v>
      </c>
      <c r="M1835" s="13">
        <f>(StockData[[#This Row],[close]] - StockData[[#This Row],[open]] )/ StockData[[#This Row],[open]]</f>
        <v>9.4723850663375291E-3</v>
      </c>
      <c r="N1835" s="27">
        <f>IF(StockData[[#This Row],[change%]] &gt; 0.02, 0.9, IF(StockData[[#This Row],[change%]] &lt; -0.02, -0.9, 0))</f>
        <v>0</v>
      </c>
      <c r="O1835" s="27" t="str">
        <f>IF(StockData[[#This Row],[sentiment score]] &gt; 0.5, "Positive", IF(StockData[[#This Row],[sentiment score]] &lt; -0.5, "Negative", "Neutral"))</f>
        <v>Neutral</v>
      </c>
    </row>
    <row r="1836" spans="1:15" x14ac:dyDescent="0.3">
      <c r="A1836" s="1">
        <v>43167</v>
      </c>
      <c r="B1836" s="2">
        <v>332.86</v>
      </c>
      <c r="C1836" s="2">
        <v>333.3</v>
      </c>
      <c r="D1836" s="2">
        <v>326.27</v>
      </c>
      <c r="E1836" s="2">
        <v>329.1</v>
      </c>
      <c r="F1836" s="2">
        <v>3476944</v>
      </c>
      <c r="G1836" s="27" t="str">
        <f>TEXT(StockData[[#This Row],[Date]],"dddd")</f>
        <v>Thursday</v>
      </c>
      <c r="H1836" s="27" t="str">
        <f>TEXT(StockData[[#This Row],[Date]],"mmm yyyy")</f>
        <v>Mar 2018</v>
      </c>
      <c r="I1836" s="2">
        <f>StockData[[#This Row],[high]] - StockData[[#This Row],[low]]</f>
        <v>7.0300000000000296</v>
      </c>
      <c r="J1836" s="27" t="str">
        <f>IF(StockData[[#This Row],[high]]=_xlfn.MAXIFS(StockData[high],StockData[Date],"&lt;="&amp;StockData[[#This Row],[Date]]),"New High","Repeat")</f>
        <v>Repeat</v>
      </c>
      <c r="K1836" s="27" t="str">
        <f>IF(StockData[[#This Row],[Spread]]&lt;5,"Low",IF(StockData[[#This Row],[Spread]]&lt;=15,"Medium","High"))</f>
        <v>Medium</v>
      </c>
      <c r="L1836" s="27" t="str">
        <f>IF(StockData[[#This Row],[Spread]] &gt; AVERAGE(StockData[Spread]) * 1.2, "High", IF(StockData[[#This Row],[Spread]] &lt; AVERAGE(StockData[Spread]) * 0.8, "Low", "Medium"))</f>
        <v>Low</v>
      </c>
      <c r="M1836" s="13">
        <f>(StockData[[#This Row],[close]] - StockData[[#This Row],[open]] )/ StockData[[#This Row],[open]]</f>
        <v>-1.129604037733579E-2</v>
      </c>
      <c r="N1836" s="27">
        <f>IF(StockData[[#This Row],[change%]] &gt; 0.02, 0.9, IF(StockData[[#This Row],[change%]] &lt; -0.02, -0.9, 0))</f>
        <v>0</v>
      </c>
      <c r="O1836" s="27" t="str">
        <f>IF(StockData[[#This Row],[sentiment score]] &gt; 0.5, "Positive", IF(StockData[[#This Row],[sentiment score]] &lt; -0.5, "Negative", "Neutral"))</f>
        <v>Neutral</v>
      </c>
    </row>
    <row r="1837" spans="1:15" x14ac:dyDescent="0.3">
      <c r="A1837" s="1">
        <v>43166</v>
      </c>
      <c r="B1837" s="2">
        <v>325.44</v>
      </c>
      <c r="C1837" s="2">
        <v>332.5</v>
      </c>
      <c r="D1837" s="2">
        <v>321.74</v>
      </c>
      <c r="E1837" s="2">
        <v>332.3</v>
      </c>
      <c r="F1837" s="2">
        <v>5007297</v>
      </c>
      <c r="G1837" s="27" t="str">
        <f>TEXT(StockData[[#This Row],[Date]],"dddd")</f>
        <v>Wednesday</v>
      </c>
      <c r="H1837" s="27" t="str">
        <f>TEXT(StockData[[#This Row],[Date]],"mmm yyyy")</f>
        <v>Mar 2018</v>
      </c>
      <c r="I1837" s="2">
        <f>StockData[[#This Row],[high]] - StockData[[#This Row],[low]]</f>
        <v>10.759999999999991</v>
      </c>
      <c r="J1837" s="27" t="str">
        <f>IF(StockData[[#This Row],[high]]=_xlfn.MAXIFS(StockData[high],StockData[Date],"&lt;="&amp;StockData[[#This Row],[Date]]),"New High","Repeat")</f>
        <v>Repeat</v>
      </c>
      <c r="K1837" s="27" t="str">
        <f>IF(StockData[[#This Row],[Spread]]&lt;5,"Low",IF(StockData[[#This Row],[Spread]]&lt;=15,"Medium","High"))</f>
        <v>Medium</v>
      </c>
      <c r="L1837" s="27" t="str">
        <f>IF(StockData[[#This Row],[Spread]] &gt; AVERAGE(StockData[Spread]) * 1.2, "High", IF(StockData[[#This Row],[Spread]] &lt; AVERAGE(StockData[Spread]) * 0.8, "Low", "Medium"))</f>
        <v>Low</v>
      </c>
      <c r="M1837" s="13">
        <f>(StockData[[#This Row],[close]] - StockData[[#This Row],[open]] )/ StockData[[#This Row],[open]]</f>
        <v>2.1079154375614594E-2</v>
      </c>
      <c r="N1837" s="27">
        <f>IF(StockData[[#This Row],[change%]] &gt; 0.02, 0.9, IF(StockData[[#This Row],[change%]] &lt; -0.02, -0.9, 0))</f>
        <v>0.9</v>
      </c>
      <c r="O1837" s="27" t="str">
        <f>IF(StockData[[#This Row],[sentiment score]] &gt; 0.5, "Positive", IF(StockData[[#This Row],[sentiment score]] &lt; -0.5, "Negative", "Neutral"))</f>
        <v>Positive</v>
      </c>
    </row>
    <row r="1838" spans="1:15" x14ac:dyDescent="0.3">
      <c r="A1838" s="1">
        <v>43165</v>
      </c>
      <c r="B1838" s="2">
        <v>333.75</v>
      </c>
      <c r="C1838" s="2">
        <v>336.37</v>
      </c>
      <c r="D1838" s="2">
        <v>327.02999999999997</v>
      </c>
      <c r="E1838" s="2">
        <v>328.2</v>
      </c>
      <c r="F1838" s="2">
        <v>4285744</v>
      </c>
      <c r="G1838" s="27" t="str">
        <f>TEXT(StockData[[#This Row],[Date]],"dddd")</f>
        <v>Tuesday</v>
      </c>
      <c r="H1838" s="27" t="str">
        <f>TEXT(StockData[[#This Row],[Date]],"mmm yyyy")</f>
        <v>Mar 2018</v>
      </c>
      <c r="I1838" s="2">
        <f>StockData[[#This Row],[high]] - StockData[[#This Row],[low]]</f>
        <v>9.3400000000000318</v>
      </c>
      <c r="J1838" s="27" t="str">
        <f>IF(StockData[[#This Row],[high]]=_xlfn.MAXIFS(StockData[high],StockData[Date],"&lt;="&amp;StockData[[#This Row],[Date]]),"New High","Repeat")</f>
        <v>Repeat</v>
      </c>
      <c r="K1838" s="27" t="str">
        <f>IF(StockData[[#This Row],[Spread]]&lt;5,"Low",IF(StockData[[#This Row],[Spread]]&lt;=15,"Medium","High"))</f>
        <v>Medium</v>
      </c>
      <c r="L1838" s="27" t="str">
        <f>IF(StockData[[#This Row],[Spread]] &gt; AVERAGE(StockData[Spread]) * 1.2, "High", IF(StockData[[#This Row],[Spread]] &lt; AVERAGE(StockData[Spread]) * 0.8, "Low", "Medium"))</f>
        <v>Low</v>
      </c>
      <c r="M1838" s="13">
        <f>(StockData[[#This Row],[close]] - StockData[[#This Row],[open]] )/ StockData[[#This Row],[open]]</f>
        <v>-1.66292134831461E-2</v>
      </c>
      <c r="N1838" s="27">
        <f>IF(StockData[[#This Row],[change%]] &gt; 0.02, 0.9, IF(StockData[[#This Row],[change%]] &lt; -0.02, -0.9, 0))</f>
        <v>0</v>
      </c>
      <c r="O1838" s="27" t="str">
        <f>IF(StockData[[#This Row],[sentiment score]] &gt; 0.5, "Positive", IF(StockData[[#This Row],[sentiment score]] &lt; -0.5, "Negative", "Neutral"))</f>
        <v>Neutral</v>
      </c>
    </row>
    <row r="1839" spans="1:15" x14ac:dyDescent="0.3">
      <c r="A1839" s="1">
        <v>43164</v>
      </c>
      <c r="B1839" s="2">
        <v>332.39</v>
      </c>
      <c r="C1839" s="2">
        <v>337.75</v>
      </c>
      <c r="D1839" s="2">
        <v>329.29</v>
      </c>
      <c r="E1839" s="2">
        <v>333.35</v>
      </c>
      <c r="F1839" s="2">
        <v>3823769</v>
      </c>
      <c r="G1839" s="27" t="str">
        <f>TEXT(StockData[[#This Row],[Date]],"dddd")</f>
        <v>Monday</v>
      </c>
      <c r="H1839" s="27" t="str">
        <f>TEXT(StockData[[#This Row],[Date]],"mmm yyyy")</f>
        <v>Mar 2018</v>
      </c>
      <c r="I1839" s="2">
        <f>StockData[[#This Row],[high]] - StockData[[#This Row],[low]]</f>
        <v>8.4599999999999795</v>
      </c>
      <c r="J1839" s="27" t="str">
        <f>IF(StockData[[#This Row],[high]]=_xlfn.MAXIFS(StockData[high],StockData[Date],"&lt;="&amp;StockData[[#This Row],[Date]]),"New High","Repeat")</f>
        <v>Repeat</v>
      </c>
      <c r="K1839" s="27" t="str">
        <f>IF(StockData[[#This Row],[Spread]]&lt;5,"Low",IF(StockData[[#This Row],[Spread]]&lt;=15,"Medium","High"))</f>
        <v>Medium</v>
      </c>
      <c r="L1839" s="27" t="str">
        <f>IF(StockData[[#This Row],[Spread]] &gt; AVERAGE(StockData[Spread]) * 1.2, "High", IF(StockData[[#This Row],[Spread]] &lt; AVERAGE(StockData[Spread]) * 0.8, "Low", "Medium"))</f>
        <v>Low</v>
      </c>
      <c r="M1839" s="13">
        <f>(StockData[[#This Row],[close]] - StockData[[#This Row],[open]] )/ StockData[[#This Row],[open]]</f>
        <v>2.8881735310931026E-3</v>
      </c>
      <c r="N1839" s="27">
        <f>IF(StockData[[#This Row],[change%]] &gt; 0.02, 0.9, IF(StockData[[#This Row],[change%]] &lt; -0.02, -0.9, 0))</f>
        <v>0</v>
      </c>
      <c r="O1839" s="27" t="str">
        <f>IF(StockData[[#This Row],[sentiment score]] &gt; 0.5, "Positive", IF(StockData[[#This Row],[sentiment score]] &lt; -0.5, "Negative", "Neutral"))</f>
        <v>Neutral</v>
      </c>
    </row>
    <row r="1840" spans="1:15" x14ac:dyDescent="0.3">
      <c r="A1840" s="1">
        <v>43161</v>
      </c>
      <c r="B1840" s="2">
        <v>326.98</v>
      </c>
      <c r="C1840" s="2">
        <v>335.22</v>
      </c>
      <c r="D1840" s="2">
        <v>322.97000000000003</v>
      </c>
      <c r="E1840" s="2">
        <v>335.12</v>
      </c>
      <c r="F1840" s="2">
        <v>5092829</v>
      </c>
      <c r="G1840" s="27" t="str">
        <f>TEXT(StockData[[#This Row],[Date]],"dddd")</f>
        <v>Friday</v>
      </c>
      <c r="H1840" s="27" t="str">
        <f>TEXT(StockData[[#This Row],[Date]],"mmm yyyy")</f>
        <v>Mar 2018</v>
      </c>
      <c r="I1840" s="2">
        <f>StockData[[#This Row],[high]] - StockData[[#This Row],[low]]</f>
        <v>12.25</v>
      </c>
      <c r="J1840" s="27" t="str">
        <f>IF(StockData[[#This Row],[high]]=_xlfn.MAXIFS(StockData[high],StockData[Date],"&lt;="&amp;StockData[[#This Row],[Date]]),"New High","Repeat")</f>
        <v>Repeat</v>
      </c>
      <c r="K1840" s="27" t="str">
        <f>IF(StockData[[#This Row],[Spread]]&lt;5,"Low",IF(StockData[[#This Row],[Spread]]&lt;=15,"Medium","High"))</f>
        <v>Medium</v>
      </c>
      <c r="L1840" s="27" t="str">
        <f>IF(StockData[[#This Row],[Spread]] &gt; AVERAGE(StockData[Spread]) * 1.2, "High", IF(StockData[[#This Row],[Spread]] &lt; AVERAGE(StockData[Spread]) * 0.8, "Low", "Medium"))</f>
        <v>Medium</v>
      </c>
      <c r="M1840" s="13">
        <f>(StockData[[#This Row],[close]] - StockData[[#This Row],[open]] )/ StockData[[#This Row],[open]]</f>
        <v>2.489448895956935E-2</v>
      </c>
      <c r="N1840" s="27">
        <f>IF(StockData[[#This Row],[change%]] &gt; 0.02, 0.9, IF(StockData[[#This Row],[change%]] &lt; -0.02, -0.9, 0))</f>
        <v>0.9</v>
      </c>
      <c r="O1840" s="27" t="str">
        <f>IF(StockData[[#This Row],[sentiment score]] &gt; 0.5, "Positive", IF(StockData[[#This Row],[sentiment score]] &lt; -0.5, "Negative", "Neutral"))</f>
        <v>Positive</v>
      </c>
    </row>
    <row r="1841" spans="1:15" x14ac:dyDescent="0.3">
      <c r="A1841" s="1">
        <v>43160</v>
      </c>
      <c r="B1841" s="2">
        <v>345.01</v>
      </c>
      <c r="C1841" s="2">
        <v>348.67</v>
      </c>
      <c r="D1841" s="2">
        <v>330.07</v>
      </c>
      <c r="E1841" s="2">
        <v>330.93</v>
      </c>
      <c r="F1841" s="2">
        <v>6885601</v>
      </c>
      <c r="G1841" s="27" t="str">
        <f>TEXT(StockData[[#This Row],[Date]],"dddd")</f>
        <v>Thursday</v>
      </c>
      <c r="H1841" s="27" t="str">
        <f>TEXT(StockData[[#This Row],[Date]],"mmm yyyy")</f>
        <v>Mar 2018</v>
      </c>
      <c r="I1841" s="2">
        <f>StockData[[#This Row],[high]] - StockData[[#This Row],[low]]</f>
        <v>18.600000000000023</v>
      </c>
      <c r="J1841" s="27" t="str">
        <f>IF(StockData[[#This Row],[high]]=_xlfn.MAXIFS(StockData[high],StockData[Date],"&lt;="&amp;StockData[[#This Row],[Date]]),"New High","Repeat")</f>
        <v>Repeat</v>
      </c>
      <c r="K1841" s="27" t="str">
        <f>IF(StockData[[#This Row],[Spread]]&lt;5,"Low",IF(StockData[[#This Row],[Spread]]&lt;=15,"Medium","High"))</f>
        <v>High</v>
      </c>
      <c r="L1841" s="27" t="str">
        <f>IF(StockData[[#This Row],[Spread]] &gt; AVERAGE(StockData[Spread]) * 1.2, "High", IF(StockData[[#This Row],[Spread]] &lt; AVERAGE(StockData[Spread]) * 0.8, "Low", "Medium"))</f>
        <v>High</v>
      </c>
      <c r="M1841" s="13">
        <f>(StockData[[#This Row],[close]] - StockData[[#This Row],[open]] )/ StockData[[#This Row],[open]]</f>
        <v>-4.0810411292426262E-2</v>
      </c>
      <c r="N1841" s="27">
        <f>IF(StockData[[#This Row],[change%]] &gt; 0.02, 0.9, IF(StockData[[#This Row],[change%]] &lt; -0.02, -0.9, 0))</f>
        <v>-0.9</v>
      </c>
      <c r="O1841" s="27" t="str">
        <f>IF(StockData[[#This Row],[sentiment score]] &gt; 0.5, "Positive", IF(StockData[[#This Row],[sentiment score]] &lt; -0.5, "Negative", "Neutral"))</f>
        <v>Negative</v>
      </c>
    </row>
    <row r="1842" spans="1:15" x14ac:dyDescent="0.3">
      <c r="A1842" s="1">
        <v>43159</v>
      </c>
      <c r="B1842" s="2">
        <v>352.57</v>
      </c>
      <c r="C1842" s="2">
        <v>355.24</v>
      </c>
      <c r="D1842" s="2">
        <v>342.22</v>
      </c>
      <c r="E1842" s="2">
        <v>343.06</v>
      </c>
      <c r="F1842" s="2">
        <v>6042895</v>
      </c>
      <c r="G1842" s="27" t="str">
        <f>TEXT(StockData[[#This Row],[Date]],"dddd")</f>
        <v>Wednesday</v>
      </c>
      <c r="H1842" s="27" t="str">
        <f>TEXT(StockData[[#This Row],[Date]],"mmm yyyy")</f>
        <v>Feb 2018</v>
      </c>
      <c r="I1842" s="2">
        <f>StockData[[#This Row],[high]] - StockData[[#This Row],[low]]</f>
        <v>13.019999999999982</v>
      </c>
      <c r="J1842" s="27" t="str">
        <f>IF(StockData[[#This Row],[high]]=_xlfn.MAXIFS(StockData[high],StockData[Date],"&lt;="&amp;StockData[[#This Row],[Date]]),"New High","Repeat")</f>
        <v>Repeat</v>
      </c>
      <c r="K1842" s="27" t="str">
        <f>IF(StockData[[#This Row],[Spread]]&lt;5,"Low",IF(StockData[[#This Row],[Spread]]&lt;=15,"Medium","High"))</f>
        <v>Medium</v>
      </c>
      <c r="L1842" s="27" t="str">
        <f>IF(StockData[[#This Row],[Spread]] &gt; AVERAGE(StockData[Spread]) * 1.2, "High", IF(StockData[[#This Row],[Spread]] &lt; AVERAGE(StockData[Spread]) * 0.8, "Low", "Medium"))</f>
        <v>Medium</v>
      </c>
      <c r="M1842" s="13">
        <f>(StockData[[#This Row],[close]] - StockData[[#This Row],[open]] )/ StockData[[#This Row],[open]]</f>
        <v>-2.6973366990952125E-2</v>
      </c>
      <c r="N1842" s="27">
        <f>IF(StockData[[#This Row],[change%]] &gt; 0.02, 0.9, IF(StockData[[#This Row],[change%]] &lt; -0.02, -0.9, 0))</f>
        <v>-0.9</v>
      </c>
      <c r="O1842" s="27" t="str">
        <f>IF(StockData[[#This Row],[sentiment score]] &gt; 0.5, "Positive", IF(StockData[[#This Row],[sentiment score]] &lt; -0.5, "Negative", "Neutral"))</f>
        <v>Negative</v>
      </c>
    </row>
    <row r="1843" spans="1:15" x14ac:dyDescent="0.3">
      <c r="A1843" s="1">
        <v>43158</v>
      </c>
      <c r="B1843" s="2">
        <v>356.25</v>
      </c>
      <c r="C1843" s="2">
        <v>359.99</v>
      </c>
      <c r="D1843" s="2">
        <v>350.01</v>
      </c>
      <c r="E1843" s="2">
        <v>350.99</v>
      </c>
      <c r="F1843" s="2">
        <v>4761537</v>
      </c>
      <c r="G1843" s="27" t="str">
        <f>TEXT(StockData[[#This Row],[Date]],"dddd")</f>
        <v>Tuesday</v>
      </c>
      <c r="H1843" s="27" t="str">
        <f>TEXT(StockData[[#This Row],[Date]],"mmm yyyy")</f>
        <v>Feb 2018</v>
      </c>
      <c r="I1843" s="2">
        <f>StockData[[#This Row],[high]] - StockData[[#This Row],[low]]</f>
        <v>9.9800000000000182</v>
      </c>
      <c r="J1843" s="27" t="str">
        <f>IF(StockData[[#This Row],[high]]=_xlfn.MAXIFS(StockData[high],StockData[Date],"&lt;="&amp;StockData[[#This Row],[Date]]),"New High","Repeat")</f>
        <v>Repeat</v>
      </c>
      <c r="K1843" s="27" t="str">
        <f>IF(StockData[[#This Row],[Spread]]&lt;5,"Low",IF(StockData[[#This Row],[Spread]]&lt;=15,"Medium","High"))</f>
        <v>Medium</v>
      </c>
      <c r="L1843" s="27" t="str">
        <f>IF(StockData[[#This Row],[Spread]] &gt; AVERAGE(StockData[Spread]) * 1.2, "High", IF(StockData[[#This Row],[Spread]] &lt; AVERAGE(StockData[Spread]) * 0.8, "Low", "Medium"))</f>
        <v>Low</v>
      </c>
      <c r="M1843" s="13">
        <f>(StockData[[#This Row],[close]] - StockData[[#This Row],[open]] )/ StockData[[#This Row],[open]]</f>
        <v>-1.4764912280701729E-2</v>
      </c>
      <c r="N1843" s="27">
        <f>IF(StockData[[#This Row],[change%]] &gt; 0.02, 0.9, IF(StockData[[#This Row],[change%]] &lt; -0.02, -0.9, 0))</f>
        <v>0</v>
      </c>
      <c r="O1843" s="27" t="str">
        <f>IF(StockData[[#This Row],[sentiment score]] &gt; 0.5, "Positive", IF(StockData[[#This Row],[sentiment score]] &lt; -0.5, "Negative", "Neutral"))</f>
        <v>Neutral</v>
      </c>
    </row>
    <row r="1844" spans="1:15" x14ac:dyDescent="0.3">
      <c r="A1844" s="1">
        <v>43157</v>
      </c>
      <c r="B1844" s="2">
        <v>353.5</v>
      </c>
      <c r="C1844" s="2">
        <v>359</v>
      </c>
      <c r="D1844" s="2">
        <v>352.36</v>
      </c>
      <c r="E1844" s="2">
        <v>357.42</v>
      </c>
      <c r="F1844" s="2">
        <v>4312871</v>
      </c>
      <c r="G1844" s="27" t="str">
        <f>TEXT(StockData[[#This Row],[Date]],"dddd")</f>
        <v>Monday</v>
      </c>
      <c r="H1844" s="27" t="str">
        <f>TEXT(StockData[[#This Row],[Date]],"mmm yyyy")</f>
        <v>Feb 2018</v>
      </c>
      <c r="I1844" s="2">
        <f>StockData[[#This Row],[high]] - StockData[[#This Row],[low]]</f>
        <v>6.6399999999999864</v>
      </c>
      <c r="J1844" s="27" t="str">
        <f>IF(StockData[[#This Row],[high]]=_xlfn.MAXIFS(StockData[high],StockData[Date],"&lt;="&amp;StockData[[#This Row],[Date]]),"New High","Repeat")</f>
        <v>Repeat</v>
      </c>
      <c r="K1844" s="27" t="str">
        <f>IF(StockData[[#This Row],[Spread]]&lt;5,"Low",IF(StockData[[#This Row],[Spread]]&lt;=15,"Medium","High"))</f>
        <v>Medium</v>
      </c>
      <c r="L1844" s="27" t="str">
        <f>IF(StockData[[#This Row],[Spread]] &gt; AVERAGE(StockData[Spread]) * 1.2, "High", IF(StockData[[#This Row],[Spread]] &lt; AVERAGE(StockData[Spread]) * 0.8, "Low", "Medium"))</f>
        <v>Low</v>
      </c>
      <c r="M1844" s="13">
        <f>(StockData[[#This Row],[close]] - StockData[[#This Row],[open]] )/ StockData[[#This Row],[open]]</f>
        <v>1.1089108910891134E-2</v>
      </c>
      <c r="N1844" s="27">
        <f>IF(StockData[[#This Row],[change%]] &gt; 0.02, 0.9, IF(StockData[[#This Row],[change%]] &lt; -0.02, -0.9, 0))</f>
        <v>0</v>
      </c>
      <c r="O1844" s="27" t="str">
        <f>IF(StockData[[#This Row],[sentiment score]] &gt; 0.5, "Positive", IF(StockData[[#This Row],[sentiment score]] &lt; -0.5, "Negative", "Neutral"))</f>
        <v>Neutral</v>
      </c>
    </row>
    <row r="1845" spans="1:15" x14ac:dyDescent="0.3">
      <c r="A1845" s="1">
        <v>43154</v>
      </c>
      <c r="B1845" s="2">
        <v>347.83</v>
      </c>
      <c r="C1845" s="2">
        <v>354.99</v>
      </c>
      <c r="D1845" s="2">
        <v>347.1</v>
      </c>
      <c r="E1845" s="2">
        <v>352.05</v>
      </c>
      <c r="F1845" s="2">
        <v>5790795</v>
      </c>
      <c r="G1845" s="27" t="str">
        <f>TEXT(StockData[[#This Row],[Date]],"dddd")</f>
        <v>Friday</v>
      </c>
      <c r="H1845" s="27" t="str">
        <f>TEXT(StockData[[#This Row],[Date]],"mmm yyyy")</f>
        <v>Feb 2018</v>
      </c>
      <c r="I1845" s="2">
        <f>StockData[[#This Row],[high]] - StockData[[#This Row],[low]]</f>
        <v>7.8899999999999864</v>
      </c>
      <c r="J1845" s="27" t="str">
        <f>IF(StockData[[#This Row],[high]]=_xlfn.MAXIFS(StockData[high],StockData[Date],"&lt;="&amp;StockData[[#This Row],[Date]]),"New High","Repeat")</f>
        <v>Repeat</v>
      </c>
      <c r="K1845" s="27" t="str">
        <f>IF(StockData[[#This Row],[Spread]]&lt;5,"Low",IF(StockData[[#This Row],[Spread]]&lt;=15,"Medium","High"))</f>
        <v>Medium</v>
      </c>
      <c r="L1845" s="27" t="str">
        <f>IF(StockData[[#This Row],[Spread]] &gt; AVERAGE(StockData[Spread]) * 1.2, "High", IF(StockData[[#This Row],[Spread]] &lt; AVERAGE(StockData[Spread]) * 0.8, "Low", "Medium"))</f>
        <v>Low</v>
      </c>
      <c r="M1845" s="13">
        <f>(StockData[[#This Row],[close]] - StockData[[#This Row],[open]] )/ StockData[[#This Row],[open]]</f>
        <v>1.2132363510910581E-2</v>
      </c>
      <c r="N1845" s="27">
        <f>IF(StockData[[#This Row],[change%]] &gt; 0.02, 0.9, IF(StockData[[#This Row],[change%]] &lt; -0.02, -0.9, 0))</f>
        <v>0</v>
      </c>
      <c r="O1845" s="27" t="str">
        <f>IF(StockData[[#This Row],[sentiment score]] &gt; 0.5, "Positive", IF(StockData[[#This Row],[sentiment score]] &lt; -0.5, "Negative", "Neutral"))</f>
        <v>Neutral</v>
      </c>
    </row>
    <row r="1846" spans="1:15" x14ac:dyDescent="0.3">
      <c r="A1846" s="1">
        <v>43153</v>
      </c>
      <c r="B1846" s="2">
        <v>335.53</v>
      </c>
      <c r="C1846" s="2">
        <v>347.44</v>
      </c>
      <c r="D1846" s="2">
        <v>334.75</v>
      </c>
      <c r="E1846" s="2">
        <v>346.17</v>
      </c>
      <c r="F1846" s="2">
        <v>6940349</v>
      </c>
      <c r="G1846" s="27" t="str">
        <f>TEXT(StockData[[#This Row],[Date]],"dddd")</f>
        <v>Thursday</v>
      </c>
      <c r="H1846" s="27" t="str">
        <f>TEXT(StockData[[#This Row],[Date]],"mmm yyyy")</f>
        <v>Feb 2018</v>
      </c>
      <c r="I1846" s="2">
        <f>StockData[[#This Row],[high]] - StockData[[#This Row],[low]]</f>
        <v>12.689999999999998</v>
      </c>
      <c r="J1846" s="27" t="str">
        <f>IF(StockData[[#This Row],[high]]=_xlfn.MAXIFS(StockData[high],StockData[Date],"&lt;="&amp;StockData[[#This Row],[Date]]),"New High","Repeat")</f>
        <v>Repeat</v>
      </c>
      <c r="K1846" s="27" t="str">
        <f>IF(StockData[[#This Row],[Spread]]&lt;5,"Low",IF(StockData[[#This Row],[Spread]]&lt;=15,"Medium","High"))</f>
        <v>Medium</v>
      </c>
      <c r="L1846" s="27" t="str">
        <f>IF(StockData[[#This Row],[Spread]] &gt; AVERAGE(StockData[Spread]) * 1.2, "High", IF(StockData[[#This Row],[Spread]] &lt; AVERAGE(StockData[Spread]) * 0.8, "Low", "Medium"))</f>
        <v>Medium</v>
      </c>
      <c r="M1846" s="13">
        <f>(StockData[[#This Row],[close]] - StockData[[#This Row],[open]] )/ StockData[[#This Row],[open]]</f>
        <v>3.1711024349536689E-2</v>
      </c>
      <c r="N1846" s="27">
        <f>IF(StockData[[#This Row],[change%]] &gt; 0.02, 0.9, IF(StockData[[#This Row],[change%]] &lt; -0.02, -0.9, 0))</f>
        <v>0.9</v>
      </c>
      <c r="O1846" s="27" t="str">
        <f>IF(StockData[[#This Row],[sentiment score]] &gt; 0.5, "Positive", IF(StockData[[#This Row],[sentiment score]] &lt; -0.5, "Negative", "Neutral"))</f>
        <v>Positive</v>
      </c>
    </row>
    <row r="1847" spans="1:15" x14ac:dyDescent="0.3">
      <c r="A1847" s="1">
        <v>43152</v>
      </c>
      <c r="B1847" s="2">
        <v>336.03</v>
      </c>
      <c r="C1847" s="2">
        <v>339.69</v>
      </c>
      <c r="D1847" s="2">
        <v>333.17</v>
      </c>
      <c r="E1847" s="2">
        <v>333.3</v>
      </c>
      <c r="F1847" s="2">
        <v>3181755</v>
      </c>
      <c r="G1847" s="27" t="str">
        <f>TEXT(StockData[[#This Row],[Date]],"dddd")</f>
        <v>Wednesday</v>
      </c>
      <c r="H1847" s="27" t="str">
        <f>TEXT(StockData[[#This Row],[Date]],"mmm yyyy")</f>
        <v>Feb 2018</v>
      </c>
      <c r="I1847" s="2">
        <f>StockData[[#This Row],[high]] - StockData[[#This Row],[low]]</f>
        <v>6.5199999999999818</v>
      </c>
      <c r="J1847" s="27" t="str">
        <f>IF(StockData[[#This Row],[high]]=_xlfn.MAXIFS(StockData[high],StockData[Date],"&lt;="&amp;StockData[[#This Row],[Date]]),"New High","Repeat")</f>
        <v>Repeat</v>
      </c>
      <c r="K1847" s="27" t="str">
        <f>IF(StockData[[#This Row],[Spread]]&lt;5,"Low",IF(StockData[[#This Row],[Spread]]&lt;=15,"Medium","High"))</f>
        <v>Medium</v>
      </c>
      <c r="L1847" s="27" t="str">
        <f>IF(StockData[[#This Row],[Spread]] &gt; AVERAGE(StockData[Spread]) * 1.2, "High", IF(StockData[[#This Row],[Spread]] &lt; AVERAGE(StockData[Spread]) * 0.8, "Low", "Medium"))</f>
        <v>Low</v>
      </c>
      <c r="M1847" s="13">
        <f>(StockData[[#This Row],[close]] - StockData[[#This Row],[open]] )/ StockData[[#This Row],[open]]</f>
        <v>-8.1242746183375347E-3</v>
      </c>
      <c r="N1847" s="27">
        <f>IF(StockData[[#This Row],[change%]] &gt; 0.02, 0.9, IF(StockData[[#This Row],[change%]] &lt; -0.02, -0.9, 0))</f>
        <v>0</v>
      </c>
      <c r="O1847" s="27" t="str">
        <f>IF(StockData[[#This Row],[sentiment score]] &gt; 0.5, "Positive", IF(StockData[[#This Row],[sentiment score]] &lt; -0.5, "Negative", "Neutral"))</f>
        <v>Neutral</v>
      </c>
    </row>
    <row r="1848" spans="1:15" x14ac:dyDescent="0.3">
      <c r="A1848" s="1">
        <v>43151</v>
      </c>
      <c r="B1848" s="2">
        <v>334.47</v>
      </c>
      <c r="C1848" s="2">
        <v>340.84</v>
      </c>
      <c r="D1848" s="2">
        <v>331.5</v>
      </c>
      <c r="E1848" s="2">
        <v>334.77</v>
      </c>
      <c r="F1848" s="2">
        <v>3996951</v>
      </c>
      <c r="G1848" s="27" t="str">
        <f>TEXT(StockData[[#This Row],[Date]],"dddd")</f>
        <v>Tuesday</v>
      </c>
      <c r="H1848" s="27" t="str">
        <f>TEXT(StockData[[#This Row],[Date]],"mmm yyyy")</f>
        <v>Feb 2018</v>
      </c>
      <c r="I1848" s="2">
        <f>StockData[[#This Row],[high]] - StockData[[#This Row],[low]]</f>
        <v>9.339999999999975</v>
      </c>
      <c r="J1848" s="27" t="str">
        <f>IF(StockData[[#This Row],[high]]=_xlfn.MAXIFS(StockData[high],StockData[Date],"&lt;="&amp;StockData[[#This Row],[Date]]),"New High","Repeat")</f>
        <v>Repeat</v>
      </c>
      <c r="K1848" s="27" t="str">
        <f>IF(StockData[[#This Row],[Spread]]&lt;5,"Low",IF(StockData[[#This Row],[Spread]]&lt;=15,"Medium","High"))</f>
        <v>Medium</v>
      </c>
      <c r="L1848" s="27" t="str">
        <f>IF(StockData[[#This Row],[Spread]] &gt; AVERAGE(StockData[Spread]) * 1.2, "High", IF(StockData[[#This Row],[Spread]] &lt; AVERAGE(StockData[Spread]) * 0.8, "Low", "Medium"))</f>
        <v>Low</v>
      </c>
      <c r="M1848" s="13">
        <f>(StockData[[#This Row],[close]] - StockData[[#This Row],[open]] )/ StockData[[#This Row],[open]]</f>
        <v>8.96941429724503E-4</v>
      </c>
      <c r="N1848" s="27">
        <f>IF(StockData[[#This Row],[change%]] &gt; 0.02, 0.9, IF(StockData[[#This Row],[change%]] &lt; -0.02, -0.9, 0))</f>
        <v>0</v>
      </c>
      <c r="O1848" s="27" t="str">
        <f>IF(StockData[[#This Row],[sentiment score]] &gt; 0.5, "Positive", IF(StockData[[#This Row],[sentiment score]] &lt; -0.5, "Negative", "Neutral"))</f>
        <v>Neutral</v>
      </c>
    </row>
    <row r="1849" spans="1:15" x14ac:dyDescent="0.3">
      <c r="A1849" s="1">
        <v>43147</v>
      </c>
      <c r="B1849" s="2">
        <v>332.5</v>
      </c>
      <c r="C1849" s="2">
        <v>343.12</v>
      </c>
      <c r="D1849" s="2">
        <v>331.64</v>
      </c>
      <c r="E1849" s="2">
        <v>335.49</v>
      </c>
      <c r="F1849" s="2">
        <v>5585810</v>
      </c>
      <c r="G1849" s="27" t="str">
        <f>TEXT(StockData[[#This Row],[Date]],"dddd")</f>
        <v>Friday</v>
      </c>
      <c r="H1849" s="27" t="str">
        <f>TEXT(StockData[[#This Row],[Date]],"mmm yyyy")</f>
        <v>Feb 2018</v>
      </c>
      <c r="I1849" s="2">
        <f>StockData[[#This Row],[high]] - StockData[[#This Row],[low]]</f>
        <v>11.480000000000018</v>
      </c>
      <c r="J1849" s="27" t="str">
        <f>IF(StockData[[#This Row],[high]]=_xlfn.MAXIFS(StockData[high],StockData[Date],"&lt;="&amp;StockData[[#This Row],[Date]]),"New High","Repeat")</f>
        <v>Repeat</v>
      </c>
      <c r="K1849" s="27" t="str">
        <f>IF(StockData[[#This Row],[Spread]]&lt;5,"Low",IF(StockData[[#This Row],[Spread]]&lt;=15,"Medium","High"))</f>
        <v>Medium</v>
      </c>
      <c r="L1849" s="27" t="str">
        <f>IF(StockData[[#This Row],[Spread]] &gt; AVERAGE(StockData[Spread]) * 1.2, "High", IF(StockData[[#This Row],[Spread]] &lt; AVERAGE(StockData[Spread]) * 0.8, "Low", "Medium"))</f>
        <v>Medium</v>
      </c>
      <c r="M1849" s="13">
        <f>(StockData[[#This Row],[close]] - StockData[[#This Row],[open]] )/ StockData[[#This Row],[open]]</f>
        <v>8.9924812030075466E-3</v>
      </c>
      <c r="N1849" s="27">
        <f>IF(StockData[[#This Row],[change%]] &gt; 0.02, 0.9, IF(StockData[[#This Row],[change%]] &lt; -0.02, -0.9, 0))</f>
        <v>0</v>
      </c>
      <c r="O1849" s="27" t="str">
        <f>IF(StockData[[#This Row],[sentiment score]] &gt; 0.5, "Positive", IF(StockData[[#This Row],[sentiment score]] &lt; -0.5, "Negative", "Neutral"))</f>
        <v>Neutral</v>
      </c>
    </row>
    <row r="1850" spans="1:15" x14ac:dyDescent="0.3">
      <c r="A1850" s="1">
        <v>43146</v>
      </c>
      <c r="B1850" s="2">
        <v>324.5</v>
      </c>
      <c r="C1850" s="2">
        <v>334.12</v>
      </c>
      <c r="D1850" s="2">
        <v>322.39999999999998</v>
      </c>
      <c r="E1850" s="2">
        <v>334.07</v>
      </c>
      <c r="F1850" s="2">
        <v>5892048</v>
      </c>
      <c r="G1850" s="27" t="str">
        <f>TEXT(StockData[[#This Row],[Date]],"dddd")</f>
        <v>Thursday</v>
      </c>
      <c r="H1850" s="27" t="str">
        <f>TEXT(StockData[[#This Row],[Date]],"mmm yyyy")</f>
        <v>Feb 2018</v>
      </c>
      <c r="I1850" s="2">
        <f>StockData[[#This Row],[high]] - StockData[[#This Row],[low]]</f>
        <v>11.720000000000027</v>
      </c>
      <c r="J1850" s="27" t="str">
        <f>IF(StockData[[#This Row],[high]]=_xlfn.MAXIFS(StockData[high],StockData[Date],"&lt;="&amp;StockData[[#This Row],[Date]]),"New High","Repeat")</f>
        <v>Repeat</v>
      </c>
      <c r="K1850" s="27" t="str">
        <f>IF(StockData[[#This Row],[Spread]]&lt;5,"Low",IF(StockData[[#This Row],[Spread]]&lt;=15,"Medium","High"))</f>
        <v>Medium</v>
      </c>
      <c r="L1850" s="27" t="str">
        <f>IF(StockData[[#This Row],[Spread]] &gt; AVERAGE(StockData[Spread]) * 1.2, "High", IF(StockData[[#This Row],[Spread]] &lt; AVERAGE(StockData[Spread]) * 0.8, "Low", "Medium"))</f>
        <v>Medium</v>
      </c>
      <c r="M1850" s="13">
        <f>(StockData[[#This Row],[close]] - StockData[[#This Row],[open]] )/ StockData[[#This Row],[open]]</f>
        <v>2.9491525423728793E-2</v>
      </c>
      <c r="N1850" s="27">
        <f>IF(StockData[[#This Row],[change%]] &gt; 0.02, 0.9, IF(StockData[[#This Row],[change%]] &lt; -0.02, -0.9, 0))</f>
        <v>0.9</v>
      </c>
      <c r="O1850" s="27" t="str">
        <f>IF(StockData[[#This Row],[sentiment score]] &gt; 0.5, "Positive", IF(StockData[[#This Row],[sentiment score]] &lt; -0.5, "Negative", "Neutral"))</f>
        <v>Positive</v>
      </c>
    </row>
    <row r="1851" spans="1:15" x14ac:dyDescent="0.3">
      <c r="A1851" s="1">
        <v>43145</v>
      </c>
      <c r="B1851" s="2">
        <v>320.83999999999997</v>
      </c>
      <c r="C1851" s="2">
        <v>326.17</v>
      </c>
      <c r="D1851" s="2">
        <v>318.52</v>
      </c>
      <c r="E1851" s="2">
        <v>322.31</v>
      </c>
      <c r="F1851" s="2">
        <v>3930911</v>
      </c>
      <c r="G1851" s="27" t="str">
        <f>TEXT(StockData[[#This Row],[Date]],"dddd")</f>
        <v>Wednesday</v>
      </c>
      <c r="H1851" s="27" t="str">
        <f>TEXT(StockData[[#This Row],[Date]],"mmm yyyy")</f>
        <v>Feb 2018</v>
      </c>
      <c r="I1851" s="2">
        <f>StockData[[#This Row],[high]] - StockData[[#This Row],[low]]</f>
        <v>7.6500000000000341</v>
      </c>
      <c r="J1851" s="27" t="str">
        <f>IF(StockData[[#This Row],[high]]=_xlfn.MAXIFS(StockData[high],StockData[Date],"&lt;="&amp;StockData[[#This Row],[Date]]),"New High","Repeat")</f>
        <v>Repeat</v>
      </c>
      <c r="K1851" s="27" t="str">
        <f>IF(StockData[[#This Row],[Spread]]&lt;5,"Low",IF(StockData[[#This Row],[Spread]]&lt;=15,"Medium","High"))</f>
        <v>Medium</v>
      </c>
      <c r="L1851" s="27" t="str">
        <f>IF(StockData[[#This Row],[Spread]] &gt; AVERAGE(StockData[Spread]) * 1.2, "High", IF(StockData[[#This Row],[Spread]] &lt; AVERAGE(StockData[Spread]) * 0.8, "Low", "Medium"))</f>
        <v>Low</v>
      </c>
      <c r="M1851" s="13">
        <f>(StockData[[#This Row],[close]] - StockData[[#This Row],[open]] )/ StockData[[#This Row],[open]]</f>
        <v>4.5817229771849752E-3</v>
      </c>
      <c r="N1851" s="27">
        <f>IF(StockData[[#This Row],[change%]] &gt; 0.02, 0.9, IF(StockData[[#This Row],[change%]] &lt; -0.02, -0.9, 0))</f>
        <v>0</v>
      </c>
      <c r="O1851" s="27" t="str">
        <f>IF(StockData[[#This Row],[sentiment score]] &gt; 0.5, "Positive", IF(StockData[[#This Row],[sentiment score]] &lt; -0.5, "Negative", "Neutral"))</f>
        <v>Neutral</v>
      </c>
    </row>
    <row r="1852" spans="1:15" x14ac:dyDescent="0.3">
      <c r="A1852" s="1">
        <v>43144</v>
      </c>
      <c r="B1852" s="2">
        <v>315.02</v>
      </c>
      <c r="C1852" s="2">
        <v>324.19</v>
      </c>
      <c r="D1852" s="2">
        <v>312.51</v>
      </c>
      <c r="E1852" s="2">
        <v>323.66000000000003</v>
      </c>
      <c r="F1852" s="2">
        <v>4506915</v>
      </c>
      <c r="G1852" s="27" t="str">
        <f>TEXT(StockData[[#This Row],[Date]],"dddd")</f>
        <v>Tuesday</v>
      </c>
      <c r="H1852" s="27" t="str">
        <f>TEXT(StockData[[#This Row],[Date]],"mmm yyyy")</f>
        <v>Feb 2018</v>
      </c>
      <c r="I1852" s="2">
        <f>StockData[[#This Row],[high]] - StockData[[#This Row],[low]]</f>
        <v>11.680000000000007</v>
      </c>
      <c r="J1852" s="27" t="str">
        <f>IF(StockData[[#This Row],[high]]=_xlfn.MAXIFS(StockData[high],StockData[Date],"&lt;="&amp;StockData[[#This Row],[Date]]),"New High","Repeat")</f>
        <v>Repeat</v>
      </c>
      <c r="K1852" s="27" t="str">
        <f>IF(StockData[[#This Row],[Spread]]&lt;5,"Low",IF(StockData[[#This Row],[Spread]]&lt;=15,"Medium","High"))</f>
        <v>Medium</v>
      </c>
      <c r="L1852" s="27" t="str">
        <f>IF(StockData[[#This Row],[Spread]] &gt; AVERAGE(StockData[Spread]) * 1.2, "High", IF(StockData[[#This Row],[Spread]] &lt; AVERAGE(StockData[Spread]) * 0.8, "Low", "Medium"))</f>
        <v>Medium</v>
      </c>
      <c r="M1852" s="13">
        <f>(StockData[[#This Row],[close]] - StockData[[#This Row],[open]] )/ StockData[[#This Row],[open]]</f>
        <v>2.7426830042537119E-2</v>
      </c>
      <c r="N1852" s="27">
        <f>IF(StockData[[#This Row],[change%]] &gt; 0.02, 0.9, IF(StockData[[#This Row],[change%]] &lt; -0.02, -0.9, 0))</f>
        <v>0.9</v>
      </c>
      <c r="O1852" s="27" t="str">
        <f>IF(StockData[[#This Row],[sentiment score]] &gt; 0.5, "Positive", IF(StockData[[#This Row],[sentiment score]] &lt; -0.5, "Negative", "Neutral"))</f>
        <v>Positive</v>
      </c>
    </row>
    <row r="1853" spans="1:15" x14ac:dyDescent="0.3">
      <c r="A1853" s="1">
        <v>43143</v>
      </c>
      <c r="B1853" s="2">
        <v>316.13</v>
      </c>
      <c r="C1853" s="2">
        <v>318.08</v>
      </c>
      <c r="D1853" s="2">
        <v>306.25</v>
      </c>
      <c r="E1853" s="2">
        <v>315.73</v>
      </c>
      <c r="F1853" s="2">
        <v>6166161</v>
      </c>
      <c r="G1853" s="27" t="str">
        <f>TEXT(StockData[[#This Row],[Date]],"dddd")</f>
        <v>Monday</v>
      </c>
      <c r="H1853" s="27" t="str">
        <f>TEXT(StockData[[#This Row],[Date]],"mmm yyyy")</f>
        <v>Feb 2018</v>
      </c>
      <c r="I1853" s="2">
        <f>StockData[[#This Row],[high]] - StockData[[#This Row],[low]]</f>
        <v>11.829999999999984</v>
      </c>
      <c r="J1853" s="27" t="str">
        <f>IF(StockData[[#This Row],[high]]=_xlfn.MAXIFS(StockData[high],StockData[Date],"&lt;="&amp;StockData[[#This Row],[Date]]),"New High","Repeat")</f>
        <v>Repeat</v>
      </c>
      <c r="K1853" s="27" t="str">
        <f>IF(StockData[[#This Row],[Spread]]&lt;5,"Low",IF(StockData[[#This Row],[Spread]]&lt;=15,"Medium","High"))</f>
        <v>Medium</v>
      </c>
      <c r="L1853" s="27" t="str">
        <f>IF(StockData[[#This Row],[Spread]] &gt; AVERAGE(StockData[Spread]) * 1.2, "High", IF(StockData[[#This Row],[Spread]] &lt; AVERAGE(StockData[Spread]) * 0.8, "Low", "Medium"))</f>
        <v>Medium</v>
      </c>
      <c r="M1853" s="13">
        <f>(StockData[[#This Row],[close]] - StockData[[#This Row],[open]] )/ StockData[[#This Row],[open]]</f>
        <v>-1.2653022490746759E-3</v>
      </c>
      <c r="N1853" s="27">
        <f>IF(StockData[[#This Row],[change%]] &gt; 0.02, 0.9, IF(StockData[[#This Row],[change%]] &lt; -0.02, -0.9, 0))</f>
        <v>0</v>
      </c>
      <c r="O1853" s="27" t="str">
        <f>IF(StockData[[#This Row],[sentiment score]] &gt; 0.5, "Positive", IF(StockData[[#This Row],[sentiment score]] &lt; -0.5, "Negative", "Neutral"))</f>
        <v>Neutral</v>
      </c>
    </row>
    <row r="1854" spans="1:15" x14ac:dyDescent="0.3">
      <c r="A1854" s="1">
        <v>43140</v>
      </c>
      <c r="B1854" s="2">
        <v>319.93</v>
      </c>
      <c r="C1854" s="2">
        <v>320.98</v>
      </c>
      <c r="D1854" s="2">
        <v>294.76</v>
      </c>
      <c r="E1854" s="2">
        <v>310.42</v>
      </c>
      <c r="F1854" s="2">
        <v>12795099</v>
      </c>
      <c r="G1854" s="27" t="str">
        <f>TEXT(StockData[[#This Row],[Date]],"dddd")</f>
        <v>Friday</v>
      </c>
      <c r="H1854" s="27" t="str">
        <f>TEXT(StockData[[#This Row],[Date]],"mmm yyyy")</f>
        <v>Feb 2018</v>
      </c>
      <c r="I1854" s="2">
        <f>StockData[[#This Row],[high]] - StockData[[#This Row],[low]]</f>
        <v>26.220000000000027</v>
      </c>
      <c r="J1854" s="27" t="str">
        <f>IF(StockData[[#This Row],[high]]=_xlfn.MAXIFS(StockData[high],StockData[Date],"&lt;="&amp;StockData[[#This Row],[Date]]),"New High","Repeat")</f>
        <v>Repeat</v>
      </c>
      <c r="K1854" s="27" t="str">
        <f>IF(StockData[[#This Row],[Spread]]&lt;5,"Low",IF(StockData[[#This Row],[Spread]]&lt;=15,"Medium","High"))</f>
        <v>High</v>
      </c>
      <c r="L1854" s="27" t="str">
        <f>IF(StockData[[#This Row],[Spread]] &gt; AVERAGE(StockData[Spread]) * 1.2, "High", IF(StockData[[#This Row],[Spread]] &lt; AVERAGE(StockData[Spread]) * 0.8, "Low", "Medium"))</f>
        <v>High</v>
      </c>
      <c r="M1854" s="13">
        <f>(StockData[[#This Row],[close]] - StockData[[#This Row],[open]] )/ StockData[[#This Row],[open]]</f>
        <v>-2.9725252398962242E-2</v>
      </c>
      <c r="N1854" s="27">
        <f>IF(StockData[[#This Row],[change%]] &gt; 0.02, 0.9, IF(StockData[[#This Row],[change%]] &lt; -0.02, -0.9, 0))</f>
        <v>-0.9</v>
      </c>
      <c r="O1854" s="27" t="str">
        <f>IF(StockData[[#This Row],[sentiment score]] &gt; 0.5, "Positive", IF(StockData[[#This Row],[sentiment score]] &lt; -0.5, "Negative", "Neutral"))</f>
        <v>Negative</v>
      </c>
    </row>
    <row r="1855" spans="1:15" x14ac:dyDescent="0.3">
      <c r="A1855" s="1">
        <v>43139</v>
      </c>
      <c r="B1855" s="2">
        <v>343.31</v>
      </c>
      <c r="C1855" s="2">
        <v>348.62</v>
      </c>
      <c r="D1855" s="2">
        <v>314.60000000000002</v>
      </c>
      <c r="E1855" s="2">
        <v>315.23</v>
      </c>
      <c r="F1855" s="2">
        <v>9996464</v>
      </c>
      <c r="G1855" s="27" t="str">
        <f>TEXT(StockData[[#This Row],[Date]],"dddd")</f>
        <v>Thursday</v>
      </c>
      <c r="H1855" s="27" t="str">
        <f>TEXT(StockData[[#This Row],[Date]],"mmm yyyy")</f>
        <v>Feb 2018</v>
      </c>
      <c r="I1855" s="2">
        <f>StockData[[#This Row],[high]] - StockData[[#This Row],[low]]</f>
        <v>34.019999999999982</v>
      </c>
      <c r="J1855" s="27" t="str">
        <f>IF(StockData[[#This Row],[high]]=_xlfn.MAXIFS(StockData[high],StockData[Date],"&lt;="&amp;StockData[[#This Row],[Date]]),"New High","Repeat")</f>
        <v>Repeat</v>
      </c>
      <c r="K1855" s="27" t="str">
        <f>IF(StockData[[#This Row],[Spread]]&lt;5,"Low",IF(StockData[[#This Row],[Spread]]&lt;=15,"Medium","High"))</f>
        <v>High</v>
      </c>
      <c r="L1855" s="27" t="str">
        <f>IF(StockData[[#This Row],[Spread]] &gt; AVERAGE(StockData[Spread]) * 1.2, "High", IF(StockData[[#This Row],[Spread]] &lt; AVERAGE(StockData[Spread]) * 0.8, "Low", "Medium"))</f>
        <v>High</v>
      </c>
      <c r="M1855" s="13">
        <f>(StockData[[#This Row],[close]] - StockData[[#This Row],[open]] )/ StockData[[#This Row],[open]]</f>
        <v>-8.1791966444321407E-2</v>
      </c>
      <c r="N1855" s="27">
        <f>IF(StockData[[#This Row],[change%]] &gt; 0.02, 0.9, IF(StockData[[#This Row],[change%]] &lt; -0.02, -0.9, 0))</f>
        <v>-0.9</v>
      </c>
      <c r="O1855" s="27" t="str">
        <f>IF(StockData[[#This Row],[sentiment score]] &gt; 0.5, "Positive", IF(StockData[[#This Row],[sentiment score]] &lt; -0.5, "Negative", "Neutral"))</f>
        <v>Negative</v>
      </c>
    </row>
    <row r="1856" spans="1:15" x14ac:dyDescent="0.3">
      <c r="A1856" s="1">
        <v>43138</v>
      </c>
      <c r="B1856" s="2">
        <v>338.99</v>
      </c>
      <c r="C1856" s="2">
        <v>346</v>
      </c>
      <c r="D1856" s="2">
        <v>335.66</v>
      </c>
      <c r="E1856" s="2">
        <v>345</v>
      </c>
      <c r="F1856" s="2">
        <v>5846823</v>
      </c>
      <c r="G1856" s="27" t="str">
        <f>TEXT(StockData[[#This Row],[Date]],"dddd")</f>
        <v>Wednesday</v>
      </c>
      <c r="H1856" s="27" t="str">
        <f>TEXT(StockData[[#This Row],[Date]],"mmm yyyy")</f>
        <v>Feb 2018</v>
      </c>
      <c r="I1856" s="2">
        <f>StockData[[#This Row],[high]] - StockData[[#This Row],[low]]</f>
        <v>10.339999999999975</v>
      </c>
      <c r="J1856" s="27" t="str">
        <f>IF(StockData[[#This Row],[high]]=_xlfn.MAXIFS(StockData[high],StockData[Date],"&lt;="&amp;StockData[[#This Row],[Date]]),"New High","Repeat")</f>
        <v>Repeat</v>
      </c>
      <c r="K1856" s="27" t="str">
        <f>IF(StockData[[#This Row],[Spread]]&lt;5,"Low",IF(StockData[[#This Row],[Spread]]&lt;=15,"Medium","High"))</f>
        <v>Medium</v>
      </c>
      <c r="L1856" s="27" t="str">
        <f>IF(StockData[[#This Row],[Spread]] &gt; AVERAGE(StockData[Spread]) * 1.2, "High", IF(StockData[[#This Row],[Spread]] &lt; AVERAGE(StockData[Spread]) * 0.8, "Low", "Medium"))</f>
        <v>Low</v>
      </c>
      <c r="M1856" s="13">
        <f>(StockData[[#This Row],[close]] - StockData[[#This Row],[open]] )/ StockData[[#This Row],[open]]</f>
        <v>1.7729136552700642E-2</v>
      </c>
      <c r="N1856" s="27">
        <f>IF(StockData[[#This Row],[change%]] &gt; 0.02, 0.9, IF(StockData[[#This Row],[change%]] &lt; -0.02, -0.9, 0))</f>
        <v>0</v>
      </c>
      <c r="O1856" s="27" t="str">
        <f>IF(StockData[[#This Row],[sentiment score]] &gt; 0.5, "Positive", IF(StockData[[#This Row],[sentiment score]] &lt; -0.5, "Negative", "Neutral"))</f>
        <v>Neutral</v>
      </c>
    </row>
    <row r="1857" spans="1:15" x14ac:dyDescent="0.3">
      <c r="A1857" s="1">
        <v>43137</v>
      </c>
      <c r="B1857" s="2">
        <v>325.20999999999998</v>
      </c>
      <c r="C1857" s="2">
        <v>336.22</v>
      </c>
      <c r="D1857" s="2">
        <v>323.5</v>
      </c>
      <c r="E1857" s="2">
        <v>333.97</v>
      </c>
      <c r="F1857" s="2">
        <v>4937928</v>
      </c>
      <c r="G1857" s="27" t="str">
        <f>TEXT(StockData[[#This Row],[Date]],"dddd")</f>
        <v>Tuesday</v>
      </c>
      <c r="H1857" s="27" t="str">
        <f>TEXT(StockData[[#This Row],[Date]],"mmm yyyy")</f>
        <v>Feb 2018</v>
      </c>
      <c r="I1857" s="2">
        <f>StockData[[#This Row],[high]] - StockData[[#This Row],[low]]</f>
        <v>12.720000000000027</v>
      </c>
      <c r="J1857" s="27" t="str">
        <f>IF(StockData[[#This Row],[high]]=_xlfn.MAXIFS(StockData[high],StockData[Date],"&lt;="&amp;StockData[[#This Row],[Date]]),"New High","Repeat")</f>
        <v>Repeat</v>
      </c>
      <c r="K1857" s="27" t="str">
        <f>IF(StockData[[#This Row],[Spread]]&lt;5,"Low",IF(StockData[[#This Row],[Spread]]&lt;=15,"Medium","High"))</f>
        <v>Medium</v>
      </c>
      <c r="L1857" s="27" t="str">
        <f>IF(StockData[[#This Row],[Spread]] &gt; AVERAGE(StockData[Spread]) * 1.2, "High", IF(StockData[[#This Row],[Spread]] &lt; AVERAGE(StockData[Spread]) * 0.8, "Low", "Medium"))</f>
        <v>Medium</v>
      </c>
      <c r="M1857" s="13">
        <f>(StockData[[#This Row],[close]] - StockData[[#This Row],[open]] )/ StockData[[#This Row],[open]]</f>
        <v>2.6936441068847971E-2</v>
      </c>
      <c r="N1857" s="27">
        <f>IF(StockData[[#This Row],[change%]] &gt; 0.02, 0.9, IF(StockData[[#This Row],[change%]] &lt; -0.02, -0.9, 0))</f>
        <v>0.9</v>
      </c>
      <c r="O1857" s="27" t="str">
        <f>IF(StockData[[#This Row],[sentiment score]] &gt; 0.5, "Positive", IF(StockData[[#This Row],[sentiment score]] &lt; -0.5, "Negative", "Neutral"))</f>
        <v>Positive</v>
      </c>
    </row>
    <row r="1858" spans="1:15" x14ac:dyDescent="0.3">
      <c r="A1858" s="1">
        <v>43136</v>
      </c>
      <c r="B1858" s="2">
        <v>337.97</v>
      </c>
      <c r="C1858" s="2">
        <v>344.47</v>
      </c>
      <c r="D1858" s="2">
        <v>333</v>
      </c>
      <c r="E1858" s="2">
        <v>333.13</v>
      </c>
      <c r="F1858" s="2">
        <v>4053777</v>
      </c>
      <c r="G1858" s="27" t="str">
        <f>TEXT(StockData[[#This Row],[Date]],"dddd")</f>
        <v>Monday</v>
      </c>
      <c r="H1858" s="27" t="str">
        <f>TEXT(StockData[[#This Row],[Date]],"mmm yyyy")</f>
        <v>Feb 2018</v>
      </c>
      <c r="I1858" s="2">
        <f>StockData[[#This Row],[high]] - StockData[[#This Row],[low]]</f>
        <v>11.470000000000027</v>
      </c>
      <c r="J1858" s="27" t="str">
        <f>IF(StockData[[#This Row],[high]]=_xlfn.MAXIFS(StockData[high],StockData[Date],"&lt;="&amp;StockData[[#This Row],[Date]]),"New High","Repeat")</f>
        <v>Repeat</v>
      </c>
      <c r="K1858" s="27" t="str">
        <f>IF(StockData[[#This Row],[Spread]]&lt;5,"Low",IF(StockData[[#This Row],[Spread]]&lt;=15,"Medium","High"))</f>
        <v>Medium</v>
      </c>
      <c r="L1858" s="27" t="str">
        <f>IF(StockData[[#This Row],[Spread]] &gt; AVERAGE(StockData[Spread]) * 1.2, "High", IF(StockData[[#This Row],[Spread]] &lt; AVERAGE(StockData[Spread]) * 0.8, "Low", "Medium"))</f>
        <v>Medium</v>
      </c>
      <c r="M1858" s="13">
        <f>(StockData[[#This Row],[close]] - StockData[[#This Row],[open]] )/ StockData[[#This Row],[open]]</f>
        <v>-1.4320797703938312E-2</v>
      </c>
      <c r="N1858" s="27">
        <f>IF(StockData[[#This Row],[change%]] &gt; 0.02, 0.9, IF(StockData[[#This Row],[change%]] &lt; -0.02, -0.9, 0))</f>
        <v>0</v>
      </c>
      <c r="O1858" s="27" t="str">
        <f>IF(StockData[[#This Row],[sentiment score]] &gt; 0.5, "Positive", IF(StockData[[#This Row],[sentiment score]] &lt; -0.5, "Negative", "Neutral"))</f>
        <v>Neutral</v>
      </c>
    </row>
    <row r="1859" spans="1:15" x14ac:dyDescent="0.3">
      <c r="A1859" s="1">
        <v>43133</v>
      </c>
      <c r="B1859" s="2">
        <v>348.44</v>
      </c>
      <c r="C1859" s="2">
        <v>351.95</v>
      </c>
      <c r="D1859" s="2">
        <v>340.51</v>
      </c>
      <c r="E1859" s="2">
        <v>343.75</v>
      </c>
      <c r="F1859" s="2">
        <v>3674909</v>
      </c>
      <c r="G1859" s="27" t="str">
        <f>TEXT(StockData[[#This Row],[Date]],"dddd")</f>
        <v>Friday</v>
      </c>
      <c r="H1859" s="27" t="str">
        <f>TEXT(StockData[[#This Row],[Date]],"mmm yyyy")</f>
        <v>Feb 2018</v>
      </c>
      <c r="I1859" s="2">
        <f>StockData[[#This Row],[high]] - StockData[[#This Row],[low]]</f>
        <v>11.439999999999998</v>
      </c>
      <c r="J1859" s="27" t="str">
        <f>IF(StockData[[#This Row],[high]]=_xlfn.MAXIFS(StockData[high],StockData[Date],"&lt;="&amp;StockData[[#This Row],[Date]]),"New High","Repeat")</f>
        <v>Repeat</v>
      </c>
      <c r="K1859" s="27" t="str">
        <f>IF(StockData[[#This Row],[Spread]]&lt;5,"Low",IF(StockData[[#This Row],[Spread]]&lt;=15,"Medium","High"))</f>
        <v>Medium</v>
      </c>
      <c r="L1859" s="27" t="str">
        <f>IF(StockData[[#This Row],[Spread]] &gt; AVERAGE(StockData[Spread]) * 1.2, "High", IF(StockData[[#This Row],[Spread]] &lt; AVERAGE(StockData[Spread]) * 0.8, "Low", "Medium"))</f>
        <v>Medium</v>
      </c>
      <c r="M1859" s="13">
        <f>(StockData[[#This Row],[close]] - StockData[[#This Row],[open]] )/ StockData[[#This Row],[open]]</f>
        <v>-1.3459993112157037E-2</v>
      </c>
      <c r="N1859" s="27">
        <f>IF(StockData[[#This Row],[change%]] &gt; 0.02, 0.9, IF(StockData[[#This Row],[change%]] &lt; -0.02, -0.9, 0))</f>
        <v>0</v>
      </c>
      <c r="O1859" s="27" t="str">
        <f>IF(StockData[[#This Row],[sentiment score]] &gt; 0.5, "Positive", IF(StockData[[#This Row],[sentiment score]] &lt; -0.5, "Negative", "Neutral"))</f>
        <v>Neutral</v>
      </c>
    </row>
    <row r="1860" spans="1:15" x14ac:dyDescent="0.3">
      <c r="A1860" s="1">
        <v>43132</v>
      </c>
      <c r="B1860" s="2">
        <v>351</v>
      </c>
      <c r="C1860" s="2">
        <v>359.66</v>
      </c>
      <c r="D1860" s="2">
        <v>348.63</v>
      </c>
      <c r="E1860" s="2">
        <v>349.25</v>
      </c>
      <c r="F1860" s="2">
        <v>4163194</v>
      </c>
      <c r="G1860" s="27" t="str">
        <f>TEXT(StockData[[#This Row],[Date]],"dddd")</f>
        <v>Thursday</v>
      </c>
      <c r="H1860" s="27" t="str">
        <f>TEXT(StockData[[#This Row],[Date]],"mmm yyyy")</f>
        <v>Feb 2018</v>
      </c>
      <c r="I1860" s="2">
        <f>StockData[[#This Row],[high]] - StockData[[#This Row],[low]]</f>
        <v>11.03000000000003</v>
      </c>
      <c r="J1860" s="27" t="str">
        <f>IF(StockData[[#This Row],[high]]=_xlfn.MAXIFS(StockData[high],StockData[Date],"&lt;="&amp;StockData[[#This Row],[Date]]),"New High","Repeat")</f>
        <v>Repeat</v>
      </c>
      <c r="K1860" s="27" t="str">
        <f>IF(StockData[[#This Row],[Spread]]&lt;5,"Low",IF(StockData[[#This Row],[Spread]]&lt;=15,"Medium","High"))</f>
        <v>Medium</v>
      </c>
      <c r="L1860" s="27" t="str">
        <f>IF(StockData[[#This Row],[Spread]] &gt; AVERAGE(StockData[Spread]) * 1.2, "High", IF(StockData[[#This Row],[Spread]] &lt; AVERAGE(StockData[Spread]) * 0.8, "Low", "Medium"))</f>
        <v>Medium</v>
      </c>
      <c r="M1860" s="13">
        <f>(StockData[[#This Row],[close]] - StockData[[#This Row],[open]] )/ StockData[[#This Row],[open]]</f>
        <v>-4.9857549857549857E-3</v>
      </c>
      <c r="N1860" s="27">
        <f>IF(StockData[[#This Row],[change%]] &gt; 0.02, 0.9, IF(StockData[[#This Row],[change%]] &lt; -0.02, -0.9, 0))</f>
        <v>0</v>
      </c>
      <c r="O1860" s="27" t="str">
        <f>IF(StockData[[#This Row],[sentiment score]] &gt; 0.5, "Positive", IF(StockData[[#This Row],[sentiment score]] &lt; -0.5, "Negative", "Neutral"))</f>
        <v>Neutral</v>
      </c>
    </row>
    <row r="1861" spans="1:15" x14ac:dyDescent="0.3">
      <c r="A1861" s="1">
        <v>43131</v>
      </c>
      <c r="B1861" s="2">
        <v>347.51</v>
      </c>
      <c r="C1861" s="2">
        <v>356.19</v>
      </c>
      <c r="D1861" s="2">
        <v>345.19</v>
      </c>
      <c r="E1861" s="2">
        <v>354.31</v>
      </c>
      <c r="F1861" s="2">
        <v>6076998</v>
      </c>
      <c r="G1861" s="27" t="str">
        <f>TEXT(StockData[[#This Row],[Date]],"dddd")</f>
        <v>Wednesday</v>
      </c>
      <c r="H1861" s="27" t="str">
        <f>TEXT(StockData[[#This Row],[Date]],"mmm yyyy")</f>
        <v>Jan 2018</v>
      </c>
      <c r="I1861" s="2">
        <f>StockData[[#This Row],[high]] - StockData[[#This Row],[low]]</f>
        <v>11</v>
      </c>
      <c r="J1861" s="27" t="str">
        <f>IF(StockData[[#This Row],[high]]=_xlfn.MAXIFS(StockData[high],StockData[Date],"&lt;="&amp;StockData[[#This Row],[Date]]),"New High","Repeat")</f>
        <v>Repeat</v>
      </c>
      <c r="K1861" s="27" t="str">
        <f>IF(StockData[[#This Row],[Spread]]&lt;5,"Low",IF(StockData[[#This Row],[Spread]]&lt;=15,"Medium","High"))</f>
        <v>Medium</v>
      </c>
      <c r="L1861" s="27" t="str">
        <f>IF(StockData[[#This Row],[Spread]] &gt; AVERAGE(StockData[Spread]) * 1.2, "High", IF(StockData[[#This Row],[Spread]] &lt; AVERAGE(StockData[Spread]) * 0.8, "Low", "Medium"))</f>
        <v>Medium</v>
      </c>
      <c r="M1861" s="13">
        <f>(StockData[[#This Row],[close]] - StockData[[#This Row],[open]] )/ StockData[[#This Row],[open]]</f>
        <v>1.9567782222094363E-2</v>
      </c>
      <c r="N1861" s="27">
        <f>IF(StockData[[#This Row],[change%]] &gt; 0.02, 0.9, IF(StockData[[#This Row],[change%]] &lt; -0.02, -0.9, 0))</f>
        <v>0</v>
      </c>
      <c r="O1861" s="27" t="str">
        <f>IF(StockData[[#This Row],[sentiment score]] &gt; 0.5, "Positive", IF(StockData[[#This Row],[sentiment score]] &lt; -0.5, "Negative", "Neutral"))</f>
        <v>Neutral</v>
      </c>
    </row>
    <row r="1862" spans="1:15" x14ac:dyDescent="0.3">
      <c r="A1862" s="1">
        <v>43130</v>
      </c>
      <c r="B1862" s="2">
        <v>345.14</v>
      </c>
      <c r="C1862" s="2">
        <v>348.27</v>
      </c>
      <c r="D1862" s="2">
        <v>342.17</v>
      </c>
      <c r="E1862" s="2">
        <v>345.82</v>
      </c>
      <c r="F1862" s="2">
        <v>4696465</v>
      </c>
      <c r="G1862" s="27" t="str">
        <f>TEXT(StockData[[#This Row],[Date]],"dddd")</f>
        <v>Tuesday</v>
      </c>
      <c r="H1862" s="27" t="str">
        <f>TEXT(StockData[[#This Row],[Date]],"mmm yyyy")</f>
        <v>Jan 2018</v>
      </c>
      <c r="I1862" s="2">
        <f>StockData[[#This Row],[high]] - StockData[[#This Row],[low]]</f>
        <v>6.0999999999999659</v>
      </c>
      <c r="J1862" s="27" t="str">
        <f>IF(StockData[[#This Row],[high]]=_xlfn.MAXIFS(StockData[high],StockData[Date],"&lt;="&amp;StockData[[#This Row],[Date]]),"New High","Repeat")</f>
        <v>Repeat</v>
      </c>
      <c r="K1862" s="27" t="str">
        <f>IF(StockData[[#This Row],[Spread]]&lt;5,"Low",IF(StockData[[#This Row],[Spread]]&lt;=15,"Medium","High"))</f>
        <v>Medium</v>
      </c>
      <c r="L1862" s="27" t="str">
        <f>IF(StockData[[#This Row],[Spread]] &gt; AVERAGE(StockData[Spread]) * 1.2, "High", IF(StockData[[#This Row],[Spread]] &lt; AVERAGE(StockData[Spread]) * 0.8, "Low", "Medium"))</f>
        <v>Low</v>
      </c>
      <c r="M1862" s="13">
        <f>(StockData[[#This Row],[close]] - StockData[[#This Row],[open]] )/ StockData[[#This Row],[open]]</f>
        <v>1.9702149852234073E-3</v>
      </c>
      <c r="N1862" s="27">
        <f>IF(StockData[[#This Row],[change%]] &gt; 0.02, 0.9, IF(StockData[[#This Row],[change%]] &lt; -0.02, -0.9, 0))</f>
        <v>0</v>
      </c>
      <c r="O1862" s="27" t="str">
        <f>IF(StockData[[#This Row],[sentiment score]] &gt; 0.5, "Positive", IF(StockData[[#This Row],[sentiment score]] &lt; -0.5, "Negative", "Neutral"))</f>
        <v>Neutral</v>
      </c>
    </row>
    <row r="1863" spans="1:15" x14ac:dyDescent="0.3">
      <c r="A1863" s="1">
        <v>43129</v>
      </c>
      <c r="B1863" s="2">
        <v>339.85</v>
      </c>
      <c r="C1863" s="2">
        <v>350.85</v>
      </c>
      <c r="D1863" s="2">
        <v>338.28</v>
      </c>
      <c r="E1863" s="2">
        <v>349.53</v>
      </c>
      <c r="F1863" s="2">
        <v>4722025</v>
      </c>
      <c r="G1863" s="27" t="str">
        <f>TEXT(StockData[[#This Row],[Date]],"dddd")</f>
        <v>Monday</v>
      </c>
      <c r="H1863" s="27" t="str">
        <f>TEXT(StockData[[#This Row],[Date]],"mmm yyyy")</f>
        <v>Jan 2018</v>
      </c>
      <c r="I1863" s="2">
        <f>StockData[[#This Row],[high]] - StockData[[#This Row],[low]]</f>
        <v>12.57000000000005</v>
      </c>
      <c r="J1863" s="27" t="str">
        <f>IF(StockData[[#This Row],[high]]=_xlfn.MAXIFS(StockData[high],StockData[Date],"&lt;="&amp;StockData[[#This Row],[Date]]),"New High","Repeat")</f>
        <v>Repeat</v>
      </c>
      <c r="K1863" s="27" t="str">
        <f>IF(StockData[[#This Row],[Spread]]&lt;5,"Low",IF(StockData[[#This Row],[Spread]]&lt;=15,"Medium","High"))</f>
        <v>Medium</v>
      </c>
      <c r="L1863" s="27" t="str">
        <f>IF(StockData[[#This Row],[Spread]] &gt; AVERAGE(StockData[Spread]) * 1.2, "High", IF(StockData[[#This Row],[Spread]] &lt; AVERAGE(StockData[Spread]) * 0.8, "Low", "Medium"))</f>
        <v>Medium</v>
      </c>
      <c r="M1863" s="13">
        <f>(StockData[[#This Row],[close]] - StockData[[#This Row],[open]] )/ StockData[[#This Row],[open]]</f>
        <v>2.848315433279373E-2</v>
      </c>
      <c r="N1863" s="27">
        <f>IF(StockData[[#This Row],[change%]] &gt; 0.02, 0.9, IF(StockData[[#This Row],[change%]] &lt; -0.02, -0.9, 0))</f>
        <v>0.9</v>
      </c>
      <c r="O1863" s="27" t="str">
        <f>IF(StockData[[#This Row],[sentiment score]] &gt; 0.5, "Positive", IF(StockData[[#This Row],[sentiment score]] &lt; -0.5, "Negative", "Neutral"))</f>
        <v>Positive</v>
      </c>
    </row>
    <row r="1864" spans="1:15" x14ac:dyDescent="0.3">
      <c r="A1864" s="1">
        <v>43126</v>
      </c>
      <c r="B1864" s="2">
        <v>341.5</v>
      </c>
      <c r="C1864" s="2">
        <v>344</v>
      </c>
      <c r="D1864" s="2">
        <v>335.71</v>
      </c>
      <c r="E1864" s="2">
        <v>342.85</v>
      </c>
      <c r="F1864" s="2">
        <v>4515013</v>
      </c>
      <c r="G1864" s="27" t="str">
        <f>TEXT(StockData[[#This Row],[Date]],"dddd")</f>
        <v>Friday</v>
      </c>
      <c r="H1864" s="27" t="str">
        <f>TEXT(StockData[[#This Row],[Date]],"mmm yyyy")</f>
        <v>Jan 2018</v>
      </c>
      <c r="I1864" s="2">
        <f>StockData[[#This Row],[high]] - StockData[[#This Row],[low]]</f>
        <v>8.2900000000000205</v>
      </c>
      <c r="J1864" s="27" t="str">
        <f>IF(StockData[[#This Row],[high]]=_xlfn.MAXIFS(StockData[high],StockData[Date],"&lt;="&amp;StockData[[#This Row],[Date]]),"New High","Repeat")</f>
        <v>Repeat</v>
      </c>
      <c r="K1864" s="27" t="str">
        <f>IF(StockData[[#This Row],[Spread]]&lt;5,"Low",IF(StockData[[#This Row],[Spread]]&lt;=15,"Medium","High"))</f>
        <v>Medium</v>
      </c>
      <c r="L1864" s="27" t="str">
        <f>IF(StockData[[#This Row],[Spread]] &gt; AVERAGE(StockData[Spread]) * 1.2, "High", IF(StockData[[#This Row],[Spread]] &lt; AVERAGE(StockData[Spread]) * 0.8, "Low", "Medium"))</f>
        <v>Low</v>
      </c>
      <c r="M1864" s="13">
        <f>(StockData[[#This Row],[close]] - StockData[[#This Row],[open]] )/ StockData[[#This Row],[open]]</f>
        <v>3.9531478770132439E-3</v>
      </c>
      <c r="N1864" s="27">
        <f>IF(StockData[[#This Row],[change%]] &gt; 0.02, 0.9, IF(StockData[[#This Row],[change%]] &lt; -0.02, -0.9, 0))</f>
        <v>0</v>
      </c>
      <c r="O1864" s="27" t="str">
        <f>IF(StockData[[#This Row],[sentiment score]] &gt; 0.5, "Positive", IF(StockData[[#This Row],[sentiment score]] &lt; -0.5, "Negative", "Neutral"))</f>
        <v>Neutral</v>
      </c>
    </row>
    <row r="1865" spans="1:15" x14ac:dyDescent="0.3">
      <c r="A1865" s="1">
        <v>43125</v>
      </c>
      <c r="B1865" s="2">
        <v>348.27</v>
      </c>
      <c r="C1865" s="2">
        <v>349.2</v>
      </c>
      <c r="D1865" s="2">
        <v>336.4</v>
      </c>
      <c r="E1865" s="2">
        <v>337.64</v>
      </c>
      <c r="F1865" s="2">
        <v>6640964</v>
      </c>
      <c r="G1865" s="27" t="str">
        <f>TEXT(StockData[[#This Row],[Date]],"dddd")</f>
        <v>Thursday</v>
      </c>
      <c r="H1865" s="27" t="str">
        <f>TEXT(StockData[[#This Row],[Date]],"mmm yyyy")</f>
        <v>Jan 2018</v>
      </c>
      <c r="I1865" s="2">
        <f>StockData[[#This Row],[high]] - StockData[[#This Row],[low]]</f>
        <v>12.800000000000011</v>
      </c>
      <c r="J1865" s="27" t="str">
        <f>IF(StockData[[#This Row],[high]]=_xlfn.MAXIFS(StockData[high],StockData[Date],"&lt;="&amp;StockData[[#This Row],[Date]]),"New High","Repeat")</f>
        <v>Repeat</v>
      </c>
      <c r="K1865" s="27" t="str">
        <f>IF(StockData[[#This Row],[Spread]]&lt;5,"Low",IF(StockData[[#This Row],[Spread]]&lt;=15,"Medium","High"))</f>
        <v>Medium</v>
      </c>
      <c r="L1865" s="27" t="str">
        <f>IF(StockData[[#This Row],[Spread]] &gt; AVERAGE(StockData[Spread]) * 1.2, "High", IF(StockData[[#This Row],[Spread]] &lt; AVERAGE(StockData[Spread]) * 0.8, "Low", "Medium"))</f>
        <v>Medium</v>
      </c>
      <c r="M1865" s="13">
        <f>(StockData[[#This Row],[close]] - StockData[[#This Row],[open]] )/ StockData[[#This Row],[open]]</f>
        <v>-3.0522295919832302E-2</v>
      </c>
      <c r="N1865" s="27">
        <f>IF(StockData[[#This Row],[change%]] &gt; 0.02, 0.9, IF(StockData[[#This Row],[change%]] &lt; -0.02, -0.9, 0))</f>
        <v>-0.9</v>
      </c>
      <c r="O1865" s="27" t="str">
        <f>IF(StockData[[#This Row],[sentiment score]] &gt; 0.5, "Positive", IF(StockData[[#This Row],[sentiment score]] &lt; -0.5, "Negative", "Neutral"))</f>
        <v>Negative</v>
      </c>
    </row>
    <row r="1866" spans="1:15" x14ac:dyDescent="0.3">
      <c r="A1866" s="1">
        <v>43124</v>
      </c>
      <c r="B1866" s="2">
        <v>354.58</v>
      </c>
      <c r="C1866" s="2">
        <v>354.75</v>
      </c>
      <c r="D1866" s="2">
        <v>343.52</v>
      </c>
      <c r="E1866" s="2">
        <v>345.89</v>
      </c>
      <c r="F1866" s="2">
        <v>5251654</v>
      </c>
      <c r="G1866" s="27" t="str">
        <f>TEXT(StockData[[#This Row],[Date]],"dddd")</f>
        <v>Wednesday</v>
      </c>
      <c r="H1866" s="27" t="str">
        <f>TEXT(StockData[[#This Row],[Date]],"mmm yyyy")</f>
        <v>Jan 2018</v>
      </c>
      <c r="I1866" s="2">
        <f>StockData[[#This Row],[high]] - StockData[[#This Row],[low]]</f>
        <v>11.230000000000018</v>
      </c>
      <c r="J1866" s="27" t="str">
        <f>IF(StockData[[#This Row],[high]]=_xlfn.MAXIFS(StockData[high],StockData[Date],"&lt;="&amp;StockData[[#This Row],[Date]]),"New High","Repeat")</f>
        <v>Repeat</v>
      </c>
      <c r="K1866" s="27" t="str">
        <f>IF(StockData[[#This Row],[Spread]]&lt;5,"Low",IF(StockData[[#This Row],[Spread]]&lt;=15,"Medium","High"))</f>
        <v>Medium</v>
      </c>
      <c r="L1866" s="27" t="str">
        <f>IF(StockData[[#This Row],[Spread]] &gt; AVERAGE(StockData[Spread]) * 1.2, "High", IF(StockData[[#This Row],[Spread]] &lt; AVERAGE(StockData[Spread]) * 0.8, "Low", "Medium"))</f>
        <v>Medium</v>
      </c>
      <c r="M1866" s="13">
        <f>(StockData[[#This Row],[close]] - StockData[[#This Row],[open]] )/ StockData[[#This Row],[open]]</f>
        <v>-2.4507868464098366E-2</v>
      </c>
      <c r="N1866" s="27">
        <f>IF(StockData[[#This Row],[change%]] &gt; 0.02, 0.9, IF(StockData[[#This Row],[change%]] &lt; -0.02, -0.9, 0))</f>
        <v>-0.9</v>
      </c>
      <c r="O1866" s="27" t="str">
        <f>IF(StockData[[#This Row],[sentiment score]] &gt; 0.5, "Positive", IF(StockData[[#This Row],[sentiment score]] &lt; -0.5, "Negative", "Neutral"))</f>
        <v>Negative</v>
      </c>
    </row>
    <row r="1867" spans="1:15" x14ac:dyDescent="0.3">
      <c r="A1867" s="1">
        <v>43123</v>
      </c>
      <c r="B1867" s="2">
        <v>360</v>
      </c>
      <c r="C1867" s="2">
        <v>360.5</v>
      </c>
      <c r="D1867" s="2">
        <v>351</v>
      </c>
      <c r="E1867" s="2">
        <v>352.79</v>
      </c>
      <c r="F1867" s="2">
        <v>5428872</v>
      </c>
      <c r="G1867" s="27" t="str">
        <f>TEXT(StockData[[#This Row],[Date]],"dddd")</f>
        <v>Tuesday</v>
      </c>
      <c r="H1867" s="27" t="str">
        <f>TEXT(StockData[[#This Row],[Date]],"mmm yyyy")</f>
        <v>Jan 2018</v>
      </c>
      <c r="I1867" s="2">
        <f>StockData[[#This Row],[high]] - StockData[[#This Row],[low]]</f>
        <v>9.5</v>
      </c>
      <c r="J1867" s="27" t="str">
        <f>IF(StockData[[#This Row],[high]]=_xlfn.MAXIFS(StockData[high],StockData[Date],"&lt;="&amp;StockData[[#This Row],[Date]]),"New High","Repeat")</f>
        <v>Repeat</v>
      </c>
      <c r="K1867" s="27" t="str">
        <f>IF(StockData[[#This Row],[Spread]]&lt;5,"Low",IF(StockData[[#This Row],[Spread]]&lt;=15,"Medium","High"))</f>
        <v>Medium</v>
      </c>
      <c r="L1867" s="27" t="str">
        <f>IF(StockData[[#This Row],[Spread]] &gt; AVERAGE(StockData[Spread]) * 1.2, "High", IF(StockData[[#This Row],[Spread]] &lt; AVERAGE(StockData[Spread]) * 0.8, "Low", "Medium"))</f>
        <v>Low</v>
      </c>
      <c r="M1867" s="13">
        <f>(StockData[[#This Row],[close]] - StockData[[#This Row],[open]] )/ StockData[[#This Row],[open]]</f>
        <v>-2.0027777777777721E-2</v>
      </c>
      <c r="N1867" s="27">
        <f>IF(StockData[[#This Row],[change%]] &gt; 0.02, 0.9, IF(StockData[[#This Row],[change%]] &lt; -0.02, -0.9, 0))</f>
        <v>-0.9</v>
      </c>
      <c r="O1867" s="27" t="str">
        <f>IF(StockData[[#This Row],[sentiment score]] &gt; 0.5, "Positive", IF(StockData[[#This Row],[sentiment score]] &lt; -0.5, "Negative", "Neutral"))</f>
        <v>Negative</v>
      </c>
    </row>
    <row r="1868" spans="1:15" x14ac:dyDescent="0.3">
      <c r="A1868" s="1">
        <v>43122</v>
      </c>
      <c r="B1868" s="2">
        <v>349.4</v>
      </c>
      <c r="C1868" s="2">
        <v>357.83</v>
      </c>
      <c r="D1868" s="2">
        <v>349.2</v>
      </c>
      <c r="E1868" s="2">
        <v>351.56</v>
      </c>
      <c r="F1868" s="2">
        <v>6157941</v>
      </c>
      <c r="G1868" s="27" t="str">
        <f>TEXT(StockData[[#This Row],[Date]],"dddd")</f>
        <v>Monday</v>
      </c>
      <c r="H1868" s="27" t="str">
        <f>TEXT(StockData[[#This Row],[Date]],"mmm yyyy")</f>
        <v>Jan 2018</v>
      </c>
      <c r="I1868" s="2">
        <f>StockData[[#This Row],[high]] - StockData[[#This Row],[low]]</f>
        <v>8.6299999999999955</v>
      </c>
      <c r="J1868" s="27" t="str">
        <f>IF(StockData[[#This Row],[high]]=_xlfn.MAXIFS(StockData[high],StockData[Date],"&lt;="&amp;StockData[[#This Row],[Date]]),"New High","Repeat")</f>
        <v>Repeat</v>
      </c>
      <c r="K1868" s="27" t="str">
        <f>IF(StockData[[#This Row],[Spread]]&lt;5,"Low",IF(StockData[[#This Row],[Spread]]&lt;=15,"Medium","High"))</f>
        <v>Medium</v>
      </c>
      <c r="L1868" s="27" t="str">
        <f>IF(StockData[[#This Row],[Spread]] &gt; AVERAGE(StockData[Spread]) * 1.2, "High", IF(StockData[[#This Row],[Spread]] &lt; AVERAGE(StockData[Spread]) * 0.8, "Low", "Medium"))</f>
        <v>Low</v>
      </c>
      <c r="M1868" s="13">
        <f>(StockData[[#This Row],[close]] - StockData[[#This Row],[open]] )/ StockData[[#This Row],[open]]</f>
        <v>6.1820263308529624E-3</v>
      </c>
      <c r="N1868" s="27">
        <f>IF(StockData[[#This Row],[change%]] &gt; 0.02, 0.9, IF(StockData[[#This Row],[change%]] &lt; -0.02, -0.9, 0))</f>
        <v>0</v>
      </c>
      <c r="O1868" s="27" t="str">
        <f>IF(StockData[[#This Row],[sentiment score]] &gt; 0.5, "Positive", IF(StockData[[#This Row],[sentiment score]] &lt; -0.5, "Negative", "Neutral"))</f>
        <v>Neutral</v>
      </c>
    </row>
    <row r="1869" spans="1:15" x14ac:dyDescent="0.3">
      <c r="A1869" s="1">
        <v>43119</v>
      </c>
      <c r="B1869" s="2">
        <v>345</v>
      </c>
      <c r="C1869" s="2">
        <v>350.59</v>
      </c>
      <c r="D1869" s="2">
        <v>342.6</v>
      </c>
      <c r="E1869" s="2">
        <v>350.02</v>
      </c>
      <c r="F1869" s="2">
        <v>4812052</v>
      </c>
      <c r="G1869" s="27" t="str">
        <f>TEXT(StockData[[#This Row],[Date]],"dddd")</f>
        <v>Friday</v>
      </c>
      <c r="H1869" s="27" t="str">
        <f>TEXT(StockData[[#This Row],[Date]],"mmm yyyy")</f>
        <v>Jan 2018</v>
      </c>
      <c r="I1869" s="2">
        <f>StockData[[#This Row],[high]] - StockData[[#This Row],[low]]</f>
        <v>7.9899999999999523</v>
      </c>
      <c r="J1869" s="27" t="str">
        <f>IF(StockData[[#This Row],[high]]=_xlfn.MAXIFS(StockData[high],StockData[Date],"&lt;="&amp;StockData[[#This Row],[Date]]),"New High","Repeat")</f>
        <v>Repeat</v>
      </c>
      <c r="K1869" s="27" t="str">
        <f>IF(StockData[[#This Row],[Spread]]&lt;5,"Low",IF(StockData[[#This Row],[Spread]]&lt;=15,"Medium","High"))</f>
        <v>Medium</v>
      </c>
      <c r="L1869" s="27" t="str">
        <f>IF(StockData[[#This Row],[Spread]] &gt; AVERAGE(StockData[Spread]) * 1.2, "High", IF(StockData[[#This Row],[Spread]] &lt; AVERAGE(StockData[Spread]) * 0.8, "Low", "Medium"))</f>
        <v>Low</v>
      </c>
      <c r="M1869" s="13">
        <f>(StockData[[#This Row],[close]] - StockData[[#This Row],[open]] )/ StockData[[#This Row],[open]]</f>
        <v>1.4550724637681107E-2</v>
      </c>
      <c r="N1869" s="27">
        <f>IF(StockData[[#This Row],[change%]] &gt; 0.02, 0.9, IF(StockData[[#This Row],[change%]] &lt; -0.02, -0.9, 0))</f>
        <v>0</v>
      </c>
      <c r="O1869" s="27" t="str">
        <f>IF(StockData[[#This Row],[sentiment score]] &gt; 0.5, "Positive", IF(StockData[[#This Row],[sentiment score]] &lt; -0.5, "Negative", "Neutral"))</f>
        <v>Neutral</v>
      </c>
    </row>
    <row r="1870" spans="1:15" x14ac:dyDescent="0.3">
      <c r="A1870" s="1">
        <v>43118</v>
      </c>
      <c r="B1870" s="2">
        <v>345.67</v>
      </c>
      <c r="C1870" s="2">
        <v>352.3</v>
      </c>
      <c r="D1870" s="2">
        <v>343.74</v>
      </c>
      <c r="E1870" s="2">
        <v>344.57</v>
      </c>
      <c r="F1870" s="2">
        <v>5619990</v>
      </c>
      <c r="G1870" s="27" t="str">
        <f>TEXT(StockData[[#This Row],[Date]],"dddd")</f>
        <v>Thursday</v>
      </c>
      <c r="H1870" s="27" t="str">
        <f>TEXT(StockData[[#This Row],[Date]],"mmm yyyy")</f>
        <v>Jan 2018</v>
      </c>
      <c r="I1870" s="2">
        <f>StockData[[#This Row],[high]] - StockData[[#This Row],[low]]</f>
        <v>8.5600000000000023</v>
      </c>
      <c r="J1870" s="27" t="str">
        <f>IF(StockData[[#This Row],[high]]=_xlfn.MAXIFS(StockData[high],StockData[Date],"&lt;="&amp;StockData[[#This Row],[Date]]),"New High","Repeat")</f>
        <v>Repeat</v>
      </c>
      <c r="K1870" s="27" t="str">
        <f>IF(StockData[[#This Row],[Spread]]&lt;5,"Low",IF(StockData[[#This Row],[Spread]]&lt;=15,"Medium","High"))</f>
        <v>Medium</v>
      </c>
      <c r="L1870" s="27" t="str">
        <f>IF(StockData[[#This Row],[Spread]] &gt; AVERAGE(StockData[Spread]) * 1.2, "High", IF(StockData[[#This Row],[Spread]] &lt; AVERAGE(StockData[Spread]) * 0.8, "Low", "Medium"))</f>
        <v>Low</v>
      </c>
      <c r="M1870" s="13">
        <f>(StockData[[#This Row],[close]] - StockData[[#This Row],[open]] )/ StockData[[#This Row],[open]]</f>
        <v>-3.1822258223161474E-3</v>
      </c>
      <c r="N1870" s="27">
        <f>IF(StockData[[#This Row],[change%]] &gt; 0.02, 0.9, IF(StockData[[#This Row],[change%]] &lt; -0.02, -0.9, 0))</f>
        <v>0</v>
      </c>
      <c r="O1870" s="27" t="str">
        <f>IF(StockData[[#This Row],[sentiment score]] &gt; 0.5, "Positive", IF(StockData[[#This Row],[sentiment score]] &lt; -0.5, "Negative", "Neutral"))</f>
        <v>Neutral</v>
      </c>
    </row>
    <row r="1871" spans="1:15" x14ac:dyDescent="0.3">
      <c r="A1871" s="1">
        <v>43117</v>
      </c>
      <c r="B1871" s="2">
        <v>340.47</v>
      </c>
      <c r="C1871" s="2">
        <v>349</v>
      </c>
      <c r="D1871" s="2">
        <v>339.75</v>
      </c>
      <c r="E1871" s="2">
        <v>347.16</v>
      </c>
      <c r="F1871" s="2">
        <v>7062337</v>
      </c>
      <c r="G1871" s="27" t="str">
        <f>TEXT(StockData[[#This Row],[Date]],"dddd")</f>
        <v>Wednesday</v>
      </c>
      <c r="H1871" s="27" t="str">
        <f>TEXT(StockData[[#This Row],[Date]],"mmm yyyy")</f>
        <v>Jan 2018</v>
      </c>
      <c r="I1871" s="2">
        <f>StockData[[#This Row],[high]] - StockData[[#This Row],[low]]</f>
        <v>9.25</v>
      </c>
      <c r="J1871" s="27" t="str">
        <f>IF(StockData[[#This Row],[high]]=_xlfn.MAXIFS(StockData[high],StockData[Date],"&lt;="&amp;StockData[[#This Row],[Date]]),"New High","Repeat")</f>
        <v>Repeat</v>
      </c>
      <c r="K1871" s="27" t="str">
        <f>IF(StockData[[#This Row],[Spread]]&lt;5,"Low",IF(StockData[[#This Row],[Spread]]&lt;=15,"Medium","High"))</f>
        <v>Medium</v>
      </c>
      <c r="L1871" s="27" t="str">
        <f>IF(StockData[[#This Row],[Spread]] &gt; AVERAGE(StockData[Spread]) * 1.2, "High", IF(StockData[[#This Row],[Spread]] &lt; AVERAGE(StockData[Spread]) * 0.8, "Low", "Medium"))</f>
        <v>Low</v>
      </c>
      <c r="M1871" s="13">
        <f>(StockData[[#This Row],[close]] - StockData[[#This Row],[open]] )/ StockData[[#This Row],[open]]</f>
        <v>1.9649308309102116E-2</v>
      </c>
      <c r="N1871" s="27">
        <f>IF(StockData[[#This Row],[change%]] &gt; 0.02, 0.9, IF(StockData[[#This Row],[change%]] &lt; -0.02, -0.9, 0))</f>
        <v>0</v>
      </c>
      <c r="O1871" s="27" t="str">
        <f>IF(StockData[[#This Row],[sentiment score]] &gt; 0.5, "Positive", IF(StockData[[#This Row],[sentiment score]] &lt; -0.5, "Negative", "Neutral"))</f>
        <v>Neutral</v>
      </c>
    </row>
    <row r="1872" spans="1:15" x14ac:dyDescent="0.3">
      <c r="A1872" s="1">
        <v>43116</v>
      </c>
      <c r="B1872" s="2">
        <v>337.54</v>
      </c>
      <c r="C1872" s="2">
        <v>345</v>
      </c>
      <c r="D1872" s="2">
        <v>334.8</v>
      </c>
      <c r="E1872" s="2">
        <v>340.06</v>
      </c>
      <c r="F1872" s="2">
        <v>6392397</v>
      </c>
      <c r="G1872" s="27" t="str">
        <f>TEXT(StockData[[#This Row],[Date]],"dddd")</f>
        <v>Tuesday</v>
      </c>
      <c r="H1872" s="27" t="str">
        <f>TEXT(StockData[[#This Row],[Date]],"mmm yyyy")</f>
        <v>Jan 2018</v>
      </c>
      <c r="I1872" s="2">
        <f>StockData[[#This Row],[high]] - StockData[[#This Row],[low]]</f>
        <v>10.199999999999989</v>
      </c>
      <c r="J1872" s="27" t="str">
        <f>IF(StockData[[#This Row],[high]]=_xlfn.MAXIFS(StockData[high],StockData[Date],"&lt;="&amp;StockData[[#This Row],[Date]]),"New High","Repeat")</f>
        <v>Repeat</v>
      </c>
      <c r="K1872" s="27" t="str">
        <f>IF(StockData[[#This Row],[Spread]]&lt;5,"Low",IF(StockData[[#This Row],[Spread]]&lt;=15,"Medium","High"))</f>
        <v>Medium</v>
      </c>
      <c r="L1872" s="27" t="str">
        <f>IF(StockData[[#This Row],[Spread]] &gt; AVERAGE(StockData[Spread]) * 1.2, "High", IF(StockData[[#This Row],[Spread]] &lt; AVERAGE(StockData[Spread]) * 0.8, "Low", "Medium"))</f>
        <v>Low</v>
      </c>
      <c r="M1872" s="13">
        <f>(StockData[[#This Row],[close]] - StockData[[#This Row],[open]] )/ StockData[[#This Row],[open]]</f>
        <v>7.4657818332641516E-3</v>
      </c>
      <c r="N1872" s="27">
        <f>IF(StockData[[#This Row],[change%]] &gt; 0.02, 0.9, IF(StockData[[#This Row],[change%]] &lt; -0.02, -0.9, 0))</f>
        <v>0</v>
      </c>
      <c r="O1872" s="27" t="str">
        <f>IF(StockData[[#This Row],[sentiment score]] &gt; 0.5, "Positive", IF(StockData[[#This Row],[sentiment score]] &lt; -0.5, "Negative", "Neutral"))</f>
        <v>Neutral</v>
      </c>
    </row>
    <row r="1873" spans="1:15" x14ac:dyDescent="0.3">
      <c r="A1873" s="1">
        <v>43112</v>
      </c>
      <c r="B1873" s="2">
        <v>338.63</v>
      </c>
      <c r="C1873" s="2">
        <v>340.41</v>
      </c>
      <c r="D1873" s="2">
        <v>333.67</v>
      </c>
      <c r="E1873" s="2">
        <v>336.22</v>
      </c>
      <c r="F1873" s="2">
        <v>4805025</v>
      </c>
      <c r="G1873" s="27" t="str">
        <f>TEXT(StockData[[#This Row],[Date]],"dddd")</f>
        <v>Friday</v>
      </c>
      <c r="H1873" s="27" t="str">
        <f>TEXT(StockData[[#This Row],[Date]],"mmm yyyy")</f>
        <v>Jan 2018</v>
      </c>
      <c r="I1873" s="2">
        <f>StockData[[#This Row],[high]] - StockData[[#This Row],[low]]</f>
        <v>6.7400000000000091</v>
      </c>
      <c r="J1873" s="27" t="str">
        <f>IF(StockData[[#This Row],[high]]=_xlfn.MAXIFS(StockData[high],StockData[Date],"&lt;="&amp;StockData[[#This Row],[Date]]),"New High","Repeat")</f>
        <v>Repeat</v>
      </c>
      <c r="K1873" s="27" t="str">
        <f>IF(StockData[[#This Row],[Spread]]&lt;5,"Low",IF(StockData[[#This Row],[Spread]]&lt;=15,"Medium","High"))</f>
        <v>Medium</v>
      </c>
      <c r="L1873" s="27" t="str">
        <f>IF(StockData[[#This Row],[Spread]] &gt; AVERAGE(StockData[Spread]) * 1.2, "High", IF(StockData[[#This Row],[Spread]] &lt; AVERAGE(StockData[Spread]) * 0.8, "Low", "Medium"))</f>
        <v>Low</v>
      </c>
      <c r="M1873" s="13">
        <f>(StockData[[#This Row],[close]] - StockData[[#This Row],[open]] )/ StockData[[#This Row],[open]]</f>
        <v>-7.1169122641229904E-3</v>
      </c>
      <c r="N1873" s="27">
        <f>IF(StockData[[#This Row],[change%]] &gt; 0.02, 0.9, IF(StockData[[#This Row],[change%]] &lt; -0.02, -0.9, 0))</f>
        <v>0</v>
      </c>
      <c r="O1873" s="27" t="str">
        <f>IF(StockData[[#This Row],[sentiment score]] &gt; 0.5, "Positive", IF(StockData[[#This Row],[sentiment score]] &lt; -0.5, "Negative", "Neutral"))</f>
        <v>Neutral</v>
      </c>
    </row>
    <row r="1874" spans="1:15" x14ac:dyDescent="0.3">
      <c r="A1874" s="1">
        <v>43111</v>
      </c>
      <c r="B1874" s="2">
        <v>335.24</v>
      </c>
      <c r="C1874" s="2">
        <v>344.81</v>
      </c>
      <c r="D1874" s="2">
        <v>333.26</v>
      </c>
      <c r="E1874" s="2">
        <v>337.95</v>
      </c>
      <c r="F1874" s="2">
        <v>6619082</v>
      </c>
      <c r="G1874" s="27" t="str">
        <f>TEXT(StockData[[#This Row],[Date]],"dddd")</f>
        <v>Thursday</v>
      </c>
      <c r="H1874" s="27" t="str">
        <f>TEXT(StockData[[#This Row],[Date]],"mmm yyyy")</f>
        <v>Jan 2018</v>
      </c>
      <c r="I1874" s="2">
        <f>StockData[[#This Row],[high]] - StockData[[#This Row],[low]]</f>
        <v>11.550000000000011</v>
      </c>
      <c r="J1874" s="27" t="str">
        <f>IF(StockData[[#This Row],[high]]=_xlfn.MAXIFS(StockData[high],StockData[Date],"&lt;="&amp;StockData[[#This Row],[Date]]),"New High","Repeat")</f>
        <v>Repeat</v>
      </c>
      <c r="K1874" s="27" t="str">
        <f>IF(StockData[[#This Row],[Spread]]&lt;5,"Low",IF(StockData[[#This Row],[Spread]]&lt;=15,"Medium","High"))</f>
        <v>Medium</v>
      </c>
      <c r="L1874" s="27" t="str">
        <f>IF(StockData[[#This Row],[Spread]] &gt; AVERAGE(StockData[Spread]) * 1.2, "High", IF(StockData[[#This Row],[Spread]] &lt; AVERAGE(StockData[Spread]) * 0.8, "Low", "Medium"))</f>
        <v>Medium</v>
      </c>
      <c r="M1874" s="13">
        <f>(StockData[[#This Row],[close]] - StockData[[#This Row],[open]] )/ StockData[[#This Row],[open]]</f>
        <v>8.0837608877221672E-3</v>
      </c>
      <c r="N1874" s="27">
        <f>IF(StockData[[#This Row],[change%]] &gt; 0.02, 0.9, IF(StockData[[#This Row],[change%]] &lt; -0.02, -0.9, 0))</f>
        <v>0</v>
      </c>
      <c r="O1874" s="27" t="str">
        <f>IF(StockData[[#This Row],[sentiment score]] &gt; 0.5, "Positive", IF(StockData[[#This Row],[sentiment score]] &lt; -0.5, "Negative", "Neutral"))</f>
        <v>Neutral</v>
      </c>
    </row>
    <row r="1875" spans="1:15" x14ac:dyDescent="0.3">
      <c r="A1875" s="1">
        <v>43110</v>
      </c>
      <c r="B1875" s="2">
        <v>332.2</v>
      </c>
      <c r="C1875" s="2">
        <v>337</v>
      </c>
      <c r="D1875" s="2">
        <v>330</v>
      </c>
      <c r="E1875" s="2">
        <v>334.8</v>
      </c>
      <c r="F1875" s="2">
        <v>4236168</v>
      </c>
      <c r="G1875" s="27" t="str">
        <f>TEXT(StockData[[#This Row],[Date]],"dddd")</f>
        <v>Wednesday</v>
      </c>
      <c r="H1875" s="27" t="str">
        <f>TEXT(StockData[[#This Row],[Date]],"mmm yyyy")</f>
        <v>Jan 2018</v>
      </c>
      <c r="I1875" s="2">
        <f>StockData[[#This Row],[high]] - StockData[[#This Row],[low]]</f>
        <v>7</v>
      </c>
      <c r="J1875" s="27" t="str">
        <f>IF(StockData[[#This Row],[high]]=_xlfn.MAXIFS(StockData[high],StockData[Date],"&lt;="&amp;StockData[[#This Row],[Date]]),"New High","Repeat")</f>
        <v>Repeat</v>
      </c>
      <c r="K1875" s="27" t="str">
        <f>IF(StockData[[#This Row],[Spread]]&lt;5,"Low",IF(StockData[[#This Row],[Spread]]&lt;=15,"Medium","High"))</f>
        <v>Medium</v>
      </c>
      <c r="L1875" s="27" t="str">
        <f>IF(StockData[[#This Row],[Spread]] &gt; AVERAGE(StockData[Spread]) * 1.2, "High", IF(StockData[[#This Row],[Spread]] &lt; AVERAGE(StockData[Spread]) * 0.8, "Low", "Medium"))</f>
        <v>Low</v>
      </c>
      <c r="M1875" s="13">
        <f>(StockData[[#This Row],[close]] - StockData[[#This Row],[open]] )/ StockData[[#This Row],[open]]</f>
        <v>7.8266104756171666E-3</v>
      </c>
      <c r="N1875" s="27">
        <f>IF(StockData[[#This Row],[change%]] &gt; 0.02, 0.9, IF(StockData[[#This Row],[change%]] &lt; -0.02, -0.9, 0))</f>
        <v>0</v>
      </c>
      <c r="O1875" s="27" t="str">
        <f>IF(StockData[[#This Row],[sentiment score]] &gt; 0.5, "Positive", IF(StockData[[#This Row],[sentiment score]] &lt; -0.5, "Negative", "Neutral"))</f>
        <v>Neutral</v>
      </c>
    </row>
    <row r="1876" spans="1:15" x14ac:dyDescent="0.3">
      <c r="A1876" s="1">
        <v>43109</v>
      </c>
      <c r="B1876" s="2">
        <v>335.16</v>
      </c>
      <c r="C1876" s="2">
        <v>338.8</v>
      </c>
      <c r="D1876" s="2">
        <v>327.39999999999998</v>
      </c>
      <c r="E1876" s="2">
        <v>333.69</v>
      </c>
      <c r="F1876" s="2">
        <v>7109115</v>
      </c>
      <c r="G1876" s="27" t="str">
        <f>TEXT(StockData[[#This Row],[Date]],"dddd")</f>
        <v>Tuesday</v>
      </c>
      <c r="H1876" s="27" t="str">
        <f>TEXT(StockData[[#This Row],[Date]],"mmm yyyy")</f>
        <v>Jan 2018</v>
      </c>
      <c r="I1876" s="2">
        <f>StockData[[#This Row],[high]] - StockData[[#This Row],[low]]</f>
        <v>11.400000000000034</v>
      </c>
      <c r="J1876" s="27" t="str">
        <f>IF(StockData[[#This Row],[high]]=_xlfn.MAXIFS(StockData[high],StockData[Date],"&lt;="&amp;StockData[[#This Row],[Date]]),"New High","Repeat")</f>
        <v>Repeat</v>
      </c>
      <c r="K1876" s="27" t="str">
        <f>IF(StockData[[#This Row],[Spread]]&lt;5,"Low",IF(StockData[[#This Row],[Spread]]&lt;=15,"Medium","High"))</f>
        <v>Medium</v>
      </c>
      <c r="L1876" s="27" t="str">
        <f>IF(StockData[[#This Row],[Spread]] &gt; AVERAGE(StockData[Spread]) * 1.2, "High", IF(StockData[[#This Row],[Spread]] &lt; AVERAGE(StockData[Spread]) * 0.8, "Low", "Medium"))</f>
        <v>Medium</v>
      </c>
      <c r="M1876" s="13">
        <f>(StockData[[#This Row],[close]] - StockData[[#This Row],[open]] )/ StockData[[#This Row],[open]]</f>
        <v>-4.385964912280783E-3</v>
      </c>
      <c r="N1876" s="27">
        <f>IF(StockData[[#This Row],[change%]] &gt; 0.02, 0.9, IF(StockData[[#This Row],[change%]] &lt; -0.02, -0.9, 0))</f>
        <v>0</v>
      </c>
      <c r="O1876" s="27" t="str">
        <f>IF(StockData[[#This Row],[sentiment score]] &gt; 0.5, "Positive", IF(StockData[[#This Row],[sentiment score]] &lt; -0.5, "Negative", "Neutral"))</f>
        <v>Neutral</v>
      </c>
    </row>
    <row r="1877" spans="1:15" x14ac:dyDescent="0.3">
      <c r="A1877" s="1">
        <v>43108</v>
      </c>
      <c r="B1877" s="2">
        <v>316</v>
      </c>
      <c r="C1877" s="2">
        <v>337.02</v>
      </c>
      <c r="D1877" s="2">
        <v>315.5</v>
      </c>
      <c r="E1877" s="2">
        <v>336.41</v>
      </c>
      <c r="F1877" s="2">
        <v>9777059</v>
      </c>
      <c r="G1877" s="27" t="str">
        <f>TEXT(StockData[[#This Row],[Date]],"dddd")</f>
        <v>Monday</v>
      </c>
      <c r="H1877" s="27" t="str">
        <f>TEXT(StockData[[#This Row],[Date]],"mmm yyyy")</f>
        <v>Jan 2018</v>
      </c>
      <c r="I1877" s="2">
        <f>StockData[[#This Row],[high]] - StockData[[#This Row],[low]]</f>
        <v>21.519999999999982</v>
      </c>
      <c r="J1877" s="27" t="str">
        <f>IF(StockData[[#This Row],[high]]=_xlfn.MAXIFS(StockData[high],StockData[Date],"&lt;="&amp;StockData[[#This Row],[Date]]),"New High","Repeat")</f>
        <v>Repeat</v>
      </c>
      <c r="K1877" s="27" t="str">
        <f>IF(StockData[[#This Row],[Spread]]&lt;5,"Low",IF(StockData[[#This Row],[Spread]]&lt;=15,"Medium","High"))</f>
        <v>High</v>
      </c>
      <c r="L1877" s="27" t="str">
        <f>IF(StockData[[#This Row],[Spread]] &gt; AVERAGE(StockData[Spread]) * 1.2, "High", IF(StockData[[#This Row],[Spread]] &lt; AVERAGE(StockData[Spread]) * 0.8, "Low", "Medium"))</f>
        <v>High</v>
      </c>
      <c r="M1877" s="13">
        <f>(StockData[[#This Row],[close]] - StockData[[#This Row],[open]] )/ StockData[[#This Row],[open]]</f>
        <v>6.4588607594936787E-2</v>
      </c>
      <c r="N1877" s="27">
        <f>IF(StockData[[#This Row],[change%]] &gt; 0.02, 0.9, IF(StockData[[#This Row],[change%]] &lt; -0.02, -0.9, 0))</f>
        <v>0.9</v>
      </c>
      <c r="O1877" s="27" t="str">
        <f>IF(StockData[[#This Row],[sentiment score]] &gt; 0.5, "Positive", IF(StockData[[#This Row],[sentiment score]] &lt; -0.5, "Negative", "Neutral"))</f>
        <v>Positive</v>
      </c>
    </row>
    <row r="1878" spans="1:15" x14ac:dyDescent="0.3">
      <c r="A1878" s="1">
        <v>43105</v>
      </c>
      <c r="B1878" s="2">
        <v>316.62</v>
      </c>
      <c r="C1878" s="2">
        <v>317.24</v>
      </c>
      <c r="D1878" s="2">
        <v>312</v>
      </c>
      <c r="E1878" s="2">
        <v>316.58</v>
      </c>
      <c r="F1878" s="2">
        <v>4578729</v>
      </c>
      <c r="G1878" s="27" t="str">
        <f>TEXT(StockData[[#This Row],[Date]],"dddd")</f>
        <v>Friday</v>
      </c>
      <c r="H1878" s="27" t="str">
        <f>TEXT(StockData[[#This Row],[Date]],"mmm yyyy")</f>
        <v>Jan 2018</v>
      </c>
      <c r="I1878" s="2">
        <f>StockData[[#This Row],[high]] - StockData[[#This Row],[low]]</f>
        <v>5.2400000000000091</v>
      </c>
      <c r="J1878" s="27" t="str">
        <f>IF(StockData[[#This Row],[high]]=_xlfn.MAXIFS(StockData[high],StockData[Date],"&lt;="&amp;StockData[[#This Row],[Date]]),"New High","Repeat")</f>
        <v>Repeat</v>
      </c>
      <c r="K1878" s="27" t="str">
        <f>IF(StockData[[#This Row],[Spread]]&lt;5,"Low",IF(StockData[[#This Row],[Spread]]&lt;=15,"Medium","High"))</f>
        <v>Medium</v>
      </c>
      <c r="L1878" s="27" t="str">
        <f>IF(StockData[[#This Row],[Spread]] &gt; AVERAGE(StockData[Spread]) * 1.2, "High", IF(StockData[[#This Row],[Spread]] &lt; AVERAGE(StockData[Spread]) * 0.8, "Low", "Medium"))</f>
        <v>Low</v>
      </c>
      <c r="M1878" s="13">
        <f>(StockData[[#This Row],[close]] - StockData[[#This Row],[open]] )/ StockData[[#This Row],[open]]</f>
        <v>-1.2633440717585895E-4</v>
      </c>
      <c r="N1878" s="27">
        <f>IF(StockData[[#This Row],[change%]] &gt; 0.02, 0.9, IF(StockData[[#This Row],[change%]] &lt; -0.02, -0.9, 0))</f>
        <v>0</v>
      </c>
      <c r="O1878" s="27" t="str">
        <f>IF(StockData[[#This Row],[sentiment score]] &gt; 0.5, "Positive", IF(StockData[[#This Row],[sentiment score]] &lt; -0.5, "Negative", "Neutral"))</f>
        <v>Neutral</v>
      </c>
    </row>
    <row r="1879" spans="1:15" x14ac:dyDescent="0.3">
      <c r="A1879" s="1">
        <v>43104</v>
      </c>
      <c r="B1879" s="2">
        <v>312.87</v>
      </c>
      <c r="C1879" s="2">
        <v>318.55</v>
      </c>
      <c r="D1879" s="2">
        <v>305.68</v>
      </c>
      <c r="E1879" s="2">
        <v>314.62</v>
      </c>
      <c r="F1879" s="2">
        <v>9915932</v>
      </c>
      <c r="G1879" s="27" t="str">
        <f>TEXT(StockData[[#This Row],[Date]],"dddd")</f>
        <v>Thursday</v>
      </c>
      <c r="H1879" s="27" t="str">
        <f>TEXT(StockData[[#This Row],[Date]],"mmm yyyy")</f>
        <v>Jan 2018</v>
      </c>
      <c r="I1879" s="2">
        <f>StockData[[#This Row],[high]] - StockData[[#This Row],[low]]</f>
        <v>12.870000000000005</v>
      </c>
      <c r="J1879" s="27" t="str">
        <f>IF(StockData[[#This Row],[high]]=_xlfn.MAXIFS(StockData[high],StockData[Date],"&lt;="&amp;StockData[[#This Row],[Date]]),"New High","Repeat")</f>
        <v>Repeat</v>
      </c>
      <c r="K1879" s="27" t="str">
        <f>IF(StockData[[#This Row],[Spread]]&lt;5,"Low",IF(StockData[[#This Row],[Spread]]&lt;=15,"Medium","High"))</f>
        <v>Medium</v>
      </c>
      <c r="L1879" s="27" t="str">
        <f>IF(StockData[[#This Row],[Spread]] &gt; AVERAGE(StockData[Spread]) * 1.2, "High", IF(StockData[[#This Row],[Spread]] &lt; AVERAGE(StockData[Spread]) * 0.8, "Low", "Medium"))</f>
        <v>Medium</v>
      </c>
      <c r="M1879" s="13">
        <f>(StockData[[#This Row],[close]] - StockData[[#This Row],[open]] )/ StockData[[#This Row],[open]]</f>
        <v>5.5933774411097261E-3</v>
      </c>
      <c r="N1879" s="27">
        <f>IF(StockData[[#This Row],[change%]] &gt; 0.02, 0.9, IF(StockData[[#This Row],[change%]] &lt; -0.02, -0.9, 0))</f>
        <v>0</v>
      </c>
      <c r="O1879" s="27" t="str">
        <f>IF(StockData[[#This Row],[sentiment score]] &gt; 0.5, "Positive", IF(StockData[[#This Row],[sentiment score]] &lt; -0.5, "Negative", "Neutral"))</f>
        <v>Neutral</v>
      </c>
    </row>
    <row r="1880" spans="1:15" x14ac:dyDescent="0.3">
      <c r="A1880" s="1">
        <v>43103</v>
      </c>
      <c r="B1880" s="2">
        <v>321</v>
      </c>
      <c r="C1880" s="2">
        <v>325.25</v>
      </c>
      <c r="D1880" s="2">
        <v>315.55</v>
      </c>
      <c r="E1880" s="2">
        <v>317.25</v>
      </c>
      <c r="F1880" s="2">
        <v>4185665</v>
      </c>
      <c r="G1880" s="27" t="str">
        <f>TEXT(StockData[[#This Row],[Date]],"dddd")</f>
        <v>Wednesday</v>
      </c>
      <c r="H1880" s="27" t="str">
        <f>TEXT(StockData[[#This Row],[Date]],"mmm yyyy")</f>
        <v>Jan 2018</v>
      </c>
      <c r="I1880" s="2">
        <f>StockData[[#This Row],[high]] - StockData[[#This Row],[low]]</f>
        <v>9.6999999999999886</v>
      </c>
      <c r="J1880" s="27" t="str">
        <f>IF(StockData[[#This Row],[high]]=_xlfn.MAXIFS(StockData[high],StockData[Date],"&lt;="&amp;StockData[[#This Row],[Date]]),"New High","Repeat")</f>
        <v>Repeat</v>
      </c>
      <c r="K1880" s="27" t="str">
        <f>IF(StockData[[#This Row],[Spread]]&lt;5,"Low",IF(StockData[[#This Row],[Spread]]&lt;=15,"Medium","High"))</f>
        <v>Medium</v>
      </c>
      <c r="L1880" s="27" t="str">
        <f>IF(StockData[[#This Row],[Spread]] &gt; AVERAGE(StockData[Spread]) * 1.2, "High", IF(StockData[[#This Row],[Spread]] &lt; AVERAGE(StockData[Spread]) * 0.8, "Low", "Medium"))</f>
        <v>Low</v>
      </c>
      <c r="M1880" s="13">
        <f>(StockData[[#This Row],[close]] - StockData[[#This Row],[open]] )/ StockData[[#This Row],[open]]</f>
        <v>-1.1682242990654205E-2</v>
      </c>
      <c r="N1880" s="27">
        <f>IF(StockData[[#This Row],[change%]] &gt; 0.02, 0.9, IF(StockData[[#This Row],[change%]] &lt; -0.02, -0.9, 0))</f>
        <v>0</v>
      </c>
      <c r="O1880" s="27" t="str">
        <f>IF(StockData[[#This Row],[sentiment score]] &gt; 0.5, "Positive", IF(StockData[[#This Row],[sentiment score]] &lt; -0.5, "Negative", "Neutral"))</f>
        <v>Neutral</v>
      </c>
    </row>
    <row r="1881" spans="1:15" x14ac:dyDescent="0.3">
      <c r="A1881" s="1">
        <v>43102</v>
      </c>
      <c r="B1881" s="2">
        <v>312</v>
      </c>
      <c r="C1881" s="2">
        <v>322.11</v>
      </c>
      <c r="D1881" s="2">
        <v>311</v>
      </c>
      <c r="E1881" s="2">
        <v>320.52999999999997</v>
      </c>
      <c r="F1881" s="2">
        <v>4326988</v>
      </c>
      <c r="G1881" s="27" t="str">
        <f>TEXT(StockData[[#This Row],[Date]],"dddd")</f>
        <v>Tuesday</v>
      </c>
      <c r="H1881" s="27" t="str">
        <f>TEXT(StockData[[#This Row],[Date]],"mmm yyyy")</f>
        <v>Jan 2018</v>
      </c>
      <c r="I1881" s="2">
        <f>StockData[[#This Row],[high]] - StockData[[#This Row],[low]]</f>
        <v>11.110000000000014</v>
      </c>
      <c r="J1881" s="27" t="str">
        <f>IF(StockData[[#This Row],[high]]=_xlfn.MAXIFS(StockData[high],StockData[Date],"&lt;="&amp;StockData[[#This Row],[Date]]),"New High","Repeat")</f>
        <v>Repeat</v>
      </c>
      <c r="K1881" s="27" t="str">
        <f>IF(StockData[[#This Row],[Spread]]&lt;5,"Low",IF(StockData[[#This Row],[Spread]]&lt;=15,"Medium","High"))</f>
        <v>Medium</v>
      </c>
      <c r="L1881" s="27" t="str">
        <f>IF(StockData[[#This Row],[Spread]] &gt; AVERAGE(StockData[Spread]) * 1.2, "High", IF(StockData[[#This Row],[Spread]] &lt; AVERAGE(StockData[Spread]) * 0.8, "Low", "Medium"))</f>
        <v>Medium</v>
      </c>
      <c r="M1881" s="13">
        <f>(StockData[[#This Row],[close]] - StockData[[#This Row],[open]] )/ StockData[[#This Row],[open]]</f>
        <v>2.7339743589743504E-2</v>
      </c>
      <c r="N1881" s="27">
        <f>IF(StockData[[#This Row],[change%]] &gt; 0.02, 0.9, IF(StockData[[#This Row],[change%]] &lt; -0.02, -0.9, 0))</f>
        <v>0.9</v>
      </c>
      <c r="O1881" s="27" t="str">
        <f>IF(StockData[[#This Row],[sentiment score]] &gt; 0.5, "Positive", IF(StockData[[#This Row],[sentiment score]] &lt; -0.5, "Negative", "Neutral"))</f>
        <v>Positive</v>
      </c>
    </row>
    <row r="1882" spans="1:15" x14ac:dyDescent="0.3">
      <c r="A1882" s="1">
        <v>43098</v>
      </c>
      <c r="B1882" s="2">
        <v>316.18</v>
      </c>
      <c r="C1882" s="2">
        <v>316.41000000000003</v>
      </c>
      <c r="D1882" s="2">
        <v>310</v>
      </c>
      <c r="E1882" s="2">
        <v>311.35000000000002</v>
      </c>
      <c r="F1882" s="2">
        <v>3727621</v>
      </c>
      <c r="G1882" s="27" t="str">
        <f>TEXT(StockData[[#This Row],[Date]],"dddd")</f>
        <v>Friday</v>
      </c>
      <c r="H1882" s="27" t="str">
        <f>TEXT(StockData[[#This Row],[Date]],"mmm yyyy")</f>
        <v>Dec 2017</v>
      </c>
      <c r="I1882" s="2">
        <f>StockData[[#This Row],[high]] - StockData[[#This Row],[low]]</f>
        <v>6.410000000000025</v>
      </c>
      <c r="J1882" s="27" t="str">
        <f>IF(StockData[[#This Row],[high]]=_xlfn.MAXIFS(StockData[high],StockData[Date],"&lt;="&amp;StockData[[#This Row],[Date]]),"New High","Repeat")</f>
        <v>Repeat</v>
      </c>
      <c r="K1882" s="27" t="str">
        <f>IF(StockData[[#This Row],[Spread]]&lt;5,"Low",IF(StockData[[#This Row],[Spread]]&lt;=15,"Medium","High"))</f>
        <v>Medium</v>
      </c>
      <c r="L1882" s="27" t="str">
        <f>IF(StockData[[#This Row],[Spread]] &gt; AVERAGE(StockData[Spread]) * 1.2, "High", IF(StockData[[#This Row],[Spread]] &lt; AVERAGE(StockData[Spread]) * 0.8, "Low", "Medium"))</f>
        <v>Low</v>
      </c>
      <c r="M1882" s="13">
        <f>(StockData[[#This Row],[close]] - StockData[[#This Row],[open]] )/ StockData[[#This Row],[open]]</f>
        <v>-1.527610854576502E-2</v>
      </c>
      <c r="N1882" s="27">
        <f>IF(StockData[[#This Row],[change%]] &gt; 0.02, 0.9, IF(StockData[[#This Row],[change%]] &lt; -0.02, -0.9, 0))</f>
        <v>0</v>
      </c>
      <c r="O1882" s="27" t="str">
        <f>IF(StockData[[#This Row],[sentiment score]] &gt; 0.5, "Positive", IF(StockData[[#This Row],[sentiment score]] &lt; -0.5, "Negative", "Neutral"))</f>
        <v>Neutral</v>
      </c>
    </row>
    <row r="1883" spans="1:15" x14ac:dyDescent="0.3">
      <c r="A1883" s="1">
        <v>43097</v>
      </c>
      <c r="B1883" s="2">
        <v>311.75</v>
      </c>
      <c r="C1883" s="2">
        <v>315.82</v>
      </c>
      <c r="D1883" s="2">
        <v>309.54000000000002</v>
      </c>
      <c r="E1883" s="2">
        <v>315.36</v>
      </c>
      <c r="F1883" s="2">
        <v>4294689</v>
      </c>
      <c r="G1883" s="27" t="str">
        <f>TEXT(StockData[[#This Row],[Date]],"dddd")</f>
        <v>Thursday</v>
      </c>
      <c r="H1883" s="27" t="str">
        <f>TEXT(StockData[[#This Row],[Date]],"mmm yyyy")</f>
        <v>Dec 2017</v>
      </c>
      <c r="I1883" s="2">
        <f>StockData[[#This Row],[high]] - StockData[[#This Row],[low]]</f>
        <v>6.2799999999999727</v>
      </c>
      <c r="J1883" s="27" t="str">
        <f>IF(StockData[[#This Row],[high]]=_xlfn.MAXIFS(StockData[high],StockData[Date],"&lt;="&amp;StockData[[#This Row],[Date]]),"New High","Repeat")</f>
        <v>Repeat</v>
      </c>
      <c r="K1883" s="27" t="str">
        <f>IF(StockData[[#This Row],[Spread]]&lt;5,"Low",IF(StockData[[#This Row],[Spread]]&lt;=15,"Medium","High"))</f>
        <v>Medium</v>
      </c>
      <c r="L1883" s="27" t="str">
        <f>IF(StockData[[#This Row],[Spread]] &gt; AVERAGE(StockData[Spread]) * 1.2, "High", IF(StockData[[#This Row],[Spread]] &lt; AVERAGE(StockData[Spread]) * 0.8, "Low", "Medium"))</f>
        <v>Low</v>
      </c>
      <c r="M1883" s="13">
        <f>(StockData[[#This Row],[close]] - StockData[[#This Row],[open]] )/ StockData[[#This Row],[open]]</f>
        <v>1.1579791499599082E-2</v>
      </c>
      <c r="N1883" s="27">
        <f>IF(StockData[[#This Row],[change%]] &gt; 0.02, 0.9, IF(StockData[[#This Row],[change%]] &lt; -0.02, -0.9, 0))</f>
        <v>0</v>
      </c>
      <c r="O1883" s="27" t="str">
        <f>IF(StockData[[#This Row],[sentiment score]] &gt; 0.5, "Positive", IF(StockData[[#This Row],[sentiment score]] &lt; -0.5, "Negative", "Neutral"))</f>
        <v>Neutral</v>
      </c>
    </row>
    <row r="1884" spans="1:15" x14ac:dyDescent="0.3">
      <c r="A1884" s="1">
        <v>43096</v>
      </c>
      <c r="B1884" s="2">
        <v>316</v>
      </c>
      <c r="C1884" s="2">
        <v>317.68</v>
      </c>
      <c r="D1884" s="2">
        <v>310.75</v>
      </c>
      <c r="E1884" s="2">
        <v>311.64</v>
      </c>
      <c r="F1884" s="2">
        <v>4645441</v>
      </c>
      <c r="G1884" s="27" t="str">
        <f>TEXT(StockData[[#This Row],[Date]],"dddd")</f>
        <v>Wednesday</v>
      </c>
      <c r="H1884" s="27" t="str">
        <f>TEXT(StockData[[#This Row],[Date]],"mmm yyyy")</f>
        <v>Dec 2017</v>
      </c>
      <c r="I1884" s="2">
        <f>StockData[[#This Row],[high]] - StockData[[#This Row],[low]]</f>
        <v>6.9300000000000068</v>
      </c>
      <c r="J1884" s="27" t="str">
        <f>IF(StockData[[#This Row],[high]]=_xlfn.MAXIFS(StockData[high],StockData[Date],"&lt;="&amp;StockData[[#This Row],[Date]]),"New High","Repeat")</f>
        <v>Repeat</v>
      </c>
      <c r="K1884" s="27" t="str">
        <f>IF(StockData[[#This Row],[Spread]]&lt;5,"Low",IF(StockData[[#This Row],[Spread]]&lt;=15,"Medium","High"))</f>
        <v>Medium</v>
      </c>
      <c r="L1884" s="27" t="str">
        <f>IF(StockData[[#This Row],[Spread]] &gt; AVERAGE(StockData[Spread]) * 1.2, "High", IF(StockData[[#This Row],[Spread]] &lt; AVERAGE(StockData[Spread]) * 0.8, "Low", "Medium"))</f>
        <v>Low</v>
      </c>
      <c r="M1884" s="13">
        <f>(StockData[[#This Row],[close]] - StockData[[#This Row],[open]] )/ StockData[[#This Row],[open]]</f>
        <v>-1.3797468354430423E-2</v>
      </c>
      <c r="N1884" s="27">
        <f>IF(StockData[[#This Row],[change%]] &gt; 0.02, 0.9, IF(StockData[[#This Row],[change%]] &lt; -0.02, -0.9, 0))</f>
        <v>0</v>
      </c>
      <c r="O1884" s="27" t="str">
        <f>IF(StockData[[#This Row],[sentiment score]] &gt; 0.5, "Positive", IF(StockData[[#This Row],[sentiment score]] &lt; -0.5, "Negative", "Neutral"))</f>
        <v>Neutral</v>
      </c>
    </row>
    <row r="1885" spans="1:15" x14ac:dyDescent="0.3">
      <c r="A1885" s="1">
        <v>43095</v>
      </c>
      <c r="B1885" s="2">
        <v>323.83</v>
      </c>
      <c r="C1885" s="2">
        <v>323.94</v>
      </c>
      <c r="D1885" s="2">
        <v>316.58</v>
      </c>
      <c r="E1885" s="2">
        <v>317.29000000000002</v>
      </c>
      <c r="F1885" s="2">
        <v>4321909</v>
      </c>
      <c r="G1885" s="27" t="str">
        <f>TEXT(StockData[[#This Row],[Date]],"dddd")</f>
        <v>Tuesday</v>
      </c>
      <c r="H1885" s="27" t="str">
        <f>TEXT(StockData[[#This Row],[Date]],"mmm yyyy")</f>
        <v>Dec 2017</v>
      </c>
      <c r="I1885" s="2">
        <f>StockData[[#This Row],[high]] - StockData[[#This Row],[low]]</f>
        <v>7.3600000000000136</v>
      </c>
      <c r="J1885" s="27" t="str">
        <f>IF(StockData[[#This Row],[high]]=_xlfn.MAXIFS(StockData[high],StockData[Date],"&lt;="&amp;StockData[[#This Row],[Date]]),"New High","Repeat")</f>
        <v>Repeat</v>
      </c>
      <c r="K1885" s="27" t="str">
        <f>IF(StockData[[#This Row],[Spread]]&lt;5,"Low",IF(StockData[[#This Row],[Spread]]&lt;=15,"Medium","High"))</f>
        <v>Medium</v>
      </c>
      <c r="L1885" s="27" t="str">
        <f>IF(StockData[[#This Row],[Spread]] &gt; AVERAGE(StockData[Spread]) * 1.2, "High", IF(StockData[[#This Row],[Spread]] &lt; AVERAGE(StockData[Spread]) * 0.8, "Low", "Medium"))</f>
        <v>Low</v>
      </c>
      <c r="M1885" s="13">
        <f>(StockData[[#This Row],[close]] - StockData[[#This Row],[open]] )/ StockData[[#This Row],[open]]</f>
        <v>-2.0195781737331206E-2</v>
      </c>
      <c r="N1885" s="27">
        <f>IF(StockData[[#This Row],[change%]] &gt; 0.02, 0.9, IF(StockData[[#This Row],[change%]] &lt; -0.02, -0.9, 0))</f>
        <v>-0.9</v>
      </c>
      <c r="O1885" s="27" t="str">
        <f>IF(StockData[[#This Row],[sentiment score]] &gt; 0.5, "Positive", IF(StockData[[#This Row],[sentiment score]] &lt; -0.5, "Negative", "Neutral"))</f>
        <v>Negative</v>
      </c>
    </row>
    <row r="1886" spans="1:15" x14ac:dyDescent="0.3">
      <c r="A1886" s="1">
        <v>43091</v>
      </c>
      <c r="B1886" s="2">
        <v>329.51</v>
      </c>
      <c r="C1886" s="2">
        <v>330.92</v>
      </c>
      <c r="D1886" s="2">
        <v>324.82</v>
      </c>
      <c r="E1886" s="2">
        <v>325.2</v>
      </c>
      <c r="F1886" s="2">
        <v>4186131</v>
      </c>
      <c r="G1886" s="27" t="str">
        <f>TEXT(StockData[[#This Row],[Date]],"dddd")</f>
        <v>Friday</v>
      </c>
      <c r="H1886" s="27" t="str">
        <f>TEXT(StockData[[#This Row],[Date]],"mmm yyyy")</f>
        <v>Dec 2017</v>
      </c>
      <c r="I1886" s="2">
        <f>StockData[[#This Row],[high]] - StockData[[#This Row],[low]]</f>
        <v>6.1000000000000227</v>
      </c>
      <c r="J1886" s="27" t="str">
        <f>IF(StockData[[#This Row],[high]]=_xlfn.MAXIFS(StockData[high],StockData[Date],"&lt;="&amp;StockData[[#This Row],[Date]]),"New High","Repeat")</f>
        <v>Repeat</v>
      </c>
      <c r="K1886" s="27" t="str">
        <f>IF(StockData[[#This Row],[Spread]]&lt;5,"Low",IF(StockData[[#This Row],[Spread]]&lt;=15,"Medium","High"))</f>
        <v>Medium</v>
      </c>
      <c r="L1886" s="27" t="str">
        <f>IF(StockData[[#This Row],[Spread]] &gt; AVERAGE(StockData[Spread]) * 1.2, "High", IF(StockData[[#This Row],[Spread]] &lt; AVERAGE(StockData[Spread]) * 0.8, "Low", "Medium"))</f>
        <v>Low</v>
      </c>
      <c r="M1886" s="13">
        <f>(StockData[[#This Row],[close]] - StockData[[#This Row],[open]] )/ StockData[[#This Row],[open]]</f>
        <v>-1.308002792024522E-2</v>
      </c>
      <c r="N1886" s="27">
        <f>IF(StockData[[#This Row],[change%]] &gt; 0.02, 0.9, IF(StockData[[#This Row],[change%]] &lt; -0.02, -0.9, 0))</f>
        <v>0</v>
      </c>
      <c r="O1886" s="27" t="str">
        <f>IF(StockData[[#This Row],[sentiment score]] &gt; 0.5, "Positive", IF(StockData[[#This Row],[sentiment score]] &lt; -0.5, "Negative", "Neutral"))</f>
        <v>Neutral</v>
      </c>
    </row>
    <row r="1887" spans="1:15" x14ac:dyDescent="0.3">
      <c r="A1887" s="1">
        <v>43090</v>
      </c>
      <c r="B1887" s="2">
        <v>329.59</v>
      </c>
      <c r="C1887" s="2">
        <v>333.74</v>
      </c>
      <c r="D1887" s="2">
        <v>327.20999999999998</v>
      </c>
      <c r="E1887" s="2">
        <v>331.66</v>
      </c>
      <c r="F1887" s="2">
        <v>4344701</v>
      </c>
      <c r="G1887" s="27" t="str">
        <f>TEXT(StockData[[#This Row],[Date]],"dddd")</f>
        <v>Thursday</v>
      </c>
      <c r="H1887" s="27" t="str">
        <f>TEXT(StockData[[#This Row],[Date]],"mmm yyyy")</f>
        <v>Dec 2017</v>
      </c>
      <c r="I1887" s="2">
        <f>StockData[[#This Row],[high]] - StockData[[#This Row],[low]]</f>
        <v>6.5300000000000296</v>
      </c>
      <c r="J1887" s="27" t="str">
        <f>IF(StockData[[#This Row],[high]]=_xlfn.MAXIFS(StockData[high],StockData[Date],"&lt;="&amp;StockData[[#This Row],[Date]]),"New High","Repeat")</f>
        <v>Repeat</v>
      </c>
      <c r="K1887" s="27" t="str">
        <f>IF(StockData[[#This Row],[Spread]]&lt;5,"Low",IF(StockData[[#This Row],[Spread]]&lt;=15,"Medium","High"))</f>
        <v>Medium</v>
      </c>
      <c r="L1887" s="27" t="str">
        <f>IF(StockData[[#This Row],[Spread]] &gt; AVERAGE(StockData[Spread]) * 1.2, "High", IF(StockData[[#This Row],[Spread]] &lt; AVERAGE(StockData[Spread]) * 0.8, "Low", "Medium"))</f>
        <v>Low</v>
      </c>
      <c r="M1887" s="13">
        <f>(StockData[[#This Row],[close]] - StockData[[#This Row],[open]] )/ StockData[[#This Row],[open]]</f>
        <v>6.2805303558968722E-3</v>
      </c>
      <c r="N1887" s="27">
        <f>IF(StockData[[#This Row],[change%]] &gt; 0.02, 0.9, IF(StockData[[#This Row],[change%]] &lt; -0.02, -0.9, 0))</f>
        <v>0</v>
      </c>
      <c r="O1887" s="27" t="str">
        <f>IF(StockData[[#This Row],[sentiment score]] &gt; 0.5, "Positive", IF(StockData[[#This Row],[sentiment score]] &lt; -0.5, "Negative", "Neutral"))</f>
        <v>Neutral</v>
      </c>
    </row>
    <row r="1888" spans="1:15" x14ac:dyDescent="0.3">
      <c r="A1888" s="1">
        <v>43089</v>
      </c>
      <c r="B1888" s="2">
        <v>332.69</v>
      </c>
      <c r="C1888" s="2">
        <v>333.1</v>
      </c>
      <c r="D1888" s="2">
        <v>325.04000000000002</v>
      </c>
      <c r="E1888" s="2">
        <v>328.98</v>
      </c>
      <c r="F1888" s="2">
        <v>5937684</v>
      </c>
      <c r="G1888" s="27" t="str">
        <f>TEXT(StockData[[#This Row],[Date]],"dddd")</f>
        <v>Wednesday</v>
      </c>
      <c r="H1888" s="27" t="str">
        <f>TEXT(StockData[[#This Row],[Date]],"mmm yyyy")</f>
        <v>Dec 2017</v>
      </c>
      <c r="I1888" s="2">
        <f>StockData[[#This Row],[high]] - StockData[[#This Row],[low]]</f>
        <v>8.0600000000000023</v>
      </c>
      <c r="J1888" s="27" t="str">
        <f>IF(StockData[[#This Row],[high]]=_xlfn.MAXIFS(StockData[high],StockData[Date],"&lt;="&amp;StockData[[#This Row],[Date]]),"New High","Repeat")</f>
        <v>Repeat</v>
      </c>
      <c r="K1888" s="27" t="str">
        <f>IF(StockData[[#This Row],[Spread]]&lt;5,"Low",IF(StockData[[#This Row],[Spread]]&lt;=15,"Medium","High"))</f>
        <v>Medium</v>
      </c>
      <c r="L1888" s="27" t="str">
        <f>IF(StockData[[#This Row],[Spread]] &gt; AVERAGE(StockData[Spread]) * 1.2, "High", IF(StockData[[#This Row],[Spread]] &lt; AVERAGE(StockData[Spread]) * 0.8, "Low", "Medium"))</f>
        <v>Low</v>
      </c>
      <c r="M1888" s="13">
        <f>(StockData[[#This Row],[close]] - StockData[[#This Row],[open]] )/ StockData[[#This Row],[open]]</f>
        <v>-1.115152243830587E-2</v>
      </c>
      <c r="N1888" s="27">
        <f>IF(StockData[[#This Row],[change%]] &gt; 0.02, 0.9, IF(StockData[[#This Row],[change%]] &lt; -0.02, -0.9, 0))</f>
        <v>0</v>
      </c>
      <c r="O1888" s="27" t="str">
        <f>IF(StockData[[#This Row],[sentiment score]] &gt; 0.5, "Positive", IF(StockData[[#This Row],[sentiment score]] &lt; -0.5, "Negative", "Neutral"))</f>
        <v>Neutral</v>
      </c>
    </row>
    <row r="1889" spans="1:15" x14ac:dyDescent="0.3">
      <c r="A1889" s="1">
        <v>43088</v>
      </c>
      <c r="B1889" s="2">
        <v>340.26</v>
      </c>
      <c r="C1889" s="2">
        <v>341.49</v>
      </c>
      <c r="D1889" s="2">
        <v>330.3</v>
      </c>
      <c r="E1889" s="2">
        <v>331.1</v>
      </c>
      <c r="F1889" s="2">
        <v>6792009</v>
      </c>
      <c r="G1889" s="27" t="str">
        <f>TEXT(StockData[[#This Row],[Date]],"dddd")</f>
        <v>Tuesday</v>
      </c>
      <c r="H1889" s="27" t="str">
        <f>TEXT(StockData[[#This Row],[Date]],"mmm yyyy")</f>
        <v>Dec 2017</v>
      </c>
      <c r="I1889" s="2">
        <f>StockData[[#This Row],[high]] - StockData[[#This Row],[low]]</f>
        <v>11.189999999999998</v>
      </c>
      <c r="J1889" s="27" t="str">
        <f>IF(StockData[[#This Row],[high]]=_xlfn.MAXIFS(StockData[high],StockData[Date],"&lt;="&amp;StockData[[#This Row],[Date]]),"New High","Repeat")</f>
        <v>Repeat</v>
      </c>
      <c r="K1889" s="27" t="str">
        <f>IF(StockData[[#This Row],[Spread]]&lt;5,"Low",IF(StockData[[#This Row],[Spread]]&lt;=15,"Medium","High"))</f>
        <v>Medium</v>
      </c>
      <c r="L1889" s="27" t="str">
        <f>IF(StockData[[#This Row],[Spread]] &gt; AVERAGE(StockData[Spread]) * 1.2, "High", IF(StockData[[#This Row],[Spread]] &lt; AVERAGE(StockData[Spread]) * 0.8, "Low", "Medium"))</f>
        <v>Medium</v>
      </c>
      <c r="M1889" s="13">
        <f>(StockData[[#This Row],[close]] - StockData[[#This Row],[open]] )/ StockData[[#This Row],[open]]</f>
        <v>-2.6920590136954001E-2</v>
      </c>
      <c r="N1889" s="27">
        <f>IF(StockData[[#This Row],[change%]] &gt; 0.02, 0.9, IF(StockData[[#This Row],[change%]] &lt; -0.02, -0.9, 0))</f>
        <v>-0.9</v>
      </c>
      <c r="O1889" s="27" t="str">
        <f>IF(StockData[[#This Row],[sentiment score]] &gt; 0.5, "Positive", IF(StockData[[#This Row],[sentiment score]] &lt; -0.5, "Negative", "Neutral"))</f>
        <v>Negative</v>
      </c>
    </row>
    <row r="1890" spans="1:15" x14ac:dyDescent="0.3">
      <c r="A1890" s="1">
        <v>43087</v>
      </c>
      <c r="B1890" s="2">
        <v>344.9</v>
      </c>
      <c r="C1890" s="2">
        <v>346.73</v>
      </c>
      <c r="D1890" s="2">
        <v>337.58</v>
      </c>
      <c r="E1890" s="2">
        <v>338.87</v>
      </c>
      <c r="F1890" s="2">
        <v>5441450</v>
      </c>
      <c r="G1890" s="27" t="str">
        <f>TEXT(StockData[[#This Row],[Date]],"dddd")</f>
        <v>Monday</v>
      </c>
      <c r="H1890" s="27" t="str">
        <f>TEXT(StockData[[#This Row],[Date]],"mmm yyyy")</f>
        <v>Dec 2017</v>
      </c>
      <c r="I1890" s="2">
        <f>StockData[[#This Row],[high]] - StockData[[#This Row],[low]]</f>
        <v>9.1500000000000341</v>
      </c>
      <c r="J1890" s="27" t="str">
        <f>IF(StockData[[#This Row],[high]]=_xlfn.MAXIFS(StockData[high],StockData[Date],"&lt;="&amp;StockData[[#This Row],[Date]]),"New High","Repeat")</f>
        <v>Repeat</v>
      </c>
      <c r="K1890" s="27" t="str">
        <f>IF(StockData[[#This Row],[Spread]]&lt;5,"Low",IF(StockData[[#This Row],[Spread]]&lt;=15,"Medium","High"))</f>
        <v>Medium</v>
      </c>
      <c r="L1890" s="27" t="str">
        <f>IF(StockData[[#This Row],[Spread]] &gt; AVERAGE(StockData[Spread]) * 1.2, "High", IF(StockData[[#This Row],[Spread]] &lt; AVERAGE(StockData[Spread]) * 0.8, "Low", "Medium"))</f>
        <v>Low</v>
      </c>
      <c r="M1890" s="13">
        <f>(StockData[[#This Row],[close]] - StockData[[#This Row],[open]] )/ StockData[[#This Row],[open]]</f>
        <v>-1.7483328501014708E-2</v>
      </c>
      <c r="N1890" s="27">
        <f>IF(StockData[[#This Row],[change%]] &gt; 0.02, 0.9, IF(StockData[[#This Row],[change%]] &lt; -0.02, -0.9, 0))</f>
        <v>0</v>
      </c>
      <c r="O1890" s="27" t="str">
        <f>IF(StockData[[#This Row],[sentiment score]] &gt; 0.5, "Positive", IF(StockData[[#This Row],[sentiment score]] &lt; -0.5, "Negative", "Neutral"))</f>
        <v>Neutral</v>
      </c>
    </row>
    <row r="1891" spans="1:15" x14ac:dyDescent="0.3">
      <c r="A1891" s="1">
        <v>43084</v>
      </c>
      <c r="B1891" s="2">
        <v>342.04</v>
      </c>
      <c r="C1891" s="2">
        <v>343.9</v>
      </c>
      <c r="D1891" s="2">
        <v>335.76</v>
      </c>
      <c r="E1891" s="2">
        <v>343.45</v>
      </c>
      <c r="F1891" s="2">
        <v>6832071</v>
      </c>
      <c r="G1891" s="27" t="str">
        <f>TEXT(StockData[[#This Row],[Date]],"dddd")</f>
        <v>Friday</v>
      </c>
      <c r="H1891" s="27" t="str">
        <f>TEXT(StockData[[#This Row],[Date]],"mmm yyyy")</f>
        <v>Dec 2017</v>
      </c>
      <c r="I1891" s="2">
        <f>StockData[[#This Row],[high]] - StockData[[#This Row],[low]]</f>
        <v>8.1399999999999864</v>
      </c>
      <c r="J1891" s="27" t="str">
        <f>IF(StockData[[#This Row],[high]]=_xlfn.MAXIFS(StockData[high],StockData[Date],"&lt;="&amp;StockData[[#This Row],[Date]]),"New High","Repeat")</f>
        <v>Repeat</v>
      </c>
      <c r="K1891" s="27" t="str">
        <f>IF(StockData[[#This Row],[Spread]]&lt;5,"Low",IF(StockData[[#This Row],[Spread]]&lt;=15,"Medium","High"))</f>
        <v>Medium</v>
      </c>
      <c r="L1891" s="27" t="str">
        <f>IF(StockData[[#This Row],[Spread]] &gt; AVERAGE(StockData[Spread]) * 1.2, "High", IF(StockData[[#This Row],[Spread]] &lt; AVERAGE(StockData[Spread]) * 0.8, "Low", "Medium"))</f>
        <v>Low</v>
      </c>
      <c r="M1891" s="13">
        <f>(StockData[[#This Row],[close]] - StockData[[#This Row],[open]] )/ StockData[[#This Row],[open]]</f>
        <v>4.1223248742836161E-3</v>
      </c>
      <c r="N1891" s="27">
        <f>IF(StockData[[#This Row],[change%]] &gt; 0.02, 0.9, IF(StockData[[#This Row],[change%]] &lt; -0.02, -0.9, 0))</f>
        <v>0</v>
      </c>
      <c r="O1891" s="27" t="str">
        <f>IF(StockData[[#This Row],[sentiment score]] &gt; 0.5, "Positive", IF(StockData[[#This Row],[sentiment score]] &lt; -0.5, "Negative", "Neutral"))</f>
        <v>Neutral</v>
      </c>
    </row>
    <row r="1892" spans="1:15" x14ac:dyDescent="0.3">
      <c r="A1892" s="1">
        <v>43083</v>
      </c>
      <c r="B1892" s="2">
        <v>341.01</v>
      </c>
      <c r="C1892" s="2">
        <v>347.44</v>
      </c>
      <c r="D1892" s="2">
        <v>336.9</v>
      </c>
      <c r="E1892" s="2">
        <v>337.89</v>
      </c>
      <c r="F1892" s="2">
        <v>5744750</v>
      </c>
      <c r="G1892" s="27" t="str">
        <f>TEXT(StockData[[#This Row],[Date]],"dddd")</f>
        <v>Thursday</v>
      </c>
      <c r="H1892" s="27" t="str">
        <f>TEXT(StockData[[#This Row],[Date]],"mmm yyyy")</f>
        <v>Dec 2017</v>
      </c>
      <c r="I1892" s="2">
        <f>StockData[[#This Row],[high]] - StockData[[#This Row],[low]]</f>
        <v>10.54000000000002</v>
      </c>
      <c r="J1892" s="27" t="str">
        <f>IF(StockData[[#This Row],[high]]=_xlfn.MAXIFS(StockData[high],StockData[Date],"&lt;="&amp;StockData[[#This Row],[Date]]),"New High","Repeat")</f>
        <v>Repeat</v>
      </c>
      <c r="K1892" s="27" t="str">
        <f>IF(StockData[[#This Row],[Spread]]&lt;5,"Low",IF(StockData[[#This Row],[Spread]]&lt;=15,"Medium","High"))</f>
        <v>Medium</v>
      </c>
      <c r="L1892" s="27" t="str">
        <f>IF(StockData[[#This Row],[Spread]] &gt; AVERAGE(StockData[Spread]) * 1.2, "High", IF(StockData[[#This Row],[Spread]] &lt; AVERAGE(StockData[Spread]) * 0.8, "Low", "Medium"))</f>
        <v>Low</v>
      </c>
      <c r="M1892" s="13">
        <f>(StockData[[#This Row],[close]] - StockData[[#This Row],[open]] )/ StockData[[#This Row],[open]]</f>
        <v>-9.1492918096243644E-3</v>
      </c>
      <c r="N1892" s="27">
        <f>IF(StockData[[#This Row],[change%]] &gt; 0.02, 0.9, IF(StockData[[#This Row],[change%]] &lt; -0.02, -0.9, 0))</f>
        <v>0</v>
      </c>
      <c r="O1892" s="27" t="str">
        <f>IF(StockData[[#This Row],[sentiment score]] &gt; 0.5, "Positive", IF(StockData[[#This Row],[sentiment score]] &lt; -0.5, "Negative", "Neutral"))</f>
        <v>Neutral</v>
      </c>
    </row>
    <row r="1893" spans="1:15" x14ac:dyDescent="0.3">
      <c r="A1893" s="1">
        <v>43082</v>
      </c>
      <c r="B1893" s="2">
        <v>340.93</v>
      </c>
      <c r="C1893" s="2">
        <v>344.22</v>
      </c>
      <c r="D1893" s="2">
        <v>336.5</v>
      </c>
      <c r="E1893" s="2">
        <v>339.03</v>
      </c>
      <c r="F1893" s="2">
        <v>6189204</v>
      </c>
      <c r="G1893" s="27" t="str">
        <f>TEXT(StockData[[#This Row],[Date]],"dddd")</f>
        <v>Wednesday</v>
      </c>
      <c r="H1893" s="27" t="str">
        <f>TEXT(StockData[[#This Row],[Date]],"mmm yyyy")</f>
        <v>Dec 2017</v>
      </c>
      <c r="I1893" s="2">
        <f>StockData[[#This Row],[high]] - StockData[[#This Row],[low]]</f>
        <v>7.7200000000000273</v>
      </c>
      <c r="J1893" s="27" t="str">
        <f>IF(StockData[[#This Row],[high]]=_xlfn.MAXIFS(StockData[high],StockData[Date],"&lt;="&amp;StockData[[#This Row],[Date]]),"New High","Repeat")</f>
        <v>Repeat</v>
      </c>
      <c r="K1893" s="27" t="str">
        <f>IF(StockData[[#This Row],[Spread]]&lt;5,"Low",IF(StockData[[#This Row],[Spread]]&lt;=15,"Medium","High"))</f>
        <v>Medium</v>
      </c>
      <c r="L1893" s="27" t="str">
        <f>IF(StockData[[#This Row],[Spread]] &gt; AVERAGE(StockData[Spread]) * 1.2, "High", IF(StockData[[#This Row],[Spread]] &lt; AVERAGE(StockData[Spread]) * 0.8, "Low", "Medium"))</f>
        <v>Low</v>
      </c>
      <c r="M1893" s="13">
        <f>(StockData[[#This Row],[close]] - StockData[[#This Row],[open]] )/ StockData[[#This Row],[open]]</f>
        <v>-5.5729915231866782E-3</v>
      </c>
      <c r="N1893" s="27">
        <f>IF(StockData[[#This Row],[change%]] &gt; 0.02, 0.9, IF(StockData[[#This Row],[change%]] &lt; -0.02, -0.9, 0))</f>
        <v>0</v>
      </c>
      <c r="O1893" s="27" t="str">
        <f>IF(StockData[[#This Row],[sentiment score]] &gt; 0.5, "Positive", IF(StockData[[#This Row],[sentiment score]] &lt; -0.5, "Negative", "Neutral"))</f>
        <v>Neutral</v>
      </c>
    </row>
    <row r="1894" spans="1:15" x14ac:dyDescent="0.3">
      <c r="A1894" s="1">
        <v>43081</v>
      </c>
      <c r="B1894" s="2">
        <v>330.45</v>
      </c>
      <c r="C1894" s="2">
        <v>341.44</v>
      </c>
      <c r="D1894" s="2">
        <v>330.03</v>
      </c>
      <c r="E1894" s="2">
        <v>341.03</v>
      </c>
      <c r="F1894" s="2">
        <v>8648534</v>
      </c>
      <c r="G1894" s="27" t="str">
        <f>TEXT(StockData[[#This Row],[Date]],"dddd")</f>
        <v>Tuesday</v>
      </c>
      <c r="H1894" s="27" t="str">
        <f>TEXT(StockData[[#This Row],[Date]],"mmm yyyy")</f>
        <v>Dec 2017</v>
      </c>
      <c r="I1894" s="2">
        <f>StockData[[#This Row],[high]] - StockData[[#This Row],[low]]</f>
        <v>11.410000000000025</v>
      </c>
      <c r="J1894" s="27" t="str">
        <f>IF(StockData[[#This Row],[high]]=_xlfn.MAXIFS(StockData[high],StockData[Date],"&lt;="&amp;StockData[[#This Row],[Date]]),"New High","Repeat")</f>
        <v>Repeat</v>
      </c>
      <c r="K1894" s="27" t="str">
        <f>IF(StockData[[#This Row],[Spread]]&lt;5,"Low",IF(StockData[[#This Row],[Spread]]&lt;=15,"Medium","High"))</f>
        <v>Medium</v>
      </c>
      <c r="L1894" s="27" t="str">
        <f>IF(StockData[[#This Row],[Spread]] &gt; AVERAGE(StockData[Spread]) * 1.2, "High", IF(StockData[[#This Row],[Spread]] &lt; AVERAGE(StockData[Spread]) * 0.8, "Low", "Medium"))</f>
        <v>Medium</v>
      </c>
      <c r="M1894" s="13">
        <f>(StockData[[#This Row],[close]] - StockData[[#This Row],[open]] )/ StockData[[#This Row],[open]]</f>
        <v>3.2016946587986032E-2</v>
      </c>
      <c r="N1894" s="27">
        <f>IF(StockData[[#This Row],[change%]] &gt; 0.02, 0.9, IF(StockData[[#This Row],[change%]] &lt; -0.02, -0.9, 0))</f>
        <v>0.9</v>
      </c>
      <c r="O1894" s="27" t="str">
        <f>IF(StockData[[#This Row],[sentiment score]] &gt; 0.5, "Positive", IF(StockData[[#This Row],[sentiment score]] &lt; -0.5, "Negative", "Neutral"))</f>
        <v>Positive</v>
      </c>
    </row>
    <row r="1895" spans="1:15" x14ac:dyDescent="0.3">
      <c r="A1895" s="1">
        <v>43080</v>
      </c>
      <c r="B1895" s="2">
        <v>314.63</v>
      </c>
      <c r="C1895" s="2">
        <v>329.01</v>
      </c>
      <c r="D1895" s="2">
        <v>313.75</v>
      </c>
      <c r="E1895" s="2">
        <v>328.91</v>
      </c>
      <c r="F1895" s="2">
        <v>7937981</v>
      </c>
      <c r="G1895" s="27" t="str">
        <f>TEXT(StockData[[#This Row],[Date]],"dddd")</f>
        <v>Monday</v>
      </c>
      <c r="H1895" s="27" t="str">
        <f>TEXT(StockData[[#This Row],[Date]],"mmm yyyy")</f>
        <v>Dec 2017</v>
      </c>
      <c r="I1895" s="2">
        <f>StockData[[#This Row],[high]] - StockData[[#This Row],[low]]</f>
        <v>15.259999999999991</v>
      </c>
      <c r="J1895" s="27" t="str">
        <f>IF(StockData[[#This Row],[high]]=_xlfn.MAXIFS(StockData[high],StockData[Date],"&lt;="&amp;StockData[[#This Row],[Date]]),"New High","Repeat")</f>
        <v>Repeat</v>
      </c>
      <c r="K1895" s="27" t="str">
        <f>IF(StockData[[#This Row],[Spread]]&lt;5,"Low",IF(StockData[[#This Row],[Spread]]&lt;=15,"Medium","High"))</f>
        <v>High</v>
      </c>
      <c r="L1895" s="27" t="str">
        <f>IF(StockData[[#This Row],[Spread]] &gt; AVERAGE(StockData[Spread]) * 1.2, "High", IF(StockData[[#This Row],[Spread]] &lt; AVERAGE(StockData[Spread]) * 0.8, "Low", "Medium"))</f>
        <v>Medium</v>
      </c>
      <c r="M1895" s="13">
        <f>(StockData[[#This Row],[close]] - StockData[[#This Row],[open]] )/ StockData[[#This Row],[open]]</f>
        <v>4.5386644630200645E-2</v>
      </c>
      <c r="N1895" s="27">
        <f>IF(StockData[[#This Row],[change%]] &gt; 0.02, 0.9, IF(StockData[[#This Row],[change%]] &lt; -0.02, -0.9, 0))</f>
        <v>0.9</v>
      </c>
      <c r="O1895" s="27" t="str">
        <f>IF(StockData[[#This Row],[sentiment score]] &gt; 0.5, "Positive", IF(StockData[[#This Row],[sentiment score]] &lt; -0.5, "Negative", "Neutral"))</f>
        <v>Positive</v>
      </c>
    </row>
    <row r="1896" spans="1:15" x14ac:dyDescent="0.3">
      <c r="A1896" s="1">
        <v>43077</v>
      </c>
      <c r="B1896" s="2">
        <v>314.60000000000002</v>
      </c>
      <c r="C1896" s="2">
        <v>316.98</v>
      </c>
      <c r="D1896" s="2">
        <v>311.26</v>
      </c>
      <c r="E1896" s="2">
        <v>315.13</v>
      </c>
      <c r="F1896" s="2">
        <v>3442898</v>
      </c>
      <c r="G1896" s="27" t="str">
        <f>TEXT(StockData[[#This Row],[Date]],"dddd")</f>
        <v>Friday</v>
      </c>
      <c r="H1896" s="27" t="str">
        <f>TEXT(StockData[[#This Row],[Date]],"mmm yyyy")</f>
        <v>Dec 2017</v>
      </c>
      <c r="I1896" s="2">
        <f>StockData[[#This Row],[high]] - StockData[[#This Row],[low]]</f>
        <v>5.7200000000000273</v>
      </c>
      <c r="J1896" s="27" t="str">
        <f>IF(StockData[[#This Row],[high]]=_xlfn.MAXIFS(StockData[high],StockData[Date],"&lt;="&amp;StockData[[#This Row],[Date]]),"New High","Repeat")</f>
        <v>Repeat</v>
      </c>
      <c r="K1896" s="27" t="str">
        <f>IF(StockData[[#This Row],[Spread]]&lt;5,"Low",IF(StockData[[#This Row],[Spread]]&lt;=15,"Medium","High"))</f>
        <v>Medium</v>
      </c>
      <c r="L1896" s="27" t="str">
        <f>IF(StockData[[#This Row],[Spread]] &gt; AVERAGE(StockData[Spread]) * 1.2, "High", IF(StockData[[#This Row],[Spread]] &lt; AVERAGE(StockData[Spread]) * 0.8, "Low", "Medium"))</f>
        <v>Low</v>
      </c>
      <c r="M1896" s="13">
        <f>(StockData[[#This Row],[close]] - StockData[[#This Row],[open]] )/ StockData[[#This Row],[open]]</f>
        <v>1.6846789574061433E-3</v>
      </c>
      <c r="N1896" s="27">
        <f>IF(StockData[[#This Row],[change%]] &gt; 0.02, 0.9, IF(StockData[[#This Row],[change%]] &lt; -0.02, -0.9, 0))</f>
        <v>0</v>
      </c>
      <c r="O1896" s="27" t="str">
        <f>IF(StockData[[#This Row],[sentiment score]] &gt; 0.5, "Positive", IF(StockData[[#This Row],[sentiment score]] &lt; -0.5, "Negative", "Neutral"))</f>
        <v>Neutral</v>
      </c>
    </row>
    <row r="1897" spans="1:15" x14ac:dyDescent="0.3">
      <c r="A1897" s="1">
        <v>43076</v>
      </c>
      <c r="B1897" s="2">
        <v>312</v>
      </c>
      <c r="C1897" s="2">
        <v>318.63409999999999</v>
      </c>
      <c r="D1897" s="2">
        <v>311.05</v>
      </c>
      <c r="E1897" s="2">
        <v>311.24</v>
      </c>
      <c r="F1897" s="2">
        <v>4705140</v>
      </c>
      <c r="G1897" s="27" t="str">
        <f>TEXT(StockData[[#This Row],[Date]],"dddd")</f>
        <v>Thursday</v>
      </c>
      <c r="H1897" s="27" t="str">
        <f>TEXT(StockData[[#This Row],[Date]],"mmm yyyy")</f>
        <v>Dec 2017</v>
      </c>
      <c r="I1897" s="2">
        <f>StockData[[#This Row],[high]] - StockData[[#This Row],[low]]</f>
        <v>7.5840999999999781</v>
      </c>
      <c r="J1897" s="27" t="str">
        <f>IF(StockData[[#This Row],[high]]=_xlfn.MAXIFS(StockData[high],StockData[Date],"&lt;="&amp;StockData[[#This Row],[Date]]),"New High","Repeat")</f>
        <v>Repeat</v>
      </c>
      <c r="K1897" s="27" t="str">
        <f>IF(StockData[[#This Row],[Spread]]&lt;5,"Low",IF(StockData[[#This Row],[Spread]]&lt;=15,"Medium","High"))</f>
        <v>Medium</v>
      </c>
      <c r="L1897" s="27" t="str">
        <f>IF(StockData[[#This Row],[Spread]] &gt; AVERAGE(StockData[Spread]) * 1.2, "High", IF(StockData[[#This Row],[Spread]] &lt; AVERAGE(StockData[Spread]) * 0.8, "Low", "Medium"))</f>
        <v>Low</v>
      </c>
      <c r="M1897" s="13">
        <f>(StockData[[#This Row],[close]] - StockData[[#This Row],[open]] )/ StockData[[#This Row],[open]]</f>
        <v>-2.4358974358974069E-3</v>
      </c>
      <c r="N1897" s="27">
        <f>IF(StockData[[#This Row],[change%]] &gt; 0.02, 0.9, IF(StockData[[#This Row],[change%]] &lt; -0.02, -0.9, 0))</f>
        <v>0</v>
      </c>
      <c r="O1897" s="27" t="str">
        <f>IF(StockData[[#This Row],[sentiment score]] &gt; 0.5, "Positive", IF(StockData[[#This Row],[sentiment score]] &lt; -0.5, "Negative", "Neutral"))</f>
        <v>Neutral</v>
      </c>
    </row>
    <row r="1898" spans="1:15" x14ac:dyDescent="0.3">
      <c r="A1898" s="1">
        <v>43075</v>
      </c>
      <c r="B1898" s="2">
        <v>300.10000000000002</v>
      </c>
      <c r="C1898" s="2">
        <v>313.39</v>
      </c>
      <c r="D1898" s="2">
        <v>300</v>
      </c>
      <c r="E1898" s="2">
        <v>313.26</v>
      </c>
      <c r="F1898" s="2">
        <v>7160938</v>
      </c>
      <c r="G1898" s="27" t="str">
        <f>TEXT(StockData[[#This Row],[Date]],"dddd")</f>
        <v>Wednesday</v>
      </c>
      <c r="H1898" s="27" t="str">
        <f>TEXT(StockData[[#This Row],[Date]],"mmm yyyy")</f>
        <v>Dec 2017</v>
      </c>
      <c r="I1898" s="2">
        <f>StockData[[#This Row],[high]] - StockData[[#This Row],[low]]</f>
        <v>13.389999999999986</v>
      </c>
      <c r="J1898" s="27" t="str">
        <f>IF(StockData[[#This Row],[high]]=_xlfn.MAXIFS(StockData[high],StockData[Date],"&lt;="&amp;StockData[[#This Row],[Date]]),"New High","Repeat")</f>
        <v>Repeat</v>
      </c>
      <c r="K1898" s="27" t="str">
        <f>IF(StockData[[#This Row],[Spread]]&lt;5,"Low",IF(StockData[[#This Row],[Spread]]&lt;=15,"Medium","High"))</f>
        <v>Medium</v>
      </c>
      <c r="L1898" s="27" t="str">
        <f>IF(StockData[[#This Row],[Spread]] &gt; AVERAGE(StockData[Spread]) * 1.2, "High", IF(StockData[[#This Row],[Spread]] &lt; AVERAGE(StockData[Spread]) * 0.8, "Low", "Medium"))</f>
        <v>Medium</v>
      </c>
      <c r="M1898" s="13">
        <f>(StockData[[#This Row],[close]] - StockData[[#This Row],[open]] )/ StockData[[#This Row],[open]]</f>
        <v>4.3852049316894258E-2</v>
      </c>
      <c r="N1898" s="27">
        <f>IF(StockData[[#This Row],[change%]] &gt; 0.02, 0.9, IF(StockData[[#This Row],[change%]] &lt; -0.02, -0.9, 0))</f>
        <v>0.9</v>
      </c>
      <c r="O1898" s="27" t="str">
        <f>IF(StockData[[#This Row],[sentiment score]] &gt; 0.5, "Positive", IF(StockData[[#This Row],[sentiment score]] &lt; -0.5, "Negative", "Neutral"))</f>
        <v>Positive</v>
      </c>
    </row>
    <row r="1899" spans="1:15" x14ac:dyDescent="0.3">
      <c r="A1899" s="1">
        <v>43074</v>
      </c>
      <c r="B1899" s="2">
        <v>302</v>
      </c>
      <c r="C1899" s="2">
        <v>308</v>
      </c>
      <c r="D1899" s="2">
        <v>301</v>
      </c>
      <c r="E1899" s="2">
        <v>303.7</v>
      </c>
      <c r="F1899" s="2">
        <v>4628462</v>
      </c>
      <c r="G1899" s="27" t="str">
        <f>TEXT(StockData[[#This Row],[Date]],"dddd")</f>
        <v>Tuesday</v>
      </c>
      <c r="H1899" s="27" t="str">
        <f>TEXT(StockData[[#This Row],[Date]],"mmm yyyy")</f>
        <v>Dec 2017</v>
      </c>
      <c r="I1899" s="2">
        <f>StockData[[#This Row],[high]] - StockData[[#This Row],[low]]</f>
        <v>7</v>
      </c>
      <c r="J1899" s="27" t="str">
        <f>IF(StockData[[#This Row],[high]]=_xlfn.MAXIFS(StockData[high],StockData[Date],"&lt;="&amp;StockData[[#This Row],[Date]]),"New High","Repeat")</f>
        <v>Repeat</v>
      </c>
      <c r="K1899" s="27" t="str">
        <f>IF(StockData[[#This Row],[Spread]]&lt;5,"Low",IF(StockData[[#This Row],[Spread]]&lt;=15,"Medium","High"))</f>
        <v>Medium</v>
      </c>
      <c r="L1899" s="27" t="str">
        <f>IF(StockData[[#This Row],[Spread]] &gt; AVERAGE(StockData[Spread]) * 1.2, "High", IF(StockData[[#This Row],[Spread]] &lt; AVERAGE(StockData[Spread]) * 0.8, "Low", "Medium"))</f>
        <v>Low</v>
      </c>
      <c r="M1899" s="13">
        <f>(StockData[[#This Row],[close]] - StockData[[#This Row],[open]] )/ StockData[[#This Row],[open]]</f>
        <v>5.6291390728476446E-3</v>
      </c>
      <c r="N1899" s="27">
        <f>IF(StockData[[#This Row],[change%]] &gt; 0.02, 0.9, IF(StockData[[#This Row],[change%]] &lt; -0.02, -0.9, 0))</f>
        <v>0</v>
      </c>
      <c r="O1899" s="27" t="str">
        <f>IF(StockData[[#This Row],[sentiment score]] &gt; 0.5, "Positive", IF(StockData[[#This Row],[sentiment score]] &lt; -0.5, "Negative", "Neutral"))</f>
        <v>Neutral</v>
      </c>
    </row>
    <row r="1900" spans="1:15" x14ac:dyDescent="0.3">
      <c r="A1900" s="1">
        <v>43073</v>
      </c>
      <c r="B1900" s="2">
        <v>306.5</v>
      </c>
      <c r="C1900" s="2">
        <v>308.26499999999999</v>
      </c>
      <c r="D1900" s="2">
        <v>300.61</v>
      </c>
      <c r="E1900" s="2">
        <v>305.2</v>
      </c>
      <c r="F1900" s="2">
        <v>5811205</v>
      </c>
      <c r="G1900" s="27" t="str">
        <f>TEXT(StockData[[#This Row],[Date]],"dddd")</f>
        <v>Monday</v>
      </c>
      <c r="H1900" s="27" t="str">
        <f>TEXT(StockData[[#This Row],[Date]],"mmm yyyy")</f>
        <v>Dec 2017</v>
      </c>
      <c r="I1900" s="2">
        <f>StockData[[#This Row],[high]] - StockData[[#This Row],[low]]</f>
        <v>7.6549999999999727</v>
      </c>
      <c r="J1900" s="27" t="str">
        <f>IF(StockData[[#This Row],[high]]=_xlfn.MAXIFS(StockData[high],StockData[Date],"&lt;="&amp;StockData[[#This Row],[Date]]),"New High","Repeat")</f>
        <v>Repeat</v>
      </c>
      <c r="K1900" s="27" t="str">
        <f>IF(StockData[[#This Row],[Spread]]&lt;5,"Low",IF(StockData[[#This Row],[Spread]]&lt;=15,"Medium","High"))</f>
        <v>Medium</v>
      </c>
      <c r="L1900" s="27" t="str">
        <f>IF(StockData[[#This Row],[Spread]] &gt; AVERAGE(StockData[Spread]) * 1.2, "High", IF(StockData[[#This Row],[Spread]] &lt; AVERAGE(StockData[Spread]) * 0.8, "Low", "Medium"))</f>
        <v>Low</v>
      </c>
      <c r="M1900" s="13">
        <f>(StockData[[#This Row],[close]] - StockData[[#This Row],[open]] )/ StockData[[#This Row],[open]]</f>
        <v>-4.2414355628059095E-3</v>
      </c>
      <c r="N1900" s="27">
        <f>IF(StockData[[#This Row],[change%]] &gt; 0.02, 0.9, IF(StockData[[#This Row],[change%]] &lt; -0.02, -0.9, 0))</f>
        <v>0</v>
      </c>
      <c r="O1900" s="27" t="str">
        <f>IF(StockData[[#This Row],[sentiment score]] &gt; 0.5, "Positive", IF(StockData[[#This Row],[sentiment score]] &lt; -0.5, "Negative", "Neutral"))</f>
        <v>Neutral</v>
      </c>
    </row>
    <row r="1901" spans="1:15" x14ac:dyDescent="0.3">
      <c r="A1901" s="1">
        <v>43070</v>
      </c>
      <c r="B1901" s="2">
        <v>305.44</v>
      </c>
      <c r="C1901" s="2">
        <v>310.32</v>
      </c>
      <c r="D1901" s="2">
        <v>305.05</v>
      </c>
      <c r="E1901" s="2">
        <v>306.52999999999997</v>
      </c>
      <c r="F1901" s="2">
        <v>4285954</v>
      </c>
      <c r="G1901" s="27" t="str">
        <f>TEXT(StockData[[#This Row],[Date]],"dddd")</f>
        <v>Friday</v>
      </c>
      <c r="H1901" s="27" t="str">
        <f>TEXT(StockData[[#This Row],[Date]],"mmm yyyy")</f>
        <v>Dec 2017</v>
      </c>
      <c r="I1901" s="2">
        <f>StockData[[#This Row],[high]] - StockData[[#This Row],[low]]</f>
        <v>5.2699999999999818</v>
      </c>
      <c r="J1901" s="27" t="str">
        <f>IF(StockData[[#This Row],[high]]=_xlfn.MAXIFS(StockData[high],StockData[Date],"&lt;="&amp;StockData[[#This Row],[Date]]),"New High","Repeat")</f>
        <v>Repeat</v>
      </c>
      <c r="K1901" s="27" t="str">
        <f>IF(StockData[[#This Row],[Spread]]&lt;5,"Low",IF(StockData[[#This Row],[Spread]]&lt;=15,"Medium","High"))</f>
        <v>Medium</v>
      </c>
      <c r="L1901" s="27" t="str">
        <f>IF(StockData[[#This Row],[Spread]] &gt; AVERAGE(StockData[Spread]) * 1.2, "High", IF(StockData[[#This Row],[Spread]] &lt; AVERAGE(StockData[Spread]) * 0.8, "Low", "Medium"))</f>
        <v>Low</v>
      </c>
      <c r="M1901" s="13">
        <f>(StockData[[#This Row],[close]] - StockData[[#This Row],[open]] )/ StockData[[#This Row],[open]]</f>
        <v>3.5686223153482679E-3</v>
      </c>
      <c r="N1901" s="27">
        <f>IF(StockData[[#This Row],[change%]] &gt; 0.02, 0.9, IF(StockData[[#This Row],[change%]] &lt; -0.02, -0.9, 0))</f>
        <v>0</v>
      </c>
      <c r="O1901" s="27" t="str">
        <f>IF(StockData[[#This Row],[sentiment score]] &gt; 0.5, "Positive", IF(StockData[[#This Row],[sentiment score]] &lt; -0.5, "Negative", "Neutral"))</f>
        <v>Neutral</v>
      </c>
    </row>
    <row r="1902" spans="1:15" x14ac:dyDescent="0.3">
      <c r="A1902" s="1">
        <v>43069</v>
      </c>
      <c r="B1902" s="2">
        <v>308.56</v>
      </c>
      <c r="C1902" s="2">
        <v>310.7</v>
      </c>
      <c r="D1902" s="2">
        <v>304.54000000000002</v>
      </c>
      <c r="E1902" s="2">
        <v>308.85000000000002</v>
      </c>
      <c r="F1902" s="2">
        <v>4345145</v>
      </c>
      <c r="G1902" s="27" t="str">
        <f>TEXT(StockData[[#This Row],[Date]],"dddd")</f>
        <v>Thursday</v>
      </c>
      <c r="H1902" s="27" t="str">
        <f>TEXT(StockData[[#This Row],[Date]],"mmm yyyy")</f>
        <v>Nov 2017</v>
      </c>
      <c r="I1902" s="2">
        <f>StockData[[#This Row],[high]] - StockData[[#This Row],[low]]</f>
        <v>6.1599999999999682</v>
      </c>
      <c r="J1902" s="27" t="str">
        <f>IF(StockData[[#This Row],[high]]=_xlfn.MAXIFS(StockData[high],StockData[Date],"&lt;="&amp;StockData[[#This Row],[Date]]),"New High","Repeat")</f>
        <v>Repeat</v>
      </c>
      <c r="K1902" s="27" t="str">
        <f>IF(StockData[[#This Row],[Spread]]&lt;5,"Low",IF(StockData[[#This Row],[Spread]]&lt;=15,"Medium","High"))</f>
        <v>Medium</v>
      </c>
      <c r="L1902" s="27" t="str">
        <f>IF(StockData[[#This Row],[Spread]] &gt; AVERAGE(StockData[Spread]) * 1.2, "High", IF(StockData[[#This Row],[Spread]] &lt; AVERAGE(StockData[Spread]) * 0.8, "Low", "Medium"))</f>
        <v>Low</v>
      </c>
      <c r="M1902" s="13">
        <f>(StockData[[#This Row],[close]] - StockData[[#This Row],[open]] )/ StockData[[#This Row],[open]]</f>
        <v>9.3984962406021668E-4</v>
      </c>
      <c r="N1902" s="27">
        <f>IF(StockData[[#This Row],[change%]] &gt; 0.02, 0.9, IF(StockData[[#This Row],[change%]] &lt; -0.02, -0.9, 0))</f>
        <v>0</v>
      </c>
      <c r="O1902" s="27" t="str">
        <f>IF(StockData[[#This Row],[sentiment score]] &gt; 0.5, "Positive", IF(StockData[[#This Row],[sentiment score]] &lt; -0.5, "Negative", "Neutral"))</f>
        <v>Neutral</v>
      </c>
    </row>
    <row r="1903" spans="1:15" x14ac:dyDescent="0.3">
      <c r="A1903" s="1">
        <v>43068</v>
      </c>
      <c r="B1903" s="2">
        <v>317.3</v>
      </c>
      <c r="C1903" s="2">
        <v>318</v>
      </c>
      <c r="D1903" s="2">
        <v>301.23</v>
      </c>
      <c r="E1903" s="2">
        <v>307.54000000000002</v>
      </c>
      <c r="F1903" s="2">
        <v>8757414</v>
      </c>
      <c r="G1903" s="27" t="str">
        <f>TEXT(StockData[[#This Row],[Date]],"dddd")</f>
        <v>Wednesday</v>
      </c>
      <c r="H1903" s="27" t="str">
        <f>TEXT(StockData[[#This Row],[Date]],"mmm yyyy")</f>
        <v>Nov 2017</v>
      </c>
      <c r="I1903" s="2">
        <f>StockData[[#This Row],[high]] - StockData[[#This Row],[low]]</f>
        <v>16.769999999999982</v>
      </c>
      <c r="J1903" s="27" t="str">
        <f>IF(StockData[[#This Row],[high]]=_xlfn.MAXIFS(StockData[high],StockData[Date],"&lt;="&amp;StockData[[#This Row],[Date]]),"New High","Repeat")</f>
        <v>Repeat</v>
      </c>
      <c r="K1903" s="27" t="str">
        <f>IF(StockData[[#This Row],[Spread]]&lt;5,"Low",IF(StockData[[#This Row],[Spread]]&lt;=15,"Medium","High"))</f>
        <v>High</v>
      </c>
      <c r="L1903" s="27" t="str">
        <f>IF(StockData[[#This Row],[Spread]] &gt; AVERAGE(StockData[Spread]) * 1.2, "High", IF(StockData[[#This Row],[Spread]] &lt; AVERAGE(StockData[Spread]) * 0.8, "Low", "Medium"))</f>
        <v>High</v>
      </c>
      <c r="M1903" s="13">
        <f>(StockData[[#This Row],[close]] - StockData[[#This Row],[open]] )/ StockData[[#This Row],[open]]</f>
        <v>-3.0759533564450017E-2</v>
      </c>
      <c r="N1903" s="27">
        <f>IF(StockData[[#This Row],[change%]] &gt; 0.02, 0.9, IF(StockData[[#This Row],[change%]] &lt; -0.02, -0.9, 0))</f>
        <v>-0.9</v>
      </c>
      <c r="O1903" s="27" t="str">
        <f>IF(StockData[[#This Row],[sentiment score]] &gt; 0.5, "Positive", IF(StockData[[#This Row],[sentiment score]] &lt; -0.5, "Negative", "Neutral"))</f>
        <v>Negative</v>
      </c>
    </row>
    <row r="1904" spans="1:15" x14ac:dyDescent="0.3">
      <c r="A1904" s="1">
        <v>43067</v>
      </c>
      <c r="B1904" s="2">
        <v>316.36</v>
      </c>
      <c r="C1904" s="2">
        <v>320</v>
      </c>
      <c r="D1904" s="2">
        <v>313.92</v>
      </c>
      <c r="E1904" s="2">
        <v>317.55</v>
      </c>
      <c r="F1904" s="2">
        <v>4916555</v>
      </c>
      <c r="G1904" s="27" t="str">
        <f>TEXT(StockData[[#This Row],[Date]],"dddd")</f>
        <v>Tuesday</v>
      </c>
      <c r="H1904" s="27" t="str">
        <f>TEXT(StockData[[#This Row],[Date]],"mmm yyyy")</f>
        <v>Nov 2017</v>
      </c>
      <c r="I1904" s="2">
        <f>StockData[[#This Row],[high]] - StockData[[#This Row],[low]]</f>
        <v>6.0799999999999841</v>
      </c>
      <c r="J1904" s="27" t="str">
        <f>IF(StockData[[#This Row],[high]]=_xlfn.MAXIFS(StockData[high],StockData[Date],"&lt;="&amp;StockData[[#This Row],[Date]]),"New High","Repeat")</f>
        <v>Repeat</v>
      </c>
      <c r="K1904" s="27" t="str">
        <f>IF(StockData[[#This Row],[Spread]]&lt;5,"Low",IF(StockData[[#This Row],[Spread]]&lt;=15,"Medium","High"))</f>
        <v>Medium</v>
      </c>
      <c r="L1904" s="27" t="str">
        <f>IF(StockData[[#This Row],[Spread]] &gt; AVERAGE(StockData[Spread]) * 1.2, "High", IF(StockData[[#This Row],[Spread]] &lt; AVERAGE(StockData[Spread]) * 0.8, "Low", "Medium"))</f>
        <v>Low</v>
      </c>
      <c r="M1904" s="13">
        <f>(StockData[[#This Row],[close]] - StockData[[#This Row],[open]] )/ StockData[[#This Row],[open]]</f>
        <v>3.7615374889366469E-3</v>
      </c>
      <c r="N1904" s="27">
        <f>IF(StockData[[#This Row],[change%]] &gt; 0.02, 0.9, IF(StockData[[#This Row],[change%]] &lt; -0.02, -0.9, 0))</f>
        <v>0</v>
      </c>
      <c r="O1904" s="27" t="str">
        <f>IF(StockData[[#This Row],[sentiment score]] &gt; 0.5, "Positive", IF(StockData[[#This Row],[sentiment score]] &lt; -0.5, "Negative", "Neutral"))</f>
        <v>Neutral</v>
      </c>
    </row>
    <row r="1905" spans="1:15" x14ac:dyDescent="0.3">
      <c r="A1905" s="1">
        <v>43066</v>
      </c>
      <c r="B1905" s="2">
        <v>313.25</v>
      </c>
      <c r="C1905" s="2">
        <v>317.33999999999997</v>
      </c>
      <c r="D1905" s="2">
        <v>309.51</v>
      </c>
      <c r="E1905" s="2">
        <v>316.81</v>
      </c>
      <c r="F1905" s="2">
        <v>4524921</v>
      </c>
      <c r="G1905" s="27" t="str">
        <f>TEXT(StockData[[#This Row],[Date]],"dddd")</f>
        <v>Monday</v>
      </c>
      <c r="H1905" s="27" t="str">
        <f>TEXT(StockData[[#This Row],[Date]],"mmm yyyy")</f>
        <v>Nov 2017</v>
      </c>
      <c r="I1905" s="2">
        <f>StockData[[#This Row],[high]] - StockData[[#This Row],[low]]</f>
        <v>7.8299999999999841</v>
      </c>
      <c r="J1905" s="27" t="str">
        <f>IF(StockData[[#This Row],[high]]=_xlfn.MAXIFS(StockData[high],StockData[Date],"&lt;="&amp;StockData[[#This Row],[Date]]),"New High","Repeat")</f>
        <v>Repeat</v>
      </c>
      <c r="K1905" s="27" t="str">
        <f>IF(StockData[[#This Row],[Spread]]&lt;5,"Low",IF(StockData[[#This Row],[Spread]]&lt;=15,"Medium","High"))</f>
        <v>Medium</v>
      </c>
      <c r="L1905" s="27" t="str">
        <f>IF(StockData[[#This Row],[Spread]] &gt; AVERAGE(StockData[Spread]) * 1.2, "High", IF(StockData[[#This Row],[Spread]] &lt; AVERAGE(StockData[Spread]) * 0.8, "Low", "Medium"))</f>
        <v>Low</v>
      </c>
      <c r="M1905" s="13">
        <f>(StockData[[#This Row],[close]] - StockData[[#This Row],[open]] )/ StockData[[#This Row],[open]]</f>
        <v>1.1364724660814054E-2</v>
      </c>
      <c r="N1905" s="27">
        <f>IF(StockData[[#This Row],[change%]] &gt; 0.02, 0.9, IF(StockData[[#This Row],[change%]] &lt; -0.02, -0.9, 0))</f>
        <v>0</v>
      </c>
      <c r="O1905" s="27" t="str">
        <f>IF(StockData[[#This Row],[sentiment score]] &gt; 0.5, "Positive", IF(StockData[[#This Row],[sentiment score]] &lt; -0.5, "Negative", "Neutral"))</f>
        <v>Neutral</v>
      </c>
    </row>
    <row r="1906" spans="1:15" x14ac:dyDescent="0.3">
      <c r="A1906" s="1">
        <v>43063</v>
      </c>
      <c r="B1906" s="2">
        <v>313.79000000000002</v>
      </c>
      <c r="C1906" s="2">
        <v>316.41000000000003</v>
      </c>
      <c r="D1906" s="2">
        <v>311</v>
      </c>
      <c r="E1906" s="2">
        <v>315.55</v>
      </c>
      <c r="F1906" s="2">
        <v>3242220</v>
      </c>
      <c r="G1906" s="27" t="str">
        <f>TEXT(StockData[[#This Row],[Date]],"dddd")</f>
        <v>Friday</v>
      </c>
      <c r="H1906" s="27" t="str">
        <f>TEXT(StockData[[#This Row],[Date]],"mmm yyyy")</f>
        <v>Nov 2017</v>
      </c>
      <c r="I1906" s="2">
        <f>StockData[[#This Row],[high]] - StockData[[#This Row],[low]]</f>
        <v>5.410000000000025</v>
      </c>
      <c r="J1906" s="27" t="str">
        <f>IF(StockData[[#This Row],[high]]=_xlfn.MAXIFS(StockData[high],StockData[Date],"&lt;="&amp;StockData[[#This Row],[Date]]),"New High","Repeat")</f>
        <v>Repeat</v>
      </c>
      <c r="K1906" s="27" t="str">
        <f>IF(StockData[[#This Row],[Spread]]&lt;5,"Low",IF(StockData[[#This Row],[Spread]]&lt;=15,"Medium","High"))</f>
        <v>Medium</v>
      </c>
      <c r="L1906" s="27" t="str">
        <f>IF(StockData[[#This Row],[Spread]] &gt; AVERAGE(StockData[Spread]) * 1.2, "High", IF(StockData[[#This Row],[Spread]] &lt; AVERAGE(StockData[Spread]) * 0.8, "Low", "Medium"))</f>
        <v>Low</v>
      </c>
      <c r="M1906" s="13">
        <f>(StockData[[#This Row],[close]] - StockData[[#This Row],[open]] )/ StockData[[#This Row],[open]]</f>
        <v>5.6088466809012102E-3</v>
      </c>
      <c r="N1906" s="27">
        <f>IF(StockData[[#This Row],[change%]] &gt; 0.02, 0.9, IF(StockData[[#This Row],[change%]] &lt; -0.02, -0.9, 0))</f>
        <v>0</v>
      </c>
      <c r="O1906" s="27" t="str">
        <f>IF(StockData[[#This Row],[sentiment score]] &gt; 0.5, "Positive", IF(StockData[[#This Row],[sentiment score]] &lt; -0.5, "Negative", "Neutral"))</f>
        <v>Neutral</v>
      </c>
    </row>
    <row r="1907" spans="1:15" x14ac:dyDescent="0.3">
      <c r="A1907" s="1">
        <v>43061</v>
      </c>
      <c r="B1907" s="2">
        <v>316.77</v>
      </c>
      <c r="C1907" s="2">
        <v>317.42</v>
      </c>
      <c r="D1907" s="2">
        <v>311.83999999999997</v>
      </c>
      <c r="E1907" s="2">
        <v>312.60000000000002</v>
      </c>
      <c r="F1907" s="2">
        <v>4890091</v>
      </c>
      <c r="G1907" s="27" t="str">
        <f>TEXT(StockData[[#This Row],[Date]],"dddd")</f>
        <v>Wednesday</v>
      </c>
      <c r="H1907" s="27" t="str">
        <f>TEXT(StockData[[#This Row],[Date]],"mmm yyyy")</f>
        <v>Nov 2017</v>
      </c>
      <c r="I1907" s="2">
        <f>StockData[[#This Row],[high]] - StockData[[#This Row],[low]]</f>
        <v>5.5800000000000409</v>
      </c>
      <c r="J1907" s="27" t="str">
        <f>IF(StockData[[#This Row],[high]]=_xlfn.MAXIFS(StockData[high],StockData[Date],"&lt;="&amp;StockData[[#This Row],[Date]]),"New High","Repeat")</f>
        <v>Repeat</v>
      </c>
      <c r="K1907" s="27" t="str">
        <f>IF(StockData[[#This Row],[Spread]]&lt;5,"Low",IF(StockData[[#This Row],[Spread]]&lt;=15,"Medium","High"))</f>
        <v>Medium</v>
      </c>
      <c r="L1907" s="27" t="str">
        <f>IF(StockData[[#This Row],[Spread]] &gt; AVERAGE(StockData[Spread]) * 1.2, "High", IF(StockData[[#This Row],[Spread]] &lt; AVERAGE(StockData[Spread]) * 0.8, "Low", "Medium"))</f>
        <v>Low</v>
      </c>
      <c r="M1907" s="13">
        <f>(StockData[[#This Row],[close]] - StockData[[#This Row],[open]] )/ StockData[[#This Row],[open]]</f>
        <v>-1.3164125390661866E-2</v>
      </c>
      <c r="N1907" s="27">
        <f>IF(StockData[[#This Row],[change%]] &gt; 0.02, 0.9, IF(StockData[[#This Row],[change%]] &lt; -0.02, -0.9, 0))</f>
        <v>0</v>
      </c>
      <c r="O1907" s="27" t="str">
        <f>IF(StockData[[#This Row],[sentiment score]] &gt; 0.5, "Positive", IF(StockData[[#This Row],[sentiment score]] &lt; -0.5, "Negative", "Neutral"))</f>
        <v>Neutral</v>
      </c>
    </row>
    <row r="1908" spans="1:15" x14ac:dyDescent="0.3">
      <c r="A1908" s="1">
        <v>43060</v>
      </c>
      <c r="B1908" s="2">
        <v>310.86</v>
      </c>
      <c r="C1908" s="2">
        <v>318.23</v>
      </c>
      <c r="D1908" s="2">
        <v>308.70999999999998</v>
      </c>
      <c r="E1908" s="2">
        <v>317.81</v>
      </c>
      <c r="F1908" s="2">
        <v>7230570</v>
      </c>
      <c r="G1908" s="27" t="str">
        <f>TEXT(StockData[[#This Row],[Date]],"dddd")</f>
        <v>Tuesday</v>
      </c>
      <c r="H1908" s="27" t="str">
        <f>TEXT(StockData[[#This Row],[Date]],"mmm yyyy")</f>
        <v>Nov 2017</v>
      </c>
      <c r="I1908" s="2">
        <f>StockData[[#This Row],[high]] - StockData[[#This Row],[low]]</f>
        <v>9.5200000000000387</v>
      </c>
      <c r="J1908" s="27" t="str">
        <f>IF(StockData[[#This Row],[high]]=_xlfn.MAXIFS(StockData[high],StockData[Date],"&lt;="&amp;StockData[[#This Row],[Date]]),"New High","Repeat")</f>
        <v>Repeat</v>
      </c>
      <c r="K1908" s="27" t="str">
        <f>IF(StockData[[#This Row],[Spread]]&lt;5,"Low",IF(StockData[[#This Row],[Spread]]&lt;=15,"Medium","High"))</f>
        <v>Medium</v>
      </c>
      <c r="L1908" s="27" t="str">
        <f>IF(StockData[[#This Row],[Spread]] &gt; AVERAGE(StockData[Spread]) * 1.2, "High", IF(StockData[[#This Row],[Spread]] &lt; AVERAGE(StockData[Spread]) * 0.8, "Low", "Medium"))</f>
        <v>Low</v>
      </c>
      <c r="M1908" s="13">
        <f>(StockData[[#This Row],[close]] - StockData[[#This Row],[open]] )/ StockData[[#This Row],[open]]</f>
        <v>2.2357331274528689E-2</v>
      </c>
      <c r="N1908" s="27">
        <f>IF(StockData[[#This Row],[change%]] &gt; 0.02, 0.9, IF(StockData[[#This Row],[change%]] &lt; -0.02, -0.9, 0))</f>
        <v>0.9</v>
      </c>
      <c r="O1908" s="27" t="str">
        <f>IF(StockData[[#This Row],[sentiment score]] &gt; 0.5, "Positive", IF(StockData[[#This Row],[sentiment score]] &lt; -0.5, "Negative", "Neutral"))</f>
        <v>Positive</v>
      </c>
    </row>
    <row r="1909" spans="1:15" x14ac:dyDescent="0.3">
      <c r="A1909" s="1">
        <v>43059</v>
      </c>
      <c r="B1909" s="2">
        <v>313.79000000000002</v>
      </c>
      <c r="C1909" s="2">
        <v>315.5</v>
      </c>
      <c r="D1909" s="2">
        <v>304.75</v>
      </c>
      <c r="E1909" s="2">
        <v>308.74</v>
      </c>
      <c r="F1909" s="2">
        <v>8247650</v>
      </c>
      <c r="G1909" s="27" t="str">
        <f>TEXT(StockData[[#This Row],[Date]],"dddd")</f>
        <v>Monday</v>
      </c>
      <c r="H1909" s="27" t="str">
        <f>TEXT(StockData[[#This Row],[Date]],"mmm yyyy")</f>
        <v>Nov 2017</v>
      </c>
      <c r="I1909" s="2">
        <f>StockData[[#This Row],[high]] - StockData[[#This Row],[low]]</f>
        <v>10.75</v>
      </c>
      <c r="J1909" s="27" t="str">
        <f>IF(StockData[[#This Row],[high]]=_xlfn.MAXIFS(StockData[high],StockData[Date],"&lt;="&amp;StockData[[#This Row],[Date]]),"New High","Repeat")</f>
        <v>Repeat</v>
      </c>
      <c r="K1909" s="27" t="str">
        <f>IF(StockData[[#This Row],[Spread]]&lt;5,"Low",IF(StockData[[#This Row],[Spread]]&lt;=15,"Medium","High"))</f>
        <v>Medium</v>
      </c>
      <c r="L1909" s="27" t="str">
        <f>IF(StockData[[#This Row],[Spread]] &gt; AVERAGE(StockData[Spread]) * 1.2, "High", IF(StockData[[#This Row],[Spread]] &lt; AVERAGE(StockData[Spread]) * 0.8, "Low", "Medium"))</f>
        <v>Low</v>
      </c>
      <c r="M1909" s="13">
        <f>(StockData[[#This Row],[close]] - StockData[[#This Row],[open]] )/ StockData[[#This Row],[open]]</f>
        <v>-1.6093565760540524E-2</v>
      </c>
      <c r="N1909" s="27">
        <f>IF(StockData[[#This Row],[change%]] &gt; 0.02, 0.9, IF(StockData[[#This Row],[change%]] &lt; -0.02, -0.9, 0))</f>
        <v>0</v>
      </c>
      <c r="O1909" s="27" t="str">
        <f>IF(StockData[[#This Row],[sentiment score]] &gt; 0.5, "Positive", IF(StockData[[#This Row],[sentiment score]] &lt; -0.5, "Negative", "Neutral"))</f>
        <v>Neutral</v>
      </c>
    </row>
    <row r="1910" spans="1:15" x14ac:dyDescent="0.3">
      <c r="A1910" s="1">
        <v>43056</v>
      </c>
      <c r="B1910" s="2">
        <v>325.67</v>
      </c>
      <c r="C1910" s="2">
        <v>326.67</v>
      </c>
      <c r="D1910" s="2">
        <v>313.14999999999998</v>
      </c>
      <c r="E1910" s="2">
        <v>315.05</v>
      </c>
      <c r="F1910" s="2">
        <v>13682753</v>
      </c>
      <c r="G1910" s="27" t="str">
        <f>TEXT(StockData[[#This Row],[Date]],"dddd")</f>
        <v>Friday</v>
      </c>
      <c r="H1910" s="27" t="str">
        <f>TEXT(StockData[[#This Row],[Date]],"mmm yyyy")</f>
        <v>Nov 2017</v>
      </c>
      <c r="I1910" s="2">
        <f>StockData[[#This Row],[high]] - StockData[[#This Row],[low]]</f>
        <v>13.520000000000039</v>
      </c>
      <c r="J1910" s="27" t="str">
        <f>IF(StockData[[#This Row],[high]]=_xlfn.MAXIFS(StockData[high],StockData[Date],"&lt;="&amp;StockData[[#This Row],[Date]]),"New High","Repeat")</f>
        <v>Repeat</v>
      </c>
      <c r="K1910" s="27" t="str">
        <f>IF(StockData[[#This Row],[Spread]]&lt;5,"Low",IF(StockData[[#This Row],[Spread]]&lt;=15,"Medium","High"))</f>
        <v>Medium</v>
      </c>
      <c r="L1910" s="27" t="str">
        <f>IF(StockData[[#This Row],[Spread]] &gt; AVERAGE(StockData[Spread]) * 1.2, "High", IF(StockData[[#This Row],[Spread]] &lt; AVERAGE(StockData[Spread]) * 0.8, "Low", "Medium"))</f>
        <v>Medium</v>
      </c>
      <c r="M1910" s="13">
        <f>(StockData[[#This Row],[close]] - StockData[[#This Row],[open]] )/ StockData[[#This Row],[open]]</f>
        <v>-3.2609696932477672E-2</v>
      </c>
      <c r="N1910" s="27">
        <f>IF(StockData[[#This Row],[change%]] &gt; 0.02, 0.9, IF(StockData[[#This Row],[change%]] &lt; -0.02, -0.9, 0))</f>
        <v>-0.9</v>
      </c>
      <c r="O1910" s="27" t="str">
        <f>IF(StockData[[#This Row],[sentiment score]] &gt; 0.5, "Positive", IF(StockData[[#This Row],[sentiment score]] &lt; -0.5, "Negative", "Neutral"))</f>
        <v>Negative</v>
      </c>
    </row>
    <row r="1911" spans="1:15" x14ac:dyDescent="0.3">
      <c r="A1911" s="1">
        <v>43055</v>
      </c>
      <c r="B1911" s="2">
        <v>313.99</v>
      </c>
      <c r="C1911" s="2">
        <v>318.14</v>
      </c>
      <c r="D1911" s="2">
        <v>311.3</v>
      </c>
      <c r="E1911" s="2">
        <v>312.5</v>
      </c>
      <c r="F1911" s="2">
        <v>5793324</v>
      </c>
      <c r="G1911" s="27" t="str">
        <f>TEXT(StockData[[#This Row],[Date]],"dddd")</f>
        <v>Thursday</v>
      </c>
      <c r="H1911" s="27" t="str">
        <f>TEXT(StockData[[#This Row],[Date]],"mmm yyyy")</f>
        <v>Nov 2017</v>
      </c>
      <c r="I1911" s="2">
        <f>StockData[[#This Row],[high]] - StockData[[#This Row],[low]]</f>
        <v>6.839999999999975</v>
      </c>
      <c r="J1911" s="27" t="str">
        <f>IF(StockData[[#This Row],[high]]=_xlfn.MAXIFS(StockData[high],StockData[Date],"&lt;="&amp;StockData[[#This Row],[Date]]),"New High","Repeat")</f>
        <v>Repeat</v>
      </c>
      <c r="K1911" s="27" t="str">
        <f>IF(StockData[[#This Row],[Spread]]&lt;5,"Low",IF(StockData[[#This Row],[Spread]]&lt;=15,"Medium","High"))</f>
        <v>Medium</v>
      </c>
      <c r="L1911" s="27" t="str">
        <f>IF(StockData[[#This Row],[Spread]] &gt; AVERAGE(StockData[Spread]) * 1.2, "High", IF(StockData[[#This Row],[Spread]] &lt; AVERAGE(StockData[Spread]) * 0.8, "Low", "Medium"))</f>
        <v>Low</v>
      </c>
      <c r="M1911" s="13">
        <f>(StockData[[#This Row],[close]] - StockData[[#This Row],[open]] )/ StockData[[#This Row],[open]]</f>
        <v>-4.7453740564986436E-3</v>
      </c>
      <c r="N1911" s="27">
        <f>IF(StockData[[#This Row],[change%]] &gt; 0.02, 0.9, IF(StockData[[#This Row],[change%]] &lt; -0.02, -0.9, 0))</f>
        <v>0</v>
      </c>
      <c r="O1911" s="27" t="str">
        <f>IF(StockData[[#This Row],[sentiment score]] &gt; 0.5, "Positive", IF(StockData[[#This Row],[sentiment score]] &lt; -0.5, "Negative", "Neutral"))</f>
        <v>Neutral</v>
      </c>
    </row>
    <row r="1912" spans="1:15" x14ac:dyDescent="0.3">
      <c r="A1912" s="1">
        <v>43054</v>
      </c>
      <c r="B1912" s="2">
        <v>306.01</v>
      </c>
      <c r="C1912" s="2">
        <v>312.49</v>
      </c>
      <c r="D1912" s="2">
        <v>301.5</v>
      </c>
      <c r="E1912" s="2">
        <v>311.3</v>
      </c>
      <c r="F1912" s="2">
        <v>5909055</v>
      </c>
      <c r="G1912" s="27" t="str">
        <f>TEXT(StockData[[#This Row],[Date]],"dddd")</f>
        <v>Wednesday</v>
      </c>
      <c r="H1912" s="27" t="str">
        <f>TEXT(StockData[[#This Row],[Date]],"mmm yyyy")</f>
        <v>Nov 2017</v>
      </c>
      <c r="I1912" s="2">
        <f>StockData[[#This Row],[high]] - StockData[[#This Row],[low]]</f>
        <v>10.990000000000009</v>
      </c>
      <c r="J1912" s="27" t="str">
        <f>IF(StockData[[#This Row],[high]]=_xlfn.MAXIFS(StockData[high],StockData[Date],"&lt;="&amp;StockData[[#This Row],[Date]]),"New High","Repeat")</f>
        <v>Repeat</v>
      </c>
      <c r="K1912" s="27" t="str">
        <f>IF(StockData[[#This Row],[Spread]]&lt;5,"Low",IF(StockData[[#This Row],[Spread]]&lt;=15,"Medium","High"))</f>
        <v>Medium</v>
      </c>
      <c r="L1912" s="27" t="str">
        <f>IF(StockData[[#This Row],[Spread]] &gt; AVERAGE(StockData[Spread]) * 1.2, "High", IF(StockData[[#This Row],[Spread]] &lt; AVERAGE(StockData[Spread]) * 0.8, "Low", "Medium"))</f>
        <v>Medium</v>
      </c>
      <c r="M1912" s="13">
        <f>(StockData[[#This Row],[close]] - StockData[[#This Row],[open]] )/ StockData[[#This Row],[open]]</f>
        <v>1.72870167641581E-2</v>
      </c>
      <c r="N1912" s="27">
        <f>IF(StockData[[#This Row],[change%]] &gt; 0.02, 0.9, IF(StockData[[#This Row],[change%]] &lt; -0.02, -0.9, 0))</f>
        <v>0</v>
      </c>
      <c r="O1912" s="27" t="str">
        <f>IF(StockData[[#This Row],[sentiment score]] &gt; 0.5, "Positive", IF(StockData[[#This Row],[sentiment score]] &lt; -0.5, "Negative", "Neutral"))</f>
        <v>Neutral</v>
      </c>
    </row>
    <row r="1913" spans="1:15" x14ac:dyDescent="0.3">
      <c r="A1913" s="1">
        <v>43053</v>
      </c>
      <c r="B1913" s="2">
        <v>315</v>
      </c>
      <c r="C1913" s="2">
        <v>316.35000000000002</v>
      </c>
      <c r="D1913" s="2">
        <v>306.89999999999998</v>
      </c>
      <c r="E1913" s="2">
        <v>308.7</v>
      </c>
      <c r="F1913" s="2">
        <v>5661102</v>
      </c>
      <c r="G1913" s="27" t="str">
        <f>TEXT(StockData[[#This Row],[Date]],"dddd")</f>
        <v>Tuesday</v>
      </c>
      <c r="H1913" s="27" t="str">
        <f>TEXT(StockData[[#This Row],[Date]],"mmm yyyy")</f>
        <v>Nov 2017</v>
      </c>
      <c r="I1913" s="2">
        <f>StockData[[#This Row],[high]] - StockData[[#This Row],[low]]</f>
        <v>9.4500000000000455</v>
      </c>
      <c r="J1913" s="27" t="str">
        <f>IF(StockData[[#This Row],[high]]=_xlfn.MAXIFS(StockData[high],StockData[Date],"&lt;="&amp;StockData[[#This Row],[Date]]),"New High","Repeat")</f>
        <v>Repeat</v>
      </c>
      <c r="K1913" s="27" t="str">
        <f>IF(StockData[[#This Row],[Spread]]&lt;5,"Low",IF(StockData[[#This Row],[Spread]]&lt;=15,"Medium","High"))</f>
        <v>Medium</v>
      </c>
      <c r="L1913" s="27" t="str">
        <f>IF(StockData[[#This Row],[Spread]] &gt; AVERAGE(StockData[Spread]) * 1.2, "High", IF(StockData[[#This Row],[Spread]] &lt; AVERAGE(StockData[Spread]) * 0.8, "Low", "Medium"))</f>
        <v>Low</v>
      </c>
      <c r="M1913" s="13">
        <f>(StockData[[#This Row],[close]] - StockData[[#This Row],[open]] )/ StockData[[#This Row],[open]]</f>
        <v>-2.0000000000000035E-2</v>
      </c>
      <c r="N1913" s="27">
        <f>IF(StockData[[#This Row],[change%]] &gt; 0.02, 0.9, IF(StockData[[#This Row],[change%]] &lt; -0.02, -0.9, 0))</f>
        <v>0</v>
      </c>
      <c r="O1913" s="27" t="str">
        <f>IF(StockData[[#This Row],[sentiment score]] &gt; 0.5, "Positive", IF(StockData[[#This Row],[sentiment score]] &lt; -0.5, "Negative", "Neutral"))</f>
        <v>Neutral</v>
      </c>
    </row>
    <row r="1914" spans="1:15" x14ac:dyDescent="0.3">
      <c r="A1914" s="1">
        <v>43052</v>
      </c>
      <c r="B1914" s="2">
        <v>300.13</v>
      </c>
      <c r="C1914" s="2">
        <v>316.8</v>
      </c>
      <c r="D1914" s="2">
        <v>299.11</v>
      </c>
      <c r="E1914" s="2">
        <v>315.39999999999998</v>
      </c>
      <c r="F1914" s="2">
        <v>7536669</v>
      </c>
      <c r="G1914" s="27" t="str">
        <f>TEXT(StockData[[#This Row],[Date]],"dddd")</f>
        <v>Monday</v>
      </c>
      <c r="H1914" s="27" t="str">
        <f>TEXT(StockData[[#This Row],[Date]],"mmm yyyy")</f>
        <v>Nov 2017</v>
      </c>
      <c r="I1914" s="2">
        <f>StockData[[#This Row],[high]] - StockData[[#This Row],[low]]</f>
        <v>17.689999999999998</v>
      </c>
      <c r="J1914" s="27" t="str">
        <f>IF(StockData[[#This Row],[high]]=_xlfn.MAXIFS(StockData[high],StockData[Date],"&lt;="&amp;StockData[[#This Row],[Date]]),"New High","Repeat")</f>
        <v>Repeat</v>
      </c>
      <c r="K1914" s="27" t="str">
        <f>IF(StockData[[#This Row],[Spread]]&lt;5,"Low",IF(StockData[[#This Row],[Spread]]&lt;=15,"Medium","High"))</f>
        <v>High</v>
      </c>
      <c r="L1914" s="27" t="str">
        <f>IF(StockData[[#This Row],[Spread]] &gt; AVERAGE(StockData[Spread]) * 1.2, "High", IF(StockData[[#This Row],[Spread]] &lt; AVERAGE(StockData[Spread]) * 0.8, "Low", "Medium"))</f>
        <v>High</v>
      </c>
      <c r="M1914" s="13">
        <f>(StockData[[#This Row],[close]] - StockData[[#This Row],[open]] )/ StockData[[#This Row],[open]]</f>
        <v>5.0877952887082203E-2</v>
      </c>
      <c r="N1914" s="27">
        <f>IF(StockData[[#This Row],[change%]] &gt; 0.02, 0.9, IF(StockData[[#This Row],[change%]] &lt; -0.02, -0.9, 0))</f>
        <v>0.9</v>
      </c>
      <c r="O1914" s="27" t="str">
        <f>IF(StockData[[#This Row],[sentiment score]] &gt; 0.5, "Positive", IF(StockData[[#This Row],[sentiment score]] &lt; -0.5, "Negative", "Neutral"))</f>
        <v>Positive</v>
      </c>
    </row>
    <row r="1915" spans="1:15" x14ac:dyDescent="0.3">
      <c r="A1915" s="1">
        <v>43049</v>
      </c>
      <c r="B1915" s="2">
        <v>302.5</v>
      </c>
      <c r="C1915" s="2">
        <v>308.36</v>
      </c>
      <c r="D1915" s="2">
        <v>301.85000000000002</v>
      </c>
      <c r="E1915" s="2">
        <v>302.99</v>
      </c>
      <c r="F1915" s="2">
        <v>4600097</v>
      </c>
      <c r="G1915" s="27" t="str">
        <f>TEXT(StockData[[#This Row],[Date]],"dddd")</f>
        <v>Friday</v>
      </c>
      <c r="H1915" s="27" t="str">
        <f>TEXT(StockData[[#This Row],[Date]],"mmm yyyy")</f>
        <v>Nov 2017</v>
      </c>
      <c r="I1915" s="2">
        <f>StockData[[#This Row],[high]] - StockData[[#This Row],[low]]</f>
        <v>6.5099999999999909</v>
      </c>
      <c r="J1915" s="27" t="str">
        <f>IF(StockData[[#This Row],[high]]=_xlfn.MAXIFS(StockData[high],StockData[Date],"&lt;="&amp;StockData[[#This Row],[Date]]),"New High","Repeat")</f>
        <v>Repeat</v>
      </c>
      <c r="K1915" s="27" t="str">
        <f>IF(StockData[[#This Row],[Spread]]&lt;5,"Low",IF(StockData[[#This Row],[Spread]]&lt;=15,"Medium","High"))</f>
        <v>Medium</v>
      </c>
      <c r="L1915" s="27" t="str">
        <f>IF(StockData[[#This Row],[Spread]] &gt; AVERAGE(StockData[Spread]) * 1.2, "High", IF(StockData[[#This Row],[Spread]] &lt; AVERAGE(StockData[Spread]) * 0.8, "Low", "Medium"))</f>
        <v>Low</v>
      </c>
      <c r="M1915" s="13">
        <f>(StockData[[#This Row],[close]] - StockData[[#This Row],[open]] )/ StockData[[#This Row],[open]]</f>
        <v>1.6198347107438317E-3</v>
      </c>
      <c r="N1915" s="27">
        <f>IF(StockData[[#This Row],[change%]] &gt; 0.02, 0.9, IF(StockData[[#This Row],[change%]] &lt; -0.02, -0.9, 0))</f>
        <v>0</v>
      </c>
      <c r="O1915" s="27" t="str">
        <f>IF(StockData[[#This Row],[sentiment score]] &gt; 0.5, "Positive", IF(StockData[[#This Row],[sentiment score]] &lt; -0.5, "Negative", "Neutral"))</f>
        <v>Neutral</v>
      </c>
    </row>
    <row r="1916" spans="1:15" x14ac:dyDescent="0.3">
      <c r="A1916" s="1">
        <v>43048</v>
      </c>
      <c r="B1916" s="2">
        <v>302.5</v>
      </c>
      <c r="C1916" s="2">
        <v>304.45999999999998</v>
      </c>
      <c r="D1916" s="2">
        <v>296.3</v>
      </c>
      <c r="E1916" s="2">
        <v>302.99</v>
      </c>
      <c r="F1916" s="2">
        <v>5419497</v>
      </c>
      <c r="G1916" s="27" t="str">
        <f>TEXT(StockData[[#This Row],[Date]],"dddd")</f>
        <v>Thursday</v>
      </c>
      <c r="H1916" s="27" t="str">
        <f>TEXT(StockData[[#This Row],[Date]],"mmm yyyy")</f>
        <v>Nov 2017</v>
      </c>
      <c r="I1916" s="2">
        <f>StockData[[#This Row],[high]] - StockData[[#This Row],[low]]</f>
        <v>8.1599999999999682</v>
      </c>
      <c r="J1916" s="27" t="str">
        <f>IF(StockData[[#This Row],[high]]=_xlfn.MAXIFS(StockData[high],StockData[Date],"&lt;="&amp;StockData[[#This Row],[Date]]),"New High","Repeat")</f>
        <v>Repeat</v>
      </c>
      <c r="K1916" s="27" t="str">
        <f>IF(StockData[[#This Row],[Spread]]&lt;5,"Low",IF(StockData[[#This Row],[Spread]]&lt;=15,"Medium","High"))</f>
        <v>Medium</v>
      </c>
      <c r="L1916" s="27" t="str">
        <f>IF(StockData[[#This Row],[Spread]] &gt; AVERAGE(StockData[Spread]) * 1.2, "High", IF(StockData[[#This Row],[Spread]] &lt; AVERAGE(StockData[Spread]) * 0.8, "Low", "Medium"))</f>
        <v>Low</v>
      </c>
      <c r="M1916" s="13">
        <f>(StockData[[#This Row],[close]] - StockData[[#This Row],[open]] )/ StockData[[#This Row],[open]]</f>
        <v>1.6198347107438317E-3</v>
      </c>
      <c r="N1916" s="27">
        <f>IF(StockData[[#This Row],[change%]] &gt; 0.02, 0.9, IF(StockData[[#This Row],[change%]] &lt; -0.02, -0.9, 0))</f>
        <v>0</v>
      </c>
      <c r="O1916" s="27" t="str">
        <f>IF(StockData[[#This Row],[sentiment score]] &gt; 0.5, "Positive", IF(StockData[[#This Row],[sentiment score]] &lt; -0.5, "Negative", "Neutral"))</f>
        <v>Neutral</v>
      </c>
    </row>
    <row r="1917" spans="1:15" x14ac:dyDescent="0.3">
      <c r="A1917" s="1">
        <v>43047</v>
      </c>
      <c r="B1917" s="2">
        <v>305.5</v>
      </c>
      <c r="C1917" s="2">
        <v>306.89</v>
      </c>
      <c r="D1917" s="2">
        <v>301.30009999999999</v>
      </c>
      <c r="E1917" s="2">
        <v>304.39</v>
      </c>
      <c r="F1917" s="2">
        <v>4703127</v>
      </c>
      <c r="G1917" s="27" t="str">
        <f>TEXT(StockData[[#This Row],[Date]],"dddd")</f>
        <v>Wednesday</v>
      </c>
      <c r="H1917" s="27" t="str">
        <f>TEXT(StockData[[#This Row],[Date]],"mmm yyyy")</f>
        <v>Nov 2017</v>
      </c>
      <c r="I1917" s="2">
        <f>StockData[[#This Row],[high]] - StockData[[#This Row],[low]]</f>
        <v>5.5899000000000001</v>
      </c>
      <c r="J1917" s="27" t="str">
        <f>IF(StockData[[#This Row],[high]]=_xlfn.MAXIFS(StockData[high],StockData[Date],"&lt;="&amp;StockData[[#This Row],[Date]]),"New High","Repeat")</f>
        <v>Repeat</v>
      </c>
      <c r="K1917" s="27" t="str">
        <f>IF(StockData[[#This Row],[Spread]]&lt;5,"Low",IF(StockData[[#This Row],[Spread]]&lt;=15,"Medium","High"))</f>
        <v>Medium</v>
      </c>
      <c r="L1917" s="27" t="str">
        <f>IF(StockData[[#This Row],[Spread]] &gt; AVERAGE(StockData[Spread]) * 1.2, "High", IF(StockData[[#This Row],[Spread]] &lt; AVERAGE(StockData[Spread]) * 0.8, "Low", "Medium"))</f>
        <v>Low</v>
      </c>
      <c r="M1917" s="13">
        <f>(StockData[[#This Row],[close]] - StockData[[#This Row],[open]] )/ StockData[[#This Row],[open]]</f>
        <v>-3.6333878887070824E-3</v>
      </c>
      <c r="N1917" s="27">
        <f>IF(StockData[[#This Row],[change%]] &gt; 0.02, 0.9, IF(StockData[[#This Row],[change%]] &lt; -0.02, -0.9, 0))</f>
        <v>0</v>
      </c>
      <c r="O1917" s="27" t="str">
        <f>IF(StockData[[#This Row],[sentiment score]] &gt; 0.5, "Positive", IF(StockData[[#This Row],[sentiment score]] &lt; -0.5, "Negative", "Neutral"))</f>
        <v>Neutral</v>
      </c>
    </row>
    <row r="1918" spans="1:15" x14ac:dyDescent="0.3">
      <c r="A1918" s="1">
        <v>43046</v>
      </c>
      <c r="B1918" s="2">
        <v>301.02</v>
      </c>
      <c r="C1918" s="2">
        <v>306.5</v>
      </c>
      <c r="D1918" s="2">
        <v>300.02999999999997</v>
      </c>
      <c r="E1918" s="2">
        <v>306.05</v>
      </c>
      <c r="F1918" s="2">
        <v>5209573</v>
      </c>
      <c r="G1918" s="27" t="str">
        <f>TEXT(StockData[[#This Row],[Date]],"dddd")</f>
        <v>Tuesday</v>
      </c>
      <c r="H1918" s="27" t="str">
        <f>TEXT(StockData[[#This Row],[Date]],"mmm yyyy")</f>
        <v>Nov 2017</v>
      </c>
      <c r="I1918" s="2">
        <f>StockData[[#This Row],[high]] - StockData[[#This Row],[low]]</f>
        <v>6.4700000000000273</v>
      </c>
      <c r="J1918" s="27" t="str">
        <f>IF(StockData[[#This Row],[high]]=_xlfn.MAXIFS(StockData[high],StockData[Date],"&lt;="&amp;StockData[[#This Row],[Date]]),"New High","Repeat")</f>
        <v>Repeat</v>
      </c>
      <c r="K1918" s="27" t="str">
        <f>IF(StockData[[#This Row],[Spread]]&lt;5,"Low",IF(StockData[[#This Row],[Spread]]&lt;=15,"Medium","High"))</f>
        <v>Medium</v>
      </c>
      <c r="L1918" s="27" t="str">
        <f>IF(StockData[[#This Row],[Spread]] &gt; AVERAGE(StockData[Spread]) * 1.2, "High", IF(StockData[[#This Row],[Spread]] &lt; AVERAGE(StockData[Spread]) * 0.8, "Low", "Medium"))</f>
        <v>Low</v>
      </c>
      <c r="M1918" s="13">
        <f>(StockData[[#This Row],[close]] - StockData[[#This Row],[open]] )/ StockData[[#This Row],[open]]</f>
        <v>1.6709853165902698E-2</v>
      </c>
      <c r="N1918" s="27">
        <f>IF(StockData[[#This Row],[change%]] &gt; 0.02, 0.9, IF(StockData[[#This Row],[change%]] &lt; -0.02, -0.9, 0))</f>
        <v>0</v>
      </c>
      <c r="O1918" s="27" t="str">
        <f>IF(StockData[[#This Row],[sentiment score]] &gt; 0.5, "Positive", IF(StockData[[#This Row],[sentiment score]] &lt; -0.5, "Negative", "Neutral"))</f>
        <v>Neutral</v>
      </c>
    </row>
    <row r="1919" spans="1:15" x14ac:dyDescent="0.3">
      <c r="A1919" s="1">
        <v>43045</v>
      </c>
      <c r="B1919" s="2">
        <v>307</v>
      </c>
      <c r="C1919" s="2">
        <v>307.5</v>
      </c>
      <c r="D1919" s="2">
        <v>299.01</v>
      </c>
      <c r="E1919" s="2">
        <v>302.77999999999997</v>
      </c>
      <c r="F1919" s="2">
        <v>6463227</v>
      </c>
      <c r="G1919" s="27" t="str">
        <f>TEXT(StockData[[#This Row],[Date]],"dddd")</f>
        <v>Monday</v>
      </c>
      <c r="H1919" s="27" t="str">
        <f>TEXT(StockData[[#This Row],[Date]],"mmm yyyy")</f>
        <v>Nov 2017</v>
      </c>
      <c r="I1919" s="2">
        <f>StockData[[#This Row],[high]] - StockData[[#This Row],[low]]</f>
        <v>8.4900000000000091</v>
      </c>
      <c r="J1919" s="27" t="str">
        <f>IF(StockData[[#This Row],[high]]=_xlfn.MAXIFS(StockData[high],StockData[Date],"&lt;="&amp;StockData[[#This Row],[Date]]),"New High","Repeat")</f>
        <v>Repeat</v>
      </c>
      <c r="K1919" s="27" t="str">
        <f>IF(StockData[[#This Row],[Spread]]&lt;5,"Low",IF(StockData[[#This Row],[Spread]]&lt;=15,"Medium","High"))</f>
        <v>Medium</v>
      </c>
      <c r="L1919" s="27" t="str">
        <f>IF(StockData[[#This Row],[Spread]] &gt; AVERAGE(StockData[Spread]) * 1.2, "High", IF(StockData[[#This Row],[Spread]] &lt; AVERAGE(StockData[Spread]) * 0.8, "Low", "Medium"))</f>
        <v>Low</v>
      </c>
      <c r="M1919" s="13">
        <f>(StockData[[#This Row],[close]] - StockData[[#This Row],[open]] )/ StockData[[#This Row],[open]]</f>
        <v>-1.3745928338762304E-2</v>
      </c>
      <c r="N1919" s="27">
        <f>IF(StockData[[#This Row],[change%]] &gt; 0.02, 0.9, IF(StockData[[#This Row],[change%]] &lt; -0.02, -0.9, 0))</f>
        <v>0</v>
      </c>
      <c r="O1919" s="27" t="str">
        <f>IF(StockData[[#This Row],[sentiment score]] &gt; 0.5, "Positive", IF(StockData[[#This Row],[sentiment score]] &lt; -0.5, "Negative", "Neutral"))</f>
        <v>Neutral</v>
      </c>
    </row>
    <row r="1920" spans="1:15" x14ac:dyDescent="0.3">
      <c r="A1920" s="1">
        <v>43042</v>
      </c>
      <c r="B1920" s="2">
        <v>299.5</v>
      </c>
      <c r="C1920" s="2">
        <v>306.25</v>
      </c>
      <c r="D1920" s="2">
        <v>295.13</v>
      </c>
      <c r="E1920" s="2">
        <v>306.08999999999997</v>
      </c>
      <c r="F1920" s="2">
        <v>8835157</v>
      </c>
      <c r="G1920" s="27" t="str">
        <f>TEXT(StockData[[#This Row],[Date]],"dddd")</f>
        <v>Friday</v>
      </c>
      <c r="H1920" s="27" t="str">
        <f>TEXT(StockData[[#This Row],[Date]],"mmm yyyy")</f>
        <v>Nov 2017</v>
      </c>
      <c r="I1920" s="2">
        <f>StockData[[#This Row],[high]] - StockData[[#This Row],[low]]</f>
        <v>11.120000000000005</v>
      </c>
      <c r="J1920" s="27" t="str">
        <f>IF(StockData[[#This Row],[high]]=_xlfn.MAXIFS(StockData[high],StockData[Date],"&lt;="&amp;StockData[[#This Row],[Date]]),"New High","Repeat")</f>
        <v>Repeat</v>
      </c>
      <c r="K1920" s="27" t="str">
        <f>IF(StockData[[#This Row],[Spread]]&lt;5,"Low",IF(StockData[[#This Row],[Spread]]&lt;=15,"Medium","High"))</f>
        <v>Medium</v>
      </c>
      <c r="L1920" s="27" t="str">
        <f>IF(StockData[[#This Row],[Spread]] &gt; AVERAGE(StockData[Spread]) * 1.2, "High", IF(StockData[[#This Row],[Spread]] &lt; AVERAGE(StockData[Spread]) * 0.8, "Low", "Medium"))</f>
        <v>Medium</v>
      </c>
      <c r="M1920" s="13">
        <f>(StockData[[#This Row],[close]] - StockData[[#This Row],[open]] )/ StockData[[#This Row],[open]]</f>
        <v>2.2003338898163523E-2</v>
      </c>
      <c r="N1920" s="27">
        <f>IF(StockData[[#This Row],[change%]] &gt; 0.02, 0.9, IF(StockData[[#This Row],[change%]] &lt; -0.02, -0.9, 0))</f>
        <v>0.9</v>
      </c>
      <c r="O1920" s="27" t="str">
        <f>IF(StockData[[#This Row],[sentiment score]] &gt; 0.5, "Positive", IF(StockData[[#This Row],[sentiment score]] &lt; -0.5, "Negative", "Neutral"))</f>
        <v>Positive</v>
      </c>
    </row>
    <row r="1921" spans="1:15" x14ac:dyDescent="0.3">
      <c r="A1921" s="1">
        <v>43041</v>
      </c>
      <c r="B1921" s="2">
        <v>300.13</v>
      </c>
      <c r="C1921" s="2">
        <v>308.69</v>
      </c>
      <c r="D1921" s="2">
        <v>292.63</v>
      </c>
      <c r="E1921" s="2">
        <v>299.26</v>
      </c>
      <c r="F1921" s="2">
        <v>19731322</v>
      </c>
      <c r="G1921" s="27" t="str">
        <f>TEXT(StockData[[#This Row],[Date]],"dddd")</f>
        <v>Thursday</v>
      </c>
      <c r="H1921" s="27" t="str">
        <f>TEXT(StockData[[#This Row],[Date]],"mmm yyyy")</f>
        <v>Nov 2017</v>
      </c>
      <c r="I1921" s="2">
        <f>StockData[[#This Row],[high]] - StockData[[#This Row],[low]]</f>
        <v>16.060000000000002</v>
      </c>
      <c r="J1921" s="27" t="str">
        <f>IF(StockData[[#This Row],[high]]=_xlfn.MAXIFS(StockData[high],StockData[Date],"&lt;="&amp;StockData[[#This Row],[Date]]),"New High","Repeat")</f>
        <v>Repeat</v>
      </c>
      <c r="K1921" s="27" t="str">
        <f>IF(StockData[[#This Row],[Spread]]&lt;5,"Low",IF(StockData[[#This Row],[Spread]]&lt;=15,"Medium","High"))</f>
        <v>High</v>
      </c>
      <c r="L1921" s="27" t="str">
        <f>IF(StockData[[#This Row],[Spread]] &gt; AVERAGE(StockData[Spread]) * 1.2, "High", IF(StockData[[#This Row],[Spread]] &lt; AVERAGE(StockData[Spread]) * 0.8, "Low", "Medium"))</f>
        <v>Medium</v>
      </c>
      <c r="M1921" s="13">
        <f>(StockData[[#This Row],[close]] - StockData[[#This Row],[open]] )/ StockData[[#This Row],[open]]</f>
        <v>-2.8987438776530323E-3</v>
      </c>
      <c r="N1921" s="27">
        <f>IF(StockData[[#This Row],[change%]] &gt; 0.02, 0.9, IF(StockData[[#This Row],[change%]] &lt; -0.02, -0.9, 0))</f>
        <v>0</v>
      </c>
      <c r="O1921" s="27" t="str">
        <f>IF(StockData[[#This Row],[sentiment score]] &gt; 0.5, "Positive", IF(StockData[[#This Row],[sentiment score]] &lt; -0.5, "Negative", "Neutral"))</f>
        <v>Neutral</v>
      </c>
    </row>
    <row r="1922" spans="1:15" x14ac:dyDescent="0.3">
      <c r="A1922" s="1">
        <v>43040</v>
      </c>
      <c r="B1922" s="2">
        <v>332.25</v>
      </c>
      <c r="C1922" s="2">
        <v>332.60890000000001</v>
      </c>
      <c r="D1922" s="2">
        <v>320.26</v>
      </c>
      <c r="E1922" s="2">
        <v>321.08</v>
      </c>
      <c r="F1922" s="2">
        <v>7028856</v>
      </c>
      <c r="G1922" s="27" t="str">
        <f>TEXT(StockData[[#This Row],[Date]],"dddd")</f>
        <v>Wednesday</v>
      </c>
      <c r="H1922" s="27" t="str">
        <f>TEXT(StockData[[#This Row],[Date]],"mmm yyyy")</f>
        <v>Nov 2017</v>
      </c>
      <c r="I1922" s="2">
        <f>StockData[[#This Row],[high]] - StockData[[#This Row],[low]]</f>
        <v>12.348900000000015</v>
      </c>
      <c r="J1922" s="27" t="str">
        <f>IF(StockData[[#This Row],[high]]=_xlfn.MAXIFS(StockData[high],StockData[Date],"&lt;="&amp;StockData[[#This Row],[Date]]),"New High","Repeat")</f>
        <v>Repeat</v>
      </c>
      <c r="K1922" s="27" t="str">
        <f>IF(StockData[[#This Row],[Spread]]&lt;5,"Low",IF(StockData[[#This Row],[Spread]]&lt;=15,"Medium","High"))</f>
        <v>Medium</v>
      </c>
      <c r="L1922" s="27" t="str">
        <f>IF(StockData[[#This Row],[Spread]] &gt; AVERAGE(StockData[Spread]) * 1.2, "High", IF(StockData[[#This Row],[Spread]] &lt; AVERAGE(StockData[Spread]) * 0.8, "Low", "Medium"))</f>
        <v>Medium</v>
      </c>
      <c r="M1922" s="13">
        <f>(StockData[[#This Row],[close]] - StockData[[#This Row],[open]] )/ StockData[[#This Row],[open]]</f>
        <v>-3.3619262603461299E-2</v>
      </c>
      <c r="N1922" s="27">
        <f>IF(StockData[[#This Row],[change%]] &gt; 0.02, 0.9, IF(StockData[[#This Row],[change%]] &lt; -0.02, -0.9, 0))</f>
        <v>-0.9</v>
      </c>
      <c r="O1922" s="27" t="str">
        <f>IF(StockData[[#This Row],[sentiment score]] &gt; 0.5, "Positive", IF(StockData[[#This Row],[sentiment score]] &lt; -0.5, "Negative", "Neutral"))</f>
        <v>Negative</v>
      </c>
    </row>
    <row r="1923" spans="1:15" x14ac:dyDescent="0.3">
      <c r="A1923" s="1">
        <v>43039</v>
      </c>
      <c r="B1923" s="2">
        <v>320.23</v>
      </c>
      <c r="C1923" s="2">
        <v>331.95</v>
      </c>
      <c r="D1923" s="2">
        <v>320.18</v>
      </c>
      <c r="E1923" s="2">
        <v>331.53</v>
      </c>
      <c r="F1923" s="2">
        <v>5532647</v>
      </c>
      <c r="G1923" s="27" t="str">
        <f>TEXT(StockData[[#This Row],[Date]],"dddd")</f>
        <v>Tuesday</v>
      </c>
      <c r="H1923" s="27" t="str">
        <f>TEXT(StockData[[#This Row],[Date]],"mmm yyyy")</f>
        <v>Oct 2017</v>
      </c>
      <c r="I1923" s="2">
        <f>StockData[[#This Row],[high]] - StockData[[#This Row],[low]]</f>
        <v>11.769999999999982</v>
      </c>
      <c r="J1923" s="27" t="str">
        <f>IF(StockData[[#This Row],[high]]=_xlfn.MAXIFS(StockData[high],StockData[Date],"&lt;="&amp;StockData[[#This Row],[Date]]),"New High","Repeat")</f>
        <v>Repeat</v>
      </c>
      <c r="K1923" s="27" t="str">
        <f>IF(StockData[[#This Row],[Spread]]&lt;5,"Low",IF(StockData[[#This Row],[Spread]]&lt;=15,"Medium","High"))</f>
        <v>Medium</v>
      </c>
      <c r="L1923" s="27" t="str">
        <f>IF(StockData[[#This Row],[Spread]] &gt; AVERAGE(StockData[Spread]) * 1.2, "High", IF(StockData[[#This Row],[Spread]] &lt; AVERAGE(StockData[Spread]) * 0.8, "Low", "Medium"))</f>
        <v>Medium</v>
      </c>
      <c r="M1923" s="13">
        <f>(StockData[[#This Row],[close]] - StockData[[#This Row],[open]] )/ StockData[[#This Row],[open]]</f>
        <v>3.5287137370015161E-2</v>
      </c>
      <c r="N1923" s="27">
        <f>IF(StockData[[#This Row],[change%]] &gt; 0.02, 0.9, IF(StockData[[#This Row],[change%]] &lt; -0.02, -0.9, 0))</f>
        <v>0.9</v>
      </c>
      <c r="O1923" s="27" t="str">
        <f>IF(StockData[[#This Row],[sentiment score]] &gt; 0.5, "Positive", IF(StockData[[#This Row],[sentiment score]] &lt; -0.5, "Negative", "Neutral"))</f>
        <v>Positive</v>
      </c>
    </row>
    <row r="1924" spans="1:15" x14ac:dyDescent="0.3">
      <c r="A1924" s="1">
        <v>43038</v>
      </c>
      <c r="B1924" s="2">
        <v>319.18</v>
      </c>
      <c r="C1924" s="2">
        <v>323.77999999999997</v>
      </c>
      <c r="D1924" s="2">
        <v>317.25</v>
      </c>
      <c r="E1924" s="2">
        <v>320.08</v>
      </c>
      <c r="F1924" s="2">
        <v>4236029</v>
      </c>
      <c r="G1924" s="27" t="str">
        <f>TEXT(StockData[[#This Row],[Date]],"dddd")</f>
        <v>Monday</v>
      </c>
      <c r="H1924" s="27" t="str">
        <f>TEXT(StockData[[#This Row],[Date]],"mmm yyyy")</f>
        <v>Oct 2017</v>
      </c>
      <c r="I1924" s="2">
        <f>StockData[[#This Row],[high]] - StockData[[#This Row],[low]]</f>
        <v>6.5299999999999727</v>
      </c>
      <c r="J1924" s="27" t="str">
        <f>IF(StockData[[#This Row],[high]]=_xlfn.MAXIFS(StockData[high],StockData[Date],"&lt;="&amp;StockData[[#This Row],[Date]]),"New High","Repeat")</f>
        <v>Repeat</v>
      </c>
      <c r="K1924" s="27" t="str">
        <f>IF(StockData[[#This Row],[Spread]]&lt;5,"Low",IF(StockData[[#This Row],[Spread]]&lt;=15,"Medium","High"))</f>
        <v>Medium</v>
      </c>
      <c r="L1924" s="27" t="str">
        <f>IF(StockData[[#This Row],[Spread]] &gt; AVERAGE(StockData[Spread]) * 1.2, "High", IF(StockData[[#This Row],[Spread]] &lt; AVERAGE(StockData[Spread]) * 0.8, "Low", "Medium"))</f>
        <v>Low</v>
      </c>
      <c r="M1924" s="13">
        <f>(StockData[[#This Row],[close]] - StockData[[#This Row],[open]] )/ StockData[[#This Row],[open]]</f>
        <v>2.819725546713382E-3</v>
      </c>
      <c r="N1924" s="27">
        <f>IF(StockData[[#This Row],[change%]] &gt; 0.02, 0.9, IF(StockData[[#This Row],[change%]] &lt; -0.02, -0.9, 0))</f>
        <v>0</v>
      </c>
      <c r="O1924" s="27" t="str">
        <f>IF(StockData[[#This Row],[sentiment score]] &gt; 0.5, "Positive", IF(StockData[[#This Row],[sentiment score]] &lt; -0.5, "Negative", "Neutral"))</f>
        <v>Neutral</v>
      </c>
    </row>
    <row r="1925" spans="1:15" x14ac:dyDescent="0.3">
      <c r="A1925" s="1">
        <v>43035</v>
      </c>
      <c r="B1925" s="2">
        <v>319.75</v>
      </c>
      <c r="C1925" s="2">
        <v>324.58999999999997</v>
      </c>
      <c r="D1925" s="2">
        <v>316.66000000000003</v>
      </c>
      <c r="E1925" s="2">
        <v>320.87</v>
      </c>
      <c r="F1925" s="2">
        <v>6942493</v>
      </c>
      <c r="G1925" s="27" t="str">
        <f>TEXT(StockData[[#This Row],[Date]],"dddd")</f>
        <v>Friday</v>
      </c>
      <c r="H1925" s="27" t="str">
        <f>TEXT(StockData[[#This Row],[Date]],"mmm yyyy")</f>
        <v>Oct 2017</v>
      </c>
      <c r="I1925" s="2">
        <f>StockData[[#This Row],[high]] - StockData[[#This Row],[low]]</f>
        <v>7.92999999999995</v>
      </c>
      <c r="J1925" s="27" t="str">
        <f>IF(StockData[[#This Row],[high]]=_xlfn.MAXIFS(StockData[high],StockData[Date],"&lt;="&amp;StockData[[#This Row],[Date]]),"New High","Repeat")</f>
        <v>Repeat</v>
      </c>
      <c r="K1925" s="27" t="str">
        <f>IF(StockData[[#This Row],[Spread]]&lt;5,"Low",IF(StockData[[#This Row],[Spread]]&lt;=15,"Medium","High"))</f>
        <v>Medium</v>
      </c>
      <c r="L1925" s="27" t="str">
        <f>IF(StockData[[#This Row],[Spread]] &gt; AVERAGE(StockData[Spread]) * 1.2, "High", IF(StockData[[#This Row],[Spread]] &lt; AVERAGE(StockData[Spread]) * 0.8, "Low", "Medium"))</f>
        <v>Low</v>
      </c>
      <c r="M1925" s="13">
        <f>(StockData[[#This Row],[close]] - StockData[[#This Row],[open]] )/ StockData[[#This Row],[open]]</f>
        <v>3.5027365129007178E-3</v>
      </c>
      <c r="N1925" s="27">
        <f>IF(StockData[[#This Row],[change%]] &gt; 0.02, 0.9, IF(StockData[[#This Row],[change%]] &lt; -0.02, -0.9, 0))</f>
        <v>0</v>
      </c>
      <c r="O1925" s="27" t="str">
        <f>IF(StockData[[#This Row],[sentiment score]] &gt; 0.5, "Positive", IF(StockData[[#This Row],[sentiment score]] &lt; -0.5, "Negative", "Neutral"))</f>
        <v>Neutral</v>
      </c>
    </row>
    <row r="1926" spans="1:15" x14ac:dyDescent="0.3">
      <c r="A1926" s="1">
        <v>43034</v>
      </c>
      <c r="B1926" s="2">
        <v>327.78</v>
      </c>
      <c r="C1926" s="2">
        <v>330.23</v>
      </c>
      <c r="D1926" s="2">
        <v>323.2</v>
      </c>
      <c r="E1926" s="2">
        <v>326.17</v>
      </c>
      <c r="F1926" s="2">
        <v>4980316</v>
      </c>
      <c r="G1926" s="27" t="str">
        <f>TEXT(StockData[[#This Row],[Date]],"dddd")</f>
        <v>Thursday</v>
      </c>
      <c r="H1926" s="27" t="str">
        <f>TEXT(StockData[[#This Row],[Date]],"mmm yyyy")</f>
        <v>Oct 2017</v>
      </c>
      <c r="I1926" s="2">
        <f>StockData[[#This Row],[high]] - StockData[[#This Row],[low]]</f>
        <v>7.0300000000000296</v>
      </c>
      <c r="J1926" s="27" t="str">
        <f>IF(StockData[[#This Row],[high]]=_xlfn.MAXIFS(StockData[high],StockData[Date],"&lt;="&amp;StockData[[#This Row],[Date]]),"New High","Repeat")</f>
        <v>Repeat</v>
      </c>
      <c r="K1926" s="27" t="str">
        <f>IF(StockData[[#This Row],[Spread]]&lt;5,"Low",IF(StockData[[#This Row],[Spread]]&lt;=15,"Medium","High"))</f>
        <v>Medium</v>
      </c>
      <c r="L1926" s="27" t="str">
        <f>IF(StockData[[#This Row],[Spread]] &gt; AVERAGE(StockData[Spread]) * 1.2, "High", IF(StockData[[#This Row],[Spread]] &lt; AVERAGE(StockData[Spread]) * 0.8, "Low", "Medium"))</f>
        <v>Low</v>
      </c>
      <c r="M1926" s="13">
        <f>(StockData[[#This Row],[close]] - StockData[[#This Row],[open]] )/ StockData[[#This Row],[open]]</f>
        <v>-4.9118311062296572E-3</v>
      </c>
      <c r="N1926" s="27">
        <f>IF(StockData[[#This Row],[change%]] &gt; 0.02, 0.9, IF(StockData[[#This Row],[change%]] &lt; -0.02, -0.9, 0))</f>
        <v>0</v>
      </c>
      <c r="O1926" s="27" t="str">
        <f>IF(StockData[[#This Row],[sentiment score]] &gt; 0.5, "Positive", IF(StockData[[#This Row],[sentiment score]] &lt; -0.5, "Negative", "Neutral"))</f>
        <v>Neutral</v>
      </c>
    </row>
    <row r="1927" spans="1:15" x14ac:dyDescent="0.3">
      <c r="A1927" s="1">
        <v>43033</v>
      </c>
      <c r="B1927" s="2">
        <v>336.7</v>
      </c>
      <c r="C1927" s="2">
        <v>337.5</v>
      </c>
      <c r="D1927" s="2">
        <v>323.56</v>
      </c>
      <c r="E1927" s="2">
        <v>325.83999999999997</v>
      </c>
      <c r="F1927" s="2">
        <v>8547764</v>
      </c>
      <c r="G1927" s="27" t="str">
        <f>TEXT(StockData[[#This Row],[Date]],"dddd")</f>
        <v>Wednesday</v>
      </c>
      <c r="H1927" s="27" t="str">
        <f>TEXT(StockData[[#This Row],[Date]],"mmm yyyy")</f>
        <v>Oct 2017</v>
      </c>
      <c r="I1927" s="2">
        <f>StockData[[#This Row],[high]] - StockData[[#This Row],[low]]</f>
        <v>13.939999999999998</v>
      </c>
      <c r="J1927" s="27" t="str">
        <f>IF(StockData[[#This Row],[high]]=_xlfn.MAXIFS(StockData[high],StockData[Date],"&lt;="&amp;StockData[[#This Row],[Date]]),"New High","Repeat")</f>
        <v>Repeat</v>
      </c>
      <c r="K1927" s="27" t="str">
        <f>IF(StockData[[#This Row],[Spread]]&lt;5,"Low",IF(StockData[[#This Row],[Spread]]&lt;=15,"Medium","High"))</f>
        <v>Medium</v>
      </c>
      <c r="L1927" s="27" t="str">
        <f>IF(StockData[[#This Row],[Spread]] &gt; AVERAGE(StockData[Spread]) * 1.2, "High", IF(StockData[[#This Row],[Spread]] &lt; AVERAGE(StockData[Spread]) * 0.8, "Low", "Medium"))</f>
        <v>Medium</v>
      </c>
      <c r="M1927" s="13">
        <f>(StockData[[#This Row],[close]] - StockData[[#This Row],[open]] )/ StockData[[#This Row],[open]]</f>
        <v>-3.2254232254232296E-2</v>
      </c>
      <c r="N1927" s="27">
        <f>IF(StockData[[#This Row],[change%]] &gt; 0.02, 0.9, IF(StockData[[#This Row],[change%]] &lt; -0.02, -0.9, 0))</f>
        <v>-0.9</v>
      </c>
      <c r="O1927" s="27" t="str">
        <f>IF(StockData[[#This Row],[sentiment score]] &gt; 0.5, "Positive", IF(StockData[[#This Row],[sentiment score]] &lt; -0.5, "Negative", "Neutral"))</f>
        <v>Negative</v>
      </c>
    </row>
    <row r="1928" spans="1:15" x14ac:dyDescent="0.3">
      <c r="A1928" s="1">
        <v>43032</v>
      </c>
      <c r="B1928" s="2">
        <v>338.8</v>
      </c>
      <c r="C1928" s="2">
        <v>342.8</v>
      </c>
      <c r="D1928" s="2">
        <v>336.16</v>
      </c>
      <c r="E1928" s="2">
        <v>337.34</v>
      </c>
      <c r="F1928" s="2">
        <v>4463807</v>
      </c>
      <c r="G1928" s="27" t="str">
        <f>TEXT(StockData[[#This Row],[Date]],"dddd")</f>
        <v>Tuesday</v>
      </c>
      <c r="H1928" s="27" t="str">
        <f>TEXT(StockData[[#This Row],[Date]],"mmm yyyy")</f>
        <v>Oct 2017</v>
      </c>
      <c r="I1928" s="2">
        <f>StockData[[#This Row],[high]] - StockData[[#This Row],[low]]</f>
        <v>6.6399999999999864</v>
      </c>
      <c r="J1928" s="27" t="str">
        <f>IF(StockData[[#This Row],[high]]=_xlfn.MAXIFS(StockData[high],StockData[Date],"&lt;="&amp;StockData[[#This Row],[Date]]),"New High","Repeat")</f>
        <v>Repeat</v>
      </c>
      <c r="K1928" s="27" t="str">
        <f>IF(StockData[[#This Row],[Spread]]&lt;5,"Low",IF(StockData[[#This Row],[Spread]]&lt;=15,"Medium","High"))</f>
        <v>Medium</v>
      </c>
      <c r="L1928" s="27" t="str">
        <f>IF(StockData[[#This Row],[Spread]] &gt; AVERAGE(StockData[Spread]) * 1.2, "High", IF(StockData[[#This Row],[Spread]] &lt; AVERAGE(StockData[Spread]) * 0.8, "Low", "Medium"))</f>
        <v>Low</v>
      </c>
      <c r="M1928" s="13">
        <f>(StockData[[#This Row],[close]] - StockData[[#This Row],[open]] )/ StockData[[#This Row],[open]]</f>
        <v>-4.3093270365998715E-3</v>
      </c>
      <c r="N1928" s="27">
        <f>IF(StockData[[#This Row],[change%]] &gt; 0.02, 0.9, IF(StockData[[#This Row],[change%]] &lt; -0.02, -0.9, 0))</f>
        <v>0</v>
      </c>
      <c r="O1928" s="27" t="str">
        <f>IF(StockData[[#This Row],[sentiment score]] &gt; 0.5, "Positive", IF(StockData[[#This Row],[sentiment score]] &lt; -0.5, "Negative", "Neutral"))</f>
        <v>Neutral</v>
      </c>
    </row>
    <row r="1929" spans="1:15" x14ac:dyDescent="0.3">
      <c r="A1929" s="1">
        <v>43031</v>
      </c>
      <c r="B1929" s="2">
        <v>349.88</v>
      </c>
      <c r="C1929" s="2">
        <v>349.95</v>
      </c>
      <c r="D1929" s="2">
        <v>336.25</v>
      </c>
      <c r="E1929" s="2">
        <v>337.02</v>
      </c>
      <c r="F1929" s="2">
        <v>5715817</v>
      </c>
      <c r="G1929" s="27" t="str">
        <f>TEXT(StockData[[#This Row],[Date]],"dddd")</f>
        <v>Monday</v>
      </c>
      <c r="H1929" s="27" t="str">
        <f>TEXT(StockData[[#This Row],[Date]],"mmm yyyy")</f>
        <v>Oct 2017</v>
      </c>
      <c r="I1929" s="2">
        <f>StockData[[#This Row],[high]] - StockData[[#This Row],[low]]</f>
        <v>13.699999999999989</v>
      </c>
      <c r="J1929" s="27" t="str">
        <f>IF(StockData[[#This Row],[high]]=_xlfn.MAXIFS(StockData[high],StockData[Date],"&lt;="&amp;StockData[[#This Row],[Date]]),"New High","Repeat")</f>
        <v>Repeat</v>
      </c>
      <c r="K1929" s="27" t="str">
        <f>IF(StockData[[#This Row],[Spread]]&lt;5,"Low",IF(StockData[[#This Row],[Spread]]&lt;=15,"Medium","High"))</f>
        <v>Medium</v>
      </c>
      <c r="L1929" s="27" t="str">
        <f>IF(StockData[[#This Row],[Spread]] &gt; AVERAGE(StockData[Spread]) * 1.2, "High", IF(StockData[[#This Row],[Spread]] &lt; AVERAGE(StockData[Spread]) * 0.8, "Low", "Medium"))</f>
        <v>Medium</v>
      </c>
      <c r="M1929" s="13">
        <f>(StockData[[#This Row],[close]] - StockData[[#This Row],[open]] )/ StockData[[#This Row],[open]]</f>
        <v>-3.6755459014519307E-2</v>
      </c>
      <c r="N1929" s="27">
        <f>IF(StockData[[#This Row],[change%]] &gt; 0.02, 0.9, IF(StockData[[#This Row],[change%]] &lt; -0.02, -0.9, 0))</f>
        <v>-0.9</v>
      </c>
      <c r="O1929" s="27" t="str">
        <f>IF(StockData[[#This Row],[sentiment score]] &gt; 0.5, "Positive", IF(StockData[[#This Row],[sentiment score]] &lt; -0.5, "Negative", "Neutral"))</f>
        <v>Negative</v>
      </c>
    </row>
    <row r="1930" spans="1:15" x14ac:dyDescent="0.3">
      <c r="A1930" s="1">
        <v>43028</v>
      </c>
      <c r="B1930" s="2">
        <v>352.69</v>
      </c>
      <c r="C1930" s="2">
        <v>354.55</v>
      </c>
      <c r="D1930" s="2">
        <v>344.34</v>
      </c>
      <c r="E1930" s="2">
        <v>345.1</v>
      </c>
      <c r="F1930" s="2">
        <v>4888221</v>
      </c>
      <c r="G1930" s="27" t="str">
        <f>TEXT(StockData[[#This Row],[Date]],"dddd")</f>
        <v>Friday</v>
      </c>
      <c r="H1930" s="27" t="str">
        <f>TEXT(StockData[[#This Row],[Date]],"mmm yyyy")</f>
        <v>Oct 2017</v>
      </c>
      <c r="I1930" s="2">
        <f>StockData[[#This Row],[high]] - StockData[[#This Row],[low]]</f>
        <v>10.210000000000036</v>
      </c>
      <c r="J1930" s="27" t="str">
        <f>IF(StockData[[#This Row],[high]]=_xlfn.MAXIFS(StockData[high],StockData[Date],"&lt;="&amp;StockData[[#This Row],[Date]]),"New High","Repeat")</f>
        <v>Repeat</v>
      </c>
      <c r="K1930" s="27" t="str">
        <f>IF(StockData[[#This Row],[Spread]]&lt;5,"Low",IF(StockData[[#This Row],[Spread]]&lt;=15,"Medium","High"))</f>
        <v>Medium</v>
      </c>
      <c r="L1930" s="27" t="str">
        <f>IF(StockData[[#This Row],[Spread]] &gt; AVERAGE(StockData[Spread]) * 1.2, "High", IF(StockData[[#This Row],[Spread]] &lt; AVERAGE(StockData[Spread]) * 0.8, "Low", "Medium"))</f>
        <v>Low</v>
      </c>
      <c r="M1930" s="13">
        <f>(StockData[[#This Row],[close]] - StockData[[#This Row],[open]] )/ StockData[[#This Row],[open]]</f>
        <v>-2.1520315291048725E-2</v>
      </c>
      <c r="N1930" s="27">
        <f>IF(StockData[[#This Row],[change%]] &gt; 0.02, 0.9, IF(StockData[[#This Row],[change%]] &lt; -0.02, -0.9, 0))</f>
        <v>-0.9</v>
      </c>
      <c r="O1930" s="27" t="str">
        <f>IF(StockData[[#This Row],[sentiment score]] &gt; 0.5, "Positive", IF(StockData[[#This Row],[sentiment score]] &lt; -0.5, "Negative", "Neutral"))</f>
        <v>Negative</v>
      </c>
    </row>
    <row r="1931" spans="1:15" x14ac:dyDescent="0.3">
      <c r="A1931" s="1">
        <v>43027</v>
      </c>
      <c r="B1931" s="2">
        <v>355.56</v>
      </c>
      <c r="C1931" s="2">
        <v>357.1465</v>
      </c>
      <c r="D1931" s="2">
        <v>348.2</v>
      </c>
      <c r="E1931" s="2">
        <v>351.81</v>
      </c>
      <c r="F1931" s="2">
        <v>5032884</v>
      </c>
      <c r="G1931" s="27" t="str">
        <f>TEXT(StockData[[#This Row],[Date]],"dddd")</f>
        <v>Thursday</v>
      </c>
      <c r="H1931" s="27" t="str">
        <f>TEXT(StockData[[#This Row],[Date]],"mmm yyyy")</f>
        <v>Oct 2017</v>
      </c>
      <c r="I1931" s="2">
        <f>StockData[[#This Row],[high]] - StockData[[#This Row],[low]]</f>
        <v>8.9465000000000146</v>
      </c>
      <c r="J1931" s="27" t="str">
        <f>IF(StockData[[#This Row],[high]]=_xlfn.MAXIFS(StockData[high],StockData[Date],"&lt;="&amp;StockData[[#This Row],[Date]]),"New High","Repeat")</f>
        <v>Repeat</v>
      </c>
      <c r="K1931" s="27" t="str">
        <f>IF(StockData[[#This Row],[Spread]]&lt;5,"Low",IF(StockData[[#This Row],[Spread]]&lt;=15,"Medium","High"))</f>
        <v>Medium</v>
      </c>
      <c r="L1931" s="27" t="str">
        <f>IF(StockData[[#This Row],[Spread]] &gt; AVERAGE(StockData[Spread]) * 1.2, "High", IF(StockData[[#This Row],[Spread]] &lt; AVERAGE(StockData[Spread]) * 0.8, "Low", "Medium"))</f>
        <v>Low</v>
      </c>
      <c r="M1931" s="13">
        <f>(StockData[[#This Row],[close]] - StockData[[#This Row],[open]] )/ StockData[[#This Row],[open]]</f>
        <v>-1.0546743165710429E-2</v>
      </c>
      <c r="N1931" s="27">
        <f>IF(StockData[[#This Row],[change%]] &gt; 0.02, 0.9, IF(StockData[[#This Row],[change%]] &lt; -0.02, -0.9, 0))</f>
        <v>0</v>
      </c>
      <c r="O1931" s="27" t="str">
        <f>IF(StockData[[#This Row],[sentiment score]] &gt; 0.5, "Positive", IF(StockData[[#This Row],[sentiment score]] &lt; -0.5, "Negative", "Neutral"))</f>
        <v>Neutral</v>
      </c>
    </row>
    <row r="1932" spans="1:15" x14ac:dyDescent="0.3">
      <c r="A1932" s="1">
        <v>43026</v>
      </c>
      <c r="B1932" s="2">
        <v>355.97</v>
      </c>
      <c r="C1932" s="2">
        <v>363</v>
      </c>
      <c r="D1932" s="2">
        <v>354.13</v>
      </c>
      <c r="E1932" s="2">
        <v>359.65</v>
      </c>
      <c r="F1932" s="2">
        <v>4898808</v>
      </c>
      <c r="G1932" s="27" t="str">
        <f>TEXT(StockData[[#This Row],[Date]],"dddd")</f>
        <v>Wednesday</v>
      </c>
      <c r="H1932" s="27" t="str">
        <f>TEXT(StockData[[#This Row],[Date]],"mmm yyyy")</f>
        <v>Oct 2017</v>
      </c>
      <c r="I1932" s="2">
        <f>StockData[[#This Row],[high]] - StockData[[#This Row],[low]]</f>
        <v>8.8700000000000045</v>
      </c>
      <c r="J1932" s="27" t="str">
        <f>IF(StockData[[#This Row],[high]]=_xlfn.MAXIFS(StockData[high],StockData[Date],"&lt;="&amp;StockData[[#This Row],[Date]]),"New High","Repeat")</f>
        <v>Repeat</v>
      </c>
      <c r="K1932" s="27" t="str">
        <f>IF(StockData[[#This Row],[Spread]]&lt;5,"Low",IF(StockData[[#This Row],[Spread]]&lt;=15,"Medium","High"))</f>
        <v>Medium</v>
      </c>
      <c r="L1932" s="27" t="str">
        <f>IF(StockData[[#This Row],[Spread]] &gt; AVERAGE(StockData[Spread]) * 1.2, "High", IF(StockData[[#This Row],[Spread]] &lt; AVERAGE(StockData[Spread]) * 0.8, "Low", "Medium"))</f>
        <v>Low</v>
      </c>
      <c r="M1932" s="13">
        <f>(StockData[[#This Row],[close]] - StockData[[#This Row],[open]] )/ StockData[[#This Row],[open]]</f>
        <v>1.033794982723249E-2</v>
      </c>
      <c r="N1932" s="27">
        <f>IF(StockData[[#This Row],[change%]] &gt; 0.02, 0.9, IF(StockData[[#This Row],[change%]] &lt; -0.02, -0.9, 0))</f>
        <v>0</v>
      </c>
      <c r="O1932" s="27" t="str">
        <f>IF(StockData[[#This Row],[sentiment score]] &gt; 0.5, "Positive", IF(StockData[[#This Row],[sentiment score]] &lt; -0.5, "Negative", "Neutral"))</f>
        <v>Neutral</v>
      </c>
    </row>
    <row r="1933" spans="1:15" x14ac:dyDescent="0.3">
      <c r="A1933" s="1">
        <v>43025</v>
      </c>
      <c r="B1933" s="2">
        <v>350.91</v>
      </c>
      <c r="C1933" s="2">
        <v>356.22</v>
      </c>
      <c r="D1933" s="2">
        <v>350.07</v>
      </c>
      <c r="E1933" s="2">
        <v>355.75</v>
      </c>
      <c r="F1933" s="2">
        <v>3280670</v>
      </c>
      <c r="G1933" s="27" t="str">
        <f>TEXT(StockData[[#This Row],[Date]],"dddd")</f>
        <v>Tuesday</v>
      </c>
      <c r="H1933" s="27" t="str">
        <f>TEXT(StockData[[#This Row],[Date]],"mmm yyyy")</f>
        <v>Oct 2017</v>
      </c>
      <c r="I1933" s="2">
        <f>StockData[[#This Row],[high]] - StockData[[#This Row],[low]]</f>
        <v>6.1500000000000341</v>
      </c>
      <c r="J1933" s="27" t="str">
        <f>IF(StockData[[#This Row],[high]]=_xlfn.MAXIFS(StockData[high],StockData[Date],"&lt;="&amp;StockData[[#This Row],[Date]]),"New High","Repeat")</f>
        <v>Repeat</v>
      </c>
      <c r="K1933" s="27" t="str">
        <f>IF(StockData[[#This Row],[Spread]]&lt;5,"Low",IF(StockData[[#This Row],[Spread]]&lt;=15,"Medium","High"))</f>
        <v>Medium</v>
      </c>
      <c r="L1933" s="27" t="str">
        <f>IF(StockData[[#This Row],[Spread]] &gt; AVERAGE(StockData[Spread]) * 1.2, "High", IF(StockData[[#This Row],[Spread]] &lt; AVERAGE(StockData[Spread]) * 0.8, "Low", "Medium"))</f>
        <v>Low</v>
      </c>
      <c r="M1933" s="13">
        <f>(StockData[[#This Row],[close]] - StockData[[#This Row],[open]] )/ StockData[[#This Row],[open]]</f>
        <v>1.3792710381579251E-2</v>
      </c>
      <c r="N1933" s="27">
        <f>IF(StockData[[#This Row],[change%]] &gt; 0.02, 0.9, IF(StockData[[#This Row],[change%]] &lt; -0.02, -0.9, 0))</f>
        <v>0</v>
      </c>
      <c r="O1933" s="27" t="str">
        <f>IF(StockData[[#This Row],[sentiment score]] &gt; 0.5, "Positive", IF(StockData[[#This Row],[sentiment score]] &lt; -0.5, "Negative", "Neutral"))</f>
        <v>Neutral</v>
      </c>
    </row>
    <row r="1934" spans="1:15" x14ac:dyDescent="0.3">
      <c r="A1934" s="1">
        <v>43024</v>
      </c>
      <c r="B1934" s="2">
        <v>353.76</v>
      </c>
      <c r="C1934" s="2">
        <v>354.48</v>
      </c>
      <c r="D1934" s="2">
        <v>347.16</v>
      </c>
      <c r="E1934" s="2">
        <v>350.6</v>
      </c>
      <c r="F1934" s="2">
        <v>5353262</v>
      </c>
      <c r="G1934" s="27" t="str">
        <f>TEXT(StockData[[#This Row],[Date]],"dddd")</f>
        <v>Monday</v>
      </c>
      <c r="H1934" s="27" t="str">
        <f>TEXT(StockData[[#This Row],[Date]],"mmm yyyy")</f>
        <v>Oct 2017</v>
      </c>
      <c r="I1934" s="2">
        <f>StockData[[#This Row],[high]] - StockData[[#This Row],[low]]</f>
        <v>7.3199999999999932</v>
      </c>
      <c r="J1934" s="27" t="str">
        <f>IF(StockData[[#This Row],[high]]=_xlfn.MAXIFS(StockData[high],StockData[Date],"&lt;="&amp;StockData[[#This Row],[Date]]),"New High","Repeat")</f>
        <v>Repeat</v>
      </c>
      <c r="K1934" s="27" t="str">
        <f>IF(StockData[[#This Row],[Spread]]&lt;5,"Low",IF(StockData[[#This Row],[Spread]]&lt;=15,"Medium","High"))</f>
        <v>Medium</v>
      </c>
      <c r="L1934" s="27" t="str">
        <f>IF(StockData[[#This Row],[Spread]] &gt; AVERAGE(StockData[Spread]) * 1.2, "High", IF(StockData[[#This Row],[Spread]] &lt; AVERAGE(StockData[Spread]) * 0.8, "Low", "Medium"))</f>
        <v>Low</v>
      </c>
      <c r="M1934" s="13">
        <f>(StockData[[#This Row],[close]] - StockData[[#This Row],[open]] )/ StockData[[#This Row],[open]]</f>
        <v>-8.9326096788782464E-3</v>
      </c>
      <c r="N1934" s="27">
        <f>IF(StockData[[#This Row],[change%]] &gt; 0.02, 0.9, IF(StockData[[#This Row],[change%]] &lt; -0.02, -0.9, 0))</f>
        <v>0</v>
      </c>
      <c r="O1934" s="27" t="str">
        <f>IF(StockData[[#This Row],[sentiment score]] &gt; 0.5, "Positive", IF(StockData[[#This Row],[sentiment score]] &lt; -0.5, "Negative", "Neutral"))</f>
        <v>Neutral</v>
      </c>
    </row>
    <row r="1935" spans="1:15" x14ac:dyDescent="0.3">
      <c r="A1935" s="1">
        <v>43021</v>
      </c>
      <c r="B1935" s="2">
        <v>356.98</v>
      </c>
      <c r="C1935" s="2">
        <v>358.49</v>
      </c>
      <c r="D1935" s="2">
        <v>353.68</v>
      </c>
      <c r="E1935" s="2">
        <v>355.57</v>
      </c>
      <c r="F1935" s="2">
        <v>3528413</v>
      </c>
      <c r="G1935" s="27" t="str">
        <f>TEXT(StockData[[#This Row],[Date]],"dddd")</f>
        <v>Friday</v>
      </c>
      <c r="H1935" s="27" t="str">
        <f>TEXT(StockData[[#This Row],[Date]],"mmm yyyy")</f>
        <v>Oct 2017</v>
      </c>
      <c r="I1935" s="2">
        <f>StockData[[#This Row],[high]] - StockData[[#This Row],[low]]</f>
        <v>4.8100000000000023</v>
      </c>
      <c r="J1935" s="27" t="str">
        <f>IF(StockData[[#This Row],[high]]=_xlfn.MAXIFS(StockData[high],StockData[Date],"&lt;="&amp;StockData[[#This Row],[Date]]),"New High","Repeat")</f>
        <v>Repeat</v>
      </c>
      <c r="K1935" s="27" t="str">
        <f>IF(StockData[[#This Row],[Spread]]&lt;5,"Low",IF(StockData[[#This Row],[Spread]]&lt;=15,"Medium","High"))</f>
        <v>Low</v>
      </c>
      <c r="L1935" s="27" t="str">
        <f>IF(StockData[[#This Row],[Spread]] &gt; AVERAGE(StockData[Spread]) * 1.2, "High", IF(StockData[[#This Row],[Spread]] &lt; AVERAGE(StockData[Spread]) * 0.8, "Low", "Medium"))</f>
        <v>Low</v>
      </c>
      <c r="M1935" s="13">
        <f>(StockData[[#This Row],[close]] - StockData[[#This Row],[open]] )/ StockData[[#This Row],[open]]</f>
        <v>-3.9498011093059135E-3</v>
      </c>
      <c r="N1935" s="27">
        <f>IF(StockData[[#This Row],[change%]] &gt; 0.02, 0.9, IF(StockData[[#This Row],[change%]] &lt; -0.02, -0.9, 0))</f>
        <v>0</v>
      </c>
      <c r="O1935" s="27" t="str">
        <f>IF(StockData[[#This Row],[sentiment score]] &gt; 0.5, "Positive", IF(StockData[[#This Row],[sentiment score]] &lt; -0.5, "Negative", "Neutral"))</f>
        <v>Neutral</v>
      </c>
    </row>
    <row r="1936" spans="1:15" x14ac:dyDescent="0.3">
      <c r="A1936" s="1">
        <v>43020</v>
      </c>
      <c r="B1936" s="2">
        <v>352.95</v>
      </c>
      <c r="C1936" s="2">
        <v>359.78</v>
      </c>
      <c r="D1936" s="2">
        <v>352.64</v>
      </c>
      <c r="E1936" s="2">
        <v>355.68</v>
      </c>
      <c r="F1936" s="2">
        <v>4047318</v>
      </c>
      <c r="G1936" s="27" t="str">
        <f>TEXT(StockData[[#This Row],[Date]],"dddd")</f>
        <v>Thursday</v>
      </c>
      <c r="H1936" s="27" t="str">
        <f>TEXT(StockData[[#This Row],[Date]],"mmm yyyy")</f>
        <v>Oct 2017</v>
      </c>
      <c r="I1936" s="2">
        <f>StockData[[#This Row],[high]] - StockData[[#This Row],[low]]</f>
        <v>7.1399999999999864</v>
      </c>
      <c r="J1936" s="27" t="str">
        <f>IF(StockData[[#This Row],[high]]=_xlfn.MAXIFS(StockData[high],StockData[Date],"&lt;="&amp;StockData[[#This Row],[Date]]),"New High","Repeat")</f>
        <v>Repeat</v>
      </c>
      <c r="K1936" s="27" t="str">
        <f>IF(StockData[[#This Row],[Spread]]&lt;5,"Low",IF(StockData[[#This Row],[Spread]]&lt;=15,"Medium","High"))</f>
        <v>Medium</v>
      </c>
      <c r="L1936" s="27" t="str">
        <f>IF(StockData[[#This Row],[Spread]] &gt; AVERAGE(StockData[Spread]) * 1.2, "High", IF(StockData[[#This Row],[Spread]] &lt; AVERAGE(StockData[Spread]) * 0.8, "Low", "Medium"))</f>
        <v>Low</v>
      </c>
      <c r="M1936" s="13">
        <f>(StockData[[#This Row],[close]] - StockData[[#This Row],[open]] )/ StockData[[#This Row],[open]]</f>
        <v>7.7348066298343057E-3</v>
      </c>
      <c r="N1936" s="27">
        <f>IF(StockData[[#This Row],[change%]] &gt; 0.02, 0.9, IF(StockData[[#This Row],[change%]] &lt; -0.02, -0.9, 0))</f>
        <v>0</v>
      </c>
      <c r="O1936" s="27" t="str">
        <f>IF(StockData[[#This Row],[sentiment score]] &gt; 0.5, "Positive", IF(StockData[[#This Row],[sentiment score]] &lt; -0.5, "Negative", "Neutral"))</f>
        <v>Neutral</v>
      </c>
    </row>
    <row r="1937" spans="1:15" x14ac:dyDescent="0.3">
      <c r="A1937" s="1">
        <v>43019</v>
      </c>
      <c r="B1937" s="2">
        <v>353.89</v>
      </c>
      <c r="C1937" s="2">
        <v>357.6</v>
      </c>
      <c r="D1937" s="2">
        <v>351.15</v>
      </c>
      <c r="E1937" s="2">
        <v>354.6</v>
      </c>
      <c r="F1937" s="2">
        <v>4476769</v>
      </c>
      <c r="G1937" s="27" t="str">
        <f>TEXT(StockData[[#This Row],[Date]],"dddd")</f>
        <v>Wednesday</v>
      </c>
      <c r="H1937" s="27" t="str">
        <f>TEXT(StockData[[#This Row],[Date]],"mmm yyyy")</f>
        <v>Oct 2017</v>
      </c>
      <c r="I1937" s="2">
        <f>StockData[[#This Row],[high]] - StockData[[#This Row],[low]]</f>
        <v>6.4500000000000455</v>
      </c>
      <c r="J1937" s="27" t="str">
        <f>IF(StockData[[#This Row],[high]]=_xlfn.MAXIFS(StockData[high],StockData[Date],"&lt;="&amp;StockData[[#This Row],[Date]]),"New High","Repeat")</f>
        <v>Repeat</v>
      </c>
      <c r="K1937" s="27" t="str">
        <f>IF(StockData[[#This Row],[Spread]]&lt;5,"Low",IF(StockData[[#This Row],[Spread]]&lt;=15,"Medium","High"))</f>
        <v>Medium</v>
      </c>
      <c r="L1937" s="27" t="str">
        <f>IF(StockData[[#This Row],[Spread]] &gt; AVERAGE(StockData[Spread]) * 1.2, "High", IF(StockData[[#This Row],[Spread]] &lt; AVERAGE(StockData[Spread]) * 0.8, "Low", "Medium"))</f>
        <v>Low</v>
      </c>
      <c r="M1937" s="13">
        <f>(StockData[[#This Row],[close]] - StockData[[#This Row],[open]] )/ StockData[[#This Row],[open]]</f>
        <v>2.0062731357202417E-3</v>
      </c>
      <c r="N1937" s="27">
        <f>IF(StockData[[#This Row],[change%]] &gt; 0.02, 0.9, IF(StockData[[#This Row],[change%]] &lt; -0.02, -0.9, 0))</f>
        <v>0</v>
      </c>
      <c r="O1937" s="27" t="str">
        <f>IF(StockData[[#This Row],[sentiment score]] &gt; 0.5, "Positive", IF(StockData[[#This Row],[sentiment score]] &lt; -0.5, "Negative", "Neutral"))</f>
        <v>Neutral</v>
      </c>
    </row>
    <row r="1938" spans="1:15" x14ac:dyDescent="0.3">
      <c r="A1938" s="1">
        <v>43018</v>
      </c>
      <c r="B1938" s="2">
        <v>346.8</v>
      </c>
      <c r="C1938" s="2">
        <v>355.63</v>
      </c>
      <c r="D1938" s="2">
        <v>345.53050000000002</v>
      </c>
      <c r="E1938" s="2">
        <v>355.59</v>
      </c>
      <c r="F1938" s="2">
        <v>6914972</v>
      </c>
      <c r="G1938" s="27" t="str">
        <f>TEXT(StockData[[#This Row],[Date]],"dddd")</f>
        <v>Tuesday</v>
      </c>
      <c r="H1938" s="27" t="str">
        <f>TEXT(StockData[[#This Row],[Date]],"mmm yyyy")</f>
        <v>Oct 2017</v>
      </c>
      <c r="I1938" s="2">
        <f>StockData[[#This Row],[high]] - StockData[[#This Row],[low]]</f>
        <v>10.099499999999978</v>
      </c>
      <c r="J1938" s="27" t="str">
        <f>IF(StockData[[#This Row],[high]]=_xlfn.MAXIFS(StockData[high],StockData[Date],"&lt;="&amp;StockData[[#This Row],[Date]]),"New High","Repeat")</f>
        <v>Repeat</v>
      </c>
      <c r="K1938" s="27" t="str">
        <f>IF(StockData[[#This Row],[Spread]]&lt;5,"Low",IF(StockData[[#This Row],[Spread]]&lt;=15,"Medium","High"))</f>
        <v>Medium</v>
      </c>
      <c r="L1938" s="27" t="str">
        <f>IF(StockData[[#This Row],[Spread]] &gt; AVERAGE(StockData[Spread]) * 1.2, "High", IF(StockData[[#This Row],[Spread]] &lt; AVERAGE(StockData[Spread]) * 0.8, "Low", "Medium"))</f>
        <v>Low</v>
      </c>
      <c r="M1938" s="13">
        <f>(StockData[[#This Row],[close]] - StockData[[#This Row],[open]] )/ StockData[[#This Row],[open]]</f>
        <v>2.534602076124557E-2</v>
      </c>
      <c r="N1938" s="27">
        <f>IF(StockData[[#This Row],[change%]] &gt; 0.02, 0.9, IF(StockData[[#This Row],[change%]] &lt; -0.02, -0.9, 0))</f>
        <v>0.9</v>
      </c>
      <c r="O1938" s="27" t="str">
        <f>IF(StockData[[#This Row],[sentiment score]] &gt; 0.5, "Positive", IF(StockData[[#This Row],[sentiment score]] &lt; -0.5, "Negative", "Neutral"))</f>
        <v>Positive</v>
      </c>
    </row>
    <row r="1939" spans="1:15" x14ac:dyDescent="0.3">
      <c r="A1939" s="1">
        <v>43017</v>
      </c>
      <c r="B1939" s="2">
        <v>349.65</v>
      </c>
      <c r="C1939" s="2">
        <v>351.75</v>
      </c>
      <c r="D1939" s="2">
        <v>342.67</v>
      </c>
      <c r="E1939" s="2">
        <v>342.94</v>
      </c>
      <c r="F1939" s="2">
        <v>7406324</v>
      </c>
      <c r="G1939" s="27" t="str">
        <f>TEXT(StockData[[#This Row],[Date]],"dddd")</f>
        <v>Monday</v>
      </c>
      <c r="H1939" s="27" t="str">
        <f>TEXT(StockData[[#This Row],[Date]],"mmm yyyy")</f>
        <v>Oct 2017</v>
      </c>
      <c r="I1939" s="2">
        <f>StockData[[#This Row],[high]] - StockData[[#This Row],[low]]</f>
        <v>9.0799999999999841</v>
      </c>
      <c r="J1939" s="27" t="str">
        <f>IF(StockData[[#This Row],[high]]=_xlfn.MAXIFS(StockData[high],StockData[Date],"&lt;="&amp;StockData[[#This Row],[Date]]),"New High","Repeat")</f>
        <v>Repeat</v>
      </c>
      <c r="K1939" s="27" t="str">
        <f>IF(StockData[[#This Row],[Spread]]&lt;5,"Low",IF(StockData[[#This Row],[Spread]]&lt;=15,"Medium","High"))</f>
        <v>Medium</v>
      </c>
      <c r="L1939" s="27" t="str">
        <f>IF(StockData[[#This Row],[Spread]] &gt; AVERAGE(StockData[Spread]) * 1.2, "High", IF(StockData[[#This Row],[Spread]] &lt; AVERAGE(StockData[Spread]) * 0.8, "Low", "Medium"))</f>
        <v>Low</v>
      </c>
      <c r="M1939" s="13">
        <f>(StockData[[#This Row],[close]] - StockData[[#This Row],[open]] )/ StockData[[#This Row],[open]]</f>
        <v>-1.9190619190619134E-2</v>
      </c>
      <c r="N1939" s="27">
        <f>IF(StockData[[#This Row],[change%]] &gt; 0.02, 0.9, IF(StockData[[#This Row],[change%]] &lt; -0.02, -0.9, 0))</f>
        <v>0</v>
      </c>
      <c r="O1939" s="27" t="str">
        <f>IF(StockData[[#This Row],[sentiment score]] &gt; 0.5, "Positive", IF(StockData[[#This Row],[sentiment score]] &lt; -0.5, "Negative", "Neutral"))</f>
        <v>Neutral</v>
      </c>
    </row>
    <row r="1940" spans="1:15" x14ac:dyDescent="0.3">
      <c r="A1940" s="1">
        <v>43014</v>
      </c>
      <c r="B1940" s="2">
        <v>353.1</v>
      </c>
      <c r="C1940" s="2">
        <v>360.0992</v>
      </c>
      <c r="D1940" s="2">
        <v>352.25</v>
      </c>
      <c r="E1940" s="2">
        <v>356.88</v>
      </c>
      <c r="F1940" s="2">
        <v>4171789</v>
      </c>
      <c r="G1940" s="27" t="str">
        <f>TEXT(StockData[[#This Row],[Date]],"dddd")</f>
        <v>Friday</v>
      </c>
      <c r="H1940" s="27" t="str">
        <f>TEXT(StockData[[#This Row],[Date]],"mmm yyyy")</f>
        <v>Oct 2017</v>
      </c>
      <c r="I1940" s="2">
        <f>StockData[[#This Row],[high]] - StockData[[#This Row],[low]]</f>
        <v>7.8491999999999962</v>
      </c>
      <c r="J1940" s="27" t="str">
        <f>IF(StockData[[#This Row],[high]]=_xlfn.MAXIFS(StockData[high],StockData[Date],"&lt;="&amp;StockData[[#This Row],[Date]]),"New High","Repeat")</f>
        <v>Repeat</v>
      </c>
      <c r="K1940" s="27" t="str">
        <f>IF(StockData[[#This Row],[Spread]]&lt;5,"Low",IF(StockData[[#This Row],[Spread]]&lt;=15,"Medium","High"))</f>
        <v>Medium</v>
      </c>
      <c r="L1940" s="27" t="str">
        <f>IF(StockData[[#This Row],[Spread]] &gt; AVERAGE(StockData[Spread]) * 1.2, "High", IF(StockData[[#This Row],[Spread]] &lt; AVERAGE(StockData[Spread]) * 0.8, "Low", "Medium"))</f>
        <v>Low</v>
      </c>
      <c r="M1940" s="13">
        <f>(StockData[[#This Row],[close]] - StockData[[#This Row],[open]] )/ StockData[[#This Row],[open]]</f>
        <v>1.0705182667799412E-2</v>
      </c>
      <c r="N1940" s="27">
        <f>IF(StockData[[#This Row],[change%]] &gt; 0.02, 0.9, IF(StockData[[#This Row],[change%]] &lt; -0.02, -0.9, 0))</f>
        <v>0</v>
      </c>
      <c r="O1940" s="27" t="str">
        <f>IF(StockData[[#This Row],[sentiment score]] &gt; 0.5, "Positive", IF(StockData[[#This Row],[sentiment score]] &lt; -0.5, "Negative", "Neutral"))</f>
        <v>Neutral</v>
      </c>
    </row>
    <row r="1941" spans="1:15" x14ac:dyDescent="0.3">
      <c r="A1941" s="1">
        <v>43013</v>
      </c>
      <c r="B1941" s="2">
        <v>356</v>
      </c>
      <c r="C1941" s="2">
        <v>357.435</v>
      </c>
      <c r="D1941" s="2">
        <v>351.35</v>
      </c>
      <c r="E1941" s="2">
        <v>355.33</v>
      </c>
      <c r="F1941" s="2">
        <v>4102286</v>
      </c>
      <c r="G1941" s="27" t="str">
        <f>TEXT(StockData[[#This Row],[Date]],"dddd")</f>
        <v>Thursday</v>
      </c>
      <c r="H1941" s="27" t="str">
        <f>TEXT(StockData[[#This Row],[Date]],"mmm yyyy")</f>
        <v>Oct 2017</v>
      </c>
      <c r="I1941" s="2">
        <f>StockData[[#This Row],[high]] - StockData[[#This Row],[low]]</f>
        <v>6.0849999999999795</v>
      </c>
      <c r="J1941" s="27" t="str">
        <f>IF(StockData[[#This Row],[high]]=_xlfn.MAXIFS(StockData[high],StockData[Date],"&lt;="&amp;StockData[[#This Row],[Date]]),"New High","Repeat")</f>
        <v>Repeat</v>
      </c>
      <c r="K1941" s="27" t="str">
        <f>IF(StockData[[#This Row],[Spread]]&lt;5,"Low",IF(StockData[[#This Row],[Spread]]&lt;=15,"Medium","High"))</f>
        <v>Medium</v>
      </c>
      <c r="L1941" s="27" t="str">
        <f>IF(StockData[[#This Row],[Spread]] &gt; AVERAGE(StockData[Spread]) * 1.2, "High", IF(StockData[[#This Row],[Spread]] &lt; AVERAGE(StockData[Spread]) * 0.8, "Low", "Medium"))</f>
        <v>Low</v>
      </c>
      <c r="M1941" s="13">
        <f>(StockData[[#This Row],[close]] - StockData[[#This Row],[open]] )/ StockData[[#This Row],[open]]</f>
        <v>-1.8820224719101571E-3</v>
      </c>
      <c r="N1941" s="27">
        <f>IF(StockData[[#This Row],[change%]] &gt; 0.02, 0.9, IF(StockData[[#This Row],[change%]] &lt; -0.02, -0.9, 0))</f>
        <v>0</v>
      </c>
      <c r="O1941" s="27" t="str">
        <f>IF(StockData[[#This Row],[sentiment score]] &gt; 0.5, "Positive", IF(StockData[[#This Row],[sentiment score]] &lt; -0.5, "Negative", "Neutral"))</f>
        <v>Neutral</v>
      </c>
    </row>
    <row r="1942" spans="1:15" x14ac:dyDescent="0.3">
      <c r="A1942" s="1">
        <v>43012</v>
      </c>
      <c r="B1942" s="2">
        <v>351.25</v>
      </c>
      <c r="C1942" s="2">
        <v>358.62</v>
      </c>
      <c r="D1942" s="2">
        <v>349.6</v>
      </c>
      <c r="E1942" s="2">
        <v>355.01</v>
      </c>
      <c r="F1942" s="2">
        <v>8120353</v>
      </c>
      <c r="G1942" s="27" t="str">
        <f>TEXT(StockData[[#This Row],[Date]],"dddd")</f>
        <v>Wednesday</v>
      </c>
      <c r="H1942" s="27" t="str">
        <f>TEXT(StockData[[#This Row],[Date]],"mmm yyyy")</f>
        <v>Oct 2017</v>
      </c>
      <c r="I1942" s="2">
        <f>StockData[[#This Row],[high]] - StockData[[#This Row],[low]]</f>
        <v>9.0199999999999818</v>
      </c>
      <c r="J1942" s="27" t="str">
        <f>IF(StockData[[#This Row],[high]]=_xlfn.MAXIFS(StockData[high],StockData[Date],"&lt;="&amp;StockData[[#This Row],[Date]]),"New High","Repeat")</f>
        <v>Repeat</v>
      </c>
      <c r="K1942" s="27" t="str">
        <f>IF(StockData[[#This Row],[Spread]]&lt;5,"Low",IF(StockData[[#This Row],[Spread]]&lt;=15,"Medium","High"))</f>
        <v>Medium</v>
      </c>
      <c r="L1942" s="27" t="str">
        <f>IF(StockData[[#This Row],[Spread]] &gt; AVERAGE(StockData[Spread]) * 1.2, "High", IF(StockData[[#This Row],[Spread]] &lt; AVERAGE(StockData[Spread]) * 0.8, "Low", "Medium"))</f>
        <v>Low</v>
      </c>
      <c r="M1942" s="13">
        <f>(StockData[[#This Row],[close]] - StockData[[#This Row],[open]] )/ StockData[[#This Row],[open]]</f>
        <v>1.0704626334519548E-2</v>
      </c>
      <c r="N1942" s="27">
        <f>IF(StockData[[#This Row],[change%]] &gt; 0.02, 0.9, IF(StockData[[#This Row],[change%]] &lt; -0.02, -0.9, 0))</f>
        <v>0</v>
      </c>
      <c r="O1942" s="27" t="str">
        <f>IF(StockData[[#This Row],[sentiment score]] &gt; 0.5, "Positive", IF(StockData[[#This Row],[sentiment score]] &lt; -0.5, "Negative", "Neutral"))</f>
        <v>Neutral</v>
      </c>
    </row>
    <row r="1943" spans="1:15" x14ac:dyDescent="0.3">
      <c r="A1943" s="1">
        <v>43011</v>
      </c>
      <c r="B1943" s="2">
        <v>335.9</v>
      </c>
      <c r="C1943" s="2">
        <v>348.55</v>
      </c>
      <c r="D1943" s="2">
        <v>331.28</v>
      </c>
      <c r="E1943" s="2">
        <v>348.14</v>
      </c>
      <c r="F1943" s="2">
        <v>9981885</v>
      </c>
      <c r="G1943" s="27" t="str">
        <f>TEXT(StockData[[#This Row],[Date]],"dddd")</f>
        <v>Tuesday</v>
      </c>
      <c r="H1943" s="27" t="str">
        <f>TEXT(StockData[[#This Row],[Date]],"mmm yyyy")</f>
        <v>Oct 2017</v>
      </c>
      <c r="I1943" s="2">
        <f>StockData[[#This Row],[high]] - StockData[[#This Row],[low]]</f>
        <v>17.270000000000039</v>
      </c>
      <c r="J1943" s="27" t="str">
        <f>IF(StockData[[#This Row],[high]]=_xlfn.MAXIFS(StockData[high],StockData[Date],"&lt;="&amp;StockData[[#This Row],[Date]]),"New High","Repeat")</f>
        <v>Repeat</v>
      </c>
      <c r="K1943" s="27" t="str">
        <f>IF(StockData[[#This Row],[Spread]]&lt;5,"Low",IF(StockData[[#This Row],[Spread]]&lt;=15,"Medium","High"))</f>
        <v>High</v>
      </c>
      <c r="L1943" s="27" t="str">
        <f>IF(StockData[[#This Row],[Spread]] &gt; AVERAGE(StockData[Spread]) * 1.2, "High", IF(StockData[[#This Row],[Spread]] &lt; AVERAGE(StockData[Spread]) * 0.8, "Low", "Medium"))</f>
        <v>High</v>
      </c>
      <c r="M1943" s="13">
        <f>(StockData[[#This Row],[close]] - StockData[[#This Row],[open]] )/ StockData[[#This Row],[open]]</f>
        <v>3.6439416493003897E-2</v>
      </c>
      <c r="N1943" s="27">
        <f>IF(StockData[[#This Row],[change%]] &gt; 0.02, 0.9, IF(StockData[[#This Row],[change%]] &lt; -0.02, -0.9, 0))</f>
        <v>0.9</v>
      </c>
      <c r="O1943" s="27" t="str">
        <f>IF(StockData[[#This Row],[sentiment score]] &gt; 0.5, "Positive", IF(StockData[[#This Row],[sentiment score]] &lt; -0.5, "Negative", "Neutral"))</f>
        <v>Positive</v>
      </c>
    </row>
    <row r="1944" spans="1:15" x14ac:dyDescent="0.3">
      <c r="A1944" s="1">
        <v>43010</v>
      </c>
      <c r="B1944" s="2">
        <v>342.52</v>
      </c>
      <c r="C1944" s="2">
        <v>343.7</v>
      </c>
      <c r="D1944" s="2">
        <v>335.51</v>
      </c>
      <c r="E1944" s="2">
        <v>341.53</v>
      </c>
      <c r="F1944" s="2">
        <v>4901453</v>
      </c>
      <c r="G1944" s="27" t="str">
        <f>TEXT(StockData[[#This Row],[Date]],"dddd")</f>
        <v>Monday</v>
      </c>
      <c r="H1944" s="27" t="str">
        <f>TEXT(StockData[[#This Row],[Date]],"mmm yyyy")</f>
        <v>Oct 2017</v>
      </c>
      <c r="I1944" s="2">
        <f>StockData[[#This Row],[high]] - StockData[[#This Row],[low]]</f>
        <v>8.1899999999999977</v>
      </c>
      <c r="J1944" s="27" t="str">
        <f>IF(StockData[[#This Row],[high]]=_xlfn.MAXIFS(StockData[high],StockData[Date],"&lt;="&amp;StockData[[#This Row],[Date]]),"New High","Repeat")</f>
        <v>Repeat</v>
      </c>
      <c r="K1944" s="27" t="str">
        <f>IF(StockData[[#This Row],[Spread]]&lt;5,"Low",IF(StockData[[#This Row],[Spread]]&lt;=15,"Medium","High"))</f>
        <v>Medium</v>
      </c>
      <c r="L1944" s="27" t="str">
        <f>IF(StockData[[#This Row],[Spread]] &gt; AVERAGE(StockData[Spread]) * 1.2, "High", IF(StockData[[#This Row],[Spread]] &lt; AVERAGE(StockData[Spread]) * 0.8, "Low", "Medium"))</f>
        <v>Low</v>
      </c>
      <c r="M1944" s="13">
        <f>(StockData[[#This Row],[close]] - StockData[[#This Row],[open]] )/ StockData[[#This Row],[open]]</f>
        <v>-2.8903421698003302E-3</v>
      </c>
      <c r="N1944" s="27">
        <f>IF(StockData[[#This Row],[change%]] &gt; 0.02, 0.9, IF(StockData[[#This Row],[change%]] &lt; -0.02, -0.9, 0))</f>
        <v>0</v>
      </c>
      <c r="O1944" s="27" t="str">
        <f>IF(StockData[[#This Row],[sentiment score]] &gt; 0.5, "Positive", IF(StockData[[#This Row],[sentiment score]] &lt; -0.5, "Negative", "Neutral"))</f>
        <v>Neutral</v>
      </c>
    </row>
    <row r="1945" spans="1:15" x14ac:dyDescent="0.3">
      <c r="A1945" s="1">
        <v>43007</v>
      </c>
      <c r="B1945" s="2">
        <v>341.86</v>
      </c>
      <c r="C1945" s="2">
        <v>344.68</v>
      </c>
      <c r="D1945" s="2">
        <v>338.601</v>
      </c>
      <c r="E1945" s="2">
        <v>341.1</v>
      </c>
      <c r="F1945" s="2">
        <v>5062297</v>
      </c>
      <c r="G1945" s="27" t="str">
        <f>TEXT(StockData[[#This Row],[Date]],"dddd")</f>
        <v>Friday</v>
      </c>
      <c r="H1945" s="27" t="str">
        <f>TEXT(StockData[[#This Row],[Date]],"mmm yyyy")</f>
        <v>Sep 2017</v>
      </c>
      <c r="I1945" s="2">
        <f>StockData[[#This Row],[high]] - StockData[[#This Row],[low]]</f>
        <v>6.0790000000000077</v>
      </c>
      <c r="J1945" s="27" t="str">
        <f>IF(StockData[[#This Row],[high]]=_xlfn.MAXIFS(StockData[high],StockData[Date],"&lt;="&amp;StockData[[#This Row],[Date]]),"New High","Repeat")</f>
        <v>Repeat</v>
      </c>
      <c r="K1945" s="27" t="str">
        <f>IF(StockData[[#This Row],[Spread]]&lt;5,"Low",IF(StockData[[#This Row],[Spread]]&lt;=15,"Medium","High"))</f>
        <v>Medium</v>
      </c>
      <c r="L1945" s="27" t="str">
        <f>IF(StockData[[#This Row],[Spread]] &gt; AVERAGE(StockData[Spread]) * 1.2, "High", IF(StockData[[#This Row],[Spread]] &lt; AVERAGE(StockData[Spread]) * 0.8, "Low", "Medium"))</f>
        <v>Low</v>
      </c>
      <c r="M1945" s="13">
        <f>(StockData[[#This Row],[close]] - StockData[[#This Row],[open]] )/ StockData[[#This Row],[open]]</f>
        <v>-2.2231322763704175E-3</v>
      </c>
      <c r="N1945" s="27">
        <f>IF(StockData[[#This Row],[change%]] &gt; 0.02, 0.9, IF(StockData[[#This Row],[change%]] &lt; -0.02, -0.9, 0))</f>
        <v>0</v>
      </c>
      <c r="O1945" s="27" t="str">
        <f>IF(StockData[[#This Row],[sentiment score]] &gt; 0.5, "Positive", IF(StockData[[#This Row],[sentiment score]] &lt; -0.5, "Negative", "Neutral"))</f>
        <v>Neutral</v>
      </c>
    </row>
    <row r="1946" spans="1:15" x14ac:dyDescent="0.3">
      <c r="A1946" s="1">
        <v>43006</v>
      </c>
      <c r="B1946" s="2">
        <v>339.88</v>
      </c>
      <c r="C1946" s="2">
        <v>342.75</v>
      </c>
      <c r="D1946" s="2">
        <v>335.4</v>
      </c>
      <c r="E1946" s="2">
        <v>339.6</v>
      </c>
      <c r="F1946" s="2">
        <v>5279310</v>
      </c>
      <c r="G1946" s="27" t="str">
        <f>TEXT(StockData[[#This Row],[Date]],"dddd")</f>
        <v>Thursday</v>
      </c>
      <c r="H1946" s="27" t="str">
        <f>TEXT(StockData[[#This Row],[Date]],"mmm yyyy")</f>
        <v>Sep 2017</v>
      </c>
      <c r="I1946" s="2">
        <f>StockData[[#This Row],[high]] - StockData[[#This Row],[low]]</f>
        <v>7.3500000000000227</v>
      </c>
      <c r="J1946" s="27" t="str">
        <f>IF(StockData[[#This Row],[high]]=_xlfn.MAXIFS(StockData[high],StockData[Date],"&lt;="&amp;StockData[[#This Row],[Date]]),"New High","Repeat")</f>
        <v>Repeat</v>
      </c>
      <c r="K1946" s="27" t="str">
        <f>IF(StockData[[#This Row],[Spread]]&lt;5,"Low",IF(StockData[[#This Row],[Spread]]&lt;=15,"Medium","High"))</f>
        <v>Medium</v>
      </c>
      <c r="L1946" s="27" t="str">
        <f>IF(StockData[[#This Row],[Spread]] &gt; AVERAGE(StockData[Spread]) * 1.2, "High", IF(StockData[[#This Row],[Spread]] &lt; AVERAGE(StockData[Spread]) * 0.8, "Low", "Medium"))</f>
        <v>Low</v>
      </c>
      <c r="M1946" s="13">
        <f>(StockData[[#This Row],[close]] - StockData[[#This Row],[open]] )/ StockData[[#This Row],[open]]</f>
        <v>-8.238201718252699E-4</v>
      </c>
      <c r="N1946" s="27">
        <f>IF(StockData[[#This Row],[change%]] &gt; 0.02, 0.9, IF(StockData[[#This Row],[change%]] &lt; -0.02, -0.9, 0))</f>
        <v>0</v>
      </c>
      <c r="O1946" s="27" t="str">
        <f>IF(StockData[[#This Row],[sentiment score]] &gt; 0.5, "Positive", IF(StockData[[#This Row],[sentiment score]] &lt; -0.5, "Negative", "Neutral"))</f>
        <v>Neutral</v>
      </c>
    </row>
    <row r="1947" spans="1:15" x14ac:dyDescent="0.3">
      <c r="A1947" s="1">
        <v>43005</v>
      </c>
      <c r="B1947" s="2">
        <v>349.9</v>
      </c>
      <c r="C1947" s="2">
        <v>351.48899999999998</v>
      </c>
      <c r="D1947" s="2">
        <v>340.5</v>
      </c>
      <c r="E1947" s="2">
        <v>340.97</v>
      </c>
      <c r="F1947" s="2">
        <v>6010631</v>
      </c>
      <c r="G1947" s="27" t="str">
        <f>TEXT(StockData[[#This Row],[Date]],"dddd")</f>
        <v>Wednesday</v>
      </c>
      <c r="H1947" s="27" t="str">
        <f>TEXT(StockData[[#This Row],[Date]],"mmm yyyy")</f>
        <v>Sep 2017</v>
      </c>
      <c r="I1947" s="2">
        <f>StockData[[#This Row],[high]] - StockData[[#This Row],[low]]</f>
        <v>10.988999999999976</v>
      </c>
      <c r="J1947" s="27" t="str">
        <f>IF(StockData[[#This Row],[high]]=_xlfn.MAXIFS(StockData[high],StockData[Date],"&lt;="&amp;StockData[[#This Row],[Date]]),"New High","Repeat")</f>
        <v>Repeat</v>
      </c>
      <c r="K1947" s="27" t="str">
        <f>IF(StockData[[#This Row],[Spread]]&lt;5,"Low",IF(StockData[[#This Row],[Spread]]&lt;=15,"Medium","High"))</f>
        <v>Medium</v>
      </c>
      <c r="L1947" s="27" t="str">
        <f>IF(StockData[[#This Row],[Spread]] &gt; AVERAGE(StockData[Spread]) * 1.2, "High", IF(StockData[[#This Row],[Spread]] &lt; AVERAGE(StockData[Spread]) * 0.8, "Low", "Medium"))</f>
        <v>Medium</v>
      </c>
      <c r="M1947" s="13">
        <f>(StockData[[#This Row],[close]] - StockData[[#This Row],[open]] )/ StockData[[#This Row],[open]]</f>
        <v>-2.5521577593598029E-2</v>
      </c>
      <c r="N1947" s="27">
        <f>IF(StockData[[#This Row],[change%]] &gt; 0.02, 0.9, IF(StockData[[#This Row],[change%]] &lt; -0.02, -0.9, 0))</f>
        <v>-0.9</v>
      </c>
      <c r="O1947" s="27" t="str">
        <f>IF(StockData[[#This Row],[sentiment score]] &gt; 0.5, "Positive", IF(StockData[[#This Row],[sentiment score]] &lt; -0.5, "Negative", "Neutral"))</f>
        <v>Negative</v>
      </c>
    </row>
    <row r="1948" spans="1:15" x14ac:dyDescent="0.3">
      <c r="A1948" s="1">
        <v>43004</v>
      </c>
      <c r="B1948" s="2">
        <v>350.93</v>
      </c>
      <c r="C1948" s="2">
        <v>351.24</v>
      </c>
      <c r="D1948" s="2">
        <v>340.9</v>
      </c>
      <c r="E1948" s="2">
        <v>345.25</v>
      </c>
      <c r="F1948" s="2">
        <v>7126550</v>
      </c>
      <c r="G1948" s="27" t="str">
        <f>TEXT(StockData[[#This Row],[Date]],"dddd")</f>
        <v>Tuesday</v>
      </c>
      <c r="H1948" s="27" t="str">
        <f>TEXT(StockData[[#This Row],[Date]],"mmm yyyy")</f>
        <v>Sep 2017</v>
      </c>
      <c r="I1948" s="2">
        <f>StockData[[#This Row],[high]] - StockData[[#This Row],[low]]</f>
        <v>10.340000000000032</v>
      </c>
      <c r="J1948" s="27" t="str">
        <f>IF(StockData[[#This Row],[high]]=_xlfn.MAXIFS(StockData[high],StockData[Date],"&lt;="&amp;StockData[[#This Row],[Date]]),"New High","Repeat")</f>
        <v>Repeat</v>
      </c>
      <c r="K1948" s="27" t="str">
        <f>IF(StockData[[#This Row],[Spread]]&lt;5,"Low",IF(StockData[[#This Row],[Spread]]&lt;=15,"Medium","High"))</f>
        <v>Medium</v>
      </c>
      <c r="L1948" s="27" t="str">
        <f>IF(StockData[[#This Row],[Spread]] &gt; AVERAGE(StockData[Spread]) * 1.2, "High", IF(StockData[[#This Row],[Spread]] &lt; AVERAGE(StockData[Spread]) * 0.8, "Low", "Medium"))</f>
        <v>Low</v>
      </c>
      <c r="M1948" s="13">
        <f>(StockData[[#This Row],[close]] - StockData[[#This Row],[open]] )/ StockData[[#This Row],[open]]</f>
        <v>-1.6185564072607093E-2</v>
      </c>
      <c r="N1948" s="27">
        <f>IF(StockData[[#This Row],[change%]] &gt; 0.02, 0.9, IF(StockData[[#This Row],[change%]] &lt; -0.02, -0.9, 0))</f>
        <v>0</v>
      </c>
      <c r="O1948" s="27" t="str">
        <f>IF(StockData[[#This Row],[sentiment score]] &gt; 0.5, "Positive", IF(StockData[[#This Row],[sentiment score]] &lt; -0.5, "Negative", "Neutral"))</f>
        <v>Neutral</v>
      </c>
    </row>
    <row r="1949" spans="1:15" x14ac:dyDescent="0.3">
      <c r="A1949" s="1">
        <v>43003</v>
      </c>
      <c r="B1949" s="2">
        <v>353.15</v>
      </c>
      <c r="C1949" s="2">
        <v>357.46899999999999</v>
      </c>
      <c r="D1949" s="2">
        <v>342.88</v>
      </c>
      <c r="E1949" s="2">
        <v>344.99</v>
      </c>
      <c r="F1949" s="2">
        <v>7542161</v>
      </c>
      <c r="G1949" s="27" t="str">
        <f>TEXT(StockData[[#This Row],[Date]],"dddd")</f>
        <v>Monday</v>
      </c>
      <c r="H1949" s="27" t="str">
        <f>TEXT(StockData[[#This Row],[Date]],"mmm yyyy")</f>
        <v>Sep 2017</v>
      </c>
      <c r="I1949" s="2">
        <f>StockData[[#This Row],[high]] - StockData[[#This Row],[low]]</f>
        <v>14.588999999999999</v>
      </c>
      <c r="J1949" s="27" t="str">
        <f>IF(StockData[[#This Row],[high]]=_xlfn.MAXIFS(StockData[high],StockData[Date],"&lt;="&amp;StockData[[#This Row],[Date]]),"New High","Repeat")</f>
        <v>Repeat</v>
      </c>
      <c r="K1949" s="27" t="str">
        <f>IF(StockData[[#This Row],[Spread]]&lt;5,"Low",IF(StockData[[#This Row],[Spread]]&lt;=15,"Medium","High"))</f>
        <v>Medium</v>
      </c>
      <c r="L1949" s="27" t="str">
        <f>IF(StockData[[#This Row],[Spread]] &gt; AVERAGE(StockData[Spread]) * 1.2, "High", IF(StockData[[#This Row],[Spread]] &lt; AVERAGE(StockData[Spread]) * 0.8, "Low", "Medium"))</f>
        <v>Medium</v>
      </c>
      <c r="M1949" s="13">
        <f>(StockData[[#This Row],[close]] - StockData[[#This Row],[open]] )/ StockData[[#This Row],[open]]</f>
        <v>-2.3106328755486249E-2</v>
      </c>
      <c r="N1949" s="27">
        <f>IF(StockData[[#This Row],[change%]] &gt; 0.02, 0.9, IF(StockData[[#This Row],[change%]] &lt; -0.02, -0.9, 0))</f>
        <v>-0.9</v>
      </c>
      <c r="O1949" s="27" t="str">
        <f>IF(StockData[[#This Row],[sentiment score]] &gt; 0.5, "Positive", IF(StockData[[#This Row],[sentiment score]] &lt; -0.5, "Negative", "Neutral"))</f>
        <v>Negative</v>
      </c>
    </row>
    <row r="1950" spans="1:15" x14ac:dyDescent="0.3">
      <c r="A1950" s="1">
        <v>43000</v>
      </c>
      <c r="B1950" s="2">
        <v>366.49</v>
      </c>
      <c r="C1950" s="2">
        <v>369.8999</v>
      </c>
      <c r="D1950" s="2">
        <v>350.88</v>
      </c>
      <c r="E1950" s="2">
        <v>351.09</v>
      </c>
      <c r="F1950" s="2">
        <v>8105653</v>
      </c>
      <c r="G1950" s="27" t="str">
        <f>TEXT(StockData[[#This Row],[Date]],"dddd")</f>
        <v>Friday</v>
      </c>
      <c r="H1950" s="27" t="str">
        <f>TEXT(StockData[[#This Row],[Date]],"mmm yyyy")</f>
        <v>Sep 2017</v>
      </c>
      <c r="I1950" s="2">
        <f>StockData[[#This Row],[high]] - StockData[[#This Row],[low]]</f>
        <v>19.019900000000007</v>
      </c>
      <c r="J1950" s="27" t="str">
        <f>IF(StockData[[#This Row],[high]]=_xlfn.MAXIFS(StockData[high],StockData[Date],"&lt;="&amp;StockData[[#This Row],[Date]]),"New High","Repeat")</f>
        <v>Repeat</v>
      </c>
      <c r="K1950" s="27" t="str">
        <f>IF(StockData[[#This Row],[Spread]]&lt;5,"Low",IF(StockData[[#This Row],[Spread]]&lt;=15,"Medium","High"))</f>
        <v>High</v>
      </c>
      <c r="L1950" s="27" t="str">
        <f>IF(StockData[[#This Row],[Spread]] &gt; AVERAGE(StockData[Spread]) * 1.2, "High", IF(StockData[[#This Row],[Spread]] &lt; AVERAGE(StockData[Spread]) * 0.8, "Low", "Medium"))</f>
        <v>High</v>
      </c>
      <c r="M1950" s="13">
        <f>(StockData[[#This Row],[close]] - StockData[[#This Row],[open]] )/ StockData[[#This Row],[open]]</f>
        <v>-4.2020246118584501E-2</v>
      </c>
      <c r="N1950" s="27">
        <f>IF(StockData[[#This Row],[change%]] &gt; 0.02, 0.9, IF(StockData[[#This Row],[change%]] &lt; -0.02, -0.9, 0))</f>
        <v>-0.9</v>
      </c>
      <c r="O1950" s="27" t="str">
        <f>IF(StockData[[#This Row],[sentiment score]] &gt; 0.5, "Positive", IF(StockData[[#This Row],[sentiment score]] &lt; -0.5, "Negative", "Neutral"))</f>
        <v>Negative</v>
      </c>
    </row>
    <row r="1951" spans="1:15" x14ac:dyDescent="0.3">
      <c r="A1951" s="1">
        <v>42999</v>
      </c>
      <c r="B1951" s="2">
        <v>374.9</v>
      </c>
      <c r="C1951" s="2">
        <v>376.83</v>
      </c>
      <c r="D1951" s="2">
        <v>364.51</v>
      </c>
      <c r="E1951" s="2">
        <v>366.48</v>
      </c>
      <c r="F1951" s="2">
        <v>4605428</v>
      </c>
      <c r="G1951" s="27" t="str">
        <f>TEXT(StockData[[#This Row],[Date]],"dddd")</f>
        <v>Thursday</v>
      </c>
      <c r="H1951" s="27" t="str">
        <f>TEXT(StockData[[#This Row],[Date]],"mmm yyyy")</f>
        <v>Sep 2017</v>
      </c>
      <c r="I1951" s="2">
        <f>StockData[[#This Row],[high]] - StockData[[#This Row],[low]]</f>
        <v>12.319999999999993</v>
      </c>
      <c r="J1951" s="27" t="str">
        <f>IF(StockData[[#This Row],[high]]=_xlfn.MAXIFS(StockData[high],StockData[Date],"&lt;="&amp;StockData[[#This Row],[Date]]),"New High","Repeat")</f>
        <v>Repeat</v>
      </c>
      <c r="K1951" s="27" t="str">
        <f>IF(StockData[[#This Row],[Spread]]&lt;5,"Low",IF(StockData[[#This Row],[Spread]]&lt;=15,"Medium","High"))</f>
        <v>Medium</v>
      </c>
      <c r="L1951" s="27" t="str">
        <f>IF(StockData[[#This Row],[Spread]] &gt; AVERAGE(StockData[Spread]) * 1.2, "High", IF(StockData[[#This Row],[Spread]] &lt; AVERAGE(StockData[Spread]) * 0.8, "Low", "Medium"))</f>
        <v>Medium</v>
      </c>
      <c r="M1951" s="13">
        <f>(StockData[[#This Row],[close]] - StockData[[#This Row],[open]] )/ StockData[[#This Row],[open]]</f>
        <v>-2.2459322485996157E-2</v>
      </c>
      <c r="N1951" s="27">
        <f>IF(StockData[[#This Row],[change%]] &gt; 0.02, 0.9, IF(StockData[[#This Row],[change%]] &lt; -0.02, -0.9, 0))</f>
        <v>-0.9</v>
      </c>
      <c r="O1951" s="27" t="str">
        <f>IF(StockData[[#This Row],[sentiment score]] &gt; 0.5, "Positive", IF(StockData[[#This Row],[sentiment score]] &lt; -0.5, "Negative", "Neutral"))</f>
        <v>Negative</v>
      </c>
    </row>
    <row r="1952" spans="1:15" x14ac:dyDescent="0.3">
      <c r="A1952" s="1">
        <v>42998</v>
      </c>
      <c r="B1952" s="2">
        <v>373</v>
      </c>
      <c r="C1952" s="2">
        <v>378.24900000000002</v>
      </c>
      <c r="D1952" s="2">
        <v>371.07</v>
      </c>
      <c r="E1952" s="2">
        <v>373.91</v>
      </c>
      <c r="F1952" s="2">
        <v>4892872</v>
      </c>
      <c r="G1952" s="27" t="str">
        <f>TEXT(StockData[[#This Row],[Date]],"dddd")</f>
        <v>Wednesday</v>
      </c>
      <c r="H1952" s="27" t="str">
        <f>TEXT(StockData[[#This Row],[Date]],"mmm yyyy")</f>
        <v>Sep 2017</v>
      </c>
      <c r="I1952" s="2">
        <f>StockData[[#This Row],[high]] - StockData[[#This Row],[low]]</f>
        <v>7.1790000000000305</v>
      </c>
      <c r="J1952" s="27" t="str">
        <f>IF(StockData[[#This Row],[high]]=_xlfn.MAXIFS(StockData[high],StockData[Date],"&lt;="&amp;StockData[[#This Row],[Date]]),"New High","Repeat")</f>
        <v>Repeat</v>
      </c>
      <c r="K1952" s="27" t="str">
        <f>IF(StockData[[#This Row],[Spread]]&lt;5,"Low",IF(StockData[[#This Row],[Spread]]&lt;=15,"Medium","High"))</f>
        <v>Medium</v>
      </c>
      <c r="L1952" s="27" t="str">
        <f>IF(StockData[[#This Row],[Spread]] &gt; AVERAGE(StockData[Spread]) * 1.2, "High", IF(StockData[[#This Row],[Spread]] &lt; AVERAGE(StockData[Spread]) * 0.8, "Low", "Medium"))</f>
        <v>Low</v>
      </c>
      <c r="M1952" s="13">
        <f>(StockData[[#This Row],[close]] - StockData[[#This Row],[open]] )/ StockData[[#This Row],[open]]</f>
        <v>2.4396782841823728E-3</v>
      </c>
      <c r="N1952" s="27">
        <f>IF(StockData[[#This Row],[change%]] &gt; 0.02, 0.9, IF(StockData[[#This Row],[change%]] &lt; -0.02, -0.9, 0))</f>
        <v>0</v>
      </c>
      <c r="O1952" s="27" t="str">
        <f>IF(StockData[[#This Row],[sentiment score]] &gt; 0.5, "Positive", IF(StockData[[#This Row],[sentiment score]] &lt; -0.5, "Negative", "Neutral"))</f>
        <v>Neutral</v>
      </c>
    </row>
    <row r="1953" spans="1:15" x14ac:dyDescent="0.3">
      <c r="A1953" s="1">
        <v>42997</v>
      </c>
      <c r="B1953" s="2">
        <v>380</v>
      </c>
      <c r="C1953" s="2">
        <v>382.39</v>
      </c>
      <c r="D1953" s="2">
        <v>373.57</v>
      </c>
      <c r="E1953" s="2">
        <v>375.1</v>
      </c>
      <c r="F1953" s="2">
        <v>6256035</v>
      </c>
      <c r="G1953" s="27" t="str">
        <f>TEXT(StockData[[#This Row],[Date]],"dddd")</f>
        <v>Tuesday</v>
      </c>
      <c r="H1953" s="27" t="str">
        <f>TEXT(StockData[[#This Row],[Date]],"mmm yyyy")</f>
        <v>Sep 2017</v>
      </c>
      <c r="I1953" s="2">
        <f>StockData[[#This Row],[high]] - StockData[[#This Row],[low]]</f>
        <v>8.8199999999999932</v>
      </c>
      <c r="J1953" s="27" t="str">
        <f>IF(StockData[[#This Row],[high]]=_xlfn.MAXIFS(StockData[high],StockData[Date],"&lt;="&amp;StockData[[#This Row],[Date]]),"New High","Repeat")</f>
        <v>Repeat</v>
      </c>
      <c r="K1953" s="27" t="str">
        <f>IF(StockData[[#This Row],[Spread]]&lt;5,"Low",IF(StockData[[#This Row],[Spread]]&lt;=15,"Medium","High"))</f>
        <v>Medium</v>
      </c>
      <c r="L1953" s="27" t="str">
        <f>IF(StockData[[#This Row],[Spread]] &gt; AVERAGE(StockData[Spread]) * 1.2, "High", IF(StockData[[#This Row],[Spread]] &lt; AVERAGE(StockData[Spread]) * 0.8, "Low", "Medium"))</f>
        <v>Low</v>
      </c>
      <c r="M1953" s="13">
        <f>(StockData[[#This Row],[close]] - StockData[[#This Row],[open]] )/ StockData[[#This Row],[open]]</f>
        <v>-1.2894736842105204E-2</v>
      </c>
      <c r="N1953" s="27">
        <f>IF(StockData[[#This Row],[change%]] &gt; 0.02, 0.9, IF(StockData[[#This Row],[change%]] &lt; -0.02, -0.9, 0))</f>
        <v>0</v>
      </c>
      <c r="O1953" s="27" t="str">
        <f>IF(StockData[[#This Row],[sentiment score]] &gt; 0.5, "Positive", IF(StockData[[#This Row],[sentiment score]] &lt; -0.5, "Negative", "Neutral"))</f>
        <v>Neutral</v>
      </c>
    </row>
    <row r="1954" spans="1:15" x14ac:dyDescent="0.3">
      <c r="A1954" s="1">
        <v>42996</v>
      </c>
      <c r="B1954" s="2">
        <v>380.25</v>
      </c>
      <c r="C1954" s="2">
        <v>389.61</v>
      </c>
      <c r="D1954" s="2">
        <v>377.68</v>
      </c>
      <c r="E1954" s="2">
        <v>385</v>
      </c>
      <c r="F1954" s="2">
        <v>7149295</v>
      </c>
      <c r="G1954" s="27" t="str">
        <f>TEXT(StockData[[#This Row],[Date]],"dddd")</f>
        <v>Monday</v>
      </c>
      <c r="H1954" s="27" t="str">
        <f>TEXT(StockData[[#This Row],[Date]],"mmm yyyy")</f>
        <v>Sep 2017</v>
      </c>
      <c r="I1954" s="2">
        <f>StockData[[#This Row],[high]] - StockData[[#This Row],[low]]</f>
        <v>11.930000000000007</v>
      </c>
      <c r="J1954" s="27" t="str">
        <f>IF(StockData[[#This Row],[high]]=_xlfn.MAXIFS(StockData[high],StockData[Date],"&lt;="&amp;StockData[[#This Row],[Date]]),"New High","Repeat")</f>
        <v>New High</v>
      </c>
      <c r="K1954" s="27" t="str">
        <f>IF(StockData[[#This Row],[Spread]]&lt;5,"Low",IF(StockData[[#This Row],[Spread]]&lt;=15,"Medium","High"))</f>
        <v>Medium</v>
      </c>
      <c r="L1954" s="27" t="str">
        <f>IF(StockData[[#This Row],[Spread]] &gt; AVERAGE(StockData[Spread]) * 1.2, "High", IF(StockData[[#This Row],[Spread]] &lt; AVERAGE(StockData[Spread]) * 0.8, "Low", "Medium"))</f>
        <v>Medium</v>
      </c>
      <c r="M1954" s="13">
        <f>(StockData[[#This Row],[close]] - StockData[[#This Row],[open]] )/ StockData[[#This Row],[open]]</f>
        <v>1.2491781722550954E-2</v>
      </c>
      <c r="N1954" s="27">
        <f>IF(StockData[[#This Row],[change%]] &gt; 0.02, 0.9, IF(StockData[[#This Row],[change%]] &lt; -0.02, -0.9, 0))</f>
        <v>0</v>
      </c>
      <c r="O1954" s="27" t="str">
        <f>IF(StockData[[#This Row],[sentiment score]] &gt; 0.5, "Positive", IF(StockData[[#This Row],[sentiment score]] &lt; -0.5, "Negative", "Neutral"))</f>
        <v>Neutral</v>
      </c>
    </row>
    <row r="1955" spans="1:15" x14ac:dyDescent="0.3">
      <c r="A1955" s="1">
        <v>42993</v>
      </c>
      <c r="B1955" s="2">
        <v>374.51</v>
      </c>
      <c r="C1955" s="2">
        <v>380</v>
      </c>
      <c r="D1955" s="2">
        <v>372.7</v>
      </c>
      <c r="E1955" s="2">
        <v>379.81</v>
      </c>
      <c r="F1955" s="2">
        <v>5338678</v>
      </c>
      <c r="G1955" s="27" t="str">
        <f>TEXT(StockData[[#This Row],[Date]],"dddd")</f>
        <v>Friday</v>
      </c>
      <c r="H1955" s="27" t="str">
        <f>TEXT(StockData[[#This Row],[Date]],"mmm yyyy")</f>
        <v>Sep 2017</v>
      </c>
      <c r="I1955" s="2">
        <f>StockData[[#This Row],[high]] - StockData[[#This Row],[low]]</f>
        <v>7.3000000000000114</v>
      </c>
      <c r="J1955" s="27" t="str">
        <f>IF(StockData[[#This Row],[high]]=_xlfn.MAXIFS(StockData[high],StockData[Date],"&lt;="&amp;StockData[[#This Row],[Date]]),"New High","Repeat")</f>
        <v>Repeat</v>
      </c>
      <c r="K1955" s="27" t="str">
        <f>IF(StockData[[#This Row],[Spread]]&lt;5,"Low",IF(StockData[[#This Row],[Spread]]&lt;=15,"Medium","High"))</f>
        <v>Medium</v>
      </c>
      <c r="L1955" s="27" t="str">
        <f>IF(StockData[[#This Row],[Spread]] &gt; AVERAGE(StockData[Spread]) * 1.2, "High", IF(StockData[[#This Row],[Spread]] &lt; AVERAGE(StockData[Spread]) * 0.8, "Low", "Medium"))</f>
        <v>Low</v>
      </c>
      <c r="M1955" s="13">
        <f>(StockData[[#This Row],[close]] - StockData[[#This Row],[open]] )/ StockData[[#This Row],[open]]</f>
        <v>1.4151825051400528E-2</v>
      </c>
      <c r="N1955" s="27">
        <f>IF(StockData[[#This Row],[change%]] &gt; 0.02, 0.9, IF(StockData[[#This Row],[change%]] &lt; -0.02, -0.9, 0))</f>
        <v>0</v>
      </c>
      <c r="O1955" s="27" t="str">
        <f>IF(StockData[[#This Row],[sentiment score]] &gt; 0.5, "Positive", IF(StockData[[#This Row],[sentiment score]] &lt; -0.5, "Negative", "Neutral"))</f>
        <v>Neutral</v>
      </c>
    </row>
    <row r="1956" spans="1:15" x14ac:dyDescent="0.3">
      <c r="A1956" s="1">
        <v>42992</v>
      </c>
      <c r="B1956" s="2">
        <v>364.33</v>
      </c>
      <c r="C1956" s="2">
        <v>377.96</v>
      </c>
      <c r="D1956" s="2">
        <v>362.63</v>
      </c>
      <c r="E1956" s="2">
        <v>377.64</v>
      </c>
      <c r="F1956" s="2">
        <v>7141663</v>
      </c>
      <c r="G1956" s="27" t="str">
        <f>TEXT(StockData[[#This Row],[Date]],"dddd")</f>
        <v>Thursday</v>
      </c>
      <c r="H1956" s="27" t="str">
        <f>TEXT(StockData[[#This Row],[Date]],"mmm yyyy")</f>
        <v>Sep 2017</v>
      </c>
      <c r="I1956" s="2">
        <f>StockData[[#This Row],[high]] - StockData[[#This Row],[low]]</f>
        <v>15.329999999999984</v>
      </c>
      <c r="J1956" s="27" t="str">
        <f>IF(StockData[[#This Row],[high]]=_xlfn.MAXIFS(StockData[high],StockData[Date],"&lt;="&amp;StockData[[#This Row],[Date]]),"New High","Repeat")</f>
        <v>Repeat</v>
      </c>
      <c r="K1956" s="27" t="str">
        <f>IF(StockData[[#This Row],[Spread]]&lt;5,"Low",IF(StockData[[#This Row],[Spread]]&lt;=15,"Medium","High"))</f>
        <v>High</v>
      </c>
      <c r="L1956" s="27" t="str">
        <f>IF(StockData[[#This Row],[Spread]] &gt; AVERAGE(StockData[Spread]) * 1.2, "High", IF(StockData[[#This Row],[Spread]] &lt; AVERAGE(StockData[Spread]) * 0.8, "Low", "Medium"))</f>
        <v>Medium</v>
      </c>
      <c r="M1956" s="13">
        <f>(StockData[[#This Row],[close]] - StockData[[#This Row],[open]] )/ StockData[[#This Row],[open]]</f>
        <v>3.6532813657947472E-2</v>
      </c>
      <c r="N1956" s="27">
        <f>IF(StockData[[#This Row],[change%]] &gt; 0.02, 0.9, IF(StockData[[#This Row],[change%]] &lt; -0.02, -0.9, 0))</f>
        <v>0.9</v>
      </c>
      <c r="O1956" s="27" t="str">
        <f>IF(StockData[[#This Row],[sentiment score]] &gt; 0.5, "Positive", IF(StockData[[#This Row],[sentiment score]] &lt; -0.5, "Negative", "Neutral"))</f>
        <v>Positive</v>
      </c>
    </row>
    <row r="1957" spans="1:15" x14ac:dyDescent="0.3">
      <c r="A1957" s="1">
        <v>42991</v>
      </c>
      <c r="B1957" s="2">
        <v>363.82</v>
      </c>
      <c r="C1957" s="2">
        <v>368.07</v>
      </c>
      <c r="D1957" s="2">
        <v>359.59</v>
      </c>
      <c r="E1957" s="2">
        <v>366.23</v>
      </c>
      <c r="F1957" s="2">
        <v>4161382</v>
      </c>
      <c r="G1957" s="27" t="str">
        <f>TEXT(StockData[[#This Row],[Date]],"dddd")</f>
        <v>Wednesday</v>
      </c>
      <c r="H1957" s="27" t="str">
        <f>TEXT(StockData[[#This Row],[Date]],"mmm yyyy")</f>
        <v>Sep 2017</v>
      </c>
      <c r="I1957" s="2">
        <f>StockData[[#This Row],[high]] - StockData[[#This Row],[low]]</f>
        <v>8.4800000000000182</v>
      </c>
      <c r="J1957" s="27" t="str">
        <f>IF(StockData[[#This Row],[high]]=_xlfn.MAXIFS(StockData[high],StockData[Date],"&lt;="&amp;StockData[[#This Row],[Date]]),"New High","Repeat")</f>
        <v>Repeat</v>
      </c>
      <c r="K1957" s="27" t="str">
        <f>IF(StockData[[#This Row],[Spread]]&lt;5,"Low",IF(StockData[[#This Row],[Spread]]&lt;=15,"Medium","High"))</f>
        <v>Medium</v>
      </c>
      <c r="L1957" s="27" t="str">
        <f>IF(StockData[[#This Row],[Spread]] &gt; AVERAGE(StockData[Spread]) * 1.2, "High", IF(StockData[[#This Row],[Spread]] &lt; AVERAGE(StockData[Spread]) * 0.8, "Low", "Medium"))</f>
        <v>Low</v>
      </c>
      <c r="M1957" s="13">
        <f>(StockData[[#This Row],[close]] - StockData[[#This Row],[open]] )/ StockData[[#This Row],[open]]</f>
        <v>6.6241548018251472E-3</v>
      </c>
      <c r="N1957" s="27">
        <f>IF(StockData[[#This Row],[change%]] &gt; 0.02, 0.9, IF(StockData[[#This Row],[change%]] &lt; -0.02, -0.9, 0))</f>
        <v>0</v>
      </c>
      <c r="O1957" s="27" t="str">
        <f>IF(StockData[[#This Row],[sentiment score]] &gt; 0.5, "Positive", IF(StockData[[#This Row],[sentiment score]] &lt; -0.5, "Negative", "Neutral"))</f>
        <v>Neutral</v>
      </c>
    </row>
    <row r="1958" spans="1:15" x14ac:dyDescent="0.3">
      <c r="A1958" s="1">
        <v>42990</v>
      </c>
      <c r="B1958" s="2">
        <v>364.49</v>
      </c>
      <c r="C1958" s="2">
        <v>368.76</v>
      </c>
      <c r="D1958" s="2">
        <v>360.4</v>
      </c>
      <c r="E1958" s="2">
        <v>362.75</v>
      </c>
      <c r="F1958" s="2">
        <v>5929289</v>
      </c>
      <c r="G1958" s="27" t="str">
        <f>TEXT(StockData[[#This Row],[Date]],"dddd")</f>
        <v>Tuesday</v>
      </c>
      <c r="H1958" s="27" t="str">
        <f>TEXT(StockData[[#This Row],[Date]],"mmm yyyy")</f>
        <v>Sep 2017</v>
      </c>
      <c r="I1958" s="2">
        <f>StockData[[#This Row],[high]] - StockData[[#This Row],[low]]</f>
        <v>8.3600000000000136</v>
      </c>
      <c r="J1958" s="27" t="str">
        <f>IF(StockData[[#This Row],[high]]=_xlfn.MAXIFS(StockData[high],StockData[Date],"&lt;="&amp;StockData[[#This Row],[Date]]),"New High","Repeat")</f>
        <v>Repeat</v>
      </c>
      <c r="K1958" s="27" t="str">
        <f>IF(StockData[[#This Row],[Spread]]&lt;5,"Low",IF(StockData[[#This Row],[Spread]]&lt;=15,"Medium","High"))</f>
        <v>Medium</v>
      </c>
      <c r="L1958" s="27" t="str">
        <f>IF(StockData[[#This Row],[Spread]] &gt; AVERAGE(StockData[Spread]) * 1.2, "High", IF(StockData[[#This Row],[Spread]] &lt; AVERAGE(StockData[Spread]) * 0.8, "Low", "Medium"))</f>
        <v>Low</v>
      </c>
      <c r="M1958" s="13">
        <f>(StockData[[#This Row],[close]] - StockData[[#This Row],[open]] )/ StockData[[#This Row],[open]]</f>
        <v>-4.7737935197124997E-3</v>
      </c>
      <c r="N1958" s="27">
        <f>IF(StockData[[#This Row],[change%]] &gt; 0.02, 0.9, IF(StockData[[#This Row],[change%]] &lt; -0.02, -0.9, 0))</f>
        <v>0</v>
      </c>
      <c r="O1958" s="27" t="str">
        <f>IF(StockData[[#This Row],[sentiment score]] &gt; 0.5, "Positive", IF(StockData[[#This Row],[sentiment score]] &lt; -0.5, "Negative", "Neutral"))</f>
        <v>Neutral</v>
      </c>
    </row>
    <row r="1959" spans="1:15" x14ac:dyDescent="0.3">
      <c r="A1959" s="1">
        <v>42989</v>
      </c>
      <c r="B1959" s="2">
        <v>351.35</v>
      </c>
      <c r="C1959" s="2">
        <v>363.71</v>
      </c>
      <c r="D1959" s="2">
        <v>350</v>
      </c>
      <c r="E1959" s="2">
        <v>363.69</v>
      </c>
      <c r="F1959" s="2">
        <v>7627917</v>
      </c>
      <c r="G1959" s="27" t="str">
        <f>TEXT(StockData[[#This Row],[Date]],"dddd")</f>
        <v>Monday</v>
      </c>
      <c r="H1959" s="27" t="str">
        <f>TEXT(StockData[[#This Row],[Date]],"mmm yyyy")</f>
        <v>Sep 2017</v>
      </c>
      <c r="I1959" s="2">
        <f>StockData[[#This Row],[high]] - StockData[[#This Row],[low]]</f>
        <v>13.70999999999998</v>
      </c>
      <c r="J1959" s="27" t="str">
        <f>IF(StockData[[#This Row],[high]]=_xlfn.MAXIFS(StockData[high],StockData[Date],"&lt;="&amp;StockData[[#This Row],[Date]]),"New High","Repeat")</f>
        <v>Repeat</v>
      </c>
      <c r="K1959" s="27" t="str">
        <f>IF(StockData[[#This Row],[Spread]]&lt;5,"Low",IF(StockData[[#This Row],[Spread]]&lt;=15,"Medium","High"))</f>
        <v>Medium</v>
      </c>
      <c r="L1959" s="27" t="str">
        <f>IF(StockData[[#This Row],[Spread]] &gt; AVERAGE(StockData[Spread]) * 1.2, "High", IF(StockData[[#This Row],[Spread]] &lt; AVERAGE(StockData[Spread]) * 0.8, "Low", "Medium"))</f>
        <v>Medium</v>
      </c>
      <c r="M1959" s="13">
        <f>(StockData[[#This Row],[close]] - StockData[[#This Row],[open]] )/ StockData[[#This Row],[open]]</f>
        <v>3.5121673544898174E-2</v>
      </c>
      <c r="N1959" s="27">
        <f>IF(StockData[[#This Row],[change%]] &gt; 0.02, 0.9, IF(StockData[[#This Row],[change%]] &lt; -0.02, -0.9, 0))</f>
        <v>0.9</v>
      </c>
      <c r="O1959" s="27" t="str">
        <f>IF(StockData[[#This Row],[sentiment score]] &gt; 0.5, "Positive", IF(StockData[[#This Row],[sentiment score]] &lt; -0.5, "Negative", "Neutral"))</f>
        <v>Positive</v>
      </c>
    </row>
    <row r="1960" spans="1:15" x14ac:dyDescent="0.3">
      <c r="A1960" s="1">
        <v>42986</v>
      </c>
      <c r="B1960" s="2">
        <v>348.99</v>
      </c>
      <c r="C1960" s="2">
        <v>349.78</v>
      </c>
      <c r="D1960" s="2">
        <v>342.3</v>
      </c>
      <c r="E1960" s="2">
        <v>343.4</v>
      </c>
      <c r="F1960" s="2">
        <v>3248803</v>
      </c>
      <c r="G1960" s="27" t="str">
        <f>TEXT(StockData[[#This Row],[Date]],"dddd")</f>
        <v>Friday</v>
      </c>
      <c r="H1960" s="27" t="str">
        <f>TEXT(StockData[[#This Row],[Date]],"mmm yyyy")</f>
        <v>Sep 2017</v>
      </c>
      <c r="I1960" s="2">
        <f>StockData[[#This Row],[high]] - StockData[[#This Row],[low]]</f>
        <v>7.4799999999999613</v>
      </c>
      <c r="J1960" s="27" t="str">
        <f>IF(StockData[[#This Row],[high]]=_xlfn.MAXIFS(StockData[high],StockData[Date],"&lt;="&amp;StockData[[#This Row],[Date]]),"New High","Repeat")</f>
        <v>Repeat</v>
      </c>
      <c r="K1960" s="27" t="str">
        <f>IF(StockData[[#This Row],[Spread]]&lt;5,"Low",IF(StockData[[#This Row],[Spread]]&lt;=15,"Medium","High"))</f>
        <v>Medium</v>
      </c>
      <c r="L1960" s="27" t="str">
        <f>IF(StockData[[#This Row],[Spread]] &gt; AVERAGE(StockData[Spread]) * 1.2, "High", IF(StockData[[#This Row],[Spread]] &lt; AVERAGE(StockData[Spread]) * 0.8, "Low", "Medium"))</f>
        <v>Low</v>
      </c>
      <c r="M1960" s="13">
        <f>(StockData[[#This Row],[close]] - StockData[[#This Row],[open]] )/ StockData[[#This Row],[open]]</f>
        <v>-1.6017650935556984E-2</v>
      </c>
      <c r="N1960" s="27">
        <f>IF(StockData[[#This Row],[change%]] &gt; 0.02, 0.9, IF(StockData[[#This Row],[change%]] &lt; -0.02, -0.9, 0))</f>
        <v>0</v>
      </c>
      <c r="O1960" s="27" t="str">
        <f>IF(StockData[[#This Row],[sentiment score]] &gt; 0.5, "Positive", IF(StockData[[#This Row],[sentiment score]] &lt; -0.5, "Negative", "Neutral"))</f>
        <v>Neutral</v>
      </c>
    </row>
    <row r="1961" spans="1:15" x14ac:dyDescent="0.3">
      <c r="A1961" s="1">
        <v>42985</v>
      </c>
      <c r="B1961" s="2">
        <v>345.98</v>
      </c>
      <c r="C1961" s="2">
        <v>352.48</v>
      </c>
      <c r="D1961" s="2">
        <v>343.45</v>
      </c>
      <c r="E1961" s="2">
        <v>350.61</v>
      </c>
      <c r="F1961" s="2">
        <v>4219997</v>
      </c>
      <c r="G1961" s="27" t="str">
        <f>TEXT(StockData[[#This Row],[Date]],"dddd")</f>
        <v>Thursday</v>
      </c>
      <c r="H1961" s="27" t="str">
        <f>TEXT(StockData[[#This Row],[Date]],"mmm yyyy")</f>
        <v>Sep 2017</v>
      </c>
      <c r="I1961" s="2">
        <f>StockData[[#This Row],[high]] - StockData[[#This Row],[low]]</f>
        <v>9.0300000000000296</v>
      </c>
      <c r="J1961" s="27" t="str">
        <f>IF(StockData[[#This Row],[high]]=_xlfn.MAXIFS(StockData[high],StockData[Date],"&lt;="&amp;StockData[[#This Row],[Date]]),"New High","Repeat")</f>
        <v>Repeat</v>
      </c>
      <c r="K1961" s="27" t="str">
        <f>IF(StockData[[#This Row],[Spread]]&lt;5,"Low",IF(StockData[[#This Row],[Spread]]&lt;=15,"Medium","High"))</f>
        <v>Medium</v>
      </c>
      <c r="L1961" s="27" t="str">
        <f>IF(StockData[[#This Row],[Spread]] &gt; AVERAGE(StockData[Spread]) * 1.2, "High", IF(StockData[[#This Row],[Spread]] &lt; AVERAGE(StockData[Spread]) * 0.8, "Low", "Medium"))</f>
        <v>Low</v>
      </c>
      <c r="M1961" s="13">
        <f>(StockData[[#This Row],[close]] - StockData[[#This Row],[open]] )/ StockData[[#This Row],[open]]</f>
        <v>1.3382276432163696E-2</v>
      </c>
      <c r="N1961" s="27">
        <f>IF(StockData[[#This Row],[change%]] &gt; 0.02, 0.9, IF(StockData[[#This Row],[change%]] &lt; -0.02, -0.9, 0))</f>
        <v>0</v>
      </c>
      <c r="O1961" s="27" t="str">
        <f>IF(StockData[[#This Row],[sentiment score]] &gt; 0.5, "Positive", IF(StockData[[#This Row],[sentiment score]] &lt; -0.5, "Negative", "Neutral"))</f>
        <v>Neutral</v>
      </c>
    </row>
    <row r="1962" spans="1:15" x14ac:dyDescent="0.3">
      <c r="A1962" s="1">
        <v>42984</v>
      </c>
      <c r="B1962" s="2">
        <v>349.5</v>
      </c>
      <c r="C1962" s="2">
        <v>350.97899999999998</v>
      </c>
      <c r="D1962" s="2">
        <v>341.56</v>
      </c>
      <c r="E1962" s="2">
        <v>344.53</v>
      </c>
      <c r="F1962" s="2">
        <v>4058983</v>
      </c>
      <c r="G1962" s="27" t="str">
        <f>TEXT(StockData[[#This Row],[Date]],"dddd")</f>
        <v>Wednesday</v>
      </c>
      <c r="H1962" s="27" t="str">
        <f>TEXT(StockData[[#This Row],[Date]],"mmm yyyy")</f>
        <v>Sep 2017</v>
      </c>
      <c r="I1962" s="2">
        <f>StockData[[#This Row],[high]] - StockData[[#This Row],[low]]</f>
        <v>9.4189999999999827</v>
      </c>
      <c r="J1962" s="27" t="str">
        <f>IF(StockData[[#This Row],[high]]=_xlfn.MAXIFS(StockData[high],StockData[Date],"&lt;="&amp;StockData[[#This Row],[Date]]),"New High","Repeat")</f>
        <v>Repeat</v>
      </c>
      <c r="K1962" s="27" t="str">
        <f>IF(StockData[[#This Row],[Spread]]&lt;5,"Low",IF(StockData[[#This Row],[Spread]]&lt;=15,"Medium","High"))</f>
        <v>Medium</v>
      </c>
      <c r="L1962" s="27" t="str">
        <f>IF(StockData[[#This Row],[Spread]] &gt; AVERAGE(StockData[Spread]) * 1.2, "High", IF(StockData[[#This Row],[Spread]] &lt; AVERAGE(StockData[Spread]) * 0.8, "Low", "Medium"))</f>
        <v>Low</v>
      </c>
      <c r="M1962" s="13">
        <f>(StockData[[#This Row],[close]] - StockData[[#This Row],[open]] )/ StockData[[#This Row],[open]]</f>
        <v>-1.4220314735336272E-2</v>
      </c>
      <c r="N1962" s="27">
        <f>IF(StockData[[#This Row],[change%]] &gt; 0.02, 0.9, IF(StockData[[#This Row],[change%]] &lt; -0.02, -0.9, 0))</f>
        <v>0</v>
      </c>
      <c r="O1962" s="27" t="str">
        <f>IF(StockData[[#This Row],[sentiment score]] &gt; 0.5, "Positive", IF(StockData[[#This Row],[sentiment score]] &lt; -0.5, "Negative", "Neutral"))</f>
        <v>Neutral</v>
      </c>
    </row>
    <row r="1963" spans="1:15" x14ac:dyDescent="0.3">
      <c r="A1963" s="1">
        <v>42983</v>
      </c>
      <c r="B1963" s="2">
        <v>353.8</v>
      </c>
      <c r="C1963" s="2">
        <v>355.49</v>
      </c>
      <c r="D1963" s="2">
        <v>345.89</v>
      </c>
      <c r="E1963" s="2">
        <v>349.59</v>
      </c>
      <c r="F1963" s="2">
        <v>3813862</v>
      </c>
      <c r="G1963" s="27" t="str">
        <f>TEXT(StockData[[#This Row],[Date]],"dddd")</f>
        <v>Tuesday</v>
      </c>
      <c r="H1963" s="27" t="str">
        <f>TEXT(StockData[[#This Row],[Date]],"mmm yyyy")</f>
        <v>Sep 2017</v>
      </c>
      <c r="I1963" s="2">
        <f>StockData[[#This Row],[high]] - StockData[[#This Row],[low]]</f>
        <v>9.6000000000000227</v>
      </c>
      <c r="J1963" s="27" t="str">
        <f>IF(StockData[[#This Row],[high]]=_xlfn.MAXIFS(StockData[high],StockData[Date],"&lt;="&amp;StockData[[#This Row],[Date]]),"New High","Repeat")</f>
        <v>Repeat</v>
      </c>
      <c r="K1963" s="27" t="str">
        <f>IF(StockData[[#This Row],[Spread]]&lt;5,"Low",IF(StockData[[#This Row],[Spread]]&lt;=15,"Medium","High"))</f>
        <v>Medium</v>
      </c>
      <c r="L1963" s="27" t="str">
        <f>IF(StockData[[#This Row],[Spread]] &gt; AVERAGE(StockData[Spread]) * 1.2, "High", IF(StockData[[#This Row],[Spread]] &lt; AVERAGE(StockData[Spread]) * 0.8, "Low", "Medium"))</f>
        <v>Low</v>
      </c>
      <c r="M1963" s="13">
        <f>(StockData[[#This Row],[close]] - StockData[[#This Row],[open]] )/ StockData[[#This Row],[open]]</f>
        <v>-1.1899378179762681E-2</v>
      </c>
      <c r="N1963" s="27">
        <f>IF(StockData[[#This Row],[change%]] &gt; 0.02, 0.9, IF(StockData[[#This Row],[change%]] &lt; -0.02, -0.9, 0))</f>
        <v>0</v>
      </c>
      <c r="O1963" s="27" t="str">
        <f>IF(StockData[[#This Row],[sentiment score]] &gt; 0.5, "Positive", IF(StockData[[#This Row],[sentiment score]] &lt; -0.5, "Negative", "Neutral"))</f>
        <v>Neutral</v>
      </c>
    </row>
    <row r="1964" spans="1:15" x14ac:dyDescent="0.3">
      <c r="A1964" s="1">
        <v>42979</v>
      </c>
      <c r="B1964" s="2">
        <v>356.12</v>
      </c>
      <c r="C1964" s="2">
        <v>357.59</v>
      </c>
      <c r="D1964" s="2">
        <v>353.69</v>
      </c>
      <c r="E1964" s="2">
        <v>355.4</v>
      </c>
      <c r="F1964" s="2">
        <v>3049546</v>
      </c>
      <c r="G1964" s="27" t="str">
        <f>TEXT(StockData[[#This Row],[Date]],"dddd")</f>
        <v>Friday</v>
      </c>
      <c r="H1964" s="27" t="str">
        <f>TEXT(StockData[[#This Row],[Date]],"mmm yyyy")</f>
        <v>Sep 2017</v>
      </c>
      <c r="I1964" s="2">
        <f>StockData[[#This Row],[high]] - StockData[[#This Row],[low]]</f>
        <v>3.8999999999999773</v>
      </c>
      <c r="J1964" s="27" t="str">
        <f>IF(StockData[[#This Row],[high]]=_xlfn.MAXIFS(StockData[high],StockData[Date],"&lt;="&amp;StockData[[#This Row],[Date]]),"New High","Repeat")</f>
        <v>Repeat</v>
      </c>
      <c r="K1964" s="27" t="str">
        <f>IF(StockData[[#This Row],[Spread]]&lt;5,"Low",IF(StockData[[#This Row],[Spread]]&lt;=15,"Medium","High"))</f>
        <v>Low</v>
      </c>
      <c r="L1964" s="27" t="str">
        <f>IF(StockData[[#This Row],[Spread]] &gt; AVERAGE(StockData[Spread]) * 1.2, "High", IF(StockData[[#This Row],[Spread]] &lt; AVERAGE(StockData[Spread]) * 0.8, "Low", "Medium"))</f>
        <v>Low</v>
      </c>
      <c r="M1964" s="13">
        <f>(StockData[[#This Row],[close]] - StockData[[#This Row],[open]] )/ StockData[[#This Row],[open]]</f>
        <v>-2.0217904077278089E-3</v>
      </c>
      <c r="N1964" s="27">
        <f>IF(StockData[[#This Row],[change%]] &gt; 0.02, 0.9, IF(StockData[[#This Row],[change%]] &lt; -0.02, -0.9, 0))</f>
        <v>0</v>
      </c>
      <c r="O1964" s="27" t="str">
        <f>IF(StockData[[#This Row],[sentiment score]] &gt; 0.5, "Positive", IF(StockData[[#This Row],[sentiment score]] &lt; -0.5, "Negative", "Neutral"))</f>
        <v>Neutral</v>
      </c>
    </row>
    <row r="1965" spans="1:15" x14ac:dyDescent="0.3">
      <c r="A1965" s="1">
        <v>42978</v>
      </c>
      <c r="B1965" s="2">
        <v>353.55</v>
      </c>
      <c r="C1965" s="2">
        <v>358.44</v>
      </c>
      <c r="D1965" s="2">
        <v>352.82</v>
      </c>
      <c r="E1965" s="2">
        <v>355.9</v>
      </c>
      <c r="F1965" s="2">
        <v>4072795</v>
      </c>
      <c r="G1965" s="27" t="str">
        <f>TEXT(StockData[[#This Row],[Date]],"dddd")</f>
        <v>Thursday</v>
      </c>
      <c r="H1965" s="27" t="str">
        <f>TEXT(StockData[[#This Row],[Date]],"mmm yyyy")</f>
        <v>Aug 2017</v>
      </c>
      <c r="I1965" s="2">
        <f>StockData[[#This Row],[high]] - StockData[[#This Row],[low]]</f>
        <v>5.6200000000000045</v>
      </c>
      <c r="J1965" s="27" t="str">
        <f>IF(StockData[[#This Row],[high]]=_xlfn.MAXIFS(StockData[high],StockData[Date],"&lt;="&amp;StockData[[#This Row],[Date]]),"New High","Repeat")</f>
        <v>Repeat</v>
      </c>
      <c r="K1965" s="27" t="str">
        <f>IF(StockData[[#This Row],[Spread]]&lt;5,"Low",IF(StockData[[#This Row],[Spread]]&lt;=15,"Medium","High"))</f>
        <v>Medium</v>
      </c>
      <c r="L1965" s="27" t="str">
        <f>IF(StockData[[#This Row],[Spread]] &gt; AVERAGE(StockData[Spread]) * 1.2, "High", IF(StockData[[#This Row],[Spread]] &lt; AVERAGE(StockData[Spread]) * 0.8, "Low", "Medium"))</f>
        <v>Low</v>
      </c>
      <c r="M1965" s="13">
        <f>(StockData[[#This Row],[close]] - StockData[[#This Row],[open]] )/ StockData[[#This Row],[open]]</f>
        <v>6.6468674869183024E-3</v>
      </c>
      <c r="N1965" s="27">
        <f>IF(StockData[[#This Row],[change%]] &gt; 0.02, 0.9, IF(StockData[[#This Row],[change%]] &lt; -0.02, -0.9, 0))</f>
        <v>0</v>
      </c>
      <c r="O1965" s="27" t="str">
        <f>IF(StockData[[#This Row],[sentiment score]] &gt; 0.5, "Positive", IF(StockData[[#This Row],[sentiment score]] &lt; -0.5, "Negative", "Neutral"))</f>
        <v>Neutral</v>
      </c>
    </row>
    <row r="1966" spans="1:15" x14ac:dyDescent="0.3">
      <c r="A1966" s="1">
        <v>42977</v>
      </c>
      <c r="B1966" s="2">
        <v>349.67</v>
      </c>
      <c r="C1966" s="2">
        <v>353.47</v>
      </c>
      <c r="D1966" s="2">
        <v>347</v>
      </c>
      <c r="E1966" s="2">
        <v>353.18</v>
      </c>
      <c r="F1966" s="2">
        <v>3390055</v>
      </c>
      <c r="G1966" s="27" t="str">
        <f>TEXT(StockData[[#This Row],[Date]],"dddd")</f>
        <v>Wednesday</v>
      </c>
      <c r="H1966" s="27" t="str">
        <f>TEXT(StockData[[#This Row],[Date]],"mmm yyyy")</f>
        <v>Aug 2017</v>
      </c>
      <c r="I1966" s="2">
        <f>StockData[[#This Row],[high]] - StockData[[#This Row],[low]]</f>
        <v>6.4700000000000273</v>
      </c>
      <c r="J1966" s="27" t="str">
        <f>IF(StockData[[#This Row],[high]]=_xlfn.MAXIFS(StockData[high],StockData[Date],"&lt;="&amp;StockData[[#This Row],[Date]]),"New High","Repeat")</f>
        <v>Repeat</v>
      </c>
      <c r="K1966" s="27" t="str">
        <f>IF(StockData[[#This Row],[Spread]]&lt;5,"Low",IF(StockData[[#This Row],[Spread]]&lt;=15,"Medium","High"))</f>
        <v>Medium</v>
      </c>
      <c r="L1966" s="27" t="str">
        <f>IF(StockData[[#This Row],[Spread]] &gt; AVERAGE(StockData[Spread]) * 1.2, "High", IF(StockData[[#This Row],[Spread]] &lt; AVERAGE(StockData[Spread]) * 0.8, "Low", "Medium"))</f>
        <v>Low</v>
      </c>
      <c r="M1966" s="13">
        <f>(StockData[[#This Row],[close]] - StockData[[#This Row],[open]] )/ StockData[[#This Row],[open]]</f>
        <v>1.0038035862384508E-2</v>
      </c>
      <c r="N1966" s="27">
        <f>IF(StockData[[#This Row],[change%]] &gt; 0.02, 0.9, IF(StockData[[#This Row],[change%]] &lt; -0.02, -0.9, 0))</f>
        <v>0</v>
      </c>
      <c r="O1966" s="27" t="str">
        <f>IF(StockData[[#This Row],[sentiment score]] &gt; 0.5, "Positive", IF(StockData[[#This Row],[sentiment score]] &lt; -0.5, "Negative", "Neutral"))</f>
        <v>Neutral</v>
      </c>
    </row>
    <row r="1967" spans="1:15" x14ac:dyDescent="0.3">
      <c r="A1967" s="1">
        <v>42976</v>
      </c>
      <c r="B1967" s="2">
        <v>339.48</v>
      </c>
      <c r="C1967" s="2">
        <v>349.05</v>
      </c>
      <c r="D1967" s="2">
        <v>338.75</v>
      </c>
      <c r="E1967" s="2">
        <v>347.36</v>
      </c>
      <c r="F1967" s="2">
        <v>4032825</v>
      </c>
      <c r="G1967" s="27" t="str">
        <f>TEXT(StockData[[#This Row],[Date]],"dddd")</f>
        <v>Tuesday</v>
      </c>
      <c r="H1967" s="27" t="str">
        <f>TEXT(StockData[[#This Row],[Date]],"mmm yyyy")</f>
        <v>Aug 2017</v>
      </c>
      <c r="I1967" s="2">
        <f>StockData[[#This Row],[high]] - StockData[[#This Row],[low]]</f>
        <v>10.300000000000011</v>
      </c>
      <c r="J1967" s="27" t="str">
        <f>IF(StockData[[#This Row],[high]]=_xlfn.MAXIFS(StockData[high],StockData[Date],"&lt;="&amp;StockData[[#This Row],[Date]]),"New High","Repeat")</f>
        <v>Repeat</v>
      </c>
      <c r="K1967" s="27" t="str">
        <f>IF(StockData[[#This Row],[Spread]]&lt;5,"Low",IF(StockData[[#This Row],[Spread]]&lt;=15,"Medium","High"))</f>
        <v>Medium</v>
      </c>
      <c r="L1967" s="27" t="str">
        <f>IF(StockData[[#This Row],[Spread]] &gt; AVERAGE(StockData[Spread]) * 1.2, "High", IF(StockData[[#This Row],[Spread]] &lt; AVERAGE(StockData[Spread]) * 0.8, "Low", "Medium"))</f>
        <v>Low</v>
      </c>
      <c r="M1967" s="13">
        <f>(StockData[[#This Row],[close]] - StockData[[#This Row],[open]] )/ StockData[[#This Row],[open]]</f>
        <v>2.3211971250147269E-2</v>
      </c>
      <c r="N1967" s="27">
        <f>IF(StockData[[#This Row],[change%]] &gt; 0.02, 0.9, IF(StockData[[#This Row],[change%]] &lt; -0.02, -0.9, 0))</f>
        <v>0.9</v>
      </c>
      <c r="O1967" s="27" t="str">
        <f>IF(StockData[[#This Row],[sentiment score]] &gt; 0.5, "Positive", IF(StockData[[#This Row],[sentiment score]] &lt; -0.5, "Negative", "Neutral"))</f>
        <v>Positive</v>
      </c>
    </row>
    <row r="1968" spans="1:15" x14ac:dyDescent="0.3">
      <c r="A1968" s="1">
        <v>42975</v>
      </c>
      <c r="B1968" s="2">
        <v>347.28</v>
      </c>
      <c r="C1968" s="2">
        <v>347.35</v>
      </c>
      <c r="D1968" s="2">
        <v>339.72</v>
      </c>
      <c r="E1968" s="2">
        <v>345.66</v>
      </c>
      <c r="F1968" s="2">
        <v>3718108</v>
      </c>
      <c r="G1968" s="27" t="str">
        <f>TEXT(StockData[[#This Row],[Date]],"dddd")</f>
        <v>Monday</v>
      </c>
      <c r="H1968" s="27" t="str">
        <f>TEXT(StockData[[#This Row],[Date]],"mmm yyyy")</f>
        <v>Aug 2017</v>
      </c>
      <c r="I1968" s="2">
        <f>StockData[[#This Row],[high]] - StockData[[#This Row],[low]]</f>
        <v>7.6299999999999955</v>
      </c>
      <c r="J1968" s="27" t="str">
        <f>IF(StockData[[#This Row],[high]]=_xlfn.MAXIFS(StockData[high],StockData[Date],"&lt;="&amp;StockData[[#This Row],[Date]]),"New High","Repeat")</f>
        <v>Repeat</v>
      </c>
      <c r="K1968" s="27" t="str">
        <f>IF(StockData[[#This Row],[Spread]]&lt;5,"Low",IF(StockData[[#This Row],[Spread]]&lt;=15,"Medium","High"))</f>
        <v>Medium</v>
      </c>
      <c r="L1968" s="27" t="str">
        <f>IF(StockData[[#This Row],[Spread]] &gt; AVERAGE(StockData[Spread]) * 1.2, "High", IF(StockData[[#This Row],[Spread]] &lt; AVERAGE(StockData[Spread]) * 0.8, "Low", "Medium"))</f>
        <v>Low</v>
      </c>
      <c r="M1968" s="13">
        <f>(StockData[[#This Row],[close]] - StockData[[#This Row],[open]] )/ StockData[[#This Row],[open]]</f>
        <v>-4.6648237733239685E-3</v>
      </c>
      <c r="N1968" s="27">
        <f>IF(StockData[[#This Row],[change%]] &gt; 0.02, 0.9, IF(StockData[[#This Row],[change%]] &lt; -0.02, -0.9, 0))</f>
        <v>0</v>
      </c>
      <c r="O1968" s="27" t="str">
        <f>IF(StockData[[#This Row],[sentiment score]] &gt; 0.5, "Positive", IF(StockData[[#This Row],[sentiment score]] &lt; -0.5, "Negative", "Neutral"))</f>
        <v>Neutral</v>
      </c>
    </row>
    <row r="1969" spans="1:15" x14ac:dyDescent="0.3">
      <c r="A1969" s="1">
        <v>42972</v>
      </c>
      <c r="B1969" s="2">
        <v>354.24</v>
      </c>
      <c r="C1969" s="2">
        <v>355.69</v>
      </c>
      <c r="D1969" s="2">
        <v>347.3</v>
      </c>
      <c r="E1969" s="2">
        <v>348.05</v>
      </c>
      <c r="F1969" s="2">
        <v>3461744</v>
      </c>
      <c r="G1969" s="27" t="str">
        <f>TEXT(StockData[[#This Row],[Date]],"dddd")</f>
        <v>Friday</v>
      </c>
      <c r="H1969" s="27" t="str">
        <f>TEXT(StockData[[#This Row],[Date]],"mmm yyyy")</f>
        <v>Aug 2017</v>
      </c>
      <c r="I1969" s="2">
        <f>StockData[[#This Row],[high]] - StockData[[#This Row],[low]]</f>
        <v>8.3899999999999864</v>
      </c>
      <c r="J1969" s="27" t="str">
        <f>IF(StockData[[#This Row],[high]]=_xlfn.MAXIFS(StockData[high],StockData[Date],"&lt;="&amp;StockData[[#This Row],[Date]]),"New High","Repeat")</f>
        <v>Repeat</v>
      </c>
      <c r="K1969" s="27" t="str">
        <f>IF(StockData[[#This Row],[Spread]]&lt;5,"Low",IF(StockData[[#This Row],[Spread]]&lt;=15,"Medium","High"))</f>
        <v>Medium</v>
      </c>
      <c r="L1969" s="27" t="str">
        <f>IF(StockData[[#This Row],[Spread]] &gt; AVERAGE(StockData[Spread]) * 1.2, "High", IF(StockData[[#This Row],[Spread]] &lt; AVERAGE(StockData[Spread]) * 0.8, "Low", "Medium"))</f>
        <v>Low</v>
      </c>
      <c r="M1969" s="13">
        <f>(StockData[[#This Row],[close]] - StockData[[#This Row],[open]] )/ StockData[[#This Row],[open]]</f>
        <v>-1.7474028906955728E-2</v>
      </c>
      <c r="N1969" s="27">
        <f>IF(StockData[[#This Row],[change%]] &gt; 0.02, 0.9, IF(StockData[[#This Row],[change%]] &lt; -0.02, -0.9, 0))</f>
        <v>0</v>
      </c>
      <c r="O1969" s="27" t="str">
        <f>IF(StockData[[#This Row],[sentiment score]] &gt; 0.5, "Positive", IF(StockData[[#This Row],[sentiment score]] &lt; -0.5, "Negative", "Neutral"))</f>
        <v>Neutral</v>
      </c>
    </row>
    <row r="1970" spans="1:15" x14ac:dyDescent="0.3">
      <c r="A1970" s="1">
        <v>42971</v>
      </c>
      <c r="B1970" s="2">
        <v>352.52</v>
      </c>
      <c r="C1970" s="2">
        <v>356.66</v>
      </c>
      <c r="D1970" s="2">
        <v>349.74</v>
      </c>
      <c r="E1970" s="2">
        <v>352.93</v>
      </c>
      <c r="F1970" s="2">
        <v>4540652</v>
      </c>
      <c r="G1970" s="27" t="str">
        <f>TEXT(StockData[[#This Row],[Date]],"dddd")</f>
        <v>Thursday</v>
      </c>
      <c r="H1970" s="27" t="str">
        <f>TEXT(StockData[[#This Row],[Date]],"mmm yyyy")</f>
        <v>Aug 2017</v>
      </c>
      <c r="I1970" s="2">
        <f>StockData[[#This Row],[high]] - StockData[[#This Row],[low]]</f>
        <v>6.9200000000000159</v>
      </c>
      <c r="J1970" s="27" t="str">
        <f>IF(StockData[[#This Row],[high]]=_xlfn.MAXIFS(StockData[high],StockData[Date],"&lt;="&amp;StockData[[#This Row],[Date]]),"New High","Repeat")</f>
        <v>Repeat</v>
      </c>
      <c r="K1970" s="27" t="str">
        <f>IF(StockData[[#This Row],[Spread]]&lt;5,"Low",IF(StockData[[#This Row],[Spread]]&lt;=15,"Medium","High"))</f>
        <v>Medium</v>
      </c>
      <c r="L1970" s="27" t="str">
        <f>IF(StockData[[#This Row],[Spread]] &gt; AVERAGE(StockData[Spread]) * 1.2, "High", IF(StockData[[#This Row],[Spread]] &lt; AVERAGE(StockData[Spread]) * 0.8, "Low", "Medium"))</f>
        <v>Low</v>
      </c>
      <c r="M1970" s="13">
        <f>(StockData[[#This Row],[close]] - StockData[[#This Row],[open]] )/ StockData[[#This Row],[open]]</f>
        <v>1.1630545784637042E-3</v>
      </c>
      <c r="N1970" s="27">
        <f>IF(StockData[[#This Row],[change%]] &gt; 0.02, 0.9, IF(StockData[[#This Row],[change%]] &lt; -0.02, -0.9, 0))</f>
        <v>0</v>
      </c>
      <c r="O1970" s="27" t="str">
        <f>IF(StockData[[#This Row],[sentiment score]] &gt; 0.5, "Positive", IF(StockData[[#This Row],[sentiment score]] &lt; -0.5, "Negative", "Neutral"))</f>
        <v>Neutral</v>
      </c>
    </row>
    <row r="1971" spans="1:15" x14ac:dyDescent="0.3">
      <c r="A1971" s="1">
        <v>42970</v>
      </c>
      <c r="B1971" s="2">
        <v>338.99</v>
      </c>
      <c r="C1971" s="2">
        <v>353.49</v>
      </c>
      <c r="D1971" s="2">
        <v>338.30410000000001</v>
      </c>
      <c r="E1971" s="2">
        <v>352.77</v>
      </c>
      <c r="F1971" s="2">
        <v>4914201</v>
      </c>
      <c r="G1971" s="27" t="str">
        <f>TEXT(StockData[[#This Row],[Date]],"dddd")</f>
        <v>Wednesday</v>
      </c>
      <c r="H1971" s="27" t="str">
        <f>TEXT(StockData[[#This Row],[Date]],"mmm yyyy")</f>
        <v>Aug 2017</v>
      </c>
      <c r="I1971" s="2">
        <f>StockData[[#This Row],[high]] - StockData[[#This Row],[low]]</f>
        <v>15.185900000000004</v>
      </c>
      <c r="J1971" s="27" t="str">
        <f>IF(StockData[[#This Row],[high]]=_xlfn.MAXIFS(StockData[high],StockData[Date],"&lt;="&amp;StockData[[#This Row],[Date]]),"New High","Repeat")</f>
        <v>Repeat</v>
      </c>
      <c r="K1971" s="27" t="str">
        <f>IF(StockData[[#This Row],[Spread]]&lt;5,"Low",IF(StockData[[#This Row],[Spread]]&lt;=15,"Medium","High"))</f>
        <v>High</v>
      </c>
      <c r="L1971" s="27" t="str">
        <f>IF(StockData[[#This Row],[Spread]] &gt; AVERAGE(StockData[Spread]) * 1.2, "High", IF(StockData[[#This Row],[Spread]] &lt; AVERAGE(StockData[Spread]) * 0.8, "Low", "Medium"))</f>
        <v>Medium</v>
      </c>
      <c r="M1971" s="13">
        <f>(StockData[[#This Row],[close]] - StockData[[#This Row],[open]] )/ StockData[[#This Row],[open]]</f>
        <v>4.0650166671583152E-2</v>
      </c>
      <c r="N1971" s="27">
        <f>IF(StockData[[#This Row],[change%]] &gt; 0.02, 0.9, IF(StockData[[#This Row],[change%]] &lt; -0.02, -0.9, 0))</f>
        <v>0.9</v>
      </c>
      <c r="O1971" s="27" t="str">
        <f>IF(StockData[[#This Row],[sentiment score]] &gt; 0.5, "Positive", IF(StockData[[#This Row],[sentiment score]] &lt; -0.5, "Negative", "Neutral"))</f>
        <v>Positive</v>
      </c>
    </row>
    <row r="1972" spans="1:15" x14ac:dyDescent="0.3">
      <c r="A1972" s="1">
        <v>42969</v>
      </c>
      <c r="B1972" s="2">
        <v>341.13</v>
      </c>
      <c r="C1972" s="2">
        <v>342.24</v>
      </c>
      <c r="D1972" s="2">
        <v>337.3725</v>
      </c>
      <c r="E1972" s="2">
        <v>341.35</v>
      </c>
      <c r="F1972" s="2">
        <v>4288367</v>
      </c>
      <c r="G1972" s="27" t="str">
        <f>TEXT(StockData[[#This Row],[Date]],"dddd")</f>
        <v>Tuesday</v>
      </c>
      <c r="H1972" s="27" t="str">
        <f>TEXT(StockData[[#This Row],[Date]],"mmm yyyy")</f>
        <v>Aug 2017</v>
      </c>
      <c r="I1972" s="2">
        <f>StockData[[#This Row],[high]] - StockData[[#This Row],[low]]</f>
        <v>4.8675000000000068</v>
      </c>
      <c r="J1972" s="27" t="str">
        <f>IF(StockData[[#This Row],[high]]=_xlfn.MAXIFS(StockData[high],StockData[Date],"&lt;="&amp;StockData[[#This Row],[Date]]),"New High","Repeat")</f>
        <v>Repeat</v>
      </c>
      <c r="K1972" s="27" t="str">
        <f>IF(StockData[[#This Row],[Spread]]&lt;5,"Low",IF(StockData[[#This Row],[Spread]]&lt;=15,"Medium","High"))</f>
        <v>Low</v>
      </c>
      <c r="L1972" s="27" t="str">
        <f>IF(StockData[[#This Row],[Spread]] &gt; AVERAGE(StockData[Spread]) * 1.2, "High", IF(StockData[[#This Row],[Spread]] &lt; AVERAGE(StockData[Spread]) * 0.8, "Low", "Medium"))</f>
        <v>Low</v>
      </c>
      <c r="M1972" s="13">
        <f>(StockData[[#This Row],[close]] - StockData[[#This Row],[open]] )/ StockData[[#This Row],[open]]</f>
        <v>6.4491542813598123E-4</v>
      </c>
      <c r="N1972" s="27">
        <f>IF(StockData[[#This Row],[change%]] &gt; 0.02, 0.9, IF(StockData[[#This Row],[change%]] &lt; -0.02, -0.9, 0))</f>
        <v>0</v>
      </c>
      <c r="O1972" s="27" t="str">
        <f>IF(StockData[[#This Row],[sentiment score]] &gt; 0.5, "Positive", IF(StockData[[#This Row],[sentiment score]] &lt; -0.5, "Negative", "Neutral"))</f>
        <v>Neutral</v>
      </c>
    </row>
    <row r="1973" spans="1:15" x14ac:dyDescent="0.3">
      <c r="A1973" s="1">
        <v>42968</v>
      </c>
      <c r="B1973" s="2">
        <v>345.82</v>
      </c>
      <c r="C1973" s="2">
        <v>345.82</v>
      </c>
      <c r="D1973" s="2">
        <v>331.85</v>
      </c>
      <c r="E1973" s="2">
        <v>337.86</v>
      </c>
      <c r="F1973" s="2">
        <v>6458812</v>
      </c>
      <c r="G1973" s="27" t="str">
        <f>TEXT(StockData[[#This Row],[Date]],"dddd")</f>
        <v>Monday</v>
      </c>
      <c r="H1973" s="27" t="str">
        <f>TEXT(StockData[[#This Row],[Date]],"mmm yyyy")</f>
        <v>Aug 2017</v>
      </c>
      <c r="I1973" s="2">
        <f>StockData[[#This Row],[high]] - StockData[[#This Row],[low]]</f>
        <v>13.96999999999997</v>
      </c>
      <c r="J1973" s="27" t="str">
        <f>IF(StockData[[#This Row],[high]]=_xlfn.MAXIFS(StockData[high],StockData[Date],"&lt;="&amp;StockData[[#This Row],[Date]]),"New High","Repeat")</f>
        <v>Repeat</v>
      </c>
      <c r="K1973" s="27" t="str">
        <f>IF(StockData[[#This Row],[Spread]]&lt;5,"Low",IF(StockData[[#This Row],[Spread]]&lt;=15,"Medium","High"))</f>
        <v>Medium</v>
      </c>
      <c r="L1973" s="27" t="str">
        <f>IF(StockData[[#This Row],[Spread]] &gt; AVERAGE(StockData[Spread]) * 1.2, "High", IF(StockData[[#This Row],[Spread]] &lt; AVERAGE(StockData[Spread]) * 0.8, "Low", "Medium"))</f>
        <v>Medium</v>
      </c>
      <c r="M1973" s="13">
        <f>(StockData[[#This Row],[close]] - StockData[[#This Row],[open]] )/ StockData[[#This Row],[open]]</f>
        <v>-2.3017754901393728E-2</v>
      </c>
      <c r="N1973" s="27">
        <f>IF(StockData[[#This Row],[change%]] &gt; 0.02, 0.9, IF(StockData[[#This Row],[change%]] &lt; -0.02, -0.9, 0))</f>
        <v>-0.9</v>
      </c>
      <c r="O1973" s="27" t="str">
        <f>IF(StockData[[#This Row],[sentiment score]] &gt; 0.5, "Positive", IF(StockData[[#This Row],[sentiment score]] &lt; -0.5, "Negative", "Neutral"))</f>
        <v>Negative</v>
      </c>
    </row>
    <row r="1974" spans="1:15" x14ac:dyDescent="0.3">
      <c r="A1974" s="1">
        <v>42965</v>
      </c>
      <c r="B1974" s="2">
        <v>352.91</v>
      </c>
      <c r="C1974" s="2">
        <v>354</v>
      </c>
      <c r="D1974" s="2">
        <v>345.8</v>
      </c>
      <c r="E1974" s="2">
        <v>347.46</v>
      </c>
      <c r="F1974" s="2">
        <v>5335793</v>
      </c>
      <c r="G1974" s="27" t="str">
        <f>TEXT(StockData[[#This Row],[Date]],"dddd")</f>
        <v>Friday</v>
      </c>
      <c r="H1974" s="27" t="str">
        <f>TEXT(StockData[[#This Row],[Date]],"mmm yyyy")</f>
        <v>Aug 2017</v>
      </c>
      <c r="I1974" s="2">
        <f>StockData[[#This Row],[high]] - StockData[[#This Row],[low]]</f>
        <v>8.1999999999999886</v>
      </c>
      <c r="J1974" s="27" t="str">
        <f>IF(StockData[[#This Row],[high]]=_xlfn.MAXIFS(StockData[high],StockData[Date],"&lt;="&amp;StockData[[#This Row],[Date]]),"New High","Repeat")</f>
        <v>Repeat</v>
      </c>
      <c r="K1974" s="27" t="str">
        <f>IF(StockData[[#This Row],[Spread]]&lt;5,"Low",IF(StockData[[#This Row],[Spread]]&lt;=15,"Medium","High"))</f>
        <v>Medium</v>
      </c>
      <c r="L1974" s="27" t="str">
        <f>IF(StockData[[#This Row],[Spread]] &gt; AVERAGE(StockData[Spread]) * 1.2, "High", IF(StockData[[#This Row],[Spread]] &lt; AVERAGE(StockData[Spread]) * 0.8, "Low", "Medium"))</f>
        <v>Low</v>
      </c>
      <c r="M1974" s="13">
        <f>(StockData[[#This Row],[close]] - StockData[[#This Row],[open]] )/ StockData[[#This Row],[open]]</f>
        <v>-1.5443030801054221E-2</v>
      </c>
      <c r="N1974" s="27">
        <f>IF(StockData[[#This Row],[change%]] &gt; 0.02, 0.9, IF(StockData[[#This Row],[change%]] &lt; -0.02, -0.9, 0))</f>
        <v>0</v>
      </c>
      <c r="O1974" s="27" t="str">
        <f>IF(StockData[[#This Row],[sentiment score]] &gt; 0.5, "Positive", IF(StockData[[#This Row],[sentiment score]] &lt; -0.5, "Negative", "Neutral"))</f>
        <v>Neutral</v>
      </c>
    </row>
    <row r="1975" spans="1:15" x14ac:dyDescent="0.3">
      <c r="A1975" s="1">
        <v>42964</v>
      </c>
      <c r="B1975" s="2">
        <v>361.21</v>
      </c>
      <c r="C1975" s="2">
        <v>363.3</v>
      </c>
      <c r="D1975" s="2">
        <v>351.59</v>
      </c>
      <c r="E1975" s="2">
        <v>351.92</v>
      </c>
      <c r="F1975" s="2">
        <v>4969222</v>
      </c>
      <c r="G1975" s="27" t="str">
        <f>TEXT(StockData[[#This Row],[Date]],"dddd")</f>
        <v>Thursday</v>
      </c>
      <c r="H1975" s="27" t="str">
        <f>TEXT(StockData[[#This Row],[Date]],"mmm yyyy")</f>
        <v>Aug 2017</v>
      </c>
      <c r="I1975" s="2">
        <f>StockData[[#This Row],[high]] - StockData[[#This Row],[low]]</f>
        <v>11.710000000000036</v>
      </c>
      <c r="J1975" s="27" t="str">
        <f>IF(StockData[[#This Row],[high]]=_xlfn.MAXIFS(StockData[high],StockData[Date],"&lt;="&amp;StockData[[#This Row],[Date]]),"New High","Repeat")</f>
        <v>Repeat</v>
      </c>
      <c r="K1975" s="27" t="str">
        <f>IF(StockData[[#This Row],[Spread]]&lt;5,"Low",IF(StockData[[#This Row],[Spread]]&lt;=15,"Medium","High"))</f>
        <v>Medium</v>
      </c>
      <c r="L1975" s="27" t="str">
        <f>IF(StockData[[#This Row],[Spread]] &gt; AVERAGE(StockData[Spread]) * 1.2, "High", IF(StockData[[#This Row],[Spread]] &lt; AVERAGE(StockData[Spread]) * 0.8, "Low", "Medium"))</f>
        <v>Medium</v>
      </c>
      <c r="M1975" s="13">
        <f>(StockData[[#This Row],[close]] - StockData[[#This Row],[open]] )/ StockData[[#This Row],[open]]</f>
        <v>-2.5719110766589972E-2</v>
      </c>
      <c r="N1975" s="27">
        <f>IF(StockData[[#This Row],[change%]] &gt; 0.02, 0.9, IF(StockData[[#This Row],[change%]] &lt; -0.02, -0.9, 0))</f>
        <v>-0.9</v>
      </c>
      <c r="O1975" s="27" t="str">
        <f>IF(StockData[[#This Row],[sentiment score]] &gt; 0.5, "Positive", IF(StockData[[#This Row],[sentiment score]] &lt; -0.5, "Negative", "Neutral"))</f>
        <v>Negative</v>
      </c>
    </row>
    <row r="1976" spans="1:15" x14ac:dyDescent="0.3">
      <c r="A1976" s="1">
        <v>42963</v>
      </c>
      <c r="B1976" s="2">
        <v>363</v>
      </c>
      <c r="C1976" s="2">
        <v>366.5</v>
      </c>
      <c r="D1976" s="2">
        <v>362.52</v>
      </c>
      <c r="E1976" s="2">
        <v>362.91</v>
      </c>
      <c r="F1976" s="2">
        <v>3328576</v>
      </c>
      <c r="G1976" s="27" t="str">
        <f>TEXT(StockData[[#This Row],[Date]],"dddd")</f>
        <v>Wednesday</v>
      </c>
      <c r="H1976" s="27" t="str">
        <f>TEXT(StockData[[#This Row],[Date]],"mmm yyyy")</f>
        <v>Aug 2017</v>
      </c>
      <c r="I1976" s="2">
        <f>StockData[[#This Row],[high]] - StockData[[#This Row],[low]]</f>
        <v>3.9800000000000182</v>
      </c>
      <c r="J1976" s="27" t="str">
        <f>IF(StockData[[#This Row],[high]]=_xlfn.MAXIFS(StockData[high],StockData[Date],"&lt;="&amp;StockData[[#This Row],[Date]]),"New High","Repeat")</f>
        <v>Repeat</v>
      </c>
      <c r="K1976" s="27" t="str">
        <f>IF(StockData[[#This Row],[Spread]]&lt;5,"Low",IF(StockData[[#This Row],[Spread]]&lt;=15,"Medium","High"))</f>
        <v>Low</v>
      </c>
      <c r="L1976" s="27" t="str">
        <f>IF(StockData[[#This Row],[Spread]] &gt; AVERAGE(StockData[Spread]) * 1.2, "High", IF(StockData[[#This Row],[Spread]] &lt; AVERAGE(StockData[Spread]) * 0.8, "Low", "Medium"))</f>
        <v>Low</v>
      </c>
      <c r="M1976" s="13">
        <f>(StockData[[#This Row],[close]] - StockData[[#This Row],[open]] )/ StockData[[#This Row],[open]]</f>
        <v>-2.4793388429745176E-4</v>
      </c>
      <c r="N1976" s="27">
        <f>IF(StockData[[#This Row],[change%]] &gt; 0.02, 0.9, IF(StockData[[#This Row],[change%]] &lt; -0.02, -0.9, 0))</f>
        <v>0</v>
      </c>
      <c r="O1976" s="27" t="str">
        <f>IF(StockData[[#This Row],[sentiment score]] &gt; 0.5, "Positive", IF(StockData[[#This Row],[sentiment score]] &lt; -0.5, "Negative", "Neutral"))</f>
        <v>Neutral</v>
      </c>
    </row>
    <row r="1977" spans="1:15" x14ac:dyDescent="0.3">
      <c r="A1977" s="1">
        <v>42962</v>
      </c>
      <c r="B1977" s="2">
        <v>365.2</v>
      </c>
      <c r="C1977" s="2">
        <v>365.49</v>
      </c>
      <c r="D1977" s="2">
        <v>359.37</v>
      </c>
      <c r="E1977" s="2">
        <v>362.33</v>
      </c>
      <c r="F1977" s="2">
        <v>3048074</v>
      </c>
      <c r="G1977" s="27" t="str">
        <f>TEXT(StockData[[#This Row],[Date]],"dddd")</f>
        <v>Tuesday</v>
      </c>
      <c r="H1977" s="27" t="str">
        <f>TEXT(StockData[[#This Row],[Date]],"mmm yyyy")</f>
        <v>Aug 2017</v>
      </c>
      <c r="I1977" s="2">
        <f>StockData[[#This Row],[high]] - StockData[[#This Row],[low]]</f>
        <v>6.1200000000000045</v>
      </c>
      <c r="J1977" s="27" t="str">
        <f>IF(StockData[[#This Row],[high]]=_xlfn.MAXIFS(StockData[high],StockData[Date],"&lt;="&amp;StockData[[#This Row],[Date]]),"New High","Repeat")</f>
        <v>Repeat</v>
      </c>
      <c r="K1977" s="27" t="str">
        <f>IF(StockData[[#This Row],[Spread]]&lt;5,"Low",IF(StockData[[#This Row],[Spread]]&lt;=15,"Medium","High"))</f>
        <v>Medium</v>
      </c>
      <c r="L1977" s="27" t="str">
        <f>IF(StockData[[#This Row],[Spread]] &gt; AVERAGE(StockData[Spread]) * 1.2, "High", IF(StockData[[#This Row],[Spread]] &lt; AVERAGE(StockData[Spread]) * 0.8, "Low", "Medium"))</f>
        <v>Low</v>
      </c>
      <c r="M1977" s="13">
        <f>(StockData[[#This Row],[close]] - StockData[[#This Row],[open]] )/ StockData[[#This Row],[open]]</f>
        <v>-7.8587075575027501E-3</v>
      </c>
      <c r="N1977" s="27">
        <f>IF(StockData[[#This Row],[change%]] &gt; 0.02, 0.9, IF(StockData[[#This Row],[change%]] &lt; -0.02, -0.9, 0))</f>
        <v>0</v>
      </c>
      <c r="O1977" s="27" t="str">
        <f>IF(StockData[[#This Row],[sentiment score]] &gt; 0.5, "Positive", IF(StockData[[#This Row],[sentiment score]] &lt; -0.5, "Negative", "Neutral"))</f>
        <v>Neutral</v>
      </c>
    </row>
    <row r="1978" spans="1:15" x14ac:dyDescent="0.3">
      <c r="A1978" s="1">
        <v>42961</v>
      </c>
      <c r="B1978" s="2">
        <v>364.63</v>
      </c>
      <c r="C1978" s="2">
        <v>367.66</v>
      </c>
      <c r="D1978" s="2">
        <v>362.6</v>
      </c>
      <c r="E1978" s="2">
        <v>363.8</v>
      </c>
      <c r="F1978" s="2">
        <v>4461215</v>
      </c>
      <c r="G1978" s="27" t="str">
        <f>TEXT(StockData[[#This Row],[Date]],"dddd")</f>
        <v>Monday</v>
      </c>
      <c r="H1978" s="27" t="str">
        <f>TEXT(StockData[[#This Row],[Date]],"mmm yyyy")</f>
        <v>Aug 2017</v>
      </c>
      <c r="I1978" s="2">
        <f>StockData[[#This Row],[high]] - StockData[[#This Row],[low]]</f>
        <v>5.0600000000000023</v>
      </c>
      <c r="J1978" s="27" t="str">
        <f>IF(StockData[[#This Row],[high]]=_xlfn.MAXIFS(StockData[high],StockData[Date],"&lt;="&amp;StockData[[#This Row],[Date]]),"New High","Repeat")</f>
        <v>Repeat</v>
      </c>
      <c r="K1978" s="27" t="str">
        <f>IF(StockData[[#This Row],[Spread]]&lt;5,"Low",IF(StockData[[#This Row],[Spread]]&lt;=15,"Medium","High"))</f>
        <v>Medium</v>
      </c>
      <c r="L1978" s="27" t="str">
        <f>IF(StockData[[#This Row],[Spread]] &gt; AVERAGE(StockData[Spread]) * 1.2, "High", IF(StockData[[#This Row],[Spread]] &lt; AVERAGE(StockData[Spread]) * 0.8, "Low", "Medium"))</f>
        <v>Low</v>
      </c>
      <c r="M1978" s="13">
        <f>(StockData[[#This Row],[close]] - StockData[[#This Row],[open]] )/ StockData[[#This Row],[open]]</f>
        <v>-2.2762800647231005E-3</v>
      </c>
      <c r="N1978" s="27">
        <f>IF(StockData[[#This Row],[change%]] &gt; 0.02, 0.9, IF(StockData[[#This Row],[change%]] &lt; -0.02, -0.9, 0))</f>
        <v>0</v>
      </c>
      <c r="O1978" s="27" t="str">
        <f>IF(StockData[[#This Row],[sentiment score]] &gt; 0.5, "Positive", IF(StockData[[#This Row],[sentiment score]] &lt; -0.5, "Negative", "Neutral"))</f>
        <v>Neutral</v>
      </c>
    </row>
    <row r="1979" spans="1:15" x14ac:dyDescent="0.3">
      <c r="A1979" s="1">
        <v>42958</v>
      </c>
      <c r="B1979" s="2">
        <v>356.97</v>
      </c>
      <c r="C1979" s="2">
        <v>361.26</v>
      </c>
      <c r="D1979" s="2">
        <v>353.62</v>
      </c>
      <c r="E1979" s="2">
        <v>357.71499999999997</v>
      </c>
      <c r="F1979" s="2">
        <v>4318835</v>
      </c>
      <c r="G1979" s="27" t="str">
        <f>TEXT(StockData[[#This Row],[Date]],"dddd")</f>
        <v>Friday</v>
      </c>
      <c r="H1979" s="27" t="str">
        <f>TEXT(StockData[[#This Row],[Date]],"mmm yyyy")</f>
        <v>Aug 2017</v>
      </c>
      <c r="I1979" s="2">
        <f>StockData[[#This Row],[high]] - StockData[[#This Row],[low]]</f>
        <v>7.6399999999999864</v>
      </c>
      <c r="J1979" s="27" t="str">
        <f>IF(StockData[[#This Row],[high]]=_xlfn.MAXIFS(StockData[high],StockData[Date],"&lt;="&amp;StockData[[#This Row],[Date]]),"New High","Repeat")</f>
        <v>Repeat</v>
      </c>
      <c r="K1979" s="27" t="str">
        <f>IF(StockData[[#This Row],[Spread]]&lt;5,"Low",IF(StockData[[#This Row],[Spread]]&lt;=15,"Medium","High"))</f>
        <v>Medium</v>
      </c>
      <c r="L1979" s="27" t="str">
        <f>IF(StockData[[#This Row],[Spread]] &gt; AVERAGE(StockData[Spread]) * 1.2, "High", IF(StockData[[#This Row],[Spread]] &lt; AVERAGE(StockData[Spread]) * 0.8, "Low", "Medium"))</f>
        <v>Low</v>
      </c>
      <c r="M1979" s="13">
        <f>(StockData[[#This Row],[close]] - StockData[[#This Row],[open]] )/ StockData[[#This Row],[open]]</f>
        <v>2.0870101128944944E-3</v>
      </c>
      <c r="N1979" s="27">
        <f>IF(StockData[[#This Row],[change%]] &gt; 0.02, 0.9, IF(StockData[[#This Row],[change%]] &lt; -0.02, -0.9, 0))</f>
        <v>0</v>
      </c>
      <c r="O1979" s="27" t="str">
        <f>IF(StockData[[#This Row],[sentiment score]] &gt; 0.5, "Positive", IF(StockData[[#This Row],[sentiment score]] &lt; -0.5, "Negative", "Neutral"))</f>
        <v>Neutral</v>
      </c>
    </row>
    <row r="1980" spans="1:15" x14ac:dyDescent="0.3">
      <c r="A1980" s="1">
        <v>42957</v>
      </c>
      <c r="B1980" s="2">
        <v>361.6</v>
      </c>
      <c r="C1980" s="2">
        <v>366.65039999999999</v>
      </c>
      <c r="D1980" s="2">
        <v>354.66</v>
      </c>
      <c r="E1980" s="2">
        <v>355.4</v>
      </c>
      <c r="F1980" s="2">
        <v>7035192</v>
      </c>
      <c r="G1980" s="27" t="str">
        <f>TEXT(StockData[[#This Row],[Date]],"dddd")</f>
        <v>Thursday</v>
      </c>
      <c r="H1980" s="27" t="str">
        <f>TEXT(StockData[[#This Row],[Date]],"mmm yyyy")</f>
        <v>Aug 2017</v>
      </c>
      <c r="I1980" s="2">
        <f>StockData[[#This Row],[high]] - StockData[[#This Row],[low]]</f>
        <v>11.990399999999966</v>
      </c>
      <c r="J1980" s="27" t="str">
        <f>IF(StockData[[#This Row],[high]]=_xlfn.MAXIFS(StockData[high],StockData[Date],"&lt;="&amp;StockData[[#This Row],[Date]]),"New High","Repeat")</f>
        <v>Repeat</v>
      </c>
      <c r="K1980" s="27" t="str">
        <f>IF(StockData[[#This Row],[Spread]]&lt;5,"Low",IF(StockData[[#This Row],[Spread]]&lt;=15,"Medium","High"))</f>
        <v>Medium</v>
      </c>
      <c r="L1980" s="27" t="str">
        <f>IF(StockData[[#This Row],[Spread]] &gt; AVERAGE(StockData[Spread]) * 1.2, "High", IF(StockData[[#This Row],[Spread]] &lt; AVERAGE(StockData[Spread]) * 0.8, "Low", "Medium"))</f>
        <v>Medium</v>
      </c>
      <c r="M1980" s="13">
        <f>(StockData[[#This Row],[close]] - StockData[[#This Row],[open]] )/ StockData[[#This Row],[open]]</f>
        <v>-1.7146017699115168E-2</v>
      </c>
      <c r="N1980" s="27">
        <f>IF(StockData[[#This Row],[change%]] &gt; 0.02, 0.9, IF(StockData[[#This Row],[change%]] &lt; -0.02, -0.9, 0))</f>
        <v>0</v>
      </c>
      <c r="O1980" s="27" t="str">
        <f>IF(StockData[[#This Row],[sentiment score]] &gt; 0.5, "Positive", IF(StockData[[#This Row],[sentiment score]] &lt; -0.5, "Negative", "Neutral"))</f>
        <v>Neutral</v>
      </c>
    </row>
    <row r="1981" spans="1:15" x14ac:dyDescent="0.3">
      <c r="A1981" s="1">
        <v>42956</v>
      </c>
      <c r="B1981" s="2">
        <v>361</v>
      </c>
      <c r="C1981" s="2">
        <v>370</v>
      </c>
      <c r="D1981" s="2">
        <v>358.95</v>
      </c>
      <c r="E1981" s="2">
        <v>363.53</v>
      </c>
      <c r="F1981" s="2">
        <v>6847245</v>
      </c>
      <c r="G1981" s="27" t="str">
        <f>TEXT(StockData[[#This Row],[Date]],"dddd")</f>
        <v>Wednesday</v>
      </c>
      <c r="H1981" s="27" t="str">
        <f>TEXT(StockData[[#This Row],[Date]],"mmm yyyy")</f>
        <v>Aug 2017</v>
      </c>
      <c r="I1981" s="2">
        <f>StockData[[#This Row],[high]] - StockData[[#This Row],[low]]</f>
        <v>11.050000000000011</v>
      </c>
      <c r="J1981" s="27" t="str">
        <f>IF(StockData[[#This Row],[high]]=_xlfn.MAXIFS(StockData[high],StockData[Date],"&lt;="&amp;StockData[[#This Row],[Date]]),"New High","Repeat")</f>
        <v>Repeat</v>
      </c>
      <c r="K1981" s="27" t="str">
        <f>IF(StockData[[#This Row],[Spread]]&lt;5,"Low",IF(StockData[[#This Row],[Spread]]&lt;=15,"Medium","High"))</f>
        <v>Medium</v>
      </c>
      <c r="L1981" s="27" t="str">
        <f>IF(StockData[[#This Row],[Spread]] &gt; AVERAGE(StockData[Spread]) * 1.2, "High", IF(StockData[[#This Row],[Spread]] &lt; AVERAGE(StockData[Spread]) * 0.8, "Low", "Medium"))</f>
        <v>Medium</v>
      </c>
      <c r="M1981" s="13">
        <f>(StockData[[#This Row],[close]] - StockData[[#This Row],[open]] )/ StockData[[#This Row],[open]]</f>
        <v>7.0083102493074039E-3</v>
      </c>
      <c r="N1981" s="27">
        <f>IF(StockData[[#This Row],[change%]] &gt; 0.02, 0.9, IF(StockData[[#This Row],[change%]] &lt; -0.02, -0.9, 0))</f>
        <v>0</v>
      </c>
      <c r="O1981" s="27" t="str">
        <f>IF(StockData[[#This Row],[sentiment score]] &gt; 0.5, "Positive", IF(StockData[[#This Row],[sentiment score]] &lt; -0.5, "Negative", "Neutral"))</f>
        <v>Neutral</v>
      </c>
    </row>
    <row r="1982" spans="1:15" x14ac:dyDescent="0.3">
      <c r="A1982" s="1">
        <v>42955</v>
      </c>
      <c r="B1982" s="2">
        <v>357.53</v>
      </c>
      <c r="C1982" s="2">
        <v>368.58</v>
      </c>
      <c r="D1982" s="2">
        <v>357.4</v>
      </c>
      <c r="E1982" s="2">
        <v>365.22</v>
      </c>
      <c r="F1982" s="2">
        <v>7363033</v>
      </c>
      <c r="G1982" s="27" t="str">
        <f>TEXT(StockData[[#This Row],[Date]],"dddd")</f>
        <v>Tuesday</v>
      </c>
      <c r="H1982" s="27" t="str">
        <f>TEXT(StockData[[#This Row],[Date]],"mmm yyyy")</f>
        <v>Aug 2017</v>
      </c>
      <c r="I1982" s="2">
        <f>StockData[[#This Row],[high]] - StockData[[#This Row],[low]]</f>
        <v>11.180000000000007</v>
      </c>
      <c r="J1982" s="27" t="str">
        <f>IF(StockData[[#This Row],[high]]=_xlfn.MAXIFS(StockData[high],StockData[Date],"&lt;="&amp;StockData[[#This Row],[Date]]),"New High","Repeat")</f>
        <v>Repeat</v>
      </c>
      <c r="K1982" s="27" t="str">
        <f>IF(StockData[[#This Row],[Spread]]&lt;5,"Low",IF(StockData[[#This Row],[Spread]]&lt;=15,"Medium","High"))</f>
        <v>Medium</v>
      </c>
      <c r="L1982" s="27" t="str">
        <f>IF(StockData[[#This Row],[Spread]] &gt; AVERAGE(StockData[Spread]) * 1.2, "High", IF(StockData[[#This Row],[Spread]] &lt; AVERAGE(StockData[Spread]) * 0.8, "Low", "Medium"))</f>
        <v>Medium</v>
      </c>
      <c r="M1982" s="13">
        <f>(StockData[[#This Row],[close]] - StockData[[#This Row],[open]] )/ StockData[[#This Row],[open]]</f>
        <v>2.150868458590903E-2</v>
      </c>
      <c r="N1982" s="27">
        <f>IF(StockData[[#This Row],[change%]] &gt; 0.02, 0.9, IF(StockData[[#This Row],[change%]] &lt; -0.02, -0.9, 0))</f>
        <v>0.9</v>
      </c>
      <c r="O1982" s="27" t="str">
        <f>IF(StockData[[#This Row],[sentiment score]] &gt; 0.5, "Positive", IF(StockData[[#This Row],[sentiment score]] &lt; -0.5, "Negative", "Neutral"))</f>
        <v>Positive</v>
      </c>
    </row>
    <row r="1983" spans="1:15" x14ac:dyDescent="0.3">
      <c r="A1983" s="1">
        <v>42954</v>
      </c>
      <c r="B1983" s="2">
        <v>357.35</v>
      </c>
      <c r="C1983" s="2">
        <v>359.48</v>
      </c>
      <c r="D1983" s="2">
        <v>352.75</v>
      </c>
      <c r="E1983" s="2">
        <v>355.17</v>
      </c>
      <c r="F1983" s="2">
        <v>6265570</v>
      </c>
      <c r="G1983" s="27" t="str">
        <f>TEXT(StockData[[#This Row],[Date]],"dddd")</f>
        <v>Monday</v>
      </c>
      <c r="H1983" s="27" t="str">
        <f>TEXT(StockData[[#This Row],[Date]],"mmm yyyy")</f>
        <v>Aug 2017</v>
      </c>
      <c r="I1983" s="2">
        <f>StockData[[#This Row],[high]] - StockData[[#This Row],[low]]</f>
        <v>6.7300000000000182</v>
      </c>
      <c r="J1983" s="27" t="str">
        <f>IF(StockData[[#This Row],[high]]=_xlfn.MAXIFS(StockData[high],StockData[Date],"&lt;="&amp;StockData[[#This Row],[Date]]),"New High","Repeat")</f>
        <v>Repeat</v>
      </c>
      <c r="K1983" s="27" t="str">
        <f>IF(StockData[[#This Row],[Spread]]&lt;5,"Low",IF(StockData[[#This Row],[Spread]]&lt;=15,"Medium","High"))</f>
        <v>Medium</v>
      </c>
      <c r="L1983" s="27" t="str">
        <f>IF(StockData[[#This Row],[Spread]] &gt; AVERAGE(StockData[Spread]) * 1.2, "High", IF(StockData[[#This Row],[Spread]] &lt; AVERAGE(StockData[Spread]) * 0.8, "Low", "Medium"))</f>
        <v>Low</v>
      </c>
      <c r="M1983" s="13">
        <f>(StockData[[#This Row],[close]] - StockData[[#This Row],[open]] )/ StockData[[#This Row],[open]]</f>
        <v>-6.1004617321953458E-3</v>
      </c>
      <c r="N1983" s="27">
        <f>IF(StockData[[#This Row],[change%]] &gt; 0.02, 0.9, IF(StockData[[#This Row],[change%]] &lt; -0.02, -0.9, 0))</f>
        <v>0</v>
      </c>
      <c r="O1983" s="27" t="str">
        <f>IF(StockData[[#This Row],[sentiment score]] &gt; 0.5, "Positive", IF(StockData[[#This Row],[sentiment score]] &lt; -0.5, "Negative", "Neutral"))</f>
        <v>Neutral</v>
      </c>
    </row>
    <row r="1984" spans="1:15" x14ac:dyDescent="0.3">
      <c r="A1984" s="1">
        <v>42951</v>
      </c>
      <c r="B1984" s="2">
        <v>347</v>
      </c>
      <c r="C1984" s="2">
        <v>357.27</v>
      </c>
      <c r="D1984" s="2">
        <v>343.3</v>
      </c>
      <c r="E1984" s="2">
        <v>356.91</v>
      </c>
      <c r="F1984" s="2">
        <v>9151520</v>
      </c>
      <c r="G1984" s="27" t="str">
        <f>TEXT(StockData[[#This Row],[Date]],"dddd")</f>
        <v>Friday</v>
      </c>
      <c r="H1984" s="27" t="str">
        <f>TEXT(StockData[[#This Row],[Date]],"mmm yyyy")</f>
        <v>Aug 2017</v>
      </c>
      <c r="I1984" s="2">
        <f>StockData[[#This Row],[high]] - StockData[[#This Row],[low]]</f>
        <v>13.96999999999997</v>
      </c>
      <c r="J1984" s="27" t="str">
        <f>IF(StockData[[#This Row],[high]]=_xlfn.MAXIFS(StockData[high],StockData[Date],"&lt;="&amp;StockData[[#This Row],[Date]]),"New High","Repeat")</f>
        <v>Repeat</v>
      </c>
      <c r="K1984" s="27" t="str">
        <f>IF(StockData[[#This Row],[Spread]]&lt;5,"Low",IF(StockData[[#This Row],[Spread]]&lt;=15,"Medium","High"))</f>
        <v>Medium</v>
      </c>
      <c r="L1984" s="27" t="str">
        <f>IF(StockData[[#This Row],[Spread]] &gt; AVERAGE(StockData[Spread]) * 1.2, "High", IF(StockData[[#This Row],[Spread]] &lt; AVERAGE(StockData[Spread]) * 0.8, "Low", "Medium"))</f>
        <v>Medium</v>
      </c>
      <c r="M1984" s="13">
        <f>(StockData[[#This Row],[close]] - StockData[[#This Row],[open]] )/ StockData[[#This Row],[open]]</f>
        <v>2.8559077809798342E-2</v>
      </c>
      <c r="N1984" s="27">
        <f>IF(StockData[[#This Row],[change%]] &gt; 0.02, 0.9, IF(StockData[[#This Row],[change%]] &lt; -0.02, -0.9, 0))</f>
        <v>0.9</v>
      </c>
      <c r="O1984" s="27" t="str">
        <f>IF(StockData[[#This Row],[sentiment score]] &gt; 0.5, "Positive", IF(StockData[[#This Row],[sentiment score]] &lt; -0.5, "Negative", "Neutral"))</f>
        <v>Positive</v>
      </c>
    </row>
    <row r="1985" spans="1:15" x14ac:dyDescent="0.3">
      <c r="A1985" s="1">
        <v>42950</v>
      </c>
      <c r="B1985" s="2">
        <v>345.33</v>
      </c>
      <c r="C1985" s="2">
        <v>350</v>
      </c>
      <c r="D1985" s="2">
        <v>343.15</v>
      </c>
      <c r="E1985" s="2">
        <v>347.09</v>
      </c>
      <c r="F1985" s="2">
        <v>13448583</v>
      </c>
      <c r="G1985" s="27" t="str">
        <f>TEXT(StockData[[#This Row],[Date]],"dddd")</f>
        <v>Thursday</v>
      </c>
      <c r="H1985" s="27" t="str">
        <f>TEXT(StockData[[#This Row],[Date]],"mmm yyyy")</f>
        <v>Aug 2017</v>
      </c>
      <c r="I1985" s="2">
        <f>StockData[[#This Row],[high]] - StockData[[#This Row],[low]]</f>
        <v>6.8500000000000227</v>
      </c>
      <c r="J1985" s="27" t="str">
        <f>IF(StockData[[#This Row],[high]]=_xlfn.MAXIFS(StockData[high],StockData[Date],"&lt;="&amp;StockData[[#This Row],[Date]]),"New High","Repeat")</f>
        <v>Repeat</v>
      </c>
      <c r="K1985" s="27" t="str">
        <f>IF(StockData[[#This Row],[Spread]]&lt;5,"Low",IF(StockData[[#This Row],[Spread]]&lt;=15,"Medium","High"))</f>
        <v>Medium</v>
      </c>
      <c r="L1985" s="27" t="str">
        <f>IF(StockData[[#This Row],[Spread]] &gt; AVERAGE(StockData[Spread]) * 1.2, "High", IF(StockData[[#This Row],[Spread]] &lt; AVERAGE(StockData[Spread]) * 0.8, "Low", "Medium"))</f>
        <v>Low</v>
      </c>
      <c r="M1985" s="13">
        <f>(StockData[[#This Row],[close]] - StockData[[#This Row],[open]] )/ StockData[[#This Row],[open]]</f>
        <v>5.0965742912576113E-3</v>
      </c>
      <c r="N1985" s="27">
        <f>IF(StockData[[#This Row],[change%]] &gt; 0.02, 0.9, IF(StockData[[#This Row],[change%]] &lt; -0.02, -0.9, 0))</f>
        <v>0</v>
      </c>
      <c r="O1985" s="27" t="str">
        <f>IF(StockData[[#This Row],[sentiment score]] &gt; 0.5, "Positive", IF(StockData[[#This Row],[sentiment score]] &lt; -0.5, "Negative", "Neutral"))</f>
        <v>Neutral</v>
      </c>
    </row>
    <row r="1986" spans="1:15" x14ac:dyDescent="0.3">
      <c r="A1986" s="1">
        <v>42949</v>
      </c>
      <c r="B1986" s="2">
        <v>318.94</v>
      </c>
      <c r="C1986" s="2">
        <v>327.12</v>
      </c>
      <c r="D1986" s="2">
        <v>311.22000000000003</v>
      </c>
      <c r="E1986" s="2">
        <v>325.89</v>
      </c>
      <c r="F1986" s="2">
        <v>9911432</v>
      </c>
      <c r="G1986" s="27" t="str">
        <f>TEXT(StockData[[#This Row],[Date]],"dddd")</f>
        <v>Wednesday</v>
      </c>
      <c r="H1986" s="27" t="str">
        <f>TEXT(StockData[[#This Row],[Date]],"mmm yyyy")</f>
        <v>Aug 2017</v>
      </c>
      <c r="I1986" s="2">
        <f>StockData[[#This Row],[high]] - StockData[[#This Row],[low]]</f>
        <v>15.899999999999977</v>
      </c>
      <c r="J1986" s="27" t="str">
        <f>IF(StockData[[#This Row],[high]]=_xlfn.MAXIFS(StockData[high],StockData[Date],"&lt;="&amp;StockData[[#This Row],[Date]]),"New High","Repeat")</f>
        <v>Repeat</v>
      </c>
      <c r="K1986" s="27" t="str">
        <f>IF(StockData[[#This Row],[Spread]]&lt;5,"Low",IF(StockData[[#This Row],[Spread]]&lt;=15,"Medium","High"))</f>
        <v>High</v>
      </c>
      <c r="L1986" s="27" t="str">
        <f>IF(StockData[[#This Row],[Spread]] &gt; AVERAGE(StockData[Spread]) * 1.2, "High", IF(StockData[[#This Row],[Spread]] &lt; AVERAGE(StockData[Spread]) * 0.8, "Low", "Medium"))</f>
        <v>Medium</v>
      </c>
      <c r="M1986" s="13">
        <f>(StockData[[#This Row],[close]] - StockData[[#This Row],[open]] )/ StockData[[#This Row],[open]]</f>
        <v>2.1790932463786255E-2</v>
      </c>
      <c r="N1986" s="27">
        <f>IF(StockData[[#This Row],[change%]] &gt; 0.02, 0.9, IF(StockData[[#This Row],[change%]] &lt; -0.02, -0.9, 0))</f>
        <v>0.9</v>
      </c>
      <c r="O1986" s="27" t="str">
        <f>IF(StockData[[#This Row],[sentiment score]] &gt; 0.5, "Positive", IF(StockData[[#This Row],[sentiment score]] &lt; -0.5, "Negative", "Neutral"))</f>
        <v>Positive</v>
      </c>
    </row>
    <row r="1987" spans="1:15" x14ac:dyDescent="0.3">
      <c r="A1987" s="1">
        <v>42948</v>
      </c>
      <c r="B1987" s="2">
        <v>323</v>
      </c>
      <c r="C1987" s="2">
        <v>324.45</v>
      </c>
      <c r="D1987" s="2">
        <v>316.13</v>
      </c>
      <c r="E1987" s="2">
        <v>319.57</v>
      </c>
      <c r="F1987" s="2">
        <v>8247544</v>
      </c>
      <c r="G1987" s="27" t="str">
        <f>TEXT(StockData[[#This Row],[Date]],"dddd")</f>
        <v>Tuesday</v>
      </c>
      <c r="H1987" s="27" t="str">
        <f>TEXT(StockData[[#This Row],[Date]],"mmm yyyy")</f>
        <v>Aug 2017</v>
      </c>
      <c r="I1987" s="2">
        <f>StockData[[#This Row],[high]] - StockData[[#This Row],[low]]</f>
        <v>8.3199999999999932</v>
      </c>
      <c r="J1987" s="27" t="str">
        <f>IF(StockData[[#This Row],[high]]=_xlfn.MAXIFS(StockData[high],StockData[Date],"&lt;="&amp;StockData[[#This Row],[Date]]),"New High","Repeat")</f>
        <v>Repeat</v>
      </c>
      <c r="K1987" s="27" t="str">
        <f>IF(StockData[[#This Row],[Spread]]&lt;5,"Low",IF(StockData[[#This Row],[Spread]]&lt;=15,"Medium","High"))</f>
        <v>Medium</v>
      </c>
      <c r="L1987" s="27" t="str">
        <f>IF(StockData[[#This Row],[Spread]] &gt; AVERAGE(StockData[Spread]) * 1.2, "High", IF(StockData[[#This Row],[Spread]] &lt; AVERAGE(StockData[Spread]) * 0.8, "Low", "Medium"))</f>
        <v>Low</v>
      </c>
      <c r="M1987" s="13">
        <f>(StockData[[#This Row],[close]] - StockData[[#This Row],[open]] )/ StockData[[#This Row],[open]]</f>
        <v>-1.061919504643965E-2</v>
      </c>
      <c r="N1987" s="27">
        <f>IF(StockData[[#This Row],[change%]] &gt; 0.02, 0.9, IF(StockData[[#This Row],[change%]] &lt; -0.02, -0.9, 0))</f>
        <v>0</v>
      </c>
      <c r="O1987" s="27" t="str">
        <f>IF(StockData[[#This Row],[sentiment score]] &gt; 0.5, "Positive", IF(StockData[[#This Row],[sentiment score]] &lt; -0.5, "Negative", "Neutral"))</f>
        <v>Neutral</v>
      </c>
    </row>
    <row r="1988" spans="1:15" x14ac:dyDescent="0.3">
      <c r="A1988" s="1">
        <v>42947</v>
      </c>
      <c r="B1988" s="2">
        <v>335.5</v>
      </c>
      <c r="C1988" s="2">
        <v>341.49</v>
      </c>
      <c r="D1988" s="2">
        <v>321.04000000000002</v>
      </c>
      <c r="E1988" s="2">
        <v>323.47000000000003</v>
      </c>
      <c r="F1988" s="2">
        <v>8499335</v>
      </c>
      <c r="G1988" s="27" t="str">
        <f>TEXT(StockData[[#This Row],[Date]],"dddd")</f>
        <v>Monday</v>
      </c>
      <c r="H1988" s="27" t="str">
        <f>TEXT(StockData[[#This Row],[Date]],"mmm yyyy")</f>
        <v>Jul 2017</v>
      </c>
      <c r="I1988" s="2">
        <f>StockData[[#This Row],[high]] - StockData[[#This Row],[low]]</f>
        <v>20.449999999999989</v>
      </c>
      <c r="J1988" s="27" t="str">
        <f>IF(StockData[[#This Row],[high]]=_xlfn.MAXIFS(StockData[high],StockData[Date],"&lt;="&amp;StockData[[#This Row],[Date]]),"New High","Repeat")</f>
        <v>Repeat</v>
      </c>
      <c r="K1988" s="27" t="str">
        <f>IF(StockData[[#This Row],[Spread]]&lt;5,"Low",IF(StockData[[#This Row],[Spread]]&lt;=15,"Medium","High"))</f>
        <v>High</v>
      </c>
      <c r="L1988" s="27" t="str">
        <f>IF(StockData[[#This Row],[Spread]] &gt; AVERAGE(StockData[Spread]) * 1.2, "High", IF(StockData[[#This Row],[Spread]] &lt; AVERAGE(StockData[Spread]) * 0.8, "Low", "Medium"))</f>
        <v>High</v>
      </c>
      <c r="M1988" s="13">
        <f>(StockData[[#This Row],[close]] - StockData[[#This Row],[open]] )/ StockData[[#This Row],[open]]</f>
        <v>-3.585692995529053E-2</v>
      </c>
      <c r="N1988" s="27">
        <f>IF(StockData[[#This Row],[change%]] &gt; 0.02, 0.9, IF(StockData[[#This Row],[change%]] &lt; -0.02, -0.9, 0))</f>
        <v>-0.9</v>
      </c>
      <c r="O1988" s="27" t="str">
        <f>IF(StockData[[#This Row],[sentiment score]] &gt; 0.5, "Positive", IF(StockData[[#This Row],[sentiment score]] &lt; -0.5, "Negative", "Neutral"))</f>
        <v>Negative</v>
      </c>
    </row>
    <row r="1989" spans="1:15" x14ac:dyDescent="0.3">
      <c r="A1989" s="1">
        <v>42944</v>
      </c>
      <c r="B1989" s="2">
        <v>336.89</v>
      </c>
      <c r="C1989" s="2">
        <v>339.6</v>
      </c>
      <c r="D1989" s="2">
        <v>332.51</v>
      </c>
      <c r="E1989" s="2">
        <v>335.07</v>
      </c>
      <c r="F1989" s="2">
        <v>4841257</v>
      </c>
      <c r="G1989" s="27" t="str">
        <f>TEXT(StockData[[#This Row],[Date]],"dddd")</f>
        <v>Friday</v>
      </c>
      <c r="H1989" s="27" t="str">
        <f>TEXT(StockData[[#This Row],[Date]],"mmm yyyy")</f>
        <v>Jul 2017</v>
      </c>
      <c r="I1989" s="2">
        <f>StockData[[#This Row],[high]] - StockData[[#This Row],[low]]</f>
        <v>7.0900000000000318</v>
      </c>
      <c r="J1989" s="27" t="str">
        <f>IF(StockData[[#This Row],[high]]=_xlfn.MAXIFS(StockData[high],StockData[Date],"&lt;="&amp;StockData[[#This Row],[Date]]),"New High","Repeat")</f>
        <v>Repeat</v>
      </c>
      <c r="K1989" s="27" t="str">
        <f>IF(StockData[[#This Row],[Spread]]&lt;5,"Low",IF(StockData[[#This Row],[Spread]]&lt;=15,"Medium","High"))</f>
        <v>Medium</v>
      </c>
      <c r="L1989" s="27" t="str">
        <f>IF(StockData[[#This Row],[Spread]] &gt; AVERAGE(StockData[Spread]) * 1.2, "High", IF(StockData[[#This Row],[Spread]] &lt; AVERAGE(StockData[Spread]) * 0.8, "Low", "Medium"))</f>
        <v>Low</v>
      </c>
      <c r="M1989" s="13">
        <f>(StockData[[#This Row],[close]] - StockData[[#This Row],[open]] )/ StockData[[#This Row],[open]]</f>
        <v>-5.4023568523850311E-3</v>
      </c>
      <c r="N1989" s="27">
        <f>IF(StockData[[#This Row],[change%]] &gt; 0.02, 0.9, IF(StockData[[#This Row],[change%]] &lt; -0.02, -0.9, 0))</f>
        <v>0</v>
      </c>
      <c r="O1989" s="27" t="str">
        <f>IF(StockData[[#This Row],[sentiment score]] &gt; 0.5, "Positive", IF(StockData[[#This Row],[sentiment score]] &lt; -0.5, "Negative", "Neutral"))</f>
        <v>Neutral</v>
      </c>
    </row>
    <row r="1990" spans="1:15" x14ac:dyDescent="0.3">
      <c r="A1990" s="1">
        <v>42943</v>
      </c>
      <c r="B1990" s="2">
        <v>346</v>
      </c>
      <c r="C1990" s="2">
        <v>347.5</v>
      </c>
      <c r="D1990" s="2">
        <v>326.29000000000002</v>
      </c>
      <c r="E1990" s="2">
        <v>334.46</v>
      </c>
      <c r="F1990" s="2">
        <v>8259202</v>
      </c>
      <c r="G1990" s="27" t="str">
        <f>TEXT(StockData[[#This Row],[Date]],"dddd")</f>
        <v>Thursday</v>
      </c>
      <c r="H1990" s="27" t="str">
        <f>TEXT(StockData[[#This Row],[Date]],"mmm yyyy")</f>
        <v>Jul 2017</v>
      </c>
      <c r="I1990" s="2">
        <f>StockData[[#This Row],[high]] - StockData[[#This Row],[low]]</f>
        <v>21.20999999999998</v>
      </c>
      <c r="J1990" s="27" t="str">
        <f>IF(StockData[[#This Row],[high]]=_xlfn.MAXIFS(StockData[high],StockData[Date],"&lt;="&amp;StockData[[#This Row],[Date]]),"New High","Repeat")</f>
        <v>Repeat</v>
      </c>
      <c r="K1990" s="27" t="str">
        <f>IF(StockData[[#This Row],[Spread]]&lt;5,"Low",IF(StockData[[#This Row],[Spread]]&lt;=15,"Medium","High"))</f>
        <v>High</v>
      </c>
      <c r="L1990" s="27" t="str">
        <f>IF(StockData[[#This Row],[Spread]] &gt; AVERAGE(StockData[Spread]) * 1.2, "High", IF(StockData[[#This Row],[Spread]] &lt; AVERAGE(StockData[Spread]) * 0.8, "Low", "Medium"))</f>
        <v>High</v>
      </c>
      <c r="M1990" s="13">
        <f>(StockData[[#This Row],[close]] - StockData[[#This Row],[open]] )/ StockData[[#This Row],[open]]</f>
        <v>-3.3352601156069424E-2</v>
      </c>
      <c r="N1990" s="27">
        <f>IF(StockData[[#This Row],[change%]] &gt; 0.02, 0.9, IF(StockData[[#This Row],[change%]] &lt; -0.02, -0.9, 0))</f>
        <v>-0.9</v>
      </c>
      <c r="O1990" s="27" t="str">
        <f>IF(StockData[[#This Row],[sentiment score]] &gt; 0.5, "Positive", IF(StockData[[#This Row],[sentiment score]] &lt; -0.5, "Negative", "Neutral"))</f>
        <v>Negative</v>
      </c>
    </row>
    <row r="1991" spans="1:15" x14ac:dyDescent="0.3">
      <c r="A1991" s="1">
        <v>42942</v>
      </c>
      <c r="B1991" s="2">
        <v>340.36</v>
      </c>
      <c r="C1991" s="2">
        <v>345.5</v>
      </c>
      <c r="D1991" s="2">
        <v>338.12</v>
      </c>
      <c r="E1991" s="2">
        <v>343.85</v>
      </c>
      <c r="F1991" s="2">
        <v>4750198</v>
      </c>
      <c r="G1991" s="27" t="str">
        <f>TEXT(StockData[[#This Row],[Date]],"dddd")</f>
        <v>Wednesday</v>
      </c>
      <c r="H1991" s="27" t="str">
        <f>TEXT(StockData[[#This Row],[Date]],"mmm yyyy")</f>
        <v>Jul 2017</v>
      </c>
      <c r="I1991" s="2">
        <f>StockData[[#This Row],[high]] - StockData[[#This Row],[low]]</f>
        <v>7.3799999999999955</v>
      </c>
      <c r="J1991" s="27" t="str">
        <f>IF(StockData[[#This Row],[high]]=_xlfn.MAXIFS(StockData[high],StockData[Date],"&lt;="&amp;StockData[[#This Row],[Date]]),"New High","Repeat")</f>
        <v>Repeat</v>
      </c>
      <c r="K1991" s="27" t="str">
        <f>IF(StockData[[#This Row],[Spread]]&lt;5,"Low",IF(StockData[[#This Row],[Spread]]&lt;=15,"Medium","High"))</f>
        <v>Medium</v>
      </c>
      <c r="L1991" s="27" t="str">
        <f>IF(StockData[[#This Row],[Spread]] &gt; AVERAGE(StockData[Spread]) * 1.2, "High", IF(StockData[[#This Row],[Spread]] &lt; AVERAGE(StockData[Spread]) * 0.8, "Low", "Medium"))</f>
        <v>Low</v>
      </c>
      <c r="M1991" s="13">
        <f>(StockData[[#This Row],[close]] - StockData[[#This Row],[open]] )/ StockData[[#This Row],[open]]</f>
        <v>1.0253848865906714E-2</v>
      </c>
      <c r="N1991" s="27">
        <f>IF(StockData[[#This Row],[change%]] &gt; 0.02, 0.9, IF(StockData[[#This Row],[change%]] &lt; -0.02, -0.9, 0))</f>
        <v>0</v>
      </c>
      <c r="O1991" s="27" t="str">
        <f>IF(StockData[[#This Row],[sentiment score]] &gt; 0.5, "Positive", IF(StockData[[#This Row],[sentiment score]] &lt; -0.5, "Negative", "Neutral"))</f>
        <v>Neutral</v>
      </c>
    </row>
    <row r="1992" spans="1:15" x14ac:dyDescent="0.3">
      <c r="A1992" s="1">
        <v>42941</v>
      </c>
      <c r="B1992" s="2">
        <v>345</v>
      </c>
      <c r="C1992" s="2">
        <v>345.6</v>
      </c>
      <c r="D1992" s="2">
        <v>334.15</v>
      </c>
      <c r="E1992" s="2">
        <v>339.6</v>
      </c>
      <c r="F1992" s="2">
        <v>6958889</v>
      </c>
      <c r="G1992" s="27" t="str">
        <f>TEXT(StockData[[#This Row],[Date]],"dddd")</f>
        <v>Tuesday</v>
      </c>
      <c r="H1992" s="27" t="str">
        <f>TEXT(StockData[[#This Row],[Date]],"mmm yyyy")</f>
        <v>Jul 2017</v>
      </c>
      <c r="I1992" s="2">
        <f>StockData[[#This Row],[high]] - StockData[[#This Row],[low]]</f>
        <v>11.450000000000045</v>
      </c>
      <c r="J1992" s="27" t="str">
        <f>IF(StockData[[#This Row],[high]]=_xlfn.MAXIFS(StockData[high],StockData[Date],"&lt;="&amp;StockData[[#This Row],[Date]]),"New High","Repeat")</f>
        <v>Repeat</v>
      </c>
      <c r="K1992" s="27" t="str">
        <f>IF(StockData[[#This Row],[Spread]]&lt;5,"Low",IF(StockData[[#This Row],[Spread]]&lt;=15,"Medium","High"))</f>
        <v>Medium</v>
      </c>
      <c r="L1992" s="27" t="str">
        <f>IF(StockData[[#This Row],[Spread]] &gt; AVERAGE(StockData[Spread]) * 1.2, "High", IF(StockData[[#This Row],[Spread]] &lt; AVERAGE(StockData[Spread]) * 0.8, "Low", "Medium"))</f>
        <v>Medium</v>
      </c>
      <c r="M1992" s="13">
        <f>(StockData[[#This Row],[close]] - StockData[[#This Row],[open]] )/ StockData[[#This Row],[open]]</f>
        <v>-1.5652173913043414E-2</v>
      </c>
      <c r="N1992" s="27">
        <f>IF(StockData[[#This Row],[change%]] &gt; 0.02, 0.9, IF(StockData[[#This Row],[change%]] &lt; -0.02, -0.9, 0))</f>
        <v>0</v>
      </c>
      <c r="O1992" s="27" t="str">
        <f>IF(StockData[[#This Row],[sentiment score]] &gt; 0.5, "Positive", IF(StockData[[#This Row],[sentiment score]] &lt; -0.5, "Negative", "Neutral"))</f>
        <v>Neutral</v>
      </c>
    </row>
    <row r="1993" spans="1:15" x14ac:dyDescent="0.3">
      <c r="A1993" s="1">
        <v>42940</v>
      </c>
      <c r="B1993" s="2">
        <v>330.24</v>
      </c>
      <c r="C1993" s="2">
        <v>343.399</v>
      </c>
      <c r="D1993" s="2">
        <v>330.01</v>
      </c>
      <c r="E1993" s="2">
        <v>342.52</v>
      </c>
      <c r="F1993" s="2">
        <v>8552012</v>
      </c>
      <c r="G1993" s="27" t="str">
        <f>TEXT(StockData[[#This Row],[Date]],"dddd")</f>
        <v>Monday</v>
      </c>
      <c r="H1993" s="27" t="str">
        <f>TEXT(StockData[[#This Row],[Date]],"mmm yyyy")</f>
        <v>Jul 2017</v>
      </c>
      <c r="I1993" s="2">
        <f>StockData[[#This Row],[high]] - StockData[[#This Row],[low]]</f>
        <v>13.38900000000001</v>
      </c>
      <c r="J1993" s="27" t="str">
        <f>IF(StockData[[#This Row],[high]]=_xlfn.MAXIFS(StockData[high],StockData[Date],"&lt;="&amp;StockData[[#This Row],[Date]]),"New High","Repeat")</f>
        <v>Repeat</v>
      </c>
      <c r="K1993" s="27" t="str">
        <f>IF(StockData[[#This Row],[Spread]]&lt;5,"Low",IF(StockData[[#This Row],[Spread]]&lt;=15,"Medium","High"))</f>
        <v>Medium</v>
      </c>
      <c r="L1993" s="27" t="str">
        <f>IF(StockData[[#This Row],[Spread]] &gt; AVERAGE(StockData[Spread]) * 1.2, "High", IF(StockData[[#This Row],[Spread]] &lt; AVERAGE(StockData[Spread]) * 0.8, "Low", "Medium"))</f>
        <v>Medium</v>
      </c>
      <c r="M1993" s="13">
        <f>(StockData[[#This Row],[close]] - StockData[[#This Row],[open]] )/ StockData[[#This Row],[open]]</f>
        <v>3.7185077519379758E-2</v>
      </c>
      <c r="N1993" s="27">
        <f>IF(StockData[[#This Row],[change%]] &gt; 0.02, 0.9, IF(StockData[[#This Row],[change%]] &lt; -0.02, -0.9, 0))</f>
        <v>0.9</v>
      </c>
      <c r="O1993" s="27" t="str">
        <f>IF(StockData[[#This Row],[sentiment score]] &gt; 0.5, "Positive", IF(StockData[[#This Row],[sentiment score]] &lt; -0.5, "Negative", "Neutral"))</f>
        <v>Positive</v>
      </c>
    </row>
    <row r="1994" spans="1:15" x14ac:dyDescent="0.3">
      <c r="A1994" s="1">
        <v>42937</v>
      </c>
      <c r="B1994" s="2">
        <v>329.46</v>
      </c>
      <c r="C1994" s="2">
        <v>331.25749999999999</v>
      </c>
      <c r="D1994" s="2">
        <v>325.8</v>
      </c>
      <c r="E1994" s="2">
        <v>328.4</v>
      </c>
      <c r="F1994" s="2">
        <v>4826383</v>
      </c>
      <c r="G1994" s="27" t="str">
        <f>TEXT(StockData[[#This Row],[Date]],"dddd")</f>
        <v>Friday</v>
      </c>
      <c r="H1994" s="27" t="str">
        <f>TEXT(StockData[[#This Row],[Date]],"mmm yyyy")</f>
        <v>Jul 2017</v>
      </c>
      <c r="I1994" s="2">
        <f>StockData[[#This Row],[high]] - StockData[[#This Row],[low]]</f>
        <v>5.4574999999999818</v>
      </c>
      <c r="J1994" s="27" t="str">
        <f>IF(StockData[[#This Row],[high]]=_xlfn.MAXIFS(StockData[high],StockData[Date],"&lt;="&amp;StockData[[#This Row],[Date]]),"New High","Repeat")</f>
        <v>Repeat</v>
      </c>
      <c r="K1994" s="27" t="str">
        <f>IF(StockData[[#This Row],[Spread]]&lt;5,"Low",IF(StockData[[#This Row],[Spread]]&lt;=15,"Medium","High"))</f>
        <v>Medium</v>
      </c>
      <c r="L1994" s="27" t="str">
        <f>IF(StockData[[#This Row],[Spread]] &gt; AVERAGE(StockData[Spread]) * 1.2, "High", IF(StockData[[#This Row],[Spread]] &lt; AVERAGE(StockData[Spread]) * 0.8, "Low", "Medium"))</f>
        <v>Low</v>
      </c>
      <c r="M1994" s="13">
        <f>(StockData[[#This Row],[close]] - StockData[[#This Row],[open]] )/ StockData[[#This Row],[open]]</f>
        <v>-3.2173860256176847E-3</v>
      </c>
      <c r="N1994" s="27">
        <f>IF(StockData[[#This Row],[change%]] &gt; 0.02, 0.9, IF(StockData[[#This Row],[change%]] &lt; -0.02, -0.9, 0))</f>
        <v>0</v>
      </c>
      <c r="O1994" s="27" t="str">
        <f>IF(StockData[[#This Row],[sentiment score]] &gt; 0.5, "Positive", IF(StockData[[#This Row],[sentiment score]] &lt; -0.5, "Negative", "Neutral"))</f>
        <v>Neutral</v>
      </c>
    </row>
    <row r="1995" spans="1:15" x14ac:dyDescent="0.3">
      <c r="A1995" s="1">
        <v>42936</v>
      </c>
      <c r="B1995" s="2">
        <v>326.89999999999998</v>
      </c>
      <c r="C1995" s="2">
        <v>330.22</v>
      </c>
      <c r="D1995" s="2">
        <v>324.2</v>
      </c>
      <c r="E1995" s="2">
        <v>329.92</v>
      </c>
      <c r="F1995" s="2">
        <v>5098707</v>
      </c>
      <c r="G1995" s="27" t="str">
        <f>TEXT(StockData[[#This Row],[Date]],"dddd")</f>
        <v>Thursday</v>
      </c>
      <c r="H1995" s="27" t="str">
        <f>TEXT(StockData[[#This Row],[Date]],"mmm yyyy")</f>
        <v>Jul 2017</v>
      </c>
      <c r="I1995" s="2">
        <f>StockData[[#This Row],[high]] - StockData[[#This Row],[low]]</f>
        <v>6.0200000000000387</v>
      </c>
      <c r="J1995" s="27" t="str">
        <f>IF(StockData[[#This Row],[high]]=_xlfn.MAXIFS(StockData[high],StockData[Date],"&lt;="&amp;StockData[[#This Row],[Date]]),"New High","Repeat")</f>
        <v>Repeat</v>
      </c>
      <c r="K1995" s="27" t="str">
        <f>IF(StockData[[#This Row],[Spread]]&lt;5,"Low",IF(StockData[[#This Row],[Spread]]&lt;=15,"Medium","High"))</f>
        <v>Medium</v>
      </c>
      <c r="L1995" s="27" t="str">
        <f>IF(StockData[[#This Row],[Spread]] &gt; AVERAGE(StockData[Spread]) * 1.2, "High", IF(StockData[[#This Row],[Spread]] &lt; AVERAGE(StockData[Spread]) * 0.8, "Low", "Medium"))</f>
        <v>Low</v>
      </c>
      <c r="M1995" s="13">
        <f>(StockData[[#This Row],[close]] - StockData[[#This Row],[open]] )/ StockData[[#This Row],[open]]</f>
        <v>9.2382991740594649E-3</v>
      </c>
      <c r="N1995" s="27">
        <f>IF(StockData[[#This Row],[change%]] &gt; 0.02, 0.9, IF(StockData[[#This Row],[change%]] &lt; -0.02, -0.9, 0))</f>
        <v>0</v>
      </c>
      <c r="O1995" s="27" t="str">
        <f>IF(StockData[[#This Row],[sentiment score]] &gt; 0.5, "Positive", IF(StockData[[#This Row],[sentiment score]] &lt; -0.5, "Negative", "Neutral"))</f>
        <v>Neutral</v>
      </c>
    </row>
    <row r="1996" spans="1:15" x14ac:dyDescent="0.3">
      <c r="A1996" s="1">
        <v>42935</v>
      </c>
      <c r="B1996" s="2">
        <v>328.23</v>
      </c>
      <c r="C1996" s="2">
        <v>331.65</v>
      </c>
      <c r="D1996" s="2">
        <v>323.21929999999998</v>
      </c>
      <c r="E1996" s="2">
        <v>325.26</v>
      </c>
      <c r="F1996" s="2">
        <v>6300735</v>
      </c>
      <c r="G1996" s="27" t="str">
        <f>TEXT(StockData[[#This Row],[Date]],"dddd")</f>
        <v>Wednesday</v>
      </c>
      <c r="H1996" s="27" t="str">
        <f>TEXT(StockData[[#This Row],[Date]],"mmm yyyy")</f>
        <v>Jul 2017</v>
      </c>
      <c r="I1996" s="2">
        <f>StockData[[#This Row],[high]] - StockData[[#This Row],[low]]</f>
        <v>8.4307000000000016</v>
      </c>
      <c r="J1996" s="27" t="str">
        <f>IF(StockData[[#This Row],[high]]=_xlfn.MAXIFS(StockData[high],StockData[Date],"&lt;="&amp;StockData[[#This Row],[Date]]),"New High","Repeat")</f>
        <v>Repeat</v>
      </c>
      <c r="K1996" s="27" t="str">
        <f>IF(StockData[[#This Row],[Spread]]&lt;5,"Low",IF(StockData[[#This Row],[Spread]]&lt;=15,"Medium","High"))</f>
        <v>Medium</v>
      </c>
      <c r="L1996" s="27" t="str">
        <f>IF(StockData[[#This Row],[Spread]] &gt; AVERAGE(StockData[Spread]) * 1.2, "High", IF(StockData[[#This Row],[Spread]] &lt; AVERAGE(StockData[Spread]) * 0.8, "Low", "Medium"))</f>
        <v>Low</v>
      </c>
      <c r="M1996" s="13">
        <f>(StockData[[#This Row],[close]] - StockData[[#This Row],[open]] )/ StockData[[#This Row],[open]]</f>
        <v>-9.0485330408555803E-3</v>
      </c>
      <c r="N1996" s="27">
        <f>IF(StockData[[#This Row],[change%]] &gt; 0.02, 0.9, IF(StockData[[#This Row],[change%]] &lt; -0.02, -0.9, 0))</f>
        <v>0</v>
      </c>
      <c r="O1996" s="27" t="str">
        <f>IF(StockData[[#This Row],[sentiment score]] &gt; 0.5, "Positive", IF(StockData[[#This Row],[sentiment score]] &lt; -0.5, "Negative", "Neutral"))</f>
        <v>Neutral</v>
      </c>
    </row>
    <row r="1997" spans="1:15" x14ac:dyDescent="0.3">
      <c r="A1997" s="1">
        <v>42934</v>
      </c>
      <c r="B1997" s="2">
        <v>317.5</v>
      </c>
      <c r="C1997" s="2">
        <v>329.13</v>
      </c>
      <c r="D1997" s="2">
        <v>315.66000000000003</v>
      </c>
      <c r="E1997" s="2">
        <v>328.24</v>
      </c>
      <c r="F1997" s="2">
        <v>6326961</v>
      </c>
      <c r="G1997" s="27" t="str">
        <f>TEXT(StockData[[#This Row],[Date]],"dddd")</f>
        <v>Tuesday</v>
      </c>
      <c r="H1997" s="27" t="str">
        <f>TEXT(StockData[[#This Row],[Date]],"mmm yyyy")</f>
        <v>Jul 2017</v>
      </c>
      <c r="I1997" s="2">
        <f>StockData[[#This Row],[high]] - StockData[[#This Row],[low]]</f>
        <v>13.46999999999997</v>
      </c>
      <c r="J1997" s="27" t="str">
        <f>IF(StockData[[#This Row],[high]]=_xlfn.MAXIFS(StockData[high],StockData[Date],"&lt;="&amp;StockData[[#This Row],[Date]]),"New High","Repeat")</f>
        <v>Repeat</v>
      </c>
      <c r="K1997" s="27" t="str">
        <f>IF(StockData[[#This Row],[Spread]]&lt;5,"Low",IF(StockData[[#This Row],[Spread]]&lt;=15,"Medium","High"))</f>
        <v>Medium</v>
      </c>
      <c r="L1997" s="27" t="str">
        <f>IF(StockData[[#This Row],[Spread]] &gt; AVERAGE(StockData[Spread]) * 1.2, "High", IF(StockData[[#This Row],[Spread]] &lt; AVERAGE(StockData[Spread]) * 0.8, "Low", "Medium"))</f>
        <v>Medium</v>
      </c>
      <c r="M1997" s="13">
        <f>(StockData[[#This Row],[close]] - StockData[[#This Row],[open]] )/ StockData[[#This Row],[open]]</f>
        <v>3.3826771653543336E-2</v>
      </c>
      <c r="N1997" s="27">
        <f>IF(StockData[[#This Row],[change%]] &gt; 0.02, 0.9, IF(StockData[[#This Row],[change%]] &lt; -0.02, -0.9, 0))</f>
        <v>0.9</v>
      </c>
      <c r="O1997" s="27" t="str">
        <f>IF(StockData[[#This Row],[sentiment score]] &gt; 0.5, "Positive", IF(StockData[[#This Row],[sentiment score]] &lt; -0.5, "Negative", "Neutral"))</f>
        <v>Positive</v>
      </c>
    </row>
    <row r="1998" spans="1:15" x14ac:dyDescent="0.3">
      <c r="A1998" s="1">
        <v>42933</v>
      </c>
      <c r="B1998" s="2">
        <v>325.54000000000002</v>
      </c>
      <c r="C1998" s="2">
        <v>327.10000000000002</v>
      </c>
      <c r="D1998" s="2">
        <v>313.45</v>
      </c>
      <c r="E1998" s="2">
        <v>319.57</v>
      </c>
      <c r="F1998" s="2">
        <v>9784200</v>
      </c>
      <c r="G1998" s="27" t="str">
        <f>TEXT(StockData[[#This Row],[Date]],"dddd")</f>
        <v>Monday</v>
      </c>
      <c r="H1998" s="27" t="str">
        <f>TEXT(StockData[[#This Row],[Date]],"mmm yyyy")</f>
        <v>Jul 2017</v>
      </c>
      <c r="I1998" s="2">
        <f>StockData[[#This Row],[high]] - StockData[[#This Row],[low]]</f>
        <v>13.650000000000034</v>
      </c>
      <c r="J1998" s="27" t="str">
        <f>IF(StockData[[#This Row],[high]]=_xlfn.MAXIFS(StockData[high],StockData[Date],"&lt;="&amp;StockData[[#This Row],[Date]]),"New High","Repeat")</f>
        <v>Repeat</v>
      </c>
      <c r="K1998" s="27" t="str">
        <f>IF(StockData[[#This Row],[Spread]]&lt;5,"Low",IF(StockData[[#This Row],[Spread]]&lt;=15,"Medium","High"))</f>
        <v>Medium</v>
      </c>
      <c r="L1998" s="27" t="str">
        <f>IF(StockData[[#This Row],[Spread]] &gt; AVERAGE(StockData[Spread]) * 1.2, "High", IF(StockData[[#This Row],[Spread]] &lt; AVERAGE(StockData[Spread]) * 0.8, "Low", "Medium"))</f>
        <v>Medium</v>
      </c>
      <c r="M1998" s="13">
        <f>(StockData[[#This Row],[close]] - StockData[[#This Row],[open]] )/ StockData[[#This Row],[open]]</f>
        <v>-1.8338760213798693E-2</v>
      </c>
      <c r="N1998" s="27">
        <f>IF(StockData[[#This Row],[change%]] &gt; 0.02, 0.9, IF(StockData[[#This Row],[change%]] &lt; -0.02, -0.9, 0))</f>
        <v>0</v>
      </c>
      <c r="O1998" s="27" t="str">
        <f>IF(StockData[[#This Row],[sentiment score]] &gt; 0.5, "Positive", IF(StockData[[#This Row],[sentiment score]] &lt; -0.5, "Negative", "Neutral"))</f>
        <v>Neutral</v>
      </c>
    </row>
    <row r="1999" spans="1:15" x14ac:dyDescent="0.3">
      <c r="A1999" s="1">
        <v>42930</v>
      </c>
      <c r="B1999" s="2">
        <v>323.19</v>
      </c>
      <c r="C1999" s="2">
        <v>328.42</v>
      </c>
      <c r="D1999" s="2">
        <v>321.22000000000003</v>
      </c>
      <c r="E1999" s="2">
        <v>327.78</v>
      </c>
      <c r="F1999" s="2">
        <v>5590393</v>
      </c>
      <c r="G1999" s="27" t="str">
        <f>TEXT(StockData[[#This Row],[Date]],"dddd")</f>
        <v>Friday</v>
      </c>
      <c r="H1999" s="27" t="str">
        <f>TEXT(StockData[[#This Row],[Date]],"mmm yyyy")</f>
        <v>Jul 2017</v>
      </c>
      <c r="I1999" s="2">
        <f>StockData[[#This Row],[high]] - StockData[[#This Row],[low]]</f>
        <v>7.1999999999999886</v>
      </c>
      <c r="J1999" s="27" t="str">
        <f>IF(StockData[[#This Row],[high]]=_xlfn.MAXIFS(StockData[high],StockData[Date],"&lt;="&amp;StockData[[#This Row],[Date]]),"New High","Repeat")</f>
        <v>Repeat</v>
      </c>
      <c r="K1999" s="27" t="str">
        <f>IF(StockData[[#This Row],[Spread]]&lt;5,"Low",IF(StockData[[#This Row],[Spread]]&lt;=15,"Medium","High"))</f>
        <v>Medium</v>
      </c>
      <c r="L1999" s="27" t="str">
        <f>IF(StockData[[#This Row],[Spread]] &gt; AVERAGE(StockData[Spread]) * 1.2, "High", IF(StockData[[#This Row],[Spread]] &lt; AVERAGE(StockData[Spread]) * 0.8, "Low", "Medium"))</f>
        <v>Low</v>
      </c>
      <c r="M1999" s="13">
        <f>(StockData[[#This Row],[close]] - StockData[[#This Row],[open]] )/ StockData[[#This Row],[open]]</f>
        <v>1.4202172096908862E-2</v>
      </c>
      <c r="N1999" s="27">
        <f>IF(StockData[[#This Row],[change%]] &gt; 0.02, 0.9, IF(StockData[[#This Row],[change%]] &lt; -0.02, -0.9, 0))</f>
        <v>0</v>
      </c>
      <c r="O1999" s="27" t="str">
        <f>IF(StockData[[#This Row],[sentiment score]] &gt; 0.5, "Positive", IF(StockData[[#This Row],[sentiment score]] &lt; -0.5, "Negative", "Neutral"))</f>
        <v>Neutral</v>
      </c>
    </row>
    <row r="2000" spans="1:15" x14ac:dyDescent="0.3">
      <c r="A2000" s="1">
        <v>42929</v>
      </c>
      <c r="B2000" s="2">
        <v>330.11</v>
      </c>
      <c r="C2000" s="2">
        <v>331.6</v>
      </c>
      <c r="D2000" s="2">
        <v>319.97000000000003</v>
      </c>
      <c r="E2000" s="2">
        <v>323.41000000000003</v>
      </c>
      <c r="F2000" s="2">
        <v>8540442</v>
      </c>
      <c r="G2000" s="27" t="str">
        <f>TEXT(StockData[[#This Row],[Date]],"dddd")</f>
        <v>Thursday</v>
      </c>
      <c r="H2000" s="27" t="str">
        <f>TEXT(StockData[[#This Row],[Date]],"mmm yyyy")</f>
        <v>Jul 2017</v>
      </c>
      <c r="I2000" s="2">
        <f>StockData[[#This Row],[high]] - StockData[[#This Row],[low]]</f>
        <v>11.629999999999995</v>
      </c>
      <c r="J2000" s="27" t="str">
        <f>IF(StockData[[#This Row],[high]]=_xlfn.MAXIFS(StockData[high],StockData[Date],"&lt;="&amp;StockData[[#This Row],[Date]]),"New High","Repeat")</f>
        <v>Repeat</v>
      </c>
      <c r="K2000" s="27" t="str">
        <f>IF(StockData[[#This Row],[Spread]]&lt;5,"Low",IF(StockData[[#This Row],[Spread]]&lt;=15,"Medium","High"))</f>
        <v>Medium</v>
      </c>
      <c r="L2000" s="27" t="str">
        <f>IF(StockData[[#This Row],[Spread]] &gt; AVERAGE(StockData[Spread]) * 1.2, "High", IF(StockData[[#This Row],[Spread]] &lt; AVERAGE(StockData[Spread]) * 0.8, "Low", "Medium"))</f>
        <v>Medium</v>
      </c>
      <c r="M2000" s="13">
        <f>(StockData[[#This Row],[close]] - StockData[[#This Row],[open]] )/ StockData[[#This Row],[open]]</f>
        <v>-2.0296264881403132E-2</v>
      </c>
      <c r="N2000" s="27">
        <f>IF(StockData[[#This Row],[change%]] &gt; 0.02, 0.9, IF(StockData[[#This Row],[change%]] &lt; -0.02, -0.9, 0))</f>
        <v>-0.9</v>
      </c>
      <c r="O2000" s="27" t="str">
        <f>IF(StockData[[#This Row],[sentiment score]] &gt; 0.5, "Positive", IF(StockData[[#This Row],[sentiment score]] &lt; -0.5, "Negative", "Neutral"))</f>
        <v>Negative</v>
      </c>
    </row>
    <row r="2001" spans="1:15" x14ac:dyDescent="0.3">
      <c r="A2001" s="1">
        <v>42928</v>
      </c>
      <c r="B2001" s="2">
        <v>330.4</v>
      </c>
      <c r="C2001" s="2">
        <v>333.1</v>
      </c>
      <c r="D2001" s="2">
        <v>324.5</v>
      </c>
      <c r="E2001" s="2">
        <v>329.52</v>
      </c>
      <c r="F2001" s="2">
        <v>10297839</v>
      </c>
      <c r="G2001" s="27" t="str">
        <f>TEXT(StockData[[#This Row],[Date]],"dddd")</f>
        <v>Wednesday</v>
      </c>
      <c r="H2001" s="27" t="str">
        <f>TEXT(StockData[[#This Row],[Date]],"mmm yyyy")</f>
        <v>Jul 2017</v>
      </c>
      <c r="I2001" s="2">
        <f>StockData[[#This Row],[high]] - StockData[[#This Row],[low]]</f>
        <v>8.6000000000000227</v>
      </c>
      <c r="J2001" s="27" t="str">
        <f>IF(StockData[[#This Row],[high]]=_xlfn.MAXIFS(StockData[high],StockData[Date],"&lt;="&amp;StockData[[#This Row],[Date]]),"New High","Repeat")</f>
        <v>Repeat</v>
      </c>
      <c r="K2001" s="27" t="str">
        <f>IF(StockData[[#This Row],[Spread]]&lt;5,"Low",IF(StockData[[#This Row],[Spread]]&lt;=15,"Medium","High"))</f>
        <v>Medium</v>
      </c>
      <c r="L2001" s="27" t="str">
        <f>IF(StockData[[#This Row],[Spread]] &gt; AVERAGE(StockData[Spread]) * 1.2, "High", IF(StockData[[#This Row],[Spread]] &lt; AVERAGE(StockData[Spread]) * 0.8, "Low", "Medium"))</f>
        <v>Low</v>
      </c>
      <c r="M2001" s="13">
        <f>(StockData[[#This Row],[close]] - StockData[[#This Row],[open]] )/ StockData[[#This Row],[open]]</f>
        <v>-2.6634382566585822E-3</v>
      </c>
      <c r="N2001" s="27">
        <f>IF(StockData[[#This Row],[change%]] &gt; 0.02, 0.9, IF(StockData[[#This Row],[change%]] &lt; -0.02, -0.9, 0))</f>
        <v>0</v>
      </c>
      <c r="O2001" s="27" t="str">
        <f>IF(StockData[[#This Row],[sentiment score]] &gt; 0.5, "Positive", IF(StockData[[#This Row],[sentiment score]] &lt; -0.5, "Negative", "Neutral"))</f>
        <v>Neutral</v>
      </c>
    </row>
    <row r="2002" spans="1:15" x14ac:dyDescent="0.3">
      <c r="A2002" s="1">
        <v>42927</v>
      </c>
      <c r="B2002" s="2">
        <v>316</v>
      </c>
      <c r="C2002" s="2">
        <v>327.27999999999997</v>
      </c>
      <c r="D2002" s="2">
        <v>314.3</v>
      </c>
      <c r="E2002" s="2">
        <v>327.22000000000003</v>
      </c>
      <c r="F2002" s="2">
        <v>11400054</v>
      </c>
      <c r="G2002" s="27" t="str">
        <f>TEXT(StockData[[#This Row],[Date]],"dddd")</f>
        <v>Tuesday</v>
      </c>
      <c r="H2002" s="27" t="str">
        <f>TEXT(StockData[[#This Row],[Date]],"mmm yyyy")</f>
        <v>Jul 2017</v>
      </c>
      <c r="I2002" s="2">
        <f>StockData[[#This Row],[high]] - StockData[[#This Row],[low]]</f>
        <v>12.979999999999961</v>
      </c>
      <c r="J2002" s="27" t="str">
        <f>IF(StockData[[#This Row],[high]]=_xlfn.MAXIFS(StockData[high],StockData[Date],"&lt;="&amp;StockData[[#This Row],[Date]]),"New High","Repeat")</f>
        <v>Repeat</v>
      </c>
      <c r="K2002" s="27" t="str">
        <f>IF(StockData[[#This Row],[Spread]]&lt;5,"Low",IF(StockData[[#This Row],[Spread]]&lt;=15,"Medium","High"))</f>
        <v>Medium</v>
      </c>
      <c r="L2002" s="27" t="str">
        <f>IF(StockData[[#This Row],[Spread]] &gt; AVERAGE(StockData[Spread]) * 1.2, "High", IF(StockData[[#This Row],[Spread]] &lt; AVERAGE(StockData[Spread]) * 0.8, "Low", "Medium"))</f>
        <v>Medium</v>
      </c>
      <c r="M2002" s="13">
        <f>(StockData[[#This Row],[close]] - StockData[[#This Row],[open]] )/ StockData[[#This Row],[open]]</f>
        <v>3.5506329113924137E-2</v>
      </c>
      <c r="N2002" s="27">
        <f>IF(StockData[[#This Row],[change%]] &gt; 0.02, 0.9, IF(StockData[[#This Row],[change%]] &lt; -0.02, -0.9, 0))</f>
        <v>0.9</v>
      </c>
      <c r="O2002" s="27" t="str">
        <f>IF(StockData[[#This Row],[sentiment score]] &gt; 0.5, "Positive", IF(StockData[[#This Row],[sentiment score]] &lt; -0.5, "Negative", "Neutral"))</f>
        <v>Positive</v>
      </c>
    </row>
    <row r="2003" spans="1:15" x14ac:dyDescent="0.3">
      <c r="A2003" s="1">
        <v>42926</v>
      </c>
      <c r="B2003" s="2">
        <v>312.89999999999998</v>
      </c>
      <c r="C2003" s="2">
        <v>317.94</v>
      </c>
      <c r="D2003" s="2">
        <v>303.13</v>
      </c>
      <c r="E2003" s="2">
        <v>316.05</v>
      </c>
      <c r="F2003" s="2">
        <v>13702080</v>
      </c>
      <c r="G2003" s="27" t="str">
        <f>TEXT(StockData[[#This Row],[Date]],"dddd")</f>
        <v>Monday</v>
      </c>
      <c r="H2003" s="27" t="str">
        <f>TEXT(StockData[[#This Row],[Date]],"mmm yyyy")</f>
        <v>Jul 2017</v>
      </c>
      <c r="I2003" s="2">
        <f>StockData[[#This Row],[high]] - StockData[[#This Row],[low]]</f>
        <v>14.810000000000002</v>
      </c>
      <c r="J2003" s="27" t="str">
        <f>IF(StockData[[#This Row],[high]]=_xlfn.MAXIFS(StockData[high],StockData[Date],"&lt;="&amp;StockData[[#This Row],[Date]]),"New High","Repeat")</f>
        <v>Repeat</v>
      </c>
      <c r="K2003" s="27" t="str">
        <f>IF(StockData[[#This Row],[Spread]]&lt;5,"Low",IF(StockData[[#This Row],[Spread]]&lt;=15,"Medium","High"))</f>
        <v>Medium</v>
      </c>
      <c r="L2003" s="27" t="str">
        <f>IF(StockData[[#This Row],[Spread]] &gt; AVERAGE(StockData[Spread]) * 1.2, "High", IF(StockData[[#This Row],[Spread]] &lt; AVERAGE(StockData[Spread]) * 0.8, "Low", "Medium"))</f>
        <v>Medium</v>
      </c>
      <c r="M2003" s="13">
        <f>(StockData[[#This Row],[close]] - StockData[[#This Row],[open]] )/ StockData[[#This Row],[open]]</f>
        <v>1.0067114093959842E-2</v>
      </c>
      <c r="N2003" s="27">
        <f>IF(StockData[[#This Row],[change%]] &gt; 0.02, 0.9, IF(StockData[[#This Row],[change%]] &lt; -0.02, -0.9, 0))</f>
        <v>0</v>
      </c>
      <c r="O2003" s="27" t="str">
        <f>IF(StockData[[#This Row],[sentiment score]] &gt; 0.5, "Positive", IF(StockData[[#This Row],[sentiment score]] &lt; -0.5, "Negative", "Neutral"))</f>
        <v>Neutral</v>
      </c>
    </row>
    <row r="2004" spans="1:15" x14ac:dyDescent="0.3">
      <c r="A2004" s="1">
        <v>42923</v>
      </c>
      <c r="B2004" s="2">
        <v>313.5</v>
      </c>
      <c r="C2004" s="2">
        <v>317</v>
      </c>
      <c r="D2004" s="2">
        <v>307.38</v>
      </c>
      <c r="E2004" s="2">
        <v>313.22000000000003</v>
      </c>
      <c r="F2004" s="2">
        <v>14053750</v>
      </c>
      <c r="G2004" s="27" t="str">
        <f>TEXT(StockData[[#This Row],[Date]],"dddd")</f>
        <v>Friday</v>
      </c>
      <c r="H2004" s="27" t="str">
        <f>TEXT(StockData[[#This Row],[Date]],"mmm yyyy")</f>
        <v>Jul 2017</v>
      </c>
      <c r="I2004" s="2">
        <f>StockData[[#This Row],[high]] - StockData[[#This Row],[low]]</f>
        <v>9.6200000000000045</v>
      </c>
      <c r="J2004" s="27" t="str">
        <f>IF(StockData[[#This Row],[high]]=_xlfn.MAXIFS(StockData[high],StockData[Date],"&lt;="&amp;StockData[[#This Row],[Date]]),"New High","Repeat")</f>
        <v>Repeat</v>
      </c>
      <c r="K2004" s="27" t="str">
        <f>IF(StockData[[#This Row],[Spread]]&lt;5,"Low",IF(StockData[[#This Row],[Spread]]&lt;=15,"Medium","High"))</f>
        <v>Medium</v>
      </c>
      <c r="L2004" s="27" t="str">
        <f>IF(StockData[[#This Row],[Spread]] &gt; AVERAGE(StockData[Spread]) * 1.2, "High", IF(StockData[[#This Row],[Spread]] &lt; AVERAGE(StockData[Spread]) * 0.8, "Low", "Medium"))</f>
        <v>Low</v>
      </c>
      <c r="M2004" s="13">
        <f>(StockData[[#This Row],[close]] - StockData[[#This Row],[open]] )/ StockData[[#This Row],[open]]</f>
        <v>-8.9314194577343772E-4</v>
      </c>
      <c r="N2004" s="27">
        <f>IF(StockData[[#This Row],[change%]] &gt; 0.02, 0.9, IF(StockData[[#This Row],[change%]] &lt; -0.02, -0.9, 0))</f>
        <v>0</v>
      </c>
      <c r="O2004" s="27" t="str">
        <f>IF(StockData[[#This Row],[sentiment score]] &gt; 0.5, "Positive", IF(StockData[[#This Row],[sentiment score]] &lt; -0.5, "Negative", "Neutral"))</f>
        <v>Neutral</v>
      </c>
    </row>
    <row r="2005" spans="1:15" x14ac:dyDescent="0.3">
      <c r="A2005" s="1">
        <v>42922</v>
      </c>
      <c r="B2005" s="2">
        <v>317.26</v>
      </c>
      <c r="C2005" s="2">
        <v>320.78989999999999</v>
      </c>
      <c r="D2005" s="2">
        <v>306.3</v>
      </c>
      <c r="E2005" s="2">
        <v>308.83</v>
      </c>
      <c r="F2005" s="2">
        <v>19189195</v>
      </c>
      <c r="G2005" s="27" t="str">
        <f>TEXT(StockData[[#This Row],[Date]],"dddd")</f>
        <v>Thursday</v>
      </c>
      <c r="H2005" s="27" t="str">
        <f>TEXT(StockData[[#This Row],[Date]],"mmm yyyy")</f>
        <v>Jul 2017</v>
      </c>
      <c r="I2005" s="2">
        <f>StockData[[#This Row],[high]] - StockData[[#This Row],[low]]</f>
        <v>14.489899999999977</v>
      </c>
      <c r="J2005" s="27" t="str">
        <f>IF(StockData[[#This Row],[high]]=_xlfn.MAXIFS(StockData[high],StockData[Date],"&lt;="&amp;StockData[[#This Row],[Date]]),"New High","Repeat")</f>
        <v>Repeat</v>
      </c>
      <c r="K2005" s="27" t="str">
        <f>IF(StockData[[#This Row],[Spread]]&lt;5,"Low",IF(StockData[[#This Row],[Spread]]&lt;=15,"Medium","High"))</f>
        <v>Medium</v>
      </c>
      <c r="L2005" s="27" t="str">
        <f>IF(StockData[[#This Row],[Spread]] &gt; AVERAGE(StockData[Spread]) * 1.2, "High", IF(StockData[[#This Row],[Spread]] &lt; AVERAGE(StockData[Spread]) * 0.8, "Low", "Medium"))</f>
        <v>Medium</v>
      </c>
      <c r="M2005" s="13">
        <f>(StockData[[#This Row],[close]] - StockData[[#This Row],[open]] )/ StockData[[#This Row],[open]]</f>
        <v>-2.6571266469142051E-2</v>
      </c>
      <c r="N2005" s="27">
        <f>IF(StockData[[#This Row],[change%]] &gt; 0.02, 0.9, IF(StockData[[#This Row],[change%]] &lt; -0.02, -0.9, 0))</f>
        <v>-0.9</v>
      </c>
      <c r="O2005" s="27" t="str">
        <f>IF(StockData[[#This Row],[sentiment score]] &gt; 0.5, "Positive", IF(StockData[[#This Row],[sentiment score]] &lt; -0.5, "Negative", "Neutral"))</f>
        <v>Negative</v>
      </c>
    </row>
    <row r="2006" spans="1:15" x14ac:dyDescent="0.3">
      <c r="A2006" s="1">
        <v>42921</v>
      </c>
      <c r="B2006" s="2">
        <v>347.2</v>
      </c>
      <c r="C2006" s="2">
        <v>347.24</v>
      </c>
      <c r="D2006" s="2">
        <v>326.33</v>
      </c>
      <c r="E2006" s="2">
        <v>327.08999999999997</v>
      </c>
      <c r="F2006" s="2">
        <v>16883496</v>
      </c>
      <c r="G2006" s="27" t="str">
        <f>TEXT(StockData[[#This Row],[Date]],"dddd")</f>
        <v>Wednesday</v>
      </c>
      <c r="H2006" s="27" t="str">
        <f>TEXT(StockData[[#This Row],[Date]],"mmm yyyy")</f>
        <v>Jul 2017</v>
      </c>
      <c r="I2006" s="2">
        <f>StockData[[#This Row],[high]] - StockData[[#This Row],[low]]</f>
        <v>20.910000000000025</v>
      </c>
      <c r="J2006" s="27" t="str">
        <f>IF(StockData[[#This Row],[high]]=_xlfn.MAXIFS(StockData[high],StockData[Date],"&lt;="&amp;StockData[[#This Row],[Date]]),"New High","Repeat")</f>
        <v>Repeat</v>
      </c>
      <c r="K2006" s="27" t="str">
        <f>IF(StockData[[#This Row],[Spread]]&lt;5,"Low",IF(StockData[[#This Row],[Spread]]&lt;=15,"Medium","High"))</f>
        <v>High</v>
      </c>
      <c r="L2006" s="27" t="str">
        <f>IF(StockData[[#This Row],[Spread]] &gt; AVERAGE(StockData[Spread]) * 1.2, "High", IF(StockData[[#This Row],[Spread]] &lt; AVERAGE(StockData[Spread]) * 0.8, "Low", "Medium"))</f>
        <v>High</v>
      </c>
      <c r="M2006" s="13">
        <f>(StockData[[#This Row],[close]] - StockData[[#This Row],[open]] )/ StockData[[#This Row],[open]]</f>
        <v>-5.7920506912442438E-2</v>
      </c>
      <c r="N2006" s="27">
        <f>IF(StockData[[#This Row],[change%]] &gt; 0.02, 0.9, IF(StockData[[#This Row],[change%]] &lt; -0.02, -0.9, 0))</f>
        <v>-0.9</v>
      </c>
      <c r="O2006" s="27" t="str">
        <f>IF(StockData[[#This Row],[sentiment score]] &gt; 0.5, "Positive", IF(StockData[[#This Row],[sentiment score]] &lt; -0.5, "Negative", "Neutral"))</f>
        <v>Negative</v>
      </c>
    </row>
    <row r="2007" spans="1:15" x14ac:dyDescent="0.3">
      <c r="A2007" s="1">
        <v>42919</v>
      </c>
      <c r="B2007" s="2">
        <v>370.24</v>
      </c>
      <c r="C2007" s="2">
        <v>371.35</v>
      </c>
      <c r="D2007" s="2">
        <v>351.5</v>
      </c>
      <c r="E2007" s="2">
        <v>352.62</v>
      </c>
      <c r="F2007" s="2">
        <v>6297330</v>
      </c>
      <c r="G2007" s="27" t="str">
        <f>TEXT(StockData[[#This Row],[Date]],"dddd")</f>
        <v>Monday</v>
      </c>
      <c r="H2007" s="27" t="str">
        <f>TEXT(StockData[[#This Row],[Date]],"mmm yyyy")</f>
        <v>Jul 2017</v>
      </c>
      <c r="I2007" s="2">
        <f>StockData[[#This Row],[high]] - StockData[[#This Row],[low]]</f>
        <v>19.850000000000023</v>
      </c>
      <c r="J2007" s="27" t="str">
        <f>IF(StockData[[#This Row],[high]]=_xlfn.MAXIFS(StockData[high],StockData[Date],"&lt;="&amp;StockData[[#This Row],[Date]]),"New High","Repeat")</f>
        <v>Repeat</v>
      </c>
      <c r="K2007" s="27" t="str">
        <f>IF(StockData[[#This Row],[Spread]]&lt;5,"Low",IF(StockData[[#This Row],[Spread]]&lt;=15,"Medium","High"))</f>
        <v>High</v>
      </c>
      <c r="L2007" s="27" t="str">
        <f>IF(StockData[[#This Row],[Spread]] &gt; AVERAGE(StockData[Spread]) * 1.2, "High", IF(StockData[[#This Row],[Spread]] &lt; AVERAGE(StockData[Spread]) * 0.8, "Low", "Medium"))</f>
        <v>High</v>
      </c>
      <c r="M2007" s="13">
        <f>(StockData[[#This Row],[close]] - StockData[[#This Row],[open]] )/ StockData[[#This Row],[open]]</f>
        <v>-4.759075194468454E-2</v>
      </c>
      <c r="N2007" s="27">
        <f>IF(StockData[[#This Row],[change%]] &gt; 0.02, 0.9, IF(StockData[[#This Row],[change%]] &lt; -0.02, -0.9, 0))</f>
        <v>-0.9</v>
      </c>
      <c r="O2007" s="27" t="str">
        <f>IF(StockData[[#This Row],[sentiment score]] &gt; 0.5, "Positive", IF(StockData[[#This Row],[sentiment score]] &lt; -0.5, "Negative", "Neutral"))</f>
        <v>Negative</v>
      </c>
    </row>
    <row r="2008" spans="1:15" x14ac:dyDescent="0.3">
      <c r="A2008" s="1">
        <v>42916</v>
      </c>
      <c r="B2008" s="2">
        <v>363.71</v>
      </c>
      <c r="C2008" s="2">
        <v>366.76740000000001</v>
      </c>
      <c r="D2008" s="2">
        <v>359.61869999999999</v>
      </c>
      <c r="E2008" s="2">
        <v>361.61</v>
      </c>
      <c r="F2008" s="2">
        <v>5759458</v>
      </c>
      <c r="G2008" s="27" t="str">
        <f>TEXT(StockData[[#This Row],[Date]],"dddd")</f>
        <v>Friday</v>
      </c>
      <c r="H2008" s="27" t="str">
        <f>TEXT(StockData[[#This Row],[Date]],"mmm yyyy")</f>
        <v>Jun 2017</v>
      </c>
      <c r="I2008" s="2">
        <f>StockData[[#This Row],[high]] - StockData[[#This Row],[low]]</f>
        <v>7.1487000000000194</v>
      </c>
      <c r="J2008" s="27" t="str">
        <f>IF(StockData[[#This Row],[high]]=_xlfn.MAXIFS(StockData[high],StockData[Date],"&lt;="&amp;StockData[[#This Row],[Date]]),"New High","Repeat")</f>
        <v>Repeat</v>
      </c>
      <c r="K2008" s="27" t="str">
        <f>IF(StockData[[#This Row],[Spread]]&lt;5,"Low",IF(StockData[[#This Row],[Spread]]&lt;=15,"Medium","High"))</f>
        <v>Medium</v>
      </c>
      <c r="L2008" s="27" t="str">
        <f>IF(StockData[[#This Row],[Spread]] &gt; AVERAGE(StockData[Spread]) * 1.2, "High", IF(StockData[[#This Row],[Spread]] &lt; AVERAGE(StockData[Spread]) * 0.8, "Low", "Medium"))</f>
        <v>Low</v>
      </c>
      <c r="M2008" s="13">
        <f>(StockData[[#This Row],[close]] - StockData[[#This Row],[open]] )/ StockData[[#This Row],[open]]</f>
        <v>-5.7738307992630557E-3</v>
      </c>
      <c r="N2008" s="27">
        <f>IF(StockData[[#This Row],[change%]] &gt; 0.02, 0.9, IF(StockData[[#This Row],[change%]] &lt; -0.02, -0.9, 0))</f>
        <v>0</v>
      </c>
      <c r="O2008" s="27" t="str">
        <f>IF(StockData[[#This Row],[sentiment score]] &gt; 0.5, "Positive", IF(StockData[[#This Row],[sentiment score]] &lt; -0.5, "Negative", "Neutral"))</f>
        <v>Neutral</v>
      </c>
    </row>
    <row r="2009" spans="1:15" x14ac:dyDescent="0.3">
      <c r="A2009" s="1">
        <v>42915</v>
      </c>
      <c r="B2009" s="2">
        <v>370.61</v>
      </c>
      <c r="C2009" s="2">
        <v>371</v>
      </c>
      <c r="D2009" s="2">
        <v>354.1</v>
      </c>
      <c r="E2009" s="2">
        <v>360.75</v>
      </c>
      <c r="F2009" s="2">
        <v>8180408</v>
      </c>
      <c r="G2009" s="27" t="str">
        <f>TEXT(StockData[[#This Row],[Date]],"dddd")</f>
        <v>Thursday</v>
      </c>
      <c r="H2009" s="27" t="str">
        <f>TEXT(StockData[[#This Row],[Date]],"mmm yyyy")</f>
        <v>Jun 2017</v>
      </c>
      <c r="I2009" s="2">
        <f>StockData[[#This Row],[high]] - StockData[[#This Row],[low]]</f>
        <v>16.899999999999977</v>
      </c>
      <c r="J2009" s="27" t="str">
        <f>IF(StockData[[#This Row],[high]]=_xlfn.MAXIFS(StockData[high],StockData[Date],"&lt;="&amp;StockData[[#This Row],[Date]]),"New High","Repeat")</f>
        <v>Repeat</v>
      </c>
      <c r="K2009" s="27" t="str">
        <f>IF(StockData[[#This Row],[Spread]]&lt;5,"Low",IF(StockData[[#This Row],[Spread]]&lt;=15,"Medium","High"))</f>
        <v>High</v>
      </c>
      <c r="L2009" s="27" t="str">
        <f>IF(StockData[[#This Row],[Spread]] &gt; AVERAGE(StockData[Spread]) * 1.2, "High", IF(StockData[[#This Row],[Spread]] &lt; AVERAGE(StockData[Spread]) * 0.8, "Low", "Medium"))</f>
        <v>High</v>
      </c>
      <c r="M2009" s="13">
        <f>(StockData[[#This Row],[close]] - StockData[[#This Row],[open]] )/ StockData[[#This Row],[open]]</f>
        <v>-2.6604786703003192E-2</v>
      </c>
      <c r="N2009" s="27">
        <f>IF(StockData[[#This Row],[change%]] &gt; 0.02, 0.9, IF(StockData[[#This Row],[change%]] &lt; -0.02, -0.9, 0))</f>
        <v>-0.9</v>
      </c>
      <c r="O2009" s="27" t="str">
        <f>IF(StockData[[#This Row],[sentiment score]] &gt; 0.5, "Positive", IF(StockData[[#This Row],[sentiment score]] &lt; -0.5, "Negative", "Neutral"))</f>
        <v>Negative</v>
      </c>
    </row>
    <row r="2010" spans="1:15" x14ac:dyDescent="0.3">
      <c r="A2010" s="1">
        <v>42914</v>
      </c>
      <c r="B2010" s="2">
        <v>366.68</v>
      </c>
      <c r="C2010" s="2">
        <v>371.74</v>
      </c>
      <c r="D2010" s="2">
        <v>362.52</v>
      </c>
      <c r="E2010" s="2">
        <v>371.24</v>
      </c>
      <c r="F2010" s="2">
        <v>6245040</v>
      </c>
      <c r="G2010" s="27" t="str">
        <f>TEXT(StockData[[#This Row],[Date]],"dddd")</f>
        <v>Wednesday</v>
      </c>
      <c r="H2010" s="27" t="str">
        <f>TEXT(StockData[[#This Row],[Date]],"mmm yyyy")</f>
        <v>Jun 2017</v>
      </c>
      <c r="I2010" s="2">
        <f>StockData[[#This Row],[high]] - StockData[[#This Row],[low]]</f>
        <v>9.2200000000000273</v>
      </c>
      <c r="J2010" s="27" t="str">
        <f>IF(StockData[[#This Row],[high]]=_xlfn.MAXIFS(StockData[high],StockData[Date],"&lt;="&amp;StockData[[#This Row],[Date]]),"New High","Repeat")</f>
        <v>Repeat</v>
      </c>
      <c r="K2010" s="27" t="str">
        <f>IF(StockData[[#This Row],[Spread]]&lt;5,"Low",IF(StockData[[#This Row],[Spread]]&lt;=15,"Medium","High"))</f>
        <v>Medium</v>
      </c>
      <c r="L2010" s="27" t="str">
        <f>IF(StockData[[#This Row],[Spread]] &gt; AVERAGE(StockData[Spread]) * 1.2, "High", IF(StockData[[#This Row],[Spread]] &lt; AVERAGE(StockData[Spread]) * 0.8, "Low", "Medium"))</f>
        <v>Low</v>
      </c>
      <c r="M2010" s="13">
        <f>(StockData[[#This Row],[close]] - StockData[[#This Row],[open]] )/ StockData[[#This Row],[open]]</f>
        <v>1.2435911421402865E-2</v>
      </c>
      <c r="N2010" s="27">
        <f>IF(StockData[[#This Row],[change%]] &gt; 0.02, 0.9, IF(StockData[[#This Row],[change%]] &lt; -0.02, -0.9, 0))</f>
        <v>0</v>
      </c>
      <c r="O2010" s="27" t="str">
        <f>IF(StockData[[#This Row],[sentiment score]] &gt; 0.5, "Positive", IF(StockData[[#This Row],[sentiment score]] &lt; -0.5, "Negative", "Neutral"))</f>
        <v>Neutral</v>
      </c>
    </row>
    <row r="2011" spans="1:15" x14ac:dyDescent="0.3">
      <c r="A2011" s="1">
        <v>42913</v>
      </c>
      <c r="B2011" s="2">
        <v>376.4</v>
      </c>
      <c r="C2011" s="2">
        <v>376.4</v>
      </c>
      <c r="D2011" s="2">
        <v>362.02</v>
      </c>
      <c r="E2011" s="2">
        <v>362.37</v>
      </c>
      <c r="F2011" s="2">
        <v>6884529</v>
      </c>
      <c r="G2011" s="27" t="str">
        <f>TEXT(StockData[[#This Row],[Date]],"dddd")</f>
        <v>Tuesday</v>
      </c>
      <c r="H2011" s="27" t="str">
        <f>TEXT(StockData[[#This Row],[Date]],"mmm yyyy")</f>
        <v>Jun 2017</v>
      </c>
      <c r="I2011" s="2">
        <f>StockData[[#This Row],[high]] - StockData[[#This Row],[low]]</f>
        <v>14.379999999999995</v>
      </c>
      <c r="J2011" s="27" t="str">
        <f>IF(StockData[[#This Row],[high]]=_xlfn.MAXIFS(StockData[high],StockData[Date],"&lt;="&amp;StockData[[#This Row],[Date]]),"New High","Repeat")</f>
        <v>Repeat</v>
      </c>
      <c r="K2011" s="27" t="str">
        <f>IF(StockData[[#This Row],[Spread]]&lt;5,"Low",IF(StockData[[#This Row],[Spread]]&lt;=15,"Medium","High"))</f>
        <v>Medium</v>
      </c>
      <c r="L2011" s="27" t="str">
        <f>IF(StockData[[#This Row],[Spread]] &gt; AVERAGE(StockData[Spread]) * 1.2, "High", IF(StockData[[#This Row],[Spread]] &lt; AVERAGE(StockData[Spread]) * 0.8, "Low", "Medium"))</f>
        <v>Medium</v>
      </c>
      <c r="M2011" s="13">
        <f>(StockData[[#This Row],[close]] - StockData[[#This Row],[open]] )/ StockData[[#This Row],[open]]</f>
        <v>-3.7274176408076447E-2</v>
      </c>
      <c r="N2011" s="27">
        <f>IF(StockData[[#This Row],[change%]] &gt; 0.02, 0.9, IF(StockData[[#This Row],[change%]] &lt; -0.02, -0.9, 0))</f>
        <v>-0.9</v>
      </c>
      <c r="O2011" s="27" t="str">
        <f>IF(StockData[[#This Row],[sentiment score]] &gt; 0.5, "Positive", IF(StockData[[#This Row],[sentiment score]] &lt; -0.5, "Negative", "Neutral"))</f>
        <v>Negative</v>
      </c>
    </row>
    <row r="2012" spans="1:15" x14ac:dyDescent="0.3">
      <c r="A2012" s="1">
        <v>42912</v>
      </c>
      <c r="B2012" s="2">
        <v>386.69</v>
      </c>
      <c r="C2012" s="2">
        <v>386.95</v>
      </c>
      <c r="D2012" s="2">
        <v>373.1</v>
      </c>
      <c r="E2012" s="2">
        <v>377.49</v>
      </c>
      <c r="F2012" s="2">
        <v>6575285</v>
      </c>
      <c r="G2012" s="27" t="str">
        <f>TEXT(StockData[[#This Row],[Date]],"dddd")</f>
        <v>Monday</v>
      </c>
      <c r="H2012" s="27" t="str">
        <f>TEXT(StockData[[#This Row],[Date]],"mmm yyyy")</f>
        <v>Jun 2017</v>
      </c>
      <c r="I2012" s="2">
        <f>StockData[[#This Row],[high]] - StockData[[#This Row],[low]]</f>
        <v>13.849999999999966</v>
      </c>
      <c r="J2012" s="27" t="str">
        <f>IF(StockData[[#This Row],[high]]=_xlfn.MAXIFS(StockData[high],StockData[Date],"&lt;="&amp;StockData[[#This Row],[Date]]),"New High","Repeat")</f>
        <v>Repeat</v>
      </c>
      <c r="K2012" s="27" t="str">
        <f>IF(StockData[[#This Row],[Spread]]&lt;5,"Low",IF(StockData[[#This Row],[Spread]]&lt;=15,"Medium","High"))</f>
        <v>Medium</v>
      </c>
      <c r="L2012" s="27" t="str">
        <f>IF(StockData[[#This Row],[Spread]] &gt; AVERAGE(StockData[Spread]) * 1.2, "High", IF(StockData[[#This Row],[Spread]] &lt; AVERAGE(StockData[Spread]) * 0.8, "Low", "Medium"))</f>
        <v>Medium</v>
      </c>
      <c r="M2012" s="13">
        <f>(StockData[[#This Row],[close]] - StockData[[#This Row],[open]] )/ StockData[[#This Row],[open]]</f>
        <v>-2.3791667744187821E-2</v>
      </c>
      <c r="N2012" s="27">
        <f>IF(StockData[[#This Row],[change%]] &gt; 0.02, 0.9, IF(StockData[[#This Row],[change%]] &lt; -0.02, -0.9, 0))</f>
        <v>-0.9</v>
      </c>
      <c r="O2012" s="27" t="str">
        <f>IF(StockData[[#This Row],[sentiment score]] &gt; 0.5, "Positive", IF(StockData[[#This Row],[sentiment score]] &lt; -0.5, "Negative", "Neutral"))</f>
        <v>Negative</v>
      </c>
    </row>
    <row r="2013" spans="1:15" x14ac:dyDescent="0.3">
      <c r="A2013" s="1">
        <v>42909</v>
      </c>
      <c r="B2013" s="2">
        <v>382.45</v>
      </c>
      <c r="C2013" s="2">
        <v>386.99</v>
      </c>
      <c r="D2013" s="2">
        <v>379.34500000000003</v>
      </c>
      <c r="E2013" s="2">
        <v>383.45</v>
      </c>
      <c r="F2013" s="2">
        <v>6176578</v>
      </c>
      <c r="G2013" s="27" t="str">
        <f>TEXT(StockData[[#This Row],[Date]],"dddd")</f>
        <v>Friday</v>
      </c>
      <c r="H2013" s="27" t="str">
        <f>TEXT(StockData[[#This Row],[Date]],"mmm yyyy")</f>
        <v>Jun 2017</v>
      </c>
      <c r="I2013" s="2">
        <f>StockData[[#This Row],[high]] - StockData[[#This Row],[low]]</f>
        <v>7.6449999999999818</v>
      </c>
      <c r="J2013" s="27" t="str">
        <f>IF(StockData[[#This Row],[high]]=_xlfn.MAXIFS(StockData[high],StockData[Date],"&lt;="&amp;StockData[[#This Row],[Date]]),"New High","Repeat")</f>
        <v>New High</v>
      </c>
      <c r="K2013" s="27" t="str">
        <f>IF(StockData[[#This Row],[Spread]]&lt;5,"Low",IF(StockData[[#This Row],[Spread]]&lt;=15,"Medium","High"))</f>
        <v>Medium</v>
      </c>
      <c r="L2013" s="27" t="str">
        <f>IF(StockData[[#This Row],[Spread]] &gt; AVERAGE(StockData[Spread]) * 1.2, "High", IF(StockData[[#This Row],[Spread]] &lt; AVERAGE(StockData[Spread]) * 0.8, "Low", "Medium"))</f>
        <v>Low</v>
      </c>
      <c r="M2013" s="13">
        <f>(StockData[[#This Row],[close]] - StockData[[#This Row],[open]] )/ StockData[[#This Row],[open]]</f>
        <v>2.6147208785462154E-3</v>
      </c>
      <c r="N2013" s="27">
        <f>IF(StockData[[#This Row],[change%]] &gt; 0.02, 0.9, IF(StockData[[#This Row],[change%]] &lt; -0.02, -0.9, 0))</f>
        <v>0</v>
      </c>
      <c r="O2013" s="27" t="str">
        <f>IF(StockData[[#This Row],[sentiment score]] &gt; 0.5, "Positive", IF(StockData[[#This Row],[sentiment score]] &lt; -0.5, "Negative", "Neutral"))</f>
        <v>Neutral</v>
      </c>
    </row>
    <row r="2014" spans="1:15" x14ac:dyDescent="0.3">
      <c r="A2014" s="1">
        <v>42908</v>
      </c>
      <c r="B2014" s="2">
        <v>377.99</v>
      </c>
      <c r="C2014" s="2">
        <v>385</v>
      </c>
      <c r="D2014" s="2">
        <v>373.57</v>
      </c>
      <c r="E2014" s="2">
        <v>382.61</v>
      </c>
      <c r="F2014" s="2">
        <v>7485677</v>
      </c>
      <c r="G2014" s="27" t="str">
        <f>TEXT(StockData[[#This Row],[Date]],"dddd")</f>
        <v>Thursday</v>
      </c>
      <c r="H2014" s="27" t="str">
        <f>TEXT(StockData[[#This Row],[Date]],"mmm yyyy")</f>
        <v>Jun 2017</v>
      </c>
      <c r="I2014" s="2">
        <f>StockData[[#This Row],[high]] - StockData[[#This Row],[low]]</f>
        <v>11.430000000000007</v>
      </c>
      <c r="J2014" s="27" t="str">
        <f>IF(StockData[[#This Row],[high]]=_xlfn.MAXIFS(StockData[high],StockData[Date],"&lt;="&amp;StockData[[#This Row],[Date]]),"New High","Repeat")</f>
        <v>New High</v>
      </c>
      <c r="K2014" s="27" t="str">
        <f>IF(StockData[[#This Row],[Spread]]&lt;5,"Low",IF(StockData[[#This Row],[Spread]]&lt;=15,"Medium","High"))</f>
        <v>Medium</v>
      </c>
      <c r="L2014" s="27" t="str">
        <f>IF(StockData[[#This Row],[Spread]] &gt; AVERAGE(StockData[Spread]) * 1.2, "High", IF(StockData[[#This Row],[Spread]] &lt; AVERAGE(StockData[Spread]) * 0.8, "Low", "Medium"))</f>
        <v>Medium</v>
      </c>
      <c r="M2014" s="13">
        <f>(StockData[[#This Row],[close]] - StockData[[#This Row],[open]] )/ StockData[[#This Row],[open]]</f>
        <v>1.2222545569988636E-2</v>
      </c>
      <c r="N2014" s="27">
        <f>IF(StockData[[#This Row],[change%]] &gt; 0.02, 0.9, IF(StockData[[#This Row],[change%]] &lt; -0.02, -0.9, 0))</f>
        <v>0</v>
      </c>
      <c r="O2014" s="27" t="str">
        <f>IF(StockData[[#This Row],[sentiment score]] &gt; 0.5, "Positive", IF(StockData[[#This Row],[sentiment score]] &lt; -0.5, "Negative", "Neutral"))</f>
        <v>Neutral</v>
      </c>
    </row>
    <row r="2015" spans="1:15" x14ac:dyDescent="0.3">
      <c r="A2015" s="1">
        <v>42907</v>
      </c>
      <c r="B2015" s="2">
        <v>374.35</v>
      </c>
      <c r="C2015" s="2">
        <v>376.99</v>
      </c>
      <c r="D2015" s="2">
        <v>368.02</v>
      </c>
      <c r="E2015" s="2">
        <v>376.4</v>
      </c>
      <c r="F2015" s="2">
        <v>4900356</v>
      </c>
      <c r="G2015" s="27" t="str">
        <f>TEXT(StockData[[#This Row],[Date]],"dddd")</f>
        <v>Wednesday</v>
      </c>
      <c r="H2015" s="27" t="str">
        <f>TEXT(StockData[[#This Row],[Date]],"mmm yyyy")</f>
        <v>Jun 2017</v>
      </c>
      <c r="I2015" s="2">
        <f>StockData[[#This Row],[high]] - StockData[[#This Row],[low]]</f>
        <v>8.9700000000000273</v>
      </c>
      <c r="J2015" s="27" t="str">
        <f>IF(StockData[[#This Row],[high]]=_xlfn.MAXIFS(StockData[high],StockData[Date],"&lt;="&amp;StockData[[#This Row],[Date]]),"New High","Repeat")</f>
        <v>Repeat</v>
      </c>
      <c r="K2015" s="27" t="str">
        <f>IF(StockData[[#This Row],[Spread]]&lt;5,"Low",IF(StockData[[#This Row],[Spread]]&lt;=15,"Medium","High"))</f>
        <v>Medium</v>
      </c>
      <c r="L2015" s="27" t="str">
        <f>IF(StockData[[#This Row],[Spread]] &gt; AVERAGE(StockData[Spread]) * 1.2, "High", IF(StockData[[#This Row],[Spread]] &lt; AVERAGE(StockData[Spread]) * 0.8, "Low", "Medium"))</f>
        <v>Low</v>
      </c>
      <c r="M2015" s="13">
        <f>(StockData[[#This Row],[close]] - StockData[[#This Row],[open]] )/ StockData[[#This Row],[open]]</f>
        <v>5.4761586750366083E-3</v>
      </c>
      <c r="N2015" s="27">
        <f>IF(StockData[[#This Row],[change%]] &gt; 0.02, 0.9, IF(StockData[[#This Row],[change%]] &lt; -0.02, -0.9, 0))</f>
        <v>0</v>
      </c>
      <c r="O2015" s="27" t="str">
        <f>IF(StockData[[#This Row],[sentiment score]] &gt; 0.5, "Positive", IF(StockData[[#This Row],[sentiment score]] &lt; -0.5, "Negative", "Neutral"))</f>
        <v>Neutral</v>
      </c>
    </row>
    <row r="2016" spans="1:15" x14ac:dyDescent="0.3">
      <c r="A2016" s="1">
        <v>42906</v>
      </c>
      <c r="B2016" s="2">
        <v>376.67</v>
      </c>
      <c r="C2016" s="2">
        <v>378.88</v>
      </c>
      <c r="D2016" s="2">
        <v>369.73</v>
      </c>
      <c r="E2016" s="2">
        <v>372.24</v>
      </c>
      <c r="F2016" s="2">
        <v>7396357</v>
      </c>
      <c r="G2016" s="27" t="str">
        <f>TEXT(StockData[[#This Row],[Date]],"dddd")</f>
        <v>Tuesday</v>
      </c>
      <c r="H2016" s="27" t="str">
        <f>TEXT(StockData[[#This Row],[Date]],"mmm yyyy")</f>
        <v>Jun 2017</v>
      </c>
      <c r="I2016" s="2">
        <f>StockData[[#This Row],[high]] - StockData[[#This Row],[low]]</f>
        <v>9.1499999999999773</v>
      </c>
      <c r="J2016" s="27" t="str">
        <f>IF(StockData[[#This Row],[high]]=_xlfn.MAXIFS(StockData[high],StockData[Date],"&lt;="&amp;StockData[[#This Row],[Date]]),"New High","Repeat")</f>
        <v>Repeat</v>
      </c>
      <c r="K2016" s="27" t="str">
        <f>IF(StockData[[#This Row],[Spread]]&lt;5,"Low",IF(StockData[[#This Row],[Spread]]&lt;=15,"Medium","High"))</f>
        <v>Medium</v>
      </c>
      <c r="L2016" s="27" t="str">
        <f>IF(StockData[[#This Row],[Spread]] &gt; AVERAGE(StockData[Spread]) * 1.2, "High", IF(StockData[[#This Row],[Spread]] &lt; AVERAGE(StockData[Spread]) * 0.8, "Low", "Medium"))</f>
        <v>Low</v>
      </c>
      <c r="M2016" s="13">
        <f>(StockData[[#This Row],[close]] - StockData[[#This Row],[open]] )/ StockData[[#This Row],[open]]</f>
        <v>-1.1760957867629507E-2</v>
      </c>
      <c r="N2016" s="27">
        <f>IF(StockData[[#This Row],[change%]] &gt; 0.02, 0.9, IF(StockData[[#This Row],[change%]] &lt; -0.02, -0.9, 0))</f>
        <v>0</v>
      </c>
      <c r="O2016" s="27" t="str">
        <f>IF(StockData[[#This Row],[sentiment score]] &gt; 0.5, "Positive", IF(StockData[[#This Row],[sentiment score]] &lt; -0.5, "Negative", "Neutral"))</f>
        <v>Neutral</v>
      </c>
    </row>
    <row r="2017" spans="1:15" x14ac:dyDescent="0.3">
      <c r="A2017" s="1">
        <v>42905</v>
      </c>
      <c r="B2017" s="2">
        <v>375</v>
      </c>
      <c r="C2017" s="2">
        <v>376.7</v>
      </c>
      <c r="D2017" s="2">
        <v>367.8</v>
      </c>
      <c r="E2017" s="2">
        <v>369.8</v>
      </c>
      <c r="F2017" s="2">
        <v>6392331</v>
      </c>
      <c r="G2017" s="27" t="str">
        <f>TEXT(StockData[[#This Row],[Date]],"dddd")</f>
        <v>Monday</v>
      </c>
      <c r="H2017" s="27" t="str">
        <f>TEXT(StockData[[#This Row],[Date]],"mmm yyyy")</f>
        <v>Jun 2017</v>
      </c>
      <c r="I2017" s="2">
        <f>StockData[[#This Row],[high]] - StockData[[#This Row],[low]]</f>
        <v>8.8999999999999773</v>
      </c>
      <c r="J2017" s="27" t="str">
        <f>IF(StockData[[#This Row],[high]]=_xlfn.MAXIFS(StockData[high],StockData[Date],"&lt;="&amp;StockData[[#This Row],[Date]]),"New High","Repeat")</f>
        <v>Repeat</v>
      </c>
      <c r="K2017" s="27" t="str">
        <f>IF(StockData[[#This Row],[Spread]]&lt;5,"Low",IF(StockData[[#This Row],[Spread]]&lt;=15,"Medium","High"))</f>
        <v>Medium</v>
      </c>
      <c r="L2017" s="27" t="str">
        <f>IF(StockData[[#This Row],[Spread]] &gt; AVERAGE(StockData[Spread]) * 1.2, "High", IF(StockData[[#This Row],[Spread]] &lt; AVERAGE(StockData[Spread]) * 0.8, "Low", "Medium"))</f>
        <v>Low</v>
      </c>
      <c r="M2017" s="13">
        <f>(StockData[[#This Row],[close]] - StockData[[#This Row],[open]] )/ StockData[[#This Row],[open]]</f>
        <v>-1.3866666666666637E-2</v>
      </c>
      <c r="N2017" s="27">
        <f>IF(StockData[[#This Row],[change%]] &gt; 0.02, 0.9, IF(StockData[[#This Row],[change%]] &lt; -0.02, -0.9, 0))</f>
        <v>0</v>
      </c>
      <c r="O2017" s="27" t="str">
        <f>IF(StockData[[#This Row],[sentiment score]] &gt; 0.5, "Positive", IF(StockData[[#This Row],[sentiment score]] &lt; -0.5, "Negative", "Neutral"))</f>
        <v>Neutral</v>
      </c>
    </row>
    <row r="2018" spans="1:15" x14ac:dyDescent="0.3">
      <c r="A2018" s="1">
        <v>42902</v>
      </c>
      <c r="B2018" s="2">
        <v>377.97500000000002</v>
      </c>
      <c r="C2018" s="2">
        <v>378.01</v>
      </c>
      <c r="D2018" s="2">
        <v>370.1</v>
      </c>
      <c r="E2018" s="2">
        <v>371.4</v>
      </c>
      <c r="F2018" s="2">
        <v>6259666</v>
      </c>
      <c r="G2018" s="27" t="str">
        <f>TEXT(StockData[[#This Row],[Date]],"dddd")</f>
        <v>Friday</v>
      </c>
      <c r="H2018" s="27" t="str">
        <f>TEXT(StockData[[#This Row],[Date]],"mmm yyyy")</f>
        <v>Jun 2017</v>
      </c>
      <c r="I2018" s="2">
        <f>StockData[[#This Row],[high]] - StockData[[#This Row],[low]]</f>
        <v>7.9099999999999682</v>
      </c>
      <c r="J2018" s="27" t="str">
        <f>IF(StockData[[#This Row],[high]]=_xlfn.MAXIFS(StockData[high],StockData[Date],"&lt;="&amp;StockData[[#This Row],[Date]]),"New High","Repeat")</f>
        <v>Repeat</v>
      </c>
      <c r="K2018" s="27" t="str">
        <f>IF(StockData[[#This Row],[Spread]]&lt;5,"Low",IF(StockData[[#This Row],[Spread]]&lt;=15,"Medium","High"))</f>
        <v>Medium</v>
      </c>
      <c r="L2018" s="27" t="str">
        <f>IF(StockData[[#This Row],[Spread]] &gt; AVERAGE(StockData[Spread]) * 1.2, "High", IF(StockData[[#This Row],[Spread]] &lt; AVERAGE(StockData[Spread]) * 0.8, "Low", "Medium"))</f>
        <v>Low</v>
      </c>
      <c r="M2018" s="13">
        <f>(StockData[[#This Row],[close]] - StockData[[#This Row],[open]] )/ StockData[[#This Row],[open]]</f>
        <v>-1.7395330378993438E-2</v>
      </c>
      <c r="N2018" s="27">
        <f>IF(StockData[[#This Row],[change%]] &gt; 0.02, 0.9, IF(StockData[[#This Row],[change%]] &lt; -0.02, -0.9, 0))</f>
        <v>0</v>
      </c>
      <c r="O2018" s="27" t="str">
        <f>IF(StockData[[#This Row],[sentiment score]] &gt; 0.5, "Positive", IF(StockData[[#This Row],[sentiment score]] &lt; -0.5, "Negative", "Neutral"))</f>
        <v>Neutral</v>
      </c>
    </row>
    <row r="2019" spans="1:15" x14ac:dyDescent="0.3">
      <c r="A2019" s="1">
        <v>42901</v>
      </c>
      <c r="B2019" s="2">
        <v>372.5</v>
      </c>
      <c r="C2019" s="2">
        <v>375.46</v>
      </c>
      <c r="D2019" s="2">
        <v>366.49</v>
      </c>
      <c r="E2019" s="2">
        <v>375.34</v>
      </c>
      <c r="F2019" s="2">
        <v>10371559</v>
      </c>
      <c r="G2019" s="27" t="str">
        <f>TEXT(StockData[[#This Row],[Date]],"dddd")</f>
        <v>Thursday</v>
      </c>
      <c r="H2019" s="27" t="str">
        <f>TEXT(StockData[[#This Row],[Date]],"mmm yyyy")</f>
        <v>Jun 2017</v>
      </c>
      <c r="I2019" s="2">
        <f>StockData[[#This Row],[high]] - StockData[[#This Row],[low]]</f>
        <v>8.9699999999999704</v>
      </c>
      <c r="J2019" s="27" t="str">
        <f>IF(StockData[[#This Row],[high]]=_xlfn.MAXIFS(StockData[high],StockData[Date],"&lt;="&amp;StockData[[#This Row],[Date]]),"New High","Repeat")</f>
        <v>Repeat</v>
      </c>
      <c r="K2019" s="27" t="str">
        <f>IF(StockData[[#This Row],[Spread]]&lt;5,"Low",IF(StockData[[#This Row],[Spread]]&lt;=15,"Medium","High"))</f>
        <v>Medium</v>
      </c>
      <c r="L2019" s="27" t="str">
        <f>IF(StockData[[#This Row],[Spread]] &gt; AVERAGE(StockData[Spread]) * 1.2, "High", IF(StockData[[#This Row],[Spread]] &lt; AVERAGE(StockData[Spread]) * 0.8, "Low", "Medium"))</f>
        <v>Low</v>
      </c>
      <c r="M2019" s="13">
        <f>(StockData[[#This Row],[close]] - StockData[[#This Row],[open]] )/ StockData[[#This Row],[open]]</f>
        <v>7.6241610738254362E-3</v>
      </c>
      <c r="N2019" s="27">
        <f>IF(StockData[[#This Row],[change%]] &gt; 0.02, 0.9, IF(StockData[[#This Row],[change%]] &lt; -0.02, -0.9, 0))</f>
        <v>0</v>
      </c>
      <c r="O2019" s="27" t="str">
        <f>IF(StockData[[#This Row],[sentiment score]] &gt; 0.5, "Positive", IF(StockData[[#This Row],[sentiment score]] &lt; -0.5, "Negative", "Neutral"))</f>
        <v>Neutral</v>
      </c>
    </row>
    <row r="2020" spans="1:15" x14ac:dyDescent="0.3">
      <c r="A2020" s="1">
        <v>42900</v>
      </c>
      <c r="B2020" s="2">
        <v>381.08499999999998</v>
      </c>
      <c r="C2020" s="2">
        <v>384.25</v>
      </c>
      <c r="D2020" s="2">
        <v>376.31</v>
      </c>
      <c r="E2020" s="2">
        <v>380.66</v>
      </c>
      <c r="F2020" s="2">
        <v>12731997</v>
      </c>
      <c r="G2020" s="27" t="str">
        <f>TEXT(StockData[[#This Row],[Date]],"dddd")</f>
        <v>Wednesday</v>
      </c>
      <c r="H2020" s="27" t="str">
        <f>TEXT(StockData[[#This Row],[Date]],"mmm yyyy")</f>
        <v>Jun 2017</v>
      </c>
      <c r="I2020" s="2">
        <f>StockData[[#This Row],[high]] - StockData[[#This Row],[low]]</f>
        <v>7.9399999999999977</v>
      </c>
      <c r="J2020" s="27" t="str">
        <f>IF(StockData[[#This Row],[high]]=_xlfn.MAXIFS(StockData[high],StockData[Date],"&lt;="&amp;StockData[[#This Row],[Date]]),"New High","Repeat")</f>
        <v>New High</v>
      </c>
      <c r="K2020" s="27" t="str">
        <f>IF(StockData[[#This Row],[Spread]]&lt;5,"Low",IF(StockData[[#This Row],[Spread]]&lt;=15,"Medium","High"))</f>
        <v>Medium</v>
      </c>
      <c r="L2020" s="27" t="str">
        <f>IF(StockData[[#This Row],[Spread]] &gt; AVERAGE(StockData[Spread]) * 1.2, "High", IF(StockData[[#This Row],[Spread]] &lt; AVERAGE(StockData[Spread]) * 0.8, "Low", "Medium"))</f>
        <v>Low</v>
      </c>
      <c r="M2020" s="13">
        <f>(StockData[[#This Row],[close]] - StockData[[#This Row],[open]] )/ StockData[[#This Row],[open]]</f>
        <v>-1.1152367582034312E-3</v>
      </c>
      <c r="N2020" s="27">
        <f>IF(StockData[[#This Row],[change%]] &gt; 0.02, 0.9, IF(StockData[[#This Row],[change%]] &lt; -0.02, -0.9, 0))</f>
        <v>0</v>
      </c>
      <c r="O2020" s="27" t="str">
        <f>IF(StockData[[#This Row],[sentiment score]] &gt; 0.5, "Positive", IF(StockData[[#This Row],[sentiment score]] &lt; -0.5, "Negative", "Neutral"))</f>
        <v>Neutral</v>
      </c>
    </row>
    <row r="2021" spans="1:15" x14ac:dyDescent="0.3">
      <c r="A2021" s="1">
        <v>42899</v>
      </c>
      <c r="B2021" s="2">
        <v>367.62</v>
      </c>
      <c r="C2021" s="2">
        <v>376</v>
      </c>
      <c r="D2021" s="2">
        <v>366.61</v>
      </c>
      <c r="E2021" s="2">
        <v>375.95</v>
      </c>
      <c r="F2021" s="2">
        <v>11693404</v>
      </c>
      <c r="G2021" s="27" t="str">
        <f>TEXT(StockData[[#This Row],[Date]],"dddd")</f>
        <v>Tuesday</v>
      </c>
      <c r="H2021" s="27" t="str">
        <f>TEXT(StockData[[#This Row],[Date]],"mmm yyyy")</f>
        <v>Jun 2017</v>
      </c>
      <c r="I2021" s="2">
        <f>StockData[[#This Row],[high]] - StockData[[#This Row],[low]]</f>
        <v>9.3899999999999864</v>
      </c>
      <c r="J2021" s="27" t="str">
        <f>IF(StockData[[#This Row],[high]]=_xlfn.MAXIFS(StockData[high],StockData[Date],"&lt;="&amp;StockData[[#This Row],[Date]]),"New High","Repeat")</f>
        <v>Repeat</v>
      </c>
      <c r="K2021" s="27" t="str">
        <f>IF(StockData[[#This Row],[Spread]]&lt;5,"Low",IF(StockData[[#This Row],[Spread]]&lt;=15,"Medium","High"))</f>
        <v>Medium</v>
      </c>
      <c r="L2021" s="27" t="str">
        <f>IF(StockData[[#This Row],[Spread]] &gt; AVERAGE(StockData[Spread]) * 1.2, "High", IF(StockData[[#This Row],[Spread]] &lt; AVERAGE(StockData[Spread]) * 0.8, "Low", "Medium"))</f>
        <v>Low</v>
      </c>
      <c r="M2021" s="13">
        <f>(StockData[[#This Row],[close]] - StockData[[#This Row],[open]] )/ StockData[[#This Row],[open]]</f>
        <v>2.2659267722104304E-2</v>
      </c>
      <c r="N2021" s="27">
        <f>IF(StockData[[#This Row],[change%]] &gt; 0.02, 0.9, IF(StockData[[#This Row],[change%]] &lt; -0.02, -0.9, 0))</f>
        <v>0.9</v>
      </c>
      <c r="O2021" s="27" t="str">
        <f>IF(StockData[[#This Row],[sentiment score]] &gt; 0.5, "Positive", IF(StockData[[#This Row],[sentiment score]] &lt; -0.5, "Negative", "Neutral"))</f>
        <v>Positive</v>
      </c>
    </row>
    <row r="2022" spans="1:15" x14ac:dyDescent="0.3">
      <c r="A2022" s="1">
        <v>42898</v>
      </c>
      <c r="B2022" s="2">
        <v>357.99</v>
      </c>
      <c r="C2022" s="2">
        <v>364.5</v>
      </c>
      <c r="D2022" s="2">
        <v>350.62</v>
      </c>
      <c r="E2022" s="2">
        <v>359.01</v>
      </c>
      <c r="F2022" s="2">
        <v>10476833</v>
      </c>
      <c r="G2022" s="27" t="str">
        <f>TEXT(StockData[[#This Row],[Date]],"dddd")</f>
        <v>Monday</v>
      </c>
      <c r="H2022" s="27" t="str">
        <f>TEXT(StockData[[#This Row],[Date]],"mmm yyyy")</f>
        <v>Jun 2017</v>
      </c>
      <c r="I2022" s="2">
        <f>StockData[[#This Row],[high]] - StockData[[#This Row],[low]]</f>
        <v>13.879999999999995</v>
      </c>
      <c r="J2022" s="27" t="str">
        <f>IF(StockData[[#This Row],[high]]=_xlfn.MAXIFS(StockData[high],StockData[Date],"&lt;="&amp;StockData[[#This Row],[Date]]),"New High","Repeat")</f>
        <v>Repeat</v>
      </c>
      <c r="K2022" s="27" t="str">
        <f>IF(StockData[[#This Row],[Spread]]&lt;5,"Low",IF(StockData[[#This Row],[Spread]]&lt;=15,"Medium","High"))</f>
        <v>Medium</v>
      </c>
      <c r="L2022" s="27" t="str">
        <f>IF(StockData[[#This Row],[Spread]] &gt; AVERAGE(StockData[Spread]) * 1.2, "High", IF(StockData[[#This Row],[Spread]] &lt; AVERAGE(StockData[Spread]) * 0.8, "Low", "Medium"))</f>
        <v>Medium</v>
      </c>
      <c r="M2022" s="13">
        <f>(StockData[[#This Row],[close]] - StockData[[#This Row],[open]] )/ StockData[[#This Row],[open]]</f>
        <v>2.8492415989272934E-3</v>
      </c>
      <c r="N2022" s="27">
        <f>IF(StockData[[#This Row],[change%]] &gt; 0.02, 0.9, IF(StockData[[#This Row],[change%]] &lt; -0.02, -0.9, 0))</f>
        <v>0</v>
      </c>
      <c r="O2022" s="27" t="str">
        <f>IF(StockData[[#This Row],[sentiment score]] &gt; 0.5, "Positive", IF(StockData[[#This Row],[sentiment score]] &lt; -0.5, "Negative", "Neutral"))</f>
        <v>Neutral</v>
      </c>
    </row>
    <row r="2023" spans="1:15" x14ac:dyDescent="0.3">
      <c r="A2023" s="1">
        <v>42895</v>
      </c>
      <c r="B2023" s="2">
        <v>374.42</v>
      </c>
      <c r="C2023" s="2">
        <v>376.87</v>
      </c>
      <c r="D2023" s="2">
        <v>354.8</v>
      </c>
      <c r="E2023" s="2">
        <v>357.32</v>
      </c>
      <c r="F2023" s="2">
        <v>17160231</v>
      </c>
      <c r="G2023" s="27" t="str">
        <f>TEXT(StockData[[#This Row],[Date]],"dddd")</f>
        <v>Friday</v>
      </c>
      <c r="H2023" s="27" t="str">
        <f>TEXT(StockData[[#This Row],[Date]],"mmm yyyy")</f>
        <v>Jun 2017</v>
      </c>
      <c r="I2023" s="2">
        <f>StockData[[#This Row],[high]] - StockData[[#This Row],[low]]</f>
        <v>22.069999999999993</v>
      </c>
      <c r="J2023" s="27" t="str">
        <f>IF(StockData[[#This Row],[high]]=_xlfn.MAXIFS(StockData[high],StockData[Date],"&lt;="&amp;StockData[[#This Row],[Date]]),"New High","Repeat")</f>
        <v>New High</v>
      </c>
      <c r="K2023" s="27" t="str">
        <f>IF(StockData[[#This Row],[Spread]]&lt;5,"Low",IF(StockData[[#This Row],[Spread]]&lt;=15,"Medium","High"))</f>
        <v>High</v>
      </c>
      <c r="L2023" s="27" t="str">
        <f>IF(StockData[[#This Row],[Spread]] &gt; AVERAGE(StockData[Spread]) * 1.2, "High", IF(StockData[[#This Row],[Spread]] &lt; AVERAGE(StockData[Spread]) * 0.8, "Low", "Medium"))</f>
        <v>High</v>
      </c>
      <c r="M2023" s="13">
        <f>(StockData[[#This Row],[close]] - StockData[[#This Row],[open]] )/ StockData[[#This Row],[open]]</f>
        <v>-4.567063725228359E-2</v>
      </c>
      <c r="N2023" s="27">
        <f>IF(StockData[[#This Row],[change%]] &gt; 0.02, 0.9, IF(StockData[[#This Row],[change%]] &lt; -0.02, -0.9, 0))</f>
        <v>-0.9</v>
      </c>
      <c r="O2023" s="27" t="str">
        <f>IF(StockData[[#This Row],[sentiment score]] &gt; 0.5, "Positive", IF(StockData[[#This Row],[sentiment score]] &lt; -0.5, "Negative", "Neutral"))</f>
        <v>Negative</v>
      </c>
    </row>
    <row r="2024" spans="1:15" x14ac:dyDescent="0.3">
      <c r="A2024" s="1">
        <v>42894</v>
      </c>
      <c r="B2024" s="2">
        <v>363.75</v>
      </c>
      <c r="C2024" s="2">
        <v>371.9</v>
      </c>
      <c r="D2024" s="2">
        <v>360.22</v>
      </c>
      <c r="E2024" s="2">
        <v>370</v>
      </c>
      <c r="F2024" s="2">
        <v>8975028</v>
      </c>
      <c r="G2024" s="27" t="str">
        <f>TEXT(StockData[[#This Row],[Date]],"dddd")</f>
        <v>Thursday</v>
      </c>
      <c r="H2024" s="27" t="str">
        <f>TEXT(StockData[[#This Row],[Date]],"mmm yyyy")</f>
        <v>Jun 2017</v>
      </c>
      <c r="I2024" s="2">
        <f>StockData[[#This Row],[high]] - StockData[[#This Row],[low]]</f>
        <v>11.67999999999995</v>
      </c>
      <c r="J2024" s="27" t="str">
        <f>IF(StockData[[#This Row],[high]]=_xlfn.MAXIFS(StockData[high],StockData[Date],"&lt;="&amp;StockData[[#This Row],[Date]]),"New High","Repeat")</f>
        <v>New High</v>
      </c>
      <c r="K2024" s="27" t="str">
        <f>IF(StockData[[#This Row],[Spread]]&lt;5,"Low",IF(StockData[[#This Row],[Spread]]&lt;=15,"Medium","High"))</f>
        <v>Medium</v>
      </c>
      <c r="L2024" s="27" t="str">
        <f>IF(StockData[[#This Row],[Spread]] &gt; AVERAGE(StockData[Spread]) * 1.2, "High", IF(StockData[[#This Row],[Spread]] &lt; AVERAGE(StockData[Spread]) * 0.8, "Low", "Medium"))</f>
        <v>Medium</v>
      </c>
      <c r="M2024" s="13">
        <f>(StockData[[#This Row],[close]] - StockData[[#This Row],[open]] )/ StockData[[#This Row],[open]]</f>
        <v>1.7182130584192441E-2</v>
      </c>
      <c r="N2024" s="27">
        <f>IF(StockData[[#This Row],[change%]] &gt; 0.02, 0.9, IF(StockData[[#This Row],[change%]] &lt; -0.02, -0.9, 0))</f>
        <v>0</v>
      </c>
      <c r="O2024" s="27" t="str">
        <f>IF(StockData[[#This Row],[sentiment score]] &gt; 0.5, "Positive", IF(StockData[[#This Row],[sentiment score]] &lt; -0.5, "Negative", "Neutral"))</f>
        <v>Neutral</v>
      </c>
    </row>
    <row r="2025" spans="1:15" x14ac:dyDescent="0.3">
      <c r="A2025" s="1">
        <v>42893</v>
      </c>
      <c r="B2025" s="2">
        <v>356.34</v>
      </c>
      <c r="C2025" s="2">
        <v>360.5</v>
      </c>
      <c r="D2025" s="2">
        <v>355.14</v>
      </c>
      <c r="E2025" s="2">
        <v>359.65</v>
      </c>
      <c r="F2025" s="2">
        <v>9287888</v>
      </c>
      <c r="G2025" s="27" t="str">
        <f>TEXT(StockData[[#This Row],[Date]],"dddd")</f>
        <v>Wednesday</v>
      </c>
      <c r="H2025" s="27" t="str">
        <f>TEXT(StockData[[#This Row],[Date]],"mmm yyyy")</f>
        <v>Jun 2017</v>
      </c>
      <c r="I2025" s="2">
        <f>StockData[[#This Row],[high]] - StockData[[#This Row],[low]]</f>
        <v>5.3600000000000136</v>
      </c>
      <c r="J2025" s="27" t="str">
        <f>IF(StockData[[#This Row],[high]]=_xlfn.MAXIFS(StockData[high],StockData[Date],"&lt;="&amp;StockData[[#This Row],[Date]]),"New High","Repeat")</f>
        <v>New High</v>
      </c>
      <c r="K2025" s="27" t="str">
        <f>IF(StockData[[#This Row],[Spread]]&lt;5,"Low",IF(StockData[[#This Row],[Spread]]&lt;=15,"Medium","High"))</f>
        <v>Medium</v>
      </c>
      <c r="L2025" s="27" t="str">
        <f>IF(StockData[[#This Row],[Spread]] &gt; AVERAGE(StockData[Spread]) * 1.2, "High", IF(StockData[[#This Row],[Spread]] &lt; AVERAGE(StockData[Spread]) * 0.8, "Low", "Medium"))</f>
        <v>Low</v>
      </c>
      <c r="M2025" s="13">
        <f>(StockData[[#This Row],[close]] - StockData[[#This Row],[open]] )/ StockData[[#This Row],[open]]</f>
        <v>9.2888814053993449E-3</v>
      </c>
      <c r="N2025" s="27">
        <f>IF(StockData[[#This Row],[change%]] &gt; 0.02, 0.9, IF(StockData[[#This Row],[change%]] &lt; -0.02, -0.9, 0))</f>
        <v>0</v>
      </c>
      <c r="O2025" s="27" t="str">
        <f>IF(StockData[[#This Row],[sentiment score]] &gt; 0.5, "Positive", IF(StockData[[#This Row],[sentiment score]] &lt; -0.5, "Negative", "Neutral"))</f>
        <v>Neutral</v>
      </c>
    </row>
    <row r="2026" spans="1:15" x14ac:dyDescent="0.3">
      <c r="A2026" s="1">
        <v>42892</v>
      </c>
      <c r="B2026" s="2">
        <v>344.7</v>
      </c>
      <c r="C2026" s="2">
        <v>359.49290000000002</v>
      </c>
      <c r="D2026" s="2">
        <v>339.97</v>
      </c>
      <c r="E2026" s="2">
        <v>352.85</v>
      </c>
      <c r="F2026" s="2">
        <v>10951473</v>
      </c>
      <c r="G2026" s="27" t="str">
        <f>TEXT(StockData[[#This Row],[Date]],"dddd")</f>
        <v>Tuesday</v>
      </c>
      <c r="H2026" s="27" t="str">
        <f>TEXT(StockData[[#This Row],[Date]],"mmm yyyy")</f>
        <v>Jun 2017</v>
      </c>
      <c r="I2026" s="2">
        <f>StockData[[#This Row],[high]] - StockData[[#This Row],[low]]</f>
        <v>19.522899999999993</v>
      </c>
      <c r="J2026" s="27" t="str">
        <f>IF(StockData[[#This Row],[high]]=_xlfn.MAXIFS(StockData[high],StockData[Date],"&lt;="&amp;StockData[[#This Row],[Date]]),"New High","Repeat")</f>
        <v>New High</v>
      </c>
      <c r="K2026" s="27" t="str">
        <f>IF(StockData[[#This Row],[Spread]]&lt;5,"Low",IF(StockData[[#This Row],[Spread]]&lt;=15,"Medium","High"))</f>
        <v>High</v>
      </c>
      <c r="L2026" s="27" t="str">
        <f>IF(StockData[[#This Row],[Spread]] &gt; AVERAGE(StockData[Spread]) * 1.2, "High", IF(StockData[[#This Row],[Spread]] &lt; AVERAGE(StockData[Spread]) * 0.8, "Low", "Medium"))</f>
        <v>High</v>
      </c>
      <c r="M2026" s="13">
        <f>(StockData[[#This Row],[close]] - StockData[[#This Row],[open]] )/ StockData[[#This Row],[open]]</f>
        <v>2.3643748186829225E-2</v>
      </c>
      <c r="N2026" s="27">
        <f>IF(StockData[[#This Row],[change%]] &gt; 0.02, 0.9, IF(StockData[[#This Row],[change%]] &lt; -0.02, -0.9, 0))</f>
        <v>0.9</v>
      </c>
      <c r="O2026" s="27" t="str">
        <f>IF(StockData[[#This Row],[sentiment score]] &gt; 0.5, "Positive", IF(StockData[[#This Row],[sentiment score]] &lt; -0.5, "Negative", "Neutral"))</f>
        <v>Positive</v>
      </c>
    </row>
    <row r="2027" spans="1:15" x14ac:dyDescent="0.3">
      <c r="A2027" s="1">
        <v>42891</v>
      </c>
      <c r="B2027" s="2">
        <v>338.5</v>
      </c>
      <c r="C2027" s="2">
        <v>348.44</v>
      </c>
      <c r="D2027" s="2">
        <v>334.21</v>
      </c>
      <c r="E2027" s="2">
        <v>347.32</v>
      </c>
      <c r="F2027" s="2">
        <v>6737855</v>
      </c>
      <c r="G2027" s="27" t="str">
        <f>TEXT(StockData[[#This Row],[Date]],"dddd")</f>
        <v>Monday</v>
      </c>
      <c r="H2027" s="27" t="str">
        <f>TEXT(StockData[[#This Row],[Date]],"mmm yyyy")</f>
        <v>Jun 2017</v>
      </c>
      <c r="I2027" s="2">
        <f>StockData[[#This Row],[high]] - StockData[[#This Row],[low]]</f>
        <v>14.230000000000018</v>
      </c>
      <c r="J2027" s="27" t="str">
        <f>IF(StockData[[#This Row],[high]]=_xlfn.MAXIFS(StockData[high],StockData[Date],"&lt;="&amp;StockData[[#This Row],[Date]]),"New High","Repeat")</f>
        <v>New High</v>
      </c>
      <c r="K2027" s="27" t="str">
        <f>IF(StockData[[#This Row],[Spread]]&lt;5,"Low",IF(StockData[[#This Row],[Spread]]&lt;=15,"Medium","High"))</f>
        <v>Medium</v>
      </c>
      <c r="L2027" s="27" t="str">
        <f>IF(StockData[[#This Row],[Spread]] &gt; AVERAGE(StockData[Spread]) * 1.2, "High", IF(StockData[[#This Row],[Spread]] &lt; AVERAGE(StockData[Spread]) * 0.8, "Low", "Medium"))</f>
        <v>Medium</v>
      </c>
      <c r="M2027" s="13">
        <f>(StockData[[#This Row],[close]] - StockData[[#This Row],[open]] )/ StockData[[#This Row],[open]]</f>
        <v>2.605612998522893E-2</v>
      </c>
      <c r="N2027" s="27">
        <f>IF(StockData[[#This Row],[change%]] &gt; 0.02, 0.9, IF(StockData[[#This Row],[change%]] &lt; -0.02, -0.9, 0))</f>
        <v>0.9</v>
      </c>
      <c r="O2027" s="27" t="str">
        <f>IF(StockData[[#This Row],[sentiment score]] &gt; 0.5, "Positive", IF(StockData[[#This Row],[sentiment score]] &lt; -0.5, "Negative", "Neutral"))</f>
        <v>Positive</v>
      </c>
    </row>
    <row r="2028" spans="1:15" x14ac:dyDescent="0.3">
      <c r="A2028" s="1">
        <v>42888</v>
      </c>
      <c r="B2028" s="2">
        <v>339.77</v>
      </c>
      <c r="C2028" s="2">
        <v>342.88</v>
      </c>
      <c r="D2028" s="2">
        <v>335.93</v>
      </c>
      <c r="E2028" s="2">
        <v>339.85</v>
      </c>
      <c r="F2028" s="2">
        <v>5570256</v>
      </c>
      <c r="G2028" s="27" t="str">
        <f>TEXT(StockData[[#This Row],[Date]],"dddd")</f>
        <v>Friday</v>
      </c>
      <c r="H2028" s="27" t="str">
        <f>TEXT(StockData[[#This Row],[Date]],"mmm yyyy")</f>
        <v>Jun 2017</v>
      </c>
      <c r="I2028" s="2">
        <f>StockData[[#This Row],[high]] - StockData[[#This Row],[low]]</f>
        <v>6.9499999999999886</v>
      </c>
      <c r="J2028" s="27" t="str">
        <f>IF(StockData[[#This Row],[high]]=_xlfn.MAXIFS(StockData[high],StockData[Date],"&lt;="&amp;StockData[[#This Row],[Date]]),"New High","Repeat")</f>
        <v>Repeat</v>
      </c>
      <c r="K2028" s="27" t="str">
        <f>IF(StockData[[#This Row],[Spread]]&lt;5,"Low",IF(StockData[[#This Row],[Spread]]&lt;=15,"Medium","High"))</f>
        <v>Medium</v>
      </c>
      <c r="L2028" s="27" t="str">
        <f>IF(StockData[[#This Row],[Spread]] &gt; AVERAGE(StockData[Spread]) * 1.2, "High", IF(StockData[[#This Row],[Spread]] &lt; AVERAGE(StockData[Spread]) * 0.8, "Low", "Medium"))</f>
        <v>Low</v>
      </c>
      <c r="M2028" s="13">
        <f>(StockData[[#This Row],[close]] - StockData[[#This Row],[open]] )/ StockData[[#This Row],[open]]</f>
        <v>2.3545339494375882E-4</v>
      </c>
      <c r="N2028" s="27">
        <f>IF(StockData[[#This Row],[change%]] &gt; 0.02, 0.9, IF(StockData[[#This Row],[change%]] &lt; -0.02, -0.9, 0))</f>
        <v>0</v>
      </c>
      <c r="O2028" s="27" t="str">
        <f>IF(StockData[[#This Row],[sentiment score]] &gt; 0.5, "Positive", IF(StockData[[#This Row],[sentiment score]] &lt; -0.5, "Negative", "Neutral"))</f>
        <v>Neutral</v>
      </c>
    </row>
    <row r="2029" spans="1:15" x14ac:dyDescent="0.3">
      <c r="A2029" s="1">
        <v>42887</v>
      </c>
      <c r="B2029" s="2">
        <v>344</v>
      </c>
      <c r="C2029" s="2">
        <v>344.88</v>
      </c>
      <c r="D2029" s="2">
        <v>337.29</v>
      </c>
      <c r="E2029" s="2">
        <v>340.37</v>
      </c>
      <c r="F2029" s="2">
        <v>7580447</v>
      </c>
      <c r="G2029" s="27" t="str">
        <f>TEXT(StockData[[#This Row],[Date]],"dddd")</f>
        <v>Thursday</v>
      </c>
      <c r="H2029" s="27" t="str">
        <f>TEXT(StockData[[#This Row],[Date]],"mmm yyyy")</f>
        <v>Jun 2017</v>
      </c>
      <c r="I2029" s="2">
        <f>StockData[[#This Row],[high]] - StockData[[#This Row],[low]]</f>
        <v>7.589999999999975</v>
      </c>
      <c r="J2029" s="27" t="str">
        <f>IF(StockData[[#This Row],[high]]=_xlfn.MAXIFS(StockData[high],StockData[Date],"&lt;="&amp;StockData[[#This Row],[Date]]),"New High","Repeat")</f>
        <v>New High</v>
      </c>
      <c r="K2029" s="27" t="str">
        <f>IF(StockData[[#This Row],[Spread]]&lt;5,"Low",IF(StockData[[#This Row],[Spread]]&lt;=15,"Medium","High"))</f>
        <v>Medium</v>
      </c>
      <c r="L2029" s="27" t="str">
        <f>IF(StockData[[#This Row],[Spread]] &gt; AVERAGE(StockData[Spread]) * 1.2, "High", IF(StockData[[#This Row],[Spread]] &lt; AVERAGE(StockData[Spread]) * 0.8, "Low", "Medium"))</f>
        <v>Low</v>
      </c>
      <c r="M2029" s="13">
        <f>(StockData[[#This Row],[close]] - StockData[[#This Row],[open]] )/ StockData[[#This Row],[open]]</f>
        <v>-1.0552325581395336E-2</v>
      </c>
      <c r="N2029" s="27">
        <f>IF(StockData[[#This Row],[change%]] &gt; 0.02, 0.9, IF(StockData[[#This Row],[change%]] &lt; -0.02, -0.9, 0))</f>
        <v>0</v>
      </c>
      <c r="O2029" s="27" t="str">
        <f>IF(StockData[[#This Row],[sentiment score]] &gt; 0.5, "Positive", IF(StockData[[#This Row],[sentiment score]] &lt; -0.5, "Negative", "Neutral"))</f>
        <v>Neutral</v>
      </c>
    </row>
    <row r="2030" spans="1:15" x14ac:dyDescent="0.3">
      <c r="A2030" s="1">
        <v>42886</v>
      </c>
      <c r="B2030" s="2">
        <v>337.69</v>
      </c>
      <c r="C2030" s="2">
        <v>342.89</v>
      </c>
      <c r="D2030" s="2">
        <v>335.16</v>
      </c>
      <c r="E2030" s="2">
        <v>341.01</v>
      </c>
      <c r="F2030" s="2">
        <v>9863176</v>
      </c>
      <c r="G2030" s="27" t="str">
        <f>TEXT(StockData[[#This Row],[Date]],"dddd")</f>
        <v>Wednesday</v>
      </c>
      <c r="H2030" s="27" t="str">
        <f>TEXT(StockData[[#This Row],[Date]],"mmm yyyy")</f>
        <v>May 2017</v>
      </c>
      <c r="I2030" s="2">
        <f>StockData[[#This Row],[high]] - StockData[[#This Row],[low]]</f>
        <v>7.7299999999999613</v>
      </c>
      <c r="J2030" s="27" t="str">
        <f>IF(StockData[[#This Row],[high]]=_xlfn.MAXIFS(StockData[high],StockData[Date],"&lt;="&amp;StockData[[#This Row],[Date]]),"New High","Repeat")</f>
        <v>New High</v>
      </c>
      <c r="K2030" s="27" t="str">
        <f>IF(StockData[[#This Row],[Spread]]&lt;5,"Low",IF(StockData[[#This Row],[Spread]]&lt;=15,"Medium","High"))</f>
        <v>Medium</v>
      </c>
      <c r="L2030" s="27" t="str">
        <f>IF(StockData[[#This Row],[Spread]] &gt; AVERAGE(StockData[Spread]) * 1.2, "High", IF(StockData[[#This Row],[Spread]] &lt; AVERAGE(StockData[Spread]) * 0.8, "Low", "Medium"))</f>
        <v>Low</v>
      </c>
      <c r="M2030" s="13">
        <f>(StockData[[#This Row],[close]] - StockData[[#This Row],[open]] )/ StockData[[#This Row],[open]]</f>
        <v>9.8315022653913155E-3</v>
      </c>
      <c r="N2030" s="27">
        <f>IF(StockData[[#This Row],[change%]] &gt; 0.02, 0.9, IF(StockData[[#This Row],[change%]] &lt; -0.02, -0.9, 0))</f>
        <v>0</v>
      </c>
      <c r="O2030" s="27" t="str">
        <f>IF(StockData[[#This Row],[sentiment score]] &gt; 0.5, "Positive", IF(StockData[[#This Row],[sentiment score]] &lt; -0.5, "Negative", "Neutral"))</f>
        <v>Neutral</v>
      </c>
    </row>
    <row r="2031" spans="1:15" x14ac:dyDescent="0.3">
      <c r="A2031" s="1">
        <v>42885</v>
      </c>
      <c r="B2031" s="2">
        <v>326</v>
      </c>
      <c r="C2031" s="2">
        <v>336.28</v>
      </c>
      <c r="D2031" s="2">
        <v>325.76</v>
      </c>
      <c r="E2031" s="2">
        <v>335.1</v>
      </c>
      <c r="F2031" s="2">
        <v>7663064</v>
      </c>
      <c r="G2031" s="27" t="str">
        <f>TEXT(StockData[[#This Row],[Date]],"dddd")</f>
        <v>Tuesday</v>
      </c>
      <c r="H2031" s="27" t="str">
        <f>TEXT(StockData[[#This Row],[Date]],"mmm yyyy")</f>
        <v>May 2017</v>
      </c>
      <c r="I2031" s="2">
        <f>StockData[[#This Row],[high]] - StockData[[#This Row],[low]]</f>
        <v>10.519999999999982</v>
      </c>
      <c r="J2031" s="27" t="str">
        <f>IF(StockData[[#This Row],[high]]=_xlfn.MAXIFS(StockData[high],StockData[Date],"&lt;="&amp;StockData[[#This Row],[Date]]),"New High","Repeat")</f>
        <v>New High</v>
      </c>
      <c r="K2031" s="27" t="str">
        <f>IF(StockData[[#This Row],[Spread]]&lt;5,"Low",IF(StockData[[#This Row],[Spread]]&lt;=15,"Medium","High"))</f>
        <v>Medium</v>
      </c>
      <c r="L2031" s="27" t="str">
        <f>IF(StockData[[#This Row],[Spread]] &gt; AVERAGE(StockData[Spread]) * 1.2, "High", IF(StockData[[#This Row],[Spread]] &lt; AVERAGE(StockData[Spread]) * 0.8, "Low", "Medium"))</f>
        <v>Low</v>
      </c>
      <c r="M2031" s="13">
        <f>(StockData[[#This Row],[close]] - StockData[[#This Row],[open]] )/ StockData[[#This Row],[open]]</f>
        <v>2.7914110429447924E-2</v>
      </c>
      <c r="N2031" s="27">
        <f>IF(StockData[[#This Row],[change%]] &gt; 0.02, 0.9, IF(StockData[[#This Row],[change%]] &lt; -0.02, -0.9, 0))</f>
        <v>0.9</v>
      </c>
      <c r="O2031" s="27" t="str">
        <f>IF(StockData[[#This Row],[sentiment score]] &gt; 0.5, "Positive", IF(StockData[[#This Row],[sentiment score]] &lt; -0.5, "Negative", "Neutral"))</f>
        <v>Positive</v>
      </c>
    </row>
    <row r="2032" spans="1:15" x14ac:dyDescent="0.3">
      <c r="A2032" s="1">
        <v>42881</v>
      </c>
      <c r="B2032" s="2">
        <v>317.27999999999997</v>
      </c>
      <c r="C2032" s="2">
        <v>325.49</v>
      </c>
      <c r="D2032" s="2">
        <v>316.31</v>
      </c>
      <c r="E2032" s="2">
        <v>325.14</v>
      </c>
      <c r="F2032" s="2">
        <v>7705715</v>
      </c>
      <c r="G2032" s="27" t="str">
        <f>TEXT(StockData[[#This Row],[Date]],"dddd")</f>
        <v>Friday</v>
      </c>
      <c r="H2032" s="27" t="str">
        <f>TEXT(StockData[[#This Row],[Date]],"mmm yyyy")</f>
        <v>May 2017</v>
      </c>
      <c r="I2032" s="2">
        <f>StockData[[#This Row],[high]] - StockData[[#This Row],[low]]</f>
        <v>9.1800000000000068</v>
      </c>
      <c r="J2032" s="27" t="str">
        <f>IF(StockData[[#This Row],[high]]=_xlfn.MAXIFS(StockData[high],StockData[Date],"&lt;="&amp;StockData[[#This Row],[Date]]),"New High","Repeat")</f>
        <v>Repeat</v>
      </c>
      <c r="K2032" s="27" t="str">
        <f>IF(StockData[[#This Row],[Spread]]&lt;5,"Low",IF(StockData[[#This Row],[Spread]]&lt;=15,"Medium","High"))</f>
        <v>Medium</v>
      </c>
      <c r="L2032" s="27" t="str">
        <f>IF(StockData[[#This Row],[Spread]] &gt; AVERAGE(StockData[Spread]) * 1.2, "High", IF(StockData[[#This Row],[Spread]] &lt; AVERAGE(StockData[Spread]) * 0.8, "Low", "Medium"))</f>
        <v>Low</v>
      </c>
      <c r="M2032" s="13">
        <f>(StockData[[#This Row],[close]] - StockData[[#This Row],[open]] )/ StockData[[#This Row],[open]]</f>
        <v>2.4773071104387336E-2</v>
      </c>
      <c r="N2032" s="27">
        <f>IF(StockData[[#This Row],[change%]] &gt; 0.02, 0.9, IF(StockData[[#This Row],[change%]] &lt; -0.02, -0.9, 0))</f>
        <v>0.9</v>
      </c>
      <c r="O2032" s="27" t="str">
        <f>IF(StockData[[#This Row],[sentiment score]] &gt; 0.5, "Positive", IF(StockData[[#This Row],[sentiment score]] &lt; -0.5, "Negative", "Neutral"))</f>
        <v>Positive</v>
      </c>
    </row>
    <row r="2033" spans="1:15" x14ac:dyDescent="0.3">
      <c r="A2033" s="1">
        <v>42880</v>
      </c>
      <c r="B2033" s="2">
        <v>311.02</v>
      </c>
      <c r="C2033" s="2">
        <v>316.97000000000003</v>
      </c>
      <c r="D2033" s="2">
        <v>307.81</v>
      </c>
      <c r="E2033" s="2">
        <v>316.83</v>
      </c>
      <c r="F2033" s="2">
        <v>4819412</v>
      </c>
      <c r="G2033" s="27" t="str">
        <f>TEXT(StockData[[#This Row],[Date]],"dddd")</f>
        <v>Thursday</v>
      </c>
      <c r="H2033" s="27" t="str">
        <f>TEXT(StockData[[#This Row],[Date]],"mmm yyyy")</f>
        <v>May 2017</v>
      </c>
      <c r="I2033" s="2">
        <f>StockData[[#This Row],[high]] - StockData[[#This Row],[low]]</f>
        <v>9.160000000000025</v>
      </c>
      <c r="J2033" s="27" t="str">
        <f>IF(StockData[[#This Row],[high]]=_xlfn.MAXIFS(StockData[high],StockData[Date],"&lt;="&amp;StockData[[#This Row],[Date]]),"New High","Repeat")</f>
        <v>Repeat</v>
      </c>
      <c r="K2033" s="27" t="str">
        <f>IF(StockData[[#This Row],[Spread]]&lt;5,"Low",IF(StockData[[#This Row],[Spread]]&lt;=15,"Medium","High"))</f>
        <v>Medium</v>
      </c>
      <c r="L2033" s="27" t="str">
        <f>IF(StockData[[#This Row],[Spread]] &gt; AVERAGE(StockData[Spread]) * 1.2, "High", IF(StockData[[#This Row],[Spread]] &lt; AVERAGE(StockData[Spread]) * 0.8, "Low", "Medium"))</f>
        <v>Low</v>
      </c>
      <c r="M2033" s="13">
        <f>(StockData[[#This Row],[close]] - StockData[[#This Row],[open]] )/ StockData[[#This Row],[open]]</f>
        <v>1.8680470709279154E-2</v>
      </c>
      <c r="N2033" s="27">
        <f>IF(StockData[[#This Row],[change%]] &gt; 0.02, 0.9, IF(StockData[[#This Row],[change%]] &lt; -0.02, -0.9, 0))</f>
        <v>0</v>
      </c>
      <c r="O2033" s="27" t="str">
        <f>IF(StockData[[#This Row],[sentiment score]] &gt; 0.5, "Positive", IF(StockData[[#This Row],[sentiment score]] &lt; -0.5, "Negative", "Neutral"))</f>
        <v>Neutral</v>
      </c>
    </row>
    <row r="2034" spans="1:15" x14ac:dyDescent="0.3">
      <c r="A2034" s="1">
        <v>42879</v>
      </c>
      <c r="B2034" s="2">
        <v>306.51</v>
      </c>
      <c r="C2034" s="2">
        <v>311</v>
      </c>
      <c r="D2034" s="2">
        <v>305.39999999999998</v>
      </c>
      <c r="E2034" s="2">
        <v>310.22000000000003</v>
      </c>
      <c r="F2034" s="2">
        <v>5016931</v>
      </c>
      <c r="G2034" s="27" t="str">
        <f>TEXT(StockData[[#This Row],[Date]],"dddd")</f>
        <v>Wednesday</v>
      </c>
      <c r="H2034" s="27" t="str">
        <f>TEXT(StockData[[#This Row],[Date]],"mmm yyyy")</f>
        <v>May 2017</v>
      </c>
      <c r="I2034" s="2">
        <f>StockData[[#This Row],[high]] - StockData[[#This Row],[low]]</f>
        <v>5.6000000000000227</v>
      </c>
      <c r="J2034" s="27" t="str">
        <f>IF(StockData[[#This Row],[high]]=_xlfn.MAXIFS(StockData[high],StockData[Date],"&lt;="&amp;StockData[[#This Row],[Date]]),"New High","Repeat")</f>
        <v>Repeat</v>
      </c>
      <c r="K2034" s="27" t="str">
        <f>IF(StockData[[#This Row],[Spread]]&lt;5,"Low",IF(StockData[[#This Row],[Spread]]&lt;=15,"Medium","High"))</f>
        <v>Medium</v>
      </c>
      <c r="L2034" s="27" t="str">
        <f>IF(StockData[[#This Row],[Spread]] &gt; AVERAGE(StockData[Spread]) * 1.2, "High", IF(StockData[[#This Row],[Spread]] &lt; AVERAGE(StockData[Spread]) * 0.8, "Low", "Medium"))</f>
        <v>Low</v>
      </c>
      <c r="M2034" s="13">
        <f>(StockData[[#This Row],[close]] - StockData[[#This Row],[open]] )/ StockData[[#This Row],[open]]</f>
        <v>1.2104009657107555E-2</v>
      </c>
      <c r="N2034" s="27">
        <f>IF(StockData[[#This Row],[change%]] &gt; 0.02, 0.9, IF(StockData[[#This Row],[change%]] &lt; -0.02, -0.9, 0))</f>
        <v>0</v>
      </c>
      <c r="O2034" s="27" t="str">
        <f>IF(StockData[[#This Row],[sentiment score]] &gt; 0.5, "Positive", IF(StockData[[#This Row],[sentiment score]] &lt; -0.5, "Negative", "Neutral"))</f>
        <v>Neutral</v>
      </c>
    </row>
    <row r="2035" spans="1:15" x14ac:dyDescent="0.3">
      <c r="A2035" s="1">
        <v>42878</v>
      </c>
      <c r="B2035" s="2">
        <v>310.45999999999998</v>
      </c>
      <c r="C2035" s="2">
        <v>310.73</v>
      </c>
      <c r="D2035" s="2">
        <v>303.48</v>
      </c>
      <c r="E2035" s="2">
        <v>303.86</v>
      </c>
      <c r="F2035" s="2">
        <v>4304658</v>
      </c>
      <c r="G2035" s="27" t="str">
        <f>TEXT(StockData[[#This Row],[Date]],"dddd")</f>
        <v>Tuesday</v>
      </c>
      <c r="H2035" s="27" t="str">
        <f>TEXT(StockData[[#This Row],[Date]],"mmm yyyy")</f>
        <v>May 2017</v>
      </c>
      <c r="I2035" s="2">
        <f>StockData[[#This Row],[high]] - StockData[[#This Row],[low]]</f>
        <v>7.25</v>
      </c>
      <c r="J2035" s="27" t="str">
        <f>IF(StockData[[#This Row],[high]]=_xlfn.MAXIFS(StockData[high],StockData[Date],"&lt;="&amp;StockData[[#This Row],[Date]]),"New High","Repeat")</f>
        <v>Repeat</v>
      </c>
      <c r="K2035" s="27" t="str">
        <f>IF(StockData[[#This Row],[Spread]]&lt;5,"Low",IF(StockData[[#This Row],[Spread]]&lt;=15,"Medium","High"))</f>
        <v>Medium</v>
      </c>
      <c r="L2035" s="27" t="str">
        <f>IF(StockData[[#This Row],[Spread]] &gt; AVERAGE(StockData[Spread]) * 1.2, "High", IF(StockData[[#This Row],[Spread]] &lt; AVERAGE(StockData[Spread]) * 0.8, "Low", "Medium"))</f>
        <v>Low</v>
      </c>
      <c r="M2035" s="13">
        <f>(StockData[[#This Row],[close]] - StockData[[#This Row],[open]] )/ StockData[[#This Row],[open]]</f>
        <v>-2.1258777298202559E-2</v>
      </c>
      <c r="N2035" s="27">
        <f>IF(StockData[[#This Row],[change%]] &gt; 0.02, 0.9, IF(StockData[[#This Row],[change%]] &lt; -0.02, -0.9, 0))</f>
        <v>-0.9</v>
      </c>
      <c r="O2035" s="27" t="str">
        <f>IF(StockData[[#This Row],[sentiment score]] &gt; 0.5, "Positive", IF(StockData[[#This Row],[sentiment score]] &lt; -0.5, "Negative", "Neutral"))</f>
        <v>Negative</v>
      </c>
    </row>
    <row r="2036" spans="1:15" x14ac:dyDescent="0.3">
      <c r="A2036" s="1">
        <v>42877</v>
      </c>
      <c r="B2036" s="2">
        <v>312.8</v>
      </c>
      <c r="C2036" s="2">
        <v>314.37</v>
      </c>
      <c r="D2036" s="2">
        <v>306.8</v>
      </c>
      <c r="E2036" s="2">
        <v>310.35000000000002</v>
      </c>
      <c r="F2036" s="2">
        <v>4279615</v>
      </c>
      <c r="G2036" s="27" t="str">
        <f>TEXT(StockData[[#This Row],[Date]],"dddd")</f>
        <v>Monday</v>
      </c>
      <c r="H2036" s="27" t="str">
        <f>TEXT(StockData[[#This Row],[Date]],"mmm yyyy")</f>
        <v>May 2017</v>
      </c>
      <c r="I2036" s="2">
        <f>StockData[[#This Row],[high]] - StockData[[#This Row],[low]]</f>
        <v>7.5699999999999932</v>
      </c>
      <c r="J2036" s="27" t="str">
        <f>IF(StockData[[#This Row],[high]]=_xlfn.MAXIFS(StockData[high],StockData[Date],"&lt;="&amp;StockData[[#This Row],[Date]]),"New High","Repeat")</f>
        <v>Repeat</v>
      </c>
      <c r="K2036" s="27" t="str">
        <f>IF(StockData[[#This Row],[Spread]]&lt;5,"Low",IF(StockData[[#This Row],[Spread]]&lt;=15,"Medium","High"))</f>
        <v>Medium</v>
      </c>
      <c r="L2036" s="27" t="str">
        <f>IF(StockData[[#This Row],[Spread]] &gt; AVERAGE(StockData[Spread]) * 1.2, "High", IF(StockData[[#This Row],[Spread]] &lt; AVERAGE(StockData[Spread]) * 0.8, "Low", "Medium"))</f>
        <v>Low</v>
      </c>
      <c r="M2036" s="13">
        <f>(StockData[[#This Row],[close]] - StockData[[#This Row],[open]] )/ StockData[[#This Row],[open]]</f>
        <v>-7.8324808184142853E-3</v>
      </c>
      <c r="N2036" s="27">
        <f>IF(StockData[[#This Row],[change%]] &gt; 0.02, 0.9, IF(StockData[[#This Row],[change%]] &lt; -0.02, -0.9, 0))</f>
        <v>0</v>
      </c>
      <c r="O2036" s="27" t="str">
        <f>IF(StockData[[#This Row],[sentiment score]] &gt; 0.5, "Positive", IF(StockData[[#This Row],[sentiment score]] &lt; -0.5, "Negative", "Neutral"))</f>
        <v>Neutral</v>
      </c>
    </row>
    <row r="2037" spans="1:15" x14ac:dyDescent="0.3">
      <c r="A2037" s="1">
        <v>42874</v>
      </c>
      <c r="B2037" s="2">
        <v>315.5</v>
      </c>
      <c r="C2037" s="2">
        <v>316.5</v>
      </c>
      <c r="D2037" s="2">
        <v>310.2</v>
      </c>
      <c r="E2037" s="2">
        <v>310.83</v>
      </c>
      <c r="F2037" s="2">
        <v>4639506</v>
      </c>
      <c r="G2037" s="27" t="str">
        <f>TEXT(StockData[[#This Row],[Date]],"dddd")</f>
        <v>Friday</v>
      </c>
      <c r="H2037" s="27" t="str">
        <f>TEXT(StockData[[#This Row],[Date]],"mmm yyyy")</f>
        <v>May 2017</v>
      </c>
      <c r="I2037" s="2">
        <f>StockData[[#This Row],[high]] - StockData[[#This Row],[low]]</f>
        <v>6.3000000000000114</v>
      </c>
      <c r="J2037" s="27" t="str">
        <f>IF(StockData[[#This Row],[high]]=_xlfn.MAXIFS(StockData[high],StockData[Date],"&lt;="&amp;StockData[[#This Row],[Date]]),"New High","Repeat")</f>
        <v>Repeat</v>
      </c>
      <c r="K2037" s="27" t="str">
        <f>IF(StockData[[#This Row],[Spread]]&lt;5,"Low",IF(StockData[[#This Row],[Spread]]&lt;=15,"Medium","High"))</f>
        <v>Medium</v>
      </c>
      <c r="L2037" s="27" t="str">
        <f>IF(StockData[[#This Row],[Spread]] &gt; AVERAGE(StockData[Spread]) * 1.2, "High", IF(StockData[[#This Row],[Spread]] &lt; AVERAGE(StockData[Spread]) * 0.8, "Low", "Medium"))</f>
        <v>Low</v>
      </c>
      <c r="M2037" s="13">
        <f>(StockData[[#This Row],[close]] - StockData[[#This Row],[open]] )/ StockData[[#This Row],[open]]</f>
        <v>-1.4801901743264709E-2</v>
      </c>
      <c r="N2037" s="27">
        <f>IF(StockData[[#This Row],[change%]] &gt; 0.02, 0.9, IF(StockData[[#This Row],[change%]] &lt; -0.02, -0.9, 0))</f>
        <v>0</v>
      </c>
      <c r="O2037" s="27" t="str">
        <f>IF(StockData[[#This Row],[sentiment score]] &gt; 0.5, "Positive", IF(StockData[[#This Row],[sentiment score]] &lt; -0.5, "Negative", "Neutral"))</f>
        <v>Neutral</v>
      </c>
    </row>
    <row r="2038" spans="1:15" x14ac:dyDescent="0.3">
      <c r="A2038" s="1">
        <v>42873</v>
      </c>
      <c r="B2038" s="2">
        <v>307</v>
      </c>
      <c r="C2038" s="2">
        <v>313.94</v>
      </c>
      <c r="D2038" s="2">
        <v>305.31</v>
      </c>
      <c r="E2038" s="2">
        <v>313.06</v>
      </c>
      <c r="F2038" s="2">
        <v>5590416</v>
      </c>
      <c r="G2038" s="27" t="str">
        <f>TEXT(StockData[[#This Row],[Date]],"dddd")</f>
        <v>Thursday</v>
      </c>
      <c r="H2038" s="27" t="str">
        <f>TEXT(StockData[[#This Row],[Date]],"mmm yyyy")</f>
        <v>May 2017</v>
      </c>
      <c r="I2038" s="2">
        <f>StockData[[#This Row],[high]] - StockData[[#This Row],[low]]</f>
        <v>8.6299999999999955</v>
      </c>
      <c r="J2038" s="27" t="str">
        <f>IF(StockData[[#This Row],[high]]=_xlfn.MAXIFS(StockData[high],StockData[Date],"&lt;="&amp;StockData[[#This Row],[Date]]),"New High","Repeat")</f>
        <v>Repeat</v>
      </c>
      <c r="K2038" s="27" t="str">
        <f>IF(StockData[[#This Row],[Spread]]&lt;5,"Low",IF(StockData[[#This Row],[Spread]]&lt;=15,"Medium","High"))</f>
        <v>Medium</v>
      </c>
      <c r="L2038" s="27" t="str">
        <f>IF(StockData[[#This Row],[Spread]] &gt; AVERAGE(StockData[Spread]) * 1.2, "High", IF(StockData[[#This Row],[Spread]] &lt; AVERAGE(StockData[Spread]) * 0.8, "Low", "Medium"))</f>
        <v>Low</v>
      </c>
      <c r="M2038" s="13">
        <f>(StockData[[#This Row],[close]] - StockData[[#This Row],[open]] )/ StockData[[#This Row],[open]]</f>
        <v>1.9739413680781765E-2</v>
      </c>
      <c r="N2038" s="27">
        <f>IF(StockData[[#This Row],[change%]] &gt; 0.02, 0.9, IF(StockData[[#This Row],[change%]] &lt; -0.02, -0.9, 0))</f>
        <v>0</v>
      </c>
      <c r="O2038" s="27" t="str">
        <f>IF(StockData[[#This Row],[sentiment score]] &gt; 0.5, "Positive", IF(StockData[[#This Row],[sentiment score]] &lt; -0.5, "Negative", "Neutral"))</f>
        <v>Neutral</v>
      </c>
    </row>
    <row r="2039" spans="1:15" x14ac:dyDescent="0.3">
      <c r="A2039" s="1">
        <v>42872</v>
      </c>
      <c r="B2039" s="2">
        <v>314.39</v>
      </c>
      <c r="C2039" s="2">
        <v>314.63</v>
      </c>
      <c r="D2039" s="2">
        <v>305.5</v>
      </c>
      <c r="E2039" s="2">
        <v>306.11</v>
      </c>
      <c r="F2039" s="2">
        <v>6675795</v>
      </c>
      <c r="G2039" s="27" t="str">
        <f>TEXT(StockData[[#This Row],[Date]],"dddd")</f>
        <v>Wednesday</v>
      </c>
      <c r="H2039" s="27" t="str">
        <f>TEXT(StockData[[#This Row],[Date]],"mmm yyyy")</f>
        <v>May 2017</v>
      </c>
      <c r="I2039" s="2">
        <f>StockData[[#This Row],[high]] - StockData[[#This Row],[low]]</f>
        <v>9.1299999999999955</v>
      </c>
      <c r="J2039" s="27" t="str">
        <f>IF(StockData[[#This Row],[high]]=_xlfn.MAXIFS(StockData[high],StockData[Date],"&lt;="&amp;StockData[[#This Row],[Date]]),"New High","Repeat")</f>
        <v>Repeat</v>
      </c>
      <c r="K2039" s="27" t="str">
        <f>IF(StockData[[#This Row],[Spread]]&lt;5,"Low",IF(StockData[[#This Row],[Spread]]&lt;=15,"Medium","High"))</f>
        <v>Medium</v>
      </c>
      <c r="L2039" s="27" t="str">
        <f>IF(StockData[[#This Row],[Spread]] &gt; AVERAGE(StockData[Spread]) * 1.2, "High", IF(StockData[[#This Row],[Spread]] &lt; AVERAGE(StockData[Spread]) * 0.8, "Low", "Medium"))</f>
        <v>Low</v>
      </c>
      <c r="M2039" s="13">
        <f>(StockData[[#This Row],[close]] - StockData[[#This Row],[open]] )/ StockData[[#This Row],[open]]</f>
        <v>-2.6336715544387459E-2</v>
      </c>
      <c r="N2039" s="27">
        <f>IF(StockData[[#This Row],[change%]] &gt; 0.02, 0.9, IF(StockData[[#This Row],[change%]] &lt; -0.02, -0.9, 0))</f>
        <v>-0.9</v>
      </c>
      <c r="O2039" s="27" t="str">
        <f>IF(StockData[[#This Row],[sentiment score]] &gt; 0.5, "Positive", IF(StockData[[#This Row],[sentiment score]] &lt; -0.5, "Negative", "Neutral"))</f>
        <v>Negative</v>
      </c>
    </row>
    <row r="2040" spans="1:15" x14ac:dyDescent="0.3">
      <c r="A2040" s="1">
        <v>42871</v>
      </c>
      <c r="B2040" s="2">
        <v>317.58999999999997</v>
      </c>
      <c r="C2040" s="2">
        <v>320.06</v>
      </c>
      <c r="D2040" s="2">
        <v>315.14</v>
      </c>
      <c r="E2040" s="2">
        <v>317.01</v>
      </c>
      <c r="F2040" s="2">
        <v>4121619</v>
      </c>
      <c r="G2040" s="27" t="str">
        <f>TEXT(StockData[[#This Row],[Date]],"dddd")</f>
        <v>Tuesday</v>
      </c>
      <c r="H2040" s="27" t="str">
        <f>TEXT(StockData[[#This Row],[Date]],"mmm yyyy")</f>
        <v>May 2017</v>
      </c>
      <c r="I2040" s="2">
        <f>StockData[[#This Row],[high]] - StockData[[#This Row],[low]]</f>
        <v>4.9200000000000159</v>
      </c>
      <c r="J2040" s="27" t="str">
        <f>IF(StockData[[#This Row],[high]]=_xlfn.MAXIFS(StockData[high],StockData[Date],"&lt;="&amp;StockData[[#This Row],[Date]]),"New High","Repeat")</f>
        <v>Repeat</v>
      </c>
      <c r="K2040" s="27" t="str">
        <f>IF(StockData[[#This Row],[Spread]]&lt;5,"Low",IF(StockData[[#This Row],[Spread]]&lt;=15,"Medium","High"))</f>
        <v>Low</v>
      </c>
      <c r="L2040" s="27" t="str">
        <f>IF(StockData[[#This Row],[Spread]] &gt; AVERAGE(StockData[Spread]) * 1.2, "High", IF(StockData[[#This Row],[Spread]] &lt; AVERAGE(StockData[Spread]) * 0.8, "Low", "Medium"))</f>
        <v>Low</v>
      </c>
      <c r="M2040" s="13">
        <f>(StockData[[#This Row],[close]] - StockData[[#This Row],[open]] )/ StockData[[#This Row],[open]]</f>
        <v>-1.8262539752510599E-3</v>
      </c>
      <c r="N2040" s="27">
        <f>IF(StockData[[#This Row],[change%]] &gt; 0.02, 0.9, IF(StockData[[#This Row],[change%]] &lt; -0.02, -0.9, 0))</f>
        <v>0</v>
      </c>
      <c r="O2040" s="27" t="str">
        <f>IF(StockData[[#This Row],[sentiment score]] &gt; 0.5, "Positive", IF(StockData[[#This Row],[sentiment score]] &lt; -0.5, "Negative", "Neutral"))</f>
        <v>Neutral</v>
      </c>
    </row>
    <row r="2041" spans="1:15" x14ac:dyDescent="0.3">
      <c r="A2041" s="1">
        <v>42870</v>
      </c>
      <c r="B2041" s="2">
        <v>318.38</v>
      </c>
      <c r="C2041" s="2">
        <v>320.2</v>
      </c>
      <c r="D2041" s="2">
        <v>312.52999999999997</v>
      </c>
      <c r="E2041" s="2">
        <v>315.88</v>
      </c>
      <c r="F2041" s="2">
        <v>7568594</v>
      </c>
      <c r="G2041" s="27" t="str">
        <f>TEXT(StockData[[#This Row],[Date]],"dddd")</f>
        <v>Monday</v>
      </c>
      <c r="H2041" s="27" t="str">
        <f>TEXT(StockData[[#This Row],[Date]],"mmm yyyy")</f>
        <v>May 2017</v>
      </c>
      <c r="I2041" s="2">
        <f>StockData[[#This Row],[high]] - StockData[[#This Row],[low]]</f>
        <v>7.6700000000000159</v>
      </c>
      <c r="J2041" s="27" t="str">
        <f>IF(StockData[[#This Row],[high]]=_xlfn.MAXIFS(StockData[high],StockData[Date],"&lt;="&amp;StockData[[#This Row],[Date]]),"New High","Repeat")</f>
        <v>Repeat</v>
      </c>
      <c r="K2041" s="27" t="str">
        <f>IF(StockData[[#This Row],[Spread]]&lt;5,"Low",IF(StockData[[#This Row],[Spread]]&lt;=15,"Medium","High"))</f>
        <v>Medium</v>
      </c>
      <c r="L2041" s="27" t="str">
        <f>IF(StockData[[#This Row],[Spread]] &gt; AVERAGE(StockData[Spread]) * 1.2, "High", IF(StockData[[#This Row],[Spread]] &lt; AVERAGE(StockData[Spread]) * 0.8, "Low", "Medium"))</f>
        <v>Low</v>
      </c>
      <c r="M2041" s="13">
        <f>(StockData[[#This Row],[close]] - StockData[[#This Row],[open]] )/ StockData[[#This Row],[open]]</f>
        <v>-7.8522520258810236E-3</v>
      </c>
      <c r="N2041" s="27">
        <f>IF(StockData[[#This Row],[change%]] &gt; 0.02, 0.9, IF(StockData[[#This Row],[change%]] &lt; -0.02, -0.9, 0))</f>
        <v>0</v>
      </c>
      <c r="O2041" s="27" t="str">
        <f>IF(StockData[[#This Row],[sentiment score]] &gt; 0.5, "Positive", IF(StockData[[#This Row],[sentiment score]] &lt; -0.5, "Negative", "Neutral"))</f>
        <v>Neutral</v>
      </c>
    </row>
    <row r="2042" spans="1:15" x14ac:dyDescent="0.3">
      <c r="A2042" s="1">
        <v>42867</v>
      </c>
      <c r="B2042" s="2">
        <v>325.48</v>
      </c>
      <c r="C2042" s="2">
        <v>327</v>
      </c>
      <c r="D2042" s="2">
        <v>321.52999999999997</v>
      </c>
      <c r="E2042" s="2">
        <v>324.81</v>
      </c>
      <c r="F2042" s="2">
        <v>4114166</v>
      </c>
      <c r="G2042" s="27" t="str">
        <f>TEXT(StockData[[#This Row],[Date]],"dddd")</f>
        <v>Friday</v>
      </c>
      <c r="H2042" s="27" t="str">
        <f>TEXT(StockData[[#This Row],[Date]],"mmm yyyy")</f>
        <v>May 2017</v>
      </c>
      <c r="I2042" s="2">
        <f>StockData[[#This Row],[high]] - StockData[[#This Row],[low]]</f>
        <v>5.4700000000000273</v>
      </c>
      <c r="J2042" s="27" t="str">
        <f>IF(StockData[[#This Row],[high]]=_xlfn.MAXIFS(StockData[high],StockData[Date],"&lt;="&amp;StockData[[#This Row],[Date]]),"New High","Repeat")</f>
        <v>Repeat</v>
      </c>
      <c r="K2042" s="27" t="str">
        <f>IF(StockData[[#This Row],[Spread]]&lt;5,"Low",IF(StockData[[#This Row],[Spread]]&lt;=15,"Medium","High"))</f>
        <v>Medium</v>
      </c>
      <c r="L2042" s="27" t="str">
        <f>IF(StockData[[#This Row],[Spread]] &gt; AVERAGE(StockData[Spread]) * 1.2, "High", IF(StockData[[#This Row],[Spread]] &lt; AVERAGE(StockData[Spread]) * 0.8, "Low", "Medium"))</f>
        <v>Low</v>
      </c>
      <c r="M2042" s="13">
        <f>(StockData[[#This Row],[close]] - StockData[[#This Row],[open]] )/ StockData[[#This Row],[open]]</f>
        <v>-2.0584982180165169E-3</v>
      </c>
      <c r="N2042" s="27">
        <f>IF(StockData[[#This Row],[change%]] &gt; 0.02, 0.9, IF(StockData[[#This Row],[change%]] &lt; -0.02, -0.9, 0))</f>
        <v>0</v>
      </c>
      <c r="O2042" s="27" t="str">
        <f>IF(StockData[[#This Row],[sentiment score]] &gt; 0.5, "Positive", IF(StockData[[#This Row],[sentiment score]] &lt; -0.5, "Negative", "Neutral"))</f>
        <v>Neutral</v>
      </c>
    </row>
    <row r="2043" spans="1:15" x14ac:dyDescent="0.3">
      <c r="A2043" s="1">
        <v>42866</v>
      </c>
      <c r="B2043" s="2">
        <v>323.39999999999998</v>
      </c>
      <c r="C2043" s="2">
        <v>326</v>
      </c>
      <c r="D2043" s="2">
        <v>319.60000000000002</v>
      </c>
      <c r="E2043" s="2">
        <v>323.10000000000002</v>
      </c>
      <c r="F2043" s="2">
        <v>4693235</v>
      </c>
      <c r="G2043" s="27" t="str">
        <f>TEXT(StockData[[#This Row],[Date]],"dddd")</f>
        <v>Thursday</v>
      </c>
      <c r="H2043" s="27" t="str">
        <f>TEXT(StockData[[#This Row],[Date]],"mmm yyyy")</f>
        <v>May 2017</v>
      </c>
      <c r="I2043" s="2">
        <f>StockData[[#This Row],[high]] - StockData[[#This Row],[low]]</f>
        <v>6.3999999999999773</v>
      </c>
      <c r="J2043" s="27" t="str">
        <f>IF(StockData[[#This Row],[high]]=_xlfn.MAXIFS(StockData[high],StockData[Date],"&lt;="&amp;StockData[[#This Row],[Date]]),"New High","Repeat")</f>
        <v>Repeat</v>
      </c>
      <c r="K2043" s="27" t="str">
        <f>IF(StockData[[#This Row],[Spread]]&lt;5,"Low",IF(StockData[[#This Row],[Spread]]&lt;=15,"Medium","High"))</f>
        <v>Medium</v>
      </c>
      <c r="L2043" s="27" t="str">
        <f>IF(StockData[[#This Row],[Spread]] &gt; AVERAGE(StockData[Spread]) * 1.2, "High", IF(StockData[[#This Row],[Spread]] &lt; AVERAGE(StockData[Spread]) * 0.8, "Low", "Medium"))</f>
        <v>Low</v>
      </c>
      <c r="M2043" s="13">
        <f>(StockData[[#This Row],[close]] - StockData[[#This Row],[open]] )/ StockData[[#This Row],[open]]</f>
        <v>-9.2764378478650143E-4</v>
      </c>
      <c r="N2043" s="27">
        <f>IF(StockData[[#This Row],[change%]] &gt; 0.02, 0.9, IF(StockData[[#This Row],[change%]] &lt; -0.02, -0.9, 0))</f>
        <v>0</v>
      </c>
      <c r="O2043" s="27" t="str">
        <f>IF(StockData[[#This Row],[sentiment score]] &gt; 0.5, "Positive", IF(StockData[[#This Row],[sentiment score]] &lt; -0.5, "Negative", "Neutral"))</f>
        <v>Neutral</v>
      </c>
    </row>
    <row r="2044" spans="1:15" x14ac:dyDescent="0.3">
      <c r="A2044" s="1">
        <v>42865</v>
      </c>
      <c r="B2044" s="2">
        <v>321.56</v>
      </c>
      <c r="C2044" s="2">
        <v>325.5</v>
      </c>
      <c r="D2044" s="2">
        <v>318.12</v>
      </c>
      <c r="E2044" s="2">
        <v>325.22000000000003</v>
      </c>
      <c r="F2044" s="2">
        <v>5681214</v>
      </c>
      <c r="G2044" s="27" t="str">
        <f>TEXT(StockData[[#This Row],[Date]],"dddd")</f>
        <v>Wednesday</v>
      </c>
      <c r="H2044" s="27" t="str">
        <f>TEXT(StockData[[#This Row],[Date]],"mmm yyyy")</f>
        <v>May 2017</v>
      </c>
      <c r="I2044" s="2">
        <f>StockData[[#This Row],[high]] - StockData[[#This Row],[low]]</f>
        <v>7.3799999999999955</v>
      </c>
      <c r="J2044" s="27" t="str">
        <f>IF(StockData[[#This Row],[high]]=_xlfn.MAXIFS(StockData[high],StockData[Date],"&lt;="&amp;StockData[[#This Row],[Date]]),"New High","Repeat")</f>
        <v>Repeat</v>
      </c>
      <c r="K2044" s="27" t="str">
        <f>IF(StockData[[#This Row],[Spread]]&lt;5,"Low",IF(StockData[[#This Row],[Spread]]&lt;=15,"Medium","High"))</f>
        <v>Medium</v>
      </c>
      <c r="L2044" s="27" t="str">
        <f>IF(StockData[[#This Row],[Spread]] &gt; AVERAGE(StockData[Spread]) * 1.2, "High", IF(StockData[[#This Row],[Spread]] &lt; AVERAGE(StockData[Spread]) * 0.8, "Low", "Medium"))</f>
        <v>Low</v>
      </c>
      <c r="M2044" s="13">
        <f>(StockData[[#This Row],[close]] - StockData[[#This Row],[open]] )/ StockData[[#This Row],[open]]</f>
        <v>1.1382012688145369E-2</v>
      </c>
      <c r="N2044" s="27">
        <f>IF(StockData[[#This Row],[change%]] &gt; 0.02, 0.9, IF(StockData[[#This Row],[change%]] &lt; -0.02, -0.9, 0))</f>
        <v>0</v>
      </c>
      <c r="O2044" s="27" t="str">
        <f>IF(StockData[[#This Row],[sentiment score]] &gt; 0.5, "Positive", IF(StockData[[#This Row],[sentiment score]] &lt; -0.5, "Negative", "Neutral"))</f>
        <v>Neutral</v>
      </c>
    </row>
    <row r="2045" spans="1:15" x14ac:dyDescent="0.3">
      <c r="A2045" s="1">
        <v>42864</v>
      </c>
      <c r="B2045" s="2">
        <v>309.38</v>
      </c>
      <c r="C2045" s="2">
        <v>321.99</v>
      </c>
      <c r="D2045" s="2">
        <v>309.10000000000002</v>
      </c>
      <c r="E2045" s="2">
        <v>321.26</v>
      </c>
      <c r="F2045" s="2">
        <v>9596356</v>
      </c>
      <c r="G2045" s="27" t="str">
        <f>TEXT(StockData[[#This Row],[Date]],"dddd")</f>
        <v>Tuesday</v>
      </c>
      <c r="H2045" s="27" t="str">
        <f>TEXT(StockData[[#This Row],[Date]],"mmm yyyy")</f>
        <v>May 2017</v>
      </c>
      <c r="I2045" s="2">
        <f>StockData[[#This Row],[high]] - StockData[[#This Row],[low]]</f>
        <v>12.889999999999986</v>
      </c>
      <c r="J2045" s="27" t="str">
        <f>IF(StockData[[#This Row],[high]]=_xlfn.MAXIFS(StockData[high],StockData[Date],"&lt;="&amp;StockData[[#This Row],[Date]]),"New High","Repeat")</f>
        <v>Repeat</v>
      </c>
      <c r="K2045" s="27" t="str">
        <f>IF(StockData[[#This Row],[Spread]]&lt;5,"Low",IF(StockData[[#This Row],[Spread]]&lt;=15,"Medium","High"))</f>
        <v>Medium</v>
      </c>
      <c r="L2045" s="27" t="str">
        <f>IF(StockData[[#This Row],[Spread]] &gt; AVERAGE(StockData[Spread]) * 1.2, "High", IF(StockData[[#This Row],[Spread]] &lt; AVERAGE(StockData[Spread]) * 0.8, "Low", "Medium"))</f>
        <v>Medium</v>
      </c>
      <c r="M2045" s="13">
        <f>(StockData[[#This Row],[close]] - StockData[[#This Row],[open]] )/ StockData[[#This Row],[open]]</f>
        <v>3.8399379403969217E-2</v>
      </c>
      <c r="N2045" s="27">
        <f>IF(StockData[[#This Row],[change%]] &gt; 0.02, 0.9, IF(StockData[[#This Row],[change%]] &lt; -0.02, -0.9, 0))</f>
        <v>0.9</v>
      </c>
      <c r="O2045" s="27" t="str">
        <f>IF(StockData[[#This Row],[sentiment score]] &gt; 0.5, "Positive", IF(StockData[[#This Row],[sentiment score]] &lt; -0.5, "Negative", "Neutral"))</f>
        <v>Positive</v>
      </c>
    </row>
    <row r="2046" spans="1:15" x14ac:dyDescent="0.3">
      <c r="A2046" s="1">
        <v>42863</v>
      </c>
      <c r="B2046" s="2">
        <v>310.89999999999998</v>
      </c>
      <c r="C2046" s="2">
        <v>313.79000000000002</v>
      </c>
      <c r="D2046" s="2">
        <v>305.82</v>
      </c>
      <c r="E2046" s="2">
        <v>307.19</v>
      </c>
      <c r="F2046" s="2">
        <v>6981229</v>
      </c>
      <c r="G2046" s="27" t="str">
        <f>TEXT(StockData[[#This Row],[Date]],"dddd")</f>
        <v>Monday</v>
      </c>
      <c r="H2046" s="27" t="str">
        <f>TEXT(StockData[[#This Row],[Date]],"mmm yyyy")</f>
        <v>May 2017</v>
      </c>
      <c r="I2046" s="2">
        <f>StockData[[#This Row],[high]] - StockData[[#This Row],[low]]</f>
        <v>7.9700000000000273</v>
      </c>
      <c r="J2046" s="27" t="str">
        <f>IF(StockData[[#This Row],[high]]=_xlfn.MAXIFS(StockData[high],StockData[Date],"&lt;="&amp;StockData[[#This Row],[Date]]),"New High","Repeat")</f>
        <v>Repeat</v>
      </c>
      <c r="K2046" s="27" t="str">
        <f>IF(StockData[[#This Row],[Spread]]&lt;5,"Low",IF(StockData[[#This Row],[Spread]]&lt;=15,"Medium","High"))</f>
        <v>Medium</v>
      </c>
      <c r="L2046" s="27" t="str">
        <f>IF(StockData[[#This Row],[Spread]] &gt; AVERAGE(StockData[Spread]) * 1.2, "High", IF(StockData[[#This Row],[Spread]] &lt; AVERAGE(StockData[Spread]) * 0.8, "Low", "Medium"))</f>
        <v>Low</v>
      </c>
      <c r="M2046" s="13">
        <f>(StockData[[#This Row],[close]] - StockData[[#This Row],[open]] )/ StockData[[#This Row],[open]]</f>
        <v>-1.1933097458989964E-2</v>
      </c>
      <c r="N2046" s="27">
        <f>IF(StockData[[#This Row],[change%]] &gt; 0.02, 0.9, IF(StockData[[#This Row],[change%]] &lt; -0.02, -0.9, 0))</f>
        <v>0</v>
      </c>
      <c r="O2046" s="27" t="str">
        <f>IF(StockData[[#This Row],[sentiment score]] &gt; 0.5, "Positive", IF(StockData[[#This Row],[sentiment score]] &lt; -0.5, "Negative", "Neutral"))</f>
        <v>Neutral</v>
      </c>
    </row>
    <row r="2047" spans="1:15" x14ac:dyDescent="0.3">
      <c r="A2047" s="1">
        <v>42860</v>
      </c>
      <c r="B2047" s="2">
        <v>298</v>
      </c>
      <c r="C2047" s="2">
        <v>308.55</v>
      </c>
      <c r="D2047" s="2">
        <v>296.8</v>
      </c>
      <c r="E2047" s="2">
        <v>308.35000000000002</v>
      </c>
      <c r="F2047" s="2">
        <v>8084153</v>
      </c>
      <c r="G2047" s="27" t="str">
        <f>TEXT(StockData[[#This Row],[Date]],"dddd")</f>
        <v>Friday</v>
      </c>
      <c r="H2047" s="27" t="str">
        <f>TEXT(StockData[[#This Row],[Date]],"mmm yyyy")</f>
        <v>May 2017</v>
      </c>
      <c r="I2047" s="2">
        <f>StockData[[#This Row],[high]] - StockData[[#This Row],[low]]</f>
        <v>11.75</v>
      </c>
      <c r="J2047" s="27" t="str">
        <f>IF(StockData[[#This Row],[high]]=_xlfn.MAXIFS(StockData[high],StockData[Date],"&lt;="&amp;StockData[[#This Row],[Date]]),"New High","Repeat")</f>
        <v>Repeat</v>
      </c>
      <c r="K2047" s="27" t="str">
        <f>IF(StockData[[#This Row],[Spread]]&lt;5,"Low",IF(StockData[[#This Row],[Spread]]&lt;=15,"Medium","High"))</f>
        <v>Medium</v>
      </c>
      <c r="L2047" s="27" t="str">
        <f>IF(StockData[[#This Row],[Spread]] &gt; AVERAGE(StockData[Spread]) * 1.2, "High", IF(StockData[[#This Row],[Spread]] &lt; AVERAGE(StockData[Spread]) * 0.8, "Low", "Medium"))</f>
        <v>Medium</v>
      </c>
      <c r="M2047" s="13">
        <f>(StockData[[#This Row],[close]] - StockData[[#This Row],[open]] )/ StockData[[#This Row],[open]]</f>
        <v>3.473154362416115E-2</v>
      </c>
      <c r="N2047" s="27">
        <f>IF(StockData[[#This Row],[change%]] &gt; 0.02, 0.9, IF(StockData[[#This Row],[change%]] &lt; -0.02, -0.9, 0))</f>
        <v>0.9</v>
      </c>
      <c r="O2047" s="27" t="str">
        <f>IF(StockData[[#This Row],[sentiment score]] &gt; 0.5, "Positive", IF(StockData[[#This Row],[sentiment score]] &lt; -0.5, "Negative", "Neutral"))</f>
        <v>Positive</v>
      </c>
    </row>
    <row r="2048" spans="1:15" x14ac:dyDescent="0.3">
      <c r="A2048" s="1">
        <v>42859</v>
      </c>
      <c r="B2048" s="2">
        <v>307.435</v>
      </c>
      <c r="C2048" s="2">
        <v>307.77</v>
      </c>
      <c r="D2048" s="2">
        <v>290.76010000000002</v>
      </c>
      <c r="E2048" s="2">
        <v>295.45999999999998</v>
      </c>
      <c r="F2048" s="2">
        <v>14039582</v>
      </c>
      <c r="G2048" s="27" t="str">
        <f>TEXT(StockData[[#This Row],[Date]],"dddd")</f>
        <v>Thursday</v>
      </c>
      <c r="H2048" s="27" t="str">
        <f>TEXT(StockData[[#This Row],[Date]],"mmm yyyy")</f>
        <v>May 2017</v>
      </c>
      <c r="I2048" s="2">
        <f>StockData[[#This Row],[high]] - StockData[[#This Row],[low]]</f>
        <v>17.009899999999959</v>
      </c>
      <c r="J2048" s="27" t="str">
        <f>IF(StockData[[#This Row],[high]]=_xlfn.MAXIFS(StockData[high],StockData[Date],"&lt;="&amp;StockData[[#This Row],[Date]]),"New High","Repeat")</f>
        <v>Repeat</v>
      </c>
      <c r="K2048" s="27" t="str">
        <f>IF(StockData[[#This Row],[Spread]]&lt;5,"Low",IF(StockData[[#This Row],[Spread]]&lt;=15,"Medium","High"))</f>
        <v>High</v>
      </c>
      <c r="L2048" s="27" t="str">
        <f>IF(StockData[[#This Row],[Spread]] &gt; AVERAGE(StockData[Spread]) * 1.2, "High", IF(StockData[[#This Row],[Spread]] &lt; AVERAGE(StockData[Spread]) * 0.8, "Low", "Medium"))</f>
        <v>High</v>
      </c>
      <c r="M2048" s="13">
        <f>(StockData[[#This Row],[close]] - StockData[[#This Row],[open]] )/ StockData[[#This Row],[open]]</f>
        <v>-3.8951323043895529E-2</v>
      </c>
      <c r="N2048" s="27">
        <f>IF(StockData[[#This Row],[change%]] &gt; 0.02, 0.9, IF(StockData[[#This Row],[change%]] &lt; -0.02, -0.9, 0))</f>
        <v>-0.9</v>
      </c>
      <c r="O2048" s="27" t="str">
        <f>IF(StockData[[#This Row],[sentiment score]] &gt; 0.5, "Positive", IF(StockData[[#This Row],[sentiment score]] &lt; -0.5, "Negative", "Neutral"))</f>
        <v>Negative</v>
      </c>
    </row>
    <row r="2049" spans="1:15" x14ac:dyDescent="0.3">
      <c r="A2049" s="1">
        <v>42858</v>
      </c>
      <c r="B2049" s="2">
        <v>317.67</v>
      </c>
      <c r="C2049" s="2">
        <v>321.52999999999997</v>
      </c>
      <c r="D2049" s="2">
        <v>310.45</v>
      </c>
      <c r="E2049" s="2">
        <v>311.02</v>
      </c>
      <c r="F2049" s="2">
        <v>6278906</v>
      </c>
      <c r="G2049" s="27" t="str">
        <f>TEXT(StockData[[#This Row],[Date]],"dddd")</f>
        <v>Wednesday</v>
      </c>
      <c r="H2049" s="27" t="str">
        <f>TEXT(StockData[[#This Row],[Date]],"mmm yyyy")</f>
        <v>May 2017</v>
      </c>
      <c r="I2049" s="2">
        <f>StockData[[#This Row],[high]] - StockData[[#This Row],[low]]</f>
        <v>11.079999999999984</v>
      </c>
      <c r="J2049" s="27" t="str">
        <f>IF(StockData[[#This Row],[high]]=_xlfn.MAXIFS(StockData[high],StockData[Date],"&lt;="&amp;StockData[[#This Row],[Date]]),"New High","Repeat")</f>
        <v>Repeat</v>
      </c>
      <c r="K2049" s="27" t="str">
        <f>IF(StockData[[#This Row],[Spread]]&lt;5,"Low",IF(StockData[[#This Row],[Spread]]&lt;=15,"Medium","High"))</f>
        <v>Medium</v>
      </c>
      <c r="L2049" s="27" t="str">
        <f>IF(StockData[[#This Row],[Spread]] &gt; AVERAGE(StockData[Spread]) * 1.2, "High", IF(StockData[[#This Row],[Spread]] &lt; AVERAGE(StockData[Spread]) * 0.8, "Low", "Medium"))</f>
        <v>Medium</v>
      </c>
      <c r="M2049" s="13">
        <f>(StockData[[#This Row],[close]] - StockData[[#This Row],[open]] )/ StockData[[#This Row],[open]]</f>
        <v>-2.0933673308779658E-2</v>
      </c>
      <c r="N2049" s="27">
        <f>IF(StockData[[#This Row],[change%]] &gt; 0.02, 0.9, IF(StockData[[#This Row],[change%]] &lt; -0.02, -0.9, 0))</f>
        <v>-0.9</v>
      </c>
      <c r="O2049" s="27" t="str">
        <f>IF(StockData[[#This Row],[sentiment score]] &gt; 0.5, "Positive", IF(StockData[[#This Row],[sentiment score]] &lt; -0.5, "Negative", "Neutral"))</f>
        <v>Negative</v>
      </c>
    </row>
    <row r="2050" spans="1:15" x14ac:dyDescent="0.3">
      <c r="A2050" s="1">
        <v>42857</v>
      </c>
      <c r="B2050" s="2">
        <v>324</v>
      </c>
      <c r="C2050" s="2">
        <v>327.65989999999999</v>
      </c>
      <c r="D2050" s="2">
        <v>316.56009999999998</v>
      </c>
      <c r="E2050" s="2">
        <v>318.89</v>
      </c>
      <c r="F2050" s="2">
        <v>5242868</v>
      </c>
      <c r="G2050" s="27" t="str">
        <f>TEXT(StockData[[#This Row],[Date]],"dddd")</f>
        <v>Tuesday</v>
      </c>
      <c r="H2050" s="27" t="str">
        <f>TEXT(StockData[[#This Row],[Date]],"mmm yyyy")</f>
        <v>May 2017</v>
      </c>
      <c r="I2050" s="2">
        <f>StockData[[#This Row],[high]] - StockData[[#This Row],[low]]</f>
        <v>11.099800000000016</v>
      </c>
      <c r="J2050" s="27" t="str">
        <f>IF(StockData[[#This Row],[high]]=_xlfn.MAXIFS(StockData[high],StockData[Date],"&lt;="&amp;StockData[[#This Row],[Date]]),"New High","Repeat")</f>
        <v>New High</v>
      </c>
      <c r="K2050" s="27" t="str">
        <f>IF(StockData[[#This Row],[Spread]]&lt;5,"Low",IF(StockData[[#This Row],[Spread]]&lt;=15,"Medium","High"))</f>
        <v>Medium</v>
      </c>
      <c r="L2050" s="27" t="str">
        <f>IF(StockData[[#This Row],[Spread]] &gt; AVERAGE(StockData[Spread]) * 1.2, "High", IF(StockData[[#This Row],[Spread]] &lt; AVERAGE(StockData[Spread]) * 0.8, "Low", "Medium"))</f>
        <v>Medium</v>
      </c>
      <c r="M2050" s="13">
        <f>(StockData[[#This Row],[close]] - StockData[[#This Row],[open]] )/ StockData[[#This Row],[open]]</f>
        <v>-1.5771604938271646E-2</v>
      </c>
      <c r="N2050" s="27">
        <f>IF(StockData[[#This Row],[change%]] &gt; 0.02, 0.9, IF(StockData[[#This Row],[change%]] &lt; -0.02, -0.9, 0))</f>
        <v>0</v>
      </c>
      <c r="O2050" s="27" t="str">
        <f>IF(StockData[[#This Row],[sentiment score]] &gt; 0.5, "Positive", IF(StockData[[#This Row],[sentiment score]] &lt; -0.5, "Negative", "Neutral"))</f>
        <v>Neutral</v>
      </c>
    </row>
    <row r="2051" spans="1:15" x14ac:dyDescent="0.3">
      <c r="A2051" s="1">
        <v>42856</v>
      </c>
      <c r="B2051" s="2">
        <v>314.88</v>
      </c>
      <c r="C2051" s="2">
        <v>327.25</v>
      </c>
      <c r="D2051" s="2">
        <v>314.81</v>
      </c>
      <c r="E2051" s="2">
        <v>322.83</v>
      </c>
      <c r="F2051" s="2">
        <v>8480546</v>
      </c>
      <c r="G2051" s="27" t="str">
        <f>TEXT(StockData[[#This Row],[Date]],"dddd")</f>
        <v>Monday</v>
      </c>
      <c r="H2051" s="27" t="str">
        <f>TEXT(StockData[[#This Row],[Date]],"mmm yyyy")</f>
        <v>May 2017</v>
      </c>
      <c r="I2051" s="2">
        <f>StockData[[#This Row],[high]] - StockData[[#This Row],[low]]</f>
        <v>12.439999999999998</v>
      </c>
      <c r="J2051" s="27" t="str">
        <f>IF(StockData[[#This Row],[high]]=_xlfn.MAXIFS(StockData[high],StockData[Date],"&lt;="&amp;StockData[[#This Row],[Date]]),"New High","Repeat")</f>
        <v>New High</v>
      </c>
      <c r="K2051" s="27" t="str">
        <f>IF(StockData[[#This Row],[Spread]]&lt;5,"Low",IF(StockData[[#This Row],[Spread]]&lt;=15,"Medium","High"))</f>
        <v>Medium</v>
      </c>
      <c r="L2051" s="27" t="str">
        <f>IF(StockData[[#This Row],[Spread]] &gt; AVERAGE(StockData[Spread]) * 1.2, "High", IF(StockData[[#This Row],[Spread]] &lt; AVERAGE(StockData[Spread]) * 0.8, "Low", "Medium"))</f>
        <v>Medium</v>
      </c>
      <c r="M2051" s="13">
        <f>(StockData[[#This Row],[close]] - StockData[[#This Row],[open]] )/ StockData[[#This Row],[open]]</f>
        <v>2.524771341463411E-2</v>
      </c>
      <c r="N2051" s="27">
        <f>IF(StockData[[#This Row],[change%]] &gt; 0.02, 0.9, IF(StockData[[#This Row],[change%]] &lt; -0.02, -0.9, 0))</f>
        <v>0.9</v>
      </c>
      <c r="O2051" s="27" t="str">
        <f>IF(StockData[[#This Row],[sentiment score]] &gt; 0.5, "Positive", IF(StockData[[#This Row],[sentiment score]] &lt; -0.5, "Negative", "Neutral"))</f>
        <v>Positive</v>
      </c>
    </row>
    <row r="2052" spans="1:15" x14ac:dyDescent="0.3">
      <c r="A2052" s="1">
        <v>42853</v>
      </c>
      <c r="B2052" s="2">
        <v>309.83</v>
      </c>
      <c r="C2052" s="2">
        <v>314.8</v>
      </c>
      <c r="D2052" s="2">
        <v>308</v>
      </c>
      <c r="E2052" s="2">
        <v>314.07</v>
      </c>
      <c r="F2052" s="2">
        <v>4447619</v>
      </c>
      <c r="G2052" s="27" t="str">
        <f>TEXT(StockData[[#This Row],[Date]],"dddd")</f>
        <v>Friday</v>
      </c>
      <c r="H2052" s="27" t="str">
        <f>TEXT(StockData[[#This Row],[Date]],"mmm yyyy")</f>
        <v>Apr 2017</v>
      </c>
      <c r="I2052" s="2">
        <f>StockData[[#This Row],[high]] - StockData[[#This Row],[low]]</f>
        <v>6.8000000000000114</v>
      </c>
      <c r="J2052" s="27" t="str">
        <f>IF(StockData[[#This Row],[high]]=_xlfn.MAXIFS(StockData[high],StockData[Date],"&lt;="&amp;StockData[[#This Row],[Date]]),"New High","Repeat")</f>
        <v>New High</v>
      </c>
      <c r="K2052" s="27" t="str">
        <f>IF(StockData[[#This Row],[Spread]]&lt;5,"Low",IF(StockData[[#This Row],[Spread]]&lt;=15,"Medium","High"))</f>
        <v>Medium</v>
      </c>
      <c r="L2052" s="27" t="str">
        <f>IF(StockData[[#This Row],[Spread]] &gt; AVERAGE(StockData[Spread]) * 1.2, "High", IF(StockData[[#This Row],[Spread]] &lt; AVERAGE(StockData[Spread]) * 0.8, "Low", "Medium"))</f>
        <v>Low</v>
      </c>
      <c r="M2052" s="13">
        <f>(StockData[[#This Row],[close]] - StockData[[#This Row],[open]] )/ StockData[[#This Row],[open]]</f>
        <v>1.3684923990575507E-2</v>
      </c>
      <c r="N2052" s="27">
        <f>IF(StockData[[#This Row],[change%]] &gt; 0.02, 0.9, IF(StockData[[#This Row],[change%]] &lt; -0.02, -0.9, 0))</f>
        <v>0</v>
      </c>
      <c r="O2052" s="27" t="str">
        <f>IF(StockData[[#This Row],[sentiment score]] &gt; 0.5, "Positive", IF(StockData[[#This Row],[sentiment score]] &lt; -0.5, "Negative", "Neutral"))</f>
        <v>Neutral</v>
      </c>
    </row>
    <row r="2053" spans="1:15" x14ac:dyDescent="0.3">
      <c r="A2053" s="1">
        <v>42852</v>
      </c>
      <c r="B2053" s="2">
        <v>311.69</v>
      </c>
      <c r="C2053" s="2">
        <v>313.08999999999997</v>
      </c>
      <c r="D2053" s="2">
        <v>307.5</v>
      </c>
      <c r="E2053" s="2">
        <v>308.63</v>
      </c>
      <c r="F2053" s="2">
        <v>3430245</v>
      </c>
      <c r="G2053" s="27" t="str">
        <f>TEXT(StockData[[#This Row],[Date]],"dddd")</f>
        <v>Thursday</v>
      </c>
      <c r="H2053" s="27" t="str">
        <f>TEXT(StockData[[#This Row],[Date]],"mmm yyyy")</f>
        <v>Apr 2017</v>
      </c>
      <c r="I2053" s="2">
        <f>StockData[[#This Row],[high]] - StockData[[#This Row],[low]]</f>
        <v>5.589999999999975</v>
      </c>
      <c r="J2053" s="27" t="str">
        <f>IF(StockData[[#This Row],[high]]=_xlfn.MAXIFS(StockData[high],StockData[Date],"&lt;="&amp;StockData[[#This Row],[Date]]),"New High","Repeat")</f>
        <v>Repeat</v>
      </c>
      <c r="K2053" s="27" t="str">
        <f>IF(StockData[[#This Row],[Spread]]&lt;5,"Low",IF(StockData[[#This Row],[Spread]]&lt;=15,"Medium","High"))</f>
        <v>Medium</v>
      </c>
      <c r="L2053" s="27" t="str">
        <f>IF(StockData[[#This Row],[Spread]] &gt; AVERAGE(StockData[Spread]) * 1.2, "High", IF(StockData[[#This Row],[Spread]] &lt; AVERAGE(StockData[Spread]) * 0.8, "Low", "Medium"))</f>
        <v>Low</v>
      </c>
      <c r="M2053" s="13">
        <f>(StockData[[#This Row],[close]] - StockData[[#This Row],[open]] )/ StockData[[#This Row],[open]]</f>
        <v>-9.8174468221630534E-3</v>
      </c>
      <c r="N2053" s="27">
        <f>IF(StockData[[#This Row],[change%]] &gt; 0.02, 0.9, IF(StockData[[#This Row],[change%]] &lt; -0.02, -0.9, 0))</f>
        <v>0</v>
      </c>
      <c r="O2053" s="27" t="str">
        <f>IF(StockData[[#This Row],[sentiment score]] &gt; 0.5, "Positive", IF(StockData[[#This Row],[sentiment score]] &lt; -0.5, "Negative", "Neutral"))</f>
        <v>Neutral</v>
      </c>
    </row>
    <row r="2054" spans="1:15" x14ac:dyDescent="0.3">
      <c r="A2054" s="1">
        <v>42851</v>
      </c>
      <c r="B2054" s="2">
        <v>312.37</v>
      </c>
      <c r="C2054" s="2">
        <v>314.5</v>
      </c>
      <c r="D2054" s="2">
        <v>309</v>
      </c>
      <c r="E2054" s="2">
        <v>310.17</v>
      </c>
      <c r="F2054" s="2">
        <v>4184186</v>
      </c>
      <c r="G2054" s="27" t="str">
        <f>TEXT(StockData[[#This Row],[Date]],"dddd")</f>
        <v>Wednesday</v>
      </c>
      <c r="H2054" s="27" t="str">
        <f>TEXT(StockData[[#This Row],[Date]],"mmm yyyy")</f>
        <v>Apr 2017</v>
      </c>
      <c r="I2054" s="2">
        <f>StockData[[#This Row],[high]] - StockData[[#This Row],[low]]</f>
        <v>5.5</v>
      </c>
      <c r="J2054" s="27" t="str">
        <f>IF(StockData[[#This Row],[high]]=_xlfn.MAXIFS(StockData[high],StockData[Date],"&lt;="&amp;StockData[[#This Row],[Date]]),"New High","Repeat")</f>
        <v>New High</v>
      </c>
      <c r="K2054" s="27" t="str">
        <f>IF(StockData[[#This Row],[Spread]]&lt;5,"Low",IF(StockData[[#This Row],[Spread]]&lt;=15,"Medium","High"))</f>
        <v>Medium</v>
      </c>
      <c r="L2054" s="27" t="str">
        <f>IF(StockData[[#This Row],[Spread]] &gt; AVERAGE(StockData[Spread]) * 1.2, "High", IF(StockData[[#This Row],[Spread]] &lt; AVERAGE(StockData[Spread]) * 0.8, "Low", "Medium"))</f>
        <v>Low</v>
      </c>
      <c r="M2054" s="13">
        <f>(StockData[[#This Row],[close]] - StockData[[#This Row],[open]] )/ StockData[[#This Row],[open]]</f>
        <v>-7.0429298588212327E-3</v>
      </c>
      <c r="N2054" s="27">
        <f>IF(StockData[[#This Row],[change%]] &gt; 0.02, 0.9, IF(StockData[[#This Row],[change%]] &lt; -0.02, -0.9, 0))</f>
        <v>0</v>
      </c>
      <c r="O2054" s="27" t="str">
        <f>IF(StockData[[#This Row],[sentiment score]] &gt; 0.5, "Positive", IF(StockData[[#This Row],[sentiment score]] &lt; -0.5, "Negative", "Neutral"))</f>
        <v>Neutral</v>
      </c>
    </row>
    <row r="2055" spans="1:15" x14ac:dyDescent="0.3">
      <c r="A2055" s="1">
        <v>42850</v>
      </c>
      <c r="B2055" s="2">
        <v>308</v>
      </c>
      <c r="C2055" s="2">
        <v>313.98</v>
      </c>
      <c r="D2055" s="2">
        <v>305.86</v>
      </c>
      <c r="E2055" s="2">
        <v>313.79000000000002</v>
      </c>
      <c r="F2055" s="2">
        <v>6666406</v>
      </c>
      <c r="G2055" s="27" t="str">
        <f>TEXT(StockData[[#This Row],[Date]],"dddd")</f>
        <v>Tuesday</v>
      </c>
      <c r="H2055" s="27" t="str">
        <f>TEXT(StockData[[#This Row],[Date]],"mmm yyyy")</f>
        <v>Apr 2017</v>
      </c>
      <c r="I2055" s="2">
        <f>StockData[[#This Row],[high]] - StockData[[#This Row],[low]]</f>
        <v>8.1200000000000045</v>
      </c>
      <c r="J2055" s="27" t="str">
        <f>IF(StockData[[#This Row],[high]]=_xlfn.MAXIFS(StockData[high],StockData[Date],"&lt;="&amp;StockData[[#This Row],[Date]]),"New High","Repeat")</f>
        <v>New High</v>
      </c>
      <c r="K2055" s="27" t="str">
        <f>IF(StockData[[#This Row],[Spread]]&lt;5,"Low",IF(StockData[[#This Row],[Spread]]&lt;=15,"Medium","High"))</f>
        <v>Medium</v>
      </c>
      <c r="L2055" s="27" t="str">
        <f>IF(StockData[[#This Row],[Spread]] &gt; AVERAGE(StockData[Spread]) * 1.2, "High", IF(StockData[[#This Row],[Spread]] &lt; AVERAGE(StockData[Spread]) * 0.8, "Low", "Medium"))</f>
        <v>Low</v>
      </c>
      <c r="M2055" s="13">
        <f>(StockData[[#This Row],[close]] - StockData[[#This Row],[open]] )/ StockData[[#This Row],[open]]</f>
        <v>1.8798701298701367E-2</v>
      </c>
      <c r="N2055" s="27">
        <f>IF(StockData[[#This Row],[change%]] &gt; 0.02, 0.9, IF(StockData[[#This Row],[change%]] &lt; -0.02, -0.9, 0))</f>
        <v>0</v>
      </c>
      <c r="O2055" s="27" t="str">
        <f>IF(StockData[[#This Row],[sentiment score]] &gt; 0.5, "Positive", IF(StockData[[#This Row],[sentiment score]] &lt; -0.5, "Negative", "Neutral"))</f>
        <v>Neutral</v>
      </c>
    </row>
    <row r="2056" spans="1:15" x14ac:dyDescent="0.3">
      <c r="A2056" s="1">
        <v>42849</v>
      </c>
      <c r="B2056" s="2">
        <v>309.22000000000003</v>
      </c>
      <c r="C2056" s="2">
        <v>310.55</v>
      </c>
      <c r="D2056" s="2">
        <v>306.0215</v>
      </c>
      <c r="E2056" s="2">
        <v>308.02999999999997</v>
      </c>
      <c r="F2056" s="2">
        <v>5077561</v>
      </c>
      <c r="G2056" s="27" t="str">
        <f>TEXT(StockData[[#This Row],[Date]],"dddd")</f>
        <v>Monday</v>
      </c>
      <c r="H2056" s="27" t="str">
        <f>TEXT(StockData[[#This Row],[Date]],"mmm yyyy")</f>
        <v>Apr 2017</v>
      </c>
      <c r="I2056" s="2">
        <f>StockData[[#This Row],[high]] - StockData[[#This Row],[low]]</f>
        <v>4.5285000000000082</v>
      </c>
      <c r="J2056" s="27" t="str">
        <f>IF(StockData[[#This Row],[high]]=_xlfn.MAXIFS(StockData[high],StockData[Date],"&lt;="&amp;StockData[[#This Row],[Date]]),"New High","Repeat")</f>
        <v>Repeat</v>
      </c>
      <c r="K2056" s="27" t="str">
        <f>IF(StockData[[#This Row],[Spread]]&lt;5,"Low",IF(StockData[[#This Row],[Spread]]&lt;=15,"Medium","High"))</f>
        <v>Low</v>
      </c>
      <c r="L2056" s="27" t="str">
        <f>IF(StockData[[#This Row],[Spread]] &gt; AVERAGE(StockData[Spread]) * 1.2, "High", IF(StockData[[#This Row],[Spread]] &lt; AVERAGE(StockData[Spread]) * 0.8, "Low", "Medium"))</f>
        <v>Low</v>
      </c>
      <c r="M2056" s="13">
        <f>(StockData[[#This Row],[close]] - StockData[[#This Row],[open]] )/ StockData[[#This Row],[open]]</f>
        <v>-3.8483927300952542E-3</v>
      </c>
      <c r="N2056" s="27">
        <f>IF(StockData[[#This Row],[change%]] &gt; 0.02, 0.9, IF(StockData[[#This Row],[change%]] &lt; -0.02, -0.9, 0))</f>
        <v>0</v>
      </c>
      <c r="O2056" s="27" t="str">
        <f>IF(StockData[[#This Row],[sentiment score]] &gt; 0.5, "Positive", IF(StockData[[#This Row],[sentiment score]] &lt; -0.5, "Negative", "Neutral"))</f>
        <v>Neutral</v>
      </c>
    </row>
    <row r="2057" spans="1:15" x14ac:dyDescent="0.3">
      <c r="A2057" s="1">
        <v>42846</v>
      </c>
      <c r="B2057" s="2">
        <v>302</v>
      </c>
      <c r="C2057" s="2">
        <v>306.39999999999998</v>
      </c>
      <c r="D2057" s="2">
        <v>300.42</v>
      </c>
      <c r="E2057" s="2">
        <v>305.60000000000002</v>
      </c>
      <c r="F2057" s="2">
        <v>4509756</v>
      </c>
      <c r="G2057" s="27" t="str">
        <f>TEXT(StockData[[#This Row],[Date]],"dddd")</f>
        <v>Friday</v>
      </c>
      <c r="H2057" s="27" t="str">
        <f>TEXT(StockData[[#This Row],[Date]],"mmm yyyy")</f>
        <v>Apr 2017</v>
      </c>
      <c r="I2057" s="2">
        <f>StockData[[#This Row],[high]] - StockData[[#This Row],[low]]</f>
        <v>5.9799999999999613</v>
      </c>
      <c r="J2057" s="27" t="str">
        <f>IF(StockData[[#This Row],[high]]=_xlfn.MAXIFS(StockData[high],StockData[Date],"&lt;="&amp;StockData[[#This Row],[Date]]),"New High","Repeat")</f>
        <v>Repeat</v>
      </c>
      <c r="K2057" s="27" t="str">
        <f>IF(StockData[[#This Row],[Spread]]&lt;5,"Low",IF(StockData[[#This Row],[Spread]]&lt;=15,"Medium","High"))</f>
        <v>Medium</v>
      </c>
      <c r="L2057" s="27" t="str">
        <f>IF(StockData[[#This Row],[Spread]] &gt; AVERAGE(StockData[Spread]) * 1.2, "High", IF(StockData[[#This Row],[Spread]] &lt; AVERAGE(StockData[Spread]) * 0.8, "Low", "Medium"))</f>
        <v>Low</v>
      </c>
      <c r="M2057" s="13">
        <f>(StockData[[#This Row],[close]] - StockData[[#This Row],[open]] )/ StockData[[#This Row],[open]]</f>
        <v>1.1920529801324579E-2</v>
      </c>
      <c r="N2057" s="27">
        <f>IF(StockData[[#This Row],[change%]] &gt; 0.02, 0.9, IF(StockData[[#This Row],[change%]] &lt; -0.02, -0.9, 0))</f>
        <v>0</v>
      </c>
      <c r="O2057" s="27" t="str">
        <f>IF(StockData[[#This Row],[sentiment score]] &gt; 0.5, "Positive", IF(StockData[[#This Row],[sentiment score]] &lt; -0.5, "Negative", "Neutral"))</f>
        <v>Neutral</v>
      </c>
    </row>
    <row r="2058" spans="1:15" x14ac:dyDescent="0.3">
      <c r="A2058" s="1">
        <v>42845</v>
      </c>
      <c r="B2058" s="2">
        <v>306.51</v>
      </c>
      <c r="C2058" s="2">
        <v>309.14999999999998</v>
      </c>
      <c r="D2058" s="2">
        <v>300.23</v>
      </c>
      <c r="E2058" s="2">
        <v>302.51</v>
      </c>
      <c r="F2058" s="2">
        <v>6149352</v>
      </c>
      <c r="G2058" s="27" t="str">
        <f>TEXT(StockData[[#This Row],[Date]],"dddd")</f>
        <v>Thursday</v>
      </c>
      <c r="H2058" s="27" t="str">
        <f>TEXT(StockData[[#This Row],[Date]],"mmm yyyy")</f>
        <v>Apr 2017</v>
      </c>
      <c r="I2058" s="2">
        <f>StockData[[#This Row],[high]] - StockData[[#This Row],[low]]</f>
        <v>8.9199999999999591</v>
      </c>
      <c r="J2058" s="27" t="str">
        <f>IF(StockData[[#This Row],[high]]=_xlfn.MAXIFS(StockData[high],StockData[Date],"&lt;="&amp;StockData[[#This Row],[Date]]),"New High","Repeat")</f>
        <v>Repeat</v>
      </c>
      <c r="K2058" s="27" t="str">
        <f>IF(StockData[[#This Row],[Spread]]&lt;5,"Low",IF(StockData[[#This Row],[Spread]]&lt;=15,"Medium","High"))</f>
        <v>Medium</v>
      </c>
      <c r="L2058" s="27" t="str">
        <f>IF(StockData[[#This Row],[Spread]] &gt; AVERAGE(StockData[Spread]) * 1.2, "High", IF(StockData[[#This Row],[Spread]] &lt; AVERAGE(StockData[Spread]) * 0.8, "Low", "Medium"))</f>
        <v>Low</v>
      </c>
      <c r="M2058" s="13">
        <f>(StockData[[#This Row],[close]] - StockData[[#This Row],[open]] )/ StockData[[#This Row],[open]]</f>
        <v>-1.305014518286516E-2</v>
      </c>
      <c r="N2058" s="27">
        <f>IF(StockData[[#This Row],[change%]] &gt; 0.02, 0.9, IF(StockData[[#This Row],[change%]] &lt; -0.02, -0.9, 0))</f>
        <v>0</v>
      </c>
      <c r="O2058" s="27" t="str">
        <f>IF(StockData[[#This Row],[sentiment score]] &gt; 0.5, "Positive", IF(StockData[[#This Row],[sentiment score]] &lt; -0.5, "Negative", "Neutral"))</f>
        <v>Neutral</v>
      </c>
    </row>
    <row r="2059" spans="1:15" x14ac:dyDescent="0.3">
      <c r="A2059" s="1">
        <v>42844</v>
      </c>
      <c r="B2059" s="2">
        <v>302.45999999999998</v>
      </c>
      <c r="C2059" s="2">
        <v>306.62</v>
      </c>
      <c r="D2059" s="2">
        <v>302.11</v>
      </c>
      <c r="E2059" s="2">
        <v>305.52</v>
      </c>
      <c r="F2059" s="2">
        <v>3898024</v>
      </c>
      <c r="G2059" s="27" t="str">
        <f>TEXT(StockData[[#This Row],[Date]],"dddd")</f>
        <v>Wednesday</v>
      </c>
      <c r="H2059" s="27" t="str">
        <f>TEXT(StockData[[#This Row],[Date]],"mmm yyyy")</f>
        <v>Apr 2017</v>
      </c>
      <c r="I2059" s="2">
        <f>StockData[[#This Row],[high]] - StockData[[#This Row],[low]]</f>
        <v>4.5099999999999909</v>
      </c>
      <c r="J2059" s="27" t="str">
        <f>IF(StockData[[#This Row],[high]]=_xlfn.MAXIFS(StockData[high],StockData[Date],"&lt;="&amp;StockData[[#This Row],[Date]]),"New High","Repeat")</f>
        <v>Repeat</v>
      </c>
      <c r="K2059" s="27" t="str">
        <f>IF(StockData[[#This Row],[Spread]]&lt;5,"Low",IF(StockData[[#This Row],[Spread]]&lt;=15,"Medium","High"))</f>
        <v>Low</v>
      </c>
      <c r="L2059" s="27" t="str">
        <f>IF(StockData[[#This Row],[Spread]] &gt; AVERAGE(StockData[Spread]) * 1.2, "High", IF(StockData[[#This Row],[Spread]] &lt; AVERAGE(StockData[Spread]) * 0.8, "Low", "Medium"))</f>
        <v>Low</v>
      </c>
      <c r="M2059" s="13">
        <f>(StockData[[#This Row],[close]] - StockData[[#This Row],[open]] )/ StockData[[#This Row],[open]]</f>
        <v>1.0117040269787748E-2</v>
      </c>
      <c r="N2059" s="27">
        <f>IF(StockData[[#This Row],[change%]] &gt; 0.02, 0.9, IF(StockData[[#This Row],[change%]] &lt; -0.02, -0.9, 0))</f>
        <v>0</v>
      </c>
      <c r="O2059" s="27" t="str">
        <f>IF(StockData[[#This Row],[sentiment score]] &gt; 0.5, "Positive", IF(StockData[[#This Row],[sentiment score]] &lt; -0.5, "Negative", "Neutral"))</f>
        <v>Neutral</v>
      </c>
    </row>
    <row r="2060" spans="1:15" x14ac:dyDescent="0.3">
      <c r="A2060" s="1">
        <v>42843</v>
      </c>
      <c r="B2060" s="2">
        <v>299.7</v>
      </c>
      <c r="C2060" s="2">
        <v>300.8399</v>
      </c>
      <c r="D2060" s="2">
        <v>297.89999999999998</v>
      </c>
      <c r="E2060" s="2">
        <v>300.25</v>
      </c>
      <c r="F2060" s="2">
        <v>3035698</v>
      </c>
      <c r="G2060" s="27" t="str">
        <f>TEXT(StockData[[#This Row],[Date]],"dddd")</f>
        <v>Tuesday</v>
      </c>
      <c r="H2060" s="27" t="str">
        <f>TEXT(StockData[[#This Row],[Date]],"mmm yyyy")</f>
        <v>Apr 2017</v>
      </c>
      <c r="I2060" s="2">
        <f>StockData[[#This Row],[high]] - StockData[[#This Row],[low]]</f>
        <v>2.9399000000000228</v>
      </c>
      <c r="J2060" s="27" t="str">
        <f>IF(StockData[[#This Row],[high]]=_xlfn.MAXIFS(StockData[high],StockData[Date],"&lt;="&amp;StockData[[#This Row],[Date]]),"New High","Repeat")</f>
        <v>Repeat</v>
      </c>
      <c r="K2060" s="27" t="str">
        <f>IF(StockData[[#This Row],[Spread]]&lt;5,"Low",IF(StockData[[#This Row],[Spread]]&lt;=15,"Medium","High"))</f>
        <v>Low</v>
      </c>
      <c r="L2060" s="27" t="str">
        <f>IF(StockData[[#This Row],[Spread]] &gt; AVERAGE(StockData[Spread]) * 1.2, "High", IF(StockData[[#This Row],[Spread]] &lt; AVERAGE(StockData[Spread]) * 0.8, "Low", "Medium"))</f>
        <v>Low</v>
      </c>
      <c r="M2060" s="13">
        <f>(StockData[[#This Row],[close]] - StockData[[#This Row],[open]] )/ StockData[[#This Row],[open]]</f>
        <v>1.8351685018352065E-3</v>
      </c>
      <c r="N2060" s="27">
        <f>IF(StockData[[#This Row],[change%]] &gt; 0.02, 0.9, IF(StockData[[#This Row],[change%]] &lt; -0.02, -0.9, 0))</f>
        <v>0</v>
      </c>
      <c r="O2060" s="27" t="str">
        <f>IF(StockData[[#This Row],[sentiment score]] &gt; 0.5, "Positive", IF(StockData[[#This Row],[sentiment score]] &lt; -0.5, "Negative", "Neutral"))</f>
        <v>Neutral</v>
      </c>
    </row>
    <row r="2061" spans="1:15" x14ac:dyDescent="0.3">
      <c r="A2061" s="1">
        <v>42842</v>
      </c>
      <c r="B2061" s="2">
        <v>302.7</v>
      </c>
      <c r="C2061" s="2">
        <v>304</v>
      </c>
      <c r="D2061" s="2">
        <v>298.68</v>
      </c>
      <c r="E2061" s="2">
        <v>301.44</v>
      </c>
      <c r="F2061" s="2">
        <v>4138736</v>
      </c>
      <c r="G2061" s="27" t="str">
        <f>TEXT(StockData[[#This Row],[Date]],"dddd")</f>
        <v>Monday</v>
      </c>
      <c r="H2061" s="27" t="str">
        <f>TEXT(StockData[[#This Row],[Date]],"mmm yyyy")</f>
        <v>Apr 2017</v>
      </c>
      <c r="I2061" s="2">
        <f>StockData[[#This Row],[high]] - StockData[[#This Row],[low]]</f>
        <v>5.3199999999999932</v>
      </c>
      <c r="J2061" s="27" t="str">
        <f>IF(StockData[[#This Row],[high]]=_xlfn.MAXIFS(StockData[high],StockData[Date],"&lt;="&amp;StockData[[#This Row],[Date]]),"New High","Repeat")</f>
        <v>Repeat</v>
      </c>
      <c r="K2061" s="27" t="str">
        <f>IF(StockData[[#This Row],[Spread]]&lt;5,"Low",IF(StockData[[#This Row],[Spread]]&lt;=15,"Medium","High"))</f>
        <v>Medium</v>
      </c>
      <c r="L2061" s="27" t="str">
        <f>IF(StockData[[#This Row],[Spread]] &gt; AVERAGE(StockData[Spread]) * 1.2, "High", IF(StockData[[#This Row],[Spread]] &lt; AVERAGE(StockData[Spread]) * 0.8, "Low", "Medium"))</f>
        <v>Low</v>
      </c>
      <c r="M2061" s="13">
        <f>(StockData[[#This Row],[close]] - StockData[[#This Row],[open]] )/ StockData[[#This Row],[open]]</f>
        <v>-4.1625371655103762E-3</v>
      </c>
      <c r="N2061" s="27">
        <f>IF(StockData[[#This Row],[change%]] &gt; 0.02, 0.9, IF(StockData[[#This Row],[change%]] &lt; -0.02, -0.9, 0))</f>
        <v>0</v>
      </c>
      <c r="O2061" s="27" t="str">
        <f>IF(StockData[[#This Row],[sentiment score]] &gt; 0.5, "Positive", IF(StockData[[#This Row],[sentiment score]] &lt; -0.5, "Negative", "Neutral"))</f>
        <v>Neutral</v>
      </c>
    </row>
    <row r="2062" spans="1:15" x14ac:dyDescent="0.3">
      <c r="A2062" s="1">
        <v>42838</v>
      </c>
      <c r="B2062" s="2">
        <v>296.7</v>
      </c>
      <c r="C2062" s="2">
        <v>307.39</v>
      </c>
      <c r="D2062" s="2">
        <v>295.3</v>
      </c>
      <c r="E2062" s="2">
        <v>304</v>
      </c>
      <c r="F2062" s="2">
        <v>9284634</v>
      </c>
      <c r="G2062" s="27" t="str">
        <f>TEXT(StockData[[#This Row],[Date]],"dddd")</f>
        <v>Thursday</v>
      </c>
      <c r="H2062" s="27" t="str">
        <f>TEXT(StockData[[#This Row],[Date]],"mmm yyyy")</f>
        <v>Apr 2017</v>
      </c>
      <c r="I2062" s="2">
        <f>StockData[[#This Row],[high]] - StockData[[#This Row],[low]]</f>
        <v>12.089999999999975</v>
      </c>
      <c r="J2062" s="27" t="str">
        <f>IF(StockData[[#This Row],[high]]=_xlfn.MAXIFS(StockData[high],StockData[Date],"&lt;="&amp;StockData[[#This Row],[Date]]),"New High","Repeat")</f>
        <v>Repeat</v>
      </c>
      <c r="K2062" s="27" t="str">
        <f>IF(StockData[[#This Row],[Spread]]&lt;5,"Low",IF(StockData[[#This Row],[Spread]]&lt;=15,"Medium","High"))</f>
        <v>Medium</v>
      </c>
      <c r="L2062" s="27" t="str">
        <f>IF(StockData[[#This Row],[Spread]] &gt; AVERAGE(StockData[Spread]) * 1.2, "High", IF(StockData[[#This Row],[Spread]] &lt; AVERAGE(StockData[Spread]) * 0.8, "Low", "Medium"))</f>
        <v>Medium</v>
      </c>
      <c r="M2062" s="13">
        <f>(StockData[[#This Row],[close]] - StockData[[#This Row],[open]] )/ StockData[[#This Row],[open]]</f>
        <v>2.4603977081226868E-2</v>
      </c>
      <c r="N2062" s="27">
        <f>IF(StockData[[#This Row],[change%]] &gt; 0.02, 0.9, IF(StockData[[#This Row],[change%]] &lt; -0.02, -0.9, 0))</f>
        <v>0.9</v>
      </c>
      <c r="O2062" s="27" t="str">
        <f>IF(StockData[[#This Row],[sentiment score]] &gt; 0.5, "Positive", IF(StockData[[#This Row],[sentiment score]] &lt; -0.5, "Negative", "Neutral"))</f>
        <v>Positive</v>
      </c>
    </row>
    <row r="2063" spans="1:15" x14ac:dyDescent="0.3">
      <c r="A2063" s="1">
        <v>42837</v>
      </c>
      <c r="B2063" s="2">
        <v>306.33999999999997</v>
      </c>
      <c r="C2063" s="2">
        <v>308.44810000000001</v>
      </c>
      <c r="D2063" s="2">
        <v>296.32</v>
      </c>
      <c r="E2063" s="2">
        <v>296.83999999999997</v>
      </c>
      <c r="F2063" s="2">
        <v>6050682</v>
      </c>
      <c r="G2063" s="27" t="str">
        <f>TEXT(StockData[[#This Row],[Date]],"dddd")</f>
        <v>Wednesday</v>
      </c>
      <c r="H2063" s="27" t="str">
        <f>TEXT(StockData[[#This Row],[Date]],"mmm yyyy")</f>
        <v>Apr 2017</v>
      </c>
      <c r="I2063" s="2">
        <f>StockData[[#This Row],[high]] - StockData[[#This Row],[low]]</f>
        <v>12.128100000000018</v>
      </c>
      <c r="J2063" s="27" t="str">
        <f>IF(StockData[[#This Row],[high]]=_xlfn.MAXIFS(StockData[high],StockData[Date],"&lt;="&amp;StockData[[#This Row],[Date]]),"New High","Repeat")</f>
        <v>Repeat</v>
      </c>
      <c r="K2063" s="27" t="str">
        <f>IF(StockData[[#This Row],[Spread]]&lt;5,"Low",IF(StockData[[#This Row],[Spread]]&lt;=15,"Medium","High"))</f>
        <v>Medium</v>
      </c>
      <c r="L2063" s="27" t="str">
        <f>IF(StockData[[#This Row],[Spread]] &gt; AVERAGE(StockData[Spread]) * 1.2, "High", IF(StockData[[#This Row],[Spread]] &lt; AVERAGE(StockData[Spread]) * 0.8, "Low", "Medium"))</f>
        <v>Medium</v>
      </c>
      <c r="M2063" s="13">
        <f>(StockData[[#This Row],[close]] - StockData[[#This Row],[open]] )/ StockData[[#This Row],[open]]</f>
        <v>-3.1011294639942549E-2</v>
      </c>
      <c r="N2063" s="27">
        <f>IF(StockData[[#This Row],[change%]] &gt; 0.02, 0.9, IF(StockData[[#This Row],[change%]] &lt; -0.02, -0.9, 0))</f>
        <v>-0.9</v>
      </c>
      <c r="O2063" s="27" t="str">
        <f>IF(StockData[[#This Row],[sentiment score]] &gt; 0.5, "Positive", IF(StockData[[#This Row],[sentiment score]] &lt; -0.5, "Negative", "Neutral"))</f>
        <v>Negative</v>
      </c>
    </row>
    <row r="2064" spans="1:15" x14ac:dyDescent="0.3">
      <c r="A2064" s="1">
        <v>42836</v>
      </c>
      <c r="B2064" s="2">
        <v>313.38</v>
      </c>
      <c r="C2064" s="2">
        <v>313.47000000000003</v>
      </c>
      <c r="D2064" s="2">
        <v>305.5</v>
      </c>
      <c r="E2064" s="2">
        <v>308.70999999999998</v>
      </c>
      <c r="F2064" s="2">
        <v>5724577</v>
      </c>
      <c r="G2064" s="27" t="str">
        <f>TEXT(StockData[[#This Row],[Date]],"dddd")</f>
        <v>Tuesday</v>
      </c>
      <c r="H2064" s="27" t="str">
        <f>TEXT(StockData[[#This Row],[Date]],"mmm yyyy")</f>
        <v>Apr 2017</v>
      </c>
      <c r="I2064" s="2">
        <f>StockData[[#This Row],[high]] - StockData[[#This Row],[low]]</f>
        <v>7.9700000000000273</v>
      </c>
      <c r="J2064" s="27" t="str">
        <f>IF(StockData[[#This Row],[high]]=_xlfn.MAXIFS(StockData[high],StockData[Date],"&lt;="&amp;StockData[[#This Row],[Date]]),"New High","Repeat")</f>
        <v>Repeat</v>
      </c>
      <c r="K2064" s="27" t="str">
        <f>IF(StockData[[#This Row],[Spread]]&lt;5,"Low",IF(StockData[[#This Row],[Spread]]&lt;=15,"Medium","High"))</f>
        <v>Medium</v>
      </c>
      <c r="L2064" s="27" t="str">
        <f>IF(StockData[[#This Row],[Spread]] &gt; AVERAGE(StockData[Spread]) * 1.2, "High", IF(StockData[[#This Row],[Spread]] &lt; AVERAGE(StockData[Spread]) * 0.8, "Low", "Medium"))</f>
        <v>Low</v>
      </c>
      <c r="M2064" s="13">
        <f>(StockData[[#This Row],[close]] - StockData[[#This Row],[open]] )/ StockData[[#This Row],[open]]</f>
        <v>-1.4902035866998583E-2</v>
      </c>
      <c r="N2064" s="27">
        <f>IF(StockData[[#This Row],[change%]] &gt; 0.02, 0.9, IF(StockData[[#This Row],[change%]] &lt; -0.02, -0.9, 0))</f>
        <v>0</v>
      </c>
      <c r="O2064" s="27" t="str">
        <f>IF(StockData[[#This Row],[sentiment score]] &gt; 0.5, "Positive", IF(StockData[[#This Row],[sentiment score]] &lt; -0.5, "Negative", "Neutral"))</f>
        <v>Neutral</v>
      </c>
    </row>
    <row r="2065" spans="1:15" x14ac:dyDescent="0.3">
      <c r="A2065" s="1">
        <v>42835</v>
      </c>
      <c r="B2065" s="2">
        <v>309.14999999999998</v>
      </c>
      <c r="C2065" s="2">
        <v>313.72989999999999</v>
      </c>
      <c r="D2065" s="2">
        <v>308.70999999999998</v>
      </c>
      <c r="E2065" s="2">
        <v>312.39</v>
      </c>
      <c r="F2065" s="2">
        <v>7664458</v>
      </c>
      <c r="G2065" s="27" t="str">
        <f>TEXT(StockData[[#This Row],[Date]],"dddd")</f>
        <v>Monday</v>
      </c>
      <c r="H2065" s="27" t="str">
        <f>TEXT(StockData[[#This Row],[Date]],"mmm yyyy")</f>
        <v>Apr 2017</v>
      </c>
      <c r="I2065" s="2">
        <f>StockData[[#This Row],[high]] - StockData[[#This Row],[low]]</f>
        <v>5.0199000000000069</v>
      </c>
      <c r="J2065" s="27" t="str">
        <f>IF(StockData[[#This Row],[high]]=_xlfn.MAXIFS(StockData[high],StockData[Date],"&lt;="&amp;StockData[[#This Row],[Date]]),"New High","Repeat")</f>
        <v>New High</v>
      </c>
      <c r="K2065" s="27" t="str">
        <f>IF(StockData[[#This Row],[Spread]]&lt;5,"Low",IF(StockData[[#This Row],[Spread]]&lt;=15,"Medium","High"))</f>
        <v>Medium</v>
      </c>
      <c r="L2065" s="27" t="str">
        <f>IF(StockData[[#This Row],[Spread]] &gt; AVERAGE(StockData[Spread]) * 1.2, "High", IF(StockData[[#This Row],[Spread]] &lt; AVERAGE(StockData[Spread]) * 0.8, "Low", "Medium"))</f>
        <v>Low</v>
      </c>
      <c r="M2065" s="13">
        <f>(StockData[[#This Row],[close]] - StockData[[#This Row],[open]] )/ StockData[[#This Row],[open]]</f>
        <v>1.0480349344978197E-2</v>
      </c>
      <c r="N2065" s="27">
        <f>IF(StockData[[#This Row],[change%]] &gt; 0.02, 0.9, IF(StockData[[#This Row],[change%]] &lt; -0.02, -0.9, 0))</f>
        <v>0</v>
      </c>
      <c r="O2065" s="27" t="str">
        <f>IF(StockData[[#This Row],[sentiment score]] &gt; 0.5, "Positive", IF(StockData[[#This Row],[sentiment score]] &lt; -0.5, "Negative", "Neutral"))</f>
        <v>Neutral</v>
      </c>
    </row>
    <row r="2066" spans="1:15" x14ac:dyDescent="0.3">
      <c r="A2066" s="1">
        <v>42832</v>
      </c>
      <c r="B2066" s="2">
        <v>297.5</v>
      </c>
      <c r="C2066" s="2">
        <v>302.69</v>
      </c>
      <c r="D2066" s="2">
        <v>297.14999999999998</v>
      </c>
      <c r="E2066" s="2">
        <v>302.54000000000002</v>
      </c>
      <c r="F2066" s="2">
        <v>4562929</v>
      </c>
      <c r="G2066" s="27" t="str">
        <f>TEXT(StockData[[#This Row],[Date]],"dddd")</f>
        <v>Friday</v>
      </c>
      <c r="H2066" s="27" t="str">
        <f>TEXT(StockData[[#This Row],[Date]],"mmm yyyy")</f>
        <v>Apr 2017</v>
      </c>
      <c r="I2066" s="2">
        <f>StockData[[#This Row],[high]] - StockData[[#This Row],[low]]</f>
        <v>5.5400000000000205</v>
      </c>
      <c r="J2066" s="27" t="str">
        <f>IF(StockData[[#This Row],[high]]=_xlfn.MAXIFS(StockData[high],StockData[Date],"&lt;="&amp;StockData[[#This Row],[Date]]),"New High","Repeat")</f>
        <v>Repeat</v>
      </c>
      <c r="K2066" s="27" t="str">
        <f>IF(StockData[[#This Row],[Spread]]&lt;5,"Low",IF(StockData[[#This Row],[Spread]]&lt;=15,"Medium","High"))</f>
        <v>Medium</v>
      </c>
      <c r="L2066" s="27" t="str">
        <f>IF(StockData[[#This Row],[Spread]] &gt; AVERAGE(StockData[Spread]) * 1.2, "High", IF(StockData[[#This Row],[Spread]] &lt; AVERAGE(StockData[Spread]) * 0.8, "Low", "Medium"))</f>
        <v>Low</v>
      </c>
      <c r="M2066" s="13">
        <f>(StockData[[#This Row],[close]] - StockData[[#This Row],[open]] )/ StockData[[#This Row],[open]]</f>
        <v>1.6941176470588303E-2</v>
      </c>
      <c r="N2066" s="27">
        <f>IF(StockData[[#This Row],[change%]] &gt; 0.02, 0.9, IF(StockData[[#This Row],[change%]] &lt; -0.02, -0.9, 0))</f>
        <v>0</v>
      </c>
      <c r="O2066" s="27" t="str">
        <f>IF(StockData[[#This Row],[sentiment score]] &gt; 0.5, "Positive", IF(StockData[[#This Row],[sentiment score]] &lt; -0.5, "Negative", "Neutral"))</f>
        <v>Neutral</v>
      </c>
    </row>
    <row r="2067" spans="1:15" x14ac:dyDescent="0.3">
      <c r="A2067" s="1">
        <v>42831</v>
      </c>
      <c r="B2067" s="2">
        <v>296.88</v>
      </c>
      <c r="C2067" s="2">
        <v>301.94</v>
      </c>
      <c r="D2067" s="2">
        <v>294.10000000000002</v>
      </c>
      <c r="E2067" s="2">
        <v>298.7</v>
      </c>
      <c r="F2067" s="2">
        <v>5520588</v>
      </c>
      <c r="G2067" s="27" t="str">
        <f>TEXT(StockData[[#This Row],[Date]],"dddd")</f>
        <v>Thursday</v>
      </c>
      <c r="H2067" s="27" t="str">
        <f>TEXT(StockData[[#This Row],[Date]],"mmm yyyy")</f>
        <v>Apr 2017</v>
      </c>
      <c r="I2067" s="2">
        <f>StockData[[#This Row],[high]] - StockData[[#This Row],[low]]</f>
        <v>7.839999999999975</v>
      </c>
      <c r="J2067" s="27" t="str">
        <f>IF(StockData[[#This Row],[high]]=_xlfn.MAXIFS(StockData[high],StockData[Date],"&lt;="&amp;StockData[[#This Row],[Date]]),"New High","Repeat")</f>
        <v>Repeat</v>
      </c>
      <c r="K2067" s="27" t="str">
        <f>IF(StockData[[#This Row],[Spread]]&lt;5,"Low",IF(StockData[[#This Row],[Spread]]&lt;=15,"Medium","High"))</f>
        <v>Medium</v>
      </c>
      <c r="L2067" s="27" t="str">
        <f>IF(StockData[[#This Row],[Spread]] &gt; AVERAGE(StockData[Spread]) * 1.2, "High", IF(StockData[[#This Row],[Spread]] &lt; AVERAGE(StockData[Spread]) * 0.8, "Low", "Medium"))</f>
        <v>Low</v>
      </c>
      <c r="M2067" s="13">
        <f>(StockData[[#This Row],[close]] - StockData[[#This Row],[open]] )/ StockData[[#This Row],[open]]</f>
        <v>6.1304230665588559E-3</v>
      </c>
      <c r="N2067" s="27">
        <f>IF(StockData[[#This Row],[change%]] &gt; 0.02, 0.9, IF(StockData[[#This Row],[change%]] &lt; -0.02, -0.9, 0))</f>
        <v>0</v>
      </c>
      <c r="O2067" s="27" t="str">
        <f>IF(StockData[[#This Row],[sentiment score]] &gt; 0.5, "Positive", IF(StockData[[#This Row],[sentiment score]] &lt; -0.5, "Negative", "Neutral"))</f>
        <v>Neutral</v>
      </c>
    </row>
    <row r="2068" spans="1:15" x14ac:dyDescent="0.3">
      <c r="A2068" s="1">
        <v>42830</v>
      </c>
      <c r="B2068" s="2">
        <v>302.04000000000002</v>
      </c>
      <c r="C2068" s="2">
        <v>304.88</v>
      </c>
      <c r="D2068" s="2">
        <v>294.2</v>
      </c>
      <c r="E2068" s="2">
        <v>295</v>
      </c>
      <c r="F2068" s="2">
        <v>7880938</v>
      </c>
      <c r="G2068" s="27" t="str">
        <f>TEXT(StockData[[#This Row],[Date]],"dddd")</f>
        <v>Wednesday</v>
      </c>
      <c r="H2068" s="27" t="str">
        <f>TEXT(StockData[[#This Row],[Date]],"mmm yyyy")</f>
        <v>Apr 2017</v>
      </c>
      <c r="I2068" s="2">
        <f>StockData[[#This Row],[high]] - StockData[[#This Row],[low]]</f>
        <v>10.680000000000007</v>
      </c>
      <c r="J2068" s="27" t="str">
        <f>IF(StockData[[#This Row],[high]]=_xlfn.MAXIFS(StockData[high],StockData[Date],"&lt;="&amp;StockData[[#This Row],[Date]]),"New High","Repeat")</f>
        <v>New High</v>
      </c>
      <c r="K2068" s="27" t="str">
        <f>IF(StockData[[#This Row],[Spread]]&lt;5,"Low",IF(StockData[[#This Row],[Spread]]&lt;=15,"Medium","High"))</f>
        <v>Medium</v>
      </c>
      <c r="L2068" s="27" t="str">
        <f>IF(StockData[[#This Row],[Spread]] &gt; AVERAGE(StockData[Spread]) * 1.2, "High", IF(StockData[[#This Row],[Spread]] &lt; AVERAGE(StockData[Spread]) * 0.8, "Low", "Medium"))</f>
        <v>Low</v>
      </c>
      <c r="M2068" s="13">
        <f>(StockData[[#This Row],[close]] - StockData[[#This Row],[open]] )/ StockData[[#This Row],[open]]</f>
        <v>-2.3308171103165212E-2</v>
      </c>
      <c r="N2068" s="27">
        <f>IF(StockData[[#This Row],[change%]] &gt; 0.02, 0.9, IF(StockData[[#This Row],[change%]] &lt; -0.02, -0.9, 0))</f>
        <v>-0.9</v>
      </c>
      <c r="O2068" s="27" t="str">
        <f>IF(StockData[[#This Row],[sentiment score]] &gt; 0.5, "Positive", IF(StockData[[#This Row],[sentiment score]] &lt; -0.5, "Negative", "Neutral"))</f>
        <v>Negative</v>
      </c>
    </row>
    <row r="2069" spans="1:15" x14ac:dyDescent="0.3">
      <c r="A2069" s="1">
        <v>42829</v>
      </c>
      <c r="B2069" s="2">
        <v>296.89</v>
      </c>
      <c r="C2069" s="2">
        <v>304.81</v>
      </c>
      <c r="D2069" s="2">
        <v>294.52999999999997</v>
      </c>
      <c r="E2069" s="2">
        <v>303.7</v>
      </c>
      <c r="F2069" s="2">
        <v>10134556</v>
      </c>
      <c r="G2069" s="27" t="str">
        <f>TEXT(StockData[[#This Row],[Date]],"dddd")</f>
        <v>Tuesday</v>
      </c>
      <c r="H2069" s="27" t="str">
        <f>TEXT(StockData[[#This Row],[Date]],"mmm yyyy")</f>
        <v>Apr 2017</v>
      </c>
      <c r="I2069" s="2">
        <f>StockData[[#This Row],[high]] - StockData[[#This Row],[low]]</f>
        <v>10.28000000000003</v>
      </c>
      <c r="J2069" s="27" t="str">
        <f>IF(StockData[[#This Row],[high]]=_xlfn.MAXIFS(StockData[high],StockData[Date],"&lt;="&amp;StockData[[#This Row],[Date]]),"New High","Repeat")</f>
        <v>New High</v>
      </c>
      <c r="K2069" s="27" t="str">
        <f>IF(StockData[[#This Row],[Spread]]&lt;5,"Low",IF(StockData[[#This Row],[Spread]]&lt;=15,"Medium","High"))</f>
        <v>Medium</v>
      </c>
      <c r="L2069" s="27" t="str">
        <f>IF(StockData[[#This Row],[Spread]] &gt; AVERAGE(StockData[Spread]) * 1.2, "High", IF(StockData[[#This Row],[Spread]] &lt; AVERAGE(StockData[Spread]) * 0.8, "Low", "Medium"))</f>
        <v>Low</v>
      </c>
      <c r="M2069" s="13">
        <f>(StockData[[#This Row],[close]] - StockData[[#This Row],[open]] )/ StockData[[#This Row],[open]]</f>
        <v>2.2937788406480523E-2</v>
      </c>
      <c r="N2069" s="27">
        <f>IF(StockData[[#This Row],[change%]] &gt; 0.02, 0.9, IF(StockData[[#This Row],[change%]] &lt; -0.02, -0.9, 0))</f>
        <v>0.9</v>
      </c>
      <c r="O2069" s="27" t="str">
        <f>IF(StockData[[#This Row],[sentiment score]] &gt; 0.5, "Positive", IF(StockData[[#This Row],[sentiment score]] &lt; -0.5, "Negative", "Neutral"))</f>
        <v>Positive</v>
      </c>
    </row>
    <row r="2070" spans="1:15" x14ac:dyDescent="0.3">
      <c r="A2070" s="1">
        <v>42828</v>
      </c>
      <c r="B2070" s="2">
        <v>286.89999999999998</v>
      </c>
      <c r="C2070" s="2">
        <v>299</v>
      </c>
      <c r="D2070" s="2">
        <v>284.58</v>
      </c>
      <c r="E2070" s="2">
        <v>298.52</v>
      </c>
      <c r="F2070" s="2">
        <v>13888618</v>
      </c>
      <c r="G2070" s="27" t="str">
        <f>TEXT(StockData[[#This Row],[Date]],"dddd")</f>
        <v>Monday</v>
      </c>
      <c r="H2070" s="27" t="str">
        <f>TEXT(StockData[[#This Row],[Date]],"mmm yyyy")</f>
        <v>Apr 2017</v>
      </c>
      <c r="I2070" s="2">
        <f>StockData[[#This Row],[high]] - StockData[[#This Row],[low]]</f>
        <v>14.420000000000016</v>
      </c>
      <c r="J2070" s="27" t="str">
        <f>IF(StockData[[#This Row],[high]]=_xlfn.MAXIFS(StockData[high],StockData[Date],"&lt;="&amp;StockData[[#This Row],[Date]]),"New High","Repeat")</f>
        <v>New High</v>
      </c>
      <c r="K2070" s="27" t="str">
        <f>IF(StockData[[#This Row],[Spread]]&lt;5,"Low",IF(StockData[[#This Row],[Spread]]&lt;=15,"Medium","High"))</f>
        <v>Medium</v>
      </c>
      <c r="L2070" s="27" t="str">
        <f>IF(StockData[[#This Row],[Spread]] &gt; AVERAGE(StockData[Spread]) * 1.2, "High", IF(StockData[[#This Row],[Spread]] &lt; AVERAGE(StockData[Spread]) * 0.8, "Low", "Medium"))</f>
        <v>Medium</v>
      </c>
      <c r="M2070" s="13">
        <f>(StockData[[#This Row],[close]] - StockData[[#This Row],[open]] )/ StockData[[#This Row],[open]]</f>
        <v>4.0501917044266311E-2</v>
      </c>
      <c r="N2070" s="27">
        <f>IF(StockData[[#This Row],[change%]] &gt; 0.02, 0.9, IF(StockData[[#This Row],[change%]] &lt; -0.02, -0.9, 0))</f>
        <v>0.9</v>
      </c>
      <c r="O2070" s="27" t="str">
        <f>IF(StockData[[#This Row],[sentiment score]] &gt; 0.5, "Positive", IF(StockData[[#This Row],[sentiment score]] &lt; -0.5, "Negative", "Neutral"))</f>
        <v>Positive</v>
      </c>
    </row>
    <row r="2071" spans="1:15" x14ac:dyDescent="0.3">
      <c r="A2071" s="1">
        <v>42825</v>
      </c>
      <c r="B2071" s="2">
        <v>278.73</v>
      </c>
      <c r="C2071" s="2">
        <v>279.68</v>
      </c>
      <c r="D2071" s="2">
        <v>276.31970000000001</v>
      </c>
      <c r="E2071" s="2">
        <v>278.3</v>
      </c>
      <c r="F2071" s="2">
        <v>3294640</v>
      </c>
      <c r="G2071" s="27" t="str">
        <f>TEXT(StockData[[#This Row],[Date]],"dddd")</f>
        <v>Friday</v>
      </c>
      <c r="H2071" s="27" t="str">
        <f>TEXT(StockData[[#This Row],[Date]],"mmm yyyy")</f>
        <v>Mar 2017</v>
      </c>
      <c r="I2071" s="2">
        <f>StockData[[#This Row],[high]] - StockData[[#This Row],[low]]</f>
        <v>3.3602999999999952</v>
      </c>
      <c r="J2071" s="27" t="str">
        <f>IF(StockData[[#This Row],[high]]=_xlfn.MAXIFS(StockData[high],StockData[Date],"&lt;="&amp;StockData[[#This Row],[Date]]),"New High","Repeat")</f>
        <v>Repeat</v>
      </c>
      <c r="K2071" s="27" t="str">
        <f>IF(StockData[[#This Row],[Spread]]&lt;5,"Low",IF(StockData[[#This Row],[Spread]]&lt;=15,"Medium","High"))</f>
        <v>Low</v>
      </c>
      <c r="L2071" s="27" t="str">
        <f>IF(StockData[[#This Row],[Spread]] &gt; AVERAGE(StockData[Spread]) * 1.2, "High", IF(StockData[[#This Row],[Spread]] &lt; AVERAGE(StockData[Spread]) * 0.8, "Low", "Medium"))</f>
        <v>Low</v>
      </c>
      <c r="M2071" s="13">
        <f>(StockData[[#This Row],[close]] - StockData[[#This Row],[open]] )/ StockData[[#This Row],[open]]</f>
        <v>-1.5427115846877149E-3</v>
      </c>
      <c r="N2071" s="27">
        <f>IF(StockData[[#This Row],[change%]] &gt; 0.02, 0.9, IF(StockData[[#This Row],[change%]] &lt; -0.02, -0.9, 0))</f>
        <v>0</v>
      </c>
      <c r="O2071" s="27" t="str">
        <f>IF(StockData[[#This Row],[sentiment score]] &gt; 0.5, "Positive", IF(StockData[[#This Row],[sentiment score]] &lt; -0.5, "Negative", "Neutral"))</f>
        <v>Neutral</v>
      </c>
    </row>
    <row r="2072" spans="1:15" x14ac:dyDescent="0.3">
      <c r="A2072" s="1">
        <v>42824</v>
      </c>
      <c r="B2072" s="2">
        <v>278.04000000000002</v>
      </c>
      <c r="C2072" s="2">
        <v>282</v>
      </c>
      <c r="D2072" s="2">
        <v>277.20999999999998</v>
      </c>
      <c r="E2072" s="2">
        <v>277.92</v>
      </c>
      <c r="F2072" s="2">
        <v>4148426</v>
      </c>
      <c r="G2072" s="27" t="str">
        <f>TEXT(StockData[[#This Row],[Date]],"dddd")</f>
        <v>Thursday</v>
      </c>
      <c r="H2072" s="27" t="str">
        <f>TEXT(StockData[[#This Row],[Date]],"mmm yyyy")</f>
        <v>Mar 2017</v>
      </c>
      <c r="I2072" s="2">
        <f>StockData[[#This Row],[high]] - StockData[[#This Row],[low]]</f>
        <v>4.7900000000000205</v>
      </c>
      <c r="J2072" s="27" t="str">
        <f>IF(StockData[[#This Row],[high]]=_xlfn.MAXIFS(StockData[high],StockData[Date],"&lt;="&amp;StockData[[#This Row],[Date]]),"New High","Repeat")</f>
        <v>Repeat</v>
      </c>
      <c r="K2072" s="27" t="str">
        <f>IF(StockData[[#This Row],[Spread]]&lt;5,"Low",IF(StockData[[#This Row],[Spread]]&lt;=15,"Medium","High"))</f>
        <v>Low</v>
      </c>
      <c r="L2072" s="27" t="str">
        <f>IF(StockData[[#This Row],[Spread]] &gt; AVERAGE(StockData[Spread]) * 1.2, "High", IF(StockData[[#This Row],[Spread]] &lt; AVERAGE(StockData[Spread]) * 0.8, "Low", "Medium"))</f>
        <v>Low</v>
      </c>
      <c r="M2072" s="13">
        <f>(StockData[[#This Row],[close]] - StockData[[#This Row],[open]] )/ StockData[[#This Row],[open]]</f>
        <v>-4.3159257660769866E-4</v>
      </c>
      <c r="N2072" s="27">
        <f>IF(StockData[[#This Row],[change%]] &gt; 0.02, 0.9, IF(StockData[[#This Row],[change%]] &lt; -0.02, -0.9, 0))</f>
        <v>0</v>
      </c>
      <c r="O2072" s="27" t="str">
        <f>IF(StockData[[#This Row],[sentiment score]] &gt; 0.5, "Positive", IF(StockData[[#This Row],[sentiment score]] &lt; -0.5, "Negative", "Neutral"))</f>
        <v>Neutral</v>
      </c>
    </row>
    <row r="2073" spans="1:15" x14ac:dyDescent="0.3">
      <c r="A2073" s="1">
        <v>42823</v>
      </c>
      <c r="B2073" s="2">
        <v>278.33999999999997</v>
      </c>
      <c r="C2073" s="2">
        <v>279.60000000000002</v>
      </c>
      <c r="D2073" s="2">
        <v>275.54000000000002</v>
      </c>
      <c r="E2073" s="2">
        <v>277.38</v>
      </c>
      <c r="F2073" s="2">
        <v>3676157</v>
      </c>
      <c r="G2073" s="27" t="str">
        <f>TEXT(StockData[[#This Row],[Date]],"dddd")</f>
        <v>Wednesday</v>
      </c>
      <c r="H2073" s="27" t="str">
        <f>TEXT(StockData[[#This Row],[Date]],"mmm yyyy")</f>
        <v>Mar 2017</v>
      </c>
      <c r="I2073" s="2">
        <f>StockData[[#This Row],[high]] - StockData[[#This Row],[low]]</f>
        <v>4.0600000000000023</v>
      </c>
      <c r="J2073" s="27" t="str">
        <f>IF(StockData[[#This Row],[high]]=_xlfn.MAXIFS(StockData[high],StockData[Date],"&lt;="&amp;StockData[[#This Row],[Date]]),"New High","Repeat")</f>
        <v>Repeat</v>
      </c>
      <c r="K2073" s="27" t="str">
        <f>IF(StockData[[#This Row],[Spread]]&lt;5,"Low",IF(StockData[[#This Row],[Spread]]&lt;=15,"Medium","High"))</f>
        <v>Low</v>
      </c>
      <c r="L2073" s="27" t="str">
        <f>IF(StockData[[#This Row],[Spread]] &gt; AVERAGE(StockData[Spread]) * 1.2, "High", IF(StockData[[#This Row],[Spread]] &lt; AVERAGE(StockData[Spread]) * 0.8, "Low", "Medium"))</f>
        <v>Low</v>
      </c>
      <c r="M2073" s="13">
        <f>(StockData[[#This Row],[close]] - StockData[[#This Row],[open]] )/ StockData[[#This Row],[open]]</f>
        <v>-3.4490191851691441E-3</v>
      </c>
      <c r="N2073" s="27">
        <f>IF(StockData[[#This Row],[change%]] &gt; 0.02, 0.9, IF(StockData[[#This Row],[change%]] &lt; -0.02, -0.9, 0))</f>
        <v>0</v>
      </c>
      <c r="O2073" s="27" t="str">
        <f>IF(StockData[[#This Row],[sentiment score]] &gt; 0.5, "Positive", IF(StockData[[#This Row],[sentiment score]] &lt; -0.5, "Negative", "Neutral"))</f>
        <v>Neutral</v>
      </c>
    </row>
    <row r="2074" spans="1:15" x14ac:dyDescent="0.3">
      <c r="A2074" s="1">
        <v>42822</v>
      </c>
      <c r="B2074" s="2">
        <v>277.02</v>
      </c>
      <c r="C2074" s="2">
        <v>280.68</v>
      </c>
      <c r="D2074" s="2">
        <v>275</v>
      </c>
      <c r="E2074" s="2">
        <v>277.45</v>
      </c>
      <c r="F2074" s="2">
        <v>7987604</v>
      </c>
      <c r="G2074" s="27" t="str">
        <f>TEXT(StockData[[#This Row],[Date]],"dddd")</f>
        <v>Tuesday</v>
      </c>
      <c r="H2074" s="27" t="str">
        <f>TEXT(StockData[[#This Row],[Date]],"mmm yyyy")</f>
        <v>Mar 2017</v>
      </c>
      <c r="I2074" s="2">
        <f>StockData[[#This Row],[high]] - StockData[[#This Row],[low]]</f>
        <v>5.6800000000000068</v>
      </c>
      <c r="J2074" s="27" t="str">
        <f>IF(StockData[[#This Row],[high]]=_xlfn.MAXIFS(StockData[high],StockData[Date],"&lt;="&amp;StockData[[#This Row],[Date]]),"New High","Repeat")</f>
        <v>Repeat</v>
      </c>
      <c r="K2074" s="27" t="str">
        <f>IF(StockData[[#This Row],[Spread]]&lt;5,"Low",IF(StockData[[#This Row],[Spread]]&lt;=15,"Medium","High"))</f>
        <v>Medium</v>
      </c>
      <c r="L2074" s="27" t="str">
        <f>IF(StockData[[#This Row],[Spread]] &gt; AVERAGE(StockData[Spread]) * 1.2, "High", IF(StockData[[#This Row],[Spread]] &lt; AVERAGE(StockData[Spread]) * 0.8, "Low", "Medium"))</f>
        <v>Low</v>
      </c>
      <c r="M2074" s="13">
        <f>(StockData[[#This Row],[close]] - StockData[[#This Row],[open]] )/ StockData[[#This Row],[open]]</f>
        <v>1.5522344957043059E-3</v>
      </c>
      <c r="N2074" s="27">
        <f>IF(StockData[[#This Row],[change%]] &gt; 0.02, 0.9, IF(StockData[[#This Row],[change%]] &lt; -0.02, -0.9, 0))</f>
        <v>0</v>
      </c>
      <c r="O2074" s="27" t="str">
        <f>IF(StockData[[#This Row],[sentiment score]] &gt; 0.5, "Positive", IF(StockData[[#This Row],[sentiment score]] &lt; -0.5, "Negative", "Neutral"))</f>
        <v>Neutral</v>
      </c>
    </row>
    <row r="2075" spans="1:15" x14ac:dyDescent="0.3">
      <c r="A2075" s="1">
        <v>42821</v>
      </c>
      <c r="B2075" s="2">
        <v>260.60000000000002</v>
      </c>
      <c r="C2075" s="2">
        <v>270.57</v>
      </c>
      <c r="D2075" s="2">
        <v>259.75</v>
      </c>
      <c r="E2075" s="2">
        <v>270.22000000000003</v>
      </c>
      <c r="F2075" s="2">
        <v>6230795</v>
      </c>
      <c r="G2075" s="27" t="str">
        <f>TEXT(StockData[[#This Row],[Date]],"dddd")</f>
        <v>Monday</v>
      </c>
      <c r="H2075" s="27" t="str">
        <f>TEXT(StockData[[#This Row],[Date]],"mmm yyyy")</f>
        <v>Mar 2017</v>
      </c>
      <c r="I2075" s="2">
        <f>StockData[[#This Row],[high]] - StockData[[#This Row],[low]]</f>
        <v>10.819999999999993</v>
      </c>
      <c r="J2075" s="27" t="str">
        <f>IF(StockData[[#This Row],[high]]=_xlfn.MAXIFS(StockData[high],StockData[Date],"&lt;="&amp;StockData[[#This Row],[Date]]),"New High","Repeat")</f>
        <v>Repeat</v>
      </c>
      <c r="K2075" s="27" t="str">
        <f>IF(StockData[[#This Row],[Spread]]&lt;5,"Low",IF(StockData[[#This Row],[Spread]]&lt;=15,"Medium","High"))</f>
        <v>Medium</v>
      </c>
      <c r="L2075" s="27" t="str">
        <f>IF(StockData[[#This Row],[Spread]] &gt; AVERAGE(StockData[Spread]) * 1.2, "High", IF(StockData[[#This Row],[Spread]] &lt; AVERAGE(StockData[Spread]) * 0.8, "Low", "Medium"))</f>
        <v>Low</v>
      </c>
      <c r="M2075" s="13">
        <f>(StockData[[#This Row],[close]] - StockData[[#This Row],[open]] )/ StockData[[#This Row],[open]]</f>
        <v>3.6914811972371467E-2</v>
      </c>
      <c r="N2075" s="27">
        <f>IF(StockData[[#This Row],[change%]] &gt; 0.02, 0.9, IF(StockData[[#This Row],[change%]] &lt; -0.02, -0.9, 0))</f>
        <v>0.9</v>
      </c>
      <c r="O2075" s="27" t="str">
        <f>IF(StockData[[#This Row],[sentiment score]] &gt; 0.5, "Positive", IF(StockData[[#This Row],[sentiment score]] &lt; -0.5, "Negative", "Neutral"))</f>
        <v>Positive</v>
      </c>
    </row>
    <row r="2076" spans="1:15" x14ac:dyDescent="0.3">
      <c r="A2076" s="1">
        <v>42818</v>
      </c>
      <c r="B2076" s="2">
        <v>255.7</v>
      </c>
      <c r="C2076" s="2">
        <v>263.89</v>
      </c>
      <c r="D2076" s="2">
        <v>255.01</v>
      </c>
      <c r="E2076" s="2">
        <v>263.16000000000003</v>
      </c>
      <c r="F2076" s="2">
        <v>5647253</v>
      </c>
      <c r="G2076" s="27" t="str">
        <f>TEXT(StockData[[#This Row],[Date]],"dddd")</f>
        <v>Friday</v>
      </c>
      <c r="H2076" s="27" t="str">
        <f>TEXT(StockData[[#This Row],[Date]],"mmm yyyy")</f>
        <v>Mar 2017</v>
      </c>
      <c r="I2076" s="2">
        <f>StockData[[#This Row],[high]] - StockData[[#This Row],[low]]</f>
        <v>8.8799999999999955</v>
      </c>
      <c r="J2076" s="27" t="str">
        <f>IF(StockData[[#This Row],[high]]=_xlfn.MAXIFS(StockData[high],StockData[Date],"&lt;="&amp;StockData[[#This Row],[Date]]),"New High","Repeat")</f>
        <v>Repeat</v>
      </c>
      <c r="K2076" s="27" t="str">
        <f>IF(StockData[[#This Row],[Spread]]&lt;5,"Low",IF(StockData[[#This Row],[Spread]]&lt;=15,"Medium","High"))</f>
        <v>Medium</v>
      </c>
      <c r="L2076" s="27" t="str">
        <f>IF(StockData[[#This Row],[Spread]] &gt; AVERAGE(StockData[Spread]) * 1.2, "High", IF(StockData[[#This Row],[Spread]] &lt; AVERAGE(StockData[Spread]) * 0.8, "Low", "Medium"))</f>
        <v>Low</v>
      </c>
      <c r="M2076" s="13">
        <f>(StockData[[#This Row],[close]] - StockData[[#This Row],[open]] )/ StockData[[#This Row],[open]]</f>
        <v>2.9174814235432292E-2</v>
      </c>
      <c r="N2076" s="27">
        <f>IF(StockData[[#This Row],[change%]] &gt; 0.02, 0.9, IF(StockData[[#This Row],[change%]] &lt; -0.02, -0.9, 0))</f>
        <v>0.9</v>
      </c>
      <c r="O2076" s="27" t="str">
        <f>IF(StockData[[#This Row],[sentiment score]] &gt; 0.5, "Positive", IF(StockData[[#This Row],[sentiment score]] &lt; -0.5, "Negative", "Neutral"))</f>
        <v>Positive</v>
      </c>
    </row>
    <row r="2077" spans="1:15" x14ac:dyDescent="0.3">
      <c r="A2077" s="1">
        <v>42817</v>
      </c>
      <c r="B2077" s="2">
        <v>255.39</v>
      </c>
      <c r="C2077" s="2">
        <v>257.67200000000003</v>
      </c>
      <c r="D2077" s="2">
        <v>253.3</v>
      </c>
      <c r="E2077" s="2">
        <v>254.78</v>
      </c>
      <c r="F2077" s="2">
        <v>3320245</v>
      </c>
      <c r="G2077" s="27" t="str">
        <f>TEXT(StockData[[#This Row],[Date]],"dddd")</f>
        <v>Thursday</v>
      </c>
      <c r="H2077" s="27" t="str">
        <f>TEXT(StockData[[#This Row],[Date]],"mmm yyyy")</f>
        <v>Mar 2017</v>
      </c>
      <c r="I2077" s="2">
        <f>StockData[[#This Row],[high]] - StockData[[#This Row],[low]]</f>
        <v>4.3720000000000141</v>
      </c>
      <c r="J2077" s="27" t="str">
        <f>IF(StockData[[#This Row],[high]]=_xlfn.MAXIFS(StockData[high],StockData[Date],"&lt;="&amp;StockData[[#This Row],[Date]]),"New High","Repeat")</f>
        <v>Repeat</v>
      </c>
      <c r="K2077" s="27" t="str">
        <f>IF(StockData[[#This Row],[Spread]]&lt;5,"Low",IF(StockData[[#This Row],[Spread]]&lt;=15,"Medium","High"))</f>
        <v>Low</v>
      </c>
      <c r="L2077" s="27" t="str">
        <f>IF(StockData[[#This Row],[Spread]] &gt; AVERAGE(StockData[Spread]) * 1.2, "High", IF(StockData[[#This Row],[Spread]] &lt; AVERAGE(StockData[Spread]) * 0.8, "Low", "Medium"))</f>
        <v>Low</v>
      </c>
      <c r="M2077" s="13">
        <f>(StockData[[#This Row],[close]] - StockData[[#This Row],[open]] )/ StockData[[#This Row],[open]]</f>
        <v>-2.3885038568463341E-3</v>
      </c>
      <c r="N2077" s="27">
        <f>IF(StockData[[#This Row],[change%]] &gt; 0.02, 0.9, IF(StockData[[#This Row],[change%]] &lt; -0.02, -0.9, 0))</f>
        <v>0</v>
      </c>
      <c r="O2077" s="27" t="str">
        <f>IF(StockData[[#This Row],[sentiment score]] &gt; 0.5, "Positive", IF(StockData[[#This Row],[sentiment score]] &lt; -0.5, "Negative", "Neutral"))</f>
        <v>Neutral</v>
      </c>
    </row>
    <row r="2078" spans="1:15" x14ac:dyDescent="0.3">
      <c r="A2078" s="1">
        <v>42816</v>
      </c>
      <c r="B2078" s="2">
        <v>251.56</v>
      </c>
      <c r="C2078" s="2">
        <v>255.07</v>
      </c>
      <c r="D2078" s="2">
        <v>250.51</v>
      </c>
      <c r="E2078" s="2">
        <v>255.01</v>
      </c>
      <c r="F2078" s="2">
        <v>4059297</v>
      </c>
      <c r="G2078" s="27" t="str">
        <f>TEXT(StockData[[#This Row],[Date]],"dddd")</f>
        <v>Wednesday</v>
      </c>
      <c r="H2078" s="27" t="str">
        <f>TEXT(StockData[[#This Row],[Date]],"mmm yyyy")</f>
        <v>Mar 2017</v>
      </c>
      <c r="I2078" s="2">
        <f>StockData[[#This Row],[high]] - StockData[[#This Row],[low]]</f>
        <v>4.5600000000000023</v>
      </c>
      <c r="J2078" s="27" t="str">
        <f>IF(StockData[[#This Row],[high]]=_xlfn.MAXIFS(StockData[high],StockData[Date],"&lt;="&amp;StockData[[#This Row],[Date]]),"New High","Repeat")</f>
        <v>Repeat</v>
      </c>
      <c r="K2078" s="27" t="str">
        <f>IF(StockData[[#This Row],[Spread]]&lt;5,"Low",IF(StockData[[#This Row],[Spread]]&lt;=15,"Medium","High"))</f>
        <v>Low</v>
      </c>
      <c r="L2078" s="27" t="str">
        <f>IF(StockData[[#This Row],[Spread]] &gt; AVERAGE(StockData[Spread]) * 1.2, "High", IF(StockData[[#This Row],[Spread]] &lt; AVERAGE(StockData[Spread]) * 0.8, "Low", "Medium"))</f>
        <v>Low</v>
      </c>
      <c r="M2078" s="13">
        <f>(StockData[[#This Row],[close]] - StockData[[#This Row],[open]] )/ StockData[[#This Row],[open]]</f>
        <v>1.3714422006678282E-2</v>
      </c>
      <c r="N2078" s="27">
        <f>IF(StockData[[#This Row],[change%]] &gt; 0.02, 0.9, IF(StockData[[#This Row],[change%]] &lt; -0.02, -0.9, 0))</f>
        <v>0</v>
      </c>
      <c r="O2078" s="27" t="str">
        <f>IF(StockData[[#This Row],[sentiment score]] &gt; 0.5, "Positive", IF(StockData[[#This Row],[sentiment score]] &lt; -0.5, "Negative", "Neutral"))</f>
        <v>Neutral</v>
      </c>
    </row>
    <row r="2079" spans="1:15" x14ac:dyDescent="0.3">
      <c r="A2079" s="1">
        <v>42815</v>
      </c>
      <c r="B2079" s="2">
        <v>262.83</v>
      </c>
      <c r="C2079" s="2">
        <v>264.8</v>
      </c>
      <c r="D2079" s="2">
        <v>250.24</v>
      </c>
      <c r="E2079" s="2">
        <v>250.68</v>
      </c>
      <c r="F2079" s="2">
        <v>6908554</v>
      </c>
      <c r="G2079" s="27" t="str">
        <f>TEXT(StockData[[#This Row],[Date]],"dddd")</f>
        <v>Tuesday</v>
      </c>
      <c r="H2079" s="27" t="str">
        <f>TEXT(StockData[[#This Row],[Date]],"mmm yyyy")</f>
        <v>Mar 2017</v>
      </c>
      <c r="I2079" s="2">
        <f>StockData[[#This Row],[high]] - StockData[[#This Row],[low]]</f>
        <v>14.560000000000002</v>
      </c>
      <c r="J2079" s="27" t="str">
        <f>IF(StockData[[#This Row],[high]]=_xlfn.MAXIFS(StockData[high],StockData[Date],"&lt;="&amp;StockData[[#This Row],[Date]]),"New High","Repeat")</f>
        <v>Repeat</v>
      </c>
      <c r="K2079" s="27" t="str">
        <f>IF(StockData[[#This Row],[Spread]]&lt;5,"Low",IF(StockData[[#This Row],[Spread]]&lt;=15,"Medium","High"))</f>
        <v>Medium</v>
      </c>
      <c r="L2079" s="27" t="str">
        <f>IF(StockData[[#This Row],[Spread]] &gt; AVERAGE(StockData[Spread]) * 1.2, "High", IF(StockData[[#This Row],[Spread]] &lt; AVERAGE(StockData[Spread]) * 0.8, "Low", "Medium"))</f>
        <v>Medium</v>
      </c>
      <c r="M2079" s="13">
        <f>(StockData[[#This Row],[close]] - StockData[[#This Row],[open]] )/ StockData[[#This Row],[open]]</f>
        <v>-4.6227599589087918E-2</v>
      </c>
      <c r="N2079" s="27">
        <f>IF(StockData[[#This Row],[change%]] &gt; 0.02, 0.9, IF(StockData[[#This Row],[change%]] &lt; -0.02, -0.9, 0))</f>
        <v>-0.9</v>
      </c>
      <c r="O2079" s="27" t="str">
        <f>IF(StockData[[#This Row],[sentiment score]] &gt; 0.5, "Positive", IF(StockData[[#This Row],[sentiment score]] &lt; -0.5, "Negative", "Neutral"))</f>
        <v>Negative</v>
      </c>
    </row>
    <row r="2080" spans="1:15" x14ac:dyDescent="0.3">
      <c r="A2080" s="1">
        <v>42814</v>
      </c>
      <c r="B2080" s="2">
        <v>260.60000000000002</v>
      </c>
      <c r="C2080" s="2">
        <v>264.55</v>
      </c>
      <c r="D2080" s="2">
        <v>258.82100000000003</v>
      </c>
      <c r="E2080" s="2">
        <v>261.92</v>
      </c>
      <c r="F2080" s="2">
        <v>3614294</v>
      </c>
      <c r="G2080" s="27" t="str">
        <f>TEXT(StockData[[#This Row],[Date]],"dddd")</f>
        <v>Monday</v>
      </c>
      <c r="H2080" s="27" t="str">
        <f>TEXT(StockData[[#This Row],[Date]],"mmm yyyy")</f>
        <v>Mar 2017</v>
      </c>
      <c r="I2080" s="2">
        <f>StockData[[#This Row],[high]] - StockData[[#This Row],[low]]</f>
        <v>5.728999999999985</v>
      </c>
      <c r="J2080" s="27" t="str">
        <f>IF(StockData[[#This Row],[high]]=_xlfn.MAXIFS(StockData[high],StockData[Date],"&lt;="&amp;StockData[[#This Row],[Date]]),"New High","Repeat")</f>
        <v>Repeat</v>
      </c>
      <c r="K2080" s="27" t="str">
        <f>IF(StockData[[#This Row],[Spread]]&lt;5,"Low",IF(StockData[[#This Row],[Spread]]&lt;=15,"Medium","High"))</f>
        <v>Medium</v>
      </c>
      <c r="L2080" s="27" t="str">
        <f>IF(StockData[[#This Row],[Spread]] &gt; AVERAGE(StockData[Spread]) * 1.2, "High", IF(StockData[[#This Row],[Spread]] &lt; AVERAGE(StockData[Spread]) * 0.8, "Low", "Medium"))</f>
        <v>Low</v>
      </c>
      <c r="M2080" s="13">
        <f>(StockData[[#This Row],[close]] - StockData[[#This Row],[open]] )/ StockData[[#This Row],[open]]</f>
        <v>5.065234075211025E-3</v>
      </c>
      <c r="N2080" s="27">
        <f>IF(StockData[[#This Row],[change%]] &gt; 0.02, 0.9, IF(StockData[[#This Row],[change%]] &lt; -0.02, -0.9, 0))</f>
        <v>0</v>
      </c>
      <c r="O2080" s="27" t="str">
        <f>IF(StockData[[#This Row],[sentiment score]] &gt; 0.5, "Positive", IF(StockData[[#This Row],[sentiment score]] &lt; -0.5, "Negative", "Neutral"))</f>
        <v>Neutral</v>
      </c>
    </row>
    <row r="2081" spans="1:15" x14ac:dyDescent="0.3">
      <c r="A2081" s="1">
        <v>42811</v>
      </c>
      <c r="B2081" s="2">
        <v>264</v>
      </c>
      <c r="C2081" s="2">
        <v>265.33</v>
      </c>
      <c r="D2081" s="2">
        <v>261.2</v>
      </c>
      <c r="E2081" s="2">
        <v>261.5</v>
      </c>
      <c r="F2081" s="2">
        <v>6497496</v>
      </c>
      <c r="G2081" s="27" t="str">
        <f>TEXT(StockData[[#This Row],[Date]],"dddd")</f>
        <v>Friday</v>
      </c>
      <c r="H2081" s="27" t="str">
        <f>TEXT(StockData[[#This Row],[Date]],"mmm yyyy")</f>
        <v>Mar 2017</v>
      </c>
      <c r="I2081" s="2">
        <f>StockData[[#This Row],[high]] - StockData[[#This Row],[low]]</f>
        <v>4.1299999999999955</v>
      </c>
      <c r="J2081" s="27" t="str">
        <f>IF(StockData[[#This Row],[high]]=_xlfn.MAXIFS(StockData[high],StockData[Date],"&lt;="&amp;StockData[[#This Row],[Date]]),"New High","Repeat")</f>
        <v>Repeat</v>
      </c>
      <c r="K2081" s="27" t="str">
        <f>IF(StockData[[#This Row],[Spread]]&lt;5,"Low",IF(StockData[[#This Row],[Spread]]&lt;=15,"Medium","High"))</f>
        <v>Low</v>
      </c>
      <c r="L2081" s="27" t="str">
        <f>IF(StockData[[#This Row],[Spread]] &gt; AVERAGE(StockData[Spread]) * 1.2, "High", IF(StockData[[#This Row],[Spread]] &lt; AVERAGE(StockData[Spread]) * 0.8, "Low", "Medium"))</f>
        <v>Low</v>
      </c>
      <c r="M2081" s="13">
        <f>(StockData[[#This Row],[close]] - StockData[[#This Row],[open]] )/ StockData[[#This Row],[open]]</f>
        <v>-9.46969696969697E-3</v>
      </c>
      <c r="N2081" s="27">
        <f>IF(StockData[[#This Row],[change%]] &gt; 0.02, 0.9, IF(StockData[[#This Row],[change%]] &lt; -0.02, -0.9, 0))</f>
        <v>0</v>
      </c>
      <c r="O2081" s="27" t="str">
        <f>IF(StockData[[#This Row],[sentiment score]] &gt; 0.5, "Positive", IF(StockData[[#This Row],[sentiment score]] &lt; -0.5, "Negative", "Neutral"))</f>
        <v>Neutral</v>
      </c>
    </row>
    <row r="2082" spans="1:15" x14ac:dyDescent="0.3">
      <c r="A2082" s="1">
        <v>42810</v>
      </c>
      <c r="B2082" s="2">
        <v>262.39999999999998</v>
      </c>
      <c r="C2082" s="2">
        <v>265.75</v>
      </c>
      <c r="D2082" s="2">
        <v>259.06</v>
      </c>
      <c r="E2082" s="2">
        <v>262.05</v>
      </c>
      <c r="F2082" s="2">
        <v>7132153</v>
      </c>
      <c r="G2082" s="27" t="str">
        <f>TEXT(StockData[[#This Row],[Date]],"dddd")</f>
        <v>Thursday</v>
      </c>
      <c r="H2082" s="27" t="str">
        <f>TEXT(StockData[[#This Row],[Date]],"mmm yyyy")</f>
        <v>Mar 2017</v>
      </c>
      <c r="I2082" s="2">
        <f>StockData[[#This Row],[high]] - StockData[[#This Row],[low]]</f>
        <v>6.6899999999999977</v>
      </c>
      <c r="J2082" s="27" t="str">
        <f>IF(StockData[[#This Row],[high]]=_xlfn.MAXIFS(StockData[high],StockData[Date],"&lt;="&amp;StockData[[#This Row],[Date]]),"New High","Repeat")</f>
        <v>Repeat</v>
      </c>
      <c r="K2082" s="27" t="str">
        <f>IF(StockData[[#This Row],[Spread]]&lt;5,"Low",IF(StockData[[#This Row],[Spread]]&lt;=15,"Medium","High"))</f>
        <v>Medium</v>
      </c>
      <c r="L2082" s="27" t="str">
        <f>IF(StockData[[#This Row],[Spread]] &gt; AVERAGE(StockData[Spread]) * 1.2, "High", IF(StockData[[#This Row],[Spread]] &lt; AVERAGE(StockData[Spread]) * 0.8, "Low", "Medium"))</f>
        <v>Low</v>
      </c>
      <c r="M2082" s="13">
        <f>(StockData[[#This Row],[close]] - StockData[[#This Row],[open]] )/ StockData[[#This Row],[open]]</f>
        <v>-1.3338414634145044E-3</v>
      </c>
      <c r="N2082" s="27">
        <f>IF(StockData[[#This Row],[change%]] &gt; 0.02, 0.9, IF(StockData[[#This Row],[change%]] &lt; -0.02, -0.9, 0))</f>
        <v>0</v>
      </c>
      <c r="O2082" s="27" t="str">
        <f>IF(StockData[[#This Row],[sentiment score]] &gt; 0.5, "Positive", IF(StockData[[#This Row],[sentiment score]] &lt; -0.5, "Negative", "Neutral"))</f>
        <v>Neutral</v>
      </c>
    </row>
    <row r="2083" spans="1:15" x14ac:dyDescent="0.3">
      <c r="A2083" s="1">
        <v>42809</v>
      </c>
      <c r="B2083" s="2">
        <v>257</v>
      </c>
      <c r="C2083" s="2">
        <v>261</v>
      </c>
      <c r="D2083" s="2">
        <v>254.27</v>
      </c>
      <c r="E2083" s="2">
        <v>255.73</v>
      </c>
      <c r="F2083" s="2">
        <v>5330806</v>
      </c>
      <c r="G2083" s="27" t="str">
        <f>TEXT(StockData[[#This Row],[Date]],"dddd")</f>
        <v>Wednesday</v>
      </c>
      <c r="H2083" s="27" t="str">
        <f>TEXT(StockData[[#This Row],[Date]],"mmm yyyy")</f>
        <v>Mar 2017</v>
      </c>
      <c r="I2083" s="2">
        <f>StockData[[#This Row],[high]] - StockData[[#This Row],[low]]</f>
        <v>6.7299999999999898</v>
      </c>
      <c r="J2083" s="27" t="str">
        <f>IF(StockData[[#This Row],[high]]=_xlfn.MAXIFS(StockData[high],StockData[Date],"&lt;="&amp;StockData[[#This Row],[Date]]),"New High","Repeat")</f>
        <v>Repeat</v>
      </c>
      <c r="K2083" s="27" t="str">
        <f>IF(StockData[[#This Row],[Spread]]&lt;5,"Low",IF(StockData[[#This Row],[Spread]]&lt;=15,"Medium","High"))</f>
        <v>Medium</v>
      </c>
      <c r="L2083" s="27" t="str">
        <f>IF(StockData[[#This Row],[Spread]] &gt; AVERAGE(StockData[Spread]) * 1.2, "High", IF(StockData[[#This Row],[Spread]] &lt; AVERAGE(StockData[Spread]) * 0.8, "Low", "Medium"))</f>
        <v>Low</v>
      </c>
      <c r="M2083" s="13">
        <f>(StockData[[#This Row],[close]] - StockData[[#This Row],[open]] )/ StockData[[#This Row],[open]]</f>
        <v>-4.941634241245176E-3</v>
      </c>
      <c r="N2083" s="27">
        <f>IF(StockData[[#This Row],[change%]] &gt; 0.02, 0.9, IF(StockData[[#This Row],[change%]] &lt; -0.02, -0.9, 0))</f>
        <v>0</v>
      </c>
      <c r="O2083" s="27" t="str">
        <f>IF(StockData[[#This Row],[sentiment score]] &gt; 0.5, "Positive", IF(StockData[[#This Row],[sentiment score]] &lt; -0.5, "Negative", "Neutral"))</f>
        <v>Neutral</v>
      </c>
    </row>
    <row r="2084" spans="1:15" x14ac:dyDescent="0.3">
      <c r="A2084" s="1">
        <v>42808</v>
      </c>
      <c r="B2084" s="2">
        <v>246.11</v>
      </c>
      <c r="C2084" s="2">
        <v>258.12</v>
      </c>
      <c r="D2084" s="2">
        <v>246.02</v>
      </c>
      <c r="E2084" s="2">
        <v>258</v>
      </c>
      <c r="F2084" s="2">
        <v>7598446</v>
      </c>
      <c r="G2084" s="27" t="str">
        <f>TEXT(StockData[[#This Row],[Date]],"dddd")</f>
        <v>Tuesday</v>
      </c>
      <c r="H2084" s="27" t="str">
        <f>TEXT(StockData[[#This Row],[Date]],"mmm yyyy")</f>
        <v>Mar 2017</v>
      </c>
      <c r="I2084" s="2">
        <f>StockData[[#This Row],[high]] - StockData[[#This Row],[low]]</f>
        <v>12.099999999999994</v>
      </c>
      <c r="J2084" s="27" t="str">
        <f>IF(StockData[[#This Row],[high]]=_xlfn.MAXIFS(StockData[high],StockData[Date],"&lt;="&amp;StockData[[#This Row],[Date]]),"New High","Repeat")</f>
        <v>Repeat</v>
      </c>
      <c r="K2084" s="27" t="str">
        <f>IF(StockData[[#This Row],[Spread]]&lt;5,"Low",IF(StockData[[#This Row],[Spread]]&lt;=15,"Medium","High"))</f>
        <v>Medium</v>
      </c>
      <c r="L2084" s="27" t="str">
        <f>IF(StockData[[#This Row],[Spread]] &gt; AVERAGE(StockData[Spread]) * 1.2, "High", IF(StockData[[#This Row],[Spread]] &lt; AVERAGE(StockData[Spread]) * 0.8, "Low", "Medium"))</f>
        <v>Medium</v>
      </c>
      <c r="M2084" s="13">
        <f>(StockData[[#This Row],[close]] - StockData[[#This Row],[open]] )/ StockData[[#This Row],[open]]</f>
        <v>4.8311730527000066E-2</v>
      </c>
      <c r="N2084" s="27">
        <f>IF(StockData[[#This Row],[change%]] &gt; 0.02, 0.9, IF(StockData[[#This Row],[change%]] &lt; -0.02, -0.9, 0))</f>
        <v>0.9</v>
      </c>
      <c r="O2084" s="27" t="str">
        <f>IF(StockData[[#This Row],[sentiment score]] &gt; 0.5, "Positive", IF(StockData[[#This Row],[sentiment score]] &lt; -0.5, "Negative", "Neutral"))</f>
        <v>Positive</v>
      </c>
    </row>
    <row r="2085" spans="1:15" x14ac:dyDescent="0.3">
      <c r="A2085" s="1">
        <v>42807</v>
      </c>
      <c r="B2085" s="2">
        <v>244.82</v>
      </c>
      <c r="C2085" s="2">
        <v>246.85</v>
      </c>
      <c r="D2085" s="2">
        <v>242.78100000000001</v>
      </c>
      <c r="E2085" s="2">
        <v>246.17</v>
      </c>
      <c r="F2085" s="2">
        <v>3022625</v>
      </c>
      <c r="G2085" s="27" t="str">
        <f>TEXT(StockData[[#This Row],[Date]],"dddd")</f>
        <v>Monday</v>
      </c>
      <c r="H2085" s="27" t="str">
        <f>TEXT(StockData[[#This Row],[Date]],"mmm yyyy")</f>
        <v>Mar 2017</v>
      </c>
      <c r="I2085" s="2">
        <f>StockData[[#This Row],[high]] - StockData[[#This Row],[low]]</f>
        <v>4.0689999999999884</v>
      </c>
      <c r="J2085" s="27" t="str">
        <f>IF(StockData[[#This Row],[high]]=_xlfn.MAXIFS(StockData[high],StockData[Date],"&lt;="&amp;StockData[[#This Row],[Date]]),"New High","Repeat")</f>
        <v>Repeat</v>
      </c>
      <c r="K2085" s="27" t="str">
        <f>IF(StockData[[#This Row],[Spread]]&lt;5,"Low",IF(StockData[[#This Row],[Spread]]&lt;=15,"Medium","High"))</f>
        <v>Low</v>
      </c>
      <c r="L2085" s="27" t="str">
        <f>IF(StockData[[#This Row],[Spread]] &gt; AVERAGE(StockData[Spread]) * 1.2, "High", IF(StockData[[#This Row],[Spread]] &lt; AVERAGE(StockData[Spread]) * 0.8, "Low", "Medium"))</f>
        <v>Low</v>
      </c>
      <c r="M2085" s="13">
        <f>(StockData[[#This Row],[close]] - StockData[[#This Row],[open]] )/ StockData[[#This Row],[open]]</f>
        <v>5.5142553712931716E-3</v>
      </c>
      <c r="N2085" s="27">
        <f>IF(StockData[[#This Row],[change%]] &gt; 0.02, 0.9, IF(StockData[[#This Row],[change%]] &lt; -0.02, -0.9, 0))</f>
        <v>0</v>
      </c>
      <c r="O2085" s="27" t="str">
        <f>IF(StockData[[#This Row],[sentiment score]] &gt; 0.5, "Positive", IF(StockData[[#This Row],[sentiment score]] &lt; -0.5, "Negative", "Neutral"))</f>
        <v>Neutral</v>
      </c>
    </row>
    <row r="2086" spans="1:15" x14ac:dyDescent="0.3">
      <c r="A2086" s="1">
        <v>42804</v>
      </c>
      <c r="B2086" s="2">
        <v>246.21</v>
      </c>
      <c r="C2086" s="2">
        <v>246.5</v>
      </c>
      <c r="D2086" s="2">
        <v>243</v>
      </c>
      <c r="E2086" s="2">
        <v>243.69</v>
      </c>
      <c r="F2086" s="2">
        <v>3066272</v>
      </c>
      <c r="G2086" s="27" t="str">
        <f>TEXT(StockData[[#This Row],[Date]],"dddd")</f>
        <v>Friday</v>
      </c>
      <c r="H2086" s="27" t="str">
        <f>TEXT(StockData[[#This Row],[Date]],"mmm yyyy")</f>
        <v>Mar 2017</v>
      </c>
      <c r="I2086" s="2">
        <f>StockData[[#This Row],[high]] - StockData[[#This Row],[low]]</f>
        <v>3.5</v>
      </c>
      <c r="J2086" s="27" t="str">
        <f>IF(StockData[[#This Row],[high]]=_xlfn.MAXIFS(StockData[high],StockData[Date],"&lt;="&amp;StockData[[#This Row],[Date]]),"New High","Repeat")</f>
        <v>Repeat</v>
      </c>
      <c r="K2086" s="27" t="str">
        <f>IF(StockData[[#This Row],[Spread]]&lt;5,"Low",IF(StockData[[#This Row],[Spread]]&lt;=15,"Medium","High"))</f>
        <v>Low</v>
      </c>
      <c r="L2086" s="27" t="str">
        <f>IF(StockData[[#This Row],[Spread]] &gt; AVERAGE(StockData[Spread]) * 1.2, "High", IF(StockData[[#This Row],[Spread]] &lt; AVERAGE(StockData[Spread]) * 0.8, "Low", "Medium"))</f>
        <v>Low</v>
      </c>
      <c r="M2086" s="13">
        <f>(StockData[[#This Row],[close]] - StockData[[#This Row],[open]] )/ StockData[[#This Row],[open]]</f>
        <v>-1.0235165102960929E-2</v>
      </c>
      <c r="N2086" s="27">
        <f>IF(StockData[[#This Row],[change%]] &gt; 0.02, 0.9, IF(StockData[[#This Row],[change%]] &lt; -0.02, -0.9, 0))</f>
        <v>0</v>
      </c>
      <c r="O2086" s="27" t="str">
        <f>IF(StockData[[#This Row],[sentiment score]] &gt; 0.5, "Positive", IF(StockData[[#This Row],[sentiment score]] &lt; -0.5, "Negative", "Neutral"))</f>
        <v>Neutral</v>
      </c>
    </row>
    <row r="2087" spans="1:15" x14ac:dyDescent="0.3">
      <c r="A2087" s="1">
        <v>42803</v>
      </c>
      <c r="B2087" s="2">
        <v>247.63</v>
      </c>
      <c r="C2087" s="2">
        <v>248.66</v>
      </c>
      <c r="D2087" s="2">
        <v>243</v>
      </c>
      <c r="E2087" s="2">
        <v>244.9</v>
      </c>
      <c r="F2087" s="2">
        <v>3879293</v>
      </c>
      <c r="G2087" s="27" t="str">
        <f>TEXT(StockData[[#This Row],[Date]],"dddd")</f>
        <v>Thursday</v>
      </c>
      <c r="H2087" s="27" t="str">
        <f>TEXT(StockData[[#This Row],[Date]],"mmm yyyy")</f>
        <v>Mar 2017</v>
      </c>
      <c r="I2087" s="2">
        <f>StockData[[#This Row],[high]] - StockData[[#This Row],[low]]</f>
        <v>5.6599999999999966</v>
      </c>
      <c r="J2087" s="27" t="str">
        <f>IF(StockData[[#This Row],[high]]=_xlfn.MAXIFS(StockData[high],StockData[Date],"&lt;="&amp;StockData[[#This Row],[Date]]),"New High","Repeat")</f>
        <v>Repeat</v>
      </c>
      <c r="K2087" s="27" t="str">
        <f>IF(StockData[[#This Row],[Spread]]&lt;5,"Low",IF(StockData[[#This Row],[Spread]]&lt;=15,"Medium","High"))</f>
        <v>Medium</v>
      </c>
      <c r="L2087" s="27" t="str">
        <f>IF(StockData[[#This Row],[Spread]] &gt; AVERAGE(StockData[Spread]) * 1.2, "High", IF(StockData[[#This Row],[Spread]] &lt; AVERAGE(StockData[Spread]) * 0.8, "Low", "Medium"))</f>
        <v>Low</v>
      </c>
      <c r="M2087" s="13">
        <f>(StockData[[#This Row],[close]] - StockData[[#This Row],[open]] )/ StockData[[#This Row],[open]]</f>
        <v>-1.1024512377337115E-2</v>
      </c>
      <c r="N2087" s="27">
        <f>IF(StockData[[#This Row],[change%]] &gt; 0.02, 0.9, IF(StockData[[#This Row],[change%]] &lt; -0.02, -0.9, 0))</f>
        <v>0</v>
      </c>
      <c r="O2087" s="27" t="str">
        <f>IF(StockData[[#This Row],[sentiment score]] &gt; 0.5, "Positive", IF(StockData[[#This Row],[sentiment score]] &lt; -0.5, "Negative", "Neutral"))</f>
        <v>Neutral</v>
      </c>
    </row>
    <row r="2088" spans="1:15" x14ac:dyDescent="0.3">
      <c r="A2088" s="1">
        <v>42802</v>
      </c>
      <c r="B2088" s="2">
        <v>247</v>
      </c>
      <c r="C2088" s="2">
        <v>250.07</v>
      </c>
      <c r="D2088" s="2">
        <v>245.32</v>
      </c>
      <c r="E2088" s="2">
        <v>246.87</v>
      </c>
      <c r="F2088" s="2">
        <v>3728649</v>
      </c>
      <c r="G2088" s="27" t="str">
        <f>TEXT(StockData[[#This Row],[Date]],"dddd")</f>
        <v>Wednesday</v>
      </c>
      <c r="H2088" s="27" t="str">
        <f>TEXT(StockData[[#This Row],[Date]],"mmm yyyy")</f>
        <v>Mar 2017</v>
      </c>
      <c r="I2088" s="2">
        <f>StockData[[#This Row],[high]] - StockData[[#This Row],[low]]</f>
        <v>4.75</v>
      </c>
      <c r="J2088" s="27" t="str">
        <f>IF(StockData[[#This Row],[high]]=_xlfn.MAXIFS(StockData[high],StockData[Date],"&lt;="&amp;StockData[[#This Row],[Date]]),"New High","Repeat")</f>
        <v>Repeat</v>
      </c>
      <c r="K2088" s="27" t="str">
        <f>IF(StockData[[#This Row],[Spread]]&lt;5,"Low",IF(StockData[[#This Row],[Spread]]&lt;=15,"Medium","High"))</f>
        <v>Low</v>
      </c>
      <c r="L2088" s="27" t="str">
        <f>IF(StockData[[#This Row],[Spread]] &gt; AVERAGE(StockData[Spread]) * 1.2, "High", IF(StockData[[#This Row],[Spread]] &lt; AVERAGE(StockData[Spread]) * 0.8, "Low", "Medium"))</f>
        <v>Low</v>
      </c>
      <c r="M2088" s="13">
        <f>(StockData[[#This Row],[close]] - StockData[[#This Row],[open]] )/ StockData[[#This Row],[open]]</f>
        <v>-5.2631578947366577E-4</v>
      </c>
      <c r="N2088" s="27">
        <f>IF(StockData[[#This Row],[change%]] &gt; 0.02, 0.9, IF(StockData[[#This Row],[change%]] &lt; -0.02, -0.9, 0))</f>
        <v>0</v>
      </c>
      <c r="O2088" s="27" t="str">
        <f>IF(StockData[[#This Row],[sentiment score]] &gt; 0.5, "Positive", IF(StockData[[#This Row],[sentiment score]] &lt; -0.5, "Negative", "Neutral"))</f>
        <v>Neutral</v>
      </c>
    </row>
    <row r="2089" spans="1:15" x14ac:dyDescent="0.3">
      <c r="A2089" s="1">
        <v>42801</v>
      </c>
      <c r="B2089" s="2">
        <v>251.92</v>
      </c>
      <c r="C2089" s="2">
        <v>253.89</v>
      </c>
      <c r="D2089" s="2">
        <v>248.32</v>
      </c>
      <c r="E2089" s="2">
        <v>248.59</v>
      </c>
      <c r="F2089" s="2">
        <v>3459470</v>
      </c>
      <c r="G2089" s="27" t="str">
        <f>TEXT(StockData[[#This Row],[Date]],"dddd")</f>
        <v>Tuesday</v>
      </c>
      <c r="H2089" s="27" t="str">
        <f>TEXT(StockData[[#This Row],[Date]],"mmm yyyy")</f>
        <v>Mar 2017</v>
      </c>
      <c r="I2089" s="2">
        <f>StockData[[#This Row],[high]] - StockData[[#This Row],[low]]</f>
        <v>5.5699999999999932</v>
      </c>
      <c r="J2089" s="27" t="str">
        <f>IF(StockData[[#This Row],[high]]=_xlfn.MAXIFS(StockData[high],StockData[Date],"&lt;="&amp;StockData[[#This Row],[Date]]),"New High","Repeat")</f>
        <v>Repeat</v>
      </c>
      <c r="K2089" s="27" t="str">
        <f>IF(StockData[[#This Row],[Spread]]&lt;5,"Low",IF(StockData[[#This Row],[Spread]]&lt;=15,"Medium","High"))</f>
        <v>Medium</v>
      </c>
      <c r="L2089" s="27" t="str">
        <f>IF(StockData[[#This Row],[Spread]] &gt; AVERAGE(StockData[Spread]) * 1.2, "High", IF(StockData[[#This Row],[Spread]] &lt; AVERAGE(StockData[Spread]) * 0.8, "Low", "Medium"))</f>
        <v>Low</v>
      </c>
      <c r="M2089" s="13">
        <f>(StockData[[#This Row],[close]] - StockData[[#This Row],[open]] )/ StockData[[#This Row],[open]]</f>
        <v>-1.3218482057796063E-2</v>
      </c>
      <c r="N2089" s="27">
        <f>IF(StockData[[#This Row],[change%]] &gt; 0.02, 0.9, IF(StockData[[#This Row],[change%]] &lt; -0.02, -0.9, 0))</f>
        <v>0</v>
      </c>
      <c r="O2089" s="27" t="str">
        <f>IF(StockData[[#This Row],[sentiment score]] &gt; 0.5, "Positive", IF(StockData[[#This Row],[sentiment score]] &lt; -0.5, "Negative", "Neutral"))</f>
        <v>Neutral</v>
      </c>
    </row>
    <row r="2090" spans="1:15" x14ac:dyDescent="0.3">
      <c r="A2090" s="1">
        <v>42800</v>
      </c>
      <c r="B2090" s="2">
        <v>247.91</v>
      </c>
      <c r="C2090" s="2">
        <v>251.7</v>
      </c>
      <c r="D2090" s="2">
        <v>247.51</v>
      </c>
      <c r="E2090" s="2">
        <v>251.21</v>
      </c>
      <c r="F2090" s="2">
        <v>3355500</v>
      </c>
      <c r="G2090" s="27" t="str">
        <f>TEXT(StockData[[#This Row],[Date]],"dddd")</f>
        <v>Monday</v>
      </c>
      <c r="H2090" s="27" t="str">
        <f>TEXT(StockData[[#This Row],[Date]],"mmm yyyy")</f>
        <v>Mar 2017</v>
      </c>
      <c r="I2090" s="2">
        <f>StockData[[#This Row],[high]] - StockData[[#This Row],[low]]</f>
        <v>4.1899999999999977</v>
      </c>
      <c r="J2090" s="27" t="str">
        <f>IF(StockData[[#This Row],[high]]=_xlfn.MAXIFS(StockData[high],StockData[Date],"&lt;="&amp;StockData[[#This Row],[Date]]),"New High","Repeat")</f>
        <v>Repeat</v>
      </c>
      <c r="K2090" s="27" t="str">
        <f>IF(StockData[[#This Row],[Spread]]&lt;5,"Low",IF(StockData[[#This Row],[Spread]]&lt;=15,"Medium","High"))</f>
        <v>Low</v>
      </c>
      <c r="L2090" s="27" t="str">
        <f>IF(StockData[[#This Row],[Spread]] &gt; AVERAGE(StockData[Spread]) * 1.2, "High", IF(StockData[[#This Row],[Spread]] &lt; AVERAGE(StockData[Spread]) * 0.8, "Low", "Medium"))</f>
        <v>Low</v>
      </c>
      <c r="M2090" s="13">
        <f>(StockData[[#This Row],[close]] - StockData[[#This Row],[open]] )/ StockData[[#This Row],[open]]</f>
        <v>1.3311282320196892E-2</v>
      </c>
      <c r="N2090" s="27">
        <f>IF(StockData[[#This Row],[change%]] &gt; 0.02, 0.9, IF(StockData[[#This Row],[change%]] &lt; -0.02, -0.9, 0))</f>
        <v>0</v>
      </c>
      <c r="O2090" s="27" t="str">
        <f>IF(StockData[[#This Row],[sentiment score]] &gt; 0.5, "Positive", IF(StockData[[#This Row],[sentiment score]] &lt; -0.5, "Negative", "Neutral"))</f>
        <v>Neutral</v>
      </c>
    </row>
    <row r="2091" spans="1:15" x14ac:dyDescent="0.3">
      <c r="A2091" s="1">
        <v>42797</v>
      </c>
      <c r="B2091" s="2">
        <v>250.74</v>
      </c>
      <c r="C2091" s="2">
        <v>251.9</v>
      </c>
      <c r="D2091" s="2">
        <v>249</v>
      </c>
      <c r="E2091" s="2">
        <v>251.57</v>
      </c>
      <c r="F2091" s="2">
        <v>2929234</v>
      </c>
      <c r="G2091" s="27" t="str">
        <f>TEXT(StockData[[#This Row],[Date]],"dddd")</f>
        <v>Friday</v>
      </c>
      <c r="H2091" s="27" t="str">
        <f>TEXT(StockData[[#This Row],[Date]],"mmm yyyy")</f>
        <v>Mar 2017</v>
      </c>
      <c r="I2091" s="2">
        <f>StockData[[#This Row],[high]] - StockData[[#This Row],[low]]</f>
        <v>2.9000000000000057</v>
      </c>
      <c r="J2091" s="27" t="str">
        <f>IF(StockData[[#This Row],[high]]=_xlfn.MAXIFS(StockData[high],StockData[Date],"&lt;="&amp;StockData[[#This Row],[Date]]),"New High","Repeat")</f>
        <v>Repeat</v>
      </c>
      <c r="K2091" s="27" t="str">
        <f>IF(StockData[[#This Row],[Spread]]&lt;5,"Low",IF(StockData[[#This Row],[Spread]]&lt;=15,"Medium","High"))</f>
        <v>Low</v>
      </c>
      <c r="L2091" s="27" t="str">
        <f>IF(StockData[[#This Row],[Spread]] &gt; AVERAGE(StockData[Spread]) * 1.2, "High", IF(StockData[[#This Row],[Spread]] &lt; AVERAGE(StockData[Spread]) * 0.8, "Low", "Medium"))</f>
        <v>Low</v>
      </c>
      <c r="M2091" s="13">
        <f>(StockData[[#This Row],[close]] - StockData[[#This Row],[open]] )/ StockData[[#This Row],[open]]</f>
        <v>3.3102018026640507E-3</v>
      </c>
      <c r="N2091" s="27">
        <f>IF(StockData[[#This Row],[change%]] &gt; 0.02, 0.9, IF(StockData[[#This Row],[change%]] &lt; -0.02, -0.9, 0))</f>
        <v>0</v>
      </c>
      <c r="O2091" s="27" t="str">
        <f>IF(StockData[[#This Row],[sentiment score]] &gt; 0.5, "Positive", IF(StockData[[#This Row],[sentiment score]] &lt; -0.5, "Negative", "Neutral"))</f>
        <v>Neutral</v>
      </c>
    </row>
    <row r="2092" spans="1:15" x14ac:dyDescent="0.3">
      <c r="A2092" s="1">
        <v>42796</v>
      </c>
      <c r="B2092" s="2">
        <v>249.71</v>
      </c>
      <c r="C2092" s="2">
        <v>253.28</v>
      </c>
      <c r="D2092" s="2">
        <v>248.27</v>
      </c>
      <c r="E2092" s="2">
        <v>250.48</v>
      </c>
      <c r="F2092" s="2">
        <v>3351833</v>
      </c>
      <c r="G2092" s="27" t="str">
        <f>TEXT(StockData[[#This Row],[Date]],"dddd")</f>
        <v>Thursday</v>
      </c>
      <c r="H2092" s="27" t="str">
        <f>TEXT(StockData[[#This Row],[Date]],"mmm yyyy")</f>
        <v>Mar 2017</v>
      </c>
      <c r="I2092" s="2">
        <f>StockData[[#This Row],[high]] - StockData[[#This Row],[low]]</f>
        <v>5.0099999999999909</v>
      </c>
      <c r="J2092" s="27" t="str">
        <f>IF(StockData[[#This Row],[high]]=_xlfn.MAXIFS(StockData[high],StockData[Date],"&lt;="&amp;StockData[[#This Row],[Date]]),"New High","Repeat")</f>
        <v>Repeat</v>
      </c>
      <c r="K2092" s="27" t="str">
        <f>IF(StockData[[#This Row],[Spread]]&lt;5,"Low",IF(StockData[[#This Row],[Spread]]&lt;=15,"Medium","High"))</f>
        <v>Medium</v>
      </c>
      <c r="L2092" s="27" t="str">
        <f>IF(StockData[[#This Row],[Spread]] &gt; AVERAGE(StockData[Spread]) * 1.2, "High", IF(StockData[[#This Row],[Spread]] &lt; AVERAGE(StockData[Spread]) * 0.8, "Low", "Medium"))</f>
        <v>Low</v>
      </c>
      <c r="M2092" s="13">
        <f>(StockData[[#This Row],[close]] - StockData[[#This Row],[open]] )/ StockData[[#This Row],[open]]</f>
        <v>3.0835769492610701E-3</v>
      </c>
      <c r="N2092" s="27">
        <f>IF(StockData[[#This Row],[change%]] &gt; 0.02, 0.9, IF(StockData[[#This Row],[change%]] &lt; -0.02, -0.9, 0))</f>
        <v>0</v>
      </c>
      <c r="O2092" s="27" t="str">
        <f>IF(StockData[[#This Row],[sentiment score]] &gt; 0.5, "Positive", IF(StockData[[#This Row],[sentiment score]] &lt; -0.5, "Negative", "Neutral"))</f>
        <v>Neutral</v>
      </c>
    </row>
    <row r="2093" spans="1:15" x14ac:dyDescent="0.3">
      <c r="A2093" s="1">
        <v>42795</v>
      </c>
      <c r="B2093" s="2">
        <v>254.18</v>
      </c>
      <c r="C2093" s="2">
        <v>254.85</v>
      </c>
      <c r="D2093" s="2">
        <v>249.11</v>
      </c>
      <c r="E2093" s="2">
        <v>250.02</v>
      </c>
      <c r="F2093" s="2">
        <v>4809488</v>
      </c>
      <c r="G2093" s="27" t="str">
        <f>TEXT(StockData[[#This Row],[Date]],"dddd")</f>
        <v>Wednesday</v>
      </c>
      <c r="H2093" s="27" t="str">
        <f>TEXT(StockData[[#This Row],[Date]],"mmm yyyy")</f>
        <v>Mar 2017</v>
      </c>
      <c r="I2093" s="2">
        <f>StockData[[#This Row],[high]] - StockData[[#This Row],[low]]</f>
        <v>5.7399999999999807</v>
      </c>
      <c r="J2093" s="27" t="str">
        <f>IF(StockData[[#This Row],[high]]=_xlfn.MAXIFS(StockData[high],StockData[Date],"&lt;="&amp;StockData[[#This Row],[Date]]),"New High","Repeat")</f>
        <v>Repeat</v>
      </c>
      <c r="K2093" s="27" t="str">
        <f>IF(StockData[[#This Row],[Spread]]&lt;5,"Low",IF(StockData[[#This Row],[Spread]]&lt;=15,"Medium","High"))</f>
        <v>Medium</v>
      </c>
      <c r="L2093" s="27" t="str">
        <f>IF(StockData[[#This Row],[Spread]] &gt; AVERAGE(StockData[Spread]) * 1.2, "High", IF(StockData[[#This Row],[Spread]] &lt; AVERAGE(StockData[Spread]) * 0.8, "Low", "Medium"))</f>
        <v>Low</v>
      </c>
      <c r="M2093" s="13">
        <f>(StockData[[#This Row],[close]] - StockData[[#This Row],[open]] )/ StockData[[#This Row],[open]]</f>
        <v>-1.6366354551892347E-2</v>
      </c>
      <c r="N2093" s="27">
        <f>IF(StockData[[#This Row],[change%]] &gt; 0.02, 0.9, IF(StockData[[#This Row],[change%]] &lt; -0.02, -0.9, 0))</f>
        <v>0</v>
      </c>
      <c r="O2093" s="27" t="str">
        <f>IF(StockData[[#This Row],[sentiment score]] &gt; 0.5, "Positive", IF(StockData[[#This Row],[sentiment score]] &lt; -0.5, "Negative", "Neutral"))</f>
        <v>Neutral</v>
      </c>
    </row>
    <row r="2094" spans="1:15" x14ac:dyDescent="0.3">
      <c r="A2094" s="1">
        <v>42794</v>
      </c>
      <c r="B2094" s="2">
        <v>244.19</v>
      </c>
      <c r="C2094" s="2">
        <v>251</v>
      </c>
      <c r="D2094" s="2">
        <v>243.9</v>
      </c>
      <c r="E2094" s="2">
        <v>249.99</v>
      </c>
      <c r="F2094" s="2">
        <v>6078145</v>
      </c>
      <c r="G2094" s="27" t="str">
        <f>TEXT(StockData[[#This Row],[Date]],"dddd")</f>
        <v>Tuesday</v>
      </c>
      <c r="H2094" s="27" t="str">
        <f>TEXT(StockData[[#This Row],[Date]],"mmm yyyy")</f>
        <v>Feb 2017</v>
      </c>
      <c r="I2094" s="2">
        <f>StockData[[#This Row],[high]] - StockData[[#This Row],[low]]</f>
        <v>7.0999999999999943</v>
      </c>
      <c r="J2094" s="27" t="str">
        <f>IF(StockData[[#This Row],[high]]=_xlfn.MAXIFS(StockData[high],StockData[Date],"&lt;="&amp;StockData[[#This Row],[Date]]),"New High","Repeat")</f>
        <v>Repeat</v>
      </c>
      <c r="K2094" s="27" t="str">
        <f>IF(StockData[[#This Row],[Spread]]&lt;5,"Low",IF(StockData[[#This Row],[Spread]]&lt;=15,"Medium","High"))</f>
        <v>Medium</v>
      </c>
      <c r="L2094" s="27" t="str">
        <f>IF(StockData[[#This Row],[Spread]] &gt; AVERAGE(StockData[Spread]) * 1.2, "High", IF(StockData[[#This Row],[Spread]] &lt; AVERAGE(StockData[Spread]) * 0.8, "Low", "Medium"))</f>
        <v>Low</v>
      </c>
      <c r="M2094" s="13">
        <f>(StockData[[#This Row],[close]] - StockData[[#This Row],[open]] )/ StockData[[#This Row],[open]]</f>
        <v>2.3751996396248868E-2</v>
      </c>
      <c r="N2094" s="27">
        <f>IF(StockData[[#This Row],[change%]] &gt; 0.02, 0.9, IF(StockData[[#This Row],[change%]] &lt; -0.02, -0.9, 0))</f>
        <v>0.9</v>
      </c>
      <c r="O2094" s="27" t="str">
        <f>IF(StockData[[#This Row],[sentiment score]] &gt; 0.5, "Positive", IF(StockData[[#This Row],[sentiment score]] &lt; -0.5, "Negative", "Neutral"))</f>
        <v>Positive</v>
      </c>
    </row>
    <row r="2095" spans="1:15" x14ac:dyDescent="0.3">
      <c r="A2095" s="1">
        <v>42793</v>
      </c>
      <c r="B2095" s="2">
        <v>248.17</v>
      </c>
      <c r="C2095" s="2">
        <v>248.36</v>
      </c>
      <c r="D2095" s="2">
        <v>242.01</v>
      </c>
      <c r="E2095" s="2">
        <v>246.23</v>
      </c>
      <c r="F2095" s="2">
        <v>11460810</v>
      </c>
      <c r="G2095" s="27" t="str">
        <f>TEXT(StockData[[#This Row],[Date]],"dddd")</f>
        <v>Monday</v>
      </c>
      <c r="H2095" s="27" t="str">
        <f>TEXT(StockData[[#This Row],[Date]],"mmm yyyy")</f>
        <v>Feb 2017</v>
      </c>
      <c r="I2095" s="2">
        <f>StockData[[#This Row],[high]] - StockData[[#This Row],[low]]</f>
        <v>6.3500000000000227</v>
      </c>
      <c r="J2095" s="27" t="str">
        <f>IF(StockData[[#This Row],[high]]=_xlfn.MAXIFS(StockData[high],StockData[Date],"&lt;="&amp;StockData[[#This Row],[Date]]),"New High","Repeat")</f>
        <v>Repeat</v>
      </c>
      <c r="K2095" s="27" t="str">
        <f>IF(StockData[[#This Row],[Spread]]&lt;5,"Low",IF(StockData[[#This Row],[Spread]]&lt;=15,"Medium","High"))</f>
        <v>Medium</v>
      </c>
      <c r="L2095" s="27" t="str">
        <f>IF(StockData[[#This Row],[Spread]] &gt; AVERAGE(StockData[Spread]) * 1.2, "High", IF(StockData[[#This Row],[Spread]] &lt; AVERAGE(StockData[Spread]) * 0.8, "Low", "Medium"))</f>
        <v>Low</v>
      </c>
      <c r="M2095" s="13">
        <f>(StockData[[#This Row],[close]] - StockData[[#This Row],[open]] )/ StockData[[#This Row],[open]]</f>
        <v>-7.8172220655195954E-3</v>
      </c>
      <c r="N2095" s="27">
        <f>IF(StockData[[#This Row],[change%]] &gt; 0.02, 0.9, IF(StockData[[#This Row],[change%]] &lt; -0.02, -0.9, 0))</f>
        <v>0</v>
      </c>
      <c r="O2095" s="27" t="str">
        <f>IF(StockData[[#This Row],[sentiment score]] &gt; 0.5, "Positive", IF(StockData[[#This Row],[sentiment score]] &lt; -0.5, "Negative", "Neutral"))</f>
        <v>Neutral</v>
      </c>
    </row>
    <row r="2096" spans="1:15" x14ac:dyDescent="0.3">
      <c r="A2096" s="1">
        <v>42790</v>
      </c>
      <c r="B2096" s="2">
        <v>252.66</v>
      </c>
      <c r="C2096" s="2">
        <v>258.25</v>
      </c>
      <c r="D2096" s="2">
        <v>250.2</v>
      </c>
      <c r="E2096" s="2">
        <v>257</v>
      </c>
      <c r="F2096" s="2">
        <v>8171626</v>
      </c>
      <c r="G2096" s="27" t="str">
        <f>TEXT(StockData[[#This Row],[Date]],"dddd")</f>
        <v>Friday</v>
      </c>
      <c r="H2096" s="27" t="str">
        <f>TEXT(StockData[[#This Row],[Date]],"mmm yyyy")</f>
        <v>Feb 2017</v>
      </c>
      <c r="I2096" s="2">
        <f>StockData[[#This Row],[high]] - StockData[[#This Row],[low]]</f>
        <v>8.0500000000000114</v>
      </c>
      <c r="J2096" s="27" t="str">
        <f>IF(StockData[[#This Row],[high]]=_xlfn.MAXIFS(StockData[high],StockData[Date],"&lt;="&amp;StockData[[#This Row],[Date]]),"New High","Repeat")</f>
        <v>Repeat</v>
      </c>
      <c r="K2096" s="27" t="str">
        <f>IF(StockData[[#This Row],[Spread]]&lt;5,"Low",IF(StockData[[#This Row],[Spread]]&lt;=15,"Medium","High"))</f>
        <v>Medium</v>
      </c>
      <c r="L2096" s="27" t="str">
        <f>IF(StockData[[#This Row],[Spread]] &gt; AVERAGE(StockData[Spread]) * 1.2, "High", IF(StockData[[#This Row],[Spread]] &lt; AVERAGE(StockData[Spread]) * 0.8, "Low", "Medium"))</f>
        <v>Low</v>
      </c>
      <c r="M2096" s="13">
        <f>(StockData[[#This Row],[close]] - StockData[[#This Row],[open]] )/ StockData[[#This Row],[open]]</f>
        <v>1.717723422781605E-2</v>
      </c>
      <c r="N2096" s="27">
        <f>IF(StockData[[#This Row],[change%]] &gt; 0.02, 0.9, IF(StockData[[#This Row],[change%]] &lt; -0.02, -0.9, 0))</f>
        <v>0</v>
      </c>
      <c r="O2096" s="27" t="str">
        <f>IF(StockData[[#This Row],[sentiment score]] &gt; 0.5, "Positive", IF(StockData[[#This Row],[sentiment score]] &lt; -0.5, "Negative", "Neutral"))</f>
        <v>Neutral</v>
      </c>
    </row>
    <row r="2097" spans="1:15" x14ac:dyDescent="0.3">
      <c r="A2097" s="1">
        <v>42789</v>
      </c>
      <c r="B2097" s="2">
        <v>264</v>
      </c>
      <c r="C2097" s="2">
        <v>264.66000000000003</v>
      </c>
      <c r="D2097" s="2">
        <v>255.56</v>
      </c>
      <c r="E2097" s="2">
        <v>255.99</v>
      </c>
      <c r="F2097" s="2">
        <v>14915249</v>
      </c>
      <c r="G2097" s="27" t="str">
        <f>TEXT(StockData[[#This Row],[Date]],"dddd")</f>
        <v>Thursday</v>
      </c>
      <c r="H2097" s="27" t="str">
        <f>TEXT(StockData[[#This Row],[Date]],"mmm yyyy")</f>
        <v>Feb 2017</v>
      </c>
      <c r="I2097" s="2">
        <f>StockData[[#This Row],[high]] - StockData[[#This Row],[low]]</f>
        <v>9.1000000000000227</v>
      </c>
      <c r="J2097" s="27" t="str">
        <f>IF(StockData[[#This Row],[high]]=_xlfn.MAXIFS(StockData[high],StockData[Date],"&lt;="&amp;StockData[[#This Row],[Date]]),"New High","Repeat")</f>
        <v>Repeat</v>
      </c>
      <c r="K2097" s="27" t="str">
        <f>IF(StockData[[#This Row],[Spread]]&lt;5,"Low",IF(StockData[[#This Row],[Spread]]&lt;=15,"Medium","High"))</f>
        <v>Medium</v>
      </c>
      <c r="L2097" s="27" t="str">
        <f>IF(StockData[[#This Row],[Spread]] &gt; AVERAGE(StockData[Spread]) * 1.2, "High", IF(StockData[[#This Row],[Spread]] &lt; AVERAGE(StockData[Spread]) * 0.8, "Low", "Medium"))</f>
        <v>Low</v>
      </c>
      <c r="M2097" s="13">
        <f>(StockData[[#This Row],[close]] - StockData[[#This Row],[open]] )/ StockData[[#This Row],[open]]</f>
        <v>-3.0340909090909057E-2</v>
      </c>
      <c r="N2097" s="27">
        <f>IF(StockData[[#This Row],[change%]] &gt; 0.02, 0.9, IF(StockData[[#This Row],[change%]] &lt; -0.02, -0.9, 0))</f>
        <v>-0.9</v>
      </c>
      <c r="O2097" s="27" t="str">
        <f>IF(StockData[[#This Row],[sentiment score]] &gt; 0.5, "Positive", IF(StockData[[#This Row],[sentiment score]] &lt; -0.5, "Negative", "Neutral"))</f>
        <v>Negative</v>
      </c>
    </row>
    <row r="2098" spans="1:15" x14ac:dyDescent="0.3">
      <c r="A2098" s="1">
        <v>42788</v>
      </c>
      <c r="B2098" s="2">
        <v>280.31</v>
      </c>
      <c r="C2098" s="2">
        <v>283.45</v>
      </c>
      <c r="D2098" s="2">
        <v>272.60000000000002</v>
      </c>
      <c r="E2098" s="2">
        <v>273.51</v>
      </c>
      <c r="F2098" s="2">
        <v>8754975</v>
      </c>
      <c r="G2098" s="27" t="str">
        <f>TEXT(StockData[[#This Row],[Date]],"dddd")</f>
        <v>Wednesday</v>
      </c>
      <c r="H2098" s="27" t="str">
        <f>TEXT(StockData[[#This Row],[Date]],"mmm yyyy")</f>
        <v>Feb 2017</v>
      </c>
      <c r="I2098" s="2">
        <f>StockData[[#This Row],[high]] - StockData[[#This Row],[low]]</f>
        <v>10.849999999999966</v>
      </c>
      <c r="J2098" s="27" t="str">
        <f>IF(StockData[[#This Row],[high]]=_xlfn.MAXIFS(StockData[high],StockData[Date],"&lt;="&amp;StockData[[#This Row],[Date]]),"New High","Repeat")</f>
        <v>Repeat</v>
      </c>
      <c r="K2098" s="27" t="str">
        <f>IF(StockData[[#This Row],[Spread]]&lt;5,"Low",IF(StockData[[#This Row],[Spread]]&lt;=15,"Medium","High"))</f>
        <v>Medium</v>
      </c>
      <c r="L2098" s="27" t="str">
        <f>IF(StockData[[#This Row],[Spread]] &gt; AVERAGE(StockData[Spread]) * 1.2, "High", IF(StockData[[#This Row],[Spread]] &lt; AVERAGE(StockData[Spread]) * 0.8, "Low", "Medium"))</f>
        <v>Low</v>
      </c>
      <c r="M2098" s="13">
        <f>(StockData[[#This Row],[close]] - StockData[[#This Row],[open]] )/ StockData[[#This Row],[open]]</f>
        <v>-2.4258856266276663E-2</v>
      </c>
      <c r="N2098" s="27">
        <f>IF(StockData[[#This Row],[change%]] &gt; 0.02, 0.9, IF(StockData[[#This Row],[change%]] &lt; -0.02, -0.9, 0))</f>
        <v>-0.9</v>
      </c>
      <c r="O2098" s="27" t="str">
        <f>IF(StockData[[#This Row],[sentiment score]] &gt; 0.5, "Positive", IF(StockData[[#This Row],[sentiment score]] &lt; -0.5, "Negative", "Neutral"))</f>
        <v>Negative</v>
      </c>
    </row>
    <row r="2099" spans="1:15" x14ac:dyDescent="0.3">
      <c r="A2099" s="1">
        <v>42787</v>
      </c>
      <c r="B2099" s="2">
        <v>275.45</v>
      </c>
      <c r="C2099" s="2">
        <v>281.39999999999998</v>
      </c>
      <c r="D2099" s="2">
        <v>274.01</v>
      </c>
      <c r="E2099" s="2">
        <v>277.39</v>
      </c>
      <c r="F2099" s="2">
        <v>5676747</v>
      </c>
      <c r="G2099" s="27" t="str">
        <f>TEXT(StockData[[#This Row],[Date]],"dddd")</f>
        <v>Tuesday</v>
      </c>
      <c r="H2099" s="27" t="str">
        <f>TEXT(StockData[[#This Row],[Date]],"mmm yyyy")</f>
        <v>Feb 2017</v>
      </c>
      <c r="I2099" s="2">
        <f>StockData[[#This Row],[high]] - StockData[[#This Row],[low]]</f>
        <v>7.3899999999999864</v>
      </c>
      <c r="J2099" s="27" t="str">
        <f>IF(StockData[[#This Row],[high]]=_xlfn.MAXIFS(StockData[high],StockData[Date],"&lt;="&amp;StockData[[#This Row],[Date]]),"New High","Repeat")</f>
        <v>Repeat</v>
      </c>
      <c r="K2099" s="27" t="str">
        <f>IF(StockData[[#This Row],[Spread]]&lt;5,"Low",IF(StockData[[#This Row],[Spread]]&lt;=15,"Medium","High"))</f>
        <v>Medium</v>
      </c>
      <c r="L2099" s="27" t="str">
        <f>IF(StockData[[#This Row],[Spread]] &gt; AVERAGE(StockData[Spread]) * 1.2, "High", IF(StockData[[#This Row],[Spread]] &lt; AVERAGE(StockData[Spread]) * 0.8, "Low", "Medium"))</f>
        <v>Low</v>
      </c>
      <c r="M2099" s="13">
        <f>(StockData[[#This Row],[close]] - StockData[[#This Row],[open]] )/ StockData[[#This Row],[open]]</f>
        <v>7.0430205118896276E-3</v>
      </c>
      <c r="N2099" s="27">
        <f>IF(StockData[[#This Row],[change%]] &gt; 0.02, 0.9, IF(StockData[[#This Row],[change%]] &lt; -0.02, -0.9, 0))</f>
        <v>0</v>
      </c>
      <c r="O2099" s="27" t="str">
        <f>IF(StockData[[#This Row],[sentiment score]] &gt; 0.5, "Positive", IF(StockData[[#This Row],[sentiment score]] &lt; -0.5, "Negative", "Neutral"))</f>
        <v>Neutral</v>
      </c>
    </row>
    <row r="2100" spans="1:15" x14ac:dyDescent="0.3">
      <c r="A2100" s="1">
        <v>42783</v>
      </c>
      <c r="B2100" s="2">
        <v>265.8</v>
      </c>
      <c r="C2100" s="2">
        <v>272.89</v>
      </c>
      <c r="D2100" s="2">
        <v>264.14999999999998</v>
      </c>
      <c r="E2100" s="2">
        <v>272.23</v>
      </c>
      <c r="F2100" s="2">
        <v>6257149</v>
      </c>
      <c r="G2100" s="27" t="str">
        <f>TEXT(StockData[[#This Row],[Date]],"dddd")</f>
        <v>Friday</v>
      </c>
      <c r="H2100" s="27" t="str">
        <f>TEXT(StockData[[#This Row],[Date]],"mmm yyyy")</f>
        <v>Feb 2017</v>
      </c>
      <c r="I2100" s="2">
        <f>StockData[[#This Row],[high]] - StockData[[#This Row],[low]]</f>
        <v>8.7400000000000091</v>
      </c>
      <c r="J2100" s="27" t="str">
        <f>IF(StockData[[#This Row],[high]]=_xlfn.MAXIFS(StockData[high],StockData[Date],"&lt;="&amp;StockData[[#This Row],[Date]]),"New High","Repeat")</f>
        <v>Repeat</v>
      </c>
      <c r="K2100" s="27" t="str">
        <f>IF(StockData[[#This Row],[Spread]]&lt;5,"Low",IF(StockData[[#This Row],[Spread]]&lt;=15,"Medium","High"))</f>
        <v>Medium</v>
      </c>
      <c r="L2100" s="27" t="str">
        <f>IF(StockData[[#This Row],[Spread]] &gt; AVERAGE(StockData[Spread]) * 1.2, "High", IF(StockData[[#This Row],[Spread]] &lt; AVERAGE(StockData[Spread]) * 0.8, "Low", "Medium"))</f>
        <v>Low</v>
      </c>
      <c r="M2100" s="13">
        <f>(StockData[[#This Row],[close]] - StockData[[#This Row],[open]] )/ StockData[[#This Row],[open]]</f>
        <v>2.4191121143717104E-2</v>
      </c>
      <c r="N2100" s="27">
        <f>IF(StockData[[#This Row],[change%]] &gt; 0.02, 0.9, IF(StockData[[#This Row],[change%]] &lt; -0.02, -0.9, 0))</f>
        <v>0.9</v>
      </c>
      <c r="O2100" s="27" t="str">
        <f>IF(StockData[[#This Row],[sentiment score]] &gt; 0.5, "Positive", IF(StockData[[#This Row],[sentiment score]] &lt; -0.5, "Negative", "Neutral"))</f>
        <v>Positive</v>
      </c>
    </row>
    <row r="2101" spans="1:15" x14ac:dyDescent="0.3">
      <c r="A2101" s="1">
        <v>42782</v>
      </c>
      <c r="B2101" s="2">
        <v>277.60000000000002</v>
      </c>
      <c r="C2101" s="2">
        <v>280</v>
      </c>
      <c r="D2101" s="2">
        <v>268.5</v>
      </c>
      <c r="E2101" s="2">
        <v>268.95</v>
      </c>
      <c r="F2101" s="2">
        <v>7077322</v>
      </c>
      <c r="G2101" s="27" t="str">
        <f>TEXT(StockData[[#This Row],[Date]],"dddd")</f>
        <v>Thursday</v>
      </c>
      <c r="H2101" s="27" t="str">
        <f>TEXT(StockData[[#This Row],[Date]],"mmm yyyy")</f>
        <v>Feb 2017</v>
      </c>
      <c r="I2101" s="2">
        <f>StockData[[#This Row],[high]] - StockData[[#This Row],[low]]</f>
        <v>11.5</v>
      </c>
      <c r="J2101" s="27" t="str">
        <f>IF(StockData[[#This Row],[high]]=_xlfn.MAXIFS(StockData[high],StockData[Date],"&lt;="&amp;StockData[[#This Row],[Date]]),"New High","Repeat")</f>
        <v>Repeat</v>
      </c>
      <c r="K2101" s="27" t="str">
        <f>IF(StockData[[#This Row],[Spread]]&lt;5,"Low",IF(StockData[[#This Row],[Spread]]&lt;=15,"Medium","High"))</f>
        <v>Medium</v>
      </c>
      <c r="L2101" s="27" t="str">
        <f>IF(StockData[[#This Row],[Spread]] &gt; AVERAGE(StockData[Spread]) * 1.2, "High", IF(StockData[[#This Row],[Spread]] &lt; AVERAGE(StockData[Spread]) * 0.8, "Low", "Medium"))</f>
        <v>Medium</v>
      </c>
      <c r="M2101" s="13">
        <f>(StockData[[#This Row],[close]] - StockData[[#This Row],[open]] )/ StockData[[#This Row],[open]]</f>
        <v>-3.1159942363112512E-2</v>
      </c>
      <c r="N2101" s="27">
        <f>IF(StockData[[#This Row],[change%]] &gt; 0.02, 0.9, IF(StockData[[#This Row],[change%]] &lt; -0.02, -0.9, 0))</f>
        <v>-0.9</v>
      </c>
      <c r="O2101" s="27" t="str">
        <f>IF(StockData[[#This Row],[sentiment score]] &gt; 0.5, "Positive", IF(StockData[[#This Row],[sentiment score]] &lt; -0.5, "Negative", "Neutral"))</f>
        <v>Negative</v>
      </c>
    </row>
    <row r="2102" spans="1:15" x14ac:dyDescent="0.3">
      <c r="A2102" s="1">
        <v>42781</v>
      </c>
      <c r="B2102" s="2">
        <v>280</v>
      </c>
      <c r="C2102" s="2">
        <v>282.24</v>
      </c>
      <c r="D2102" s="2">
        <v>276.44</v>
      </c>
      <c r="E2102" s="2">
        <v>279.76</v>
      </c>
      <c r="F2102" s="2">
        <v>4947856</v>
      </c>
      <c r="G2102" s="27" t="str">
        <f>TEXT(StockData[[#This Row],[Date]],"dddd")</f>
        <v>Wednesday</v>
      </c>
      <c r="H2102" s="27" t="str">
        <f>TEXT(StockData[[#This Row],[Date]],"mmm yyyy")</f>
        <v>Feb 2017</v>
      </c>
      <c r="I2102" s="2">
        <f>StockData[[#This Row],[high]] - StockData[[#This Row],[low]]</f>
        <v>5.8000000000000114</v>
      </c>
      <c r="J2102" s="27" t="str">
        <f>IF(StockData[[#This Row],[high]]=_xlfn.MAXIFS(StockData[high],StockData[Date],"&lt;="&amp;StockData[[#This Row],[Date]]),"New High","Repeat")</f>
        <v>Repeat</v>
      </c>
      <c r="K2102" s="27" t="str">
        <f>IF(StockData[[#This Row],[Spread]]&lt;5,"Low",IF(StockData[[#This Row],[Spread]]&lt;=15,"Medium","High"))</f>
        <v>Medium</v>
      </c>
      <c r="L2102" s="27" t="str">
        <f>IF(StockData[[#This Row],[Spread]] &gt; AVERAGE(StockData[Spread]) * 1.2, "High", IF(StockData[[#This Row],[Spread]] &lt; AVERAGE(StockData[Spread]) * 0.8, "Low", "Medium"))</f>
        <v>Low</v>
      </c>
      <c r="M2102" s="13">
        <f>(StockData[[#This Row],[close]] - StockData[[#This Row],[open]] )/ StockData[[#This Row],[open]]</f>
        <v>-8.5714285714288962E-4</v>
      </c>
      <c r="N2102" s="27">
        <f>IF(StockData[[#This Row],[change%]] &gt; 0.02, 0.9, IF(StockData[[#This Row],[change%]] &lt; -0.02, -0.9, 0))</f>
        <v>0</v>
      </c>
      <c r="O2102" s="27" t="str">
        <f>IF(StockData[[#This Row],[sentiment score]] &gt; 0.5, "Positive", IF(StockData[[#This Row],[sentiment score]] &lt; -0.5, "Negative", "Neutral"))</f>
        <v>Neutral</v>
      </c>
    </row>
    <row r="2103" spans="1:15" x14ac:dyDescent="0.3">
      <c r="A2103" s="1">
        <v>42780</v>
      </c>
      <c r="B2103" s="2">
        <v>279.02999999999997</v>
      </c>
      <c r="C2103" s="2">
        <v>287.39</v>
      </c>
      <c r="D2103" s="2">
        <v>278.61</v>
      </c>
      <c r="E2103" s="2">
        <v>280.98</v>
      </c>
      <c r="F2103" s="2">
        <v>7345224</v>
      </c>
      <c r="G2103" s="27" t="str">
        <f>TEXT(StockData[[#This Row],[Date]],"dddd")</f>
        <v>Tuesday</v>
      </c>
      <c r="H2103" s="27" t="str">
        <f>TEXT(StockData[[#This Row],[Date]],"mmm yyyy")</f>
        <v>Feb 2017</v>
      </c>
      <c r="I2103" s="2">
        <f>StockData[[#This Row],[high]] - StockData[[#This Row],[low]]</f>
        <v>8.7799999999999727</v>
      </c>
      <c r="J2103" s="27" t="str">
        <f>IF(StockData[[#This Row],[high]]=_xlfn.MAXIFS(StockData[high],StockData[Date],"&lt;="&amp;StockData[[#This Row],[Date]]),"New High","Repeat")</f>
        <v>Repeat</v>
      </c>
      <c r="K2103" s="27" t="str">
        <f>IF(StockData[[#This Row],[Spread]]&lt;5,"Low",IF(StockData[[#This Row],[Spread]]&lt;=15,"Medium","High"))</f>
        <v>Medium</v>
      </c>
      <c r="L2103" s="27" t="str">
        <f>IF(StockData[[#This Row],[Spread]] &gt; AVERAGE(StockData[Spread]) * 1.2, "High", IF(StockData[[#This Row],[Spread]] &lt; AVERAGE(StockData[Spread]) * 0.8, "Low", "Medium"))</f>
        <v>Low</v>
      </c>
      <c r="M2103" s="13">
        <f>(StockData[[#This Row],[close]] - StockData[[#This Row],[open]] )/ StockData[[#This Row],[open]]</f>
        <v>6.9884958606603077E-3</v>
      </c>
      <c r="N2103" s="27">
        <f>IF(StockData[[#This Row],[change%]] &gt; 0.02, 0.9, IF(StockData[[#This Row],[change%]] &lt; -0.02, -0.9, 0))</f>
        <v>0</v>
      </c>
      <c r="O2103" s="27" t="str">
        <f>IF(StockData[[#This Row],[sentiment score]] &gt; 0.5, "Positive", IF(StockData[[#This Row],[sentiment score]] &lt; -0.5, "Negative", "Neutral"))</f>
        <v>Neutral</v>
      </c>
    </row>
    <row r="2104" spans="1:15" x14ac:dyDescent="0.3">
      <c r="A2104" s="1">
        <v>42779</v>
      </c>
      <c r="B2104" s="2">
        <v>270.74</v>
      </c>
      <c r="C2104" s="2">
        <v>280.78989999999999</v>
      </c>
      <c r="D2104" s="2">
        <v>270.51</v>
      </c>
      <c r="E2104" s="2">
        <v>280.60000000000002</v>
      </c>
      <c r="F2104" s="2">
        <v>7029605</v>
      </c>
      <c r="G2104" s="27" t="str">
        <f>TEXT(StockData[[#This Row],[Date]],"dddd")</f>
        <v>Monday</v>
      </c>
      <c r="H2104" s="27" t="str">
        <f>TEXT(StockData[[#This Row],[Date]],"mmm yyyy")</f>
        <v>Feb 2017</v>
      </c>
      <c r="I2104" s="2">
        <f>StockData[[#This Row],[high]] - StockData[[#This Row],[low]]</f>
        <v>10.279899999999998</v>
      </c>
      <c r="J2104" s="27" t="str">
        <f>IF(StockData[[#This Row],[high]]=_xlfn.MAXIFS(StockData[high],StockData[Date],"&lt;="&amp;StockData[[#This Row],[Date]]),"New High","Repeat")</f>
        <v>Repeat</v>
      </c>
      <c r="K2104" s="27" t="str">
        <f>IF(StockData[[#This Row],[Spread]]&lt;5,"Low",IF(StockData[[#This Row],[Spread]]&lt;=15,"Medium","High"))</f>
        <v>Medium</v>
      </c>
      <c r="L2104" s="27" t="str">
        <f>IF(StockData[[#This Row],[Spread]] &gt; AVERAGE(StockData[Spread]) * 1.2, "High", IF(StockData[[#This Row],[Spread]] &lt; AVERAGE(StockData[Spread]) * 0.8, "Low", "Medium"))</f>
        <v>Low</v>
      </c>
      <c r="M2104" s="13">
        <f>(StockData[[#This Row],[close]] - StockData[[#This Row],[open]] )/ StockData[[#This Row],[open]]</f>
        <v>3.6418704291940655E-2</v>
      </c>
      <c r="N2104" s="27">
        <f>IF(StockData[[#This Row],[change%]] &gt; 0.02, 0.9, IF(StockData[[#This Row],[change%]] &lt; -0.02, -0.9, 0))</f>
        <v>0.9</v>
      </c>
      <c r="O2104" s="27" t="str">
        <f>IF(StockData[[#This Row],[sentiment score]] &gt; 0.5, "Positive", IF(StockData[[#This Row],[sentiment score]] &lt; -0.5, "Negative", "Neutral"))</f>
        <v>Positive</v>
      </c>
    </row>
    <row r="2105" spans="1:15" x14ac:dyDescent="0.3">
      <c r="A2105" s="1">
        <v>42776</v>
      </c>
      <c r="B2105" s="2">
        <v>269.79000000000002</v>
      </c>
      <c r="C2105" s="2">
        <v>270.95</v>
      </c>
      <c r="D2105" s="2">
        <v>266.11</v>
      </c>
      <c r="E2105" s="2">
        <v>269.23</v>
      </c>
      <c r="F2105" s="2">
        <v>3619739</v>
      </c>
      <c r="G2105" s="27" t="str">
        <f>TEXT(StockData[[#This Row],[Date]],"dddd")</f>
        <v>Friday</v>
      </c>
      <c r="H2105" s="27" t="str">
        <f>TEXT(StockData[[#This Row],[Date]],"mmm yyyy")</f>
        <v>Feb 2017</v>
      </c>
      <c r="I2105" s="2">
        <f>StockData[[#This Row],[high]] - StockData[[#This Row],[low]]</f>
        <v>4.839999999999975</v>
      </c>
      <c r="J2105" s="27" t="str">
        <f>IF(StockData[[#This Row],[high]]=_xlfn.MAXIFS(StockData[high],StockData[Date],"&lt;="&amp;StockData[[#This Row],[Date]]),"New High","Repeat")</f>
        <v>Repeat</v>
      </c>
      <c r="K2105" s="27" t="str">
        <f>IF(StockData[[#This Row],[Spread]]&lt;5,"Low",IF(StockData[[#This Row],[Spread]]&lt;=15,"Medium","High"))</f>
        <v>Low</v>
      </c>
      <c r="L2105" s="27" t="str">
        <f>IF(StockData[[#This Row],[Spread]] &gt; AVERAGE(StockData[Spread]) * 1.2, "High", IF(StockData[[#This Row],[Spread]] &lt; AVERAGE(StockData[Spread]) * 0.8, "Low", "Medium"))</f>
        <v>Low</v>
      </c>
      <c r="M2105" s="13">
        <f>(StockData[[#This Row],[close]] - StockData[[#This Row],[open]] )/ StockData[[#This Row],[open]]</f>
        <v>-2.0756884984617749E-3</v>
      </c>
      <c r="N2105" s="27">
        <f>IF(StockData[[#This Row],[change%]] &gt; 0.02, 0.9, IF(StockData[[#This Row],[change%]] &lt; -0.02, -0.9, 0))</f>
        <v>0</v>
      </c>
      <c r="O2105" s="27" t="str">
        <f>IF(StockData[[#This Row],[sentiment score]] &gt; 0.5, "Positive", IF(StockData[[#This Row],[sentiment score]] &lt; -0.5, "Negative", "Neutral"))</f>
        <v>Neutral</v>
      </c>
    </row>
    <row r="2106" spans="1:15" x14ac:dyDescent="0.3">
      <c r="A2106" s="1">
        <v>42775</v>
      </c>
      <c r="B2106" s="2">
        <v>266.25</v>
      </c>
      <c r="C2106" s="2">
        <v>271.18</v>
      </c>
      <c r="D2106" s="2">
        <v>266.14999999999998</v>
      </c>
      <c r="E2106" s="2">
        <v>269.2</v>
      </c>
      <c r="F2106" s="2">
        <v>7820222</v>
      </c>
      <c r="G2106" s="27" t="str">
        <f>TEXT(StockData[[#This Row],[Date]],"dddd")</f>
        <v>Thursday</v>
      </c>
      <c r="H2106" s="27" t="str">
        <f>TEXT(StockData[[#This Row],[Date]],"mmm yyyy")</f>
        <v>Feb 2017</v>
      </c>
      <c r="I2106" s="2">
        <f>StockData[[#This Row],[high]] - StockData[[#This Row],[low]]</f>
        <v>5.0300000000000296</v>
      </c>
      <c r="J2106" s="27" t="str">
        <f>IF(StockData[[#This Row],[high]]=_xlfn.MAXIFS(StockData[high],StockData[Date],"&lt;="&amp;StockData[[#This Row],[Date]]),"New High","Repeat")</f>
        <v>Repeat</v>
      </c>
      <c r="K2106" s="27" t="str">
        <f>IF(StockData[[#This Row],[Spread]]&lt;5,"Low",IF(StockData[[#This Row],[Spread]]&lt;=15,"Medium","High"))</f>
        <v>Medium</v>
      </c>
      <c r="L2106" s="27" t="str">
        <f>IF(StockData[[#This Row],[Spread]] &gt; AVERAGE(StockData[Spread]) * 1.2, "High", IF(StockData[[#This Row],[Spread]] &lt; AVERAGE(StockData[Spread]) * 0.8, "Low", "Medium"))</f>
        <v>Low</v>
      </c>
      <c r="M2106" s="13">
        <f>(StockData[[#This Row],[close]] - StockData[[#This Row],[open]] )/ StockData[[#This Row],[open]]</f>
        <v>1.1079812206572727E-2</v>
      </c>
      <c r="N2106" s="27">
        <f>IF(StockData[[#This Row],[change%]] &gt; 0.02, 0.9, IF(StockData[[#This Row],[change%]] &lt; -0.02, -0.9, 0))</f>
        <v>0</v>
      </c>
      <c r="O2106" s="27" t="str">
        <f>IF(StockData[[#This Row],[sentiment score]] &gt; 0.5, "Positive", IF(StockData[[#This Row],[sentiment score]] &lt; -0.5, "Negative", "Neutral"))</f>
        <v>Neutral</v>
      </c>
    </row>
    <row r="2107" spans="1:15" x14ac:dyDescent="0.3">
      <c r="A2107" s="1">
        <v>42774</v>
      </c>
      <c r="B2107" s="2">
        <v>257.35000000000002</v>
      </c>
      <c r="C2107" s="2">
        <v>263.36</v>
      </c>
      <c r="D2107" s="2">
        <v>256.2</v>
      </c>
      <c r="E2107" s="2">
        <v>262.08</v>
      </c>
      <c r="F2107" s="2">
        <v>3933014</v>
      </c>
      <c r="G2107" s="27" t="str">
        <f>TEXT(StockData[[#This Row],[Date]],"dddd")</f>
        <v>Wednesday</v>
      </c>
      <c r="H2107" s="27" t="str">
        <f>TEXT(StockData[[#This Row],[Date]],"mmm yyyy")</f>
        <v>Feb 2017</v>
      </c>
      <c r="I2107" s="2">
        <f>StockData[[#This Row],[high]] - StockData[[#This Row],[low]]</f>
        <v>7.160000000000025</v>
      </c>
      <c r="J2107" s="27" t="str">
        <f>IF(StockData[[#This Row],[high]]=_xlfn.MAXIFS(StockData[high],StockData[Date],"&lt;="&amp;StockData[[#This Row],[Date]]),"New High","Repeat")</f>
        <v>Repeat</v>
      </c>
      <c r="K2107" s="27" t="str">
        <f>IF(StockData[[#This Row],[Spread]]&lt;5,"Low",IF(StockData[[#This Row],[Spread]]&lt;=15,"Medium","High"))</f>
        <v>Medium</v>
      </c>
      <c r="L2107" s="27" t="str">
        <f>IF(StockData[[#This Row],[Spread]] &gt; AVERAGE(StockData[Spread]) * 1.2, "High", IF(StockData[[#This Row],[Spread]] &lt; AVERAGE(StockData[Spread]) * 0.8, "Low", "Medium"))</f>
        <v>Low</v>
      </c>
      <c r="M2107" s="13">
        <f>(StockData[[#This Row],[close]] - StockData[[#This Row],[open]] )/ StockData[[#This Row],[open]]</f>
        <v>1.837963862444127E-2</v>
      </c>
      <c r="N2107" s="27">
        <f>IF(StockData[[#This Row],[change%]] &gt; 0.02, 0.9, IF(StockData[[#This Row],[change%]] &lt; -0.02, -0.9, 0))</f>
        <v>0</v>
      </c>
      <c r="O2107" s="27" t="str">
        <f>IF(StockData[[#This Row],[sentiment score]] &gt; 0.5, "Positive", IF(StockData[[#This Row],[sentiment score]] &lt; -0.5, "Negative", "Neutral"))</f>
        <v>Neutral</v>
      </c>
    </row>
    <row r="2108" spans="1:15" x14ac:dyDescent="0.3">
      <c r="A2108" s="1">
        <v>42773</v>
      </c>
      <c r="B2108" s="2">
        <v>258.19</v>
      </c>
      <c r="C2108" s="2">
        <v>260</v>
      </c>
      <c r="D2108" s="2">
        <v>256.42</v>
      </c>
      <c r="E2108" s="2">
        <v>257.48</v>
      </c>
      <c r="F2108" s="2">
        <v>4244775</v>
      </c>
      <c r="G2108" s="27" t="str">
        <f>TEXT(StockData[[#This Row],[Date]],"dddd")</f>
        <v>Tuesday</v>
      </c>
      <c r="H2108" s="27" t="str">
        <f>TEXT(StockData[[#This Row],[Date]],"mmm yyyy")</f>
        <v>Feb 2017</v>
      </c>
      <c r="I2108" s="2">
        <f>StockData[[#This Row],[high]] - StockData[[#This Row],[low]]</f>
        <v>3.5799999999999841</v>
      </c>
      <c r="J2108" s="27" t="str">
        <f>IF(StockData[[#This Row],[high]]=_xlfn.MAXIFS(StockData[high],StockData[Date],"&lt;="&amp;StockData[[#This Row],[Date]]),"New High","Repeat")</f>
        <v>Repeat</v>
      </c>
      <c r="K2108" s="27" t="str">
        <f>IF(StockData[[#This Row],[Spread]]&lt;5,"Low",IF(StockData[[#This Row],[Spread]]&lt;=15,"Medium","High"))</f>
        <v>Low</v>
      </c>
      <c r="L2108" s="27" t="str">
        <f>IF(StockData[[#This Row],[Spread]] &gt; AVERAGE(StockData[Spread]) * 1.2, "High", IF(StockData[[#This Row],[Spread]] &lt; AVERAGE(StockData[Spread]) * 0.8, "Low", "Medium"))</f>
        <v>Low</v>
      </c>
      <c r="M2108" s="13">
        <f>(StockData[[#This Row],[close]] - StockData[[#This Row],[open]] )/ StockData[[#This Row],[open]]</f>
        <v>-2.749912854874238E-3</v>
      </c>
      <c r="N2108" s="27">
        <f>IF(StockData[[#This Row],[change%]] &gt; 0.02, 0.9, IF(StockData[[#This Row],[change%]] &lt; -0.02, -0.9, 0))</f>
        <v>0</v>
      </c>
      <c r="O2108" s="27" t="str">
        <f>IF(StockData[[#This Row],[sentiment score]] &gt; 0.5, "Positive", IF(StockData[[#This Row],[sentiment score]] &lt; -0.5, "Negative", "Neutral"))</f>
        <v>Neutral</v>
      </c>
    </row>
    <row r="2109" spans="1:15" x14ac:dyDescent="0.3">
      <c r="A2109" s="1">
        <v>42772</v>
      </c>
      <c r="B2109" s="2">
        <v>251</v>
      </c>
      <c r="C2109" s="2">
        <v>257.82</v>
      </c>
      <c r="D2109" s="2">
        <v>250.63</v>
      </c>
      <c r="E2109" s="2">
        <v>257.77</v>
      </c>
      <c r="F2109" s="2">
        <v>3562517</v>
      </c>
      <c r="G2109" s="27" t="str">
        <f>TEXT(StockData[[#This Row],[Date]],"dddd")</f>
        <v>Monday</v>
      </c>
      <c r="H2109" s="27" t="str">
        <f>TEXT(StockData[[#This Row],[Date]],"mmm yyyy")</f>
        <v>Feb 2017</v>
      </c>
      <c r="I2109" s="2">
        <f>StockData[[#This Row],[high]] - StockData[[#This Row],[low]]</f>
        <v>7.1899999999999977</v>
      </c>
      <c r="J2109" s="27" t="str">
        <f>IF(StockData[[#This Row],[high]]=_xlfn.MAXIFS(StockData[high],StockData[Date],"&lt;="&amp;StockData[[#This Row],[Date]]),"New High","Repeat")</f>
        <v>Repeat</v>
      </c>
      <c r="K2109" s="27" t="str">
        <f>IF(StockData[[#This Row],[Spread]]&lt;5,"Low",IF(StockData[[#This Row],[Spread]]&lt;=15,"Medium","High"))</f>
        <v>Medium</v>
      </c>
      <c r="L2109" s="27" t="str">
        <f>IF(StockData[[#This Row],[Spread]] &gt; AVERAGE(StockData[Spread]) * 1.2, "High", IF(StockData[[#This Row],[Spread]] &lt; AVERAGE(StockData[Spread]) * 0.8, "Low", "Medium"))</f>
        <v>Low</v>
      </c>
      <c r="M2109" s="13">
        <f>(StockData[[#This Row],[close]] - StockData[[#This Row],[open]] )/ StockData[[#This Row],[open]]</f>
        <v>2.6972111553784789E-2</v>
      </c>
      <c r="N2109" s="27">
        <f>IF(StockData[[#This Row],[change%]] &gt; 0.02, 0.9, IF(StockData[[#This Row],[change%]] &lt; -0.02, -0.9, 0))</f>
        <v>0.9</v>
      </c>
      <c r="O2109" s="27" t="str">
        <f>IF(StockData[[#This Row],[sentiment score]] &gt; 0.5, "Positive", IF(StockData[[#This Row],[sentiment score]] &lt; -0.5, "Negative", "Neutral"))</f>
        <v>Positive</v>
      </c>
    </row>
    <row r="2110" spans="1:15" x14ac:dyDescent="0.3">
      <c r="A2110" s="1">
        <v>42769</v>
      </c>
      <c r="B2110" s="2">
        <v>251.91</v>
      </c>
      <c r="C2110" s="2">
        <v>252.179</v>
      </c>
      <c r="D2110" s="2">
        <v>249.68</v>
      </c>
      <c r="E2110" s="2">
        <v>251.33</v>
      </c>
      <c r="F2110" s="2">
        <v>2186723</v>
      </c>
      <c r="G2110" s="27" t="str">
        <f>TEXT(StockData[[#This Row],[Date]],"dddd")</f>
        <v>Friday</v>
      </c>
      <c r="H2110" s="27" t="str">
        <f>TEXT(StockData[[#This Row],[Date]],"mmm yyyy")</f>
        <v>Feb 2017</v>
      </c>
      <c r="I2110" s="2">
        <f>StockData[[#This Row],[high]] - StockData[[#This Row],[low]]</f>
        <v>2.4989999999999952</v>
      </c>
      <c r="J2110" s="27" t="str">
        <f>IF(StockData[[#This Row],[high]]=_xlfn.MAXIFS(StockData[high],StockData[Date],"&lt;="&amp;StockData[[#This Row],[Date]]),"New High","Repeat")</f>
        <v>Repeat</v>
      </c>
      <c r="K2110" s="27" t="str">
        <f>IF(StockData[[#This Row],[Spread]]&lt;5,"Low",IF(StockData[[#This Row],[Spread]]&lt;=15,"Medium","High"))</f>
        <v>Low</v>
      </c>
      <c r="L2110" s="27" t="str">
        <f>IF(StockData[[#This Row],[Spread]] &gt; AVERAGE(StockData[Spread]) * 1.2, "High", IF(StockData[[#This Row],[Spread]] &lt; AVERAGE(StockData[Spread]) * 0.8, "Low", "Medium"))</f>
        <v>Low</v>
      </c>
      <c r="M2110" s="13">
        <f>(StockData[[#This Row],[close]] - StockData[[#This Row],[open]] )/ StockData[[#This Row],[open]]</f>
        <v>-2.3024095907267839E-3</v>
      </c>
      <c r="N2110" s="27">
        <f>IF(StockData[[#This Row],[change%]] &gt; 0.02, 0.9, IF(StockData[[#This Row],[change%]] &lt; -0.02, -0.9, 0))</f>
        <v>0</v>
      </c>
      <c r="O2110" s="27" t="str">
        <f>IF(StockData[[#This Row],[sentiment score]] &gt; 0.5, "Positive", IF(StockData[[#This Row],[sentiment score]] &lt; -0.5, "Negative", "Neutral"))</f>
        <v>Neutral</v>
      </c>
    </row>
    <row r="2111" spans="1:15" x14ac:dyDescent="0.3">
      <c r="A2111" s="1">
        <v>42768</v>
      </c>
      <c r="B2111" s="2">
        <v>248.34</v>
      </c>
      <c r="C2111" s="2">
        <v>252.42</v>
      </c>
      <c r="D2111" s="2">
        <v>247.71</v>
      </c>
      <c r="E2111" s="2">
        <v>251.55</v>
      </c>
      <c r="F2111" s="2">
        <v>2499775</v>
      </c>
      <c r="G2111" s="27" t="str">
        <f>TEXT(StockData[[#This Row],[Date]],"dddd")</f>
        <v>Thursday</v>
      </c>
      <c r="H2111" s="27" t="str">
        <f>TEXT(StockData[[#This Row],[Date]],"mmm yyyy")</f>
        <v>Feb 2017</v>
      </c>
      <c r="I2111" s="2">
        <f>StockData[[#This Row],[high]] - StockData[[#This Row],[low]]</f>
        <v>4.7099999999999795</v>
      </c>
      <c r="J2111" s="27" t="str">
        <f>IF(StockData[[#This Row],[high]]=_xlfn.MAXIFS(StockData[high],StockData[Date],"&lt;="&amp;StockData[[#This Row],[Date]]),"New High","Repeat")</f>
        <v>Repeat</v>
      </c>
      <c r="K2111" s="27" t="str">
        <f>IF(StockData[[#This Row],[Spread]]&lt;5,"Low",IF(StockData[[#This Row],[Spread]]&lt;=15,"Medium","High"))</f>
        <v>Low</v>
      </c>
      <c r="L2111" s="27" t="str">
        <f>IF(StockData[[#This Row],[Spread]] &gt; AVERAGE(StockData[Spread]) * 1.2, "High", IF(StockData[[#This Row],[Spread]] &lt; AVERAGE(StockData[Spread]) * 0.8, "Low", "Medium"))</f>
        <v>Low</v>
      </c>
      <c r="M2111" s="13">
        <f>(StockData[[#This Row],[close]] - StockData[[#This Row],[open]] )/ StockData[[#This Row],[open]]</f>
        <v>1.2925827494563936E-2</v>
      </c>
      <c r="N2111" s="27">
        <f>IF(StockData[[#This Row],[change%]] &gt; 0.02, 0.9, IF(StockData[[#This Row],[change%]] &lt; -0.02, -0.9, 0))</f>
        <v>0</v>
      </c>
      <c r="O2111" s="27" t="str">
        <f>IF(StockData[[#This Row],[sentiment score]] &gt; 0.5, "Positive", IF(StockData[[#This Row],[sentiment score]] &lt; -0.5, "Negative", "Neutral"))</f>
        <v>Neutral</v>
      </c>
    </row>
    <row r="2112" spans="1:15" x14ac:dyDescent="0.3">
      <c r="A2112" s="1">
        <v>42767</v>
      </c>
      <c r="B2112" s="2">
        <v>253.05</v>
      </c>
      <c r="C2112" s="2">
        <v>253.2</v>
      </c>
      <c r="D2112" s="2">
        <v>249.05</v>
      </c>
      <c r="E2112" s="2">
        <v>249.24</v>
      </c>
      <c r="F2112" s="2">
        <v>3958829</v>
      </c>
      <c r="G2112" s="27" t="str">
        <f>TEXT(StockData[[#This Row],[Date]],"dddd")</f>
        <v>Wednesday</v>
      </c>
      <c r="H2112" s="27" t="str">
        <f>TEXT(StockData[[#This Row],[Date]],"mmm yyyy")</f>
        <v>Feb 2017</v>
      </c>
      <c r="I2112" s="2">
        <f>StockData[[#This Row],[high]] - StockData[[#This Row],[low]]</f>
        <v>4.1499999999999773</v>
      </c>
      <c r="J2112" s="27" t="str">
        <f>IF(StockData[[#This Row],[high]]=_xlfn.MAXIFS(StockData[high],StockData[Date],"&lt;="&amp;StockData[[#This Row],[Date]]),"New High","Repeat")</f>
        <v>Repeat</v>
      </c>
      <c r="K2112" s="27" t="str">
        <f>IF(StockData[[#This Row],[Spread]]&lt;5,"Low",IF(StockData[[#This Row],[Spread]]&lt;=15,"Medium","High"))</f>
        <v>Low</v>
      </c>
      <c r="L2112" s="27" t="str">
        <f>IF(StockData[[#This Row],[Spread]] &gt; AVERAGE(StockData[Spread]) * 1.2, "High", IF(StockData[[#This Row],[Spread]] &lt; AVERAGE(StockData[Spread]) * 0.8, "Low", "Medium"))</f>
        <v>Low</v>
      </c>
      <c r="M2112" s="13">
        <f>(StockData[[#This Row],[close]] - StockData[[#This Row],[open]] )/ StockData[[#This Row],[open]]</f>
        <v>-1.5056312981624194E-2</v>
      </c>
      <c r="N2112" s="27">
        <f>IF(StockData[[#This Row],[change%]] &gt; 0.02, 0.9, IF(StockData[[#This Row],[change%]] &lt; -0.02, -0.9, 0))</f>
        <v>0</v>
      </c>
      <c r="O2112" s="27" t="str">
        <f>IF(StockData[[#This Row],[sentiment score]] &gt; 0.5, "Positive", IF(StockData[[#This Row],[sentiment score]] &lt; -0.5, "Negative", "Neutral"))</f>
        <v>Neutral</v>
      </c>
    </row>
    <row r="2113" spans="1:15" x14ac:dyDescent="0.3">
      <c r="A2113" s="1">
        <v>42766</v>
      </c>
      <c r="B2113" s="2">
        <v>249.24</v>
      </c>
      <c r="C2113" s="2">
        <v>255.89</v>
      </c>
      <c r="D2113" s="2">
        <v>247.7</v>
      </c>
      <c r="E2113" s="2">
        <v>251.93</v>
      </c>
      <c r="F2113" s="2">
        <v>4116104</v>
      </c>
      <c r="G2113" s="27" t="str">
        <f>TEXT(StockData[[#This Row],[Date]],"dddd")</f>
        <v>Tuesday</v>
      </c>
      <c r="H2113" s="27" t="str">
        <f>TEXT(StockData[[#This Row],[Date]],"mmm yyyy")</f>
        <v>Jan 2017</v>
      </c>
      <c r="I2113" s="2">
        <f>StockData[[#This Row],[high]] - StockData[[#This Row],[low]]</f>
        <v>8.1899999999999977</v>
      </c>
      <c r="J2113" s="27" t="str">
        <f>IF(StockData[[#This Row],[high]]=_xlfn.MAXIFS(StockData[high],StockData[Date],"&lt;="&amp;StockData[[#This Row],[Date]]),"New High","Repeat")</f>
        <v>Repeat</v>
      </c>
      <c r="K2113" s="27" t="str">
        <f>IF(StockData[[#This Row],[Spread]]&lt;5,"Low",IF(StockData[[#This Row],[Spread]]&lt;=15,"Medium","High"))</f>
        <v>Medium</v>
      </c>
      <c r="L2113" s="27" t="str">
        <f>IF(StockData[[#This Row],[Spread]] &gt; AVERAGE(StockData[Spread]) * 1.2, "High", IF(StockData[[#This Row],[Spread]] &lt; AVERAGE(StockData[Spread]) * 0.8, "Low", "Medium"))</f>
        <v>Low</v>
      </c>
      <c r="M2113" s="13">
        <f>(StockData[[#This Row],[close]] - StockData[[#This Row],[open]] )/ StockData[[#This Row],[open]]</f>
        <v>1.0792810142834206E-2</v>
      </c>
      <c r="N2113" s="27">
        <f>IF(StockData[[#This Row],[change%]] &gt; 0.02, 0.9, IF(StockData[[#This Row],[change%]] &lt; -0.02, -0.9, 0))</f>
        <v>0</v>
      </c>
      <c r="O2113" s="27" t="str">
        <f>IF(StockData[[#This Row],[sentiment score]] &gt; 0.5, "Positive", IF(StockData[[#This Row],[sentiment score]] &lt; -0.5, "Negative", "Neutral"))</f>
        <v>Neutral</v>
      </c>
    </row>
    <row r="2114" spans="1:15" x14ac:dyDescent="0.3">
      <c r="A2114" s="1">
        <v>42765</v>
      </c>
      <c r="B2114" s="2">
        <v>252.53</v>
      </c>
      <c r="C2114" s="2">
        <v>255.28989999999999</v>
      </c>
      <c r="D2114" s="2">
        <v>247.1</v>
      </c>
      <c r="E2114" s="2">
        <v>250.63</v>
      </c>
      <c r="F2114" s="2">
        <v>3801074</v>
      </c>
      <c r="G2114" s="27" t="str">
        <f>TEXT(StockData[[#This Row],[Date]],"dddd")</f>
        <v>Monday</v>
      </c>
      <c r="H2114" s="27" t="str">
        <f>TEXT(StockData[[#This Row],[Date]],"mmm yyyy")</f>
        <v>Jan 2017</v>
      </c>
      <c r="I2114" s="2">
        <f>StockData[[#This Row],[high]] - StockData[[#This Row],[low]]</f>
        <v>8.1898999999999944</v>
      </c>
      <c r="J2114" s="27" t="str">
        <f>IF(StockData[[#This Row],[high]]=_xlfn.MAXIFS(StockData[high],StockData[Date],"&lt;="&amp;StockData[[#This Row],[Date]]),"New High","Repeat")</f>
        <v>Repeat</v>
      </c>
      <c r="K2114" s="27" t="str">
        <f>IF(StockData[[#This Row],[Spread]]&lt;5,"Low",IF(StockData[[#This Row],[Spread]]&lt;=15,"Medium","High"))</f>
        <v>Medium</v>
      </c>
      <c r="L2114" s="27" t="str">
        <f>IF(StockData[[#This Row],[Spread]] &gt; AVERAGE(StockData[Spread]) * 1.2, "High", IF(StockData[[#This Row],[Spread]] &lt; AVERAGE(StockData[Spread]) * 0.8, "Low", "Medium"))</f>
        <v>Low</v>
      </c>
      <c r="M2114" s="13">
        <f>(StockData[[#This Row],[close]] - StockData[[#This Row],[open]] )/ StockData[[#This Row],[open]]</f>
        <v>-7.5238585514592555E-3</v>
      </c>
      <c r="N2114" s="27">
        <f>IF(StockData[[#This Row],[change%]] &gt; 0.02, 0.9, IF(StockData[[#This Row],[change%]] &lt; -0.02, -0.9, 0))</f>
        <v>0</v>
      </c>
      <c r="O2114" s="27" t="str">
        <f>IF(StockData[[#This Row],[sentiment score]] &gt; 0.5, "Positive", IF(StockData[[#This Row],[sentiment score]] &lt; -0.5, "Negative", "Neutral"))</f>
        <v>Neutral</v>
      </c>
    </row>
    <row r="2115" spans="1:15" x14ac:dyDescent="0.3">
      <c r="A2115" s="1">
        <v>42762</v>
      </c>
      <c r="B2115" s="2">
        <v>251.38</v>
      </c>
      <c r="C2115" s="2">
        <v>253</v>
      </c>
      <c r="D2115" s="2">
        <v>248.52</v>
      </c>
      <c r="E2115" s="2">
        <v>252.95</v>
      </c>
      <c r="F2115" s="2">
        <v>3166336</v>
      </c>
      <c r="G2115" s="27" t="str">
        <f>TEXT(StockData[[#This Row],[Date]],"dddd")</f>
        <v>Friday</v>
      </c>
      <c r="H2115" s="27" t="str">
        <f>TEXT(StockData[[#This Row],[Date]],"mmm yyyy")</f>
        <v>Jan 2017</v>
      </c>
      <c r="I2115" s="2">
        <f>StockData[[#This Row],[high]] - StockData[[#This Row],[low]]</f>
        <v>4.4799999999999898</v>
      </c>
      <c r="J2115" s="27" t="str">
        <f>IF(StockData[[#This Row],[high]]=_xlfn.MAXIFS(StockData[high],StockData[Date],"&lt;="&amp;StockData[[#This Row],[Date]]),"New High","Repeat")</f>
        <v>Repeat</v>
      </c>
      <c r="K2115" s="27" t="str">
        <f>IF(StockData[[#This Row],[Spread]]&lt;5,"Low",IF(StockData[[#This Row],[Spread]]&lt;=15,"Medium","High"))</f>
        <v>Low</v>
      </c>
      <c r="L2115" s="27" t="str">
        <f>IF(StockData[[#This Row],[Spread]] &gt; AVERAGE(StockData[Spread]) * 1.2, "High", IF(StockData[[#This Row],[Spread]] &lt; AVERAGE(StockData[Spread]) * 0.8, "Low", "Medium"))</f>
        <v>Low</v>
      </c>
      <c r="M2115" s="13">
        <f>(StockData[[#This Row],[close]] - StockData[[#This Row],[open]] )/ StockData[[#This Row],[open]]</f>
        <v>6.2455247036359027E-3</v>
      </c>
      <c r="N2115" s="27">
        <f>IF(StockData[[#This Row],[change%]] &gt; 0.02, 0.9, IF(StockData[[#This Row],[change%]] &lt; -0.02, -0.9, 0))</f>
        <v>0</v>
      </c>
      <c r="O2115" s="27" t="str">
        <f>IF(StockData[[#This Row],[sentiment score]] &gt; 0.5, "Positive", IF(StockData[[#This Row],[sentiment score]] &lt; -0.5, "Negative", "Neutral"))</f>
        <v>Neutral</v>
      </c>
    </row>
    <row r="2116" spans="1:15" x14ac:dyDescent="0.3">
      <c r="A2116" s="1">
        <v>42761</v>
      </c>
      <c r="B2116" s="2">
        <v>254.29</v>
      </c>
      <c r="C2116" s="2">
        <v>255.74</v>
      </c>
      <c r="D2116" s="2">
        <v>250.75</v>
      </c>
      <c r="E2116" s="2">
        <v>252.51</v>
      </c>
      <c r="F2116" s="2">
        <v>3152123</v>
      </c>
      <c r="G2116" s="27" t="str">
        <f>TEXT(StockData[[#This Row],[Date]],"dddd")</f>
        <v>Thursday</v>
      </c>
      <c r="H2116" s="27" t="str">
        <f>TEXT(StockData[[#This Row],[Date]],"mmm yyyy")</f>
        <v>Jan 2017</v>
      </c>
      <c r="I2116" s="2">
        <f>StockData[[#This Row],[high]] - StockData[[#This Row],[low]]</f>
        <v>4.9900000000000091</v>
      </c>
      <c r="J2116" s="27" t="str">
        <f>IF(StockData[[#This Row],[high]]=_xlfn.MAXIFS(StockData[high],StockData[Date],"&lt;="&amp;StockData[[#This Row],[Date]]),"New High","Repeat")</f>
        <v>Repeat</v>
      </c>
      <c r="K2116" s="27" t="str">
        <f>IF(StockData[[#This Row],[Spread]]&lt;5,"Low",IF(StockData[[#This Row],[Spread]]&lt;=15,"Medium","High"))</f>
        <v>Low</v>
      </c>
      <c r="L2116" s="27" t="str">
        <f>IF(StockData[[#This Row],[Spread]] &gt; AVERAGE(StockData[Spread]) * 1.2, "High", IF(StockData[[#This Row],[Spread]] &lt; AVERAGE(StockData[Spread]) * 0.8, "Low", "Medium"))</f>
        <v>Low</v>
      </c>
      <c r="M2116" s="13">
        <f>(StockData[[#This Row],[close]] - StockData[[#This Row],[open]] )/ StockData[[#This Row],[open]]</f>
        <v>-6.999882024460267E-3</v>
      </c>
      <c r="N2116" s="27">
        <f>IF(StockData[[#This Row],[change%]] &gt; 0.02, 0.9, IF(StockData[[#This Row],[change%]] &lt; -0.02, -0.9, 0))</f>
        <v>0</v>
      </c>
      <c r="O2116" s="27" t="str">
        <f>IF(StockData[[#This Row],[sentiment score]] &gt; 0.5, "Positive", IF(StockData[[#This Row],[sentiment score]] &lt; -0.5, "Negative", "Neutral"))</f>
        <v>Neutral</v>
      </c>
    </row>
    <row r="2117" spans="1:15" x14ac:dyDescent="0.3">
      <c r="A2117" s="1">
        <v>42760</v>
      </c>
      <c r="B2117" s="2">
        <v>257.31</v>
      </c>
      <c r="C2117" s="2">
        <v>258.45999999999998</v>
      </c>
      <c r="D2117" s="2">
        <v>251.8</v>
      </c>
      <c r="E2117" s="2">
        <v>254.47</v>
      </c>
      <c r="F2117" s="2">
        <v>5146361</v>
      </c>
      <c r="G2117" s="27" t="str">
        <f>TEXT(StockData[[#This Row],[Date]],"dddd")</f>
        <v>Wednesday</v>
      </c>
      <c r="H2117" s="27" t="str">
        <f>TEXT(StockData[[#This Row],[Date]],"mmm yyyy")</f>
        <v>Jan 2017</v>
      </c>
      <c r="I2117" s="2">
        <f>StockData[[#This Row],[high]] - StockData[[#This Row],[low]]</f>
        <v>6.6599999999999682</v>
      </c>
      <c r="J2117" s="27" t="str">
        <f>IF(StockData[[#This Row],[high]]=_xlfn.MAXIFS(StockData[high],StockData[Date],"&lt;="&amp;StockData[[#This Row],[Date]]),"New High","Repeat")</f>
        <v>Repeat</v>
      </c>
      <c r="K2117" s="27" t="str">
        <f>IF(StockData[[#This Row],[Spread]]&lt;5,"Low",IF(StockData[[#This Row],[Spread]]&lt;=15,"Medium","High"))</f>
        <v>Medium</v>
      </c>
      <c r="L2117" s="27" t="str">
        <f>IF(StockData[[#This Row],[Spread]] &gt; AVERAGE(StockData[Spread]) * 1.2, "High", IF(StockData[[#This Row],[Spread]] &lt; AVERAGE(StockData[Spread]) * 0.8, "Low", "Medium"))</f>
        <v>Low</v>
      </c>
      <c r="M2117" s="13">
        <f>(StockData[[#This Row],[close]] - StockData[[#This Row],[open]] )/ StockData[[#This Row],[open]]</f>
        <v>-1.1037270218802237E-2</v>
      </c>
      <c r="N2117" s="27">
        <f>IF(StockData[[#This Row],[change%]] &gt; 0.02, 0.9, IF(StockData[[#This Row],[change%]] &lt; -0.02, -0.9, 0))</f>
        <v>0</v>
      </c>
      <c r="O2117" s="27" t="str">
        <f>IF(StockData[[#This Row],[sentiment score]] &gt; 0.5, "Positive", IF(StockData[[#This Row],[sentiment score]] &lt; -0.5, "Negative", "Neutral"))</f>
        <v>Neutral</v>
      </c>
    </row>
    <row r="2118" spans="1:15" x14ac:dyDescent="0.3">
      <c r="A2118" s="1">
        <v>42759</v>
      </c>
      <c r="B2118" s="2">
        <v>250</v>
      </c>
      <c r="C2118" s="2">
        <v>254.8</v>
      </c>
      <c r="D2118" s="2">
        <v>249.65</v>
      </c>
      <c r="E2118" s="2">
        <v>254.61</v>
      </c>
      <c r="F2118" s="2">
        <v>4965451</v>
      </c>
      <c r="G2118" s="27" t="str">
        <f>TEXT(StockData[[#This Row],[Date]],"dddd")</f>
        <v>Tuesday</v>
      </c>
      <c r="H2118" s="27" t="str">
        <f>TEXT(StockData[[#This Row],[Date]],"mmm yyyy")</f>
        <v>Jan 2017</v>
      </c>
      <c r="I2118" s="2">
        <f>StockData[[#This Row],[high]] - StockData[[#This Row],[low]]</f>
        <v>5.1500000000000057</v>
      </c>
      <c r="J2118" s="27" t="str">
        <f>IF(StockData[[#This Row],[high]]=_xlfn.MAXIFS(StockData[high],StockData[Date],"&lt;="&amp;StockData[[#This Row],[Date]]),"New High","Repeat")</f>
        <v>Repeat</v>
      </c>
      <c r="K2118" s="27" t="str">
        <f>IF(StockData[[#This Row],[Spread]]&lt;5,"Low",IF(StockData[[#This Row],[Spread]]&lt;=15,"Medium","High"))</f>
        <v>Medium</v>
      </c>
      <c r="L2118" s="27" t="str">
        <f>IF(StockData[[#This Row],[Spread]] &gt; AVERAGE(StockData[Spread]) * 1.2, "High", IF(StockData[[#This Row],[Spread]] &lt; AVERAGE(StockData[Spread]) * 0.8, "Low", "Medium"))</f>
        <v>Low</v>
      </c>
      <c r="M2118" s="13">
        <f>(StockData[[#This Row],[close]] - StockData[[#This Row],[open]] )/ StockData[[#This Row],[open]]</f>
        <v>1.8440000000000054E-2</v>
      </c>
      <c r="N2118" s="27">
        <f>IF(StockData[[#This Row],[change%]] &gt; 0.02, 0.9, IF(StockData[[#This Row],[change%]] &lt; -0.02, -0.9, 0))</f>
        <v>0</v>
      </c>
      <c r="O2118" s="27" t="str">
        <f>IF(StockData[[#This Row],[sentiment score]] &gt; 0.5, "Positive", IF(StockData[[#This Row],[sentiment score]] &lt; -0.5, "Negative", "Neutral"))</f>
        <v>Neutral</v>
      </c>
    </row>
    <row r="2119" spans="1:15" x14ac:dyDescent="0.3">
      <c r="A2119" s="1">
        <v>42758</v>
      </c>
      <c r="B2119" s="2">
        <v>245.85</v>
      </c>
      <c r="C2119" s="2">
        <v>250.88990000000001</v>
      </c>
      <c r="D2119" s="2">
        <v>245.5</v>
      </c>
      <c r="E2119" s="2">
        <v>248.92</v>
      </c>
      <c r="F2119" s="2">
        <v>6262938</v>
      </c>
      <c r="G2119" s="27" t="str">
        <f>TEXT(StockData[[#This Row],[Date]],"dddd")</f>
        <v>Monday</v>
      </c>
      <c r="H2119" s="27" t="str">
        <f>TEXT(StockData[[#This Row],[Date]],"mmm yyyy")</f>
        <v>Jan 2017</v>
      </c>
      <c r="I2119" s="2">
        <f>StockData[[#This Row],[high]] - StockData[[#This Row],[low]]</f>
        <v>5.3899000000000115</v>
      </c>
      <c r="J2119" s="27" t="str">
        <f>IF(StockData[[#This Row],[high]]=_xlfn.MAXIFS(StockData[high],StockData[Date],"&lt;="&amp;StockData[[#This Row],[Date]]),"New High","Repeat")</f>
        <v>Repeat</v>
      </c>
      <c r="K2119" s="27" t="str">
        <f>IF(StockData[[#This Row],[Spread]]&lt;5,"Low",IF(StockData[[#This Row],[Spread]]&lt;=15,"Medium","High"))</f>
        <v>Medium</v>
      </c>
      <c r="L2119" s="27" t="str">
        <f>IF(StockData[[#This Row],[Spread]] &gt; AVERAGE(StockData[Spread]) * 1.2, "High", IF(StockData[[#This Row],[Spread]] &lt; AVERAGE(StockData[Spread]) * 0.8, "Low", "Medium"))</f>
        <v>Low</v>
      </c>
      <c r="M2119" s="13">
        <f>(StockData[[#This Row],[close]] - StockData[[#This Row],[open]] )/ StockData[[#This Row],[open]]</f>
        <v>1.2487288997356084E-2</v>
      </c>
      <c r="N2119" s="27">
        <f>IF(StockData[[#This Row],[change%]] &gt; 0.02, 0.9, IF(StockData[[#This Row],[change%]] &lt; -0.02, -0.9, 0))</f>
        <v>0</v>
      </c>
      <c r="O2119" s="27" t="str">
        <f>IF(StockData[[#This Row],[sentiment score]] &gt; 0.5, "Positive", IF(StockData[[#This Row],[sentiment score]] &lt; -0.5, "Negative", "Neutral"))</f>
        <v>Neutral</v>
      </c>
    </row>
    <row r="2120" spans="1:15" x14ac:dyDescent="0.3">
      <c r="A2120" s="1">
        <v>42755</v>
      </c>
      <c r="B2120" s="2">
        <v>245.46</v>
      </c>
      <c r="C2120" s="2">
        <v>246</v>
      </c>
      <c r="D2120" s="2">
        <v>243.01</v>
      </c>
      <c r="E2120" s="2">
        <v>244.73</v>
      </c>
      <c r="F2120" s="2">
        <v>4204275</v>
      </c>
      <c r="G2120" s="27" t="str">
        <f>TEXT(StockData[[#This Row],[Date]],"dddd")</f>
        <v>Friday</v>
      </c>
      <c r="H2120" s="27" t="str">
        <f>TEXT(StockData[[#This Row],[Date]],"mmm yyyy")</f>
        <v>Jan 2017</v>
      </c>
      <c r="I2120" s="2">
        <f>StockData[[#This Row],[high]] - StockData[[#This Row],[low]]</f>
        <v>2.9900000000000091</v>
      </c>
      <c r="J2120" s="27" t="str">
        <f>IF(StockData[[#This Row],[high]]=_xlfn.MAXIFS(StockData[high],StockData[Date],"&lt;="&amp;StockData[[#This Row],[Date]]),"New High","Repeat")</f>
        <v>Repeat</v>
      </c>
      <c r="K2120" s="27" t="str">
        <f>IF(StockData[[#This Row],[Spread]]&lt;5,"Low",IF(StockData[[#This Row],[Spread]]&lt;=15,"Medium","High"))</f>
        <v>Low</v>
      </c>
      <c r="L2120" s="27" t="str">
        <f>IF(StockData[[#This Row],[Spread]] &gt; AVERAGE(StockData[Spread]) * 1.2, "High", IF(StockData[[#This Row],[Spread]] &lt; AVERAGE(StockData[Spread]) * 0.8, "Low", "Medium"))</f>
        <v>Low</v>
      </c>
      <c r="M2120" s="13">
        <f>(StockData[[#This Row],[close]] - StockData[[#This Row],[open]] )/ StockData[[#This Row],[open]]</f>
        <v>-2.9740079850078148E-3</v>
      </c>
      <c r="N2120" s="27">
        <f>IF(StockData[[#This Row],[change%]] &gt; 0.02, 0.9, IF(StockData[[#This Row],[change%]] &lt; -0.02, -0.9, 0))</f>
        <v>0</v>
      </c>
      <c r="O2120" s="27" t="str">
        <f>IF(StockData[[#This Row],[sentiment score]] &gt; 0.5, "Positive", IF(StockData[[#This Row],[sentiment score]] &lt; -0.5, "Negative", "Neutral"))</f>
        <v>Neutral</v>
      </c>
    </row>
    <row r="2121" spans="1:15" x14ac:dyDescent="0.3">
      <c r="A2121" s="1">
        <v>42754</v>
      </c>
      <c r="B2121" s="2">
        <v>247.25</v>
      </c>
      <c r="C2121" s="2">
        <v>248.68</v>
      </c>
      <c r="D2121" s="2">
        <v>240.75</v>
      </c>
      <c r="E2121" s="2">
        <v>243.76</v>
      </c>
      <c r="F2121" s="2">
        <v>7732303</v>
      </c>
      <c r="G2121" s="27" t="str">
        <f>TEXT(StockData[[#This Row],[Date]],"dddd")</f>
        <v>Thursday</v>
      </c>
      <c r="H2121" s="27" t="str">
        <f>TEXT(StockData[[#This Row],[Date]],"mmm yyyy")</f>
        <v>Jan 2017</v>
      </c>
      <c r="I2121" s="2">
        <f>StockData[[#This Row],[high]] - StockData[[#This Row],[low]]</f>
        <v>7.9300000000000068</v>
      </c>
      <c r="J2121" s="27" t="str">
        <f>IF(StockData[[#This Row],[high]]=_xlfn.MAXIFS(StockData[high],StockData[Date],"&lt;="&amp;StockData[[#This Row],[Date]]),"New High","Repeat")</f>
        <v>Repeat</v>
      </c>
      <c r="K2121" s="27" t="str">
        <f>IF(StockData[[#This Row],[Spread]]&lt;5,"Low",IF(StockData[[#This Row],[Spread]]&lt;=15,"Medium","High"))</f>
        <v>Medium</v>
      </c>
      <c r="L2121" s="27" t="str">
        <f>IF(StockData[[#This Row],[Spread]] &gt; AVERAGE(StockData[Spread]) * 1.2, "High", IF(StockData[[#This Row],[Spread]] &lt; AVERAGE(StockData[Spread]) * 0.8, "Low", "Medium"))</f>
        <v>Low</v>
      </c>
      <c r="M2121" s="13">
        <f>(StockData[[#This Row],[close]] - StockData[[#This Row],[open]] )/ StockData[[#This Row],[open]]</f>
        <v>-1.4115267947421675E-2</v>
      </c>
      <c r="N2121" s="27">
        <f>IF(StockData[[#This Row],[change%]] &gt; 0.02, 0.9, IF(StockData[[#This Row],[change%]] &lt; -0.02, -0.9, 0))</f>
        <v>0</v>
      </c>
      <c r="O2121" s="27" t="str">
        <f>IF(StockData[[#This Row],[sentiment score]] &gt; 0.5, "Positive", IF(StockData[[#This Row],[sentiment score]] &lt; -0.5, "Negative", "Neutral"))</f>
        <v>Neutral</v>
      </c>
    </row>
    <row r="2122" spans="1:15" x14ac:dyDescent="0.3">
      <c r="A2122" s="1">
        <v>42753</v>
      </c>
      <c r="B2122" s="2">
        <v>236.65</v>
      </c>
      <c r="C2122" s="2">
        <v>239.71</v>
      </c>
      <c r="D2122" s="2">
        <v>235.58</v>
      </c>
      <c r="E2122" s="2">
        <v>238.36</v>
      </c>
      <c r="F2122" s="2">
        <v>3768967</v>
      </c>
      <c r="G2122" s="27" t="str">
        <f>TEXT(StockData[[#This Row],[Date]],"dddd")</f>
        <v>Wednesday</v>
      </c>
      <c r="H2122" s="27" t="str">
        <f>TEXT(StockData[[#This Row],[Date]],"mmm yyyy")</f>
        <v>Jan 2017</v>
      </c>
      <c r="I2122" s="2">
        <f>StockData[[#This Row],[high]] - StockData[[#This Row],[low]]</f>
        <v>4.1299999999999955</v>
      </c>
      <c r="J2122" s="27" t="str">
        <f>IF(StockData[[#This Row],[high]]=_xlfn.MAXIFS(StockData[high],StockData[Date],"&lt;="&amp;StockData[[#This Row],[Date]]),"New High","Repeat")</f>
        <v>Repeat</v>
      </c>
      <c r="K2122" s="27" t="str">
        <f>IF(StockData[[#This Row],[Spread]]&lt;5,"Low",IF(StockData[[#This Row],[Spread]]&lt;=15,"Medium","High"))</f>
        <v>Low</v>
      </c>
      <c r="L2122" s="27" t="str">
        <f>IF(StockData[[#This Row],[Spread]] &gt; AVERAGE(StockData[Spread]) * 1.2, "High", IF(StockData[[#This Row],[Spread]] &lt; AVERAGE(StockData[Spread]) * 0.8, "Low", "Medium"))</f>
        <v>Low</v>
      </c>
      <c r="M2122" s="13">
        <f>(StockData[[#This Row],[close]] - StockData[[#This Row],[open]] )/ StockData[[#This Row],[open]]</f>
        <v>7.2258609761251128E-3</v>
      </c>
      <c r="N2122" s="27">
        <f>IF(StockData[[#This Row],[change%]] &gt; 0.02, 0.9, IF(StockData[[#This Row],[change%]] &lt; -0.02, -0.9, 0))</f>
        <v>0</v>
      </c>
      <c r="O2122" s="27" t="str">
        <f>IF(StockData[[#This Row],[sentiment score]] &gt; 0.5, "Positive", IF(StockData[[#This Row],[sentiment score]] &lt; -0.5, "Negative", "Neutral"))</f>
        <v>Neutral</v>
      </c>
    </row>
    <row r="2123" spans="1:15" x14ac:dyDescent="0.3">
      <c r="A2123" s="1">
        <v>42752</v>
      </c>
      <c r="B2123" s="2">
        <v>236.7</v>
      </c>
      <c r="C2123" s="2">
        <v>239.96</v>
      </c>
      <c r="D2123" s="2">
        <v>234.37</v>
      </c>
      <c r="E2123" s="2">
        <v>235.58</v>
      </c>
      <c r="F2123" s="2">
        <v>4617522</v>
      </c>
      <c r="G2123" s="27" t="str">
        <f>TEXT(StockData[[#This Row],[Date]],"dddd")</f>
        <v>Tuesday</v>
      </c>
      <c r="H2123" s="27" t="str">
        <f>TEXT(StockData[[#This Row],[Date]],"mmm yyyy")</f>
        <v>Jan 2017</v>
      </c>
      <c r="I2123" s="2">
        <f>StockData[[#This Row],[high]] - StockData[[#This Row],[low]]</f>
        <v>5.5900000000000034</v>
      </c>
      <c r="J2123" s="27" t="str">
        <f>IF(StockData[[#This Row],[high]]=_xlfn.MAXIFS(StockData[high],StockData[Date],"&lt;="&amp;StockData[[#This Row],[Date]]),"New High","Repeat")</f>
        <v>Repeat</v>
      </c>
      <c r="K2123" s="27" t="str">
        <f>IF(StockData[[#This Row],[Spread]]&lt;5,"Low",IF(StockData[[#This Row],[Spread]]&lt;=15,"Medium","High"))</f>
        <v>Medium</v>
      </c>
      <c r="L2123" s="27" t="str">
        <f>IF(StockData[[#This Row],[Spread]] &gt; AVERAGE(StockData[Spread]) * 1.2, "High", IF(StockData[[#This Row],[Spread]] &lt; AVERAGE(StockData[Spread]) * 0.8, "Low", "Medium"))</f>
        <v>Low</v>
      </c>
      <c r="M2123" s="13">
        <f>(StockData[[#This Row],[close]] - StockData[[#This Row],[open]] )/ StockData[[#This Row],[open]]</f>
        <v>-4.7317279256441748E-3</v>
      </c>
      <c r="N2123" s="27">
        <f>IF(StockData[[#This Row],[change%]] &gt; 0.02, 0.9, IF(StockData[[#This Row],[change%]] &lt; -0.02, -0.9, 0))</f>
        <v>0</v>
      </c>
      <c r="O2123" s="27" t="str">
        <f>IF(StockData[[#This Row],[sentiment score]] &gt; 0.5, "Positive", IF(StockData[[#This Row],[sentiment score]] &lt; -0.5, "Negative", "Neutral"))</f>
        <v>Neutral</v>
      </c>
    </row>
    <row r="2124" spans="1:15" x14ac:dyDescent="0.3">
      <c r="A2124" s="1">
        <v>42748</v>
      </c>
      <c r="B2124" s="2">
        <v>230</v>
      </c>
      <c r="C2124" s="2">
        <v>237.85</v>
      </c>
      <c r="D2124" s="2">
        <v>229.59</v>
      </c>
      <c r="E2124" s="2">
        <v>237.75</v>
      </c>
      <c r="F2124" s="2">
        <v>6092960</v>
      </c>
      <c r="G2124" s="27" t="str">
        <f>TEXT(StockData[[#This Row],[Date]],"dddd")</f>
        <v>Friday</v>
      </c>
      <c r="H2124" s="27" t="str">
        <f>TEXT(StockData[[#This Row],[Date]],"mmm yyyy")</f>
        <v>Jan 2017</v>
      </c>
      <c r="I2124" s="2">
        <f>StockData[[#This Row],[high]] - StockData[[#This Row],[low]]</f>
        <v>8.2599999999999909</v>
      </c>
      <c r="J2124" s="27" t="str">
        <f>IF(StockData[[#This Row],[high]]=_xlfn.MAXIFS(StockData[high],StockData[Date],"&lt;="&amp;StockData[[#This Row],[Date]]),"New High","Repeat")</f>
        <v>Repeat</v>
      </c>
      <c r="K2124" s="27" t="str">
        <f>IF(StockData[[#This Row],[Spread]]&lt;5,"Low",IF(StockData[[#This Row],[Spread]]&lt;=15,"Medium","High"))</f>
        <v>Medium</v>
      </c>
      <c r="L2124" s="27" t="str">
        <f>IF(StockData[[#This Row],[Spread]] &gt; AVERAGE(StockData[Spread]) * 1.2, "High", IF(StockData[[#This Row],[Spread]] &lt; AVERAGE(StockData[Spread]) * 0.8, "Low", "Medium"))</f>
        <v>Low</v>
      </c>
      <c r="M2124" s="13">
        <f>(StockData[[#This Row],[close]] - StockData[[#This Row],[open]] )/ StockData[[#This Row],[open]]</f>
        <v>3.3695652173913043E-2</v>
      </c>
      <c r="N2124" s="27">
        <f>IF(StockData[[#This Row],[change%]] &gt; 0.02, 0.9, IF(StockData[[#This Row],[change%]] &lt; -0.02, -0.9, 0))</f>
        <v>0.9</v>
      </c>
      <c r="O2124" s="27" t="str">
        <f>IF(StockData[[#This Row],[sentiment score]] &gt; 0.5, "Positive", IF(StockData[[#This Row],[sentiment score]] &lt; -0.5, "Negative", "Neutral"))</f>
        <v>Positive</v>
      </c>
    </row>
    <row r="2125" spans="1:15" x14ac:dyDescent="0.3">
      <c r="A2125" s="1">
        <v>42747</v>
      </c>
      <c r="B2125" s="2">
        <v>229.06</v>
      </c>
      <c r="C2125" s="2">
        <v>230.7</v>
      </c>
      <c r="D2125" s="2">
        <v>225.58</v>
      </c>
      <c r="E2125" s="2">
        <v>229.59</v>
      </c>
      <c r="F2125" s="2">
        <v>3790229</v>
      </c>
      <c r="G2125" s="27" t="str">
        <f>TEXT(StockData[[#This Row],[Date]],"dddd")</f>
        <v>Thursday</v>
      </c>
      <c r="H2125" s="27" t="str">
        <f>TEXT(StockData[[#This Row],[Date]],"mmm yyyy")</f>
        <v>Jan 2017</v>
      </c>
      <c r="I2125" s="2">
        <f>StockData[[#This Row],[high]] - StockData[[#This Row],[low]]</f>
        <v>5.1199999999999761</v>
      </c>
      <c r="J2125" s="27" t="str">
        <f>IF(StockData[[#This Row],[high]]=_xlfn.MAXIFS(StockData[high],StockData[Date],"&lt;="&amp;StockData[[#This Row],[Date]]),"New High","Repeat")</f>
        <v>Repeat</v>
      </c>
      <c r="K2125" s="27" t="str">
        <f>IF(StockData[[#This Row],[Spread]]&lt;5,"Low",IF(StockData[[#This Row],[Spread]]&lt;=15,"Medium","High"))</f>
        <v>Medium</v>
      </c>
      <c r="L2125" s="27" t="str">
        <f>IF(StockData[[#This Row],[Spread]] &gt; AVERAGE(StockData[Spread]) * 1.2, "High", IF(StockData[[#This Row],[Spread]] &lt; AVERAGE(StockData[Spread]) * 0.8, "Low", "Medium"))</f>
        <v>Low</v>
      </c>
      <c r="M2125" s="13">
        <f>(StockData[[#This Row],[close]] - StockData[[#This Row],[open]] )/ StockData[[#This Row],[open]]</f>
        <v>2.313804243429674E-3</v>
      </c>
      <c r="N2125" s="27">
        <f>IF(StockData[[#This Row],[change%]] &gt; 0.02, 0.9, IF(StockData[[#This Row],[change%]] &lt; -0.02, -0.9, 0))</f>
        <v>0</v>
      </c>
      <c r="O2125" s="27" t="str">
        <f>IF(StockData[[#This Row],[sentiment score]] &gt; 0.5, "Positive", IF(StockData[[#This Row],[sentiment score]] &lt; -0.5, "Negative", "Neutral"))</f>
        <v>Neutral</v>
      </c>
    </row>
    <row r="2126" spans="1:15" x14ac:dyDescent="0.3">
      <c r="A2126" s="1">
        <v>42746</v>
      </c>
      <c r="B2126" s="2">
        <v>229.07</v>
      </c>
      <c r="C2126" s="2">
        <v>229.98</v>
      </c>
      <c r="D2126" s="2">
        <v>226.68</v>
      </c>
      <c r="E2126" s="2">
        <v>229.73</v>
      </c>
      <c r="F2126" s="2">
        <v>3650825</v>
      </c>
      <c r="G2126" s="27" t="str">
        <f>TEXT(StockData[[#This Row],[Date]],"dddd")</f>
        <v>Wednesday</v>
      </c>
      <c r="H2126" s="27" t="str">
        <f>TEXT(StockData[[#This Row],[Date]],"mmm yyyy")</f>
        <v>Jan 2017</v>
      </c>
      <c r="I2126" s="2">
        <f>StockData[[#This Row],[high]] - StockData[[#This Row],[low]]</f>
        <v>3.2999999999999829</v>
      </c>
      <c r="J2126" s="27" t="str">
        <f>IF(StockData[[#This Row],[high]]=_xlfn.MAXIFS(StockData[high],StockData[Date],"&lt;="&amp;StockData[[#This Row],[Date]]),"New High","Repeat")</f>
        <v>Repeat</v>
      </c>
      <c r="K2126" s="27" t="str">
        <f>IF(StockData[[#This Row],[Spread]]&lt;5,"Low",IF(StockData[[#This Row],[Spread]]&lt;=15,"Medium","High"))</f>
        <v>Low</v>
      </c>
      <c r="L2126" s="27" t="str">
        <f>IF(StockData[[#This Row],[Spread]] &gt; AVERAGE(StockData[Spread]) * 1.2, "High", IF(StockData[[#This Row],[Spread]] &lt; AVERAGE(StockData[Spread]) * 0.8, "Low", "Medium"))</f>
        <v>Low</v>
      </c>
      <c r="M2126" s="13">
        <f>(StockData[[#This Row],[close]] - StockData[[#This Row],[open]] )/ StockData[[#This Row],[open]]</f>
        <v>2.8812153490199353E-3</v>
      </c>
      <c r="N2126" s="27">
        <f>IF(StockData[[#This Row],[change%]] &gt; 0.02, 0.9, IF(StockData[[#This Row],[change%]] &lt; -0.02, -0.9, 0))</f>
        <v>0</v>
      </c>
      <c r="O2126" s="27" t="str">
        <f>IF(StockData[[#This Row],[sentiment score]] &gt; 0.5, "Positive", IF(StockData[[#This Row],[sentiment score]] &lt; -0.5, "Negative", "Neutral"))</f>
        <v>Neutral</v>
      </c>
    </row>
    <row r="2127" spans="1:15" x14ac:dyDescent="0.3">
      <c r="A2127" s="1">
        <v>42745</v>
      </c>
      <c r="B2127" s="2">
        <v>232</v>
      </c>
      <c r="C2127" s="2">
        <v>232</v>
      </c>
      <c r="D2127" s="2">
        <v>226.89</v>
      </c>
      <c r="E2127" s="2">
        <v>229.87</v>
      </c>
      <c r="F2127" s="2">
        <v>3659955</v>
      </c>
      <c r="G2127" s="27" t="str">
        <f>TEXT(StockData[[#This Row],[Date]],"dddd")</f>
        <v>Tuesday</v>
      </c>
      <c r="H2127" s="27" t="str">
        <f>TEXT(StockData[[#This Row],[Date]],"mmm yyyy")</f>
        <v>Jan 2017</v>
      </c>
      <c r="I2127" s="2">
        <f>StockData[[#This Row],[high]] - StockData[[#This Row],[low]]</f>
        <v>5.1100000000000136</v>
      </c>
      <c r="J2127" s="27" t="str">
        <f>IF(StockData[[#This Row],[high]]=_xlfn.MAXIFS(StockData[high],StockData[Date],"&lt;="&amp;StockData[[#This Row],[Date]]),"New High","Repeat")</f>
        <v>Repeat</v>
      </c>
      <c r="K2127" s="27" t="str">
        <f>IF(StockData[[#This Row],[Spread]]&lt;5,"Low",IF(StockData[[#This Row],[Spread]]&lt;=15,"Medium","High"))</f>
        <v>Medium</v>
      </c>
      <c r="L2127" s="27" t="str">
        <f>IF(StockData[[#This Row],[Spread]] &gt; AVERAGE(StockData[Spread]) * 1.2, "High", IF(StockData[[#This Row],[Spread]] &lt; AVERAGE(StockData[Spread]) * 0.8, "Low", "Medium"))</f>
        <v>Low</v>
      </c>
      <c r="M2127" s="13">
        <f>(StockData[[#This Row],[close]] - StockData[[#This Row],[open]] )/ StockData[[#This Row],[open]]</f>
        <v>-9.1810344827586016E-3</v>
      </c>
      <c r="N2127" s="27">
        <f>IF(StockData[[#This Row],[change%]] &gt; 0.02, 0.9, IF(StockData[[#This Row],[change%]] &lt; -0.02, -0.9, 0))</f>
        <v>0</v>
      </c>
      <c r="O2127" s="27" t="str">
        <f>IF(StockData[[#This Row],[sentiment score]] &gt; 0.5, "Positive", IF(StockData[[#This Row],[sentiment score]] &lt; -0.5, "Negative", "Neutral"))</f>
        <v>Neutral</v>
      </c>
    </row>
    <row r="2128" spans="1:15" x14ac:dyDescent="0.3">
      <c r="A2128" s="1">
        <v>42744</v>
      </c>
      <c r="B2128" s="2">
        <v>228.97</v>
      </c>
      <c r="C2128" s="2">
        <v>231.92</v>
      </c>
      <c r="D2128" s="2">
        <v>228</v>
      </c>
      <c r="E2128" s="2">
        <v>231.28</v>
      </c>
      <c r="F2128" s="2">
        <v>3979484</v>
      </c>
      <c r="G2128" s="27" t="str">
        <f>TEXT(StockData[[#This Row],[Date]],"dddd")</f>
        <v>Monday</v>
      </c>
      <c r="H2128" s="27" t="str">
        <f>TEXT(StockData[[#This Row],[Date]],"mmm yyyy")</f>
        <v>Jan 2017</v>
      </c>
      <c r="I2128" s="2">
        <f>StockData[[#This Row],[high]] - StockData[[#This Row],[low]]</f>
        <v>3.9199999999999875</v>
      </c>
      <c r="J2128" s="27" t="str">
        <f>IF(StockData[[#This Row],[high]]=_xlfn.MAXIFS(StockData[high],StockData[Date],"&lt;="&amp;StockData[[#This Row],[Date]]),"New High","Repeat")</f>
        <v>Repeat</v>
      </c>
      <c r="K2128" s="27" t="str">
        <f>IF(StockData[[#This Row],[Spread]]&lt;5,"Low",IF(StockData[[#This Row],[Spread]]&lt;=15,"Medium","High"))</f>
        <v>Low</v>
      </c>
      <c r="L2128" s="27" t="str">
        <f>IF(StockData[[#This Row],[Spread]] &gt; AVERAGE(StockData[Spread]) * 1.2, "High", IF(StockData[[#This Row],[Spread]] &lt; AVERAGE(StockData[Spread]) * 0.8, "Low", "Medium"))</f>
        <v>Low</v>
      </c>
      <c r="M2128" s="13">
        <f>(StockData[[#This Row],[close]] - StockData[[#This Row],[open]] )/ StockData[[#This Row],[open]]</f>
        <v>1.0088657902782034E-2</v>
      </c>
      <c r="N2128" s="27">
        <f>IF(StockData[[#This Row],[change%]] &gt; 0.02, 0.9, IF(StockData[[#This Row],[change%]] &lt; -0.02, -0.9, 0))</f>
        <v>0</v>
      </c>
      <c r="O2128" s="27" t="str">
        <f>IF(StockData[[#This Row],[sentiment score]] &gt; 0.5, "Positive", IF(StockData[[#This Row],[sentiment score]] &lt; -0.5, "Negative", "Neutral"))</f>
        <v>Neutral</v>
      </c>
    </row>
    <row r="2129" spans="1:15" x14ac:dyDescent="0.3">
      <c r="A2129" s="1">
        <v>42741</v>
      </c>
      <c r="B2129" s="2">
        <v>226.93</v>
      </c>
      <c r="C2129" s="2">
        <v>230.31</v>
      </c>
      <c r="D2129" s="2">
        <v>225.45</v>
      </c>
      <c r="E2129" s="2">
        <v>229.01</v>
      </c>
      <c r="F2129" s="2">
        <v>5527893</v>
      </c>
      <c r="G2129" s="27" t="str">
        <f>TEXT(StockData[[#This Row],[Date]],"dddd")</f>
        <v>Friday</v>
      </c>
      <c r="H2129" s="27" t="str">
        <f>TEXT(StockData[[#This Row],[Date]],"mmm yyyy")</f>
        <v>Jan 2017</v>
      </c>
      <c r="I2129" s="2">
        <f>StockData[[#This Row],[high]] - StockData[[#This Row],[low]]</f>
        <v>4.8600000000000136</v>
      </c>
      <c r="J2129" s="27" t="str">
        <f>IF(StockData[[#This Row],[high]]=_xlfn.MAXIFS(StockData[high],StockData[Date],"&lt;="&amp;StockData[[#This Row],[Date]]),"New High","Repeat")</f>
        <v>Repeat</v>
      </c>
      <c r="K2129" s="27" t="str">
        <f>IF(StockData[[#This Row],[Spread]]&lt;5,"Low",IF(StockData[[#This Row],[Spread]]&lt;=15,"Medium","High"))</f>
        <v>Low</v>
      </c>
      <c r="L2129" s="27" t="str">
        <f>IF(StockData[[#This Row],[Spread]] &gt; AVERAGE(StockData[Spread]) * 1.2, "High", IF(StockData[[#This Row],[Spread]] &lt; AVERAGE(StockData[Spread]) * 0.8, "Low", "Medium"))</f>
        <v>Low</v>
      </c>
      <c r="M2129" s="13">
        <f>(StockData[[#This Row],[close]] - StockData[[#This Row],[open]] )/ StockData[[#This Row],[open]]</f>
        <v>9.1658220596659064E-3</v>
      </c>
      <c r="N2129" s="27">
        <f>IF(StockData[[#This Row],[change%]] &gt; 0.02, 0.9, IF(StockData[[#This Row],[change%]] &lt; -0.02, -0.9, 0))</f>
        <v>0</v>
      </c>
      <c r="O2129" s="27" t="str">
        <f>IF(StockData[[#This Row],[sentiment score]] &gt; 0.5, "Positive", IF(StockData[[#This Row],[sentiment score]] &lt; -0.5, "Negative", "Neutral"))</f>
        <v>Neutral</v>
      </c>
    </row>
    <row r="2130" spans="1:15" x14ac:dyDescent="0.3">
      <c r="A2130" s="1">
        <v>42740</v>
      </c>
      <c r="B2130" s="2">
        <v>226.42</v>
      </c>
      <c r="C2130" s="2">
        <v>227.48</v>
      </c>
      <c r="D2130" s="2">
        <v>221.95</v>
      </c>
      <c r="E2130" s="2">
        <v>226.75</v>
      </c>
      <c r="F2130" s="2">
        <v>5911695</v>
      </c>
      <c r="G2130" s="27" t="str">
        <f>TEXT(StockData[[#This Row],[Date]],"dddd")</f>
        <v>Thursday</v>
      </c>
      <c r="H2130" s="27" t="str">
        <f>TEXT(StockData[[#This Row],[Date]],"mmm yyyy")</f>
        <v>Jan 2017</v>
      </c>
      <c r="I2130" s="2">
        <f>StockData[[#This Row],[high]] - StockData[[#This Row],[low]]</f>
        <v>5.5300000000000011</v>
      </c>
      <c r="J2130" s="27" t="str">
        <f>IF(StockData[[#This Row],[high]]=_xlfn.MAXIFS(StockData[high],StockData[Date],"&lt;="&amp;StockData[[#This Row],[Date]]),"New High","Repeat")</f>
        <v>Repeat</v>
      </c>
      <c r="K2130" s="27" t="str">
        <f>IF(StockData[[#This Row],[Spread]]&lt;5,"Low",IF(StockData[[#This Row],[Spread]]&lt;=15,"Medium","High"))</f>
        <v>Medium</v>
      </c>
      <c r="L2130" s="27" t="str">
        <f>IF(StockData[[#This Row],[Spread]] &gt; AVERAGE(StockData[Spread]) * 1.2, "High", IF(StockData[[#This Row],[Spread]] &lt; AVERAGE(StockData[Spread]) * 0.8, "Low", "Medium"))</f>
        <v>Low</v>
      </c>
      <c r="M2130" s="13">
        <f>(StockData[[#This Row],[close]] - StockData[[#This Row],[open]] )/ StockData[[#This Row],[open]]</f>
        <v>1.457468421517589E-3</v>
      </c>
      <c r="N2130" s="27">
        <f>IF(StockData[[#This Row],[change%]] &gt; 0.02, 0.9, IF(StockData[[#This Row],[change%]] &lt; -0.02, -0.9, 0))</f>
        <v>0</v>
      </c>
      <c r="O2130" s="27" t="str">
        <f>IF(StockData[[#This Row],[sentiment score]] &gt; 0.5, "Positive", IF(StockData[[#This Row],[sentiment score]] &lt; -0.5, "Negative", "Neutral"))</f>
        <v>Neutral</v>
      </c>
    </row>
    <row r="2131" spans="1:15" x14ac:dyDescent="0.3">
      <c r="A2131" s="1">
        <v>42739</v>
      </c>
      <c r="B2131" s="2">
        <v>214.75</v>
      </c>
      <c r="C2131" s="2">
        <v>228</v>
      </c>
      <c r="D2131" s="2">
        <v>214.31</v>
      </c>
      <c r="E2131" s="2">
        <v>226.99</v>
      </c>
      <c r="F2131" s="2">
        <v>11213471</v>
      </c>
      <c r="G2131" s="27" t="str">
        <f>TEXT(StockData[[#This Row],[Date]],"dddd")</f>
        <v>Wednesday</v>
      </c>
      <c r="H2131" s="27" t="str">
        <f>TEXT(StockData[[#This Row],[Date]],"mmm yyyy")</f>
        <v>Jan 2017</v>
      </c>
      <c r="I2131" s="2">
        <f>StockData[[#This Row],[high]] - StockData[[#This Row],[low]]</f>
        <v>13.689999999999998</v>
      </c>
      <c r="J2131" s="27" t="str">
        <f>IF(StockData[[#This Row],[high]]=_xlfn.MAXIFS(StockData[high],StockData[Date],"&lt;="&amp;StockData[[#This Row],[Date]]),"New High","Repeat")</f>
        <v>Repeat</v>
      </c>
      <c r="K2131" s="27" t="str">
        <f>IF(StockData[[#This Row],[Spread]]&lt;5,"Low",IF(StockData[[#This Row],[Spread]]&lt;=15,"Medium","High"))</f>
        <v>Medium</v>
      </c>
      <c r="L2131" s="27" t="str">
        <f>IF(StockData[[#This Row],[Spread]] &gt; AVERAGE(StockData[Spread]) * 1.2, "High", IF(StockData[[#This Row],[Spread]] &lt; AVERAGE(StockData[Spread]) * 0.8, "Low", "Medium"))</f>
        <v>Medium</v>
      </c>
      <c r="M2131" s="13">
        <f>(StockData[[#This Row],[close]] - StockData[[#This Row],[open]] )/ StockData[[#This Row],[open]]</f>
        <v>5.6996507566938345E-2</v>
      </c>
      <c r="N2131" s="27">
        <f>IF(StockData[[#This Row],[change%]] &gt; 0.02, 0.9, IF(StockData[[#This Row],[change%]] &lt; -0.02, -0.9, 0))</f>
        <v>0.9</v>
      </c>
      <c r="O2131" s="27" t="str">
        <f>IF(StockData[[#This Row],[sentiment score]] &gt; 0.5, "Positive", IF(StockData[[#This Row],[sentiment score]] &lt; -0.5, "Negative", "Neutral"))</f>
        <v>Positive</v>
      </c>
    </row>
    <row r="2132" spans="1:15" x14ac:dyDescent="0.3">
      <c r="A2132" s="1">
        <v>42738</v>
      </c>
      <c r="B2132" s="2">
        <v>214.86</v>
      </c>
      <c r="C2132" s="2">
        <v>220.33</v>
      </c>
      <c r="D2132" s="2">
        <v>210.96</v>
      </c>
      <c r="E2132" s="2">
        <v>216.99</v>
      </c>
      <c r="F2132" s="2">
        <v>5923254</v>
      </c>
      <c r="G2132" s="27" t="str">
        <f>TEXT(StockData[[#This Row],[Date]],"dddd")</f>
        <v>Tuesday</v>
      </c>
      <c r="H2132" s="27" t="str">
        <f>TEXT(StockData[[#This Row],[Date]],"mmm yyyy")</f>
        <v>Jan 2017</v>
      </c>
      <c r="I2132" s="2">
        <f>StockData[[#This Row],[high]] - StockData[[#This Row],[low]]</f>
        <v>9.3700000000000045</v>
      </c>
      <c r="J2132" s="27" t="str">
        <f>IF(StockData[[#This Row],[high]]=_xlfn.MAXIFS(StockData[high],StockData[Date],"&lt;="&amp;StockData[[#This Row],[Date]]),"New High","Repeat")</f>
        <v>Repeat</v>
      </c>
      <c r="K2132" s="27" t="str">
        <f>IF(StockData[[#This Row],[Spread]]&lt;5,"Low",IF(StockData[[#This Row],[Spread]]&lt;=15,"Medium","High"))</f>
        <v>Medium</v>
      </c>
      <c r="L2132" s="27" t="str">
        <f>IF(StockData[[#This Row],[Spread]] &gt; AVERAGE(StockData[Spread]) * 1.2, "High", IF(StockData[[#This Row],[Spread]] &lt; AVERAGE(StockData[Spread]) * 0.8, "Low", "Medium"))</f>
        <v>Low</v>
      </c>
      <c r="M2132" s="13">
        <f>(StockData[[#This Row],[close]] - StockData[[#This Row],[open]] )/ StockData[[#This Row],[open]]</f>
        <v>9.9134320022339906E-3</v>
      </c>
      <c r="N2132" s="27">
        <f>IF(StockData[[#This Row],[change%]] &gt; 0.02, 0.9, IF(StockData[[#This Row],[change%]] &lt; -0.02, -0.9, 0))</f>
        <v>0</v>
      </c>
      <c r="O2132" s="27" t="str">
        <f>IF(StockData[[#This Row],[sentiment score]] &gt; 0.5, "Positive", IF(StockData[[#This Row],[sentiment score]] &lt; -0.5, "Negative", "Neutral"))</f>
        <v>Neutral</v>
      </c>
    </row>
    <row r="2133" spans="1:15" x14ac:dyDescent="0.3">
      <c r="A2133" s="1">
        <v>42734</v>
      </c>
      <c r="B2133" s="2">
        <v>216.3</v>
      </c>
      <c r="C2133" s="2">
        <v>217.5</v>
      </c>
      <c r="D2133" s="2">
        <v>211.68</v>
      </c>
      <c r="E2133" s="2">
        <v>213.69</v>
      </c>
      <c r="F2133" s="2">
        <v>4642620</v>
      </c>
      <c r="G2133" s="27" t="str">
        <f>TEXT(StockData[[#This Row],[Date]],"dddd")</f>
        <v>Friday</v>
      </c>
      <c r="H2133" s="27" t="str">
        <f>TEXT(StockData[[#This Row],[Date]],"mmm yyyy")</f>
        <v>Dec 2016</v>
      </c>
      <c r="I2133" s="2">
        <f>StockData[[#This Row],[high]] - StockData[[#This Row],[low]]</f>
        <v>5.8199999999999932</v>
      </c>
      <c r="J2133" s="27" t="str">
        <f>IF(StockData[[#This Row],[high]]=_xlfn.MAXIFS(StockData[high],StockData[Date],"&lt;="&amp;StockData[[#This Row],[Date]]),"New High","Repeat")</f>
        <v>Repeat</v>
      </c>
      <c r="K2133" s="27" t="str">
        <f>IF(StockData[[#This Row],[Spread]]&lt;5,"Low",IF(StockData[[#This Row],[Spread]]&lt;=15,"Medium","High"))</f>
        <v>Medium</v>
      </c>
      <c r="L2133" s="27" t="str">
        <f>IF(StockData[[#This Row],[Spread]] &gt; AVERAGE(StockData[Spread]) * 1.2, "High", IF(StockData[[#This Row],[Spread]] &lt; AVERAGE(StockData[Spread]) * 0.8, "Low", "Medium"))</f>
        <v>Low</v>
      </c>
      <c r="M2133" s="13">
        <f>(StockData[[#This Row],[close]] - StockData[[#This Row],[open]] )/ StockData[[#This Row],[open]]</f>
        <v>-1.2066574202496594E-2</v>
      </c>
      <c r="N2133" s="27">
        <f>IF(StockData[[#This Row],[change%]] &gt; 0.02, 0.9, IF(StockData[[#This Row],[change%]] &lt; -0.02, -0.9, 0))</f>
        <v>0</v>
      </c>
      <c r="O2133" s="27" t="str">
        <f>IF(StockData[[#This Row],[sentiment score]] &gt; 0.5, "Positive", IF(StockData[[#This Row],[sentiment score]] &lt; -0.5, "Negative", "Neutral"))</f>
        <v>Neutral</v>
      </c>
    </row>
    <row r="2134" spans="1:15" x14ac:dyDescent="0.3">
      <c r="A2134" s="1">
        <v>42733</v>
      </c>
      <c r="B2134" s="2">
        <v>218.56</v>
      </c>
      <c r="C2134" s="2">
        <v>219.2</v>
      </c>
      <c r="D2134" s="2">
        <v>214.1225</v>
      </c>
      <c r="E2134" s="2">
        <v>214.68</v>
      </c>
      <c r="F2134" s="2">
        <v>4044968</v>
      </c>
      <c r="G2134" s="27" t="str">
        <f>TEXT(StockData[[#This Row],[Date]],"dddd")</f>
        <v>Thursday</v>
      </c>
      <c r="H2134" s="27" t="str">
        <f>TEXT(StockData[[#This Row],[Date]],"mmm yyyy")</f>
        <v>Dec 2016</v>
      </c>
      <c r="I2134" s="2">
        <f>StockData[[#This Row],[high]] - StockData[[#This Row],[low]]</f>
        <v>5.0774999999999864</v>
      </c>
      <c r="J2134" s="27" t="str">
        <f>IF(StockData[[#This Row],[high]]=_xlfn.MAXIFS(StockData[high],StockData[Date],"&lt;="&amp;StockData[[#This Row],[Date]]),"New High","Repeat")</f>
        <v>Repeat</v>
      </c>
      <c r="K2134" s="27" t="str">
        <f>IF(StockData[[#This Row],[Spread]]&lt;5,"Low",IF(StockData[[#This Row],[Spread]]&lt;=15,"Medium","High"))</f>
        <v>Medium</v>
      </c>
      <c r="L2134" s="27" t="str">
        <f>IF(StockData[[#This Row],[Spread]] &gt; AVERAGE(StockData[Spread]) * 1.2, "High", IF(StockData[[#This Row],[Spread]] &lt; AVERAGE(StockData[Spread]) * 0.8, "Low", "Medium"))</f>
        <v>Low</v>
      </c>
      <c r="M2134" s="13">
        <f>(StockData[[#This Row],[close]] - StockData[[#This Row],[open]] )/ StockData[[#This Row],[open]]</f>
        <v>-1.7752562225475822E-2</v>
      </c>
      <c r="N2134" s="27">
        <f>IF(StockData[[#This Row],[change%]] &gt; 0.02, 0.9, IF(StockData[[#This Row],[change%]] &lt; -0.02, -0.9, 0))</f>
        <v>0</v>
      </c>
      <c r="O2134" s="27" t="str">
        <f>IF(StockData[[#This Row],[sentiment score]] &gt; 0.5, "Positive", IF(StockData[[#This Row],[sentiment score]] &lt; -0.5, "Negative", "Neutral"))</f>
        <v>Neutral</v>
      </c>
    </row>
    <row r="2135" spans="1:15" x14ac:dyDescent="0.3">
      <c r="A2135" s="1">
        <v>42732</v>
      </c>
      <c r="B2135" s="2">
        <v>221.53</v>
      </c>
      <c r="C2135" s="2">
        <v>223.8</v>
      </c>
      <c r="D2135" s="2">
        <v>217.2</v>
      </c>
      <c r="E2135" s="2">
        <v>219.74</v>
      </c>
      <c r="F2135" s="2">
        <v>3782456</v>
      </c>
      <c r="G2135" s="27" t="str">
        <f>TEXT(StockData[[#This Row],[Date]],"dddd")</f>
        <v>Wednesday</v>
      </c>
      <c r="H2135" s="27" t="str">
        <f>TEXT(StockData[[#This Row],[Date]],"mmm yyyy")</f>
        <v>Dec 2016</v>
      </c>
      <c r="I2135" s="2">
        <f>StockData[[#This Row],[high]] - StockData[[#This Row],[low]]</f>
        <v>6.6000000000000227</v>
      </c>
      <c r="J2135" s="27" t="str">
        <f>IF(StockData[[#This Row],[high]]=_xlfn.MAXIFS(StockData[high],StockData[Date],"&lt;="&amp;StockData[[#This Row],[Date]]),"New High","Repeat")</f>
        <v>Repeat</v>
      </c>
      <c r="K2135" s="27" t="str">
        <f>IF(StockData[[#This Row],[Spread]]&lt;5,"Low",IF(StockData[[#This Row],[Spread]]&lt;=15,"Medium","High"))</f>
        <v>Medium</v>
      </c>
      <c r="L2135" s="27" t="str">
        <f>IF(StockData[[#This Row],[Spread]] &gt; AVERAGE(StockData[Spread]) * 1.2, "High", IF(StockData[[#This Row],[Spread]] &lt; AVERAGE(StockData[Spread]) * 0.8, "Low", "Medium"))</f>
        <v>Low</v>
      </c>
      <c r="M2135" s="13">
        <f>(StockData[[#This Row],[close]] - StockData[[#This Row],[open]] )/ StockData[[#This Row],[open]]</f>
        <v>-8.0801697287048793E-3</v>
      </c>
      <c r="N2135" s="27">
        <f>IF(StockData[[#This Row],[change%]] &gt; 0.02, 0.9, IF(StockData[[#This Row],[change%]] &lt; -0.02, -0.9, 0))</f>
        <v>0</v>
      </c>
      <c r="O2135" s="27" t="str">
        <f>IF(StockData[[#This Row],[sentiment score]] &gt; 0.5, "Positive", IF(StockData[[#This Row],[sentiment score]] &lt; -0.5, "Negative", "Neutral"))</f>
        <v>Neutral</v>
      </c>
    </row>
    <row r="2136" spans="1:15" x14ac:dyDescent="0.3">
      <c r="A2136" s="1">
        <v>42731</v>
      </c>
      <c r="B2136" s="2">
        <v>214.88</v>
      </c>
      <c r="C2136" s="2">
        <v>222.25</v>
      </c>
      <c r="D2136" s="2">
        <v>214.42</v>
      </c>
      <c r="E2136" s="2">
        <v>219.53</v>
      </c>
      <c r="F2136" s="2">
        <v>5915732</v>
      </c>
      <c r="G2136" s="27" t="str">
        <f>TEXT(StockData[[#This Row],[Date]],"dddd")</f>
        <v>Tuesday</v>
      </c>
      <c r="H2136" s="27" t="str">
        <f>TEXT(StockData[[#This Row],[Date]],"mmm yyyy")</f>
        <v>Dec 2016</v>
      </c>
      <c r="I2136" s="2">
        <f>StockData[[#This Row],[high]] - StockData[[#This Row],[low]]</f>
        <v>7.8300000000000125</v>
      </c>
      <c r="J2136" s="27" t="str">
        <f>IF(StockData[[#This Row],[high]]=_xlfn.MAXIFS(StockData[high],StockData[Date],"&lt;="&amp;StockData[[#This Row],[Date]]),"New High","Repeat")</f>
        <v>Repeat</v>
      </c>
      <c r="K2136" s="27" t="str">
        <f>IF(StockData[[#This Row],[Spread]]&lt;5,"Low",IF(StockData[[#This Row],[Spread]]&lt;=15,"Medium","High"))</f>
        <v>Medium</v>
      </c>
      <c r="L2136" s="27" t="str">
        <f>IF(StockData[[#This Row],[Spread]] &gt; AVERAGE(StockData[Spread]) * 1.2, "High", IF(StockData[[#This Row],[Spread]] &lt; AVERAGE(StockData[Spread]) * 0.8, "Low", "Medium"))</f>
        <v>Low</v>
      </c>
      <c r="M2136" s="13">
        <f>(StockData[[#This Row],[close]] - StockData[[#This Row],[open]] )/ StockData[[#This Row],[open]]</f>
        <v>2.1639985107967264E-2</v>
      </c>
      <c r="N2136" s="27">
        <f>IF(StockData[[#This Row],[change%]] &gt; 0.02, 0.9, IF(StockData[[#This Row],[change%]] &lt; -0.02, -0.9, 0))</f>
        <v>0.9</v>
      </c>
      <c r="O2136" s="27" t="str">
        <f>IF(StockData[[#This Row],[sentiment score]] &gt; 0.5, "Positive", IF(StockData[[#This Row],[sentiment score]] &lt; -0.5, "Negative", "Neutral"))</f>
        <v>Positive</v>
      </c>
    </row>
    <row r="2137" spans="1:15" x14ac:dyDescent="0.3">
      <c r="A2137" s="1">
        <v>42727</v>
      </c>
      <c r="B2137" s="2">
        <v>208</v>
      </c>
      <c r="C2137" s="2">
        <v>213.45</v>
      </c>
      <c r="D2137" s="2">
        <v>207.71</v>
      </c>
      <c r="E2137" s="2">
        <v>213.34</v>
      </c>
      <c r="F2137" s="2">
        <v>4670464</v>
      </c>
      <c r="G2137" s="27" t="str">
        <f>TEXT(StockData[[#This Row],[Date]],"dddd")</f>
        <v>Friday</v>
      </c>
      <c r="H2137" s="27" t="str">
        <f>TEXT(StockData[[#This Row],[Date]],"mmm yyyy")</f>
        <v>Dec 2016</v>
      </c>
      <c r="I2137" s="2">
        <f>StockData[[#This Row],[high]] - StockData[[#This Row],[low]]</f>
        <v>5.7399999999999807</v>
      </c>
      <c r="J2137" s="27" t="str">
        <f>IF(StockData[[#This Row],[high]]=_xlfn.MAXIFS(StockData[high],StockData[Date],"&lt;="&amp;StockData[[#This Row],[Date]]),"New High","Repeat")</f>
        <v>Repeat</v>
      </c>
      <c r="K2137" s="27" t="str">
        <f>IF(StockData[[#This Row],[Spread]]&lt;5,"Low",IF(StockData[[#This Row],[Spread]]&lt;=15,"Medium","High"))</f>
        <v>Medium</v>
      </c>
      <c r="L2137" s="27" t="str">
        <f>IF(StockData[[#This Row],[Spread]] &gt; AVERAGE(StockData[Spread]) * 1.2, "High", IF(StockData[[#This Row],[Spread]] &lt; AVERAGE(StockData[Spread]) * 0.8, "Low", "Medium"))</f>
        <v>Low</v>
      </c>
      <c r="M2137" s="13">
        <f>(StockData[[#This Row],[close]] - StockData[[#This Row],[open]] )/ StockData[[#This Row],[open]]</f>
        <v>2.5673076923076941E-2</v>
      </c>
      <c r="N2137" s="27">
        <f>IF(StockData[[#This Row],[change%]] &gt; 0.02, 0.9, IF(StockData[[#This Row],[change%]] &lt; -0.02, -0.9, 0))</f>
        <v>0.9</v>
      </c>
      <c r="O2137" s="27" t="str">
        <f>IF(StockData[[#This Row],[sentiment score]] &gt; 0.5, "Positive", IF(StockData[[#This Row],[sentiment score]] &lt; -0.5, "Negative", "Neutral"))</f>
        <v>Positive</v>
      </c>
    </row>
    <row r="2138" spans="1:15" x14ac:dyDescent="0.3">
      <c r="A2138" s="1">
        <v>42726</v>
      </c>
      <c r="B2138" s="2">
        <v>208.22</v>
      </c>
      <c r="C2138" s="2">
        <v>209.99</v>
      </c>
      <c r="D2138" s="2">
        <v>206.5</v>
      </c>
      <c r="E2138" s="2">
        <v>208.45</v>
      </c>
      <c r="F2138" s="2">
        <v>3111108</v>
      </c>
      <c r="G2138" s="27" t="str">
        <f>TEXT(StockData[[#This Row],[Date]],"dddd")</f>
        <v>Thursday</v>
      </c>
      <c r="H2138" s="27" t="str">
        <f>TEXT(StockData[[#This Row],[Date]],"mmm yyyy")</f>
        <v>Dec 2016</v>
      </c>
      <c r="I2138" s="2">
        <f>StockData[[#This Row],[high]] - StockData[[#This Row],[low]]</f>
        <v>3.4900000000000091</v>
      </c>
      <c r="J2138" s="27" t="str">
        <f>IF(StockData[[#This Row],[high]]=_xlfn.MAXIFS(StockData[high],StockData[Date],"&lt;="&amp;StockData[[#This Row],[Date]]),"New High","Repeat")</f>
        <v>Repeat</v>
      </c>
      <c r="K2138" s="27" t="str">
        <f>IF(StockData[[#This Row],[Spread]]&lt;5,"Low",IF(StockData[[#This Row],[Spread]]&lt;=15,"Medium","High"))</f>
        <v>Low</v>
      </c>
      <c r="L2138" s="27" t="str">
        <f>IF(StockData[[#This Row],[Spread]] &gt; AVERAGE(StockData[Spread]) * 1.2, "High", IF(StockData[[#This Row],[Spread]] &lt; AVERAGE(StockData[Spread]) * 0.8, "Low", "Medium"))</f>
        <v>Low</v>
      </c>
      <c r="M2138" s="13">
        <f>(StockData[[#This Row],[close]] - StockData[[#This Row],[open]] )/ StockData[[#This Row],[open]]</f>
        <v>1.1046009028911237E-3</v>
      </c>
      <c r="N2138" s="27">
        <f>IF(StockData[[#This Row],[change%]] &gt; 0.02, 0.9, IF(StockData[[#This Row],[change%]] &lt; -0.02, -0.9, 0))</f>
        <v>0</v>
      </c>
      <c r="O2138" s="27" t="str">
        <f>IF(StockData[[#This Row],[sentiment score]] &gt; 0.5, "Positive", IF(StockData[[#This Row],[sentiment score]] &lt; -0.5, "Negative", "Neutral"))</f>
        <v>Neutral</v>
      </c>
    </row>
    <row r="2139" spans="1:15" x14ac:dyDescent="0.3">
      <c r="A2139" s="1">
        <v>42725</v>
      </c>
      <c r="B2139" s="2">
        <v>208.45</v>
      </c>
      <c r="C2139" s="2">
        <v>212.23</v>
      </c>
      <c r="D2139" s="2">
        <v>207.41</v>
      </c>
      <c r="E2139" s="2">
        <v>207.7</v>
      </c>
      <c r="F2139" s="2">
        <v>5207622</v>
      </c>
      <c r="G2139" s="27" t="str">
        <f>TEXT(StockData[[#This Row],[Date]],"dddd")</f>
        <v>Wednesday</v>
      </c>
      <c r="H2139" s="27" t="str">
        <f>TEXT(StockData[[#This Row],[Date]],"mmm yyyy")</f>
        <v>Dec 2016</v>
      </c>
      <c r="I2139" s="2">
        <f>StockData[[#This Row],[high]] - StockData[[#This Row],[low]]</f>
        <v>4.8199999999999932</v>
      </c>
      <c r="J2139" s="27" t="str">
        <f>IF(StockData[[#This Row],[high]]=_xlfn.MAXIFS(StockData[high],StockData[Date],"&lt;="&amp;StockData[[#This Row],[Date]]),"New High","Repeat")</f>
        <v>Repeat</v>
      </c>
      <c r="K2139" s="27" t="str">
        <f>IF(StockData[[#This Row],[Spread]]&lt;5,"Low",IF(StockData[[#This Row],[Spread]]&lt;=15,"Medium","High"))</f>
        <v>Low</v>
      </c>
      <c r="L2139" s="27" t="str">
        <f>IF(StockData[[#This Row],[Spread]] &gt; AVERAGE(StockData[Spread]) * 1.2, "High", IF(StockData[[#This Row],[Spread]] &lt; AVERAGE(StockData[Spread]) * 0.8, "Low", "Medium"))</f>
        <v>Low</v>
      </c>
      <c r="M2139" s="13">
        <f>(StockData[[#This Row],[close]] - StockData[[#This Row],[open]] )/ StockData[[#This Row],[open]]</f>
        <v>-3.5979851283281365E-3</v>
      </c>
      <c r="N2139" s="27">
        <f>IF(StockData[[#This Row],[change%]] &gt; 0.02, 0.9, IF(StockData[[#This Row],[change%]] &lt; -0.02, -0.9, 0))</f>
        <v>0</v>
      </c>
      <c r="O2139" s="27" t="str">
        <f>IF(StockData[[#This Row],[sentiment score]] &gt; 0.5, "Positive", IF(StockData[[#This Row],[sentiment score]] &lt; -0.5, "Negative", "Neutral"))</f>
        <v>Neutral</v>
      </c>
    </row>
    <row r="2140" spans="1:15" x14ac:dyDescent="0.3">
      <c r="A2140" s="1">
        <v>42724</v>
      </c>
      <c r="B2140" s="2">
        <v>203.05</v>
      </c>
      <c r="C2140" s="2">
        <v>209</v>
      </c>
      <c r="D2140" s="2">
        <v>202.5</v>
      </c>
      <c r="E2140" s="2">
        <v>208.79</v>
      </c>
      <c r="F2140" s="2">
        <v>4689071</v>
      </c>
      <c r="G2140" s="27" t="str">
        <f>TEXT(StockData[[#This Row],[Date]],"dddd")</f>
        <v>Tuesday</v>
      </c>
      <c r="H2140" s="27" t="str">
        <f>TEXT(StockData[[#This Row],[Date]],"mmm yyyy")</f>
        <v>Dec 2016</v>
      </c>
      <c r="I2140" s="2">
        <f>StockData[[#This Row],[high]] - StockData[[#This Row],[low]]</f>
        <v>6.5</v>
      </c>
      <c r="J2140" s="27" t="str">
        <f>IF(StockData[[#This Row],[high]]=_xlfn.MAXIFS(StockData[high],StockData[Date],"&lt;="&amp;StockData[[#This Row],[Date]]),"New High","Repeat")</f>
        <v>Repeat</v>
      </c>
      <c r="K2140" s="27" t="str">
        <f>IF(StockData[[#This Row],[Spread]]&lt;5,"Low",IF(StockData[[#This Row],[Spread]]&lt;=15,"Medium","High"))</f>
        <v>Medium</v>
      </c>
      <c r="L2140" s="27" t="str">
        <f>IF(StockData[[#This Row],[Spread]] &gt; AVERAGE(StockData[Spread]) * 1.2, "High", IF(StockData[[#This Row],[Spread]] &lt; AVERAGE(StockData[Spread]) * 0.8, "Low", "Medium"))</f>
        <v>Low</v>
      </c>
      <c r="M2140" s="13">
        <f>(StockData[[#This Row],[close]] - StockData[[#This Row],[open]] )/ StockData[[#This Row],[open]]</f>
        <v>2.8268899285890079E-2</v>
      </c>
      <c r="N2140" s="27">
        <f>IF(StockData[[#This Row],[change%]] &gt; 0.02, 0.9, IF(StockData[[#This Row],[change%]] &lt; -0.02, -0.9, 0))</f>
        <v>0.9</v>
      </c>
      <c r="O2140" s="27" t="str">
        <f>IF(StockData[[#This Row],[sentiment score]] &gt; 0.5, "Positive", IF(StockData[[#This Row],[sentiment score]] &lt; -0.5, "Negative", "Neutral"))</f>
        <v>Positive</v>
      </c>
    </row>
    <row r="2141" spans="1:15" x14ac:dyDescent="0.3">
      <c r="A2141" s="1">
        <v>42723</v>
      </c>
      <c r="B2141" s="2">
        <v>202.49</v>
      </c>
      <c r="C2141" s="2">
        <v>204.45</v>
      </c>
      <c r="D2141" s="2">
        <v>199.84</v>
      </c>
      <c r="E2141" s="2">
        <v>202.73</v>
      </c>
      <c r="F2141" s="2">
        <v>3488071</v>
      </c>
      <c r="G2141" s="27" t="str">
        <f>TEXT(StockData[[#This Row],[Date]],"dddd")</f>
        <v>Monday</v>
      </c>
      <c r="H2141" s="27" t="str">
        <f>TEXT(StockData[[#This Row],[Date]],"mmm yyyy")</f>
        <v>Dec 2016</v>
      </c>
      <c r="I2141" s="2">
        <f>StockData[[#This Row],[high]] - StockData[[#This Row],[low]]</f>
        <v>4.6099999999999852</v>
      </c>
      <c r="J2141" s="27" t="str">
        <f>IF(StockData[[#This Row],[high]]=_xlfn.MAXIFS(StockData[high],StockData[Date],"&lt;="&amp;StockData[[#This Row],[Date]]),"New High","Repeat")</f>
        <v>Repeat</v>
      </c>
      <c r="K2141" s="27" t="str">
        <f>IF(StockData[[#This Row],[Spread]]&lt;5,"Low",IF(StockData[[#This Row],[Spread]]&lt;=15,"Medium","High"))</f>
        <v>Low</v>
      </c>
      <c r="L2141" s="27" t="str">
        <f>IF(StockData[[#This Row],[Spread]] &gt; AVERAGE(StockData[Spread]) * 1.2, "High", IF(StockData[[#This Row],[Spread]] &lt; AVERAGE(StockData[Spread]) * 0.8, "Low", "Medium"))</f>
        <v>Low</v>
      </c>
      <c r="M2141" s="13">
        <f>(StockData[[#This Row],[close]] - StockData[[#This Row],[open]] )/ StockData[[#This Row],[open]]</f>
        <v>1.1852437157389532E-3</v>
      </c>
      <c r="N2141" s="27">
        <f>IF(StockData[[#This Row],[change%]] &gt; 0.02, 0.9, IF(StockData[[#This Row],[change%]] &lt; -0.02, -0.9, 0))</f>
        <v>0</v>
      </c>
      <c r="O2141" s="27" t="str">
        <f>IF(StockData[[#This Row],[sentiment score]] &gt; 0.5, "Positive", IF(StockData[[#This Row],[sentiment score]] &lt; -0.5, "Negative", "Neutral"))</f>
        <v>Neutral</v>
      </c>
    </row>
    <row r="2142" spans="1:15" x14ac:dyDescent="0.3">
      <c r="A2142" s="1">
        <v>42720</v>
      </c>
      <c r="B2142" s="2">
        <v>198.08</v>
      </c>
      <c r="C2142" s="2">
        <v>202.59</v>
      </c>
      <c r="D2142" s="2">
        <v>197.6</v>
      </c>
      <c r="E2142" s="2">
        <v>202.49</v>
      </c>
      <c r="F2142" s="2">
        <v>3796889</v>
      </c>
      <c r="G2142" s="27" t="str">
        <f>TEXT(StockData[[#This Row],[Date]],"dddd")</f>
        <v>Friday</v>
      </c>
      <c r="H2142" s="27" t="str">
        <f>TEXT(StockData[[#This Row],[Date]],"mmm yyyy")</f>
        <v>Dec 2016</v>
      </c>
      <c r="I2142" s="2">
        <f>StockData[[#This Row],[high]] - StockData[[#This Row],[low]]</f>
        <v>4.9900000000000091</v>
      </c>
      <c r="J2142" s="27" t="str">
        <f>IF(StockData[[#This Row],[high]]=_xlfn.MAXIFS(StockData[high],StockData[Date],"&lt;="&amp;StockData[[#This Row],[Date]]),"New High","Repeat")</f>
        <v>Repeat</v>
      </c>
      <c r="K2142" s="27" t="str">
        <f>IF(StockData[[#This Row],[Spread]]&lt;5,"Low",IF(StockData[[#This Row],[Spread]]&lt;=15,"Medium","High"))</f>
        <v>Low</v>
      </c>
      <c r="L2142" s="27" t="str">
        <f>IF(StockData[[#This Row],[Spread]] &gt; AVERAGE(StockData[Spread]) * 1.2, "High", IF(StockData[[#This Row],[Spread]] &lt; AVERAGE(StockData[Spread]) * 0.8, "Low", "Medium"))</f>
        <v>Low</v>
      </c>
      <c r="M2142" s="13">
        <f>(StockData[[#This Row],[close]] - StockData[[#This Row],[open]] )/ StockData[[#This Row],[open]]</f>
        <v>2.2263731825525022E-2</v>
      </c>
      <c r="N2142" s="27">
        <f>IF(StockData[[#This Row],[change%]] &gt; 0.02, 0.9, IF(StockData[[#This Row],[change%]] &lt; -0.02, -0.9, 0))</f>
        <v>0.9</v>
      </c>
      <c r="O2142" s="27" t="str">
        <f>IF(StockData[[#This Row],[sentiment score]] &gt; 0.5, "Positive", IF(StockData[[#This Row],[sentiment score]] &lt; -0.5, "Negative", "Neutral"))</f>
        <v>Positive</v>
      </c>
    </row>
    <row r="2143" spans="1:15" x14ac:dyDescent="0.3">
      <c r="A2143" s="1">
        <v>42719</v>
      </c>
      <c r="B2143" s="2">
        <v>198.41</v>
      </c>
      <c r="C2143" s="2">
        <v>200.74</v>
      </c>
      <c r="D2143" s="2">
        <v>197.39</v>
      </c>
      <c r="E2143" s="2">
        <v>197.58</v>
      </c>
      <c r="F2143" s="2">
        <v>3219567</v>
      </c>
      <c r="G2143" s="27" t="str">
        <f>TEXT(StockData[[#This Row],[Date]],"dddd")</f>
        <v>Thursday</v>
      </c>
      <c r="H2143" s="27" t="str">
        <f>TEXT(StockData[[#This Row],[Date]],"mmm yyyy")</f>
        <v>Dec 2016</v>
      </c>
      <c r="I2143" s="2">
        <f>StockData[[#This Row],[high]] - StockData[[#This Row],[low]]</f>
        <v>3.3500000000000227</v>
      </c>
      <c r="J2143" s="27" t="str">
        <f>IF(StockData[[#This Row],[high]]=_xlfn.MAXIFS(StockData[high],StockData[Date],"&lt;="&amp;StockData[[#This Row],[Date]]),"New High","Repeat")</f>
        <v>Repeat</v>
      </c>
      <c r="K2143" s="27" t="str">
        <f>IF(StockData[[#This Row],[Spread]]&lt;5,"Low",IF(StockData[[#This Row],[Spread]]&lt;=15,"Medium","High"))</f>
        <v>Low</v>
      </c>
      <c r="L2143" s="27" t="str">
        <f>IF(StockData[[#This Row],[Spread]] &gt; AVERAGE(StockData[Spread]) * 1.2, "High", IF(StockData[[#This Row],[Spread]] &lt; AVERAGE(StockData[Spread]) * 0.8, "Low", "Medium"))</f>
        <v>Low</v>
      </c>
      <c r="M2143" s="13">
        <f>(StockData[[#This Row],[close]] - StockData[[#This Row],[open]] )/ StockData[[#This Row],[open]]</f>
        <v>-4.1832568922936554E-3</v>
      </c>
      <c r="N2143" s="27">
        <f>IF(StockData[[#This Row],[change%]] &gt; 0.02, 0.9, IF(StockData[[#This Row],[change%]] &lt; -0.02, -0.9, 0))</f>
        <v>0</v>
      </c>
      <c r="O2143" s="27" t="str">
        <f>IF(StockData[[#This Row],[sentiment score]] &gt; 0.5, "Positive", IF(StockData[[#This Row],[sentiment score]] &lt; -0.5, "Negative", "Neutral"))</f>
        <v>Neutral</v>
      </c>
    </row>
    <row r="2144" spans="1:15" x14ac:dyDescent="0.3">
      <c r="A2144" s="1">
        <v>42718</v>
      </c>
      <c r="B2144" s="2">
        <v>198.74</v>
      </c>
      <c r="C2144" s="2">
        <v>203</v>
      </c>
      <c r="D2144" s="2">
        <v>196.76</v>
      </c>
      <c r="E2144" s="2">
        <v>198.69</v>
      </c>
      <c r="F2144" s="2">
        <v>4150927</v>
      </c>
      <c r="G2144" s="27" t="str">
        <f>TEXT(StockData[[#This Row],[Date]],"dddd")</f>
        <v>Wednesday</v>
      </c>
      <c r="H2144" s="27" t="str">
        <f>TEXT(StockData[[#This Row],[Date]],"mmm yyyy")</f>
        <v>Dec 2016</v>
      </c>
      <c r="I2144" s="2">
        <f>StockData[[#This Row],[high]] - StockData[[#This Row],[low]]</f>
        <v>6.2400000000000091</v>
      </c>
      <c r="J2144" s="27" t="str">
        <f>IF(StockData[[#This Row],[high]]=_xlfn.MAXIFS(StockData[high],StockData[Date],"&lt;="&amp;StockData[[#This Row],[Date]]),"New High","Repeat")</f>
        <v>Repeat</v>
      </c>
      <c r="K2144" s="27" t="str">
        <f>IF(StockData[[#This Row],[Spread]]&lt;5,"Low",IF(StockData[[#This Row],[Spread]]&lt;=15,"Medium","High"))</f>
        <v>Medium</v>
      </c>
      <c r="L2144" s="27" t="str">
        <f>IF(StockData[[#This Row],[Spread]] &gt; AVERAGE(StockData[Spread]) * 1.2, "High", IF(StockData[[#This Row],[Spread]] &lt; AVERAGE(StockData[Spread]) * 0.8, "Low", "Medium"))</f>
        <v>Low</v>
      </c>
      <c r="M2144" s="13">
        <f>(StockData[[#This Row],[close]] - StockData[[#This Row],[open]] )/ StockData[[#This Row],[open]]</f>
        <v>-2.5158498540812804E-4</v>
      </c>
      <c r="N2144" s="27">
        <f>IF(StockData[[#This Row],[change%]] &gt; 0.02, 0.9, IF(StockData[[#This Row],[change%]] &lt; -0.02, -0.9, 0))</f>
        <v>0</v>
      </c>
      <c r="O2144" s="27" t="str">
        <f>IF(StockData[[#This Row],[sentiment score]] &gt; 0.5, "Positive", IF(StockData[[#This Row],[sentiment score]] &lt; -0.5, "Negative", "Neutral"))</f>
        <v>Neutral</v>
      </c>
    </row>
    <row r="2145" spans="1:15" x14ac:dyDescent="0.3">
      <c r="A2145" s="1">
        <v>42717</v>
      </c>
      <c r="B2145" s="2">
        <v>193.18</v>
      </c>
      <c r="C2145" s="2">
        <v>201.28</v>
      </c>
      <c r="D2145" s="2">
        <v>193</v>
      </c>
      <c r="E2145" s="2">
        <v>198.15</v>
      </c>
      <c r="F2145" s="2">
        <v>6823884</v>
      </c>
      <c r="G2145" s="27" t="str">
        <f>TEXT(StockData[[#This Row],[Date]],"dddd")</f>
        <v>Tuesday</v>
      </c>
      <c r="H2145" s="27" t="str">
        <f>TEXT(StockData[[#This Row],[Date]],"mmm yyyy")</f>
        <v>Dec 2016</v>
      </c>
      <c r="I2145" s="2">
        <f>StockData[[#This Row],[high]] - StockData[[#This Row],[low]]</f>
        <v>8.2800000000000011</v>
      </c>
      <c r="J2145" s="27" t="str">
        <f>IF(StockData[[#This Row],[high]]=_xlfn.MAXIFS(StockData[high],StockData[Date],"&lt;="&amp;StockData[[#This Row],[Date]]),"New High","Repeat")</f>
        <v>Repeat</v>
      </c>
      <c r="K2145" s="27" t="str">
        <f>IF(StockData[[#This Row],[Spread]]&lt;5,"Low",IF(StockData[[#This Row],[Spread]]&lt;=15,"Medium","High"))</f>
        <v>Medium</v>
      </c>
      <c r="L2145" s="27" t="str">
        <f>IF(StockData[[#This Row],[Spread]] &gt; AVERAGE(StockData[Spread]) * 1.2, "High", IF(StockData[[#This Row],[Spread]] &lt; AVERAGE(StockData[Spread]) * 0.8, "Low", "Medium"))</f>
        <v>Low</v>
      </c>
      <c r="M2145" s="13">
        <f>(StockData[[#This Row],[close]] - StockData[[#This Row],[open]] )/ StockData[[#This Row],[open]]</f>
        <v>2.5727300962832586E-2</v>
      </c>
      <c r="N2145" s="27">
        <f>IF(StockData[[#This Row],[change%]] &gt; 0.02, 0.9, IF(StockData[[#This Row],[change%]] &lt; -0.02, -0.9, 0))</f>
        <v>0.9</v>
      </c>
      <c r="O2145" s="27" t="str">
        <f>IF(StockData[[#This Row],[sentiment score]] &gt; 0.5, "Positive", IF(StockData[[#This Row],[sentiment score]] &lt; -0.5, "Negative", "Neutral"))</f>
        <v>Positive</v>
      </c>
    </row>
    <row r="2146" spans="1:15" x14ac:dyDescent="0.3">
      <c r="A2146" s="1">
        <v>42716</v>
      </c>
      <c r="B2146" s="2">
        <v>192.8</v>
      </c>
      <c r="C2146" s="2">
        <v>194.42</v>
      </c>
      <c r="D2146" s="2">
        <v>191.04</v>
      </c>
      <c r="E2146" s="2">
        <v>192.43</v>
      </c>
      <c r="F2146" s="2">
        <v>2438876</v>
      </c>
      <c r="G2146" s="27" t="str">
        <f>TEXT(StockData[[#This Row],[Date]],"dddd")</f>
        <v>Monday</v>
      </c>
      <c r="H2146" s="27" t="str">
        <f>TEXT(StockData[[#This Row],[Date]],"mmm yyyy")</f>
        <v>Dec 2016</v>
      </c>
      <c r="I2146" s="2">
        <f>StockData[[#This Row],[high]] - StockData[[#This Row],[low]]</f>
        <v>3.3799999999999955</v>
      </c>
      <c r="J2146" s="27" t="str">
        <f>IF(StockData[[#This Row],[high]]=_xlfn.MAXIFS(StockData[high],StockData[Date],"&lt;="&amp;StockData[[#This Row],[Date]]),"New High","Repeat")</f>
        <v>Repeat</v>
      </c>
      <c r="K2146" s="27" t="str">
        <f>IF(StockData[[#This Row],[Spread]]&lt;5,"Low",IF(StockData[[#This Row],[Spread]]&lt;=15,"Medium","High"))</f>
        <v>Low</v>
      </c>
      <c r="L2146" s="27" t="str">
        <f>IF(StockData[[#This Row],[Spread]] &gt; AVERAGE(StockData[Spread]) * 1.2, "High", IF(StockData[[#This Row],[Spread]] &lt; AVERAGE(StockData[Spread]) * 0.8, "Low", "Medium"))</f>
        <v>Low</v>
      </c>
      <c r="M2146" s="13">
        <f>(StockData[[#This Row],[close]] - StockData[[#This Row],[open]] )/ StockData[[#This Row],[open]]</f>
        <v>-1.9190871369294841E-3</v>
      </c>
      <c r="N2146" s="27">
        <f>IF(StockData[[#This Row],[change%]] &gt; 0.02, 0.9, IF(StockData[[#This Row],[change%]] &lt; -0.02, -0.9, 0))</f>
        <v>0</v>
      </c>
      <c r="O2146" s="27" t="str">
        <f>IF(StockData[[#This Row],[sentiment score]] &gt; 0.5, "Positive", IF(StockData[[#This Row],[sentiment score]] &lt; -0.5, "Negative", "Neutral"))</f>
        <v>Neutral</v>
      </c>
    </row>
    <row r="2147" spans="1:15" x14ac:dyDescent="0.3">
      <c r="A2147" s="1">
        <v>42713</v>
      </c>
      <c r="B2147" s="2">
        <v>190.87</v>
      </c>
      <c r="C2147" s="2">
        <v>193.83600000000001</v>
      </c>
      <c r="D2147" s="2">
        <v>190.81</v>
      </c>
      <c r="E2147" s="2">
        <v>192.18</v>
      </c>
      <c r="F2147" s="2">
        <v>2722505</v>
      </c>
      <c r="G2147" s="27" t="str">
        <f>TEXT(StockData[[#This Row],[Date]],"dddd")</f>
        <v>Friday</v>
      </c>
      <c r="H2147" s="27" t="str">
        <f>TEXT(StockData[[#This Row],[Date]],"mmm yyyy")</f>
        <v>Dec 2016</v>
      </c>
      <c r="I2147" s="2">
        <f>StockData[[#This Row],[high]] - StockData[[#This Row],[low]]</f>
        <v>3.0260000000000105</v>
      </c>
      <c r="J2147" s="27" t="str">
        <f>IF(StockData[[#This Row],[high]]=_xlfn.MAXIFS(StockData[high],StockData[Date],"&lt;="&amp;StockData[[#This Row],[Date]]),"New High","Repeat")</f>
        <v>Repeat</v>
      </c>
      <c r="K2147" s="27" t="str">
        <f>IF(StockData[[#This Row],[Spread]]&lt;5,"Low",IF(StockData[[#This Row],[Spread]]&lt;=15,"Medium","High"))</f>
        <v>Low</v>
      </c>
      <c r="L2147" s="27" t="str">
        <f>IF(StockData[[#This Row],[Spread]] &gt; AVERAGE(StockData[Spread]) * 1.2, "High", IF(StockData[[#This Row],[Spread]] &lt; AVERAGE(StockData[Spread]) * 0.8, "Low", "Medium"))</f>
        <v>Low</v>
      </c>
      <c r="M2147" s="13">
        <f>(StockData[[#This Row],[close]] - StockData[[#This Row],[open]] )/ StockData[[#This Row],[open]]</f>
        <v>6.8633101063551227E-3</v>
      </c>
      <c r="N2147" s="27">
        <f>IF(StockData[[#This Row],[change%]] &gt; 0.02, 0.9, IF(StockData[[#This Row],[change%]] &lt; -0.02, -0.9, 0))</f>
        <v>0</v>
      </c>
      <c r="O2147" s="27" t="str">
        <f>IF(StockData[[#This Row],[sentiment score]] &gt; 0.5, "Positive", IF(StockData[[#This Row],[sentiment score]] &lt; -0.5, "Negative", "Neutral"))</f>
        <v>Neutral</v>
      </c>
    </row>
    <row r="2148" spans="1:15" x14ac:dyDescent="0.3">
      <c r="A2148" s="1">
        <v>42712</v>
      </c>
      <c r="B2148" s="2">
        <v>192.05</v>
      </c>
      <c r="C2148" s="2">
        <v>192.5</v>
      </c>
      <c r="D2148" s="2">
        <v>189.54</v>
      </c>
      <c r="E2148" s="2">
        <v>192.29</v>
      </c>
      <c r="F2148" s="2">
        <v>3194148</v>
      </c>
      <c r="G2148" s="27" t="str">
        <f>TEXT(StockData[[#This Row],[Date]],"dddd")</f>
        <v>Thursday</v>
      </c>
      <c r="H2148" s="27" t="str">
        <f>TEXT(StockData[[#This Row],[Date]],"mmm yyyy")</f>
        <v>Dec 2016</v>
      </c>
      <c r="I2148" s="2">
        <f>StockData[[#This Row],[high]] - StockData[[#This Row],[low]]</f>
        <v>2.960000000000008</v>
      </c>
      <c r="J2148" s="27" t="str">
        <f>IF(StockData[[#This Row],[high]]=_xlfn.MAXIFS(StockData[high],StockData[Date],"&lt;="&amp;StockData[[#This Row],[Date]]),"New High","Repeat")</f>
        <v>Repeat</v>
      </c>
      <c r="K2148" s="27" t="str">
        <f>IF(StockData[[#This Row],[Spread]]&lt;5,"Low",IF(StockData[[#This Row],[Spread]]&lt;=15,"Medium","High"))</f>
        <v>Low</v>
      </c>
      <c r="L2148" s="27" t="str">
        <f>IF(StockData[[#This Row],[Spread]] &gt; AVERAGE(StockData[Spread]) * 1.2, "High", IF(StockData[[#This Row],[Spread]] &lt; AVERAGE(StockData[Spread]) * 0.8, "Low", "Medium"))</f>
        <v>Low</v>
      </c>
      <c r="M2148" s="13">
        <f>(StockData[[#This Row],[close]] - StockData[[#This Row],[open]] )/ StockData[[#This Row],[open]]</f>
        <v>1.2496745639155463E-3</v>
      </c>
      <c r="N2148" s="27">
        <f>IF(StockData[[#This Row],[change%]] &gt; 0.02, 0.9, IF(StockData[[#This Row],[change%]] &lt; -0.02, -0.9, 0))</f>
        <v>0</v>
      </c>
      <c r="O2148" s="27" t="str">
        <f>IF(StockData[[#This Row],[sentiment score]] &gt; 0.5, "Positive", IF(StockData[[#This Row],[sentiment score]] &lt; -0.5, "Negative", "Neutral"))</f>
        <v>Neutral</v>
      </c>
    </row>
    <row r="2149" spans="1:15" x14ac:dyDescent="0.3">
      <c r="A2149" s="1">
        <v>42711</v>
      </c>
      <c r="B2149" s="2">
        <v>186.15</v>
      </c>
      <c r="C2149" s="2">
        <v>193.4</v>
      </c>
      <c r="D2149" s="2">
        <v>185</v>
      </c>
      <c r="E2149" s="2">
        <v>193.15</v>
      </c>
      <c r="F2149" s="2">
        <v>5461851</v>
      </c>
      <c r="G2149" s="27" t="str">
        <f>TEXT(StockData[[#This Row],[Date]],"dddd")</f>
        <v>Wednesday</v>
      </c>
      <c r="H2149" s="27" t="str">
        <f>TEXT(StockData[[#This Row],[Date]],"mmm yyyy")</f>
        <v>Dec 2016</v>
      </c>
      <c r="I2149" s="2">
        <f>StockData[[#This Row],[high]] - StockData[[#This Row],[low]]</f>
        <v>8.4000000000000057</v>
      </c>
      <c r="J2149" s="27" t="str">
        <f>IF(StockData[[#This Row],[high]]=_xlfn.MAXIFS(StockData[high],StockData[Date],"&lt;="&amp;StockData[[#This Row],[Date]]),"New High","Repeat")</f>
        <v>Repeat</v>
      </c>
      <c r="K2149" s="27" t="str">
        <f>IF(StockData[[#This Row],[Spread]]&lt;5,"Low",IF(StockData[[#This Row],[Spread]]&lt;=15,"Medium","High"))</f>
        <v>Medium</v>
      </c>
      <c r="L2149" s="27" t="str">
        <f>IF(StockData[[#This Row],[Spread]] &gt; AVERAGE(StockData[Spread]) * 1.2, "High", IF(StockData[[#This Row],[Spread]] &lt; AVERAGE(StockData[Spread]) * 0.8, "Low", "Medium"))</f>
        <v>Low</v>
      </c>
      <c r="M2149" s="13">
        <f>(StockData[[#This Row],[close]] - StockData[[#This Row],[open]] )/ StockData[[#This Row],[open]]</f>
        <v>3.7604082728982004E-2</v>
      </c>
      <c r="N2149" s="27">
        <f>IF(StockData[[#This Row],[change%]] &gt; 0.02, 0.9, IF(StockData[[#This Row],[change%]] &lt; -0.02, -0.9, 0))</f>
        <v>0.9</v>
      </c>
      <c r="O2149" s="27" t="str">
        <f>IF(StockData[[#This Row],[sentiment score]] &gt; 0.5, "Positive", IF(StockData[[#This Row],[sentiment score]] &lt; -0.5, "Negative", "Neutral"))</f>
        <v>Positive</v>
      </c>
    </row>
    <row r="2150" spans="1:15" x14ac:dyDescent="0.3">
      <c r="A2150" s="1">
        <v>42710</v>
      </c>
      <c r="B2150" s="2">
        <v>185.52</v>
      </c>
      <c r="C2150" s="2">
        <v>186.58</v>
      </c>
      <c r="D2150" s="2">
        <v>182.6825</v>
      </c>
      <c r="E2150" s="2">
        <v>185.85</v>
      </c>
      <c r="F2150" s="2">
        <v>3391622</v>
      </c>
      <c r="G2150" s="27" t="str">
        <f>TEXT(StockData[[#This Row],[Date]],"dddd")</f>
        <v>Tuesday</v>
      </c>
      <c r="H2150" s="27" t="str">
        <f>TEXT(StockData[[#This Row],[Date]],"mmm yyyy")</f>
        <v>Dec 2016</v>
      </c>
      <c r="I2150" s="2">
        <f>StockData[[#This Row],[high]] - StockData[[#This Row],[low]]</f>
        <v>3.897500000000008</v>
      </c>
      <c r="J2150" s="27" t="str">
        <f>IF(StockData[[#This Row],[high]]=_xlfn.MAXIFS(StockData[high],StockData[Date],"&lt;="&amp;StockData[[#This Row],[Date]]),"New High","Repeat")</f>
        <v>Repeat</v>
      </c>
      <c r="K2150" s="27" t="str">
        <f>IF(StockData[[#This Row],[Spread]]&lt;5,"Low",IF(StockData[[#This Row],[Spread]]&lt;=15,"Medium","High"))</f>
        <v>Low</v>
      </c>
      <c r="L2150" s="27" t="str">
        <f>IF(StockData[[#This Row],[Spread]] &gt; AVERAGE(StockData[Spread]) * 1.2, "High", IF(StockData[[#This Row],[Spread]] &lt; AVERAGE(StockData[Spread]) * 0.8, "Low", "Medium"))</f>
        <v>Low</v>
      </c>
      <c r="M2150" s="13">
        <f>(StockData[[#This Row],[close]] - StockData[[#This Row],[open]] )/ StockData[[#This Row],[open]]</f>
        <v>1.7787839586027602E-3</v>
      </c>
      <c r="N2150" s="27">
        <f>IF(StockData[[#This Row],[change%]] &gt; 0.02, 0.9, IF(StockData[[#This Row],[change%]] &lt; -0.02, -0.9, 0))</f>
        <v>0</v>
      </c>
      <c r="O2150" s="27" t="str">
        <f>IF(StockData[[#This Row],[sentiment score]] &gt; 0.5, "Positive", IF(StockData[[#This Row],[sentiment score]] &lt; -0.5, "Negative", "Neutral"))</f>
        <v>Neutral</v>
      </c>
    </row>
    <row r="2151" spans="1:15" x14ac:dyDescent="0.3">
      <c r="A2151" s="1">
        <v>42709</v>
      </c>
      <c r="B2151" s="2">
        <v>182.51</v>
      </c>
      <c r="C2151" s="2">
        <v>188.89</v>
      </c>
      <c r="D2151" s="2">
        <v>182.51</v>
      </c>
      <c r="E2151" s="2">
        <v>186.8</v>
      </c>
      <c r="F2151" s="2">
        <v>4072239</v>
      </c>
      <c r="G2151" s="27" t="str">
        <f>TEXT(StockData[[#This Row],[Date]],"dddd")</f>
        <v>Monday</v>
      </c>
      <c r="H2151" s="27" t="str">
        <f>TEXT(StockData[[#This Row],[Date]],"mmm yyyy")</f>
        <v>Dec 2016</v>
      </c>
      <c r="I2151" s="2">
        <f>StockData[[#This Row],[high]] - StockData[[#This Row],[low]]</f>
        <v>6.3799999999999955</v>
      </c>
      <c r="J2151" s="27" t="str">
        <f>IF(StockData[[#This Row],[high]]=_xlfn.MAXIFS(StockData[high],StockData[Date],"&lt;="&amp;StockData[[#This Row],[Date]]),"New High","Repeat")</f>
        <v>Repeat</v>
      </c>
      <c r="K2151" s="27" t="str">
        <f>IF(StockData[[#This Row],[Spread]]&lt;5,"Low",IF(StockData[[#This Row],[Spread]]&lt;=15,"Medium","High"))</f>
        <v>Medium</v>
      </c>
      <c r="L2151" s="27" t="str">
        <f>IF(StockData[[#This Row],[Spread]] &gt; AVERAGE(StockData[Spread]) * 1.2, "High", IF(StockData[[#This Row],[Spread]] &lt; AVERAGE(StockData[Spread]) * 0.8, "Low", "Medium"))</f>
        <v>Low</v>
      </c>
      <c r="M2151" s="13">
        <f>(StockData[[#This Row],[close]] - StockData[[#This Row],[open]] )/ StockData[[#This Row],[open]]</f>
        <v>2.3505561339104818E-2</v>
      </c>
      <c r="N2151" s="27">
        <f>IF(StockData[[#This Row],[change%]] &gt; 0.02, 0.9, IF(StockData[[#This Row],[change%]] &lt; -0.02, -0.9, 0))</f>
        <v>0.9</v>
      </c>
      <c r="O2151" s="27" t="str">
        <f>IF(StockData[[#This Row],[sentiment score]] &gt; 0.5, "Positive", IF(StockData[[#This Row],[sentiment score]] &lt; -0.5, "Negative", "Neutral"))</f>
        <v>Positive</v>
      </c>
    </row>
    <row r="2152" spans="1:15" x14ac:dyDescent="0.3">
      <c r="A2152" s="1">
        <v>42706</v>
      </c>
      <c r="B2152" s="2">
        <v>182.88</v>
      </c>
      <c r="C2152" s="2">
        <v>184.88</v>
      </c>
      <c r="D2152" s="2">
        <v>180</v>
      </c>
      <c r="E2152" s="2">
        <v>181.47</v>
      </c>
      <c r="F2152" s="2">
        <v>4042324</v>
      </c>
      <c r="G2152" s="27" t="str">
        <f>TEXT(StockData[[#This Row],[Date]],"dddd")</f>
        <v>Friday</v>
      </c>
      <c r="H2152" s="27" t="str">
        <f>TEXT(StockData[[#This Row],[Date]],"mmm yyyy")</f>
        <v>Dec 2016</v>
      </c>
      <c r="I2152" s="2">
        <f>StockData[[#This Row],[high]] - StockData[[#This Row],[low]]</f>
        <v>4.8799999999999955</v>
      </c>
      <c r="J2152" s="27" t="str">
        <f>IF(StockData[[#This Row],[high]]=_xlfn.MAXIFS(StockData[high],StockData[Date],"&lt;="&amp;StockData[[#This Row],[Date]]),"New High","Repeat")</f>
        <v>Repeat</v>
      </c>
      <c r="K2152" s="27" t="str">
        <f>IF(StockData[[#This Row],[Spread]]&lt;5,"Low",IF(StockData[[#This Row],[Spread]]&lt;=15,"Medium","High"))</f>
        <v>Low</v>
      </c>
      <c r="L2152" s="27" t="str">
        <f>IF(StockData[[#This Row],[Spread]] &gt; AVERAGE(StockData[Spread]) * 1.2, "High", IF(StockData[[#This Row],[Spread]] &lt; AVERAGE(StockData[Spread]) * 0.8, "Low", "Medium"))</f>
        <v>Low</v>
      </c>
      <c r="M2152" s="13">
        <f>(StockData[[#This Row],[close]] - StockData[[#This Row],[open]] )/ StockData[[#This Row],[open]]</f>
        <v>-7.7099737532808216E-3</v>
      </c>
      <c r="N2152" s="27">
        <f>IF(StockData[[#This Row],[change%]] &gt; 0.02, 0.9, IF(StockData[[#This Row],[change%]] &lt; -0.02, -0.9, 0))</f>
        <v>0</v>
      </c>
      <c r="O2152" s="27" t="str">
        <f>IF(StockData[[#This Row],[sentiment score]] &gt; 0.5, "Positive", IF(StockData[[#This Row],[sentiment score]] &lt; -0.5, "Negative", "Neutral"))</f>
        <v>Neutral</v>
      </c>
    </row>
    <row r="2153" spans="1:15" x14ac:dyDescent="0.3">
      <c r="A2153" s="1">
        <v>42705</v>
      </c>
      <c r="B2153" s="2">
        <v>188.25</v>
      </c>
      <c r="C2153" s="2">
        <v>188.53</v>
      </c>
      <c r="D2153" s="2">
        <v>181</v>
      </c>
      <c r="E2153" s="2">
        <v>181.88</v>
      </c>
      <c r="F2153" s="2">
        <v>5126401</v>
      </c>
      <c r="G2153" s="27" t="str">
        <f>TEXT(StockData[[#This Row],[Date]],"dddd")</f>
        <v>Thursday</v>
      </c>
      <c r="H2153" s="27" t="str">
        <f>TEXT(StockData[[#This Row],[Date]],"mmm yyyy")</f>
        <v>Dec 2016</v>
      </c>
      <c r="I2153" s="2">
        <f>StockData[[#This Row],[high]] - StockData[[#This Row],[low]]</f>
        <v>7.5300000000000011</v>
      </c>
      <c r="J2153" s="27" t="str">
        <f>IF(StockData[[#This Row],[high]]=_xlfn.MAXIFS(StockData[high],StockData[Date],"&lt;="&amp;StockData[[#This Row],[Date]]),"New High","Repeat")</f>
        <v>Repeat</v>
      </c>
      <c r="K2153" s="27" t="str">
        <f>IF(StockData[[#This Row],[Spread]]&lt;5,"Low",IF(StockData[[#This Row],[Spread]]&lt;=15,"Medium","High"))</f>
        <v>Medium</v>
      </c>
      <c r="L2153" s="27" t="str">
        <f>IF(StockData[[#This Row],[Spread]] &gt; AVERAGE(StockData[Spread]) * 1.2, "High", IF(StockData[[#This Row],[Spread]] &lt; AVERAGE(StockData[Spread]) * 0.8, "Low", "Medium"))</f>
        <v>Low</v>
      </c>
      <c r="M2153" s="13">
        <f>(StockData[[#This Row],[close]] - StockData[[#This Row],[open]] )/ StockData[[#This Row],[open]]</f>
        <v>-3.3837981407702548E-2</v>
      </c>
      <c r="N2153" s="27">
        <f>IF(StockData[[#This Row],[change%]] &gt; 0.02, 0.9, IF(StockData[[#This Row],[change%]] &lt; -0.02, -0.9, 0))</f>
        <v>-0.9</v>
      </c>
      <c r="O2153" s="27" t="str">
        <f>IF(StockData[[#This Row],[sentiment score]] &gt; 0.5, "Positive", IF(StockData[[#This Row],[sentiment score]] &lt; -0.5, "Negative", "Neutral"))</f>
        <v>Negative</v>
      </c>
    </row>
    <row r="2154" spans="1:15" x14ac:dyDescent="0.3">
      <c r="A2154" s="1">
        <v>42704</v>
      </c>
      <c r="B2154" s="2">
        <v>191</v>
      </c>
      <c r="C2154" s="2">
        <v>191.89</v>
      </c>
      <c r="D2154" s="2">
        <v>187.5</v>
      </c>
      <c r="E2154" s="2">
        <v>189.4</v>
      </c>
      <c r="F2154" s="2">
        <v>3547104</v>
      </c>
      <c r="G2154" s="27" t="str">
        <f>TEXT(StockData[[#This Row],[Date]],"dddd")</f>
        <v>Wednesday</v>
      </c>
      <c r="H2154" s="27" t="str">
        <f>TEXT(StockData[[#This Row],[Date]],"mmm yyyy")</f>
        <v>Nov 2016</v>
      </c>
      <c r="I2154" s="2">
        <f>StockData[[#This Row],[high]] - StockData[[#This Row],[low]]</f>
        <v>4.3899999999999864</v>
      </c>
      <c r="J2154" s="27" t="str">
        <f>IF(StockData[[#This Row],[high]]=_xlfn.MAXIFS(StockData[high],StockData[Date],"&lt;="&amp;StockData[[#This Row],[Date]]),"New High","Repeat")</f>
        <v>Repeat</v>
      </c>
      <c r="K2154" s="27" t="str">
        <f>IF(StockData[[#This Row],[Spread]]&lt;5,"Low",IF(StockData[[#This Row],[Spread]]&lt;=15,"Medium","High"))</f>
        <v>Low</v>
      </c>
      <c r="L2154" s="27" t="str">
        <f>IF(StockData[[#This Row],[Spread]] &gt; AVERAGE(StockData[Spread]) * 1.2, "High", IF(StockData[[#This Row],[Spread]] &lt; AVERAGE(StockData[Spread]) * 0.8, "Low", "Medium"))</f>
        <v>Low</v>
      </c>
      <c r="M2154" s="13">
        <f>(StockData[[#This Row],[close]] - StockData[[#This Row],[open]] )/ StockData[[#This Row],[open]]</f>
        <v>-8.3769633507853099E-3</v>
      </c>
      <c r="N2154" s="27">
        <f>IF(StockData[[#This Row],[change%]] &gt; 0.02, 0.9, IF(StockData[[#This Row],[change%]] &lt; -0.02, -0.9, 0))</f>
        <v>0</v>
      </c>
      <c r="O2154" s="27" t="str">
        <f>IF(StockData[[#This Row],[sentiment score]] &gt; 0.5, "Positive", IF(StockData[[#This Row],[sentiment score]] &lt; -0.5, "Negative", "Neutral"))</f>
        <v>Neutral</v>
      </c>
    </row>
    <row r="2155" spans="1:15" x14ac:dyDescent="0.3">
      <c r="A2155" s="1">
        <v>42703</v>
      </c>
      <c r="B2155" s="2">
        <v>195.56</v>
      </c>
      <c r="C2155" s="2">
        <v>196.73</v>
      </c>
      <c r="D2155" s="2">
        <v>189.5</v>
      </c>
      <c r="E2155" s="2">
        <v>189.57</v>
      </c>
      <c r="F2155" s="2">
        <v>4439256</v>
      </c>
      <c r="G2155" s="27" t="str">
        <f>TEXT(StockData[[#This Row],[Date]],"dddd")</f>
        <v>Tuesday</v>
      </c>
      <c r="H2155" s="27" t="str">
        <f>TEXT(StockData[[#This Row],[Date]],"mmm yyyy")</f>
        <v>Nov 2016</v>
      </c>
      <c r="I2155" s="2">
        <f>StockData[[#This Row],[high]] - StockData[[#This Row],[low]]</f>
        <v>7.2299999999999898</v>
      </c>
      <c r="J2155" s="27" t="str">
        <f>IF(StockData[[#This Row],[high]]=_xlfn.MAXIFS(StockData[high],StockData[Date],"&lt;="&amp;StockData[[#This Row],[Date]]),"New High","Repeat")</f>
        <v>Repeat</v>
      </c>
      <c r="K2155" s="27" t="str">
        <f>IF(StockData[[#This Row],[Spread]]&lt;5,"Low",IF(StockData[[#This Row],[Spread]]&lt;=15,"Medium","High"))</f>
        <v>Medium</v>
      </c>
      <c r="L2155" s="27" t="str">
        <f>IF(StockData[[#This Row],[Spread]] &gt; AVERAGE(StockData[Spread]) * 1.2, "High", IF(StockData[[#This Row],[Spread]] &lt; AVERAGE(StockData[Spread]) * 0.8, "Low", "Medium"))</f>
        <v>Low</v>
      </c>
      <c r="M2155" s="13">
        <f>(StockData[[#This Row],[close]] - StockData[[#This Row],[open]] )/ StockData[[#This Row],[open]]</f>
        <v>-3.0629985682143635E-2</v>
      </c>
      <c r="N2155" s="27">
        <f>IF(StockData[[#This Row],[change%]] &gt; 0.02, 0.9, IF(StockData[[#This Row],[change%]] &lt; -0.02, -0.9, 0))</f>
        <v>-0.9</v>
      </c>
      <c r="O2155" s="27" t="str">
        <f>IF(StockData[[#This Row],[sentiment score]] &gt; 0.5, "Positive", IF(StockData[[#This Row],[sentiment score]] &lt; -0.5, "Negative", "Neutral"))</f>
        <v>Negative</v>
      </c>
    </row>
    <row r="2156" spans="1:15" x14ac:dyDescent="0.3">
      <c r="A2156" s="1">
        <v>42702</v>
      </c>
      <c r="B2156" s="2">
        <v>195.48</v>
      </c>
      <c r="C2156" s="2">
        <v>199.35</v>
      </c>
      <c r="D2156" s="2">
        <v>194.55</v>
      </c>
      <c r="E2156" s="2">
        <v>196.12</v>
      </c>
      <c r="F2156" s="2">
        <v>4529182</v>
      </c>
      <c r="G2156" s="27" t="str">
        <f>TEXT(StockData[[#This Row],[Date]],"dddd")</f>
        <v>Monday</v>
      </c>
      <c r="H2156" s="27" t="str">
        <f>TEXT(StockData[[#This Row],[Date]],"mmm yyyy")</f>
        <v>Nov 2016</v>
      </c>
      <c r="I2156" s="2">
        <f>StockData[[#This Row],[high]] - StockData[[#This Row],[low]]</f>
        <v>4.7999999999999829</v>
      </c>
      <c r="J2156" s="27" t="str">
        <f>IF(StockData[[#This Row],[high]]=_xlfn.MAXIFS(StockData[high],StockData[Date],"&lt;="&amp;StockData[[#This Row],[Date]]),"New High","Repeat")</f>
        <v>Repeat</v>
      </c>
      <c r="K2156" s="27" t="str">
        <f>IF(StockData[[#This Row],[Spread]]&lt;5,"Low",IF(StockData[[#This Row],[Spread]]&lt;=15,"Medium","High"))</f>
        <v>Low</v>
      </c>
      <c r="L2156" s="27" t="str">
        <f>IF(StockData[[#This Row],[Spread]] &gt; AVERAGE(StockData[Spread]) * 1.2, "High", IF(StockData[[#This Row],[Spread]] &lt; AVERAGE(StockData[Spread]) * 0.8, "Low", "Medium"))</f>
        <v>Low</v>
      </c>
      <c r="M2156" s="13">
        <f>(StockData[[#This Row],[close]] - StockData[[#This Row],[open]] )/ StockData[[#This Row],[open]]</f>
        <v>3.2739922242685433E-3</v>
      </c>
      <c r="N2156" s="27">
        <f>IF(StockData[[#This Row],[change%]] &gt; 0.02, 0.9, IF(StockData[[#This Row],[change%]] &lt; -0.02, -0.9, 0))</f>
        <v>0</v>
      </c>
      <c r="O2156" s="27" t="str">
        <f>IF(StockData[[#This Row],[sentiment score]] &gt; 0.5, "Positive", IF(StockData[[#This Row],[sentiment score]] &lt; -0.5, "Negative", "Neutral"))</f>
        <v>Neutral</v>
      </c>
    </row>
    <row r="2157" spans="1:15" x14ac:dyDescent="0.3">
      <c r="A2157" s="1">
        <v>42699</v>
      </c>
      <c r="B2157" s="2">
        <v>193.64</v>
      </c>
      <c r="C2157" s="2">
        <v>197.2372</v>
      </c>
      <c r="D2157" s="2">
        <v>193.64</v>
      </c>
      <c r="E2157" s="2">
        <v>196.65</v>
      </c>
      <c r="F2157" s="2">
        <v>2366098</v>
      </c>
      <c r="G2157" s="27" t="str">
        <f>TEXT(StockData[[#This Row],[Date]],"dddd")</f>
        <v>Friday</v>
      </c>
      <c r="H2157" s="27" t="str">
        <f>TEXT(StockData[[#This Row],[Date]],"mmm yyyy")</f>
        <v>Nov 2016</v>
      </c>
      <c r="I2157" s="2">
        <f>StockData[[#This Row],[high]] - StockData[[#This Row],[low]]</f>
        <v>3.5972000000000151</v>
      </c>
      <c r="J2157" s="27" t="str">
        <f>IF(StockData[[#This Row],[high]]=_xlfn.MAXIFS(StockData[high],StockData[Date],"&lt;="&amp;StockData[[#This Row],[Date]]),"New High","Repeat")</f>
        <v>Repeat</v>
      </c>
      <c r="K2157" s="27" t="str">
        <f>IF(StockData[[#This Row],[Spread]]&lt;5,"Low",IF(StockData[[#This Row],[Spread]]&lt;=15,"Medium","High"))</f>
        <v>Low</v>
      </c>
      <c r="L2157" s="27" t="str">
        <f>IF(StockData[[#This Row],[Spread]] &gt; AVERAGE(StockData[Spread]) * 1.2, "High", IF(StockData[[#This Row],[Spread]] &lt; AVERAGE(StockData[Spread]) * 0.8, "Low", "Medium"))</f>
        <v>Low</v>
      </c>
      <c r="M2157" s="13">
        <f>(StockData[[#This Row],[close]] - StockData[[#This Row],[open]] )/ StockData[[#This Row],[open]]</f>
        <v>1.5544309027060626E-2</v>
      </c>
      <c r="N2157" s="27">
        <f>IF(StockData[[#This Row],[change%]] &gt; 0.02, 0.9, IF(StockData[[#This Row],[change%]] &lt; -0.02, -0.9, 0))</f>
        <v>0</v>
      </c>
      <c r="O2157" s="27" t="str">
        <f>IF(StockData[[#This Row],[sentiment score]] &gt; 0.5, "Positive", IF(StockData[[#This Row],[sentiment score]] &lt; -0.5, "Negative", "Neutral"))</f>
        <v>Neutral</v>
      </c>
    </row>
    <row r="2158" spans="1:15" x14ac:dyDescent="0.3">
      <c r="A2158" s="1">
        <v>42697</v>
      </c>
      <c r="B2158" s="2">
        <v>190.61</v>
      </c>
      <c r="C2158" s="2">
        <v>195.64400000000001</v>
      </c>
      <c r="D2158" s="2">
        <v>189</v>
      </c>
      <c r="E2158" s="2">
        <v>193.14</v>
      </c>
      <c r="F2158" s="2">
        <v>4891893</v>
      </c>
      <c r="G2158" s="27" t="str">
        <f>TEXT(StockData[[#This Row],[Date]],"dddd")</f>
        <v>Wednesday</v>
      </c>
      <c r="H2158" s="27" t="str">
        <f>TEXT(StockData[[#This Row],[Date]],"mmm yyyy")</f>
        <v>Nov 2016</v>
      </c>
      <c r="I2158" s="2">
        <f>StockData[[#This Row],[high]] - StockData[[#This Row],[low]]</f>
        <v>6.6440000000000055</v>
      </c>
      <c r="J2158" s="27" t="str">
        <f>IF(StockData[[#This Row],[high]]=_xlfn.MAXIFS(StockData[high],StockData[Date],"&lt;="&amp;StockData[[#This Row],[Date]]),"New High","Repeat")</f>
        <v>Repeat</v>
      </c>
      <c r="K2158" s="27" t="str">
        <f>IF(StockData[[#This Row],[Spread]]&lt;5,"Low",IF(StockData[[#This Row],[Spread]]&lt;=15,"Medium","High"))</f>
        <v>Medium</v>
      </c>
      <c r="L2158" s="27" t="str">
        <f>IF(StockData[[#This Row],[Spread]] &gt; AVERAGE(StockData[Spread]) * 1.2, "High", IF(StockData[[#This Row],[Spread]] &lt; AVERAGE(StockData[Spread]) * 0.8, "Low", "Medium"))</f>
        <v>Low</v>
      </c>
      <c r="M2158" s="13">
        <f>(StockData[[#This Row],[close]] - StockData[[#This Row],[open]] )/ StockData[[#This Row],[open]]</f>
        <v>1.3273175594144969E-2</v>
      </c>
      <c r="N2158" s="27">
        <f>IF(StockData[[#This Row],[change%]] &gt; 0.02, 0.9, IF(StockData[[#This Row],[change%]] &lt; -0.02, -0.9, 0))</f>
        <v>0</v>
      </c>
      <c r="O2158" s="27" t="str">
        <f>IF(StockData[[#This Row],[sentiment score]] &gt; 0.5, "Positive", IF(StockData[[#This Row],[sentiment score]] &lt; -0.5, "Negative", "Neutral"))</f>
        <v>Neutral</v>
      </c>
    </row>
    <row r="2159" spans="1:15" x14ac:dyDescent="0.3">
      <c r="A2159" s="1">
        <v>42696</v>
      </c>
      <c r="B2159" s="2">
        <v>185.84</v>
      </c>
      <c r="C2159" s="2">
        <v>191.47</v>
      </c>
      <c r="D2159" s="2">
        <v>183.71</v>
      </c>
      <c r="E2159" s="2">
        <v>191.17</v>
      </c>
      <c r="F2159" s="2">
        <v>5603361</v>
      </c>
      <c r="G2159" s="27" t="str">
        <f>TEXT(StockData[[#This Row],[Date]],"dddd")</f>
        <v>Tuesday</v>
      </c>
      <c r="H2159" s="27" t="str">
        <f>TEXT(StockData[[#This Row],[Date]],"mmm yyyy")</f>
        <v>Nov 2016</v>
      </c>
      <c r="I2159" s="2">
        <f>StockData[[#This Row],[high]] - StockData[[#This Row],[low]]</f>
        <v>7.7599999999999909</v>
      </c>
      <c r="J2159" s="27" t="str">
        <f>IF(StockData[[#This Row],[high]]=_xlfn.MAXIFS(StockData[high],StockData[Date],"&lt;="&amp;StockData[[#This Row],[Date]]),"New High","Repeat")</f>
        <v>Repeat</v>
      </c>
      <c r="K2159" s="27" t="str">
        <f>IF(StockData[[#This Row],[Spread]]&lt;5,"Low",IF(StockData[[#This Row],[Spread]]&lt;=15,"Medium","High"))</f>
        <v>Medium</v>
      </c>
      <c r="L2159" s="27" t="str">
        <f>IF(StockData[[#This Row],[Spread]] &gt; AVERAGE(StockData[Spread]) * 1.2, "High", IF(StockData[[#This Row],[Spread]] &lt; AVERAGE(StockData[Spread]) * 0.8, "Low", "Medium"))</f>
        <v>Low</v>
      </c>
      <c r="M2159" s="13">
        <f>(StockData[[#This Row],[close]] - StockData[[#This Row],[open]] )/ StockData[[#This Row],[open]]</f>
        <v>2.8680585449849246E-2</v>
      </c>
      <c r="N2159" s="27">
        <f>IF(StockData[[#This Row],[change%]] &gt; 0.02, 0.9, IF(StockData[[#This Row],[change%]] &lt; -0.02, -0.9, 0))</f>
        <v>0.9</v>
      </c>
      <c r="O2159" s="27" t="str">
        <f>IF(StockData[[#This Row],[sentiment score]] &gt; 0.5, "Positive", IF(StockData[[#This Row],[sentiment score]] &lt; -0.5, "Negative", "Neutral"))</f>
        <v>Positive</v>
      </c>
    </row>
    <row r="2160" spans="1:15" x14ac:dyDescent="0.3">
      <c r="A2160" s="1">
        <v>42695</v>
      </c>
      <c r="B2160" s="2">
        <v>185.04</v>
      </c>
      <c r="C2160" s="2">
        <v>188.89</v>
      </c>
      <c r="D2160" s="2">
        <v>184.41</v>
      </c>
      <c r="E2160" s="2">
        <v>184.52</v>
      </c>
      <c r="F2160" s="2">
        <v>4361043</v>
      </c>
      <c r="G2160" s="27" t="str">
        <f>TEXT(StockData[[#This Row],[Date]],"dddd")</f>
        <v>Monday</v>
      </c>
      <c r="H2160" s="27" t="str">
        <f>TEXT(StockData[[#This Row],[Date]],"mmm yyyy")</f>
        <v>Nov 2016</v>
      </c>
      <c r="I2160" s="2">
        <f>StockData[[#This Row],[high]] - StockData[[#This Row],[low]]</f>
        <v>4.4799999999999898</v>
      </c>
      <c r="J2160" s="27" t="str">
        <f>IF(StockData[[#This Row],[high]]=_xlfn.MAXIFS(StockData[high],StockData[Date],"&lt;="&amp;StockData[[#This Row],[Date]]),"New High","Repeat")</f>
        <v>Repeat</v>
      </c>
      <c r="K2160" s="27" t="str">
        <f>IF(StockData[[#This Row],[Spread]]&lt;5,"Low",IF(StockData[[#This Row],[Spread]]&lt;=15,"Medium","High"))</f>
        <v>Low</v>
      </c>
      <c r="L2160" s="27" t="str">
        <f>IF(StockData[[#This Row],[Spread]] &gt; AVERAGE(StockData[Spread]) * 1.2, "High", IF(StockData[[#This Row],[Spread]] &lt; AVERAGE(StockData[Spread]) * 0.8, "Low", "Medium"))</f>
        <v>Low</v>
      </c>
      <c r="M2160" s="13">
        <f>(StockData[[#This Row],[close]] - StockData[[#This Row],[open]] )/ StockData[[#This Row],[open]]</f>
        <v>-2.8102031993081597E-3</v>
      </c>
      <c r="N2160" s="27">
        <f>IF(StockData[[#This Row],[change%]] &gt; 0.02, 0.9, IF(StockData[[#This Row],[change%]] &lt; -0.02, -0.9, 0))</f>
        <v>0</v>
      </c>
      <c r="O2160" s="27" t="str">
        <f>IF(StockData[[#This Row],[sentiment score]] &gt; 0.5, "Positive", IF(StockData[[#This Row],[sentiment score]] &lt; -0.5, "Negative", "Neutral"))</f>
        <v>Neutral</v>
      </c>
    </row>
    <row r="2161" spans="1:15" x14ac:dyDescent="0.3">
      <c r="A2161" s="1">
        <v>42692</v>
      </c>
      <c r="B2161" s="2">
        <v>190.65</v>
      </c>
      <c r="C2161" s="2">
        <v>193</v>
      </c>
      <c r="D2161" s="2">
        <v>185</v>
      </c>
      <c r="E2161" s="2">
        <v>185.02</v>
      </c>
      <c r="F2161" s="2">
        <v>5210347</v>
      </c>
      <c r="G2161" s="27" t="str">
        <f>TEXT(StockData[[#This Row],[Date]],"dddd")</f>
        <v>Friday</v>
      </c>
      <c r="H2161" s="27" t="str">
        <f>TEXT(StockData[[#This Row],[Date]],"mmm yyyy")</f>
        <v>Nov 2016</v>
      </c>
      <c r="I2161" s="2">
        <f>StockData[[#This Row],[high]] - StockData[[#This Row],[low]]</f>
        <v>8</v>
      </c>
      <c r="J2161" s="27" t="str">
        <f>IF(StockData[[#This Row],[high]]=_xlfn.MAXIFS(StockData[high],StockData[Date],"&lt;="&amp;StockData[[#This Row],[Date]]),"New High","Repeat")</f>
        <v>Repeat</v>
      </c>
      <c r="K2161" s="27" t="str">
        <f>IF(StockData[[#This Row],[Spread]]&lt;5,"Low",IF(StockData[[#This Row],[Spread]]&lt;=15,"Medium","High"))</f>
        <v>Medium</v>
      </c>
      <c r="L2161" s="27" t="str">
        <f>IF(StockData[[#This Row],[Spread]] &gt; AVERAGE(StockData[Spread]) * 1.2, "High", IF(StockData[[#This Row],[Spread]] &lt; AVERAGE(StockData[Spread]) * 0.8, "Low", "Medium"))</f>
        <v>Low</v>
      </c>
      <c r="M2161" s="13">
        <f>(StockData[[#This Row],[close]] - StockData[[#This Row],[open]] )/ StockData[[#This Row],[open]]</f>
        <v>-2.9530553370049804E-2</v>
      </c>
      <c r="N2161" s="27">
        <f>IF(StockData[[#This Row],[change%]] &gt; 0.02, 0.9, IF(StockData[[#This Row],[change%]] &lt; -0.02, -0.9, 0))</f>
        <v>-0.9</v>
      </c>
      <c r="O2161" s="27" t="str">
        <f>IF(StockData[[#This Row],[sentiment score]] &gt; 0.5, "Positive", IF(StockData[[#This Row],[sentiment score]] &lt; -0.5, "Negative", "Neutral"))</f>
        <v>Negative</v>
      </c>
    </row>
    <row r="2162" spans="1:15" x14ac:dyDescent="0.3">
      <c r="A2162" s="1">
        <v>42691</v>
      </c>
      <c r="B2162" s="2">
        <v>183.49</v>
      </c>
      <c r="C2162" s="2">
        <v>189.49</v>
      </c>
      <c r="D2162" s="2">
        <v>182.11009999999999</v>
      </c>
      <c r="E2162" s="2">
        <v>188.66</v>
      </c>
      <c r="F2162" s="2">
        <v>4887067</v>
      </c>
      <c r="G2162" s="27" t="str">
        <f>TEXT(StockData[[#This Row],[Date]],"dddd")</f>
        <v>Thursday</v>
      </c>
      <c r="H2162" s="27" t="str">
        <f>TEXT(StockData[[#This Row],[Date]],"mmm yyyy")</f>
        <v>Nov 2016</v>
      </c>
      <c r="I2162" s="2">
        <f>StockData[[#This Row],[high]] - StockData[[#This Row],[low]]</f>
        <v>7.3799000000000206</v>
      </c>
      <c r="J2162" s="27" t="str">
        <f>IF(StockData[[#This Row],[high]]=_xlfn.MAXIFS(StockData[high],StockData[Date],"&lt;="&amp;StockData[[#This Row],[Date]]),"New High","Repeat")</f>
        <v>Repeat</v>
      </c>
      <c r="K2162" s="27" t="str">
        <f>IF(StockData[[#This Row],[Spread]]&lt;5,"Low",IF(StockData[[#This Row],[Spread]]&lt;=15,"Medium","High"))</f>
        <v>Medium</v>
      </c>
      <c r="L2162" s="27" t="str">
        <f>IF(StockData[[#This Row],[Spread]] &gt; AVERAGE(StockData[Spread]) * 1.2, "High", IF(StockData[[#This Row],[Spread]] &lt; AVERAGE(StockData[Spread]) * 0.8, "Low", "Medium"))</f>
        <v>Low</v>
      </c>
      <c r="M2162" s="13">
        <f>(StockData[[#This Row],[close]] - StockData[[#This Row],[open]] )/ StockData[[#This Row],[open]]</f>
        <v>2.817592239359086E-2</v>
      </c>
      <c r="N2162" s="27">
        <f>IF(StockData[[#This Row],[change%]] &gt; 0.02, 0.9, IF(StockData[[#This Row],[change%]] &lt; -0.02, -0.9, 0))</f>
        <v>0.9</v>
      </c>
      <c r="O2162" s="27" t="str">
        <f>IF(StockData[[#This Row],[sentiment score]] &gt; 0.5, "Positive", IF(StockData[[#This Row],[sentiment score]] &lt; -0.5, "Negative", "Neutral"))</f>
        <v>Positive</v>
      </c>
    </row>
    <row r="2163" spans="1:15" x14ac:dyDescent="0.3">
      <c r="A2163" s="1">
        <v>42690</v>
      </c>
      <c r="B2163" s="2">
        <v>182.65</v>
      </c>
      <c r="C2163" s="2">
        <v>184.73</v>
      </c>
      <c r="D2163" s="2">
        <v>181.21</v>
      </c>
      <c r="E2163" s="2">
        <v>183.93</v>
      </c>
      <c r="F2163" s="2">
        <v>3434437</v>
      </c>
      <c r="G2163" s="27" t="str">
        <f>TEXT(StockData[[#This Row],[Date]],"dddd")</f>
        <v>Wednesday</v>
      </c>
      <c r="H2163" s="27" t="str">
        <f>TEXT(StockData[[#This Row],[Date]],"mmm yyyy")</f>
        <v>Nov 2016</v>
      </c>
      <c r="I2163" s="2">
        <f>StockData[[#This Row],[high]] - StockData[[#This Row],[low]]</f>
        <v>3.5199999999999818</v>
      </c>
      <c r="J2163" s="27" t="str">
        <f>IF(StockData[[#This Row],[high]]=_xlfn.MAXIFS(StockData[high],StockData[Date],"&lt;="&amp;StockData[[#This Row],[Date]]),"New High","Repeat")</f>
        <v>Repeat</v>
      </c>
      <c r="K2163" s="27" t="str">
        <f>IF(StockData[[#This Row],[Spread]]&lt;5,"Low",IF(StockData[[#This Row],[Spread]]&lt;=15,"Medium","High"))</f>
        <v>Low</v>
      </c>
      <c r="L2163" s="27" t="str">
        <f>IF(StockData[[#This Row],[Spread]] &gt; AVERAGE(StockData[Spread]) * 1.2, "High", IF(StockData[[#This Row],[Spread]] &lt; AVERAGE(StockData[Spread]) * 0.8, "Low", "Medium"))</f>
        <v>Low</v>
      </c>
      <c r="M2163" s="13">
        <f>(StockData[[#This Row],[close]] - StockData[[#This Row],[open]] )/ StockData[[#This Row],[open]]</f>
        <v>7.0079386805365516E-3</v>
      </c>
      <c r="N2163" s="27">
        <f>IF(StockData[[#This Row],[change%]] &gt; 0.02, 0.9, IF(StockData[[#This Row],[change%]] &lt; -0.02, -0.9, 0))</f>
        <v>0</v>
      </c>
      <c r="O2163" s="27" t="str">
        <f>IF(StockData[[#This Row],[sentiment score]] &gt; 0.5, "Positive", IF(StockData[[#This Row],[sentiment score]] &lt; -0.5, "Negative", "Neutral"))</f>
        <v>Neutral</v>
      </c>
    </row>
    <row r="2164" spans="1:15" x14ac:dyDescent="0.3">
      <c r="A2164" s="1">
        <v>42689</v>
      </c>
      <c r="B2164" s="2">
        <v>182.78</v>
      </c>
      <c r="C2164" s="2">
        <v>186.43</v>
      </c>
      <c r="D2164" s="2">
        <v>182.05</v>
      </c>
      <c r="E2164" s="2">
        <v>183.77</v>
      </c>
      <c r="F2164" s="2">
        <v>3902018</v>
      </c>
      <c r="G2164" s="27" t="str">
        <f>TEXT(StockData[[#This Row],[Date]],"dddd")</f>
        <v>Tuesday</v>
      </c>
      <c r="H2164" s="27" t="str">
        <f>TEXT(StockData[[#This Row],[Date]],"mmm yyyy")</f>
        <v>Nov 2016</v>
      </c>
      <c r="I2164" s="2">
        <f>StockData[[#This Row],[high]] - StockData[[#This Row],[low]]</f>
        <v>4.3799999999999955</v>
      </c>
      <c r="J2164" s="27" t="str">
        <f>IF(StockData[[#This Row],[high]]=_xlfn.MAXIFS(StockData[high],StockData[Date],"&lt;="&amp;StockData[[#This Row],[Date]]),"New High","Repeat")</f>
        <v>Repeat</v>
      </c>
      <c r="K2164" s="27" t="str">
        <f>IF(StockData[[#This Row],[Spread]]&lt;5,"Low",IF(StockData[[#This Row],[Spread]]&lt;=15,"Medium","High"))</f>
        <v>Low</v>
      </c>
      <c r="L2164" s="27" t="str">
        <f>IF(StockData[[#This Row],[Spread]] &gt; AVERAGE(StockData[Spread]) * 1.2, "High", IF(StockData[[#This Row],[Spread]] &lt; AVERAGE(StockData[Spread]) * 0.8, "Low", "Medium"))</f>
        <v>Low</v>
      </c>
      <c r="M2164" s="13">
        <f>(StockData[[#This Row],[close]] - StockData[[#This Row],[open]] )/ StockData[[#This Row],[open]]</f>
        <v>5.4163475216107296E-3</v>
      </c>
      <c r="N2164" s="27">
        <f>IF(StockData[[#This Row],[change%]] &gt; 0.02, 0.9, IF(StockData[[#This Row],[change%]] &lt; -0.02, -0.9, 0))</f>
        <v>0</v>
      </c>
      <c r="O2164" s="27" t="str">
        <f>IF(StockData[[#This Row],[sentiment score]] &gt; 0.5, "Positive", IF(StockData[[#This Row],[sentiment score]] &lt; -0.5, "Negative", "Neutral"))</f>
        <v>Neutral</v>
      </c>
    </row>
    <row r="2165" spans="1:15" x14ac:dyDescent="0.3">
      <c r="A2165" s="1">
        <v>42688</v>
      </c>
      <c r="B2165" s="2">
        <v>188</v>
      </c>
      <c r="C2165" s="2">
        <v>188.25</v>
      </c>
      <c r="D2165" s="2">
        <v>178.19</v>
      </c>
      <c r="E2165" s="2">
        <v>181.45</v>
      </c>
      <c r="F2165" s="2">
        <v>6552205</v>
      </c>
      <c r="G2165" s="27" t="str">
        <f>TEXT(StockData[[#This Row],[Date]],"dddd")</f>
        <v>Monday</v>
      </c>
      <c r="H2165" s="27" t="str">
        <f>TEXT(StockData[[#This Row],[Date]],"mmm yyyy")</f>
        <v>Nov 2016</v>
      </c>
      <c r="I2165" s="2">
        <f>StockData[[#This Row],[high]] - StockData[[#This Row],[low]]</f>
        <v>10.060000000000002</v>
      </c>
      <c r="J2165" s="27" t="str">
        <f>IF(StockData[[#This Row],[high]]=_xlfn.MAXIFS(StockData[high],StockData[Date],"&lt;="&amp;StockData[[#This Row],[Date]]),"New High","Repeat")</f>
        <v>Repeat</v>
      </c>
      <c r="K2165" s="27" t="str">
        <f>IF(StockData[[#This Row],[Spread]]&lt;5,"Low",IF(StockData[[#This Row],[Spread]]&lt;=15,"Medium","High"))</f>
        <v>Medium</v>
      </c>
      <c r="L2165" s="27" t="str">
        <f>IF(StockData[[#This Row],[Spread]] &gt; AVERAGE(StockData[Spread]) * 1.2, "High", IF(StockData[[#This Row],[Spread]] &lt; AVERAGE(StockData[Spread]) * 0.8, "Low", "Medium"))</f>
        <v>Low</v>
      </c>
      <c r="M2165" s="13">
        <f>(StockData[[#This Row],[close]] - StockData[[#This Row],[open]] )/ StockData[[#This Row],[open]]</f>
        <v>-3.4840425531914951E-2</v>
      </c>
      <c r="N2165" s="27">
        <f>IF(StockData[[#This Row],[change%]] &gt; 0.02, 0.9, IF(StockData[[#This Row],[change%]] &lt; -0.02, -0.9, 0))</f>
        <v>-0.9</v>
      </c>
      <c r="O2165" s="27" t="str">
        <f>IF(StockData[[#This Row],[sentiment score]] &gt; 0.5, "Positive", IF(StockData[[#This Row],[sentiment score]] &lt; -0.5, "Negative", "Neutral"))</f>
        <v>Negative</v>
      </c>
    </row>
    <row r="2166" spans="1:15" x14ac:dyDescent="0.3">
      <c r="A2166" s="1">
        <v>42685</v>
      </c>
      <c r="B2166" s="2">
        <v>184.24</v>
      </c>
      <c r="C2166" s="2">
        <v>188.88</v>
      </c>
      <c r="D2166" s="2">
        <v>183</v>
      </c>
      <c r="E2166" s="2">
        <v>188.56</v>
      </c>
      <c r="F2166" s="2">
        <v>3988504</v>
      </c>
      <c r="G2166" s="27" t="str">
        <f>TEXT(StockData[[#This Row],[Date]],"dddd")</f>
        <v>Friday</v>
      </c>
      <c r="H2166" s="27" t="str">
        <f>TEXT(StockData[[#This Row],[Date]],"mmm yyyy")</f>
        <v>Nov 2016</v>
      </c>
      <c r="I2166" s="2">
        <f>StockData[[#This Row],[high]] - StockData[[#This Row],[low]]</f>
        <v>5.8799999999999955</v>
      </c>
      <c r="J2166" s="27" t="str">
        <f>IF(StockData[[#This Row],[high]]=_xlfn.MAXIFS(StockData[high],StockData[Date],"&lt;="&amp;StockData[[#This Row],[Date]]),"New High","Repeat")</f>
        <v>Repeat</v>
      </c>
      <c r="K2166" s="27" t="str">
        <f>IF(StockData[[#This Row],[Spread]]&lt;5,"Low",IF(StockData[[#This Row],[Spread]]&lt;=15,"Medium","High"))</f>
        <v>Medium</v>
      </c>
      <c r="L2166" s="27" t="str">
        <f>IF(StockData[[#This Row],[Spread]] &gt; AVERAGE(StockData[Spread]) * 1.2, "High", IF(StockData[[#This Row],[Spread]] &lt; AVERAGE(StockData[Spread]) * 0.8, "Low", "Medium"))</f>
        <v>Low</v>
      </c>
      <c r="M2166" s="13">
        <f>(StockData[[#This Row],[close]] - StockData[[#This Row],[open]] )/ StockData[[#This Row],[open]]</f>
        <v>2.3447676943117633E-2</v>
      </c>
      <c r="N2166" s="27">
        <f>IF(StockData[[#This Row],[change%]] &gt; 0.02, 0.9, IF(StockData[[#This Row],[change%]] &lt; -0.02, -0.9, 0))</f>
        <v>0.9</v>
      </c>
      <c r="O2166" s="27" t="str">
        <f>IF(StockData[[#This Row],[sentiment score]] &gt; 0.5, "Positive", IF(StockData[[#This Row],[sentiment score]] &lt; -0.5, "Negative", "Neutral"))</f>
        <v>Positive</v>
      </c>
    </row>
    <row r="2167" spans="1:15" x14ac:dyDescent="0.3">
      <c r="A2167" s="1">
        <v>42684</v>
      </c>
      <c r="B2167" s="2">
        <v>191.05</v>
      </c>
      <c r="C2167" s="2">
        <v>191.61</v>
      </c>
      <c r="D2167" s="2">
        <v>180.42</v>
      </c>
      <c r="E2167" s="2">
        <v>185.35</v>
      </c>
      <c r="F2167" s="2">
        <v>6750341</v>
      </c>
      <c r="G2167" s="27" t="str">
        <f>TEXT(StockData[[#This Row],[Date]],"dddd")</f>
        <v>Thursday</v>
      </c>
      <c r="H2167" s="27" t="str">
        <f>TEXT(StockData[[#This Row],[Date]],"mmm yyyy")</f>
        <v>Nov 2016</v>
      </c>
      <c r="I2167" s="2">
        <f>StockData[[#This Row],[high]] - StockData[[#This Row],[low]]</f>
        <v>11.190000000000026</v>
      </c>
      <c r="J2167" s="27" t="str">
        <f>IF(StockData[[#This Row],[high]]=_xlfn.MAXIFS(StockData[high],StockData[Date],"&lt;="&amp;StockData[[#This Row],[Date]]),"New High","Repeat")</f>
        <v>Repeat</v>
      </c>
      <c r="K2167" s="27" t="str">
        <f>IF(StockData[[#This Row],[Spread]]&lt;5,"Low",IF(StockData[[#This Row],[Spread]]&lt;=15,"Medium","High"))</f>
        <v>Medium</v>
      </c>
      <c r="L2167" s="27" t="str">
        <f>IF(StockData[[#This Row],[Spread]] &gt; AVERAGE(StockData[Spread]) * 1.2, "High", IF(StockData[[#This Row],[Spread]] &lt; AVERAGE(StockData[Spread]) * 0.8, "Low", "Medium"))</f>
        <v>Medium</v>
      </c>
      <c r="M2167" s="13">
        <f>(StockData[[#This Row],[close]] - StockData[[#This Row],[open]] )/ StockData[[#This Row],[open]]</f>
        <v>-2.9835121695891215E-2</v>
      </c>
      <c r="N2167" s="27">
        <f>IF(StockData[[#This Row],[change%]] &gt; 0.02, 0.9, IF(StockData[[#This Row],[change%]] &lt; -0.02, -0.9, 0))</f>
        <v>-0.9</v>
      </c>
      <c r="O2167" s="27" t="str">
        <f>IF(StockData[[#This Row],[sentiment score]] &gt; 0.5, "Positive", IF(StockData[[#This Row],[sentiment score]] &lt; -0.5, "Negative", "Neutral"))</f>
        <v>Negative</v>
      </c>
    </row>
    <row r="2168" spans="1:15" x14ac:dyDescent="0.3">
      <c r="A2168" s="1">
        <v>42683</v>
      </c>
      <c r="B2168" s="2">
        <v>186.875</v>
      </c>
      <c r="C2168" s="2">
        <v>192</v>
      </c>
      <c r="D2168" s="2">
        <v>183.95</v>
      </c>
      <c r="E2168" s="2">
        <v>190.06</v>
      </c>
      <c r="F2168" s="2">
        <v>8173065</v>
      </c>
      <c r="G2168" s="27" t="str">
        <f>TEXT(StockData[[#This Row],[Date]],"dddd")</f>
        <v>Wednesday</v>
      </c>
      <c r="H2168" s="27" t="str">
        <f>TEXT(StockData[[#This Row],[Date]],"mmm yyyy")</f>
        <v>Nov 2016</v>
      </c>
      <c r="I2168" s="2">
        <f>StockData[[#This Row],[high]] - StockData[[#This Row],[low]]</f>
        <v>8.0500000000000114</v>
      </c>
      <c r="J2168" s="27" t="str">
        <f>IF(StockData[[#This Row],[high]]=_xlfn.MAXIFS(StockData[high],StockData[Date],"&lt;="&amp;StockData[[#This Row],[Date]]),"New High","Repeat")</f>
        <v>Repeat</v>
      </c>
      <c r="K2168" s="27" t="str">
        <f>IF(StockData[[#This Row],[Spread]]&lt;5,"Low",IF(StockData[[#This Row],[Spread]]&lt;=15,"Medium","High"))</f>
        <v>Medium</v>
      </c>
      <c r="L2168" s="27" t="str">
        <f>IF(StockData[[#This Row],[Spread]] &gt; AVERAGE(StockData[Spread]) * 1.2, "High", IF(StockData[[#This Row],[Spread]] &lt; AVERAGE(StockData[Spread]) * 0.8, "Low", "Medium"))</f>
        <v>Low</v>
      </c>
      <c r="M2168" s="13">
        <f>(StockData[[#This Row],[close]] - StockData[[#This Row],[open]] )/ StockData[[#This Row],[open]]</f>
        <v>1.7043478260869577E-2</v>
      </c>
      <c r="N2168" s="27">
        <f>IF(StockData[[#This Row],[change%]] &gt; 0.02, 0.9, IF(StockData[[#This Row],[change%]] &lt; -0.02, -0.9, 0))</f>
        <v>0</v>
      </c>
      <c r="O2168" s="27" t="str">
        <f>IF(StockData[[#This Row],[sentiment score]] &gt; 0.5, "Positive", IF(StockData[[#This Row],[sentiment score]] &lt; -0.5, "Negative", "Neutral"))</f>
        <v>Neutral</v>
      </c>
    </row>
    <row r="2169" spans="1:15" x14ac:dyDescent="0.3">
      <c r="A2169" s="1">
        <v>42682</v>
      </c>
      <c r="B2169" s="2">
        <v>193.79</v>
      </c>
      <c r="C2169" s="2">
        <v>197.49</v>
      </c>
      <c r="D2169" s="2">
        <v>191.26</v>
      </c>
      <c r="E2169" s="2">
        <v>194.94</v>
      </c>
      <c r="F2169" s="2">
        <v>3267580</v>
      </c>
      <c r="G2169" s="27" t="str">
        <f>TEXT(StockData[[#This Row],[Date]],"dddd")</f>
        <v>Tuesday</v>
      </c>
      <c r="H2169" s="27" t="str">
        <f>TEXT(StockData[[#This Row],[Date]],"mmm yyyy")</f>
        <v>Nov 2016</v>
      </c>
      <c r="I2169" s="2">
        <f>StockData[[#This Row],[high]] - StockData[[#This Row],[low]]</f>
        <v>6.2300000000000182</v>
      </c>
      <c r="J2169" s="27" t="str">
        <f>IF(StockData[[#This Row],[high]]=_xlfn.MAXIFS(StockData[high],StockData[Date],"&lt;="&amp;StockData[[#This Row],[Date]]),"New High","Repeat")</f>
        <v>Repeat</v>
      </c>
      <c r="K2169" s="27" t="str">
        <f>IF(StockData[[#This Row],[Spread]]&lt;5,"Low",IF(StockData[[#This Row],[Spread]]&lt;=15,"Medium","High"))</f>
        <v>Medium</v>
      </c>
      <c r="L2169" s="27" t="str">
        <f>IF(StockData[[#This Row],[Spread]] &gt; AVERAGE(StockData[Spread]) * 1.2, "High", IF(StockData[[#This Row],[Spread]] &lt; AVERAGE(StockData[Spread]) * 0.8, "Low", "Medium"))</f>
        <v>Low</v>
      </c>
      <c r="M2169" s="13">
        <f>(StockData[[#This Row],[close]] - StockData[[#This Row],[open]] )/ StockData[[#This Row],[open]]</f>
        <v>5.9342587336808179E-3</v>
      </c>
      <c r="N2169" s="27">
        <f>IF(StockData[[#This Row],[change%]] &gt; 0.02, 0.9, IF(StockData[[#This Row],[change%]] &lt; -0.02, -0.9, 0))</f>
        <v>0</v>
      </c>
      <c r="O2169" s="27" t="str">
        <f>IF(StockData[[#This Row],[sentiment score]] &gt; 0.5, "Positive", IF(StockData[[#This Row],[sentiment score]] &lt; -0.5, "Negative", "Neutral"))</f>
        <v>Neutral</v>
      </c>
    </row>
    <row r="2170" spans="1:15" x14ac:dyDescent="0.3">
      <c r="A2170" s="1">
        <v>42681</v>
      </c>
      <c r="B2170" s="2">
        <v>193.59</v>
      </c>
      <c r="C2170" s="2">
        <v>194.29</v>
      </c>
      <c r="D2170" s="2">
        <v>190.05</v>
      </c>
      <c r="E2170" s="2">
        <v>193.21</v>
      </c>
      <c r="F2170" s="2">
        <v>3870112</v>
      </c>
      <c r="G2170" s="27" t="str">
        <f>TEXT(StockData[[#This Row],[Date]],"dddd")</f>
        <v>Monday</v>
      </c>
      <c r="H2170" s="27" t="str">
        <f>TEXT(StockData[[#This Row],[Date]],"mmm yyyy")</f>
        <v>Nov 2016</v>
      </c>
      <c r="I2170" s="2">
        <f>StockData[[#This Row],[high]] - StockData[[#This Row],[low]]</f>
        <v>4.2399999999999807</v>
      </c>
      <c r="J2170" s="27" t="str">
        <f>IF(StockData[[#This Row],[high]]=_xlfn.MAXIFS(StockData[high],StockData[Date],"&lt;="&amp;StockData[[#This Row],[Date]]),"New High","Repeat")</f>
        <v>Repeat</v>
      </c>
      <c r="K2170" s="27" t="str">
        <f>IF(StockData[[#This Row],[Spread]]&lt;5,"Low",IF(StockData[[#This Row],[Spread]]&lt;=15,"Medium","High"))</f>
        <v>Low</v>
      </c>
      <c r="L2170" s="27" t="str">
        <f>IF(StockData[[#This Row],[Spread]] &gt; AVERAGE(StockData[Spread]) * 1.2, "High", IF(StockData[[#This Row],[Spread]] &lt; AVERAGE(StockData[Spread]) * 0.8, "Low", "Medium"))</f>
        <v>Low</v>
      </c>
      <c r="M2170" s="13">
        <f>(StockData[[#This Row],[close]] - StockData[[#This Row],[open]] )/ StockData[[#This Row],[open]]</f>
        <v>-1.9629113074022182E-3</v>
      </c>
      <c r="N2170" s="27">
        <f>IF(StockData[[#This Row],[change%]] &gt; 0.02, 0.9, IF(StockData[[#This Row],[change%]] &lt; -0.02, -0.9, 0))</f>
        <v>0</v>
      </c>
      <c r="O2170" s="27" t="str">
        <f>IF(StockData[[#This Row],[sentiment score]] &gt; 0.5, "Positive", IF(StockData[[#This Row],[sentiment score]] &lt; -0.5, "Negative", "Neutral"))</f>
        <v>Neutral</v>
      </c>
    </row>
    <row r="2171" spans="1:15" x14ac:dyDescent="0.3">
      <c r="A2171" s="1">
        <v>42678</v>
      </c>
      <c r="B2171" s="2">
        <v>189</v>
      </c>
      <c r="C2171" s="2">
        <v>193.46</v>
      </c>
      <c r="D2171" s="2">
        <v>185.96</v>
      </c>
      <c r="E2171" s="2">
        <v>190.56</v>
      </c>
      <c r="F2171" s="2">
        <v>5146043</v>
      </c>
      <c r="G2171" s="27" t="str">
        <f>TEXT(StockData[[#This Row],[Date]],"dddd")</f>
        <v>Friday</v>
      </c>
      <c r="H2171" s="27" t="str">
        <f>TEXT(StockData[[#This Row],[Date]],"mmm yyyy")</f>
        <v>Nov 2016</v>
      </c>
      <c r="I2171" s="2">
        <f>StockData[[#This Row],[high]] - StockData[[#This Row],[low]]</f>
        <v>7.5</v>
      </c>
      <c r="J2171" s="27" t="str">
        <f>IF(StockData[[#This Row],[high]]=_xlfn.MAXIFS(StockData[high],StockData[Date],"&lt;="&amp;StockData[[#This Row],[Date]]),"New High","Repeat")</f>
        <v>Repeat</v>
      </c>
      <c r="K2171" s="27" t="str">
        <f>IF(StockData[[#This Row],[Spread]]&lt;5,"Low",IF(StockData[[#This Row],[Spread]]&lt;=15,"Medium","High"))</f>
        <v>Medium</v>
      </c>
      <c r="L2171" s="27" t="str">
        <f>IF(StockData[[#This Row],[Spread]] &gt; AVERAGE(StockData[Spread]) * 1.2, "High", IF(StockData[[#This Row],[Spread]] &lt; AVERAGE(StockData[Spread]) * 0.8, "Low", "Medium"))</f>
        <v>Low</v>
      </c>
      <c r="M2171" s="13">
        <f>(StockData[[#This Row],[close]] - StockData[[#This Row],[open]] )/ StockData[[#This Row],[open]]</f>
        <v>8.2539682539682652E-3</v>
      </c>
      <c r="N2171" s="27">
        <f>IF(StockData[[#This Row],[change%]] &gt; 0.02, 0.9, IF(StockData[[#This Row],[change%]] &lt; -0.02, -0.9, 0))</f>
        <v>0</v>
      </c>
      <c r="O2171" s="27" t="str">
        <f>IF(StockData[[#This Row],[sentiment score]] &gt; 0.5, "Positive", IF(StockData[[#This Row],[sentiment score]] &lt; -0.5, "Negative", "Neutral"))</f>
        <v>Neutral</v>
      </c>
    </row>
    <row r="2172" spans="1:15" x14ac:dyDescent="0.3">
      <c r="A2172" s="1">
        <v>42677</v>
      </c>
      <c r="B2172" s="2">
        <v>189</v>
      </c>
      <c r="C2172" s="2">
        <v>191.47</v>
      </c>
      <c r="D2172" s="2">
        <v>187.0401</v>
      </c>
      <c r="E2172" s="2">
        <v>187.42</v>
      </c>
      <c r="F2172" s="2">
        <v>2653023</v>
      </c>
      <c r="G2172" s="27" t="str">
        <f>TEXT(StockData[[#This Row],[Date]],"dddd")</f>
        <v>Thursday</v>
      </c>
      <c r="H2172" s="27" t="str">
        <f>TEXT(StockData[[#This Row],[Date]],"mmm yyyy")</f>
        <v>Nov 2016</v>
      </c>
      <c r="I2172" s="2">
        <f>StockData[[#This Row],[high]] - StockData[[#This Row],[low]]</f>
        <v>4.4299000000000035</v>
      </c>
      <c r="J2172" s="27" t="str">
        <f>IF(StockData[[#This Row],[high]]=_xlfn.MAXIFS(StockData[high],StockData[Date],"&lt;="&amp;StockData[[#This Row],[Date]]),"New High","Repeat")</f>
        <v>Repeat</v>
      </c>
      <c r="K2172" s="27" t="str">
        <f>IF(StockData[[#This Row],[Spread]]&lt;5,"Low",IF(StockData[[#This Row],[Spread]]&lt;=15,"Medium","High"))</f>
        <v>Low</v>
      </c>
      <c r="L2172" s="27" t="str">
        <f>IF(StockData[[#This Row],[Spread]] &gt; AVERAGE(StockData[Spread]) * 1.2, "High", IF(StockData[[#This Row],[Spread]] &lt; AVERAGE(StockData[Spread]) * 0.8, "Low", "Medium"))</f>
        <v>Low</v>
      </c>
      <c r="M2172" s="13">
        <f>(StockData[[#This Row],[close]] - StockData[[#This Row],[open]] )/ StockData[[#This Row],[open]]</f>
        <v>-8.3597883597884264E-3</v>
      </c>
      <c r="N2172" s="27">
        <f>IF(StockData[[#This Row],[change%]] &gt; 0.02, 0.9, IF(StockData[[#This Row],[change%]] &lt; -0.02, -0.9, 0))</f>
        <v>0</v>
      </c>
      <c r="O2172" s="27" t="str">
        <f>IF(StockData[[#This Row],[sentiment score]] &gt; 0.5, "Positive", IF(StockData[[#This Row],[sentiment score]] &lt; -0.5, "Negative", "Neutral"))</f>
        <v>Neutral</v>
      </c>
    </row>
    <row r="2173" spans="1:15" x14ac:dyDescent="0.3">
      <c r="A2173" s="1">
        <v>42676</v>
      </c>
      <c r="B2173" s="2">
        <v>190.05</v>
      </c>
      <c r="C2173" s="2">
        <v>192.6951</v>
      </c>
      <c r="D2173" s="2">
        <v>187.505</v>
      </c>
      <c r="E2173" s="2">
        <v>188.02</v>
      </c>
      <c r="F2173" s="2">
        <v>4253382</v>
      </c>
      <c r="G2173" s="27" t="str">
        <f>TEXT(StockData[[#This Row],[Date]],"dddd")</f>
        <v>Wednesday</v>
      </c>
      <c r="H2173" s="27" t="str">
        <f>TEXT(StockData[[#This Row],[Date]],"mmm yyyy")</f>
        <v>Nov 2016</v>
      </c>
      <c r="I2173" s="2">
        <f>StockData[[#This Row],[high]] - StockData[[#This Row],[low]]</f>
        <v>5.190100000000001</v>
      </c>
      <c r="J2173" s="27" t="str">
        <f>IF(StockData[[#This Row],[high]]=_xlfn.MAXIFS(StockData[high],StockData[Date],"&lt;="&amp;StockData[[#This Row],[Date]]),"New High","Repeat")</f>
        <v>Repeat</v>
      </c>
      <c r="K2173" s="27" t="str">
        <f>IF(StockData[[#This Row],[Spread]]&lt;5,"Low",IF(StockData[[#This Row],[Spread]]&lt;=15,"Medium","High"))</f>
        <v>Medium</v>
      </c>
      <c r="L2173" s="27" t="str">
        <f>IF(StockData[[#This Row],[Spread]] &gt; AVERAGE(StockData[Spread]) * 1.2, "High", IF(StockData[[#This Row],[Spread]] &lt; AVERAGE(StockData[Spread]) * 0.8, "Low", "Medium"))</f>
        <v>Low</v>
      </c>
      <c r="M2173" s="13">
        <f>(StockData[[#This Row],[close]] - StockData[[#This Row],[open]] )/ StockData[[#This Row],[open]]</f>
        <v>-1.0681399631675879E-2</v>
      </c>
      <c r="N2173" s="27">
        <f>IF(StockData[[#This Row],[change%]] &gt; 0.02, 0.9, IF(StockData[[#This Row],[change%]] &lt; -0.02, -0.9, 0))</f>
        <v>0</v>
      </c>
      <c r="O2173" s="27" t="str">
        <f>IF(StockData[[#This Row],[sentiment score]] &gt; 0.5, "Positive", IF(StockData[[#This Row],[sentiment score]] &lt; -0.5, "Negative", "Neutral"))</f>
        <v>Neutral</v>
      </c>
    </row>
    <row r="2174" spans="1:15" x14ac:dyDescent="0.3">
      <c r="A2174" s="1">
        <v>42675</v>
      </c>
      <c r="B2174" s="2">
        <v>198.04</v>
      </c>
      <c r="C2174" s="2">
        <v>198.5</v>
      </c>
      <c r="D2174" s="2">
        <v>188.10499999999999</v>
      </c>
      <c r="E2174" s="2">
        <v>190.79</v>
      </c>
      <c r="F2174" s="2">
        <v>7060036</v>
      </c>
      <c r="G2174" s="27" t="str">
        <f>TEXT(StockData[[#This Row],[Date]],"dddd")</f>
        <v>Tuesday</v>
      </c>
      <c r="H2174" s="27" t="str">
        <f>TEXT(StockData[[#This Row],[Date]],"mmm yyyy")</f>
        <v>Nov 2016</v>
      </c>
      <c r="I2174" s="2">
        <f>StockData[[#This Row],[high]] - StockData[[#This Row],[low]]</f>
        <v>10.39500000000001</v>
      </c>
      <c r="J2174" s="27" t="str">
        <f>IF(StockData[[#This Row],[high]]=_xlfn.MAXIFS(StockData[high],StockData[Date],"&lt;="&amp;StockData[[#This Row],[Date]]),"New High","Repeat")</f>
        <v>Repeat</v>
      </c>
      <c r="K2174" s="27" t="str">
        <f>IF(StockData[[#This Row],[Spread]]&lt;5,"Low",IF(StockData[[#This Row],[Spread]]&lt;=15,"Medium","High"))</f>
        <v>Medium</v>
      </c>
      <c r="L2174" s="27" t="str">
        <f>IF(StockData[[#This Row],[Spread]] &gt; AVERAGE(StockData[Spread]) * 1.2, "High", IF(StockData[[#This Row],[Spread]] &lt; AVERAGE(StockData[Spread]) * 0.8, "Low", "Medium"))</f>
        <v>Low</v>
      </c>
      <c r="M2174" s="13">
        <f>(StockData[[#This Row],[close]] - StockData[[#This Row],[open]] )/ StockData[[#This Row],[open]]</f>
        <v>-3.6608765905877604E-2</v>
      </c>
      <c r="N2174" s="27">
        <f>IF(StockData[[#This Row],[change%]] &gt; 0.02, 0.9, IF(StockData[[#This Row],[change%]] &lt; -0.02, -0.9, 0))</f>
        <v>-0.9</v>
      </c>
      <c r="O2174" s="27" t="str">
        <f>IF(StockData[[#This Row],[sentiment score]] &gt; 0.5, "Positive", IF(StockData[[#This Row],[sentiment score]] &lt; -0.5, "Negative", "Neutral"))</f>
        <v>Negative</v>
      </c>
    </row>
    <row r="2175" spans="1:15" x14ac:dyDescent="0.3">
      <c r="A2175" s="1">
        <v>42674</v>
      </c>
      <c r="B2175" s="2">
        <v>202.49</v>
      </c>
      <c r="C2175" s="2">
        <v>202.49</v>
      </c>
      <c r="D2175" s="2">
        <v>195.81</v>
      </c>
      <c r="E2175" s="2">
        <v>197.73</v>
      </c>
      <c r="F2175" s="2">
        <v>4692273</v>
      </c>
      <c r="G2175" s="27" t="str">
        <f>TEXT(StockData[[#This Row],[Date]],"dddd")</f>
        <v>Monday</v>
      </c>
      <c r="H2175" s="27" t="str">
        <f>TEXT(StockData[[#This Row],[Date]],"mmm yyyy")</f>
        <v>Oct 2016</v>
      </c>
      <c r="I2175" s="2">
        <f>StockData[[#This Row],[high]] - StockData[[#This Row],[low]]</f>
        <v>6.6800000000000068</v>
      </c>
      <c r="J2175" s="27" t="str">
        <f>IF(StockData[[#This Row],[high]]=_xlfn.MAXIFS(StockData[high],StockData[Date],"&lt;="&amp;StockData[[#This Row],[Date]]),"New High","Repeat")</f>
        <v>Repeat</v>
      </c>
      <c r="K2175" s="27" t="str">
        <f>IF(StockData[[#This Row],[Spread]]&lt;5,"Low",IF(StockData[[#This Row],[Spread]]&lt;=15,"Medium","High"))</f>
        <v>Medium</v>
      </c>
      <c r="L2175" s="27" t="str">
        <f>IF(StockData[[#This Row],[Spread]] &gt; AVERAGE(StockData[Spread]) * 1.2, "High", IF(StockData[[#This Row],[Spread]] &lt; AVERAGE(StockData[Spread]) * 0.8, "Low", "Medium"))</f>
        <v>Low</v>
      </c>
      <c r="M2175" s="13">
        <f>(StockData[[#This Row],[close]] - StockData[[#This Row],[open]] )/ StockData[[#This Row],[open]]</f>
        <v>-2.3507333695491229E-2</v>
      </c>
      <c r="N2175" s="27">
        <f>IF(StockData[[#This Row],[change%]] &gt; 0.02, 0.9, IF(StockData[[#This Row],[change%]] &lt; -0.02, -0.9, 0))</f>
        <v>-0.9</v>
      </c>
      <c r="O2175" s="27" t="str">
        <f>IF(StockData[[#This Row],[sentiment score]] &gt; 0.5, "Positive", IF(StockData[[#This Row],[sentiment score]] &lt; -0.5, "Negative", "Neutral"))</f>
        <v>Negative</v>
      </c>
    </row>
    <row r="2176" spans="1:15" x14ac:dyDescent="0.3">
      <c r="A2176" s="1">
        <v>42671</v>
      </c>
      <c r="B2176" s="2">
        <v>204</v>
      </c>
      <c r="C2176" s="2">
        <v>205.32</v>
      </c>
      <c r="D2176" s="2">
        <v>199.83</v>
      </c>
      <c r="E2176" s="2">
        <v>199.97</v>
      </c>
      <c r="F2176" s="2">
        <v>4280141</v>
      </c>
      <c r="G2176" s="27" t="str">
        <f>TEXT(StockData[[#This Row],[Date]],"dddd")</f>
        <v>Friday</v>
      </c>
      <c r="H2176" s="27" t="str">
        <f>TEXT(StockData[[#This Row],[Date]],"mmm yyyy")</f>
        <v>Oct 2016</v>
      </c>
      <c r="I2176" s="2">
        <f>StockData[[#This Row],[high]] - StockData[[#This Row],[low]]</f>
        <v>5.4899999999999807</v>
      </c>
      <c r="J2176" s="27" t="str">
        <f>IF(StockData[[#This Row],[high]]=_xlfn.MAXIFS(StockData[high],StockData[Date],"&lt;="&amp;StockData[[#This Row],[Date]]),"New High","Repeat")</f>
        <v>Repeat</v>
      </c>
      <c r="K2176" s="27" t="str">
        <f>IF(StockData[[#This Row],[Spread]]&lt;5,"Low",IF(StockData[[#This Row],[Spread]]&lt;=15,"Medium","High"))</f>
        <v>Medium</v>
      </c>
      <c r="L2176" s="27" t="str">
        <f>IF(StockData[[#This Row],[Spread]] &gt; AVERAGE(StockData[Spread]) * 1.2, "High", IF(StockData[[#This Row],[Spread]] &lt; AVERAGE(StockData[Spread]) * 0.8, "Low", "Medium"))</f>
        <v>Low</v>
      </c>
      <c r="M2176" s="13">
        <f>(StockData[[#This Row],[close]] - StockData[[#This Row],[open]] )/ StockData[[#This Row],[open]]</f>
        <v>-1.9754901960784318E-2</v>
      </c>
      <c r="N2176" s="27">
        <f>IF(StockData[[#This Row],[change%]] &gt; 0.02, 0.9, IF(StockData[[#This Row],[change%]] &lt; -0.02, -0.9, 0))</f>
        <v>0</v>
      </c>
      <c r="O2176" s="27" t="str">
        <f>IF(StockData[[#This Row],[sentiment score]] &gt; 0.5, "Positive", IF(StockData[[#This Row],[sentiment score]] &lt; -0.5, "Negative", "Neutral"))</f>
        <v>Neutral</v>
      </c>
    </row>
    <row r="2177" spans="1:15" x14ac:dyDescent="0.3">
      <c r="A2177" s="1">
        <v>42670</v>
      </c>
      <c r="B2177" s="2">
        <v>211.34</v>
      </c>
      <c r="C2177" s="2">
        <v>213.7</v>
      </c>
      <c r="D2177" s="2">
        <v>201.65</v>
      </c>
      <c r="E2177" s="2">
        <v>204.01</v>
      </c>
      <c r="F2177" s="2">
        <v>13093744</v>
      </c>
      <c r="G2177" s="27" t="str">
        <f>TEXT(StockData[[#This Row],[Date]],"dddd")</f>
        <v>Thursday</v>
      </c>
      <c r="H2177" s="27" t="str">
        <f>TEXT(StockData[[#This Row],[Date]],"mmm yyyy")</f>
        <v>Oct 2016</v>
      </c>
      <c r="I2177" s="2">
        <f>StockData[[#This Row],[high]] - StockData[[#This Row],[low]]</f>
        <v>12.049999999999983</v>
      </c>
      <c r="J2177" s="27" t="str">
        <f>IF(StockData[[#This Row],[high]]=_xlfn.MAXIFS(StockData[high],StockData[Date],"&lt;="&amp;StockData[[#This Row],[Date]]),"New High","Repeat")</f>
        <v>Repeat</v>
      </c>
      <c r="K2177" s="27" t="str">
        <f>IF(StockData[[#This Row],[Spread]]&lt;5,"Low",IF(StockData[[#This Row],[Spread]]&lt;=15,"Medium","High"))</f>
        <v>Medium</v>
      </c>
      <c r="L2177" s="27" t="str">
        <f>IF(StockData[[#This Row],[Spread]] &gt; AVERAGE(StockData[Spread]) * 1.2, "High", IF(StockData[[#This Row],[Spread]] &lt; AVERAGE(StockData[Spread]) * 0.8, "Low", "Medium"))</f>
        <v>Medium</v>
      </c>
      <c r="M2177" s="13">
        <f>(StockData[[#This Row],[close]] - StockData[[#This Row],[open]] )/ StockData[[#This Row],[open]]</f>
        <v>-3.4683448471657101E-2</v>
      </c>
      <c r="N2177" s="27">
        <f>IF(StockData[[#This Row],[change%]] &gt; 0.02, 0.9, IF(StockData[[#This Row],[change%]] &lt; -0.02, -0.9, 0))</f>
        <v>-0.9</v>
      </c>
      <c r="O2177" s="27" t="str">
        <f>IF(StockData[[#This Row],[sentiment score]] &gt; 0.5, "Positive", IF(StockData[[#This Row],[sentiment score]] &lt; -0.5, "Negative", "Neutral"))</f>
        <v>Negative</v>
      </c>
    </row>
    <row r="2178" spans="1:15" x14ac:dyDescent="0.3">
      <c r="A2178" s="1">
        <v>42669</v>
      </c>
      <c r="B2178" s="2">
        <v>201</v>
      </c>
      <c r="C2178" s="2">
        <v>203.19</v>
      </c>
      <c r="D2178" s="2">
        <v>200.1</v>
      </c>
      <c r="E2178" s="2">
        <v>202.24</v>
      </c>
      <c r="F2178" s="2">
        <v>5632841</v>
      </c>
      <c r="G2178" s="27" t="str">
        <f>TEXT(StockData[[#This Row],[Date]],"dddd")</f>
        <v>Wednesday</v>
      </c>
      <c r="H2178" s="27" t="str">
        <f>TEXT(StockData[[#This Row],[Date]],"mmm yyyy")</f>
        <v>Oct 2016</v>
      </c>
      <c r="I2178" s="2">
        <f>StockData[[#This Row],[high]] - StockData[[#This Row],[low]]</f>
        <v>3.0900000000000034</v>
      </c>
      <c r="J2178" s="27" t="str">
        <f>IF(StockData[[#This Row],[high]]=_xlfn.MAXIFS(StockData[high],StockData[Date],"&lt;="&amp;StockData[[#This Row],[Date]]),"New High","Repeat")</f>
        <v>Repeat</v>
      </c>
      <c r="K2178" s="27" t="str">
        <f>IF(StockData[[#This Row],[Spread]]&lt;5,"Low",IF(StockData[[#This Row],[Spread]]&lt;=15,"Medium","High"))</f>
        <v>Low</v>
      </c>
      <c r="L2178" s="27" t="str">
        <f>IF(StockData[[#This Row],[Spread]] &gt; AVERAGE(StockData[Spread]) * 1.2, "High", IF(StockData[[#This Row],[Spread]] &lt; AVERAGE(StockData[Spread]) * 0.8, "Low", "Medium"))</f>
        <v>Low</v>
      </c>
      <c r="M2178" s="13">
        <f>(StockData[[#This Row],[close]] - StockData[[#This Row],[open]] )/ StockData[[#This Row],[open]]</f>
        <v>6.1691542288557664E-3</v>
      </c>
      <c r="N2178" s="27">
        <f>IF(StockData[[#This Row],[change%]] &gt; 0.02, 0.9, IF(StockData[[#This Row],[change%]] &lt; -0.02, -0.9, 0))</f>
        <v>0</v>
      </c>
      <c r="O2178" s="27" t="str">
        <f>IF(StockData[[#This Row],[sentiment score]] &gt; 0.5, "Positive", IF(StockData[[#This Row],[sentiment score]] &lt; -0.5, "Negative", "Neutral"))</f>
        <v>Neutral</v>
      </c>
    </row>
    <row r="2179" spans="1:15" x14ac:dyDescent="0.3">
      <c r="A2179" s="1">
        <v>42668</v>
      </c>
      <c r="B2179" s="2">
        <v>202.9</v>
      </c>
      <c r="C2179" s="2">
        <v>204.69</v>
      </c>
      <c r="D2179" s="2">
        <v>201.2</v>
      </c>
      <c r="E2179" s="2">
        <v>202.34</v>
      </c>
      <c r="F2179" s="2">
        <v>2445014</v>
      </c>
      <c r="G2179" s="27" t="str">
        <f>TEXT(StockData[[#This Row],[Date]],"dddd")</f>
        <v>Tuesday</v>
      </c>
      <c r="H2179" s="27" t="str">
        <f>TEXT(StockData[[#This Row],[Date]],"mmm yyyy")</f>
        <v>Oct 2016</v>
      </c>
      <c r="I2179" s="2">
        <f>StockData[[#This Row],[high]] - StockData[[#This Row],[low]]</f>
        <v>3.4900000000000091</v>
      </c>
      <c r="J2179" s="27" t="str">
        <f>IF(StockData[[#This Row],[high]]=_xlfn.MAXIFS(StockData[high],StockData[Date],"&lt;="&amp;StockData[[#This Row],[Date]]),"New High","Repeat")</f>
        <v>Repeat</v>
      </c>
      <c r="K2179" s="27" t="str">
        <f>IF(StockData[[#This Row],[Spread]]&lt;5,"Low",IF(StockData[[#This Row],[Spread]]&lt;=15,"Medium","High"))</f>
        <v>Low</v>
      </c>
      <c r="L2179" s="27" t="str">
        <f>IF(StockData[[#This Row],[Spread]] &gt; AVERAGE(StockData[Spread]) * 1.2, "High", IF(StockData[[#This Row],[Spread]] &lt; AVERAGE(StockData[Spread]) * 0.8, "Low", "Medium"))</f>
        <v>Low</v>
      </c>
      <c r="M2179" s="13">
        <f>(StockData[[#This Row],[close]] - StockData[[#This Row],[open]] )/ StockData[[#This Row],[open]]</f>
        <v>-2.7599802858551121E-3</v>
      </c>
      <c r="N2179" s="27">
        <f>IF(StockData[[#This Row],[change%]] &gt; 0.02, 0.9, IF(StockData[[#This Row],[change%]] &lt; -0.02, -0.9, 0))</f>
        <v>0</v>
      </c>
      <c r="O2179" s="27" t="str">
        <f>IF(StockData[[#This Row],[sentiment score]] &gt; 0.5, "Positive", IF(StockData[[#This Row],[sentiment score]] &lt; -0.5, "Negative", "Neutral"))</f>
        <v>Neutral</v>
      </c>
    </row>
    <row r="2180" spans="1:15" x14ac:dyDescent="0.3">
      <c r="A2180" s="1">
        <v>42667</v>
      </c>
      <c r="B2180" s="2">
        <v>201</v>
      </c>
      <c r="C2180" s="2">
        <v>203.9452</v>
      </c>
      <c r="D2180" s="2">
        <v>200.25</v>
      </c>
      <c r="E2180" s="2">
        <v>202.76</v>
      </c>
      <c r="F2180" s="2">
        <v>2751562</v>
      </c>
      <c r="G2180" s="27" t="str">
        <f>TEXT(StockData[[#This Row],[Date]],"dddd")</f>
        <v>Monday</v>
      </c>
      <c r="H2180" s="27" t="str">
        <f>TEXT(StockData[[#This Row],[Date]],"mmm yyyy")</f>
        <v>Oct 2016</v>
      </c>
      <c r="I2180" s="2">
        <f>StockData[[#This Row],[high]] - StockData[[#This Row],[low]]</f>
        <v>3.6951999999999998</v>
      </c>
      <c r="J2180" s="27" t="str">
        <f>IF(StockData[[#This Row],[high]]=_xlfn.MAXIFS(StockData[high],StockData[Date],"&lt;="&amp;StockData[[#This Row],[Date]]),"New High","Repeat")</f>
        <v>Repeat</v>
      </c>
      <c r="K2180" s="27" t="str">
        <f>IF(StockData[[#This Row],[Spread]]&lt;5,"Low",IF(StockData[[#This Row],[Spread]]&lt;=15,"Medium","High"))</f>
        <v>Low</v>
      </c>
      <c r="L2180" s="27" t="str">
        <f>IF(StockData[[#This Row],[Spread]] &gt; AVERAGE(StockData[Spread]) * 1.2, "High", IF(StockData[[#This Row],[Spread]] &lt; AVERAGE(StockData[Spread]) * 0.8, "Low", "Medium"))</f>
        <v>Low</v>
      </c>
      <c r="M2180" s="13">
        <f>(StockData[[#This Row],[close]] - StockData[[#This Row],[open]] )/ StockData[[#This Row],[open]]</f>
        <v>8.7562189054725924E-3</v>
      </c>
      <c r="N2180" s="27">
        <f>IF(StockData[[#This Row],[change%]] &gt; 0.02, 0.9, IF(StockData[[#This Row],[change%]] &lt; -0.02, -0.9, 0))</f>
        <v>0</v>
      </c>
      <c r="O2180" s="27" t="str">
        <f>IF(StockData[[#This Row],[sentiment score]] &gt; 0.5, "Positive", IF(StockData[[#This Row],[sentiment score]] &lt; -0.5, "Negative", "Neutral"))</f>
        <v>Neutral</v>
      </c>
    </row>
    <row r="2181" spans="1:15" x14ac:dyDescent="0.3">
      <c r="A2181" s="1">
        <v>42664</v>
      </c>
      <c r="B2181" s="2">
        <v>198.6</v>
      </c>
      <c r="C2181" s="2">
        <v>201.57</v>
      </c>
      <c r="D2181" s="2">
        <v>197.41</v>
      </c>
      <c r="E2181" s="2">
        <v>200.09</v>
      </c>
      <c r="F2181" s="2">
        <v>2943402</v>
      </c>
      <c r="G2181" s="27" t="str">
        <f>TEXT(StockData[[#This Row],[Date]],"dddd")</f>
        <v>Friday</v>
      </c>
      <c r="H2181" s="27" t="str">
        <f>TEXT(StockData[[#This Row],[Date]],"mmm yyyy")</f>
        <v>Oct 2016</v>
      </c>
      <c r="I2181" s="2">
        <f>StockData[[#This Row],[high]] - StockData[[#This Row],[low]]</f>
        <v>4.1599999999999966</v>
      </c>
      <c r="J2181" s="27" t="str">
        <f>IF(StockData[[#This Row],[high]]=_xlfn.MAXIFS(StockData[high],StockData[Date],"&lt;="&amp;StockData[[#This Row],[Date]]),"New High","Repeat")</f>
        <v>Repeat</v>
      </c>
      <c r="K2181" s="27" t="str">
        <f>IF(StockData[[#This Row],[Spread]]&lt;5,"Low",IF(StockData[[#This Row],[Spread]]&lt;=15,"Medium","High"))</f>
        <v>Low</v>
      </c>
      <c r="L2181" s="27" t="str">
        <f>IF(StockData[[#This Row],[Spread]] &gt; AVERAGE(StockData[Spread]) * 1.2, "High", IF(StockData[[#This Row],[Spread]] &lt; AVERAGE(StockData[Spread]) * 0.8, "Low", "Medium"))</f>
        <v>Low</v>
      </c>
      <c r="M2181" s="13">
        <f>(StockData[[#This Row],[close]] - StockData[[#This Row],[open]] )/ StockData[[#This Row],[open]]</f>
        <v>7.502517623363591E-3</v>
      </c>
      <c r="N2181" s="27">
        <f>IF(StockData[[#This Row],[change%]] &gt; 0.02, 0.9, IF(StockData[[#This Row],[change%]] &lt; -0.02, -0.9, 0))</f>
        <v>0</v>
      </c>
      <c r="O2181" s="27" t="str">
        <f>IF(StockData[[#This Row],[sentiment score]] &gt; 0.5, "Positive", IF(StockData[[#This Row],[sentiment score]] &lt; -0.5, "Negative", "Neutral"))</f>
        <v>Neutral</v>
      </c>
    </row>
    <row r="2182" spans="1:15" x14ac:dyDescent="0.3">
      <c r="A2182" s="1">
        <v>42663</v>
      </c>
      <c r="B2182" s="2">
        <v>202.12</v>
      </c>
      <c r="C2182" s="2">
        <v>203</v>
      </c>
      <c r="D2182" s="2">
        <v>197.05</v>
      </c>
      <c r="E2182" s="2">
        <v>199.1</v>
      </c>
      <c r="F2182" s="2">
        <v>5072877</v>
      </c>
      <c r="G2182" s="27" t="str">
        <f>TEXT(StockData[[#This Row],[Date]],"dddd")</f>
        <v>Thursday</v>
      </c>
      <c r="H2182" s="27" t="str">
        <f>TEXT(StockData[[#This Row],[Date]],"mmm yyyy")</f>
        <v>Oct 2016</v>
      </c>
      <c r="I2182" s="2">
        <f>StockData[[#This Row],[high]] - StockData[[#This Row],[low]]</f>
        <v>5.9499999999999886</v>
      </c>
      <c r="J2182" s="27" t="str">
        <f>IF(StockData[[#This Row],[high]]=_xlfn.MAXIFS(StockData[high],StockData[Date],"&lt;="&amp;StockData[[#This Row],[Date]]),"New High","Repeat")</f>
        <v>Repeat</v>
      </c>
      <c r="K2182" s="27" t="str">
        <f>IF(StockData[[#This Row],[Spread]]&lt;5,"Low",IF(StockData[[#This Row],[Spread]]&lt;=15,"Medium","High"))</f>
        <v>Medium</v>
      </c>
      <c r="L2182" s="27" t="str">
        <f>IF(StockData[[#This Row],[Spread]] &gt; AVERAGE(StockData[Spread]) * 1.2, "High", IF(StockData[[#This Row],[Spread]] &lt; AVERAGE(StockData[Spread]) * 0.8, "Low", "Medium"))</f>
        <v>Low</v>
      </c>
      <c r="M2182" s="13">
        <f>(StockData[[#This Row],[close]] - StockData[[#This Row],[open]] )/ StockData[[#This Row],[open]]</f>
        <v>-1.4941618840292945E-2</v>
      </c>
      <c r="N2182" s="27">
        <f>IF(StockData[[#This Row],[change%]] &gt; 0.02, 0.9, IF(StockData[[#This Row],[change%]] &lt; -0.02, -0.9, 0))</f>
        <v>0</v>
      </c>
      <c r="O2182" s="27" t="str">
        <f>IF(StockData[[#This Row],[sentiment score]] &gt; 0.5, "Positive", IF(StockData[[#This Row],[sentiment score]] &lt; -0.5, "Negative", "Neutral"))</f>
        <v>Neutral</v>
      </c>
    </row>
    <row r="2183" spans="1:15" x14ac:dyDescent="0.3">
      <c r="A2183" s="1">
        <v>42662</v>
      </c>
      <c r="B2183" s="2">
        <v>199.74</v>
      </c>
      <c r="C2183" s="2">
        <v>206.66</v>
      </c>
      <c r="D2183" s="2">
        <v>198.06</v>
      </c>
      <c r="E2183" s="2">
        <v>203.56</v>
      </c>
      <c r="F2183" s="2">
        <v>6991183</v>
      </c>
      <c r="G2183" s="27" t="str">
        <f>TEXT(StockData[[#This Row],[Date]],"dddd")</f>
        <v>Wednesday</v>
      </c>
      <c r="H2183" s="27" t="str">
        <f>TEXT(StockData[[#This Row],[Date]],"mmm yyyy")</f>
        <v>Oct 2016</v>
      </c>
      <c r="I2183" s="2">
        <f>StockData[[#This Row],[high]] - StockData[[#This Row],[low]]</f>
        <v>8.5999999999999943</v>
      </c>
      <c r="J2183" s="27" t="str">
        <f>IF(StockData[[#This Row],[high]]=_xlfn.MAXIFS(StockData[high],StockData[Date],"&lt;="&amp;StockData[[#This Row],[Date]]),"New High","Repeat")</f>
        <v>Repeat</v>
      </c>
      <c r="K2183" s="27" t="str">
        <f>IF(StockData[[#This Row],[Spread]]&lt;5,"Low",IF(StockData[[#This Row],[Spread]]&lt;=15,"Medium","High"))</f>
        <v>Medium</v>
      </c>
      <c r="L2183" s="27" t="str">
        <f>IF(StockData[[#This Row],[Spread]] &gt; AVERAGE(StockData[Spread]) * 1.2, "High", IF(StockData[[#This Row],[Spread]] &lt; AVERAGE(StockData[Spread]) * 0.8, "Low", "Medium"))</f>
        <v>Low</v>
      </c>
      <c r="M2183" s="13">
        <f>(StockData[[#This Row],[close]] - StockData[[#This Row],[open]] )/ StockData[[#This Row],[open]]</f>
        <v>1.9124862321017289E-2</v>
      </c>
      <c r="N2183" s="27">
        <f>IF(StockData[[#This Row],[change%]] &gt; 0.02, 0.9, IF(StockData[[#This Row],[change%]] &lt; -0.02, -0.9, 0))</f>
        <v>0</v>
      </c>
      <c r="O2183" s="27" t="str">
        <f>IF(StockData[[#This Row],[sentiment score]] &gt; 0.5, "Positive", IF(StockData[[#This Row],[sentiment score]] &lt; -0.5, "Negative", "Neutral"))</f>
        <v>Neutral</v>
      </c>
    </row>
    <row r="2184" spans="1:15" x14ac:dyDescent="0.3">
      <c r="A2184" s="1">
        <v>42661</v>
      </c>
      <c r="B2184" s="2">
        <v>195.99</v>
      </c>
      <c r="C2184" s="2">
        <v>199.47</v>
      </c>
      <c r="D2184" s="2">
        <v>193.26</v>
      </c>
      <c r="E2184" s="2">
        <v>199.1</v>
      </c>
      <c r="F2184" s="2">
        <v>5680475</v>
      </c>
      <c r="G2184" s="27" t="str">
        <f>TEXT(StockData[[#This Row],[Date]],"dddd")</f>
        <v>Tuesday</v>
      </c>
      <c r="H2184" s="27" t="str">
        <f>TEXT(StockData[[#This Row],[Date]],"mmm yyyy")</f>
        <v>Oct 2016</v>
      </c>
      <c r="I2184" s="2">
        <f>StockData[[#This Row],[high]] - StockData[[#This Row],[low]]</f>
        <v>6.210000000000008</v>
      </c>
      <c r="J2184" s="27" t="str">
        <f>IF(StockData[[#This Row],[high]]=_xlfn.MAXIFS(StockData[high],StockData[Date],"&lt;="&amp;StockData[[#This Row],[Date]]),"New High","Repeat")</f>
        <v>Repeat</v>
      </c>
      <c r="K2184" s="27" t="str">
        <f>IF(StockData[[#This Row],[Spread]]&lt;5,"Low",IF(StockData[[#This Row],[Spread]]&lt;=15,"Medium","High"))</f>
        <v>Medium</v>
      </c>
      <c r="L2184" s="27" t="str">
        <f>IF(StockData[[#This Row],[Spread]] &gt; AVERAGE(StockData[Spread]) * 1.2, "High", IF(StockData[[#This Row],[Spread]] &lt; AVERAGE(StockData[Spread]) * 0.8, "Low", "Medium"))</f>
        <v>Low</v>
      </c>
      <c r="M2184" s="13">
        <f>(StockData[[#This Row],[close]] - StockData[[#This Row],[open]] )/ StockData[[#This Row],[open]]</f>
        <v>1.5868156538598834E-2</v>
      </c>
      <c r="N2184" s="27">
        <f>IF(StockData[[#This Row],[change%]] &gt; 0.02, 0.9, IF(StockData[[#This Row],[change%]] &lt; -0.02, -0.9, 0))</f>
        <v>0</v>
      </c>
      <c r="O2184" s="27" t="str">
        <f>IF(StockData[[#This Row],[sentiment score]] &gt; 0.5, "Positive", IF(StockData[[#This Row],[sentiment score]] &lt; -0.5, "Negative", "Neutral"))</f>
        <v>Neutral</v>
      </c>
    </row>
    <row r="2185" spans="1:15" x14ac:dyDescent="0.3">
      <c r="A2185" s="1">
        <v>42660</v>
      </c>
      <c r="B2185" s="2">
        <v>197.05</v>
      </c>
      <c r="C2185" s="2">
        <v>198.39</v>
      </c>
      <c r="D2185" s="2">
        <v>192</v>
      </c>
      <c r="E2185" s="2">
        <v>193.96</v>
      </c>
      <c r="F2185" s="2">
        <v>4554080</v>
      </c>
      <c r="G2185" s="27" t="str">
        <f>TEXT(StockData[[#This Row],[Date]],"dddd")</f>
        <v>Monday</v>
      </c>
      <c r="H2185" s="27" t="str">
        <f>TEXT(StockData[[#This Row],[Date]],"mmm yyyy")</f>
        <v>Oct 2016</v>
      </c>
      <c r="I2185" s="2">
        <f>StockData[[#This Row],[high]] - StockData[[#This Row],[low]]</f>
        <v>6.3899999999999864</v>
      </c>
      <c r="J2185" s="27" t="str">
        <f>IF(StockData[[#This Row],[high]]=_xlfn.MAXIFS(StockData[high],StockData[Date],"&lt;="&amp;StockData[[#This Row],[Date]]),"New High","Repeat")</f>
        <v>Repeat</v>
      </c>
      <c r="K2185" s="27" t="str">
        <f>IF(StockData[[#This Row],[Spread]]&lt;5,"Low",IF(StockData[[#This Row],[Spread]]&lt;=15,"Medium","High"))</f>
        <v>Medium</v>
      </c>
      <c r="L2185" s="27" t="str">
        <f>IF(StockData[[#This Row],[Spread]] &gt; AVERAGE(StockData[Spread]) * 1.2, "High", IF(StockData[[#This Row],[Spread]] &lt; AVERAGE(StockData[Spread]) * 0.8, "Low", "Medium"))</f>
        <v>Low</v>
      </c>
      <c r="M2185" s="13">
        <f>(StockData[[#This Row],[close]] - StockData[[#This Row],[open]] )/ StockData[[#This Row],[open]]</f>
        <v>-1.5681299162649091E-2</v>
      </c>
      <c r="N2185" s="27">
        <f>IF(StockData[[#This Row],[change%]] &gt; 0.02, 0.9, IF(StockData[[#This Row],[change%]] &lt; -0.02, -0.9, 0))</f>
        <v>0</v>
      </c>
      <c r="O2185" s="27" t="str">
        <f>IF(StockData[[#This Row],[sentiment score]] &gt; 0.5, "Positive", IF(StockData[[#This Row],[sentiment score]] &lt; -0.5, "Negative", "Neutral"))</f>
        <v>Neutral</v>
      </c>
    </row>
    <row r="2186" spans="1:15" x14ac:dyDescent="0.3">
      <c r="A2186" s="1">
        <v>42657</v>
      </c>
      <c r="B2186" s="2">
        <v>200.66</v>
      </c>
      <c r="C2186" s="2">
        <v>201.43</v>
      </c>
      <c r="D2186" s="2">
        <v>196.3</v>
      </c>
      <c r="E2186" s="2">
        <v>196.51</v>
      </c>
      <c r="F2186" s="2">
        <v>4269850</v>
      </c>
      <c r="G2186" s="27" t="str">
        <f>TEXT(StockData[[#This Row],[Date]],"dddd")</f>
        <v>Friday</v>
      </c>
      <c r="H2186" s="27" t="str">
        <f>TEXT(StockData[[#This Row],[Date]],"mmm yyyy")</f>
        <v>Oct 2016</v>
      </c>
      <c r="I2186" s="2">
        <f>StockData[[#This Row],[high]] - StockData[[#This Row],[low]]</f>
        <v>5.1299999999999955</v>
      </c>
      <c r="J2186" s="27" t="str">
        <f>IF(StockData[[#This Row],[high]]=_xlfn.MAXIFS(StockData[high],StockData[Date],"&lt;="&amp;StockData[[#This Row],[Date]]),"New High","Repeat")</f>
        <v>Repeat</v>
      </c>
      <c r="K2186" s="27" t="str">
        <f>IF(StockData[[#This Row],[Spread]]&lt;5,"Low",IF(StockData[[#This Row],[Spread]]&lt;=15,"Medium","High"))</f>
        <v>Medium</v>
      </c>
      <c r="L2186" s="27" t="str">
        <f>IF(StockData[[#This Row],[Spread]] &gt; AVERAGE(StockData[Spread]) * 1.2, "High", IF(StockData[[#This Row],[Spread]] &lt; AVERAGE(StockData[Spread]) * 0.8, "Low", "Medium"))</f>
        <v>Low</v>
      </c>
      <c r="M2186" s="13">
        <f>(StockData[[#This Row],[close]] - StockData[[#This Row],[open]] )/ StockData[[#This Row],[open]]</f>
        <v>-2.068175022425997E-2</v>
      </c>
      <c r="N2186" s="27">
        <f>IF(StockData[[#This Row],[change%]] &gt; 0.02, 0.9, IF(StockData[[#This Row],[change%]] &lt; -0.02, -0.9, 0))</f>
        <v>-0.9</v>
      </c>
      <c r="O2186" s="27" t="str">
        <f>IF(StockData[[#This Row],[sentiment score]] &gt; 0.5, "Positive", IF(StockData[[#This Row],[sentiment score]] &lt; -0.5, "Negative", "Neutral"))</f>
        <v>Negative</v>
      </c>
    </row>
    <row r="2187" spans="1:15" x14ac:dyDescent="0.3">
      <c r="A2187" s="1">
        <v>42656</v>
      </c>
      <c r="B2187" s="2">
        <v>200.5</v>
      </c>
      <c r="C2187" s="2">
        <v>200.89500000000001</v>
      </c>
      <c r="D2187" s="2">
        <v>197.05</v>
      </c>
      <c r="E2187" s="2">
        <v>200.24</v>
      </c>
      <c r="F2187" s="2">
        <v>2495413</v>
      </c>
      <c r="G2187" s="27" t="str">
        <f>TEXT(StockData[[#This Row],[Date]],"dddd")</f>
        <v>Thursday</v>
      </c>
      <c r="H2187" s="27" t="str">
        <f>TEXT(StockData[[#This Row],[Date]],"mmm yyyy")</f>
        <v>Oct 2016</v>
      </c>
      <c r="I2187" s="2">
        <f>StockData[[#This Row],[high]] - StockData[[#This Row],[low]]</f>
        <v>3.8449999999999989</v>
      </c>
      <c r="J2187" s="27" t="str">
        <f>IF(StockData[[#This Row],[high]]=_xlfn.MAXIFS(StockData[high],StockData[Date],"&lt;="&amp;StockData[[#This Row],[Date]]),"New High","Repeat")</f>
        <v>Repeat</v>
      </c>
      <c r="K2187" s="27" t="str">
        <f>IF(StockData[[#This Row],[Spread]]&lt;5,"Low",IF(StockData[[#This Row],[Spread]]&lt;=15,"Medium","High"))</f>
        <v>Low</v>
      </c>
      <c r="L2187" s="27" t="str">
        <f>IF(StockData[[#This Row],[Spread]] &gt; AVERAGE(StockData[Spread]) * 1.2, "High", IF(StockData[[#This Row],[Spread]] &lt; AVERAGE(StockData[Spread]) * 0.8, "Low", "Medium"))</f>
        <v>Low</v>
      </c>
      <c r="M2187" s="13">
        <f>(StockData[[#This Row],[close]] - StockData[[#This Row],[open]] )/ StockData[[#This Row],[open]]</f>
        <v>-1.2967581047381093E-3</v>
      </c>
      <c r="N2187" s="27">
        <f>IF(StockData[[#This Row],[change%]] &gt; 0.02, 0.9, IF(StockData[[#This Row],[change%]] &lt; -0.02, -0.9, 0))</f>
        <v>0</v>
      </c>
      <c r="O2187" s="27" t="str">
        <f>IF(StockData[[#This Row],[sentiment score]] &gt; 0.5, "Positive", IF(StockData[[#This Row],[sentiment score]] &lt; -0.5, "Negative", "Neutral"))</f>
        <v>Neutral</v>
      </c>
    </row>
    <row r="2188" spans="1:15" x14ac:dyDescent="0.3">
      <c r="A2188" s="1">
        <v>42655</v>
      </c>
      <c r="B2188" s="2">
        <v>200.95</v>
      </c>
      <c r="C2188" s="2">
        <v>203.88</v>
      </c>
      <c r="D2188" s="2">
        <v>200.42</v>
      </c>
      <c r="E2188" s="2">
        <v>201.51</v>
      </c>
      <c r="F2188" s="2">
        <v>1970689</v>
      </c>
      <c r="G2188" s="27" t="str">
        <f>TEXT(StockData[[#This Row],[Date]],"dddd")</f>
        <v>Wednesday</v>
      </c>
      <c r="H2188" s="27" t="str">
        <f>TEXT(StockData[[#This Row],[Date]],"mmm yyyy")</f>
        <v>Oct 2016</v>
      </c>
      <c r="I2188" s="2">
        <f>StockData[[#This Row],[high]] - StockData[[#This Row],[low]]</f>
        <v>3.460000000000008</v>
      </c>
      <c r="J2188" s="27" t="str">
        <f>IF(StockData[[#This Row],[high]]=_xlfn.MAXIFS(StockData[high],StockData[Date],"&lt;="&amp;StockData[[#This Row],[Date]]),"New High","Repeat")</f>
        <v>Repeat</v>
      </c>
      <c r="K2188" s="27" t="str">
        <f>IF(StockData[[#This Row],[Spread]]&lt;5,"Low",IF(StockData[[#This Row],[Spread]]&lt;=15,"Medium","High"))</f>
        <v>Low</v>
      </c>
      <c r="L2188" s="27" t="str">
        <f>IF(StockData[[#This Row],[Spread]] &gt; AVERAGE(StockData[Spread]) * 1.2, "High", IF(StockData[[#This Row],[Spread]] &lt; AVERAGE(StockData[Spread]) * 0.8, "Low", "Medium"))</f>
        <v>Low</v>
      </c>
      <c r="M2188" s="13">
        <f>(StockData[[#This Row],[close]] - StockData[[#This Row],[open]] )/ StockData[[#This Row],[open]]</f>
        <v>2.7867628763374088E-3</v>
      </c>
      <c r="N2188" s="27">
        <f>IF(StockData[[#This Row],[change%]] &gt; 0.02, 0.9, IF(StockData[[#This Row],[change%]] &lt; -0.02, -0.9, 0))</f>
        <v>0</v>
      </c>
      <c r="O2188" s="27" t="str">
        <f>IF(StockData[[#This Row],[sentiment score]] &gt; 0.5, "Positive", IF(StockData[[#This Row],[sentiment score]] &lt; -0.5, "Negative", "Neutral"))</f>
        <v>Neutral</v>
      </c>
    </row>
    <row r="2189" spans="1:15" x14ac:dyDescent="0.3">
      <c r="A2189" s="1">
        <v>42654</v>
      </c>
      <c r="B2189" s="2">
        <v>201.85</v>
      </c>
      <c r="C2189" s="2">
        <v>202.2</v>
      </c>
      <c r="D2189" s="2">
        <v>198.31</v>
      </c>
      <c r="E2189" s="2">
        <v>200.1</v>
      </c>
      <c r="F2189" s="2">
        <v>2328422</v>
      </c>
      <c r="G2189" s="27" t="str">
        <f>TEXT(StockData[[#This Row],[Date]],"dddd")</f>
        <v>Tuesday</v>
      </c>
      <c r="H2189" s="27" t="str">
        <f>TEXT(StockData[[#This Row],[Date]],"mmm yyyy")</f>
        <v>Oct 2016</v>
      </c>
      <c r="I2189" s="2">
        <f>StockData[[#This Row],[high]] - StockData[[#This Row],[low]]</f>
        <v>3.8899999999999864</v>
      </c>
      <c r="J2189" s="27" t="str">
        <f>IF(StockData[[#This Row],[high]]=_xlfn.MAXIFS(StockData[high],StockData[Date],"&lt;="&amp;StockData[[#This Row],[Date]]),"New High","Repeat")</f>
        <v>Repeat</v>
      </c>
      <c r="K2189" s="27" t="str">
        <f>IF(StockData[[#This Row],[Spread]]&lt;5,"Low",IF(StockData[[#This Row],[Spread]]&lt;=15,"Medium","High"))</f>
        <v>Low</v>
      </c>
      <c r="L2189" s="27" t="str">
        <f>IF(StockData[[#This Row],[Spread]] &gt; AVERAGE(StockData[Spread]) * 1.2, "High", IF(StockData[[#This Row],[Spread]] &lt; AVERAGE(StockData[Spread]) * 0.8, "Low", "Medium"))</f>
        <v>Low</v>
      </c>
      <c r="M2189" s="13">
        <f>(StockData[[#This Row],[close]] - StockData[[#This Row],[open]] )/ StockData[[#This Row],[open]]</f>
        <v>-8.6698043101312867E-3</v>
      </c>
      <c r="N2189" s="27">
        <f>IF(StockData[[#This Row],[change%]] &gt; 0.02, 0.9, IF(StockData[[#This Row],[change%]] &lt; -0.02, -0.9, 0))</f>
        <v>0</v>
      </c>
      <c r="O2189" s="27" t="str">
        <f>IF(StockData[[#This Row],[sentiment score]] &gt; 0.5, "Positive", IF(StockData[[#This Row],[sentiment score]] &lt; -0.5, "Negative", "Neutral"))</f>
        <v>Neutral</v>
      </c>
    </row>
    <row r="2190" spans="1:15" x14ac:dyDescent="0.3">
      <c r="A2190" s="1">
        <v>42653</v>
      </c>
      <c r="B2190" s="2">
        <v>201.35</v>
      </c>
      <c r="C2190" s="2">
        <v>204.14</v>
      </c>
      <c r="D2190" s="2">
        <v>199.66</v>
      </c>
      <c r="E2190" s="2">
        <v>200.95</v>
      </c>
      <c r="F2190" s="2">
        <v>3316297</v>
      </c>
      <c r="G2190" s="27" t="str">
        <f>TEXT(StockData[[#This Row],[Date]],"dddd")</f>
        <v>Monday</v>
      </c>
      <c r="H2190" s="27" t="str">
        <f>TEXT(StockData[[#This Row],[Date]],"mmm yyyy")</f>
        <v>Oct 2016</v>
      </c>
      <c r="I2190" s="2">
        <f>StockData[[#This Row],[high]] - StockData[[#This Row],[low]]</f>
        <v>4.4799999999999898</v>
      </c>
      <c r="J2190" s="27" t="str">
        <f>IF(StockData[[#This Row],[high]]=_xlfn.MAXIFS(StockData[high],StockData[Date],"&lt;="&amp;StockData[[#This Row],[Date]]),"New High","Repeat")</f>
        <v>Repeat</v>
      </c>
      <c r="K2190" s="27" t="str">
        <f>IF(StockData[[#This Row],[Spread]]&lt;5,"Low",IF(StockData[[#This Row],[Spread]]&lt;=15,"Medium","High"))</f>
        <v>Low</v>
      </c>
      <c r="L2190" s="27" t="str">
        <f>IF(StockData[[#This Row],[Spread]] &gt; AVERAGE(StockData[Spread]) * 1.2, "High", IF(StockData[[#This Row],[Spread]] &lt; AVERAGE(StockData[Spread]) * 0.8, "Low", "Medium"))</f>
        <v>Low</v>
      </c>
      <c r="M2190" s="13">
        <f>(StockData[[#This Row],[close]] - StockData[[#This Row],[open]] )/ StockData[[#This Row],[open]]</f>
        <v>-1.9865905140303238E-3</v>
      </c>
      <c r="N2190" s="27">
        <f>IF(StockData[[#This Row],[change%]] &gt; 0.02, 0.9, IF(StockData[[#This Row],[change%]] &lt; -0.02, -0.9, 0))</f>
        <v>0</v>
      </c>
      <c r="O2190" s="27" t="str">
        <f>IF(StockData[[#This Row],[sentiment score]] &gt; 0.5, "Positive", IF(StockData[[#This Row],[sentiment score]] &lt; -0.5, "Negative", "Neutral"))</f>
        <v>Neutral</v>
      </c>
    </row>
    <row r="2191" spans="1:15" x14ac:dyDescent="0.3">
      <c r="A2191" s="1">
        <v>42650</v>
      </c>
      <c r="B2191" s="2">
        <v>201</v>
      </c>
      <c r="C2191" s="2">
        <v>201.32</v>
      </c>
      <c r="D2191" s="2">
        <v>195.8</v>
      </c>
      <c r="E2191" s="2">
        <v>196.61</v>
      </c>
      <c r="F2191" s="2">
        <v>3493018</v>
      </c>
      <c r="G2191" s="27" t="str">
        <f>TEXT(StockData[[#This Row],[Date]],"dddd")</f>
        <v>Friday</v>
      </c>
      <c r="H2191" s="27" t="str">
        <f>TEXT(StockData[[#This Row],[Date]],"mmm yyyy")</f>
        <v>Oct 2016</v>
      </c>
      <c r="I2191" s="2">
        <f>StockData[[#This Row],[high]] - StockData[[#This Row],[low]]</f>
        <v>5.5199999999999818</v>
      </c>
      <c r="J2191" s="27" t="str">
        <f>IF(StockData[[#This Row],[high]]=_xlfn.MAXIFS(StockData[high],StockData[Date],"&lt;="&amp;StockData[[#This Row],[Date]]),"New High","Repeat")</f>
        <v>Repeat</v>
      </c>
      <c r="K2191" s="27" t="str">
        <f>IF(StockData[[#This Row],[Spread]]&lt;5,"Low",IF(StockData[[#This Row],[Spread]]&lt;=15,"Medium","High"))</f>
        <v>Medium</v>
      </c>
      <c r="L2191" s="27" t="str">
        <f>IF(StockData[[#This Row],[Spread]] &gt; AVERAGE(StockData[Spread]) * 1.2, "High", IF(StockData[[#This Row],[Spread]] &lt; AVERAGE(StockData[Spread]) * 0.8, "Low", "Medium"))</f>
        <v>Low</v>
      </c>
      <c r="M2191" s="13">
        <f>(StockData[[#This Row],[close]] - StockData[[#This Row],[open]] )/ StockData[[#This Row],[open]]</f>
        <v>-2.1840796019900431E-2</v>
      </c>
      <c r="N2191" s="27">
        <f>IF(StockData[[#This Row],[change%]] &gt; 0.02, 0.9, IF(StockData[[#This Row],[change%]] &lt; -0.02, -0.9, 0))</f>
        <v>-0.9</v>
      </c>
      <c r="O2191" s="27" t="str">
        <f>IF(StockData[[#This Row],[sentiment score]] &gt; 0.5, "Positive", IF(StockData[[#This Row],[sentiment score]] &lt; -0.5, "Negative", "Neutral"))</f>
        <v>Negative</v>
      </c>
    </row>
    <row r="2192" spans="1:15" x14ac:dyDescent="0.3">
      <c r="A2192" s="1">
        <v>42649</v>
      </c>
      <c r="B2192" s="2">
        <v>202.46</v>
      </c>
      <c r="C2192" s="2">
        <v>204.2099</v>
      </c>
      <c r="D2192" s="2">
        <v>200.21</v>
      </c>
      <c r="E2192" s="2">
        <v>201</v>
      </c>
      <c r="F2192" s="2">
        <v>4703402</v>
      </c>
      <c r="G2192" s="27" t="str">
        <f>TEXT(StockData[[#This Row],[Date]],"dddd")</f>
        <v>Thursday</v>
      </c>
      <c r="H2192" s="27" t="str">
        <f>TEXT(StockData[[#This Row],[Date]],"mmm yyyy")</f>
        <v>Oct 2016</v>
      </c>
      <c r="I2192" s="2">
        <f>StockData[[#This Row],[high]] - StockData[[#This Row],[low]]</f>
        <v>3.9998999999999967</v>
      </c>
      <c r="J2192" s="27" t="str">
        <f>IF(StockData[[#This Row],[high]]=_xlfn.MAXIFS(StockData[high],StockData[Date],"&lt;="&amp;StockData[[#This Row],[Date]]),"New High","Repeat")</f>
        <v>Repeat</v>
      </c>
      <c r="K2192" s="27" t="str">
        <f>IF(StockData[[#This Row],[Spread]]&lt;5,"Low",IF(StockData[[#This Row],[Spread]]&lt;=15,"Medium","High"))</f>
        <v>Low</v>
      </c>
      <c r="L2192" s="27" t="str">
        <f>IF(StockData[[#This Row],[Spread]] &gt; AVERAGE(StockData[Spread]) * 1.2, "High", IF(StockData[[#This Row],[Spread]] &lt; AVERAGE(StockData[Spread]) * 0.8, "Low", "Medium"))</f>
        <v>Low</v>
      </c>
      <c r="M2192" s="13">
        <f>(StockData[[#This Row],[close]] - StockData[[#This Row],[open]] )/ StockData[[#This Row],[open]]</f>
        <v>-7.2113009977279856E-3</v>
      </c>
      <c r="N2192" s="27">
        <f>IF(StockData[[#This Row],[change%]] &gt; 0.02, 0.9, IF(StockData[[#This Row],[change%]] &lt; -0.02, -0.9, 0))</f>
        <v>0</v>
      </c>
      <c r="O2192" s="27" t="str">
        <f>IF(StockData[[#This Row],[sentiment score]] &gt; 0.5, "Positive", IF(StockData[[#This Row],[sentiment score]] &lt; -0.5, "Negative", "Neutral"))</f>
        <v>Neutral</v>
      </c>
    </row>
    <row r="2193" spans="1:15" x14ac:dyDescent="0.3">
      <c r="A2193" s="1">
        <v>42648</v>
      </c>
      <c r="B2193" s="2">
        <v>212.24</v>
      </c>
      <c r="C2193" s="2">
        <v>213.15</v>
      </c>
      <c r="D2193" s="2">
        <v>208.12</v>
      </c>
      <c r="E2193" s="2">
        <v>208.46</v>
      </c>
      <c r="F2193" s="2">
        <v>1877534</v>
      </c>
      <c r="G2193" s="27" t="str">
        <f>TEXT(StockData[[#This Row],[Date]],"dddd")</f>
        <v>Wednesday</v>
      </c>
      <c r="H2193" s="27" t="str">
        <f>TEXT(StockData[[#This Row],[Date]],"mmm yyyy")</f>
        <v>Oct 2016</v>
      </c>
      <c r="I2193" s="2">
        <f>StockData[[#This Row],[high]] - StockData[[#This Row],[low]]</f>
        <v>5.0300000000000011</v>
      </c>
      <c r="J2193" s="27" t="str">
        <f>IF(StockData[[#This Row],[high]]=_xlfn.MAXIFS(StockData[high],StockData[Date],"&lt;="&amp;StockData[[#This Row],[Date]]),"New High","Repeat")</f>
        <v>Repeat</v>
      </c>
      <c r="K2193" s="27" t="str">
        <f>IF(StockData[[#This Row],[Spread]]&lt;5,"Low",IF(StockData[[#This Row],[Spread]]&lt;=15,"Medium","High"))</f>
        <v>Medium</v>
      </c>
      <c r="L2193" s="27" t="str">
        <f>IF(StockData[[#This Row],[Spread]] &gt; AVERAGE(StockData[Spread]) * 1.2, "High", IF(StockData[[#This Row],[Spread]] &lt; AVERAGE(StockData[Spread]) * 0.8, "Low", "Medium"))</f>
        <v>Low</v>
      </c>
      <c r="M2193" s="13">
        <f>(StockData[[#This Row],[close]] - StockData[[#This Row],[open]] )/ StockData[[#This Row],[open]]</f>
        <v>-1.7810026385224279E-2</v>
      </c>
      <c r="N2193" s="27">
        <f>IF(StockData[[#This Row],[change%]] &gt; 0.02, 0.9, IF(StockData[[#This Row],[change%]] &lt; -0.02, -0.9, 0))</f>
        <v>0</v>
      </c>
      <c r="O2193" s="27" t="str">
        <f>IF(StockData[[#This Row],[sentiment score]] &gt; 0.5, "Positive", IF(StockData[[#This Row],[sentiment score]] &lt; -0.5, "Negative", "Neutral"))</f>
        <v>Neutral</v>
      </c>
    </row>
    <row r="2194" spans="1:15" x14ac:dyDescent="0.3">
      <c r="A2194" s="1">
        <v>42647</v>
      </c>
      <c r="B2194" s="2">
        <v>213.1</v>
      </c>
      <c r="C2194" s="2">
        <v>213.32</v>
      </c>
      <c r="D2194" s="2">
        <v>208.82</v>
      </c>
      <c r="E2194" s="2">
        <v>211.41</v>
      </c>
      <c r="F2194" s="2">
        <v>3541481</v>
      </c>
      <c r="G2194" s="27" t="str">
        <f>TEXT(StockData[[#This Row],[Date]],"dddd")</f>
        <v>Tuesday</v>
      </c>
      <c r="H2194" s="27" t="str">
        <f>TEXT(StockData[[#This Row],[Date]],"mmm yyyy")</f>
        <v>Oct 2016</v>
      </c>
      <c r="I2194" s="2">
        <f>StockData[[#This Row],[high]] - StockData[[#This Row],[low]]</f>
        <v>4.5</v>
      </c>
      <c r="J2194" s="27" t="str">
        <f>IF(StockData[[#This Row],[high]]=_xlfn.MAXIFS(StockData[high],StockData[Date],"&lt;="&amp;StockData[[#This Row],[Date]]),"New High","Repeat")</f>
        <v>Repeat</v>
      </c>
      <c r="K2194" s="27" t="str">
        <f>IF(StockData[[#This Row],[Spread]]&lt;5,"Low",IF(StockData[[#This Row],[Spread]]&lt;=15,"Medium","High"))</f>
        <v>Low</v>
      </c>
      <c r="L2194" s="27" t="str">
        <f>IF(StockData[[#This Row],[Spread]] &gt; AVERAGE(StockData[Spread]) * 1.2, "High", IF(StockData[[#This Row],[Spread]] &lt; AVERAGE(StockData[Spread]) * 0.8, "Low", "Medium"))</f>
        <v>Low</v>
      </c>
      <c r="M2194" s="13">
        <f>(StockData[[#This Row],[close]] - StockData[[#This Row],[open]] )/ StockData[[#This Row],[open]]</f>
        <v>-7.9305490380103139E-3</v>
      </c>
      <c r="N2194" s="27">
        <f>IF(StockData[[#This Row],[change%]] &gt; 0.02, 0.9, IF(StockData[[#This Row],[change%]] &lt; -0.02, -0.9, 0))</f>
        <v>0</v>
      </c>
      <c r="O2194" s="27" t="str">
        <f>IF(StockData[[#This Row],[sentiment score]] &gt; 0.5, "Positive", IF(StockData[[#This Row],[sentiment score]] &lt; -0.5, "Negative", "Neutral"))</f>
        <v>Neutral</v>
      </c>
    </row>
    <row r="2195" spans="1:15" x14ac:dyDescent="0.3">
      <c r="A2195" s="1">
        <v>42646</v>
      </c>
      <c r="B2195" s="2">
        <v>212.3</v>
      </c>
      <c r="C2195" s="2">
        <v>215.6688</v>
      </c>
      <c r="D2195" s="2">
        <v>208.25</v>
      </c>
      <c r="E2195" s="2">
        <v>213.7</v>
      </c>
      <c r="F2195" s="2">
        <v>5999892</v>
      </c>
      <c r="G2195" s="27" t="str">
        <f>TEXT(StockData[[#This Row],[Date]],"dddd")</f>
        <v>Monday</v>
      </c>
      <c r="H2195" s="27" t="str">
        <f>TEXT(StockData[[#This Row],[Date]],"mmm yyyy")</f>
        <v>Oct 2016</v>
      </c>
      <c r="I2195" s="2">
        <f>StockData[[#This Row],[high]] - StockData[[#This Row],[low]]</f>
        <v>7.4188000000000045</v>
      </c>
      <c r="J2195" s="27" t="str">
        <f>IF(StockData[[#This Row],[high]]=_xlfn.MAXIFS(StockData[high],StockData[Date],"&lt;="&amp;StockData[[#This Row],[Date]]),"New High","Repeat")</f>
        <v>Repeat</v>
      </c>
      <c r="K2195" s="27" t="str">
        <f>IF(StockData[[#This Row],[Spread]]&lt;5,"Low",IF(StockData[[#This Row],[Spread]]&lt;=15,"Medium","High"))</f>
        <v>Medium</v>
      </c>
      <c r="L2195" s="27" t="str">
        <f>IF(StockData[[#This Row],[Spread]] &gt; AVERAGE(StockData[Spread]) * 1.2, "High", IF(StockData[[#This Row],[Spread]] &lt; AVERAGE(StockData[Spread]) * 0.8, "Low", "Medium"))</f>
        <v>Low</v>
      </c>
      <c r="M2195" s="13">
        <f>(StockData[[#This Row],[close]] - StockData[[#This Row],[open]] )/ StockData[[#This Row],[open]]</f>
        <v>6.5944418276023421E-3</v>
      </c>
      <c r="N2195" s="27">
        <f>IF(StockData[[#This Row],[change%]] &gt; 0.02, 0.9, IF(StockData[[#This Row],[change%]] &lt; -0.02, -0.9, 0))</f>
        <v>0</v>
      </c>
      <c r="O2195" s="27" t="str">
        <f>IF(StockData[[#This Row],[sentiment score]] &gt; 0.5, "Positive", IF(StockData[[#This Row],[sentiment score]] &lt; -0.5, "Negative", "Neutral"))</f>
        <v>Neutral</v>
      </c>
    </row>
    <row r="2196" spans="1:15" x14ac:dyDescent="0.3">
      <c r="A2196" s="1">
        <v>42643</v>
      </c>
      <c r="B2196" s="2">
        <v>202.21</v>
      </c>
      <c r="C2196" s="2">
        <v>204.98</v>
      </c>
      <c r="D2196" s="2">
        <v>199.55</v>
      </c>
      <c r="E2196" s="2">
        <v>204.03</v>
      </c>
      <c r="F2196" s="2">
        <v>2586273</v>
      </c>
      <c r="G2196" s="27" t="str">
        <f>TEXT(StockData[[#This Row],[Date]],"dddd")</f>
        <v>Friday</v>
      </c>
      <c r="H2196" s="27" t="str">
        <f>TEXT(StockData[[#This Row],[Date]],"mmm yyyy")</f>
        <v>Sep 2016</v>
      </c>
      <c r="I2196" s="2">
        <f>StockData[[#This Row],[high]] - StockData[[#This Row],[low]]</f>
        <v>5.4299999999999784</v>
      </c>
      <c r="J2196" s="27" t="str">
        <f>IF(StockData[[#This Row],[high]]=_xlfn.MAXIFS(StockData[high],StockData[Date],"&lt;="&amp;StockData[[#This Row],[Date]]),"New High","Repeat")</f>
        <v>Repeat</v>
      </c>
      <c r="K2196" s="27" t="str">
        <f>IF(StockData[[#This Row],[Spread]]&lt;5,"Low",IF(StockData[[#This Row],[Spread]]&lt;=15,"Medium","High"))</f>
        <v>Medium</v>
      </c>
      <c r="L2196" s="27" t="str">
        <f>IF(StockData[[#This Row],[Spread]] &gt; AVERAGE(StockData[Spread]) * 1.2, "High", IF(StockData[[#This Row],[Spread]] &lt; AVERAGE(StockData[Spread]) * 0.8, "Low", "Medium"))</f>
        <v>Low</v>
      </c>
      <c r="M2196" s="13">
        <f>(StockData[[#This Row],[close]] - StockData[[#This Row],[open]] )/ StockData[[#This Row],[open]]</f>
        <v>9.0005439889223725E-3</v>
      </c>
      <c r="N2196" s="27">
        <f>IF(StockData[[#This Row],[change%]] &gt; 0.02, 0.9, IF(StockData[[#This Row],[change%]] &lt; -0.02, -0.9, 0))</f>
        <v>0</v>
      </c>
      <c r="O2196" s="27" t="str">
        <f>IF(StockData[[#This Row],[sentiment score]] &gt; 0.5, "Positive", IF(StockData[[#This Row],[sentiment score]] &lt; -0.5, "Negative", "Neutral"))</f>
        <v>Neutral</v>
      </c>
    </row>
    <row r="2197" spans="1:15" x14ac:dyDescent="0.3">
      <c r="A2197" s="1">
        <v>42642</v>
      </c>
      <c r="B2197" s="2">
        <v>205.6</v>
      </c>
      <c r="C2197" s="2">
        <v>207.33</v>
      </c>
      <c r="D2197" s="2">
        <v>200.58</v>
      </c>
      <c r="E2197" s="2">
        <v>200.7</v>
      </c>
      <c r="F2197" s="2">
        <v>2727029</v>
      </c>
      <c r="G2197" s="27" t="str">
        <f>TEXT(StockData[[#This Row],[Date]],"dddd")</f>
        <v>Thursday</v>
      </c>
      <c r="H2197" s="27" t="str">
        <f>TEXT(StockData[[#This Row],[Date]],"mmm yyyy")</f>
        <v>Sep 2016</v>
      </c>
      <c r="I2197" s="2">
        <f>StockData[[#This Row],[high]] - StockData[[#This Row],[low]]</f>
        <v>6.75</v>
      </c>
      <c r="J2197" s="27" t="str">
        <f>IF(StockData[[#This Row],[high]]=_xlfn.MAXIFS(StockData[high],StockData[Date],"&lt;="&amp;StockData[[#This Row],[Date]]),"New High","Repeat")</f>
        <v>Repeat</v>
      </c>
      <c r="K2197" s="27" t="str">
        <f>IF(StockData[[#This Row],[Spread]]&lt;5,"Low",IF(StockData[[#This Row],[Spread]]&lt;=15,"Medium","High"))</f>
        <v>Medium</v>
      </c>
      <c r="L2197" s="27" t="str">
        <f>IF(StockData[[#This Row],[Spread]] &gt; AVERAGE(StockData[Spread]) * 1.2, "High", IF(StockData[[#This Row],[Spread]] &lt; AVERAGE(StockData[Spread]) * 0.8, "Low", "Medium"))</f>
        <v>Low</v>
      </c>
      <c r="M2197" s="13">
        <f>(StockData[[#This Row],[close]] - StockData[[#This Row],[open]] )/ StockData[[#This Row],[open]]</f>
        <v>-2.3832684824902754E-2</v>
      </c>
      <c r="N2197" s="27">
        <f>IF(StockData[[#This Row],[change%]] &gt; 0.02, 0.9, IF(StockData[[#This Row],[change%]] &lt; -0.02, -0.9, 0))</f>
        <v>-0.9</v>
      </c>
      <c r="O2197" s="27" t="str">
        <f>IF(StockData[[#This Row],[sentiment score]] &gt; 0.5, "Positive", IF(StockData[[#This Row],[sentiment score]] &lt; -0.5, "Negative", "Neutral"))</f>
        <v>Negative</v>
      </c>
    </row>
    <row r="2198" spans="1:15" x14ac:dyDescent="0.3">
      <c r="A2198" s="1">
        <v>42641</v>
      </c>
      <c r="B2198" s="2">
        <v>207.51</v>
      </c>
      <c r="C2198" s="2">
        <v>208.25</v>
      </c>
      <c r="D2198" s="2">
        <v>205.26</v>
      </c>
      <c r="E2198" s="2">
        <v>206.27</v>
      </c>
      <c r="F2198" s="2">
        <v>2088374</v>
      </c>
      <c r="G2198" s="27" t="str">
        <f>TEXT(StockData[[#This Row],[Date]],"dddd")</f>
        <v>Wednesday</v>
      </c>
      <c r="H2198" s="27" t="str">
        <f>TEXT(StockData[[#This Row],[Date]],"mmm yyyy")</f>
        <v>Sep 2016</v>
      </c>
      <c r="I2198" s="2">
        <f>StockData[[#This Row],[high]] - StockData[[#This Row],[low]]</f>
        <v>2.9900000000000091</v>
      </c>
      <c r="J2198" s="27" t="str">
        <f>IF(StockData[[#This Row],[high]]=_xlfn.MAXIFS(StockData[high],StockData[Date],"&lt;="&amp;StockData[[#This Row],[Date]]),"New High","Repeat")</f>
        <v>Repeat</v>
      </c>
      <c r="K2198" s="27" t="str">
        <f>IF(StockData[[#This Row],[Spread]]&lt;5,"Low",IF(StockData[[#This Row],[Spread]]&lt;=15,"Medium","High"))</f>
        <v>Low</v>
      </c>
      <c r="L2198" s="27" t="str">
        <f>IF(StockData[[#This Row],[Spread]] &gt; AVERAGE(StockData[Spread]) * 1.2, "High", IF(StockData[[#This Row],[Spread]] &lt; AVERAGE(StockData[Spread]) * 0.8, "Low", "Medium"))</f>
        <v>Low</v>
      </c>
      <c r="M2198" s="13">
        <f>(StockData[[#This Row],[close]] - StockData[[#This Row],[open]] )/ StockData[[#This Row],[open]]</f>
        <v>-5.9756156329814503E-3</v>
      </c>
      <c r="N2198" s="27">
        <f>IF(StockData[[#This Row],[change%]] &gt; 0.02, 0.9, IF(StockData[[#This Row],[change%]] &lt; -0.02, -0.9, 0))</f>
        <v>0</v>
      </c>
      <c r="O2198" s="27" t="str">
        <f>IF(StockData[[#This Row],[sentiment score]] &gt; 0.5, "Positive", IF(StockData[[#This Row],[sentiment score]] &lt; -0.5, "Negative", "Neutral"))</f>
        <v>Neutral</v>
      </c>
    </row>
    <row r="2199" spans="1:15" x14ac:dyDescent="0.3">
      <c r="A2199" s="1">
        <v>42640</v>
      </c>
      <c r="B2199" s="2">
        <v>209.65</v>
      </c>
      <c r="C2199" s="2">
        <v>209.98179999999999</v>
      </c>
      <c r="D2199" s="2">
        <v>204.60929999999999</v>
      </c>
      <c r="E2199" s="2">
        <v>205.81</v>
      </c>
      <c r="F2199" s="2">
        <v>3373180</v>
      </c>
      <c r="G2199" s="27" t="str">
        <f>TEXT(StockData[[#This Row],[Date]],"dddd")</f>
        <v>Tuesday</v>
      </c>
      <c r="H2199" s="27" t="str">
        <f>TEXT(StockData[[#This Row],[Date]],"mmm yyyy")</f>
        <v>Sep 2016</v>
      </c>
      <c r="I2199" s="2">
        <f>StockData[[#This Row],[high]] - StockData[[#This Row],[low]]</f>
        <v>5.3725000000000023</v>
      </c>
      <c r="J2199" s="27" t="str">
        <f>IF(StockData[[#This Row],[high]]=_xlfn.MAXIFS(StockData[high],StockData[Date],"&lt;="&amp;StockData[[#This Row],[Date]]),"New High","Repeat")</f>
        <v>Repeat</v>
      </c>
      <c r="K2199" s="27" t="str">
        <f>IF(StockData[[#This Row],[Spread]]&lt;5,"Low",IF(StockData[[#This Row],[Spread]]&lt;=15,"Medium","High"))</f>
        <v>Medium</v>
      </c>
      <c r="L2199" s="27" t="str">
        <f>IF(StockData[[#This Row],[Spread]] &gt; AVERAGE(StockData[Spread]) * 1.2, "High", IF(StockData[[#This Row],[Spread]] &lt; AVERAGE(StockData[Spread]) * 0.8, "Low", "Medium"))</f>
        <v>Low</v>
      </c>
      <c r="M2199" s="13">
        <f>(StockData[[#This Row],[close]] - StockData[[#This Row],[open]] )/ StockData[[#This Row],[open]]</f>
        <v>-1.8316241354638701E-2</v>
      </c>
      <c r="N2199" s="27">
        <f>IF(StockData[[#This Row],[change%]] &gt; 0.02, 0.9, IF(StockData[[#This Row],[change%]] &lt; -0.02, -0.9, 0))</f>
        <v>0</v>
      </c>
      <c r="O2199" s="27" t="str">
        <f>IF(StockData[[#This Row],[sentiment score]] &gt; 0.5, "Positive", IF(StockData[[#This Row],[sentiment score]] &lt; -0.5, "Negative", "Neutral"))</f>
        <v>Neutral</v>
      </c>
    </row>
    <row r="2200" spans="1:15" x14ac:dyDescent="0.3">
      <c r="A2200" s="1">
        <v>42639</v>
      </c>
      <c r="B2200" s="2">
        <v>206.5</v>
      </c>
      <c r="C2200" s="2">
        <v>211</v>
      </c>
      <c r="D2200" s="2">
        <v>206.5</v>
      </c>
      <c r="E2200" s="2">
        <v>208.99</v>
      </c>
      <c r="F2200" s="2">
        <v>2394358</v>
      </c>
      <c r="G2200" s="27" t="str">
        <f>TEXT(StockData[[#This Row],[Date]],"dddd")</f>
        <v>Monday</v>
      </c>
      <c r="H2200" s="27" t="str">
        <f>TEXT(StockData[[#This Row],[Date]],"mmm yyyy")</f>
        <v>Sep 2016</v>
      </c>
      <c r="I2200" s="2">
        <f>StockData[[#This Row],[high]] - StockData[[#This Row],[low]]</f>
        <v>4.5</v>
      </c>
      <c r="J2200" s="27" t="str">
        <f>IF(StockData[[#This Row],[high]]=_xlfn.MAXIFS(StockData[high],StockData[Date],"&lt;="&amp;StockData[[#This Row],[Date]]),"New High","Repeat")</f>
        <v>Repeat</v>
      </c>
      <c r="K2200" s="27" t="str">
        <f>IF(StockData[[#This Row],[Spread]]&lt;5,"Low",IF(StockData[[#This Row],[Spread]]&lt;=15,"Medium","High"))</f>
        <v>Low</v>
      </c>
      <c r="L2200" s="27" t="str">
        <f>IF(StockData[[#This Row],[Spread]] &gt; AVERAGE(StockData[Spread]) * 1.2, "High", IF(StockData[[#This Row],[Spread]] &lt; AVERAGE(StockData[Spread]) * 0.8, "Low", "Medium"))</f>
        <v>Low</v>
      </c>
      <c r="M2200" s="13">
        <f>(StockData[[#This Row],[close]] - StockData[[#This Row],[open]] )/ StockData[[#This Row],[open]]</f>
        <v>1.2058111380145323E-2</v>
      </c>
      <c r="N2200" s="27">
        <f>IF(StockData[[#This Row],[change%]] &gt; 0.02, 0.9, IF(StockData[[#This Row],[change%]] &lt; -0.02, -0.9, 0))</f>
        <v>0</v>
      </c>
      <c r="O2200" s="27" t="str">
        <f>IF(StockData[[#This Row],[sentiment score]] &gt; 0.5, "Positive", IF(StockData[[#This Row],[sentiment score]] &lt; -0.5, "Negative", "Neutral"))</f>
        <v>Neutral</v>
      </c>
    </row>
    <row r="2201" spans="1:15" x14ac:dyDescent="0.3">
      <c r="A2201" s="1">
        <v>42636</v>
      </c>
      <c r="B2201" s="2">
        <v>205.99</v>
      </c>
      <c r="C2201" s="2">
        <v>210.18</v>
      </c>
      <c r="D2201" s="2">
        <v>205.67</v>
      </c>
      <c r="E2201" s="2">
        <v>207.45</v>
      </c>
      <c r="F2201" s="2">
        <v>2905229</v>
      </c>
      <c r="G2201" s="27" t="str">
        <f>TEXT(StockData[[#This Row],[Date]],"dddd")</f>
        <v>Friday</v>
      </c>
      <c r="H2201" s="27" t="str">
        <f>TEXT(StockData[[#This Row],[Date]],"mmm yyyy")</f>
        <v>Sep 2016</v>
      </c>
      <c r="I2201" s="2">
        <f>StockData[[#This Row],[high]] - StockData[[#This Row],[low]]</f>
        <v>4.5100000000000193</v>
      </c>
      <c r="J2201" s="27" t="str">
        <f>IF(StockData[[#This Row],[high]]=_xlfn.MAXIFS(StockData[high],StockData[Date],"&lt;="&amp;StockData[[#This Row],[Date]]),"New High","Repeat")</f>
        <v>Repeat</v>
      </c>
      <c r="K2201" s="27" t="str">
        <f>IF(StockData[[#This Row],[Spread]]&lt;5,"Low",IF(StockData[[#This Row],[Spread]]&lt;=15,"Medium","High"))</f>
        <v>Low</v>
      </c>
      <c r="L2201" s="27" t="str">
        <f>IF(StockData[[#This Row],[Spread]] &gt; AVERAGE(StockData[Spread]) * 1.2, "High", IF(StockData[[#This Row],[Spread]] &lt; AVERAGE(StockData[Spread]) * 0.8, "Low", "Medium"))</f>
        <v>Low</v>
      </c>
      <c r="M2201" s="13">
        <f>(StockData[[#This Row],[close]] - StockData[[#This Row],[open]] )/ StockData[[#This Row],[open]]</f>
        <v>7.0877227049855789E-3</v>
      </c>
      <c r="N2201" s="27">
        <f>IF(StockData[[#This Row],[change%]] &gt; 0.02, 0.9, IF(StockData[[#This Row],[change%]] &lt; -0.02, -0.9, 0))</f>
        <v>0</v>
      </c>
      <c r="O2201" s="27" t="str">
        <f>IF(StockData[[#This Row],[sentiment score]] &gt; 0.5, "Positive", IF(StockData[[#This Row],[sentiment score]] &lt; -0.5, "Negative", "Neutral"))</f>
        <v>Neutral</v>
      </c>
    </row>
    <row r="2202" spans="1:15" x14ac:dyDescent="0.3">
      <c r="A2202" s="1">
        <v>42635</v>
      </c>
      <c r="B2202" s="2">
        <v>206.4</v>
      </c>
      <c r="C2202" s="2">
        <v>207.28</v>
      </c>
      <c r="D2202" s="2">
        <v>203</v>
      </c>
      <c r="E2202" s="2">
        <v>206.43</v>
      </c>
      <c r="F2202" s="2">
        <v>2382902</v>
      </c>
      <c r="G2202" s="27" t="str">
        <f>TEXT(StockData[[#This Row],[Date]],"dddd")</f>
        <v>Thursday</v>
      </c>
      <c r="H2202" s="27" t="str">
        <f>TEXT(StockData[[#This Row],[Date]],"mmm yyyy")</f>
        <v>Sep 2016</v>
      </c>
      <c r="I2202" s="2">
        <f>StockData[[#This Row],[high]] - StockData[[#This Row],[low]]</f>
        <v>4.2800000000000011</v>
      </c>
      <c r="J2202" s="27" t="str">
        <f>IF(StockData[[#This Row],[high]]=_xlfn.MAXIFS(StockData[high],StockData[Date],"&lt;="&amp;StockData[[#This Row],[Date]]),"New High","Repeat")</f>
        <v>Repeat</v>
      </c>
      <c r="K2202" s="27" t="str">
        <f>IF(StockData[[#This Row],[Spread]]&lt;5,"Low",IF(StockData[[#This Row],[Spread]]&lt;=15,"Medium","High"))</f>
        <v>Low</v>
      </c>
      <c r="L2202" s="27" t="str">
        <f>IF(StockData[[#This Row],[Spread]] &gt; AVERAGE(StockData[Spread]) * 1.2, "High", IF(StockData[[#This Row],[Spread]] &lt; AVERAGE(StockData[Spread]) * 0.8, "Low", "Medium"))</f>
        <v>Low</v>
      </c>
      <c r="M2202" s="13">
        <f>(StockData[[#This Row],[close]] - StockData[[#This Row],[open]] )/ StockData[[#This Row],[open]]</f>
        <v>1.4534883720930783E-4</v>
      </c>
      <c r="N2202" s="27">
        <f>IF(StockData[[#This Row],[change%]] &gt; 0.02, 0.9, IF(StockData[[#This Row],[change%]] &lt; -0.02, -0.9, 0))</f>
        <v>0</v>
      </c>
      <c r="O2202" s="27" t="str">
        <f>IF(StockData[[#This Row],[sentiment score]] &gt; 0.5, "Positive", IF(StockData[[#This Row],[sentiment score]] &lt; -0.5, "Negative", "Neutral"))</f>
        <v>Neutral</v>
      </c>
    </row>
    <row r="2203" spans="1:15" x14ac:dyDescent="0.3">
      <c r="A2203" s="1">
        <v>42634</v>
      </c>
      <c r="B2203" s="2">
        <v>206.37</v>
      </c>
      <c r="C2203" s="2">
        <v>207</v>
      </c>
      <c r="D2203" s="2">
        <v>201.56</v>
      </c>
      <c r="E2203" s="2">
        <v>205.22</v>
      </c>
      <c r="F2203" s="2">
        <v>2633503</v>
      </c>
      <c r="G2203" s="27" t="str">
        <f>TEXT(StockData[[#This Row],[Date]],"dddd")</f>
        <v>Wednesday</v>
      </c>
      <c r="H2203" s="27" t="str">
        <f>TEXT(StockData[[#This Row],[Date]],"mmm yyyy")</f>
        <v>Sep 2016</v>
      </c>
      <c r="I2203" s="2">
        <f>StockData[[#This Row],[high]] - StockData[[#This Row],[low]]</f>
        <v>5.4399999999999977</v>
      </c>
      <c r="J2203" s="27" t="str">
        <f>IF(StockData[[#This Row],[high]]=_xlfn.MAXIFS(StockData[high],StockData[Date],"&lt;="&amp;StockData[[#This Row],[Date]]),"New High","Repeat")</f>
        <v>Repeat</v>
      </c>
      <c r="K2203" s="27" t="str">
        <f>IF(StockData[[#This Row],[Spread]]&lt;5,"Low",IF(StockData[[#This Row],[Spread]]&lt;=15,"Medium","High"))</f>
        <v>Medium</v>
      </c>
      <c r="L2203" s="27" t="str">
        <f>IF(StockData[[#This Row],[Spread]] &gt; AVERAGE(StockData[Spread]) * 1.2, "High", IF(StockData[[#This Row],[Spread]] &lt; AVERAGE(StockData[Spread]) * 0.8, "Low", "Medium"))</f>
        <v>Low</v>
      </c>
      <c r="M2203" s="13">
        <f>(StockData[[#This Row],[close]] - StockData[[#This Row],[open]] )/ StockData[[#This Row],[open]]</f>
        <v>-5.5725153849881552E-3</v>
      </c>
      <c r="N2203" s="27">
        <f>IF(StockData[[#This Row],[change%]] &gt; 0.02, 0.9, IF(StockData[[#This Row],[change%]] &lt; -0.02, -0.9, 0))</f>
        <v>0</v>
      </c>
      <c r="O2203" s="27" t="str">
        <f>IF(StockData[[#This Row],[sentiment score]] &gt; 0.5, "Positive", IF(StockData[[#This Row],[sentiment score]] &lt; -0.5, "Negative", "Neutral"))</f>
        <v>Neutral</v>
      </c>
    </row>
    <row r="2204" spans="1:15" x14ac:dyDescent="0.3">
      <c r="A2204" s="1">
        <v>42633</v>
      </c>
      <c r="B2204" s="2">
        <v>206.85</v>
      </c>
      <c r="C2204" s="2">
        <v>207.75</v>
      </c>
      <c r="D2204" s="2">
        <v>203.91</v>
      </c>
      <c r="E2204" s="2">
        <v>204.64</v>
      </c>
      <c r="F2204" s="2">
        <v>2410488</v>
      </c>
      <c r="G2204" s="27" t="str">
        <f>TEXT(StockData[[#This Row],[Date]],"dddd")</f>
        <v>Tuesday</v>
      </c>
      <c r="H2204" s="27" t="str">
        <f>TEXT(StockData[[#This Row],[Date]],"mmm yyyy")</f>
        <v>Sep 2016</v>
      </c>
      <c r="I2204" s="2">
        <f>StockData[[#This Row],[high]] - StockData[[#This Row],[low]]</f>
        <v>3.8400000000000034</v>
      </c>
      <c r="J2204" s="27" t="str">
        <f>IF(StockData[[#This Row],[high]]=_xlfn.MAXIFS(StockData[high],StockData[Date],"&lt;="&amp;StockData[[#This Row],[Date]]),"New High","Repeat")</f>
        <v>Repeat</v>
      </c>
      <c r="K2204" s="27" t="str">
        <f>IF(StockData[[#This Row],[Spread]]&lt;5,"Low",IF(StockData[[#This Row],[Spread]]&lt;=15,"Medium","High"))</f>
        <v>Low</v>
      </c>
      <c r="L2204" s="27" t="str">
        <f>IF(StockData[[#This Row],[Spread]] &gt; AVERAGE(StockData[Spread]) * 1.2, "High", IF(StockData[[#This Row],[Spread]] &lt; AVERAGE(StockData[Spread]) * 0.8, "Low", "Medium"))</f>
        <v>Low</v>
      </c>
      <c r="M2204" s="13">
        <f>(StockData[[#This Row],[close]] - StockData[[#This Row],[open]] )/ StockData[[#This Row],[open]]</f>
        <v>-1.0684070582547779E-2</v>
      </c>
      <c r="N2204" s="27">
        <f>IF(StockData[[#This Row],[change%]] &gt; 0.02, 0.9, IF(StockData[[#This Row],[change%]] &lt; -0.02, -0.9, 0))</f>
        <v>0</v>
      </c>
      <c r="O2204" s="27" t="str">
        <f>IF(StockData[[#This Row],[sentiment score]] &gt; 0.5, "Positive", IF(StockData[[#This Row],[sentiment score]] &lt; -0.5, "Negative", "Neutral"))</f>
        <v>Neutral</v>
      </c>
    </row>
    <row r="2205" spans="1:15" x14ac:dyDescent="0.3">
      <c r="A2205" s="1">
        <v>42632</v>
      </c>
      <c r="B2205" s="2">
        <v>207</v>
      </c>
      <c r="C2205" s="2">
        <v>209.43</v>
      </c>
      <c r="D2205" s="2">
        <v>205</v>
      </c>
      <c r="E2205" s="2">
        <v>206.34</v>
      </c>
      <c r="F2205" s="2">
        <v>2299498</v>
      </c>
      <c r="G2205" s="27" t="str">
        <f>TEXT(StockData[[#This Row],[Date]],"dddd")</f>
        <v>Monday</v>
      </c>
      <c r="H2205" s="27" t="str">
        <f>TEXT(StockData[[#This Row],[Date]],"mmm yyyy")</f>
        <v>Sep 2016</v>
      </c>
      <c r="I2205" s="2">
        <f>StockData[[#This Row],[high]] - StockData[[#This Row],[low]]</f>
        <v>4.4300000000000068</v>
      </c>
      <c r="J2205" s="27" t="str">
        <f>IF(StockData[[#This Row],[high]]=_xlfn.MAXIFS(StockData[high],StockData[Date],"&lt;="&amp;StockData[[#This Row],[Date]]),"New High","Repeat")</f>
        <v>Repeat</v>
      </c>
      <c r="K2205" s="27" t="str">
        <f>IF(StockData[[#This Row],[Spread]]&lt;5,"Low",IF(StockData[[#This Row],[Spread]]&lt;=15,"Medium","High"))</f>
        <v>Low</v>
      </c>
      <c r="L2205" s="27" t="str">
        <f>IF(StockData[[#This Row],[Spread]] &gt; AVERAGE(StockData[Spread]) * 1.2, "High", IF(StockData[[#This Row],[Spread]] &lt; AVERAGE(StockData[Spread]) * 0.8, "Low", "Medium"))</f>
        <v>Low</v>
      </c>
      <c r="M2205" s="13">
        <f>(StockData[[#This Row],[close]] - StockData[[#This Row],[open]] )/ StockData[[#This Row],[open]]</f>
        <v>-3.1884057971014327E-3</v>
      </c>
      <c r="N2205" s="27">
        <f>IF(StockData[[#This Row],[change%]] &gt; 0.02, 0.9, IF(StockData[[#This Row],[change%]] &lt; -0.02, -0.9, 0))</f>
        <v>0</v>
      </c>
      <c r="O2205" s="27" t="str">
        <f>IF(StockData[[#This Row],[sentiment score]] &gt; 0.5, "Positive", IF(StockData[[#This Row],[sentiment score]] &lt; -0.5, "Negative", "Neutral"))</f>
        <v>Neutral</v>
      </c>
    </row>
    <row r="2206" spans="1:15" x14ac:dyDescent="0.3">
      <c r="A2206" s="1">
        <v>42629</v>
      </c>
      <c r="B2206" s="2">
        <v>200.42</v>
      </c>
      <c r="C2206" s="2">
        <v>205.7</v>
      </c>
      <c r="D2206" s="2">
        <v>199</v>
      </c>
      <c r="E2206" s="2">
        <v>205.4</v>
      </c>
      <c r="F2206" s="2">
        <v>3107808</v>
      </c>
      <c r="G2206" s="27" t="str">
        <f>TEXT(StockData[[#This Row],[Date]],"dddd")</f>
        <v>Friday</v>
      </c>
      <c r="H2206" s="27" t="str">
        <f>TEXT(StockData[[#This Row],[Date]],"mmm yyyy")</f>
        <v>Sep 2016</v>
      </c>
      <c r="I2206" s="2">
        <f>StockData[[#This Row],[high]] - StockData[[#This Row],[low]]</f>
        <v>6.6999999999999886</v>
      </c>
      <c r="J2206" s="27" t="str">
        <f>IF(StockData[[#This Row],[high]]=_xlfn.MAXIFS(StockData[high],StockData[Date],"&lt;="&amp;StockData[[#This Row],[Date]]),"New High","Repeat")</f>
        <v>Repeat</v>
      </c>
      <c r="K2206" s="27" t="str">
        <f>IF(StockData[[#This Row],[Spread]]&lt;5,"Low",IF(StockData[[#This Row],[Spread]]&lt;=15,"Medium","High"))</f>
        <v>Medium</v>
      </c>
      <c r="L2206" s="27" t="str">
        <f>IF(StockData[[#This Row],[Spread]] &gt; AVERAGE(StockData[Spread]) * 1.2, "High", IF(StockData[[#This Row],[Spread]] &lt; AVERAGE(StockData[Spread]) * 0.8, "Low", "Medium"))</f>
        <v>Low</v>
      </c>
      <c r="M2206" s="13">
        <f>(StockData[[#This Row],[close]] - StockData[[#This Row],[open]] )/ StockData[[#This Row],[open]]</f>
        <v>2.4847819578884434E-2</v>
      </c>
      <c r="N2206" s="27">
        <f>IF(StockData[[#This Row],[change%]] &gt; 0.02, 0.9, IF(StockData[[#This Row],[change%]] &lt; -0.02, -0.9, 0))</f>
        <v>0.9</v>
      </c>
      <c r="O2206" s="27" t="str">
        <f>IF(StockData[[#This Row],[sentiment score]] &gt; 0.5, "Positive", IF(StockData[[#This Row],[sentiment score]] &lt; -0.5, "Negative", "Neutral"))</f>
        <v>Positive</v>
      </c>
    </row>
    <row r="2207" spans="1:15" x14ac:dyDescent="0.3">
      <c r="A2207" s="1">
        <v>42628</v>
      </c>
      <c r="B2207" s="2">
        <v>196.49</v>
      </c>
      <c r="C2207" s="2">
        <v>202.51929999999999</v>
      </c>
      <c r="D2207" s="2">
        <v>196.4</v>
      </c>
      <c r="E2207" s="2">
        <v>200.42</v>
      </c>
      <c r="F2207" s="2">
        <v>3085115</v>
      </c>
      <c r="G2207" s="27" t="str">
        <f>TEXT(StockData[[#This Row],[Date]],"dddd")</f>
        <v>Thursday</v>
      </c>
      <c r="H2207" s="27" t="str">
        <f>TEXT(StockData[[#This Row],[Date]],"mmm yyyy")</f>
        <v>Sep 2016</v>
      </c>
      <c r="I2207" s="2">
        <f>StockData[[#This Row],[high]] - StockData[[#This Row],[low]]</f>
        <v>6.1192999999999813</v>
      </c>
      <c r="J2207" s="27" t="str">
        <f>IF(StockData[[#This Row],[high]]=_xlfn.MAXIFS(StockData[high],StockData[Date],"&lt;="&amp;StockData[[#This Row],[Date]]),"New High","Repeat")</f>
        <v>Repeat</v>
      </c>
      <c r="K2207" s="27" t="str">
        <f>IF(StockData[[#This Row],[Spread]]&lt;5,"Low",IF(StockData[[#This Row],[Spread]]&lt;=15,"Medium","High"))</f>
        <v>Medium</v>
      </c>
      <c r="L2207" s="27" t="str">
        <f>IF(StockData[[#This Row],[Spread]] &gt; AVERAGE(StockData[Spread]) * 1.2, "High", IF(StockData[[#This Row],[Spread]] &lt; AVERAGE(StockData[Spread]) * 0.8, "Low", "Medium"))</f>
        <v>Low</v>
      </c>
      <c r="M2207" s="13">
        <f>(StockData[[#This Row],[close]] - StockData[[#This Row],[open]] )/ StockData[[#This Row],[open]]</f>
        <v>2.0001017863504392E-2</v>
      </c>
      <c r="N2207" s="27">
        <f>IF(StockData[[#This Row],[change%]] &gt; 0.02, 0.9, IF(StockData[[#This Row],[change%]] &lt; -0.02, -0.9, 0))</f>
        <v>0.9</v>
      </c>
      <c r="O2207" s="27" t="str">
        <f>IF(StockData[[#This Row],[sentiment score]] &gt; 0.5, "Positive", IF(StockData[[#This Row],[sentiment score]] &lt; -0.5, "Negative", "Neutral"))</f>
        <v>Positive</v>
      </c>
    </row>
    <row r="2208" spans="1:15" x14ac:dyDescent="0.3">
      <c r="A2208" s="1">
        <v>42627</v>
      </c>
      <c r="B2208" s="2">
        <v>195.75</v>
      </c>
      <c r="C2208" s="2">
        <v>197.9248</v>
      </c>
      <c r="D2208" s="2">
        <v>194.8562</v>
      </c>
      <c r="E2208" s="2">
        <v>196.41</v>
      </c>
      <c r="F2208" s="2">
        <v>2259231</v>
      </c>
      <c r="G2208" s="27" t="str">
        <f>TEXT(StockData[[#This Row],[Date]],"dddd")</f>
        <v>Wednesday</v>
      </c>
      <c r="H2208" s="27" t="str">
        <f>TEXT(StockData[[#This Row],[Date]],"mmm yyyy")</f>
        <v>Sep 2016</v>
      </c>
      <c r="I2208" s="2">
        <f>StockData[[#This Row],[high]] - StockData[[#This Row],[low]]</f>
        <v>3.0686000000000035</v>
      </c>
      <c r="J2208" s="27" t="str">
        <f>IF(StockData[[#This Row],[high]]=_xlfn.MAXIFS(StockData[high],StockData[Date],"&lt;="&amp;StockData[[#This Row],[Date]]),"New High","Repeat")</f>
        <v>Repeat</v>
      </c>
      <c r="K2208" s="27" t="str">
        <f>IF(StockData[[#This Row],[Spread]]&lt;5,"Low",IF(StockData[[#This Row],[Spread]]&lt;=15,"Medium","High"))</f>
        <v>Low</v>
      </c>
      <c r="L2208" s="27" t="str">
        <f>IF(StockData[[#This Row],[Spread]] &gt; AVERAGE(StockData[Spread]) * 1.2, "High", IF(StockData[[#This Row],[Spread]] &lt; AVERAGE(StockData[Spread]) * 0.8, "Low", "Medium"))</f>
        <v>Low</v>
      </c>
      <c r="M2208" s="13">
        <f>(StockData[[#This Row],[close]] - StockData[[#This Row],[open]] )/ StockData[[#This Row],[open]]</f>
        <v>3.3716475095785267E-3</v>
      </c>
      <c r="N2208" s="27">
        <f>IF(StockData[[#This Row],[change%]] &gt; 0.02, 0.9, IF(StockData[[#This Row],[change%]] &lt; -0.02, -0.9, 0))</f>
        <v>0</v>
      </c>
      <c r="O2208" s="27" t="str">
        <f>IF(StockData[[#This Row],[sentiment score]] &gt; 0.5, "Positive", IF(StockData[[#This Row],[sentiment score]] &lt; -0.5, "Negative", "Neutral"))</f>
        <v>Neutral</v>
      </c>
    </row>
    <row r="2209" spans="1:15" x14ac:dyDescent="0.3">
      <c r="A2209" s="1">
        <v>42626</v>
      </c>
      <c r="B2209" s="2">
        <v>197.06</v>
      </c>
      <c r="C2209" s="2">
        <v>198.49</v>
      </c>
      <c r="D2209" s="2">
        <v>193.45</v>
      </c>
      <c r="E2209" s="2">
        <v>196.05</v>
      </c>
      <c r="F2209" s="2">
        <v>3589379</v>
      </c>
      <c r="G2209" s="27" t="str">
        <f>TEXT(StockData[[#This Row],[Date]],"dddd")</f>
        <v>Tuesday</v>
      </c>
      <c r="H2209" s="27" t="str">
        <f>TEXT(StockData[[#This Row],[Date]],"mmm yyyy")</f>
        <v>Sep 2016</v>
      </c>
      <c r="I2209" s="2">
        <f>StockData[[#This Row],[high]] - StockData[[#This Row],[low]]</f>
        <v>5.0400000000000205</v>
      </c>
      <c r="J2209" s="27" t="str">
        <f>IF(StockData[[#This Row],[high]]=_xlfn.MAXIFS(StockData[high],StockData[Date],"&lt;="&amp;StockData[[#This Row],[Date]]),"New High","Repeat")</f>
        <v>Repeat</v>
      </c>
      <c r="K2209" s="27" t="str">
        <f>IF(StockData[[#This Row],[Spread]]&lt;5,"Low",IF(StockData[[#This Row],[Spread]]&lt;=15,"Medium","High"))</f>
        <v>Medium</v>
      </c>
      <c r="L2209" s="27" t="str">
        <f>IF(StockData[[#This Row],[Spread]] &gt; AVERAGE(StockData[Spread]) * 1.2, "High", IF(StockData[[#This Row],[Spread]] &lt; AVERAGE(StockData[Spread]) * 0.8, "Low", "Medium"))</f>
        <v>Low</v>
      </c>
      <c r="M2209" s="13">
        <f>(StockData[[#This Row],[close]] - StockData[[#This Row],[open]] )/ StockData[[#This Row],[open]]</f>
        <v>-5.1253425352683997E-3</v>
      </c>
      <c r="N2209" s="27">
        <f>IF(StockData[[#This Row],[change%]] &gt; 0.02, 0.9, IF(StockData[[#This Row],[change%]] &lt; -0.02, -0.9, 0))</f>
        <v>0</v>
      </c>
      <c r="O2209" s="27" t="str">
        <f>IF(StockData[[#This Row],[sentiment score]] &gt; 0.5, "Positive", IF(StockData[[#This Row],[sentiment score]] &lt; -0.5, "Negative", "Neutral"))</f>
        <v>Neutral</v>
      </c>
    </row>
    <row r="2210" spans="1:15" x14ac:dyDescent="0.3">
      <c r="A2210" s="1">
        <v>42625</v>
      </c>
      <c r="B2210" s="2">
        <v>195</v>
      </c>
      <c r="C2210" s="2">
        <v>201.369</v>
      </c>
      <c r="D2210" s="2">
        <v>194.1</v>
      </c>
      <c r="E2210" s="2">
        <v>198.3</v>
      </c>
      <c r="F2210" s="2">
        <v>3715161</v>
      </c>
      <c r="G2210" s="27" t="str">
        <f>TEXT(StockData[[#This Row],[Date]],"dddd")</f>
        <v>Monday</v>
      </c>
      <c r="H2210" s="27" t="str">
        <f>TEXT(StockData[[#This Row],[Date]],"mmm yyyy")</f>
        <v>Sep 2016</v>
      </c>
      <c r="I2210" s="2">
        <f>StockData[[#This Row],[high]] - StockData[[#This Row],[low]]</f>
        <v>7.2690000000000055</v>
      </c>
      <c r="J2210" s="27" t="str">
        <f>IF(StockData[[#This Row],[high]]=_xlfn.MAXIFS(StockData[high],StockData[Date],"&lt;="&amp;StockData[[#This Row],[Date]]),"New High","Repeat")</f>
        <v>Repeat</v>
      </c>
      <c r="K2210" s="27" t="str">
        <f>IF(StockData[[#This Row],[Spread]]&lt;5,"Low",IF(StockData[[#This Row],[Spread]]&lt;=15,"Medium","High"))</f>
        <v>Medium</v>
      </c>
      <c r="L2210" s="27" t="str">
        <f>IF(StockData[[#This Row],[Spread]] &gt; AVERAGE(StockData[Spread]) * 1.2, "High", IF(StockData[[#This Row],[Spread]] &lt; AVERAGE(StockData[Spread]) * 0.8, "Low", "Medium"))</f>
        <v>Low</v>
      </c>
      <c r="M2210" s="13">
        <f>(StockData[[#This Row],[close]] - StockData[[#This Row],[open]] )/ StockData[[#This Row],[open]]</f>
        <v>1.6923076923076982E-2</v>
      </c>
      <c r="N2210" s="27">
        <f>IF(StockData[[#This Row],[change%]] &gt; 0.02, 0.9, IF(StockData[[#This Row],[change%]] &lt; -0.02, -0.9, 0))</f>
        <v>0</v>
      </c>
      <c r="O2210" s="27" t="str">
        <f>IF(StockData[[#This Row],[sentiment score]] &gt; 0.5, "Positive", IF(StockData[[#This Row],[sentiment score]] &lt; -0.5, "Negative", "Neutral"))</f>
        <v>Neutral</v>
      </c>
    </row>
    <row r="2211" spans="1:15" x14ac:dyDescent="0.3">
      <c r="A2211" s="1">
        <v>42622</v>
      </c>
      <c r="B2211" s="2">
        <v>199.09</v>
      </c>
      <c r="C2211" s="2">
        <v>199.92</v>
      </c>
      <c r="D2211" s="2">
        <v>193.7</v>
      </c>
      <c r="E2211" s="2">
        <v>194.47</v>
      </c>
      <c r="F2211" s="2">
        <v>3756992</v>
      </c>
      <c r="G2211" s="27" t="str">
        <f>TEXT(StockData[[#This Row],[Date]],"dddd")</f>
        <v>Friday</v>
      </c>
      <c r="H2211" s="27" t="str">
        <f>TEXT(StockData[[#This Row],[Date]],"mmm yyyy")</f>
        <v>Sep 2016</v>
      </c>
      <c r="I2211" s="2">
        <f>StockData[[#This Row],[high]] - StockData[[#This Row],[low]]</f>
        <v>6.2199999999999989</v>
      </c>
      <c r="J2211" s="27" t="str">
        <f>IF(StockData[[#This Row],[high]]=_xlfn.MAXIFS(StockData[high],StockData[Date],"&lt;="&amp;StockData[[#This Row],[Date]]),"New High","Repeat")</f>
        <v>Repeat</v>
      </c>
      <c r="K2211" s="27" t="str">
        <f>IF(StockData[[#This Row],[Spread]]&lt;5,"Low",IF(StockData[[#This Row],[Spread]]&lt;=15,"Medium","High"))</f>
        <v>Medium</v>
      </c>
      <c r="L2211" s="27" t="str">
        <f>IF(StockData[[#This Row],[Spread]] &gt; AVERAGE(StockData[Spread]) * 1.2, "High", IF(StockData[[#This Row],[Spread]] &lt; AVERAGE(StockData[Spread]) * 0.8, "Low", "Medium"))</f>
        <v>Low</v>
      </c>
      <c r="M2211" s="13">
        <f>(StockData[[#This Row],[close]] - StockData[[#This Row],[open]] )/ StockData[[#This Row],[open]]</f>
        <v>-2.320558541363205E-2</v>
      </c>
      <c r="N2211" s="27">
        <f>IF(StockData[[#This Row],[change%]] &gt; 0.02, 0.9, IF(StockData[[#This Row],[change%]] &lt; -0.02, -0.9, 0))</f>
        <v>-0.9</v>
      </c>
      <c r="O2211" s="27" t="str">
        <f>IF(StockData[[#This Row],[sentiment score]] &gt; 0.5, "Positive", IF(StockData[[#This Row],[sentiment score]] &lt; -0.5, "Negative", "Neutral"))</f>
        <v>Negative</v>
      </c>
    </row>
    <row r="2212" spans="1:15" x14ac:dyDescent="0.3">
      <c r="A2212" s="1">
        <v>42621</v>
      </c>
      <c r="B2212" s="2">
        <v>199.55</v>
      </c>
      <c r="C2212" s="2">
        <v>199.89</v>
      </c>
      <c r="D2212" s="2">
        <v>196.36</v>
      </c>
      <c r="E2212" s="2">
        <v>197.36</v>
      </c>
      <c r="F2212" s="2">
        <v>3377946</v>
      </c>
      <c r="G2212" s="27" t="str">
        <f>TEXT(StockData[[#This Row],[Date]],"dddd")</f>
        <v>Thursday</v>
      </c>
      <c r="H2212" s="27" t="str">
        <f>TEXT(StockData[[#This Row],[Date]],"mmm yyyy")</f>
        <v>Sep 2016</v>
      </c>
      <c r="I2212" s="2">
        <f>StockData[[#This Row],[high]] - StockData[[#This Row],[low]]</f>
        <v>3.5299999999999727</v>
      </c>
      <c r="J2212" s="27" t="str">
        <f>IF(StockData[[#This Row],[high]]=_xlfn.MAXIFS(StockData[high],StockData[Date],"&lt;="&amp;StockData[[#This Row],[Date]]),"New High","Repeat")</f>
        <v>Repeat</v>
      </c>
      <c r="K2212" s="27" t="str">
        <f>IF(StockData[[#This Row],[Spread]]&lt;5,"Low",IF(StockData[[#This Row],[Spread]]&lt;=15,"Medium","High"))</f>
        <v>Low</v>
      </c>
      <c r="L2212" s="27" t="str">
        <f>IF(StockData[[#This Row],[Spread]] &gt; AVERAGE(StockData[Spread]) * 1.2, "High", IF(StockData[[#This Row],[Spread]] &lt; AVERAGE(StockData[Spread]) * 0.8, "Low", "Medium"))</f>
        <v>Low</v>
      </c>
      <c r="M2212" s="13">
        <f>(StockData[[#This Row],[close]] - StockData[[#This Row],[open]] )/ StockData[[#This Row],[open]]</f>
        <v>-1.0974693059383601E-2</v>
      </c>
      <c r="N2212" s="27">
        <f>IF(StockData[[#This Row],[change%]] &gt; 0.02, 0.9, IF(StockData[[#This Row],[change%]] &lt; -0.02, -0.9, 0))</f>
        <v>0</v>
      </c>
      <c r="O2212" s="27" t="str">
        <f>IF(StockData[[#This Row],[sentiment score]] &gt; 0.5, "Positive", IF(StockData[[#This Row],[sentiment score]] &lt; -0.5, "Negative", "Neutral"))</f>
        <v>Neutral</v>
      </c>
    </row>
    <row r="2213" spans="1:15" x14ac:dyDescent="0.3">
      <c r="A2213" s="1">
        <v>42620</v>
      </c>
      <c r="B2213" s="2">
        <v>205.5</v>
      </c>
      <c r="C2213" s="2">
        <v>206.49680000000001</v>
      </c>
      <c r="D2213" s="2">
        <v>200.71</v>
      </c>
      <c r="E2213" s="2">
        <v>201.71</v>
      </c>
      <c r="F2213" s="2">
        <v>3640923</v>
      </c>
      <c r="G2213" s="27" t="str">
        <f>TEXT(StockData[[#This Row],[Date]],"dddd")</f>
        <v>Wednesday</v>
      </c>
      <c r="H2213" s="27" t="str">
        <f>TEXT(StockData[[#This Row],[Date]],"mmm yyyy")</f>
        <v>Sep 2016</v>
      </c>
      <c r="I2213" s="2">
        <f>StockData[[#This Row],[high]] - StockData[[#This Row],[low]]</f>
        <v>5.7867999999999995</v>
      </c>
      <c r="J2213" s="27" t="str">
        <f>IF(StockData[[#This Row],[high]]=_xlfn.MAXIFS(StockData[high],StockData[Date],"&lt;="&amp;StockData[[#This Row],[Date]]),"New High","Repeat")</f>
        <v>Repeat</v>
      </c>
      <c r="K2213" s="27" t="str">
        <f>IF(StockData[[#This Row],[Spread]]&lt;5,"Low",IF(StockData[[#This Row],[Spread]]&lt;=15,"Medium","High"))</f>
        <v>Medium</v>
      </c>
      <c r="L2213" s="27" t="str">
        <f>IF(StockData[[#This Row],[Spread]] &gt; AVERAGE(StockData[Spread]) * 1.2, "High", IF(StockData[[#This Row],[Spread]] &lt; AVERAGE(StockData[Spread]) * 0.8, "Low", "Medium"))</f>
        <v>Low</v>
      </c>
      <c r="M2213" s="13">
        <f>(StockData[[#This Row],[close]] - StockData[[#This Row],[open]] )/ StockData[[#This Row],[open]]</f>
        <v>-1.8442822384428185E-2</v>
      </c>
      <c r="N2213" s="27">
        <f>IF(StockData[[#This Row],[change%]] &gt; 0.02, 0.9, IF(StockData[[#This Row],[change%]] &lt; -0.02, -0.9, 0))</f>
        <v>0</v>
      </c>
      <c r="O2213" s="27" t="str">
        <f>IF(StockData[[#This Row],[sentiment score]] &gt; 0.5, "Positive", IF(StockData[[#This Row],[sentiment score]] &lt; -0.5, "Negative", "Neutral"))</f>
        <v>Neutral</v>
      </c>
    </row>
    <row r="2214" spans="1:15" x14ac:dyDescent="0.3">
      <c r="A2214" s="1">
        <v>42619</v>
      </c>
      <c r="B2214" s="2">
        <v>199.02</v>
      </c>
      <c r="C2214" s="2">
        <v>203.25</v>
      </c>
      <c r="D2214" s="2">
        <v>199</v>
      </c>
      <c r="E2214" s="2">
        <v>202.83</v>
      </c>
      <c r="F2214" s="2">
        <v>4390572</v>
      </c>
      <c r="G2214" s="27" t="str">
        <f>TEXT(StockData[[#This Row],[Date]],"dddd")</f>
        <v>Tuesday</v>
      </c>
      <c r="H2214" s="27" t="str">
        <f>TEXT(StockData[[#This Row],[Date]],"mmm yyyy")</f>
        <v>Sep 2016</v>
      </c>
      <c r="I2214" s="2">
        <f>StockData[[#This Row],[high]] - StockData[[#This Row],[low]]</f>
        <v>4.25</v>
      </c>
      <c r="J2214" s="27" t="str">
        <f>IF(StockData[[#This Row],[high]]=_xlfn.MAXIFS(StockData[high],StockData[Date],"&lt;="&amp;StockData[[#This Row],[Date]]),"New High","Repeat")</f>
        <v>Repeat</v>
      </c>
      <c r="K2214" s="27" t="str">
        <f>IF(StockData[[#This Row],[Spread]]&lt;5,"Low",IF(StockData[[#This Row],[Spread]]&lt;=15,"Medium","High"))</f>
        <v>Low</v>
      </c>
      <c r="L2214" s="27" t="str">
        <f>IF(StockData[[#This Row],[Spread]] &gt; AVERAGE(StockData[Spread]) * 1.2, "High", IF(StockData[[#This Row],[Spread]] &lt; AVERAGE(StockData[Spread]) * 0.8, "Low", "Medium"))</f>
        <v>Low</v>
      </c>
      <c r="M2214" s="13">
        <f>(StockData[[#This Row],[close]] - StockData[[#This Row],[open]] )/ StockData[[#This Row],[open]]</f>
        <v>1.9143804642749482E-2</v>
      </c>
      <c r="N2214" s="27">
        <f>IF(StockData[[#This Row],[change%]] &gt; 0.02, 0.9, IF(StockData[[#This Row],[change%]] &lt; -0.02, -0.9, 0))</f>
        <v>0</v>
      </c>
      <c r="O2214" s="27" t="str">
        <f>IF(StockData[[#This Row],[sentiment score]] &gt; 0.5, "Positive", IF(StockData[[#This Row],[sentiment score]] &lt; -0.5, "Negative", "Neutral"))</f>
        <v>Neutral</v>
      </c>
    </row>
    <row r="2215" spans="1:15" x14ac:dyDescent="0.3">
      <c r="A2215" s="1">
        <v>42615</v>
      </c>
      <c r="B2215" s="2">
        <v>202.33</v>
      </c>
      <c r="C2215" s="2">
        <v>203.2</v>
      </c>
      <c r="D2215" s="2">
        <v>196.2</v>
      </c>
      <c r="E2215" s="2">
        <v>197.78</v>
      </c>
      <c r="F2215" s="2">
        <v>5977413</v>
      </c>
      <c r="G2215" s="27" t="str">
        <f>TEXT(StockData[[#This Row],[Date]],"dddd")</f>
        <v>Friday</v>
      </c>
      <c r="H2215" s="27" t="str">
        <f>TEXT(StockData[[#This Row],[Date]],"mmm yyyy")</f>
        <v>Sep 2016</v>
      </c>
      <c r="I2215" s="2">
        <f>StockData[[#This Row],[high]] - StockData[[#This Row],[low]]</f>
        <v>7</v>
      </c>
      <c r="J2215" s="27" t="str">
        <f>IF(StockData[[#This Row],[high]]=_xlfn.MAXIFS(StockData[high],StockData[Date],"&lt;="&amp;StockData[[#This Row],[Date]]),"New High","Repeat")</f>
        <v>Repeat</v>
      </c>
      <c r="K2215" s="27" t="str">
        <f>IF(StockData[[#This Row],[Spread]]&lt;5,"Low",IF(StockData[[#This Row],[Spread]]&lt;=15,"Medium","High"))</f>
        <v>Medium</v>
      </c>
      <c r="L2215" s="27" t="str">
        <f>IF(StockData[[#This Row],[Spread]] &gt; AVERAGE(StockData[Spread]) * 1.2, "High", IF(StockData[[#This Row],[Spread]] &lt; AVERAGE(StockData[Spread]) * 0.8, "Low", "Medium"))</f>
        <v>Low</v>
      </c>
      <c r="M2215" s="13">
        <f>(StockData[[#This Row],[close]] - StockData[[#This Row],[open]] )/ StockData[[#This Row],[open]]</f>
        <v>-2.2488014629565616E-2</v>
      </c>
      <c r="N2215" s="27">
        <f>IF(StockData[[#This Row],[change%]] &gt; 0.02, 0.9, IF(StockData[[#This Row],[change%]] &lt; -0.02, -0.9, 0))</f>
        <v>-0.9</v>
      </c>
      <c r="O2215" s="27" t="str">
        <f>IF(StockData[[#This Row],[sentiment score]] &gt; 0.5, "Positive", IF(StockData[[#This Row],[sentiment score]] &lt; -0.5, "Negative", "Neutral"))</f>
        <v>Negative</v>
      </c>
    </row>
    <row r="2216" spans="1:15" x14ac:dyDescent="0.3">
      <c r="A2216" s="1">
        <v>42614</v>
      </c>
      <c r="B2216" s="2">
        <v>209.01</v>
      </c>
      <c r="C2216" s="2">
        <v>211.09989999999999</v>
      </c>
      <c r="D2216" s="2">
        <v>200.5</v>
      </c>
      <c r="E2216" s="2">
        <v>200.77</v>
      </c>
      <c r="F2216" s="2">
        <v>7943138</v>
      </c>
      <c r="G2216" s="27" t="str">
        <f>TEXT(StockData[[#This Row],[Date]],"dddd")</f>
        <v>Thursday</v>
      </c>
      <c r="H2216" s="27" t="str">
        <f>TEXT(StockData[[#This Row],[Date]],"mmm yyyy")</f>
        <v>Sep 2016</v>
      </c>
      <c r="I2216" s="2">
        <f>StockData[[#This Row],[high]] - StockData[[#This Row],[low]]</f>
        <v>10.599899999999991</v>
      </c>
      <c r="J2216" s="27" t="str">
        <f>IF(StockData[[#This Row],[high]]=_xlfn.MAXIFS(StockData[high],StockData[Date],"&lt;="&amp;StockData[[#This Row],[Date]]),"New High","Repeat")</f>
        <v>Repeat</v>
      </c>
      <c r="K2216" s="27" t="str">
        <f>IF(StockData[[#This Row],[Spread]]&lt;5,"Low",IF(StockData[[#This Row],[Spread]]&lt;=15,"Medium","High"))</f>
        <v>Medium</v>
      </c>
      <c r="L2216" s="27" t="str">
        <f>IF(StockData[[#This Row],[Spread]] &gt; AVERAGE(StockData[Spread]) * 1.2, "High", IF(StockData[[#This Row],[Spread]] &lt; AVERAGE(StockData[Spread]) * 0.8, "Low", "Medium"))</f>
        <v>Low</v>
      </c>
      <c r="M2216" s="13">
        <f>(StockData[[#This Row],[close]] - StockData[[#This Row],[open]] )/ StockData[[#This Row],[open]]</f>
        <v>-3.9423951007128755E-2</v>
      </c>
      <c r="N2216" s="27">
        <f>IF(StockData[[#This Row],[change%]] &gt; 0.02, 0.9, IF(StockData[[#This Row],[change%]] &lt; -0.02, -0.9, 0))</f>
        <v>-0.9</v>
      </c>
      <c r="O2216" s="27" t="str">
        <f>IF(StockData[[#This Row],[sentiment score]] &gt; 0.5, "Positive", IF(StockData[[#This Row],[sentiment score]] &lt; -0.5, "Negative", "Neutral"))</f>
        <v>Negative</v>
      </c>
    </row>
    <row r="2217" spans="1:15" x14ac:dyDescent="0.3">
      <c r="A2217" s="1">
        <v>42613</v>
      </c>
      <c r="B2217" s="2">
        <v>210.43</v>
      </c>
      <c r="C2217" s="2">
        <v>212.6</v>
      </c>
      <c r="D2217" s="2">
        <v>208.65</v>
      </c>
      <c r="E2217" s="2">
        <v>212.01</v>
      </c>
      <c r="F2217" s="2">
        <v>3276548</v>
      </c>
      <c r="G2217" s="27" t="str">
        <f>TEXT(StockData[[#This Row],[Date]],"dddd")</f>
        <v>Wednesday</v>
      </c>
      <c r="H2217" s="27" t="str">
        <f>TEXT(StockData[[#This Row],[Date]],"mmm yyyy")</f>
        <v>Aug 2016</v>
      </c>
      <c r="I2217" s="2">
        <f>StockData[[#This Row],[high]] - StockData[[#This Row],[low]]</f>
        <v>3.9499999999999886</v>
      </c>
      <c r="J2217" s="27" t="str">
        <f>IF(StockData[[#This Row],[high]]=_xlfn.MAXIFS(StockData[high],StockData[Date],"&lt;="&amp;StockData[[#This Row],[Date]]),"New High","Repeat")</f>
        <v>Repeat</v>
      </c>
      <c r="K2217" s="27" t="str">
        <f>IF(StockData[[#This Row],[Spread]]&lt;5,"Low",IF(StockData[[#This Row],[Spread]]&lt;=15,"Medium","High"))</f>
        <v>Low</v>
      </c>
      <c r="L2217" s="27" t="str">
        <f>IF(StockData[[#This Row],[Spread]] &gt; AVERAGE(StockData[Spread]) * 1.2, "High", IF(StockData[[#This Row],[Spread]] &lt; AVERAGE(StockData[Spread]) * 0.8, "Low", "Medium"))</f>
        <v>Low</v>
      </c>
      <c r="M2217" s="13">
        <f>(StockData[[#This Row],[close]] - StockData[[#This Row],[open]] )/ StockData[[#This Row],[open]]</f>
        <v>7.5084351090623199E-3</v>
      </c>
      <c r="N2217" s="27">
        <f>IF(StockData[[#This Row],[change%]] &gt; 0.02, 0.9, IF(StockData[[#This Row],[change%]] &lt; -0.02, -0.9, 0))</f>
        <v>0</v>
      </c>
      <c r="O2217" s="27" t="str">
        <f>IF(StockData[[#This Row],[sentiment score]] &gt; 0.5, "Positive", IF(StockData[[#This Row],[sentiment score]] &lt; -0.5, "Negative", "Neutral"))</f>
        <v>Neutral</v>
      </c>
    </row>
    <row r="2218" spans="1:15" x14ac:dyDescent="0.3">
      <c r="A2218" s="1">
        <v>42612</v>
      </c>
      <c r="B2218" s="2">
        <v>216.11</v>
      </c>
      <c r="C2218" s="2">
        <v>216.11</v>
      </c>
      <c r="D2218" s="2">
        <v>210.52</v>
      </c>
      <c r="E2218" s="2">
        <v>211.34</v>
      </c>
      <c r="F2218" s="2">
        <v>3168862</v>
      </c>
      <c r="G2218" s="27" t="str">
        <f>TEXT(StockData[[#This Row],[Date]],"dddd")</f>
        <v>Tuesday</v>
      </c>
      <c r="H2218" s="27" t="str">
        <f>TEXT(StockData[[#This Row],[Date]],"mmm yyyy")</f>
        <v>Aug 2016</v>
      </c>
      <c r="I2218" s="2">
        <f>StockData[[#This Row],[high]] - StockData[[#This Row],[low]]</f>
        <v>5.5900000000000034</v>
      </c>
      <c r="J2218" s="27" t="str">
        <f>IF(StockData[[#This Row],[high]]=_xlfn.MAXIFS(StockData[high],StockData[Date],"&lt;="&amp;StockData[[#This Row],[Date]]),"New High","Repeat")</f>
        <v>Repeat</v>
      </c>
      <c r="K2218" s="27" t="str">
        <f>IF(StockData[[#This Row],[Spread]]&lt;5,"Low",IF(StockData[[#This Row],[Spread]]&lt;=15,"Medium","High"))</f>
        <v>Medium</v>
      </c>
      <c r="L2218" s="27" t="str">
        <f>IF(StockData[[#This Row],[Spread]] &gt; AVERAGE(StockData[Spread]) * 1.2, "High", IF(StockData[[#This Row],[Spread]] &lt; AVERAGE(StockData[Spread]) * 0.8, "Low", "Medium"))</f>
        <v>Low</v>
      </c>
      <c r="M2218" s="13">
        <f>(StockData[[#This Row],[close]] - StockData[[#This Row],[open]] )/ StockData[[#This Row],[open]]</f>
        <v>-2.2072092915644857E-2</v>
      </c>
      <c r="N2218" s="27">
        <f>IF(StockData[[#This Row],[change%]] &gt; 0.02, 0.9, IF(StockData[[#This Row],[change%]] &lt; -0.02, -0.9, 0))</f>
        <v>-0.9</v>
      </c>
      <c r="O2218" s="27" t="str">
        <f>IF(StockData[[#This Row],[sentiment score]] &gt; 0.5, "Positive", IF(StockData[[#This Row],[sentiment score]] &lt; -0.5, "Negative", "Neutral"))</f>
        <v>Negative</v>
      </c>
    </row>
    <row r="2219" spans="1:15" x14ac:dyDescent="0.3">
      <c r="A2219" s="1">
        <v>42611</v>
      </c>
      <c r="B2219" s="2">
        <v>220.15</v>
      </c>
      <c r="C2219" s="2">
        <v>220.4</v>
      </c>
      <c r="D2219" s="2">
        <v>215</v>
      </c>
      <c r="E2219" s="2">
        <v>215.2</v>
      </c>
      <c r="F2219" s="2">
        <v>3266334</v>
      </c>
      <c r="G2219" s="27" t="str">
        <f>TEXT(StockData[[#This Row],[Date]],"dddd")</f>
        <v>Monday</v>
      </c>
      <c r="H2219" s="27" t="str">
        <f>TEXT(StockData[[#This Row],[Date]],"mmm yyyy")</f>
        <v>Aug 2016</v>
      </c>
      <c r="I2219" s="2">
        <f>StockData[[#This Row],[high]] - StockData[[#This Row],[low]]</f>
        <v>5.4000000000000057</v>
      </c>
      <c r="J2219" s="27" t="str">
        <f>IF(StockData[[#This Row],[high]]=_xlfn.MAXIFS(StockData[high],StockData[Date],"&lt;="&amp;StockData[[#This Row],[Date]]),"New High","Repeat")</f>
        <v>Repeat</v>
      </c>
      <c r="K2219" s="27" t="str">
        <f>IF(StockData[[#This Row],[Spread]]&lt;5,"Low",IF(StockData[[#This Row],[Spread]]&lt;=15,"Medium","High"))</f>
        <v>Medium</v>
      </c>
      <c r="L2219" s="27" t="str">
        <f>IF(StockData[[#This Row],[Spread]] &gt; AVERAGE(StockData[Spread]) * 1.2, "High", IF(StockData[[#This Row],[Spread]] &lt; AVERAGE(StockData[Spread]) * 0.8, "Low", "Medium"))</f>
        <v>Low</v>
      </c>
      <c r="M2219" s="13">
        <f>(StockData[[#This Row],[close]] - StockData[[#This Row],[open]] )/ StockData[[#This Row],[open]]</f>
        <v>-2.2484669543493149E-2</v>
      </c>
      <c r="N2219" s="27">
        <f>IF(StockData[[#This Row],[change%]] &gt; 0.02, 0.9, IF(StockData[[#This Row],[change%]] &lt; -0.02, -0.9, 0))</f>
        <v>-0.9</v>
      </c>
      <c r="O2219" s="27" t="str">
        <f>IF(StockData[[#This Row],[sentiment score]] &gt; 0.5, "Positive", IF(StockData[[#This Row],[sentiment score]] &lt; -0.5, "Negative", "Neutral"))</f>
        <v>Negative</v>
      </c>
    </row>
    <row r="2220" spans="1:15" x14ac:dyDescent="0.3">
      <c r="A2220" s="1">
        <v>42608</v>
      </c>
      <c r="B2220" s="2">
        <v>222.14</v>
      </c>
      <c r="C2220" s="2">
        <v>222.85499999999999</v>
      </c>
      <c r="D2220" s="2">
        <v>218.82</v>
      </c>
      <c r="E2220" s="2">
        <v>219.99</v>
      </c>
      <c r="F2220" s="2">
        <v>2238992</v>
      </c>
      <c r="G2220" s="27" t="str">
        <f>TEXT(StockData[[#This Row],[Date]],"dddd")</f>
        <v>Friday</v>
      </c>
      <c r="H2220" s="27" t="str">
        <f>TEXT(StockData[[#This Row],[Date]],"mmm yyyy")</f>
        <v>Aug 2016</v>
      </c>
      <c r="I2220" s="2">
        <f>StockData[[#This Row],[high]] - StockData[[#This Row],[low]]</f>
        <v>4.0349999999999966</v>
      </c>
      <c r="J2220" s="27" t="str">
        <f>IF(StockData[[#This Row],[high]]=_xlfn.MAXIFS(StockData[high],StockData[Date],"&lt;="&amp;StockData[[#This Row],[Date]]),"New High","Repeat")</f>
        <v>Repeat</v>
      </c>
      <c r="K2220" s="27" t="str">
        <f>IF(StockData[[#This Row],[Spread]]&lt;5,"Low",IF(StockData[[#This Row],[Spread]]&lt;=15,"Medium","High"))</f>
        <v>Low</v>
      </c>
      <c r="L2220" s="27" t="str">
        <f>IF(StockData[[#This Row],[Spread]] &gt; AVERAGE(StockData[Spread]) * 1.2, "High", IF(StockData[[#This Row],[Spread]] &lt; AVERAGE(StockData[Spread]) * 0.8, "Low", "Medium"))</f>
        <v>Low</v>
      </c>
      <c r="M2220" s="13">
        <f>(StockData[[#This Row],[close]] - StockData[[#This Row],[open]] )/ StockData[[#This Row],[open]]</f>
        <v>-9.6785810749976473E-3</v>
      </c>
      <c r="N2220" s="27">
        <f>IF(StockData[[#This Row],[change%]] &gt; 0.02, 0.9, IF(StockData[[#This Row],[change%]] &lt; -0.02, -0.9, 0))</f>
        <v>0</v>
      </c>
      <c r="O2220" s="27" t="str">
        <f>IF(StockData[[#This Row],[sentiment score]] &gt; 0.5, "Positive", IF(StockData[[#This Row],[sentiment score]] &lt; -0.5, "Negative", "Neutral"))</f>
        <v>Neutral</v>
      </c>
    </row>
    <row r="2221" spans="1:15" x14ac:dyDescent="0.3">
      <c r="A2221" s="1">
        <v>42607</v>
      </c>
      <c r="B2221" s="2">
        <v>223.11</v>
      </c>
      <c r="C2221" s="2">
        <v>223.8</v>
      </c>
      <c r="D2221" s="2">
        <v>220.77</v>
      </c>
      <c r="E2221" s="2">
        <v>220.96</v>
      </c>
      <c r="F2221" s="2">
        <v>1762519</v>
      </c>
      <c r="G2221" s="27" t="str">
        <f>TEXT(StockData[[#This Row],[Date]],"dddd")</f>
        <v>Thursday</v>
      </c>
      <c r="H2221" s="27" t="str">
        <f>TEXT(StockData[[#This Row],[Date]],"mmm yyyy")</f>
        <v>Aug 2016</v>
      </c>
      <c r="I2221" s="2">
        <f>StockData[[#This Row],[high]] - StockData[[#This Row],[low]]</f>
        <v>3.0300000000000011</v>
      </c>
      <c r="J2221" s="27" t="str">
        <f>IF(StockData[[#This Row],[high]]=_xlfn.MAXIFS(StockData[high],StockData[Date],"&lt;="&amp;StockData[[#This Row],[Date]]),"New High","Repeat")</f>
        <v>Repeat</v>
      </c>
      <c r="K2221" s="27" t="str">
        <f>IF(StockData[[#This Row],[Spread]]&lt;5,"Low",IF(StockData[[#This Row],[Spread]]&lt;=15,"Medium","High"))</f>
        <v>Low</v>
      </c>
      <c r="L2221" s="27" t="str">
        <f>IF(StockData[[#This Row],[Spread]] &gt; AVERAGE(StockData[Spread]) * 1.2, "High", IF(StockData[[#This Row],[Spread]] &lt; AVERAGE(StockData[Spread]) * 0.8, "Low", "Medium"))</f>
        <v>Low</v>
      </c>
      <c r="M2221" s="13">
        <f>(StockData[[#This Row],[close]] - StockData[[#This Row],[open]] )/ StockData[[#This Row],[open]]</f>
        <v>-9.6365021738156319E-3</v>
      </c>
      <c r="N2221" s="27">
        <f>IF(StockData[[#This Row],[change%]] &gt; 0.02, 0.9, IF(StockData[[#This Row],[change%]] &lt; -0.02, -0.9, 0))</f>
        <v>0</v>
      </c>
      <c r="O2221" s="27" t="str">
        <f>IF(StockData[[#This Row],[sentiment score]] &gt; 0.5, "Positive", IF(StockData[[#This Row],[sentiment score]] &lt; -0.5, "Negative", "Neutral"))</f>
        <v>Neutral</v>
      </c>
    </row>
    <row r="2222" spans="1:15" x14ac:dyDescent="0.3">
      <c r="A2222" s="1">
        <v>42606</v>
      </c>
      <c r="B2222" s="2">
        <v>227.05</v>
      </c>
      <c r="C2222" s="2">
        <v>227.15</v>
      </c>
      <c r="D2222" s="2">
        <v>222.22</v>
      </c>
      <c r="E2222" s="2">
        <v>222.62</v>
      </c>
      <c r="F2222" s="2">
        <v>2570693</v>
      </c>
      <c r="G2222" s="27" t="str">
        <f>TEXT(StockData[[#This Row],[Date]],"dddd")</f>
        <v>Wednesday</v>
      </c>
      <c r="H2222" s="27" t="str">
        <f>TEXT(StockData[[#This Row],[Date]],"mmm yyyy")</f>
        <v>Aug 2016</v>
      </c>
      <c r="I2222" s="2">
        <f>StockData[[#This Row],[high]] - StockData[[#This Row],[low]]</f>
        <v>4.9300000000000068</v>
      </c>
      <c r="J2222" s="27" t="str">
        <f>IF(StockData[[#This Row],[high]]=_xlfn.MAXIFS(StockData[high],StockData[Date],"&lt;="&amp;StockData[[#This Row],[Date]]),"New High","Repeat")</f>
        <v>Repeat</v>
      </c>
      <c r="K2222" s="27" t="str">
        <f>IF(StockData[[#This Row],[Spread]]&lt;5,"Low",IF(StockData[[#This Row],[Spread]]&lt;=15,"Medium","High"))</f>
        <v>Low</v>
      </c>
      <c r="L2222" s="27" t="str">
        <f>IF(StockData[[#This Row],[Spread]] &gt; AVERAGE(StockData[Spread]) * 1.2, "High", IF(StockData[[#This Row],[Spread]] &lt; AVERAGE(StockData[Spread]) * 0.8, "Low", "Medium"))</f>
        <v>Low</v>
      </c>
      <c r="M2222" s="13">
        <f>(StockData[[#This Row],[close]] - StockData[[#This Row],[open]] )/ StockData[[#This Row],[open]]</f>
        <v>-1.951112089848054E-2</v>
      </c>
      <c r="N2222" s="27">
        <f>IF(StockData[[#This Row],[change%]] &gt; 0.02, 0.9, IF(StockData[[#This Row],[change%]] &lt; -0.02, -0.9, 0))</f>
        <v>0</v>
      </c>
      <c r="O2222" s="27" t="str">
        <f>IF(StockData[[#This Row],[sentiment score]] &gt; 0.5, "Positive", IF(StockData[[#This Row],[sentiment score]] &lt; -0.5, "Negative", "Neutral"))</f>
        <v>Neutral</v>
      </c>
    </row>
    <row r="2223" spans="1:15" x14ac:dyDescent="0.3">
      <c r="A2223" s="1">
        <v>42605</v>
      </c>
      <c r="B2223" s="2">
        <v>224.32</v>
      </c>
      <c r="C2223" s="2">
        <v>228.49</v>
      </c>
      <c r="D2223" s="2">
        <v>222.8</v>
      </c>
      <c r="E2223" s="2">
        <v>224.84</v>
      </c>
      <c r="F2223" s="2">
        <v>4784418</v>
      </c>
      <c r="G2223" s="27" t="str">
        <f>TEXT(StockData[[#This Row],[Date]],"dddd")</f>
        <v>Tuesday</v>
      </c>
      <c r="H2223" s="27" t="str">
        <f>TEXT(StockData[[#This Row],[Date]],"mmm yyyy")</f>
        <v>Aug 2016</v>
      </c>
      <c r="I2223" s="2">
        <f>StockData[[#This Row],[high]] - StockData[[#This Row],[low]]</f>
        <v>5.6899999999999977</v>
      </c>
      <c r="J2223" s="27" t="str">
        <f>IF(StockData[[#This Row],[high]]=_xlfn.MAXIFS(StockData[high],StockData[Date],"&lt;="&amp;StockData[[#This Row],[Date]]),"New High","Repeat")</f>
        <v>Repeat</v>
      </c>
      <c r="K2223" s="27" t="str">
        <f>IF(StockData[[#This Row],[Spread]]&lt;5,"Low",IF(StockData[[#This Row],[Spread]]&lt;=15,"Medium","High"))</f>
        <v>Medium</v>
      </c>
      <c r="L2223" s="27" t="str">
        <f>IF(StockData[[#This Row],[Spread]] &gt; AVERAGE(StockData[Spread]) * 1.2, "High", IF(StockData[[#This Row],[Spread]] &lt; AVERAGE(StockData[Spread]) * 0.8, "Low", "Medium"))</f>
        <v>Low</v>
      </c>
      <c r="M2223" s="13">
        <f>(StockData[[#This Row],[close]] - StockData[[#This Row],[open]] )/ StockData[[#This Row],[open]]</f>
        <v>2.3181169757489758E-3</v>
      </c>
      <c r="N2223" s="27">
        <f>IF(StockData[[#This Row],[change%]] &gt; 0.02, 0.9, IF(StockData[[#This Row],[change%]] &lt; -0.02, -0.9, 0))</f>
        <v>0</v>
      </c>
      <c r="O2223" s="27" t="str">
        <f>IF(StockData[[#This Row],[sentiment score]] &gt; 0.5, "Positive", IF(StockData[[#This Row],[sentiment score]] &lt; -0.5, "Negative", "Neutral"))</f>
        <v>Neutral</v>
      </c>
    </row>
    <row r="2224" spans="1:15" x14ac:dyDescent="0.3">
      <c r="A2224" s="1">
        <v>42604</v>
      </c>
      <c r="B2224" s="2">
        <v>224.17</v>
      </c>
      <c r="C2224" s="2">
        <v>225.11</v>
      </c>
      <c r="D2224" s="2">
        <v>222.68</v>
      </c>
      <c r="E2224" s="2">
        <v>222.93</v>
      </c>
      <c r="F2224" s="2">
        <v>2065493</v>
      </c>
      <c r="G2224" s="27" t="str">
        <f>TEXT(StockData[[#This Row],[Date]],"dddd")</f>
        <v>Monday</v>
      </c>
      <c r="H2224" s="27" t="str">
        <f>TEXT(StockData[[#This Row],[Date]],"mmm yyyy")</f>
        <v>Aug 2016</v>
      </c>
      <c r="I2224" s="2">
        <f>StockData[[#This Row],[high]] - StockData[[#This Row],[low]]</f>
        <v>2.4300000000000068</v>
      </c>
      <c r="J2224" s="27" t="str">
        <f>IF(StockData[[#This Row],[high]]=_xlfn.MAXIFS(StockData[high],StockData[Date],"&lt;="&amp;StockData[[#This Row],[Date]]),"New High","Repeat")</f>
        <v>Repeat</v>
      </c>
      <c r="K2224" s="27" t="str">
        <f>IF(StockData[[#This Row],[Spread]]&lt;5,"Low",IF(StockData[[#This Row],[Spread]]&lt;=15,"Medium","High"))</f>
        <v>Low</v>
      </c>
      <c r="L2224" s="27" t="str">
        <f>IF(StockData[[#This Row],[Spread]] &gt; AVERAGE(StockData[Spread]) * 1.2, "High", IF(StockData[[#This Row],[Spread]] &lt; AVERAGE(StockData[Spread]) * 0.8, "Low", "Medium"))</f>
        <v>Low</v>
      </c>
      <c r="M2224" s="13">
        <f>(StockData[[#This Row],[close]] - StockData[[#This Row],[open]] )/ StockData[[#This Row],[open]]</f>
        <v>-5.5315162599811783E-3</v>
      </c>
      <c r="N2224" s="27">
        <f>IF(StockData[[#This Row],[change%]] &gt; 0.02, 0.9, IF(StockData[[#This Row],[change%]] &lt; -0.02, -0.9, 0))</f>
        <v>0</v>
      </c>
      <c r="O2224" s="27" t="str">
        <f>IF(StockData[[#This Row],[sentiment score]] &gt; 0.5, "Positive", IF(StockData[[#This Row],[sentiment score]] &lt; -0.5, "Negative", "Neutral"))</f>
        <v>Neutral</v>
      </c>
    </row>
    <row r="2225" spans="1:15" x14ac:dyDescent="0.3">
      <c r="A2225" s="1">
        <v>42601</v>
      </c>
      <c r="B2225" s="2">
        <v>223.54</v>
      </c>
      <c r="C2225" s="2">
        <v>225.16900000000001</v>
      </c>
      <c r="D2225" s="2">
        <v>222.53</v>
      </c>
      <c r="E2225" s="2">
        <v>225</v>
      </c>
      <c r="F2225" s="2">
        <v>1659530</v>
      </c>
      <c r="G2225" s="27" t="str">
        <f>TEXT(StockData[[#This Row],[Date]],"dddd")</f>
        <v>Friday</v>
      </c>
      <c r="H2225" s="27" t="str">
        <f>TEXT(StockData[[#This Row],[Date]],"mmm yyyy")</f>
        <v>Aug 2016</v>
      </c>
      <c r="I2225" s="2">
        <f>StockData[[#This Row],[high]] - StockData[[#This Row],[low]]</f>
        <v>2.63900000000001</v>
      </c>
      <c r="J2225" s="27" t="str">
        <f>IF(StockData[[#This Row],[high]]=_xlfn.MAXIFS(StockData[high],StockData[Date],"&lt;="&amp;StockData[[#This Row],[Date]]),"New High","Repeat")</f>
        <v>Repeat</v>
      </c>
      <c r="K2225" s="27" t="str">
        <f>IF(StockData[[#This Row],[Spread]]&lt;5,"Low",IF(StockData[[#This Row],[Spread]]&lt;=15,"Medium","High"))</f>
        <v>Low</v>
      </c>
      <c r="L2225" s="27" t="str">
        <f>IF(StockData[[#This Row],[Spread]] &gt; AVERAGE(StockData[Spread]) * 1.2, "High", IF(StockData[[#This Row],[Spread]] &lt; AVERAGE(StockData[Spread]) * 0.8, "Low", "Medium"))</f>
        <v>Low</v>
      </c>
      <c r="M2225" s="13">
        <f>(StockData[[#This Row],[close]] - StockData[[#This Row],[open]] )/ StockData[[#This Row],[open]]</f>
        <v>6.5312695714413883E-3</v>
      </c>
      <c r="N2225" s="27">
        <f>IF(StockData[[#This Row],[change%]] &gt; 0.02, 0.9, IF(StockData[[#This Row],[change%]] &lt; -0.02, -0.9, 0))</f>
        <v>0</v>
      </c>
      <c r="O2225" s="27" t="str">
        <f>IF(StockData[[#This Row],[sentiment score]] &gt; 0.5, "Positive", IF(StockData[[#This Row],[sentiment score]] &lt; -0.5, "Negative", "Neutral"))</f>
        <v>Neutral</v>
      </c>
    </row>
    <row r="2226" spans="1:15" x14ac:dyDescent="0.3">
      <c r="A2226" s="1">
        <v>42600</v>
      </c>
      <c r="B2226" s="2">
        <v>223.82</v>
      </c>
      <c r="C2226" s="2">
        <v>225.66</v>
      </c>
      <c r="D2226" s="2">
        <v>222.29</v>
      </c>
      <c r="E2226" s="2">
        <v>223.51</v>
      </c>
      <c r="F2226" s="2">
        <v>1714467</v>
      </c>
      <c r="G2226" s="27" t="str">
        <f>TEXT(StockData[[#This Row],[Date]],"dddd")</f>
        <v>Thursday</v>
      </c>
      <c r="H2226" s="27" t="str">
        <f>TEXT(StockData[[#This Row],[Date]],"mmm yyyy")</f>
        <v>Aug 2016</v>
      </c>
      <c r="I2226" s="2">
        <f>StockData[[#This Row],[high]] - StockData[[#This Row],[low]]</f>
        <v>3.3700000000000045</v>
      </c>
      <c r="J2226" s="27" t="str">
        <f>IF(StockData[[#This Row],[high]]=_xlfn.MAXIFS(StockData[high],StockData[Date],"&lt;="&amp;StockData[[#This Row],[Date]]),"New High","Repeat")</f>
        <v>Repeat</v>
      </c>
      <c r="K2226" s="27" t="str">
        <f>IF(StockData[[#This Row],[Spread]]&lt;5,"Low",IF(StockData[[#This Row],[Spread]]&lt;=15,"Medium","High"))</f>
        <v>Low</v>
      </c>
      <c r="L2226" s="27" t="str">
        <f>IF(StockData[[#This Row],[Spread]] &gt; AVERAGE(StockData[Spread]) * 1.2, "High", IF(StockData[[#This Row],[Spread]] &lt; AVERAGE(StockData[Spread]) * 0.8, "Low", "Medium"))</f>
        <v>Low</v>
      </c>
      <c r="M2226" s="13">
        <f>(StockData[[#This Row],[close]] - StockData[[#This Row],[open]] )/ StockData[[#This Row],[open]]</f>
        <v>-1.3850415512465476E-3</v>
      </c>
      <c r="N2226" s="27">
        <f>IF(StockData[[#This Row],[change%]] &gt; 0.02, 0.9, IF(StockData[[#This Row],[change%]] &lt; -0.02, -0.9, 0))</f>
        <v>0</v>
      </c>
      <c r="O2226" s="27" t="str">
        <f>IF(StockData[[#This Row],[sentiment score]] &gt; 0.5, "Positive", IF(StockData[[#This Row],[sentiment score]] &lt; -0.5, "Negative", "Neutral"))</f>
        <v>Neutral</v>
      </c>
    </row>
    <row r="2227" spans="1:15" x14ac:dyDescent="0.3">
      <c r="A2227" s="1">
        <v>42599</v>
      </c>
      <c r="B2227" s="2">
        <v>224.33</v>
      </c>
      <c r="C2227" s="2">
        <v>224.83</v>
      </c>
      <c r="D2227" s="2">
        <v>222.8</v>
      </c>
      <c r="E2227" s="2">
        <v>223.24</v>
      </c>
      <c r="F2227" s="2">
        <v>1787127</v>
      </c>
      <c r="G2227" s="27" t="str">
        <f>TEXT(StockData[[#This Row],[Date]],"dddd")</f>
        <v>Wednesday</v>
      </c>
      <c r="H2227" s="27" t="str">
        <f>TEXT(StockData[[#This Row],[Date]],"mmm yyyy")</f>
        <v>Aug 2016</v>
      </c>
      <c r="I2227" s="2">
        <f>StockData[[#This Row],[high]] - StockData[[#This Row],[low]]</f>
        <v>2.0300000000000011</v>
      </c>
      <c r="J2227" s="27" t="str">
        <f>IF(StockData[[#This Row],[high]]=_xlfn.MAXIFS(StockData[high],StockData[Date],"&lt;="&amp;StockData[[#This Row],[Date]]),"New High","Repeat")</f>
        <v>Repeat</v>
      </c>
      <c r="K2227" s="27" t="str">
        <f>IF(StockData[[#This Row],[Spread]]&lt;5,"Low",IF(StockData[[#This Row],[Spread]]&lt;=15,"Medium","High"))</f>
        <v>Low</v>
      </c>
      <c r="L2227" s="27" t="str">
        <f>IF(StockData[[#This Row],[Spread]] &gt; AVERAGE(StockData[Spread]) * 1.2, "High", IF(StockData[[#This Row],[Spread]] &lt; AVERAGE(StockData[Spread]) * 0.8, "Low", "Medium"))</f>
        <v>Low</v>
      </c>
      <c r="M2227" s="13">
        <f>(StockData[[#This Row],[close]] - StockData[[#This Row],[open]] )/ StockData[[#This Row],[open]]</f>
        <v>-4.8589132082200483E-3</v>
      </c>
      <c r="N2227" s="27">
        <f>IF(StockData[[#This Row],[change%]] &gt; 0.02, 0.9, IF(StockData[[#This Row],[change%]] &lt; -0.02, -0.9, 0))</f>
        <v>0</v>
      </c>
      <c r="O2227" s="27" t="str">
        <f>IF(StockData[[#This Row],[sentiment score]] &gt; 0.5, "Positive", IF(StockData[[#This Row],[sentiment score]] &lt; -0.5, "Negative", "Neutral"))</f>
        <v>Neutral</v>
      </c>
    </row>
    <row r="2228" spans="1:15" x14ac:dyDescent="0.3">
      <c r="A2228" s="1">
        <v>42598</v>
      </c>
      <c r="B2228" s="2">
        <v>225.49</v>
      </c>
      <c r="C2228" s="2">
        <v>227.19</v>
      </c>
      <c r="D2228" s="2">
        <v>223.4101</v>
      </c>
      <c r="E2228" s="2">
        <v>223.61</v>
      </c>
      <c r="F2228" s="2">
        <v>2267147</v>
      </c>
      <c r="G2228" s="27" t="str">
        <f>TEXT(StockData[[#This Row],[Date]],"dddd")</f>
        <v>Tuesday</v>
      </c>
      <c r="H2228" s="27" t="str">
        <f>TEXT(StockData[[#This Row],[Date]],"mmm yyyy")</f>
        <v>Aug 2016</v>
      </c>
      <c r="I2228" s="2">
        <f>StockData[[#This Row],[high]] - StockData[[#This Row],[low]]</f>
        <v>3.7798999999999978</v>
      </c>
      <c r="J2228" s="27" t="str">
        <f>IF(StockData[[#This Row],[high]]=_xlfn.MAXIFS(StockData[high],StockData[Date],"&lt;="&amp;StockData[[#This Row],[Date]]),"New High","Repeat")</f>
        <v>Repeat</v>
      </c>
      <c r="K2228" s="27" t="str">
        <f>IF(StockData[[#This Row],[Spread]]&lt;5,"Low",IF(StockData[[#This Row],[Spread]]&lt;=15,"Medium","High"))</f>
        <v>Low</v>
      </c>
      <c r="L2228" s="27" t="str">
        <f>IF(StockData[[#This Row],[Spread]] &gt; AVERAGE(StockData[Spread]) * 1.2, "High", IF(StockData[[#This Row],[Spread]] &lt; AVERAGE(StockData[Spread]) * 0.8, "Low", "Medium"))</f>
        <v>Low</v>
      </c>
      <c r="M2228" s="13">
        <f>(StockData[[#This Row],[close]] - StockData[[#This Row],[open]] )/ StockData[[#This Row],[open]]</f>
        <v>-8.3373985542595924E-3</v>
      </c>
      <c r="N2228" s="27">
        <f>IF(StockData[[#This Row],[change%]] &gt; 0.02, 0.9, IF(StockData[[#This Row],[change%]] &lt; -0.02, -0.9, 0))</f>
        <v>0</v>
      </c>
      <c r="O2228" s="27" t="str">
        <f>IF(StockData[[#This Row],[sentiment score]] &gt; 0.5, "Positive", IF(StockData[[#This Row],[sentiment score]] &lt; -0.5, "Negative", "Neutral"))</f>
        <v>Neutral</v>
      </c>
    </row>
    <row r="2229" spans="1:15" x14ac:dyDescent="0.3">
      <c r="A2229" s="1">
        <v>42597</v>
      </c>
      <c r="B2229" s="2">
        <v>226.02</v>
      </c>
      <c r="C2229" s="2">
        <v>229.5</v>
      </c>
      <c r="D2229" s="2">
        <v>224.93</v>
      </c>
      <c r="E2229" s="2">
        <v>225.59</v>
      </c>
      <c r="F2229" s="2">
        <v>2034328</v>
      </c>
      <c r="G2229" s="27" t="str">
        <f>TEXT(StockData[[#This Row],[Date]],"dddd")</f>
        <v>Monday</v>
      </c>
      <c r="H2229" s="27" t="str">
        <f>TEXT(StockData[[#This Row],[Date]],"mmm yyyy")</f>
        <v>Aug 2016</v>
      </c>
      <c r="I2229" s="2">
        <f>StockData[[#This Row],[high]] - StockData[[#This Row],[low]]</f>
        <v>4.5699999999999932</v>
      </c>
      <c r="J2229" s="27" t="str">
        <f>IF(StockData[[#This Row],[high]]=_xlfn.MAXIFS(StockData[high],StockData[Date],"&lt;="&amp;StockData[[#This Row],[Date]]),"New High","Repeat")</f>
        <v>Repeat</v>
      </c>
      <c r="K2229" s="27" t="str">
        <f>IF(StockData[[#This Row],[Spread]]&lt;5,"Low",IF(StockData[[#This Row],[Spread]]&lt;=15,"Medium","High"))</f>
        <v>Low</v>
      </c>
      <c r="L2229" s="27" t="str">
        <f>IF(StockData[[#This Row],[Spread]] &gt; AVERAGE(StockData[Spread]) * 1.2, "High", IF(StockData[[#This Row],[Spread]] &lt; AVERAGE(StockData[Spread]) * 0.8, "Low", "Medium"))</f>
        <v>Low</v>
      </c>
      <c r="M2229" s="13">
        <f>(StockData[[#This Row],[close]] - StockData[[#This Row],[open]] )/ StockData[[#This Row],[open]]</f>
        <v>-1.9024865056190019E-3</v>
      </c>
      <c r="N2229" s="27">
        <f>IF(StockData[[#This Row],[change%]] &gt; 0.02, 0.9, IF(StockData[[#This Row],[change%]] &lt; -0.02, -0.9, 0))</f>
        <v>0</v>
      </c>
      <c r="O2229" s="27" t="str">
        <f>IF(StockData[[#This Row],[sentiment score]] &gt; 0.5, "Positive", IF(StockData[[#This Row],[sentiment score]] &lt; -0.5, "Negative", "Neutral"))</f>
        <v>Neutral</v>
      </c>
    </row>
    <row r="2230" spans="1:15" x14ac:dyDescent="0.3">
      <c r="A2230" s="1">
        <v>42594</v>
      </c>
      <c r="B2230" s="2">
        <v>225.41</v>
      </c>
      <c r="C2230" s="2">
        <v>226.65</v>
      </c>
      <c r="D2230" s="2">
        <v>224.04</v>
      </c>
      <c r="E2230" s="2">
        <v>225.61</v>
      </c>
      <c r="F2230" s="2">
        <v>1813540</v>
      </c>
      <c r="G2230" s="27" t="str">
        <f>TEXT(StockData[[#This Row],[Date]],"dddd")</f>
        <v>Friday</v>
      </c>
      <c r="H2230" s="27" t="str">
        <f>TEXT(StockData[[#This Row],[Date]],"mmm yyyy")</f>
        <v>Aug 2016</v>
      </c>
      <c r="I2230" s="2">
        <f>StockData[[#This Row],[high]] - StockData[[#This Row],[low]]</f>
        <v>2.6100000000000136</v>
      </c>
      <c r="J2230" s="27" t="str">
        <f>IF(StockData[[#This Row],[high]]=_xlfn.MAXIFS(StockData[high],StockData[Date],"&lt;="&amp;StockData[[#This Row],[Date]]),"New High","Repeat")</f>
        <v>Repeat</v>
      </c>
      <c r="K2230" s="27" t="str">
        <f>IF(StockData[[#This Row],[Spread]]&lt;5,"Low",IF(StockData[[#This Row],[Spread]]&lt;=15,"Medium","High"))</f>
        <v>Low</v>
      </c>
      <c r="L2230" s="27" t="str">
        <f>IF(StockData[[#This Row],[Spread]] &gt; AVERAGE(StockData[Spread]) * 1.2, "High", IF(StockData[[#This Row],[Spread]] &lt; AVERAGE(StockData[Spread]) * 0.8, "Low", "Medium"))</f>
        <v>Low</v>
      </c>
      <c r="M2230" s="13">
        <f>(StockData[[#This Row],[close]] - StockData[[#This Row],[open]] )/ StockData[[#This Row],[open]]</f>
        <v>8.8727208198401608E-4</v>
      </c>
      <c r="N2230" s="27">
        <f>IF(StockData[[#This Row],[change%]] &gt; 0.02, 0.9, IF(StockData[[#This Row],[change%]] &lt; -0.02, -0.9, 0))</f>
        <v>0</v>
      </c>
      <c r="O2230" s="27" t="str">
        <f>IF(StockData[[#This Row],[sentiment score]] &gt; 0.5, "Positive", IF(StockData[[#This Row],[sentiment score]] &lt; -0.5, "Negative", "Neutral"))</f>
        <v>Neutral</v>
      </c>
    </row>
    <row r="2231" spans="1:15" x14ac:dyDescent="0.3">
      <c r="A2231" s="1">
        <v>42593</v>
      </c>
      <c r="B2231" s="2">
        <v>226.17</v>
      </c>
      <c r="C2231" s="2">
        <v>227.57</v>
      </c>
      <c r="D2231" s="2">
        <v>223.41</v>
      </c>
      <c r="E2231" s="2">
        <v>224.91</v>
      </c>
      <c r="F2231" s="2">
        <v>1880936</v>
      </c>
      <c r="G2231" s="27" t="str">
        <f>TEXT(StockData[[#This Row],[Date]],"dddd")</f>
        <v>Thursday</v>
      </c>
      <c r="H2231" s="27" t="str">
        <f>TEXT(StockData[[#This Row],[Date]],"mmm yyyy")</f>
        <v>Aug 2016</v>
      </c>
      <c r="I2231" s="2">
        <f>StockData[[#This Row],[high]] - StockData[[#This Row],[low]]</f>
        <v>4.1599999999999966</v>
      </c>
      <c r="J2231" s="27" t="str">
        <f>IF(StockData[[#This Row],[high]]=_xlfn.MAXIFS(StockData[high],StockData[Date],"&lt;="&amp;StockData[[#This Row],[Date]]),"New High","Repeat")</f>
        <v>Repeat</v>
      </c>
      <c r="K2231" s="27" t="str">
        <f>IF(StockData[[#This Row],[Spread]]&lt;5,"Low",IF(StockData[[#This Row],[Spread]]&lt;=15,"Medium","High"))</f>
        <v>Low</v>
      </c>
      <c r="L2231" s="27" t="str">
        <f>IF(StockData[[#This Row],[Spread]] &gt; AVERAGE(StockData[Spread]) * 1.2, "High", IF(StockData[[#This Row],[Spread]] &lt; AVERAGE(StockData[Spread]) * 0.8, "Low", "Medium"))</f>
        <v>Low</v>
      </c>
      <c r="M2231" s="13">
        <f>(StockData[[#This Row],[close]] - StockData[[#This Row],[open]] )/ StockData[[#This Row],[open]]</f>
        <v>-5.5710306406684838E-3</v>
      </c>
      <c r="N2231" s="27">
        <f>IF(StockData[[#This Row],[change%]] &gt; 0.02, 0.9, IF(StockData[[#This Row],[change%]] &lt; -0.02, -0.9, 0))</f>
        <v>0</v>
      </c>
      <c r="O2231" s="27" t="str">
        <f>IF(StockData[[#This Row],[sentiment score]] &gt; 0.5, "Positive", IF(StockData[[#This Row],[sentiment score]] &lt; -0.5, "Negative", "Neutral"))</f>
        <v>Neutral</v>
      </c>
    </row>
    <row r="2232" spans="1:15" x14ac:dyDescent="0.3">
      <c r="A2232" s="1">
        <v>42592</v>
      </c>
      <c r="B2232" s="2">
        <v>228.24</v>
      </c>
      <c r="C2232" s="2">
        <v>229.87</v>
      </c>
      <c r="D2232" s="2">
        <v>224.62</v>
      </c>
      <c r="E2232" s="2">
        <v>225.65</v>
      </c>
      <c r="F2232" s="2">
        <v>2338301</v>
      </c>
      <c r="G2232" s="27" t="str">
        <f>TEXT(StockData[[#This Row],[Date]],"dddd")</f>
        <v>Wednesday</v>
      </c>
      <c r="H2232" s="27" t="str">
        <f>TEXT(StockData[[#This Row],[Date]],"mmm yyyy")</f>
        <v>Aug 2016</v>
      </c>
      <c r="I2232" s="2">
        <f>StockData[[#This Row],[high]] - StockData[[#This Row],[low]]</f>
        <v>5.25</v>
      </c>
      <c r="J2232" s="27" t="str">
        <f>IF(StockData[[#This Row],[high]]=_xlfn.MAXIFS(StockData[high],StockData[Date],"&lt;="&amp;StockData[[#This Row],[Date]]),"New High","Repeat")</f>
        <v>Repeat</v>
      </c>
      <c r="K2232" s="27" t="str">
        <f>IF(StockData[[#This Row],[Spread]]&lt;5,"Low",IF(StockData[[#This Row],[Spread]]&lt;=15,"Medium","High"))</f>
        <v>Medium</v>
      </c>
      <c r="L2232" s="27" t="str">
        <f>IF(StockData[[#This Row],[Spread]] &gt; AVERAGE(StockData[Spread]) * 1.2, "High", IF(StockData[[#This Row],[Spread]] &lt; AVERAGE(StockData[Spread]) * 0.8, "Low", "Medium"))</f>
        <v>Low</v>
      </c>
      <c r="M2232" s="13">
        <f>(StockData[[#This Row],[close]] - StockData[[#This Row],[open]] )/ StockData[[#This Row],[open]]</f>
        <v>-1.1347704171048034E-2</v>
      </c>
      <c r="N2232" s="27">
        <f>IF(StockData[[#This Row],[change%]] &gt; 0.02, 0.9, IF(StockData[[#This Row],[change%]] &lt; -0.02, -0.9, 0))</f>
        <v>0</v>
      </c>
      <c r="O2232" s="27" t="str">
        <f>IF(StockData[[#This Row],[sentiment score]] &gt; 0.5, "Positive", IF(StockData[[#This Row],[sentiment score]] &lt; -0.5, "Negative", "Neutral"))</f>
        <v>Neutral</v>
      </c>
    </row>
    <row r="2233" spans="1:15" x14ac:dyDescent="0.3">
      <c r="A2233" s="1">
        <v>42591</v>
      </c>
      <c r="B2233" s="2">
        <v>226.82</v>
      </c>
      <c r="C2233" s="2">
        <v>231.53749999999999</v>
      </c>
      <c r="D2233" s="2">
        <v>226.65</v>
      </c>
      <c r="E2233" s="2">
        <v>229.08</v>
      </c>
      <c r="F2233" s="2">
        <v>2207833</v>
      </c>
      <c r="G2233" s="27" t="str">
        <f>TEXT(StockData[[#This Row],[Date]],"dddd")</f>
        <v>Tuesday</v>
      </c>
      <c r="H2233" s="27" t="str">
        <f>TEXT(StockData[[#This Row],[Date]],"mmm yyyy")</f>
        <v>Aug 2016</v>
      </c>
      <c r="I2233" s="2">
        <f>StockData[[#This Row],[high]] - StockData[[#This Row],[low]]</f>
        <v>4.8874999999999886</v>
      </c>
      <c r="J2233" s="27" t="str">
        <f>IF(StockData[[#This Row],[high]]=_xlfn.MAXIFS(StockData[high],StockData[Date],"&lt;="&amp;StockData[[#This Row],[Date]]),"New High","Repeat")</f>
        <v>Repeat</v>
      </c>
      <c r="K2233" s="27" t="str">
        <f>IF(StockData[[#This Row],[Spread]]&lt;5,"Low",IF(StockData[[#This Row],[Spread]]&lt;=15,"Medium","High"))</f>
        <v>Low</v>
      </c>
      <c r="L2233" s="27" t="str">
        <f>IF(StockData[[#This Row],[Spread]] &gt; AVERAGE(StockData[Spread]) * 1.2, "High", IF(StockData[[#This Row],[Spread]] &lt; AVERAGE(StockData[Spread]) * 0.8, "Low", "Medium"))</f>
        <v>Low</v>
      </c>
      <c r="M2233" s="13">
        <f>(StockData[[#This Row],[close]] - StockData[[#This Row],[open]] )/ StockData[[#This Row],[open]]</f>
        <v>9.9638479851865778E-3</v>
      </c>
      <c r="N2233" s="27">
        <f>IF(StockData[[#This Row],[change%]] &gt; 0.02, 0.9, IF(StockData[[#This Row],[change%]] &lt; -0.02, -0.9, 0))</f>
        <v>0</v>
      </c>
      <c r="O2233" s="27" t="str">
        <f>IF(StockData[[#This Row],[sentiment score]] &gt; 0.5, "Positive", IF(StockData[[#This Row],[sentiment score]] &lt; -0.5, "Negative", "Neutral"))</f>
        <v>Neutral</v>
      </c>
    </row>
    <row r="2234" spans="1:15" x14ac:dyDescent="0.3">
      <c r="A2234" s="1">
        <v>42590</v>
      </c>
      <c r="B2234" s="2">
        <v>228</v>
      </c>
      <c r="C2234" s="2">
        <v>229.6</v>
      </c>
      <c r="D2234" s="2">
        <v>226.09</v>
      </c>
      <c r="E2234" s="2">
        <v>226.16</v>
      </c>
      <c r="F2234" s="2">
        <v>2263584</v>
      </c>
      <c r="G2234" s="27" t="str">
        <f>TEXT(StockData[[#This Row],[Date]],"dddd")</f>
        <v>Monday</v>
      </c>
      <c r="H2234" s="27" t="str">
        <f>TEXT(StockData[[#This Row],[Date]],"mmm yyyy")</f>
        <v>Aug 2016</v>
      </c>
      <c r="I2234" s="2">
        <f>StockData[[#This Row],[high]] - StockData[[#This Row],[low]]</f>
        <v>3.5099999999999909</v>
      </c>
      <c r="J2234" s="27" t="str">
        <f>IF(StockData[[#This Row],[high]]=_xlfn.MAXIFS(StockData[high],StockData[Date],"&lt;="&amp;StockData[[#This Row],[Date]]),"New High","Repeat")</f>
        <v>Repeat</v>
      </c>
      <c r="K2234" s="27" t="str">
        <f>IF(StockData[[#This Row],[Spread]]&lt;5,"Low",IF(StockData[[#This Row],[Spread]]&lt;=15,"Medium","High"))</f>
        <v>Low</v>
      </c>
      <c r="L2234" s="27" t="str">
        <f>IF(StockData[[#This Row],[Spread]] &gt; AVERAGE(StockData[Spread]) * 1.2, "High", IF(StockData[[#This Row],[Spread]] &lt; AVERAGE(StockData[Spread]) * 0.8, "Low", "Medium"))</f>
        <v>Low</v>
      </c>
      <c r="M2234" s="13">
        <f>(StockData[[#This Row],[close]] - StockData[[#This Row],[open]] )/ StockData[[#This Row],[open]]</f>
        <v>-8.0701754385965069E-3</v>
      </c>
      <c r="N2234" s="27">
        <f>IF(StockData[[#This Row],[change%]] &gt; 0.02, 0.9, IF(StockData[[#This Row],[change%]] &lt; -0.02, -0.9, 0))</f>
        <v>0</v>
      </c>
      <c r="O2234" s="27" t="str">
        <f>IF(StockData[[#This Row],[sentiment score]] &gt; 0.5, "Positive", IF(StockData[[#This Row],[sentiment score]] &lt; -0.5, "Negative", "Neutral"))</f>
        <v>Neutral</v>
      </c>
    </row>
    <row r="2235" spans="1:15" x14ac:dyDescent="0.3">
      <c r="A2235" s="1">
        <v>42587</v>
      </c>
      <c r="B2235" s="2">
        <v>230</v>
      </c>
      <c r="C2235" s="2">
        <v>232</v>
      </c>
      <c r="D2235" s="2">
        <v>227.4</v>
      </c>
      <c r="E2235" s="2">
        <v>230.03</v>
      </c>
      <c r="F2235" s="2">
        <v>3205215</v>
      </c>
      <c r="G2235" s="27" t="str">
        <f>TEXT(StockData[[#This Row],[Date]],"dddd")</f>
        <v>Friday</v>
      </c>
      <c r="H2235" s="27" t="str">
        <f>TEXT(StockData[[#This Row],[Date]],"mmm yyyy")</f>
        <v>Aug 2016</v>
      </c>
      <c r="I2235" s="2">
        <f>StockData[[#This Row],[high]] - StockData[[#This Row],[low]]</f>
        <v>4.5999999999999943</v>
      </c>
      <c r="J2235" s="27" t="str">
        <f>IF(StockData[[#This Row],[high]]=_xlfn.MAXIFS(StockData[high],StockData[Date],"&lt;="&amp;StockData[[#This Row],[Date]]),"New High","Repeat")</f>
        <v>Repeat</v>
      </c>
      <c r="K2235" s="27" t="str">
        <f>IF(StockData[[#This Row],[Spread]]&lt;5,"Low",IF(StockData[[#This Row],[Spread]]&lt;=15,"Medium","High"))</f>
        <v>Low</v>
      </c>
      <c r="L2235" s="27" t="str">
        <f>IF(StockData[[#This Row],[Spread]] &gt; AVERAGE(StockData[Spread]) * 1.2, "High", IF(StockData[[#This Row],[Spread]] &lt; AVERAGE(StockData[Spread]) * 0.8, "Low", "Medium"))</f>
        <v>Low</v>
      </c>
      <c r="M2235" s="13">
        <f>(StockData[[#This Row],[close]] - StockData[[#This Row],[open]] )/ StockData[[#This Row],[open]]</f>
        <v>1.304347826087006E-4</v>
      </c>
      <c r="N2235" s="27">
        <f>IF(StockData[[#This Row],[change%]] &gt; 0.02, 0.9, IF(StockData[[#This Row],[change%]] &lt; -0.02, -0.9, 0))</f>
        <v>0</v>
      </c>
      <c r="O2235" s="27" t="str">
        <f>IF(StockData[[#This Row],[sentiment score]] &gt; 0.5, "Positive", IF(StockData[[#This Row],[sentiment score]] &lt; -0.5, "Negative", "Neutral"))</f>
        <v>Neutral</v>
      </c>
    </row>
    <row r="2236" spans="1:15" x14ac:dyDescent="0.3">
      <c r="A2236" s="1">
        <v>42586</v>
      </c>
      <c r="B2236" s="2">
        <v>225.69</v>
      </c>
      <c r="C2236" s="2">
        <v>230.86</v>
      </c>
      <c r="D2236" s="2">
        <v>222.05</v>
      </c>
      <c r="E2236" s="2">
        <v>230.61</v>
      </c>
      <c r="F2236" s="2">
        <v>4146997</v>
      </c>
      <c r="G2236" s="27" t="str">
        <f>TEXT(StockData[[#This Row],[Date]],"dddd")</f>
        <v>Thursday</v>
      </c>
      <c r="H2236" s="27" t="str">
        <f>TEXT(StockData[[#This Row],[Date]],"mmm yyyy")</f>
        <v>Aug 2016</v>
      </c>
      <c r="I2236" s="2">
        <f>StockData[[#This Row],[high]] - StockData[[#This Row],[low]]</f>
        <v>8.8100000000000023</v>
      </c>
      <c r="J2236" s="27" t="str">
        <f>IF(StockData[[#This Row],[high]]=_xlfn.MAXIFS(StockData[high],StockData[Date],"&lt;="&amp;StockData[[#This Row],[Date]]),"New High","Repeat")</f>
        <v>Repeat</v>
      </c>
      <c r="K2236" s="27" t="str">
        <f>IF(StockData[[#This Row],[Spread]]&lt;5,"Low",IF(StockData[[#This Row],[Spread]]&lt;=15,"Medium","High"))</f>
        <v>Medium</v>
      </c>
      <c r="L2236" s="27" t="str">
        <f>IF(StockData[[#This Row],[Spread]] &gt; AVERAGE(StockData[Spread]) * 1.2, "High", IF(StockData[[#This Row],[Spread]] &lt; AVERAGE(StockData[Spread]) * 0.8, "Low", "Medium"))</f>
        <v>Low</v>
      </c>
      <c r="M2236" s="13">
        <f>(StockData[[#This Row],[close]] - StockData[[#This Row],[open]] )/ StockData[[#This Row],[open]]</f>
        <v>2.1799813904027718E-2</v>
      </c>
      <c r="N2236" s="27">
        <f>IF(StockData[[#This Row],[change%]] &gt; 0.02, 0.9, IF(StockData[[#This Row],[change%]] &lt; -0.02, -0.9, 0))</f>
        <v>0.9</v>
      </c>
      <c r="O2236" s="27" t="str">
        <f>IF(StockData[[#This Row],[sentiment score]] &gt; 0.5, "Positive", IF(StockData[[#This Row],[sentiment score]] &lt; -0.5, "Negative", "Neutral"))</f>
        <v>Positive</v>
      </c>
    </row>
    <row r="2237" spans="1:15" x14ac:dyDescent="0.3">
      <c r="A2237" s="1">
        <v>42585</v>
      </c>
      <c r="B2237" s="2">
        <v>227.37</v>
      </c>
      <c r="C2237" s="2">
        <v>229.69900000000001</v>
      </c>
      <c r="D2237" s="2">
        <v>224.21</v>
      </c>
      <c r="E2237" s="2">
        <v>225.79</v>
      </c>
      <c r="F2237" s="2">
        <v>3887759</v>
      </c>
      <c r="G2237" s="27" t="str">
        <f>TEXT(StockData[[#This Row],[Date]],"dddd")</f>
        <v>Wednesday</v>
      </c>
      <c r="H2237" s="27" t="str">
        <f>TEXT(StockData[[#This Row],[Date]],"mmm yyyy")</f>
        <v>Aug 2016</v>
      </c>
      <c r="I2237" s="2">
        <f>StockData[[#This Row],[high]] - StockData[[#This Row],[low]]</f>
        <v>5.4890000000000043</v>
      </c>
      <c r="J2237" s="27" t="str">
        <f>IF(StockData[[#This Row],[high]]=_xlfn.MAXIFS(StockData[high],StockData[Date],"&lt;="&amp;StockData[[#This Row],[Date]]),"New High","Repeat")</f>
        <v>Repeat</v>
      </c>
      <c r="K2237" s="27" t="str">
        <f>IF(StockData[[#This Row],[Spread]]&lt;5,"Low",IF(StockData[[#This Row],[Spread]]&lt;=15,"Medium","High"))</f>
        <v>Medium</v>
      </c>
      <c r="L2237" s="27" t="str">
        <f>IF(StockData[[#This Row],[Spread]] &gt; AVERAGE(StockData[Spread]) * 1.2, "High", IF(StockData[[#This Row],[Spread]] &lt; AVERAGE(StockData[Spread]) * 0.8, "Low", "Medium"))</f>
        <v>Low</v>
      </c>
      <c r="M2237" s="13">
        <f>(StockData[[#This Row],[close]] - StockData[[#This Row],[open]] )/ StockData[[#This Row],[open]]</f>
        <v>-6.9490258169503999E-3</v>
      </c>
      <c r="N2237" s="27">
        <f>IF(StockData[[#This Row],[change%]] &gt; 0.02, 0.9, IF(StockData[[#This Row],[change%]] &lt; -0.02, -0.9, 0))</f>
        <v>0</v>
      </c>
      <c r="O2237" s="27" t="str">
        <f>IF(StockData[[#This Row],[sentiment score]] &gt; 0.5, "Positive", IF(StockData[[#This Row],[sentiment score]] &lt; -0.5, "Negative", "Neutral"))</f>
        <v>Neutral</v>
      </c>
    </row>
    <row r="2238" spans="1:15" x14ac:dyDescent="0.3">
      <c r="A2238" s="1">
        <v>42584</v>
      </c>
      <c r="B2238" s="2">
        <v>229.37</v>
      </c>
      <c r="C2238" s="2">
        <v>229.87</v>
      </c>
      <c r="D2238" s="2">
        <v>221.4</v>
      </c>
      <c r="E2238" s="2">
        <v>227.2</v>
      </c>
      <c r="F2238" s="2">
        <v>3934432</v>
      </c>
      <c r="G2238" s="27" t="str">
        <f>TEXT(StockData[[#This Row],[Date]],"dddd")</f>
        <v>Tuesday</v>
      </c>
      <c r="H2238" s="27" t="str">
        <f>TEXT(StockData[[#This Row],[Date]],"mmm yyyy")</f>
        <v>Aug 2016</v>
      </c>
      <c r="I2238" s="2">
        <f>StockData[[#This Row],[high]] - StockData[[#This Row],[low]]</f>
        <v>8.4699999999999989</v>
      </c>
      <c r="J2238" s="27" t="str">
        <f>IF(StockData[[#This Row],[high]]=_xlfn.MAXIFS(StockData[high],StockData[Date],"&lt;="&amp;StockData[[#This Row],[Date]]),"New High","Repeat")</f>
        <v>Repeat</v>
      </c>
      <c r="K2238" s="27" t="str">
        <f>IF(StockData[[#This Row],[Spread]]&lt;5,"Low",IF(StockData[[#This Row],[Spread]]&lt;=15,"Medium","High"))</f>
        <v>Medium</v>
      </c>
      <c r="L2238" s="27" t="str">
        <f>IF(StockData[[#This Row],[Spread]] &gt; AVERAGE(StockData[Spread]) * 1.2, "High", IF(StockData[[#This Row],[Spread]] &lt; AVERAGE(StockData[Spread]) * 0.8, "Low", "Medium"))</f>
        <v>Low</v>
      </c>
      <c r="M2238" s="13">
        <f>(StockData[[#This Row],[close]] - StockData[[#This Row],[open]] )/ StockData[[#This Row],[open]]</f>
        <v>-9.4606966909361115E-3</v>
      </c>
      <c r="N2238" s="27">
        <f>IF(StockData[[#This Row],[change%]] &gt; 0.02, 0.9, IF(StockData[[#This Row],[change%]] &lt; -0.02, -0.9, 0))</f>
        <v>0</v>
      </c>
      <c r="O2238" s="27" t="str">
        <f>IF(StockData[[#This Row],[sentiment score]] &gt; 0.5, "Positive", IF(StockData[[#This Row],[sentiment score]] &lt; -0.5, "Negative", "Neutral"))</f>
        <v>Neutral</v>
      </c>
    </row>
    <row r="2239" spans="1:15" x14ac:dyDescent="0.3">
      <c r="A2239" s="1">
        <v>42583</v>
      </c>
      <c r="B2239" s="2">
        <v>235.5</v>
      </c>
      <c r="C2239" s="2">
        <v>236.63</v>
      </c>
      <c r="D2239" s="2">
        <v>229.38</v>
      </c>
      <c r="E2239" s="2">
        <v>230.01</v>
      </c>
      <c r="F2239" s="2">
        <v>4016284</v>
      </c>
      <c r="G2239" s="27" t="str">
        <f>TEXT(StockData[[#This Row],[Date]],"dddd")</f>
        <v>Monday</v>
      </c>
      <c r="H2239" s="27" t="str">
        <f>TEXT(StockData[[#This Row],[Date]],"mmm yyyy")</f>
        <v>Aug 2016</v>
      </c>
      <c r="I2239" s="2">
        <f>StockData[[#This Row],[high]] - StockData[[#This Row],[low]]</f>
        <v>7.25</v>
      </c>
      <c r="J2239" s="27" t="str">
        <f>IF(StockData[[#This Row],[high]]=_xlfn.MAXIFS(StockData[high],StockData[Date],"&lt;="&amp;StockData[[#This Row],[Date]]),"New High","Repeat")</f>
        <v>Repeat</v>
      </c>
      <c r="K2239" s="27" t="str">
        <f>IF(StockData[[#This Row],[Spread]]&lt;5,"Low",IF(StockData[[#This Row],[Spread]]&lt;=15,"Medium","High"))</f>
        <v>Medium</v>
      </c>
      <c r="L2239" s="27" t="str">
        <f>IF(StockData[[#This Row],[Spread]] &gt; AVERAGE(StockData[Spread]) * 1.2, "High", IF(StockData[[#This Row],[Spread]] &lt; AVERAGE(StockData[Spread]) * 0.8, "Low", "Medium"))</f>
        <v>Low</v>
      </c>
      <c r="M2239" s="13">
        <f>(StockData[[#This Row],[close]] - StockData[[#This Row],[open]] )/ StockData[[#This Row],[open]]</f>
        <v>-2.3312101910828064E-2</v>
      </c>
      <c r="N2239" s="27">
        <f>IF(StockData[[#This Row],[change%]] &gt; 0.02, 0.9, IF(StockData[[#This Row],[change%]] &lt; -0.02, -0.9, 0))</f>
        <v>-0.9</v>
      </c>
      <c r="O2239" s="27" t="str">
        <f>IF(StockData[[#This Row],[sentiment score]] &gt; 0.5, "Positive", IF(StockData[[#This Row],[sentiment score]] &lt; -0.5, "Negative", "Neutral"))</f>
        <v>Negative</v>
      </c>
    </row>
    <row r="2240" spans="1:15" x14ac:dyDescent="0.3">
      <c r="A2240" s="1">
        <v>42580</v>
      </c>
      <c r="B2240" s="2">
        <v>230.7</v>
      </c>
      <c r="C2240" s="2">
        <v>235.28</v>
      </c>
      <c r="D2240" s="2">
        <v>230.24</v>
      </c>
      <c r="E2240" s="2">
        <v>234.79</v>
      </c>
      <c r="F2240" s="2">
        <v>3070813</v>
      </c>
      <c r="G2240" s="27" t="str">
        <f>TEXT(StockData[[#This Row],[Date]],"dddd")</f>
        <v>Friday</v>
      </c>
      <c r="H2240" s="27" t="str">
        <f>TEXT(StockData[[#This Row],[Date]],"mmm yyyy")</f>
        <v>Jul 2016</v>
      </c>
      <c r="I2240" s="2">
        <f>StockData[[#This Row],[high]] - StockData[[#This Row],[low]]</f>
        <v>5.039999999999992</v>
      </c>
      <c r="J2240" s="27" t="str">
        <f>IF(StockData[[#This Row],[high]]=_xlfn.MAXIFS(StockData[high],StockData[Date],"&lt;="&amp;StockData[[#This Row],[Date]]),"New High","Repeat")</f>
        <v>Repeat</v>
      </c>
      <c r="K2240" s="27" t="str">
        <f>IF(StockData[[#This Row],[Spread]]&lt;5,"Low",IF(StockData[[#This Row],[Spread]]&lt;=15,"Medium","High"))</f>
        <v>Medium</v>
      </c>
      <c r="L2240" s="27" t="str">
        <f>IF(StockData[[#This Row],[Spread]] &gt; AVERAGE(StockData[Spread]) * 1.2, "High", IF(StockData[[#This Row],[Spread]] &lt; AVERAGE(StockData[Spread]) * 0.8, "Low", "Medium"))</f>
        <v>Low</v>
      </c>
      <c r="M2240" s="13">
        <f>(StockData[[#This Row],[close]] - StockData[[#This Row],[open]] )/ StockData[[#This Row],[open]]</f>
        <v>1.7728651928912022E-2</v>
      </c>
      <c r="N2240" s="27">
        <f>IF(StockData[[#This Row],[change%]] &gt; 0.02, 0.9, IF(StockData[[#This Row],[change%]] &lt; -0.02, -0.9, 0))</f>
        <v>0</v>
      </c>
      <c r="O2240" s="27" t="str">
        <f>IF(StockData[[#This Row],[sentiment score]] &gt; 0.5, "Positive", IF(StockData[[#This Row],[sentiment score]] &lt; -0.5, "Negative", "Neutral"))</f>
        <v>Neutral</v>
      </c>
    </row>
    <row r="2241" spans="1:15" x14ac:dyDescent="0.3">
      <c r="A2241" s="1">
        <v>42579</v>
      </c>
      <c r="B2241" s="2">
        <v>227.95</v>
      </c>
      <c r="C2241" s="2">
        <v>230.76</v>
      </c>
      <c r="D2241" s="2">
        <v>226.6</v>
      </c>
      <c r="E2241" s="2">
        <v>230.61</v>
      </c>
      <c r="F2241" s="2">
        <v>2419059</v>
      </c>
      <c r="G2241" s="27" t="str">
        <f>TEXT(StockData[[#This Row],[Date]],"dddd")</f>
        <v>Thursday</v>
      </c>
      <c r="H2241" s="27" t="str">
        <f>TEXT(StockData[[#This Row],[Date]],"mmm yyyy")</f>
        <v>Jul 2016</v>
      </c>
      <c r="I2241" s="2">
        <f>StockData[[#This Row],[high]] - StockData[[#This Row],[low]]</f>
        <v>4.1599999999999966</v>
      </c>
      <c r="J2241" s="27" t="str">
        <f>IF(StockData[[#This Row],[high]]=_xlfn.MAXIFS(StockData[high],StockData[Date],"&lt;="&amp;StockData[[#This Row],[Date]]),"New High","Repeat")</f>
        <v>Repeat</v>
      </c>
      <c r="K2241" s="27" t="str">
        <f>IF(StockData[[#This Row],[Spread]]&lt;5,"Low",IF(StockData[[#This Row],[Spread]]&lt;=15,"Medium","High"))</f>
        <v>Low</v>
      </c>
      <c r="L2241" s="27" t="str">
        <f>IF(StockData[[#This Row],[Spread]] &gt; AVERAGE(StockData[Spread]) * 1.2, "High", IF(StockData[[#This Row],[Spread]] &lt; AVERAGE(StockData[Spread]) * 0.8, "Low", "Medium"))</f>
        <v>Low</v>
      </c>
      <c r="M2241" s="13">
        <f>(StockData[[#This Row],[close]] - StockData[[#This Row],[open]] )/ StockData[[#This Row],[open]]</f>
        <v>1.1669225707392082E-2</v>
      </c>
      <c r="N2241" s="27">
        <f>IF(StockData[[#This Row],[change%]] &gt; 0.02, 0.9, IF(StockData[[#This Row],[change%]] &lt; -0.02, -0.9, 0))</f>
        <v>0</v>
      </c>
      <c r="O2241" s="27" t="str">
        <f>IF(StockData[[#This Row],[sentiment score]] &gt; 0.5, "Positive", IF(StockData[[#This Row],[sentiment score]] &lt; -0.5, "Negative", "Neutral"))</f>
        <v>Neutral</v>
      </c>
    </row>
    <row r="2242" spans="1:15" x14ac:dyDescent="0.3">
      <c r="A2242" s="1">
        <v>42578</v>
      </c>
      <c r="B2242" s="2">
        <v>229.34</v>
      </c>
      <c r="C2242" s="2">
        <v>233.36</v>
      </c>
      <c r="D2242" s="2">
        <v>226.92</v>
      </c>
      <c r="E2242" s="2">
        <v>228.49</v>
      </c>
      <c r="F2242" s="2">
        <v>2889007</v>
      </c>
      <c r="G2242" s="27" t="str">
        <f>TEXT(StockData[[#This Row],[Date]],"dddd")</f>
        <v>Wednesday</v>
      </c>
      <c r="H2242" s="27" t="str">
        <f>TEXT(StockData[[#This Row],[Date]],"mmm yyyy")</f>
        <v>Jul 2016</v>
      </c>
      <c r="I2242" s="2">
        <f>StockData[[#This Row],[high]] - StockData[[#This Row],[low]]</f>
        <v>6.4400000000000261</v>
      </c>
      <c r="J2242" s="27" t="str">
        <f>IF(StockData[[#This Row],[high]]=_xlfn.MAXIFS(StockData[high],StockData[Date],"&lt;="&amp;StockData[[#This Row],[Date]]),"New High","Repeat")</f>
        <v>Repeat</v>
      </c>
      <c r="K2242" s="27" t="str">
        <f>IF(StockData[[#This Row],[Spread]]&lt;5,"Low",IF(StockData[[#This Row],[Spread]]&lt;=15,"Medium","High"))</f>
        <v>Medium</v>
      </c>
      <c r="L2242" s="27" t="str">
        <f>IF(StockData[[#This Row],[Spread]] &gt; AVERAGE(StockData[Spread]) * 1.2, "High", IF(StockData[[#This Row],[Spread]] &lt; AVERAGE(StockData[Spread]) * 0.8, "Low", "Medium"))</f>
        <v>Low</v>
      </c>
      <c r="M2242" s="13">
        <f>(StockData[[#This Row],[close]] - StockData[[#This Row],[open]] )/ StockData[[#This Row],[open]]</f>
        <v>-3.7062876079183497E-3</v>
      </c>
      <c r="N2242" s="27">
        <f>IF(StockData[[#This Row],[change%]] &gt; 0.02, 0.9, IF(StockData[[#This Row],[change%]] &lt; -0.02, -0.9, 0))</f>
        <v>0</v>
      </c>
      <c r="O2242" s="27" t="str">
        <f>IF(StockData[[#This Row],[sentiment score]] &gt; 0.5, "Positive", IF(StockData[[#This Row],[sentiment score]] &lt; -0.5, "Negative", "Neutral"))</f>
        <v>Neutral</v>
      </c>
    </row>
    <row r="2243" spans="1:15" x14ac:dyDescent="0.3">
      <c r="A2243" s="1">
        <v>42577</v>
      </c>
      <c r="B2243" s="2">
        <v>227.69</v>
      </c>
      <c r="C2243" s="2">
        <v>230</v>
      </c>
      <c r="D2243" s="2">
        <v>225.3</v>
      </c>
      <c r="E2243" s="2">
        <v>229.51</v>
      </c>
      <c r="F2243" s="2">
        <v>3430042</v>
      </c>
      <c r="G2243" s="27" t="str">
        <f>TEXT(StockData[[#This Row],[Date]],"dddd")</f>
        <v>Tuesday</v>
      </c>
      <c r="H2243" s="27" t="str">
        <f>TEXT(StockData[[#This Row],[Date]],"mmm yyyy")</f>
        <v>Jul 2016</v>
      </c>
      <c r="I2243" s="2">
        <f>StockData[[#This Row],[high]] - StockData[[#This Row],[low]]</f>
        <v>4.6999999999999886</v>
      </c>
      <c r="J2243" s="27" t="str">
        <f>IF(StockData[[#This Row],[high]]=_xlfn.MAXIFS(StockData[high],StockData[Date],"&lt;="&amp;StockData[[#This Row],[Date]]),"New High","Repeat")</f>
        <v>Repeat</v>
      </c>
      <c r="K2243" s="27" t="str">
        <f>IF(StockData[[#This Row],[Spread]]&lt;5,"Low",IF(StockData[[#This Row],[Spread]]&lt;=15,"Medium","High"))</f>
        <v>Low</v>
      </c>
      <c r="L2243" s="27" t="str">
        <f>IF(StockData[[#This Row],[Spread]] &gt; AVERAGE(StockData[Spread]) * 1.2, "High", IF(StockData[[#This Row],[Spread]] &lt; AVERAGE(StockData[Spread]) * 0.8, "Low", "Medium"))</f>
        <v>Low</v>
      </c>
      <c r="M2243" s="13">
        <f>(StockData[[#This Row],[close]] - StockData[[#This Row],[open]] )/ StockData[[#This Row],[open]]</f>
        <v>7.9933242566647342E-3</v>
      </c>
      <c r="N2243" s="27">
        <f>IF(StockData[[#This Row],[change%]] &gt; 0.02, 0.9, IF(StockData[[#This Row],[change%]] &lt; -0.02, -0.9, 0))</f>
        <v>0</v>
      </c>
      <c r="O2243" s="27" t="str">
        <f>IF(StockData[[#This Row],[sentiment score]] &gt; 0.5, "Positive", IF(StockData[[#This Row],[sentiment score]] &lt; -0.5, "Negative", "Neutral"))</f>
        <v>Neutral</v>
      </c>
    </row>
    <row r="2244" spans="1:15" x14ac:dyDescent="0.3">
      <c r="A2244" s="1">
        <v>42576</v>
      </c>
      <c r="B2244" s="2">
        <v>222.27</v>
      </c>
      <c r="C2244" s="2">
        <v>231.39</v>
      </c>
      <c r="D2244" s="2">
        <v>221.3715</v>
      </c>
      <c r="E2244" s="2">
        <v>230.01</v>
      </c>
      <c r="F2244" s="2">
        <v>4490683</v>
      </c>
      <c r="G2244" s="27" t="str">
        <f>TEXT(StockData[[#This Row],[Date]],"dddd")</f>
        <v>Monday</v>
      </c>
      <c r="H2244" s="27" t="str">
        <f>TEXT(StockData[[#This Row],[Date]],"mmm yyyy")</f>
        <v>Jul 2016</v>
      </c>
      <c r="I2244" s="2">
        <f>StockData[[#This Row],[high]] - StockData[[#This Row],[low]]</f>
        <v>10.018499999999989</v>
      </c>
      <c r="J2244" s="27" t="str">
        <f>IF(StockData[[#This Row],[high]]=_xlfn.MAXIFS(StockData[high],StockData[Date],"&lt;="&amp;StockData[[#This Row],[Date]]),"New High","Repeat")</f>
        <v>Repeat</v>
      </c>
      <c r="K2244" s="27" t="str">
        <f>IF(StockData[[#This Row],[Spread]]&lt;5,"Low",IF(StockData[[#This Row],[Spread]]&lt;=15,"Medium","High"))</f>
        <v>Medium</v>
      </c>
      <c r="L2244" s="27" t="str">
        <f>IF(StockData[[#This Row],[Spread]] &gt; AVERAGE(StockData[Spread]) * 1.2, "High", IF(StockData[[#This Row],[Spread]] &lt; AVERAGE(StockData[Spread]) * 0.8, "Low", "Medium"))</f>
        <v>Low</v>
      </c>
      <c r="M2244" s="13">
        <f>(StockData[[#This Row],[close]] - StockData[[#This Row],[open]] )/ StockData[[#This Row],[open]]</f>
        <v>3.4822513159670582E-2</v>
      </c>
      <c r="N2244" s="27">
        <f>IF(StockData[[#This Row],[change%]] &gt; 0.02, 0.9, IF(StockData[[#This Row],[change%]] &lt; -0.02, -0.9, 0))</f>
        <v>0.9</v>
      </c>
      <c r="O2244" s="27" t="str">
        <f>IF(StockData[[#This Row],[sentiment score]] &gt; 0.5, "Positive", IF(StockData[[#This Row],[sentiment score]] &lt; -0.5, "Negative", "Neutral"))</f>
        <v>Positive</v>
      </c>
    </row>
    <row r="2245" spans="1:15" x14ac:dyDescent="0.3">
      <c r="A2245" s="1">
        <v>42573</v>
      </c>
      <c r="B2245" s="2">
        <v>221.99</v>
      </c>
      <c r="C2245" s="2">
        <v>224.5</v>
      </c>
      <c r="D2245" s="2">
        <v>218.88</v>
      </c>
      <c r="E2245" s="2">
        <v>222.27</v>
      </c>
      <c r="F2245" s="2">
        <v>2579692</v>
      </c>
      <c r="G2245" s="27" t="str">
        <f>TEXT(StockData[[#This Row],[Date]],"dddd")</f>
        <v>Friday</v>
      </c>
      <c r="H2245" s="27" t="str">
        <f>TEXT(StockData[[#This Row],[Date]],"mmm yyyy")</f>
        <v>Jul 2016</v>
      </c>
      <c r="I2245" s="2">
        <f>StockData[[#This Row],[high]] - StockData[[#This Row],[low]]</f>
        <v>5.6200000000000045</v>
      </c>
      <c r="J2245" s="27" t="str">
        <f>IF(StockData[[#This Row],[high]]=_xlfn.MAXIFS(StockData[high],StockData[Date],"&lt;="&amp;StockData[[#This Row],[Date]]),"New High","Repeat")</f>
        <v>Repeat</v>
      </c>
      <c r="K2245" s="27" t="str">
        <f>IF(StockData[[#This Row],[Spread]]&lt;5,"Low",IF(StockData[[#This Row],[Spread]]&lt;=15,"Medium","High"))</f>
        <v>Medium</v>
      </c>
      <c r="L2245" s="27" t="str">
        <f>IF(StockData[[#This Row],[Spread]] &gt; AVERAGE(StockData[Spread]) * 1.2, "High", IF(StockData[[#This Row],[Spread]] &lt; AVERAGE(StockData[Spread]) * 0.8, "Low", "Medium"))</f>
        <v>Low</v>
      </c>
      <c r="M2245" s="13">
        <f>(StockData[[#This Row],[close]] - StockData[[#This Row],[open]] )/ StockData[[#This Row],[open]]</f>
        <v>1.2613180773908786E-3</v>
      </c>
      <c r="N2245" s="27">
        <f>IF(StockData[[#This Row],[change%]] &gt; 0.02, 0.9, IF(StockData[[#This Row],[change%]] &lt; -0.02, -0.9, 0))</f>
        <v>0</v>
      </c>
      <c r="O2245" s="27" t="str">
        <f>IF(StockData[[#This Row],[sentiment score]] &gt; 0.5, "Positive", IF(StockData[[#This Row],[sentiment score]] &lt; -0.5, "Negative", "Neutral"))</f>
        <v>Neutral</v>
      </c>
    </row>
    <row r="2246" spans="1:15" x14ac:dyDescent="0.3">
      <c r="A2246" s="1">
        <v>42572</v>
      </c>
      <c r="B2246" s="2">
        <v>226</v>
      </c>
      <c r="C2246" s="2">
        <v>227.84700000000001</v>
      </c>
      <c r="D2246" s="2">
        <v>219.1</v>
      </c>
      <c r="E2246" s="2">
        <v>220.5</v>
      </c>
      <c r="F2246" s="2">
        <v>4428651</v>
      </c>
      <c r="G2246" s="27" t="str">
        <f>TEXT(StockData[[#This Row],[Date]],"dddd")</f>
        <v>Thursday</v>
      </c>
      <c r="H2246" s="27" t="str">
        <f>TEXT(StockData[[#This Row],[Date]],"mmm yyyy")</f>
        <v>Jul 2016</v>
      </c>
      <c r="I2246" s="2">
        <f>StockData[[#This Row],[high]] - StockData[[#This Row],[low]]</f>
        <v>8.7470000000000141</v>
      </c>
      <c r="J2246" s="27" t="str">
        <f>IF(StockData[[#This Row],[high]]=_xlfn.MAXIFS(StockData[high],StockData[Date],"&lt;="&amp;StockData[[#This Row],[Date]]),"New High","Repeat")</f>
        <v>Repeat</v>
      </c>
      <c r="K2246" s="27" t="str">
        <f>IF(StockData[[#This Row],[Spread]]&lt;5,"Low",IF(StockData[[#This Row],[Spread]]&lt;=15,"Medium","High"))</f>
        <v>Medium</v>
      </c>
      <c r="L2246" s="27" t="str">
        <f>IF(StockData[[#This Row],[Spread]] &gt; AVERAGE(StockData[Spread]) * 1.2, "High", IF(StockData[[#This Row],[Spread]] &lt; AVERAGE(StockData[Spread]) * 0.8, "Low", "Medium"))</f>
        <v>Low</v>
      </c>
      <c r="M2246" s="13">
        <f>(StockData[[#This Row],[close]] - StockData[[#This Row],[open]] )/ StockData[[#This Row],[open]]</f>
        <v>-2.4336283185840708E-2</v>
      </c>
      <c r="N2246" s="27">
        <f>IF(StockData[[#This Row],[change%]] &gt; 0.02, 0.9, IF(StockData[[#This Row],[change%]] &lt; -0.02, -0.9, 0))</f>
        <v>-0.9</v>
      </c>
      <c r="O2246" s="27" t="str">
        <f>IF(StockData[[#This Row],[sentiment score]] &gt; 0.5, "Positive", IF(StockData[[#This Row],[sentiment score]] &lt; -0.5, "Negative", "Neutral"))</f>
        <v>Negative</v>
      </c>
    </row>
    <row r="2247" spans="1:15" x14ac:dyDescent="0.3">
      <c r="A2247" s="1">
        <v>42571</v>
      </c>
      <c r="B2247" s="2">
        <v>226.47</v>
      </c>
      <c r="C2247" s="2">
        <v>229.8</v>
      </c>
      <c r="D2247" s="2">
        <v>225</v>
      </c>
      <c r="E2247" s="2">
        <v>228.36</v>
      </c>
      <c r="F2247" s="2">
        <v>2568498</v>
      </c>
      <c r="G2247" s="27" t="str">
        <f>TEXT(StockData[[#This Row],[Date]],"dddd")</f>
        <v>Wednesday</v>
      </c>
      <c r="H2247" s="27" t="str">
        <f>TEXT(StockData[[#This Row],[Date]],"mmm yyyy")</f>
        <v>Jul 2016</v>
      </c>
      <c r="I2247" s="2">
        <f>StockData[[#This Row],[high]] - StockData[[#This Row],[low]]</f>
        <v>4.8000000000000114</v>
      </c>
      <c r="J2247" s="27" t="str">
        <f>IF(StockData[[#This Row],[high]]=_xlfn.MAXIFS(StockData[high],StockData[Date],"&lt;="&amp;StockData[[#This Row],[Date]]),"New High","Repeat")</f>
        <v>Repeat</v>
      </c>
      <c r="K2247" s="27" t="str">
        <f>IF(StockData[[#This Row],[Spread]]&lt;5,"Low",IF(StockData[[#This Row],[Spread]]&lt;=15,"Medium","High"))</f>
        <v>Low</v>
      </c>
      <c r="L2247" s="27" t="str">
        <f>IF(StockData[[#This Row],[Spread]] &gt; AVERAGE(StockData[Spread]) * 1.2, "High", IF(StockData[[#This Row],[Spread]] &lt; AVERAGE(StockData[Spread]) * 0.8, "Low", "Medium"))</f>
        <v>Low</v>
      </c>
      <c r="M2247" s="13">
        <f>(StockData[[#This Row],[close]] - StockData[[#This Row],[open]] )/ StockData[[#This Row],[open]]</f>
        <v>8.3454762220162258E-3</v>
      </c>
      <c r="N2247" s="27">
        <f>IF(StockData[[#This Row],[change%]] &gt; 0.02, 0.9, IF(StockData[[#This Row],[change%]] &lt; -0.02, -0.9, 0))</f>
        <v>0</v>
      </c>
      <c r="O2247" s="27" t="str">
        <f>IF(StockData[[#This Row],[sentiment score]] &gt; 0.5, "Positive", IF(StockData[[#This Row],[sentiment score]] &lt; -0.5, "Negative", "Neutral"))</f>
        <v>Neutral</v>
      </c>
    </row>
    <row r="2248" spans="1:15" x14ac:dyDescent="0.3">
      <c r="A2248" s="1">
        <v>42570</v>
      </c>
      <c r="B2248" s="2">
        <v>225</v>
      </c>
      <c r="C2248" s="2">
        <v>229.1</v>
      </c>
      <c r="D2248" s="2">
        <v>224.75</v>
      </c>
      <c r="E2248" s="2">
        <v>225.26</v>
      </c>
      <c r="F2248" s="2">
        <v>3115065</v>
      </c>
      <c r="G2248" s="27" t="str">
        <f>TEXT(StockData[[#This Row],[Date]],"dddd")</f>
        <v>Tuesday</v>
      </c>
      <c r="H2248" s="27" t="str">
        <f>TEXT(StockData[[#This Row],[Date]],"mmm yyyy")</f>
        <v>Jul 2016</v>
      </c>
      <c r="I2248" s="2">
        <f>StockData[[#This Row],[high]] - StockData[[#This Row],[low]]</f>
        <v>4.3499999999999943</v>
      </c>
      <c r="J2248" s="27" t="str">
        <f>IF(StockData[[#This Row],[high]]=_xlfn.MAXIFS(StockData[high],StockData[Date],"&lt;="&amp;StockData[[#This Row],[Date]]),"New High","Repeat")</f>
        <v>Repeat</v>
      </c>
      <c r="K2248" s="27" t="str">
        <f>IF(StockData[[#This Row],[Spread]]&lt;5,"Low",IF(StockData[[#This Row],[Spread]]&lt;=15,"Medium","High"))</f>
        <v>Low</v>
      </c>
      <c r="L2248" s="27" t="str">
        <f>IF(StockData[[#This Row],[Spread]] &gt; AVERAGE(StockData[Spread]) * 1.2, "High", IF(StockData[[#This Row],[Spread]] &lt; AVERAGE(StockData[Spread]) * 0.8, "Low", "Medium"))</f>
        <v>Low</v>
      </c>
      <c r="M2248" s="13">
        <f>(StockData[[#This Row],[close]] - StockData[[#This Row],[open]] )/ StockData[[#This Row],[open]]</f>
        <v>1.1555555555555152E-3</v>
      </c>
      <c r="N2248" s="27">
        <f>IF(StockData[[#This Row],[change%]] &gt; 0.02, 0.9, IF(StockData[[#This Row],[change%]] &lt; -0.02, -0.9, 0))</f>
        <v>0</v>
      </c>
      <c r="O2248" s="27" t="str">
        <f>IF(StockData[[#This Row],[sentiment score]] &gt; 0.5, "Positive", IF(StockData[[#This Row],[sentiment score]] &lt; -0.5, "Negative", "Neutral"))</f>
        <v>Neutral</v>
      </c>
    </row>
    <row r="2249" spans="1:15" x14ac:dyDescent="0.3">
      <c r="A2249" s="1">
        <v>42569</v>
      </c>
      <c r="B2249" s="2">
        <v>219.64</v>
      </c>
      <c r="C2249" s="2">
        <v>227.09</v>
      </c>
      <c r="D2249" s="2">
        <v>218.3</v>
      </c>
      <c r="E2249" s="2">
        <v>226.25</v>
      </c>
      <c r="F2249" s="2">
        <v>3412055</v>
      </c>
      <c r="G2249" s="27" t="str">
        <f>TEXT(StockData[[#This Row],[Date]],"dddd")</f>
        <v>Monday</v>
      </c>
      <c r="H2249" s="27" t="str">
        <f>TEXT(StockData[[#This Row],[Date]],"mmm yyyy")</f>
        <v>Jul 2016</v>
      </c>
      <c r="I2249" s="2">
        <f>StockData[[#This Row],[high]] - StockData[[#This Row],[low]]</f>
        <v>8.789999999999992</v>
      </c>
      <c r="J2249" s="27" t="str">
        <f>IF(StockData[[#This Row],[high]]=_xlfn.MAXIFS(StockData[high],StockData[Date],"&lt;="&amp;StockData[[#This Row],[Date]]),"New High","Repeat")</f>
        <v>Repeat</v>
      </c>
      <c r="K2249" s="27" t="str">
        <f>IF(StockData[[#This Row],[Spread]]&lt;5,"Low",IF(StockData[[#This Row],[Spread]]&lt;=15,"Medium","High"))</f>
        <v>Medium</v>
      </c>
      <c r="L2249" s="27" t="str">
        <f>IF(StockData[[#This Row],[Spread]] &gt; AVERAGE(StockData[Spread]) * 1.2, "High", IF(StockData[[#This Row],[Spread]] &lt; AVERAGE(StockData[Spread]) * 0.8, "Low", "Medium"))</f>
        <v>Low</v>
      </c>
      <c r="M2249" s="13">
        <f>(StockData[[#This Row],[close]] - StockData[[#This Row],[open]] )/ StockData[[#This Row],[open]]</f>
        <v>3.00947004188673E-2</v>
      </c>
      <c r="N2249" s="27">
        <f>IF(StockData[[#This Row],[change%]] &gt; 0.02, 0.9, IF(StockData[[#This Row],[change%]] &lt; -0.02, -0.9, 0))</f>
        <v>0.9</v>
      </c>
      <c r="O2249" s="27" t="str">
        <f>IF(StockData[[#This Row],[sentiment score]] &gt; 0.5, "Positive", IF(StockData[[#This Row],[sentiment score]] &lt; -0.5, "Negative", "Neutral"))</f>
        <v>Positive</v>
      </c>
    </row>
    <row r="2250" spans="1:15" x14ac:dyDescent="0.3">
      <c r="A2250" s="1">
        <v>42566</v>
      </c>
      <c r="B2250" s="2">
        <v>222.52</v>
      </c>
      <c r="C2250" s="2">
        <v>222.7499</v>
      </c>
      <c r="D2250" s="2">
        <v>219.64</v>
      </c>
      <c r="E2250" s="2">
        <v>220.4</v>
      </c>
      <c r="F2250" s="2">
        <v>2234247</v>
      </c>
      <c r="G2250" s="27" t="str">
        <f>TEXT(StockData[[#This Row],[Date]],"dddd")</f>
        <v>Friday</v>
      </c>
      <c r="H2250" s="27" t="str">
        <f>TEXT(StockData[[#This Row],[Date]],"mmm yyyy")</f>
        <v>Jul 2016</v>
      </c>
      <c r="I2250" s="2">
        <f>StockData[[#This Row],[high]] - StockData[[#This Row],[low]]</f>
        <v>3.1099000000000103</v>
      </c>
      <c r="J2250" s="27" t="str">
        <f>IF(StockData[[#This Row],[high]]=_xlfn.MAXIFS(StockData[high],StockData[Date],"&lt;="&amp;StockData[[#This Row],[Date]]),"New High","Repeat")</f>
        <v>Repeat</v>
      </c>
      <c r="K2250" s="27" t="str">
        <f>IF(StockData[[#This Row],[Spread]]&lt;5,"Low",IF(StockData[[#This Row],[Spread]]&lt;=15,"Medium","High"))</f>
        <v>Low</v>
      </c>
      <c r="L2250" s="27" t="str">
        <f>IF(StockData[[#This Row],[Spread]] &gt; AVERAGE(StockData[Spread]) * 1.2, "High", IF(StockData[[#This Row],[Spread]] &lt; AVERAGE(StockData[Spread]) * 0.8, "Low", "Medium"))</f>
        <v>Low</v>
      </c>
      <c r="M2250" s="13">
        <f>(StockData[[#This Row],[close]] - StockData[[#This Row],[open]] )/ StockData[[#This Row],[open]]</f>
        <v>-9.5272335071005052E-3</v>
      </c>
      <c r="N2250" s="27">
        <f>IF(StockData[[#This Row],[change%]] &gt; 0.02, 0.9, IF(StockData[[#This Row],[change%]] &lt; -0.02, -0.9, 0))</f>
        <v>0</v>
      </c>
      <c r="O2250" s="27" t="str">
        <f>IF(StockData[[#This Row],[sentiment score]] &gt; 0.5, "Positive", IF(StockData[[#This Row],[sentiment score]] &lt; -0.5, "Negative", "Neutral"))</f>
        <v>Neutral</v>
      </c>
    </row>
    <row r="2251" spans="1:15" x14ac:dyDescent="0.3">
      <c r="A2251" s="1">
        <v>42565</v>
      </c>
      <c r="B2251" s="2">
        <v>223.12</v>
      </c>
      <c r="C2251" s="2">
        <v>224.94</v>
      </c>
      <c r="D2251" s="2">
        <v>221.05</v>
      </c>
      <c r="E2251" s="2">
        <v>221.53</v>
      </c>
      <c r="F2251" s="2">
        <v>2675834</v>
      </c>
      <c r="G2251" s="27" t="str">
        <f>TEXT(StockData[[#This Row],[Date]],"dddd")</f>
        <v>Thursday</v>
      </c>
      <c r="H2251" s="27" t="str">
        <f>TEXT(StockData[[#This Row],[Date]],"mmm yyyy")</f>
        <v>Jul 2016</v>
      </c>
      <c r="I2251" s="2">
        <f>StockData[[#This Row],[high]] - StockData[[#This Row],[low]]</f>
        <v>3.8899999999999864</v>
      </c>
      <c r="J2251" s="27" t="str">
        <f>IF(StockData[[#This Row],[high]]=_xlfn.MAXIFS(StockData[high],StockData[Date],"&lt;="&amp;StockData[[#This Row],[Date]]),"New High","Repeat")</f>
        <v>Repeat</v>
      </c>
      <c r="K2251" s="27" t="str">
        <f>IF(StockData[[#This Row],[Spread]]&lt;5,"Low",IF(StockData[[#This Row],[Spread]]&lt;=15,"Medium","High"))</f>
        <v>Low</v>
      </c>
      <c r="L2251" s="27" t="str">
        <f>IF(StockData[[#This Row],[Spread]] &gt; AVERAGE(StockData[Spread]) * 1.2, "High", IF(StockData[[#This Row],[Spread]] &lt; AVERAGE(StockData[Spread]) * 0.8, "Low", "Medium"))</f>
        <v>Low</v>
      </c>
      <c r="M2251" s="13">
        <f>(StockData[[#This Row],[close]] - StockData[[#This Row],[open]] )/ StockData[[#This Row],[open]]</f>
        <v>-7.1262101111509652E-3</v>
      </c>
      <c r="N2251" s="27">
        <f>IF(StockData[[#This Row],[change%]] &gt; 0.02, 0.9, IF(StockData[[#This Row],[change%]] &lt; -0.02, -0.9, 0))</f>
        <v>0</v>
      </c>
      <c r="O2251" s="27" t="str">
        <f>IF(StockData[[#This Row],[sentiment score]] &gt; 0.5, "Positive", IF(StockData[[#This Row],[sentiment score]] &lt; -0.5, "Negative", "Neutral"))</f>
        <v>Neutral</v>
      </c>
    </row>
    <row r="2252" spans="1:15" x14ac:dyDescent="0.3">
      <c r="A2252" s="1">
        <v>42564</v>
      </c>
      <c r="B2252" s="2">
        <v>225.5</v>
      </c>
      <c r="C2252" s="2">
        <v>225.59</v>
      </c>
      <c r="D2252" s="2">
        <v>220.29</v>
      </c>
      <c r="E2252" s="2">
        <v>222.53</v>
      </c>
      <c r="F2252" s="2">
        <v>3567062</v>
      </c>
      <c r="G2252" s="27" t="str">
        <f>TEXT(StockData[[#This Row],[Date]],"dddd")</f>
        <v>Wednesday</v>
      </c>
      <c r="H2252" s="27" t="str">
        <f>TEXT(StockData[[#This Row],[Date]],"mmm yyyy")</f>
        <v>Jul 2016</v>
      </c>
      <c r="I2252" s="2">
        <f>StockData[[#This Row],[high]] - StockData[[#This Row],[low]]</f>
        <v>5.3000000000000114</v>
      </c>
      <c r="J2252" s="27" t="str">
        <f>IF(StockData[[#This Row],[high]]=_xlfn.MAXIFS(StockData[high],StockData[Date],"&lt;="&amp;StockData[[#This Row],[Date]]),"New High","Repeat")</f>
        <v>Repeat</v>
      </c>
      <c r="K2252" s="27" t="str">
        <f>IF(StockData[[#This Row],[Spread]]&lt;5,"Low",IF(StockData[[#This Row],[Spread]]&lt;=15,"Medium","High"))</f>
        <v>Medium</v>
      </c>
      <c r="L2252" s="27" t="str">
        <f>IF(StockData[[#This Row],[Spread]] &gt; AVERAGE(StockData[Spread]) * 1.2, "High", IF(StockData[[#This Row],[Spread]] &lt; AVERAGE(StockData[Spread]) * 0.8, "Low", "Medium"))</f>
        <v>Low</v>
      </c>
      <c r="M2252" s="13">
        <f>(StockData[[#This Row],[close]] - StockData[[#This Row],[open]] )/ StockData[[#This Row],[open]]</f>
        <v>-1.3170731707317068E-2</v>
      </c>
      <c r="N2252" s="27">
        <f>IF(StockData[[#This Row],[change%]] &gt; 0.02, 0.9, IF(StockData[[#This Row],[change%]] &lt; -0.02, -0.9, 0))</f>
        <v>0</v>
      </c>
      <c r="O2252" s="27" t="str">
        <f>IF(StockData[[#This Row],[sentiment score]] &gt; 0.5, "Positive", IF(StockData[[#This Row],[sentiment score]] &lt; -0.5, "Negative", "Neutral"))</f>
        <v>Neutral</v>
      </c>
    </row>
    <row r="2253" spans="1:15" x14ac:dyDescent="0.3">
      <c r="A2253" s="1">
        <v>42563</v>
      </c>
      <c r="B2253" s="2">
        <v>224.1</v>
      </c>
      <c r="C2253" s="2">
        <v>227.5</v>
      </c>
      <c r="D2253" s="2">
        <v>223.22</v>
      </c>
      <c r="E2253" s="2">
        <v>224.65</v>
      </c>
      <c r="F2253" s="2">
        <v>4576165</v>
      </c>
      <c r="G2253" s="27" t="str">
        <f>TEXT(StockData[[#This Row],[Date]],"dddd")</f>
        <v>Tuesday</v>
      </c>
      <c r="H2253" s="27" t="str">
        <f>TEXT(StockData[[#This Row],[Date]],"mmm yyyy")</f>
        <v>Jul 2016</v>
      </c>
      <c r="I2253" s="2">
        <f>StockData[[#This Row],[high]] - StockData[[#This Row],[low]]</f>
        <v>4.2800000000000011</v>
      </c>
      <c r="J2253" s="27" t="str">
        <f>IF(StockData[[#This Row],[high]]=_xlfn.MAXIFS(StockData[high],StockData[Date],"&lt;="&amp;StockData[[#This Row],[Date]]),"New High","Repeat")</f>
        <v>Repeat</v>
      </c>
      <c r="K2253" s="27" t="str">
        <f>IF(StockData[[#This Row],[Spread]]&lt;5,"Low",IF(StockData[[#This Row],[Spread]]&lt;=15,"Medium","High"))</f>
        <v>Low</v>
      </c>
      <c r="L2253" s="27" t="str">
        <f>IF(StockData[[#This Row],[Spread]] &gt; AVERAGE(StockData[Spread]) * 1.2, "High", IF(StockData[[#This Row],[Spread]] &lt; AVERAGE(StockData[Spread]) * 0.8, "Low", "Medium"))</f>
        <v>Low</v>
      </c>
      <c r="M2253" s="13">
        <f>(StockData[[#This Row],[close]] - StockData[[#This Row],[open]] )/ StockData[[#This Row],[open]]</f>
        <v>2.4542614904061195E-3</v>
      </c>
      <c r="N2253" s="27">
        <f>IF(StockData[[#This Row],[change%]] &gt; 0.02, 0.9, IF(StockData[[#This Row],[change%]] &lt; -0.02, -0.9, 0))</f>
        <v>0</v>
      </c>
      <c r="O2253" s="27" t="str">
        <f>IF(StockData[[#This Row],[sentiment score]] &gt; 0.5, "Positive", IF(StockData[[#This Row],[sentiment score]] &lt; -0.5, "Negative", "Neutral"))</f>
        <v>Neutral</v>
      </c>
    </row>
    <row r="2254" spans="1:15" x14ac:dyDescent="0.3">
      <c r="A2254" s="1">
        <v>42562</v>
      </c>
      <c r="B2254" s="2">
        <v>219.96</v>
      </c>
      <c r="C2254" s="2">
        <v>226.78</v>
      </c>
      <c r="D2254" s="2">
        <v>219.51</v>
      </c>
      <c r="E2254" s="2">
        <v>224.78</v>
      </c>
      <c r="F2254" s="2">
        <v>5429823</v>
      </c>
      <c r="G2254" s="27" t="str">
        <f>TEXT(StockData[[#This Row],[Date]],"dddd")</f>
        <v>Monday</v>
      </c>
      <c r="H2254" s="27" t="str">
        <f>TEXT(StockData[[#This Row],[Date]],"mmm yyyy")</f>
        <v>Jul 2016</v>
      </c>
      <c r="I2254" s="2">
        <f>StockData[[#This Row],[high]] - StockData[[#This Row],[low]]</f>
        <v>7.2700000000000102</v>
      </c>
      <c r="J2254" s="27" t="str">
        <f>IF(StockData[[#This Row],[high]]=_xlfn.MAXIFS(StockData[high],StockData[Date],"&lt;="&amp;StockData[[#This Row],[Date]]),"New High","Repeat")</f>
        <v>Repeat</v>
      </c>
      <c r="K2254" s="27" t="str">
        <f>IF(StockData[[#This Row],[Spread]]&lt;5,"Low",IF(StockData[[#This Row],[Spread]]&lt;=15,"Medium","High"))</f>
        <v>Medium</v>
      </c>
      <c r="L2254" s="27" t="str">
        <f>IF(StockData[[#This Row],[Spread]] &gt; AVERAGE(StockData[Spread]) * 1.2, "High", IF(StockData[[#This Row],[Spread]] &lt; AVERAGE(StockData[Spread]) * 0.8, "Low", "Medium"))</f>
        <v>Low</v>
      </c>
      <c r="M2254" s="13">
        <f>(StockData[[#This Row],[close]] - StockData[[#This Row],[open]] )/ StockData[[#This Row],[open]]</f>
        <v>2.1913075104564434E-2</v>
      </c>
      <c r="N2254" s="27">
        <f>IF(StockData[[#This Row],[change%]] &gt; 0.02, 0.9, IF(StockData[[#This Row],[change%]] &lt; -0.02, -0.9, 0))</f>
        <v>0.9</v>
      </c>
      <c r="O2254" s="27" t="str">
        <f>IF(StockData[[#This Row],[sentiment score]] &gt; 0.5, "Positive", IF(StockData[[#This Row],[sentiment score]] &lt; -0.5, "Negative", "Neutral"))</f>
        <v>Positive</v>
      </c>
    </row>
    <row r="2255" spans="1:15" x14ac:dyDescent="0.3">
      <c r="A2255" s="1">
        <v>42559</v>
      </c>
      <c r="B2255" s="2">
        <v>217.8</v>
      </c>
      <c r="C2255" s="2">
        <v>219.81</v>
      </c>
      <c r="D2255" s="2">
        <v>214.5</v>
      </c>
      <c r="E2255" s="2">
        <v>216.78</v>
      </c>
      <c r="F2255" s="2">
        <v>4074785</v>
      </c>
      <c r="G2255" s="27" t="str">
        <f>TEXT(StockData[[#This Row],[Date]],"dddd")</f>
        <v>Friday</v>
      </c>
      <c r="H2255" s="27" t="str">
        <f>TEXT(StockData[[#This Row],[Date]],"mmm yyyy")</f>
        <v>Jul 2016</v>
      </c>
      <c r="I2255" s="2">
        <f>StockData[[#This Row],[high]] - StockData[[#This Row],[low]]</f>
        <v>5.3100000000000023</v>
      </c>
      <c r="J2255" s="27" t="str">
        <f>IF(StockData[[#This Row],[high]]=_xlfn.MAXIFS(StockData[high],StockData[Date],"&lt;="&amp;StockData[[#This Row],[Date]]),"New High","Repeat")</f>
        <v>Repeat</v>
      </c>
      <c r="K2255" s="27" t="str">
        <f>IF(StockData[[#This Row],[Spread]]&lt;5,"Low",IF(StockData[[#This Row],[Spread]]&lt;=15,"Medium","High"))</f>
        <v>Medium</v>
      </c>
      <c r="L2255" s="27" t="str">
        <f>IF(StockData[[#This Row],[Spread]] &gt; AVERAGE(StockData[Spread]) * 1.2, "High", IF(StockData[[#This Row],[Spread]] &lt; AVERAGE(StockData[Spread]) * 0.8, "Low", "Medium"))</f>
        <v>Low</v>
      </c>
      <c r="M2255" s="13">
        <f>(StockData[[#This Row],[close]] - StockData[[#This Row],[open]] )/ StockData[[#This Row],[open]]</f>
        <v>-4.6831955922865482E-3</v>
      </c>
      <c r="N2255" s="27">
        <f>IF(StockData[[#This Row],[change%]] &gt; 0.02, 0.9, IF(StockData[[#This Row],[change%]] &lt; -0.02, -0.9, 0))</f>
        <v>0</v>
      </c>
      <c r="O2255" s="27" t="str">
        <f>IF(StockData[[#This Row],[sentiment score]] &gt; 0.5, "Positive", IF(StockData[[#This Row],[sentiment score]] &lt; -0.5, "Negative", "Neutral"))</f>
        <v>Neutral</v>
      </c>
    </row>
    <row r="2256" spans="1:15" x14ac:dyDescent="0.3">
      <c r="A2256" s="1">
        <v>42558</v>
      </c>
      <c r="B2256" s="2">
        <v>213.1</v>
      </c>
      <c r="C2256" s="2">
        <v>218.12</v>
      </c>
      <c r="D2256" s="2">
        <v>213.01</v>
      </c>
      <c r="E2256" s="2">
        <v>215.94</v>
      </c>
      <c r="F2256" s="2">
        <v>3612022</v>
      </c>
      <c r="G2256" s="27" t="str">
        <f>TEXT(StockData[[#This Row],[Date]],"dddd")</f>
        <v>Thursday</v>
      </c>
      <c r="H2256" s="27" t="str">
        <f>TEXT(StockData[[#This Row],[Date]],"mmm yyyy")</f>
        <v>Jul 2016</v>
      </c>
      <c r="I2256" s="2">
        <f>StockData[[#This Row],[high]] - StockData[[#This Row],[low]]</f>
        <v>5.1100000000000136</v>
      </c>
      <c r="J2256" s="27" t="str">
        <f>IF(StockData[[#This Row],[high]]=_xlfn.MAXIFS(StockData[high],StockData[Date],"&lt;="&amp;StockData[[#This Row],[Date]]),"New High","Repeat")</f>
        <v>Repeat</v>
      </c>
      <c r="K2256" s="27" t="str">
        <f>IF(StockData[[#This Row],[Spread]]&lt;5,"Low",IF(StockData[[#This Row],[Spread]]&lt;=15,"Medium","High"))</f>
        <v>Medium</v>
      </c>
      <c r="L2256" s="27" t="str">
        <f>IF(StockData[[#This Row],[Spread]] &gt; AVERAGE(StockData[Spread]) * 1.2, "High", IF(StockData[[#This Row],[Spread]] &lt; AVERAGE(StockData[Spread]) * 0.8, "Low", "Medium"))</f>
        <v>Low</v>
      </c>
      <c r="M2256" s="13">
        <f>(StockData[[#This Row],[close]] - StockData[[#This Row],[open]] )/ StockData[[#This Row],[open]]</f>
        <v>1.3327076489910857E-2</v>
      </c>
      <c r="N2256" s="27">
        <f>IF(StockData[[#This Row],[change%]] &gt; 0.02, 0.9, IF(StockData[[#This Row],[change%]] &lt; -0.02, -0.9, 0))</f>
        <v>0</v>
      </c>
      <c r="O2256" s="27" t="str">
        <f>IF(StockData[[#This Row],[sentiment score]] &gt; 0.5, "Positive", IF(StockData[[#This Row],[sentiment score]] &lt; -0.5, "Negative", "Neutral"))</f>
        <v>Neutral</v>
      </c>
    </row>
    <row r="2257" spans="1:15" x14ac:dyDescent="0.3">
      <c r="A2257" s="1">
        <v>42557</v>
      </c>
      <c r="B2257" s="2">
        <v>210</v>
      </c>
      <c r="C2257" s="2">
        <v>215.23</v>
      </c>
      <c r="D2257" s="2">
        <v>209</v>
      </c>
      <c r="E2257" s="2">
        <v>214.44</v>
      </c>
      <c r="F2257" s="2">
        <v>4919855</v>
      </c>
      <c r="G2257" s="27" t="str">
        <f>TEXT(StockData[[#This Row],[Date]],"dddd")</f>
        <v>Wednesday</v>
      </c>
      <c r="H2257" s="27" t="str">
        <f>TEXT(StockData[[#This Row],[Date]],"mmm yyyy")</f>
        <v>Jul 2016</v>
      </c>
      <c r="I2257" s="2">
        <f>StockData[[#This Row],[high]] - StockData[[#This Row],[low]]</f>
        <v>6.2299999999999898</v>
      </c>
      <c r="J2257" s="27" t="str">
        <f>IF(StockData[[#This Row],[high]]=_xlfn.MAXIFS(StockData[high],StockData[Date],"&lt;="&amp;StockData[[#This Row],[Date]]),"New High","Repeat")</f>
        <v>Repeat</v>
      </c>
      <c r="K2257" s="27" t="str">
        <f>IF(StockData[[#This Row],[Spread]]&lt;5,"Low",IF(StockData[[#This Row],[Spread]]&lt;=15,"Medium","High"))</f>
        <v>Medium</v>
      </c>
      <c r="L2257" s="27" t="str">
        <f>IF(StockData[[#This Row],[Spread]] &gt; AVERAGE(StockData[Spread]) * 1.2, "High", IF(StockData[[#This Row],[Spread]] &lt; AVERAGE(StockData[Spread]) * 0.8, "Low", "Medium"))</f>
        <v>Low</v>
      </c>
      <c r="M2257" s="13">
        <f>(StockData[[#This Row],[close]] - StockData[[#This Row],[open]] )/ StockData[[#This Row],[open]]</f>
        <v>2.1142857142857133E-2</v>
      </c>
      <c r="N2257" s="27">
        <f>IF(StockData[[#This Row],[change%]] &gt; 0.02, 0.9, IF(StockData[[#This Row],[change%]] &lt; -0.02, -0.9, 0))</f>
        <v>0.9</v>
      </c>
      <c r="O2257" s="27" t="str">
        <f>IF(StockData[[#This Row],[sentiment score]] &gt; 0.5, "Positive", IF(StockData[[#This Row],[sentiment score]] &lt; -0.5, "Negative", "Neutral"))</f>
        <v>Positive</v>
      </c>
    </row>
    <row r="2258" spans="1:15" x14ac:dyDescent="0.3">
      <c r="A2258" s="1">
        <v>42556</v>
      </c>
      <c r="B2258" s="2">
        <v>209.73</v>
      </c>
      <c r="C2258" s="2">
        <v>214.54409999999999</v>
      </c>
      <c r="D2258" s="2">
        <v>208</v>
      </c>
      <c r="E2258" s="2">
        <v>213.98</v>
      </c>
      <c r="F2258" s="2">
        <v>5175345</v>
      </c>
      <c r="G2258" s="27" t="str">
        <f>TEXT(StockData[[#This Row],[Date]],"dddd")</f>
        <v>Tuesday</v>
      </c>
      <c r="H2258" s="27" t="str">
        <f>TEXT(StockData[[#This Row],[Date]],"mmm yyyy")</f>
        <v>Jul 2016</v>
      </c>
      <c r="I2258" s="2">
        <f>StockData[[#This Row],[high]] - StockData[[#This Row],[low]]</f>
        <v>6.544099999999986</v>
      </c>
      <c r="J2258" s="27" t="str">
        <f>IF(StockData[[#This Row],[high]]=_xlfn.MAXIFS(StockData[high],StockData[Date],"&lt;="&amp;StockData[[#This Row],[Date]]),"New High","Repeat")</f>
        <v>Repeat</v>
      </c>
      <c r="K2258" s="27" t="str">
        <f>IF(StockData[[#This Row],[Spread]]&lt;5,"Low",IF(StockData[[#This Row],[Spread]]&lt;=15,"Medium","High"))</f>
        <v>Medium</v>
      </c>
      <c r="L2258" s="27" t="str">
        <f>IF(StockData[[#This Row],[Spread]] &gt; AVERAGE(StockData[Spread]) * 1.2, "High", IF(StockData[[#This Row],[Spread]] &lt; AVERAGE(StockData[Spread]) * 0.8, "Low", "Medium"))</f>
        <v>Low</v>
      </c>
      <c r="M2258" s="13">
        <f>(StockData[[#This Row],[close]] - StockData[[#This Row],[open]] )/ StockData[[#This Row],[open]]</f>
        <v>2.02641491441377E-2</v>
      </c>
      <c r="N2258" s="27">
        <f>IF(StockData[[#This Row],[change%]] &gt; 0.02, 0.9, IF(StockData[[#This Row],[change%]] &lt; -0.02, -0.9, 0))</f>
        <v>0.9</v>
      </c>
      <c r="O2258" s="27" t="str">
        <f>IF(StockData[[#This Row],[sentiment score]] &gt; 0.5, "Positive", IF(StockData[[#This Row],[sentiment score]] &lt; -0.5, "Negative", "Neutral"))</f>
        <v>Positive</v>
      </c>
    </row>
    <row r="2259" spans="1:15" x14ac:dyDescent="0.3">
      <c r="A2259" s="1">
        <v>42552</v>
      </c>
      <c r="B2259" s="2">
        <v>206.14</v>
      </c>
      <c r="C2259" s="2">
        <v>218.24</v>
      </c>
      <c r="D2259" s="2">
        <v>206</v>
      </c>
      <c r="E2259" s="2">
        <v>216.5</v>
      </c>
      <c r="F2259" s="2">
        <v>5399951</v>
      </c>
      <c r="G2259" s="27" t="str">
        <f>TEXT(StockData[[#This Row],[Date]],"dddd")</f>
        <v>Friday</v>
      </c>
      <c r="H2259" s="27" t="str">
        <f>TEXT(StockData[[#This Row],[Date]],"mmm yyyy")</f>
        <v>Jul 2016</v>
      </c>
      <c r="I2259" s="2">
        <f>StockData[[#This Row],[high]] - StockData[[#This Row],[low]]</f>
        <v>12.240000000000009</v>
      </c>
      <c r="J2259" s="27" t="str">
        <f>IF(StockData[[#This Row],[high]]=_xlfn.MAXIFS(StockData[high],StockData[Date],"&lt;="&amp;StockData[[#This Row],[Date]]),"New High","Repeat")</f>
        <v>Repeat</v>
      </c>
      <c r="K2259" s="27" t="str">
        <f>IF(StockData[[#This Row],[Spread]]&lt;5,"Low",IF(StockData[[#This Row],[Spread]]&lt;=15,"Medium","High"))</f>
        <v>Medium</v>
      </c>
      <c r="L2259" s="27" t="str">
        <f>IF(StockData[[#This Row],[Spread]] &gt; AVERAGE(StockData[Spread]) * 1.2, "High", IF(StockData[[#This Row],[Spread]] &lt; AVERAGE(StockData[Spread]) * 0.8, "Low", "Medium"))</f>
        <v>Medium</v>
      </c>
      <c r="M2259" s="13">
        <f>(StockData[[#This Row],[close]] - StockData[[#This Row],[open]] )/ StockData[[#This Row],[open]]</f>
        <v>5.0257106820607425E-2</v>
      </c>
      <c r="N2259" s="27">
        <f>IF(StockData[[#This Row],[change%]] &gt; 0.02, 0.9, IF(StockData[[#This Row],[change%]] &lt; -0.02, -0.9, 0))</f>
        <v>0.9</v>
      </c>
      <c r="O2259" s="27" t="str">
        <f>IF(StockData[[#This Row],[sentiment score]] &gt; 0.5, "Positive", IF(StockData[[#This Row],[sentiment score]] &lt; -0.5, "Negative", "Neutral"))</f>
        <v>Positive</v>
      </c>
    </row>
    <row r="2260" spans="1:15" x14ac:dyDescent="0.3">
      <c r="A2260" s="1">
        <v>42551</v>
      </c>
      <c r="B2260" s="2">
        <v>212.97</v>
      </c>
      <c r="C2260" s="2">
        <v>213.4999</v>
      </c>
      <c r="D2260" s="2">
        <v>209.02</v>
      </c>
      <c r="E2260" s="2">
        <v>212.28</v>
      </c>
      <c r="F2260" s="2">
        <v>4843111</v>
      </c>
      <c r="G2260" s="27" t="str">
        <f>TEXT(StockData[[#This Row],[Date]],"dddd")</f>
        <v>Thursday</v>
      </c>
      <c r="H2260" s="27" t="str">
        <f>TEXT(StockData[[#This Row],[Date]],"mmm yyyy")</f>
        <v>Jun 2016</v>
      </c>
      <c r="I2260" s="2">
        <f>StockData[[#This Row],[high]] - StockData[[#This Row],[low]]</f>
        <v>4.4798999999999864</v>
      </c>
      <c r="J2260" s="27" t="str">
        <f>IF(StockData[[#This Row],[high]]=_xlfn.MAXIFS(StockData[high],StockData[Date],"&lt;="&amp;StockData[[#This Row],[Date]]),"New High","Repeat")</f>
        <v>Repeat</v>
      </c>
      <c r="K2260" s="27" t="str">
        <f>IF(StockData[[#This Row],[Spread]]&lt;5,"Low",IF(StockData[[#This Row],[Spread]]&lt;=15,"Medium","High"))</f>
        <v>Low</v>
      </c>
      <c r="L2260" s="27" t="str">
        <f>IF(StockData[[#This Row],[Spread]] &gt; AVERAGE(StockData[Spread]) * 1.2, "High", IF(StockData[[#This Row],[Spread]] &lt; AVERAGE(StockData[Spread]) * 0.8, "Low", "Medium"))</f>
        <v>Low</v>
      </c>
      <c r="M2260" s="13">
        <f>(StockData[[#This Row],[close]] - StockData[[#This Row],[open]] )/ StockData[[#This Row],[open]]</f>
        <v>-3.2398929426679709E-3</v>
      </c>
      <c r="N2260" s="27">
        <f>IF(StockData[[#This Row],[change%]] &gt; 0.02, 0.9, IF(StockData[[#This Row],[change%]] &lt; -0.02, -0.9, 0))</f>
        <v>0</v>
      </c>
      <c r="O2260" s="27" t="str">
        <f>IF(StockData[[#This Row],[sentiment score]] &gt; 0.5, "Positive", IF(StockData[[#This Row],[sentiment score]] &lt; -0.5, "Negative", "Neutral"))</f>
        <v>Neutral</v>
      </c>
    </row>
    <row r="2261" spans="1:15" x14ac:dyDescent="0.3">
      <c r="A2261" s="1">
        <v>42550</v>
      </c>
      <c r="B2261" s="2">
        <v>205.13</v>
      </c>
      <c r="C2261" s="2">
        <v>211.78</v>
      </c>
      <c r="D2261" s="2">
        <v>203</v>
      </c>
      <c r="E2261" s="2">
        <v>210.19</v>
      </c>
      <c r="F2261" s="2">
        <v>5994908</v>
      </c>
      <c r="G2261" s="27" t="str">
        <f>TEXT(StockData[[#This Row],[Date]],"dddd")</f>
        <v>Wednesday</v>
      </c>
      <c r="H2261" s="27" t="str">
        <f>TEXT(StockData[[#This Row],[Date]],"mmm yyyy")</f>
        <v>Jun 2016</v>
      </c>
      <c r="I2261" s="2">
        <f>StockData[[#This Row],[high]] - StockData[[#This Row],[low]]</f>
        <v>8.7800000000000011</v>
      </c>
      <c r="J2261" s="27" t="str">
        <f>IF(StockData[[#This Row],[high]]=_xlfn.MAXIFS(StockData[high],StockData[Date],"&lt;="&amp;StockData[[#This Row],[Date]]),"New High","Repeat")</f>
        <v>Repeat</v>
      </c>
      <c r="K2261" s="27" t="str">
        <f>IF(StockData[[#This Row],[Spread]]&lt;5,"Low",IF(StockData[[#This Row],[Spread]]&lt;=15,"Medium","High"))</f>
        <v>Medium</v>
      </c>
      <c r="L2261" s="27" t="str">
        <f>IF(StockData[[#This Row],[Spread]] &gt; AVERAGE(StockData[Spread]) * 1.2, "High", IF(StockData[[#This Row],[Spread]] &lt; AVERAGE(StockData[Spread]) * 0.8, "Low", "Medium"))</f>
        <v>Low</v>
      </c>
      <c r="M2261" s="13">
        <f>(StockData[[#This Row],[close]] - StockData[[#This Row],[open]] )/ StockData[[#This Row],[open]]</f>
        <v>2.4667284161263601E-2</v>
      </c>
      <c r="N2261" s="27">
        <f>IF(StockData[[#This Row],[change%]] &gt; 0.02, 0.9, IF(StockData[[#This Row],[change%]] &lt; -0.02, -0.9, 0))</f>
        <v>0.9</v>
      </c>
      <c r="O2261" s="27" t="str">
        <f>IF(StockData[[#This Row],[sentiment score]] &gt; 0.5, "Positive", IF(StockData[[#This Row],[sentiment score]] &lt; -0.5, "Negative", "Neutral"))</f>
        <v>Positive</v>
      </c>
    </row>
    <row r="2262" spans="1:15" x14ac:dyDescent="0.3">
      <c r="A2262" s="1">
        <v>42549</v>
      </c>
      <c r="B2262" s="2">
        <v>201.89</v>
      </c>
      <c r="C2262" s="2">
        <v>204.05</v>
      </c>
      <c r="D2262" s="2">
        <v>199.41</v>
      </c>
      <c r="E2262" s="2">
        <v>201.79</v>
      </c>
      <c r="F2262" s="2">
        <v>6212422</v>
      </c>
      <c r="G2262" s="27" t="str">
        <f>TEXT(StockData[[#This Row],[Date]],"dddd")</f>
        <v>Tuesday</v>
      </c>
      <c r="H2262" s="27" t="str">
        <f>TEXT(StockData[[#This Row],[Date]],"mmm yyyy")</f>
        <v>Jun 2016</v>
      </c>
      <c r="I2262" s="2">
        <f>StockData[[#This Row],[high]] - StockData[[#This Row],[low]]</f>
        <v>4.6400000000000148</v>
      </c>
      <c r="J2262" s="27" t="str">
        <f>IF(StockData[[#This Row],[high]]=_xlfn.MAXIFS(StockData[high],StockData[Date],"&lt;="&amp;StockData[[#This Row],[Date]]),"New High","Repeat")</f>
        <v>Repeat</v>
      </c>
      <c r="K2262" s="27" t="str">
        <f>IF(StockData[[#This Row],[Spread]]&lt;5,"Low",IF(StockData[[#This Row],[Spread]]&lt;=15,"Medium","High"))</f>
        <v>Low</v>
      </c>
      <c r="L2262" s="27" t="str">
        <f>IF(StockData[[#This Row],[Spread]] &gt; AVERAGE(StockData[Spread]) * 1.2, "High", IF(StockData[[#This Row],[Spread]] &lt; AVERAGE(StockData[Spread]) * 0.8, "Low", "Medium"))</f>
        <v>Low</v>
      </c>
      <c r="M2262" s="13">
        <f>(StockData[[#This Row],[close]] - StockData[[#This Row],[open]] )/ StockData[[#This Row],[open]]</f>
        <v>-4.9531923324579879E-4</v>
      </c>
      <c r="N2262" s="27">
        <f>IF(StockData[[#This Row],[change%]] &gt; 0.02, 0.9, IF(StockData[[#This Row],[change%]] &lt; -0.02, -0.9, 0))</f>
        <v>0</v>
      </c>
      <c r="O2262" s="27" t="str">
        <f>IF(StockData[[#This Row],[sentiment score]] &gt; 0.5, "Positive", IF(StockData[[#This Row],[sentiment score]] &lt; -0.5, "Negative", "Neutral"))</f>
        <v>Neutral</v>
      </c>
    </row>
    <row r="2263" spans="1:15" x14ac:dyDescent="0.3">
      <c r="A2263" s="1">
        <v>42548</v>
      </c>
      <c r="B2263" s="2">
        <v>190.86</v>
      </c>
      <c r="C2263" s="2">
        <v>198.81</v>
      </c>
      <c r="D2263" s="2">
        <v>187.87</v>
      </c>
      <c r="E2263" s="2">
        <v>198.55</v>
      </c>
      <c r="F2263" s="2">
        <v>7220323</v>
      </c>
      <c r="G2263" s="27" t="str">
        <f>TEXT(StockData[[#This Row],[Date]],"dddd")</f>
        <v>Monday</v>
      </c>
      <c r="H2263" s="27" t="str">
        <f>TEXT(StockData[[#This Row],[Date]],"mmm yyyy")</f>
        <v>Jun 2016</v>
      </c>
      <c r="I2263" s="2">
        <f>StockData[[#This Row],[high]] - StockData[[#This Row],[low]]</f>
        <v>10.939999999999998</v>
      </c>
      <c r="J2263" s="27" t="str">
        <f>IF(StockData[[#This Row],[high]]=_xlfn.MAXIFS(StockData[high],StockData[Date],"&lt;="&amp;StockData[[#This Row],[Date]]),"New High","Repeat")</f>
        <v>Repeat</v>
      </c>
      <c r="K2263" s="27" t="str">
        <f>IF(StockData[[#This Row],[Spread]]&lt;5,"Low",IF(StockData[[#This Row],[Spread]]&lt;=15,"Medium","High"))</f>
        <v>Medium</v>
      </c>
      <c r="L2263" s="27" t="str">
        <f>IF(StockData[[#This Row],[Spread]] &gt; AVERAGE(StockData[Spread]) * 1.2, "High", IF(StockData[[#This Row],[Spread]] &lt; AVERAGE(StockData[Spread]) * 0.8, "Low", "Medium"))</f>
        <v>Medium</v>
      </c>
      <c r="M2263" s="13">
        <f>(StockData[[#This Row],[close]] - StockData[[#This Row],[open]] )/ StockData[[#This Row],[open]]</f>
        <v>4.0291313004296329E-2</v>
      </c>
      <c r="N2263" s="27">
        <f>IF(StockData[[#This Row],[change%]] &gt; 0.02, 0.9, IF(StockData[[#This Row],[change%]] &lt; -0.02, -0.9, 0))</f>
        <v>0.9</v>
      </c>
      <c r="O2263" s="27" t="str">
        <f>IF(StockData[[#This Row],[sentiment score]] &gt; 0.5, "Positive", IF(StockData[[#This Row],[sentiment score]] &lt; -0.5, "Negative", "Neutral"))</f>
        <v>Positive</v>
      </c>
    </row>
    <row r="2264" spans="1:15" x14ac:dyDescent="0.3">
      <c r="A2264" s="1">
        <v>42545</v>
      </c>
      <c r="B2264" s="2">
        <v>190.05</v>
      </c>
      <c r="C2264" s="2">
        <v>195.12</v>
      </c>
      <c r="D2264" s="2">
        <v>189.73</v>
      </c>
      <c r="E2264" s="2">
        <v>193.15</v>
      </c>
      <c r="F2264" s="2">
        <v>7026516</v>
      </c>
      <c r="G2264" s="27" t="str">
        <f>TEXT(StockData[[#This Row],[Date]],"dddd")</f>
        <v>Friday</v>
      </c>
      <c r="H2264" s="27" t="str">
        <f>TEXT(StockData[[#This Row],[Date]],"mmm yyyy")</f>
        <v>Jun 2016</v>
      </c>
      <c r="I2264" s="2">
        <f>StockData[[#This Row],[high]] - StockData[[#This Row],[low]]</f>
        <v>5.3900000000000148</v>
      </c>
      <c r="J2264" s="27" t="str">
        <f>IF(StockData[[#This Row],[high]]=_xlfn.MAXIFS(StockData[high],StockData[Date],"&lt;="&amp;StockData[[#This Row],[Date]]),"New High","Repeat")</f>
        <v>Repeat</v>
      </c>
      <c r="K2264" s="27" t="str">
        <f>IF(StockData[[#This Row],[Spread]]&lt;5,"Low",IF(StockData[[#This Row],[Spread]]&lt;=15,"Medium","High"))</f>
        <v>Medium</v>
      </c>
      <c r="L2264" s="27" t="str">
        <f>IF(StockData[[#This Row],[Spread]] &gt; AVERAGE(StockData[Spread]) * 1.2, "High", IF(StockData[[#This Row],[Spread]] &lt; AVERAGE(StockData[Spread]) * 0.8, "Low", "Medium"))</f>
        <v>Low</v>
      </c>
      <c r="M2264" s="13">
        <f>(StockData[[#This Row],[close]] - StockData[[#This Row],[open]] )/ StockData[[#This Row],[open]]</f>
        <v>1.631149697448037E-2</v>
      </c>
      <c r="N2264" s="27">
        <f>IF(StockData[[#This Row],[change%]] &gt; 0.02, 0.9, IF(StockData[[#This Row],[change%]] &lt; -0.02, -0.9, 0))</f>
        <v>0</v>
      </c>
      <c r="O2264" s="27" t="str">
        <f>IF(StockData[[#This Row],[sentiment score]] &gt; 0.5, "Positive", IF(StockData[[#This Row],[sentiment score]] &lt; -0.5, "Negative", "Neutral"))</f>
        <v>Neutral</v>
      </c>
    </row>
    <row r="2265" spans="1:15" x14ac:dyDescent="0.3">
      <c r="A2265" s="1">
        <v>42544</v>
      </c>
      <c r="B2265" s="2">
        <v>195.69</v>
      </c>
      <c r="C2265" s="2">
        <v>197.55</v>
      </c>
      <c r="D2265" s="2">
        <v>192.13</v>
      </c>
      <c r="E2265" s="2">
        <v>196.4</v>
      </c>
      <c r="F2265" s="2">
        <v>10130748</v>
      </c>
      <c r="G2265" s="27" t="str">
        <f>TEXT(StockData[[#This Row],[Date]],"dddd")</f>
        <v>Thursday</v>
      </c>
      <c r="H2265" s="27" t="str">
        <f>TEXT(StockData[[#This Row],[Date]],"mmm yyyy")</f>
        <v>Jun 2016</v>
      </c>
      <c r="I2265" s="2">
        <f>StockData[[#This Row],[high]] - StockData[[#This Row],[low]]</f>
        <v>5.4200000000000159</v>
      </c>
      <c r="J2265" s="27" t="str">
        <f>IF(StockData[[#This Row],[high]]=_xlfn.MAXIFS(StockData[high],StockData[Date],"&lt;="&amp;StockData[[#This Row],[Date]]),"New High","Repeat")</f>
        <v>Repeat</v>
      </c>
      <c r="K2265" s="27" t="str">
        <f>IF(StockData[[#This Row],[Spread]]&lt;5,"Low",IF(StockData[[#This Row],[Spread]]&lt;=15,"Medium","High"))</f>
        <v>Medium</v>
      </c>
      <c r="L2265" s="27" t="str">
        <f>IF(StockData[[#This Row],[Spread]] &gt; AVERAGE(StockData[Spread]) * 1.2, "High", IF(StockData[[#This Row],[Spread]] &lt; AVERAGE(StockData[Spread]) * 0.8, "Low", "Medium"))</f>
        <v>Low</v>
      </c>
      <c r="M2265" s="13">
        <f>(StockData[[#This Row],[close]] - StockData[[#This Row],[open]] )/ StockData[[#This Row],[open]]</f>
        <v>3.6281874393173283E-3</v>
      </c>
      <c r="N2265" s="27">
        <f>IF(StockData[[#This Row],[change%]] &gt; 0.02, 0.9, IF(StockData[[#This Row],[change%]] &lt; -0.02, -0.9, 0))</f>
        <v>0</v>
      </c>
      <c r="O2265" s="27" t="str">
        <f>IF(StockData[[#This Row],[sentiment score]] &gt; 0.5, "Positive", IF(StockData[[#This Row],[sentiment score]] &lt; -0.5, "Negative", "Neutral"))</f>
        <v>Neutral</v>
      </c>
    </row>
    <row r="2266" spans="1:15" x14ac:dyDescent="0.3">
      <c r="A2266" s="1">
        <v>42543</v>
      </c>
      <c r="B2266" s="2">
        <v>199.47</v>
      </c>
      <c r="C2266" s="2">
        <v>205.95</v>
      </c>
      <c r="D2266" s="2">
        <v>195.75</v>
      </c>
      <c r="E2266" s="2">
        <v>196.66</v>
      </c>
      <c r="F2266" s="2">
        <v>23742414</v>
      </c>
      <c r="G2266" s="27" t="str">
        <f>TEXT(StockData[[#This Row],[Date]],"dddd")</f>
        <v>Wednesday</v>
      </c>
      <c r="H2266" s="27" t="str">
        <f>TEXT(StockData[[#This Row],[Date]],"mmm yyyy")</f>
        <v>Jun 2016</v>
      </c>
      <c r="I2266" s="2">
        <f>StockData[[#This Row],[high]] - StockData[[#This Row],[low]]</f>
        <v>10.199999999999989</v>
      </c>
      <c r="J2266" s="27" t="str">
        <f>IF(StockData[[#This Row],[high]]=_xlfn.MAXIFS(StockData[high],StockData[Date],"&lt;="&amp;StockData[[#This Row],[Date]]),"New High","Repeat")</f>
        <v>Repeat</v>
      </c>
      <c r="K2266" s="27" t="str">
        <f>IF(StockData[[#This Row],[Spread]]&lt;5,"Low",IF(StockData[[#This Row],[Spread]]&lt;=15,"Medium","High"))</f>
        <v>Medium</v>
      </c>
      <c r="L2266" s="27" t="str">
        <f>IF(StockData[[#This Row],[Spread]] &gt; AVERAGE(StockData[Spread]) * 1.2, "High", IF(StockData[[#This Row],[Spread]] &lt; AVERAGE(StockData[Spread]) * 0.8, "Low", "Medium"))</f>
        <v>Low</v>
      </c>
      <c r="M2266" s="13">
        <f>(StockData[[#This Row],[close]] - StockData[[#This Row],[open]] )/ StockData[[#This Row],[open]]</f>
        <v>-1.4087331428284966E-2</v>
      </c>
      <c r="N2266" s="27">
        <f>IF(StockData[[#This Row],[change%]] &gt; 0.02, 0.9, IF(StockData[[#This Row],[change%]] &lt; -0.02, -0.9, 0))</f>
        <v>0</v>
      </c>
      <c r="O2266" s="27" t="str">
        <f>IF(StockData[[#This Row],[sentiment score]] &gt; 0.5, "Positive", IF(StockData[[#This Row],[sentiment score]] &lt; -0.5, "Negative", "Neutral"))</f>
        <v>Neutral</v>
      </c>
    </row>
    <row r="2267" spans="1:15" x14ac:dyDescent="0.3">
      <c r="A2267" s="1">
        <v>42542</v>
      </c>
      <c r="B2267" s="2">
        <v>220.68</v>
      </c>
      <c r="C2267" s="2">
        <v>222.56899999999999</v>
      </c>
      <c r="D2267" s="2">
        <v>218.81</v>
      </c>
      <c r="E2267" s="2">
        <v>219.61</v>
      </c>
      <c r="F2267" s="2">
        <v>4529005</v>
      </c>
      <c r="G2267" s="27" t="str">
        <f>TEXT(StockData[[#This Row],[Date]],"dddd")</f>
        <v>Tuesday</v>
      </c>
      <c r="H2267" s="27" t="str">
        <f>TEXT(StockData[[#This Row],[Date]],"mmm yyyy")</f>
        <v>Jun 2016</v>
      </c>
      <c r="I2267" s="2">
        <f>StockData[[#This Row],[high]] - StockData[[#This Row],[low]]</f>
        <v>3.7589999999999861</v>
      </c>
      <c r="J2267" s="27" t="str">
        <f>IF(StockData[[#This Row],[high]]=_xlfn.MAXIFS(StockData[high],StockData[Date],"&lt;="&amp;StockData[[#This Row],[Date]]),"New High","Repeat")</f>
        <v>Repeat</v>
      </c>
      <c r="K2267" s="27" t="str">
        <f>IF(StockData[[#This Row],[Spread]]&lt;5,"Low",IF(StockData[[#This Row],[Spread]]&lt;=15,"Medium","High"))</f>
        <v>Low</v>
      </c>
      <c r="L2267" s="27" t="str">
        <f>IF(StockData[[#This Row],[Spread]] &gt; AVERAGE(StockData[Spread]) * 1.2, "High", IF(StockData[[#This Row],[Spread]] &lt; AVERAGE(StockData[Spread]) * 0.8, "Low", "Medium"))</f>
        <v>Low</v>
      </c>
      <c r="M2267" s="13">
        <f>(StockData[[#This Row],[close]] - StockData[[#This Row],[open]] )/ StockData[[#This Row],[open]]</f>
        <v>-4.8486496284212127E-3</v>
      </c>
      <c r="N2267" s="27">
        <f>IF(StockData[[#This Row],[change%]] &gt; 0.02, 0.9, IF(StockData[[#This Row],[change%]] &lt; -0.02, -0.9, 0))</f>
        <v>0</v>
      </c>
      <c r="O2267" s="27" t="str">
        <f>IF(StockData[[#This Row],[sentiment score]] &gt; 0.5, "Positive", IF(StockData[[#This Row],[sentiment score]] &lt; -0.5, "Negative", "Neutral"))</f>
        <v>Neutral</v>
      </c>
    </row>
    <row r="2268" spans="1:15" x14ac:dyDescent="0.3">
      <c r="A2268" s="1">
        <v>42541</v>
      </c>
      <c r="B2268" s="2">
        <v>219.5</v>
      </c>
      <c r="C2268" s="2">
        <v>223.75</v>
      </c>
      <c r="D2268" s="2">
        <v>218.23</v>
      </c>
      <c r="E2268" s="2">
        <v>219.7</v>
      </c>
      <c r="F2268" s="2">
        <v>3555471</v>
      </c>
      <c r="G2268" s="27" t="str">
        <f>TEXT(StockData[[#This Row],[Date]],"dddd")</f>
        <v>Monday</v>
      </c>
      <c r="H2268" s="27" t="str">
        <f>TEXT(StockData[[#This Row],[Date]],"mmm yyyy")</f>
        <v>Jun 2016</v>
      </c>
      <c r="I2268" s="2">
        <f>StockData[[#This Row],[high]] - StockData[[#This Row],[low]]</f>
        <v>5.5200000000000102</v>
      </c>
      <c r="J2268" s="27" t="str">
        <f>IF(StockData[[#This Row],[high]]=_xlfn.MAXIFS(StockData[high],StockData[Date],"&lt;="&amp;StockData[[#This Row],[Date]]),"New High","Repeat")</f>
        <v>Repeat</v>
      </c>
      <c r="K2268" s="27" t="str">
        <f>IF(StockData[[#This Row],[Spread]]&lt;5,"Low",IF(StockData[[#This Row],[Spread]]&lt;=15,"Medium","High"))</f>
        <v>Medium</v>
      </c>
      <c r="L2268" s="27" t="str">
        <f>IF(StockData[[#This Row],[Spread]] &gt; AVERAGE(StockData[Spread]) * 1.2, "High", IF(StockData[[#This Row],[Spread]] &lt; AVERAGE(StockData[Spread]) * 0.8, "Low", "Medium"))</f>
        <v>Low</v>
      </c>
      <c r="M2268" s="13">
        <f>(StockData[[#This Row],[close]] - StockData[[#This Row],[open]] )/ StockData[[#This Row],[open]]</f>
        <v>9.1116173120723751E-4</v>
      </c>
      <c r="N2268" s="27">
        <f>IF(StockData[[#This Row],[change%]] &gt; 0.02, 0.9, IF(StockData[[#This Row],[change%]] &lt; -0.02, -0.9, 0))</f>
        <v>0</v>
      </c>
      <c r="O2268" s="27" t="str">
        <f>IF(StockData[[#This Row],[sentiment score]] &gt; 0.5, "Positive", IF(StockData[[#This Row],[sentiment score]] &lt; -0.5, "Negative", "Neutral"))</f>
        <v>Neutral</v>
      </c>
    </row>
    <row r="2269" spans="1:15" x14ac:dyDescent="0.3">
      <c r="A2269" s="1">
        <v>42538</v>
      </c>
      <c r="B2269" s="2">
        <v>217.81</v>
      </c>
      <c r="C2269" s="2">
        <v>219.99</v>
      </c>
      <c r="D2269" s="2">
        <v>214.5</v>
      </c>
      <c r="E2269" s="2">
        <v>215.47</v>
      </c>
      <c r="F2269" s="2">
        <v>3112620</v>
      </c>
      <c r="G2269" s="27" t="str">
        <f>TEXT(StockData[[#This Row],[Date]],"dddd")</f>
        <v>Friday</v>
      </c>
      <c r="H2269" s="27" t="str">
        <f>TEXT(StockData[[#This Row],[Date]],"mmm yyyy")</f>
        <v>Jun 2016</v>
      </c>
      <c r="I2269" s="2">
        <f>StockData[[#This Row],[high]] - StockData[[#This Row],[low]]</f>
        <v>5.4900000000000091</v>
      </c>
      <c r="J2269" s="27" t="str">
        <f>IF(StockData[[#This Row],[high]]=_xlfn.MAXIFS(StockData[high],StockData[Date],"&lt;="&amp;StockData[[#This Row],[Date]]),"New High","Repeat")</f>
        <v>Repeat</v>
      </c>
      <c r="K2269" s="27" t="str">
        <f>IF(StockData[[#This Row],[Spread]]&lt;5,"Low",IF(StockData[[#This Row],[Spread]]&lt;=15,"Medium","High"))</f>
        <v>Medium</v>
      </c>
      <c r="L2269" s="27" t="str">
        <f>IF(StockData[[#This Row],[Spread]] &gt; AVERAGE(StockData[Spread]) * 1.2, "High", IF(StockData[[#This Row],[Spread]] &lt; AVERAGE(StockData[Spread]) * 0.8, "Low", "Medium"))</f>
        <v>Low</v>
      </c>
      <c r="M2269" s="13">
        <f>(StockData[[#This Row],[close]] - StockData[[#This Row],[open]] )/ StockData[[#This Row],[open]]</f>
        <v>-1.0743308388044642E-2</v>
      </c>
      <c r="N2269" s="27">
        <f>IF(StockData[[#This Row],[change%]] &gt; 0.02, 0.9, IF(StockData[[#This Row],[change%]] &lt; -0.02, -0.9, 0))</f>
        <v>0</v>
      </c>
      <c r="O2269" s="27" t="str">
        <f>IF(StockData[[#This Row],[sentiment score]] &gt; 0.5, "Positive", IF(StockData[[#This Row],[sentiment score]] &lt; -0.5, "Negative", "Neutral"))</f>
        <v>Neutral</v>
      </c>
    </row>
    <row r="2270" spans="1:15" x14ac:dyDescent="0.3">
      <c r="A2270" s="1">
        <v>42537</v>
      </c>
      <c r="B2270" s="2">
        <v>217.42</v>
      </c>
      <c r="C2270" s="2">
        <v>218.04</v>
      </c>
      <c r="D2270" s="2">
        <v>213.5</v>
      </c>
      <c r="E2270" s="2">
        <v>217.93</v>
      </c>
      <c r="F2270" s="2">
        <v>2440259</v>
      </c>
      <c r="G2270" s="27" t="str">
        <f>TEXT(StockData[[#This Row],[Date]],"dddd")</f>
        <v>Thursday</v>
      </c>
      <c r="H2270" s="27" t="str">
        <f>TEXT(StockData[[#This Row],[Date]],"mmm yyyy")</f>
        <v>Jun 2016</v>
      </c>
      <c r="I2270" s="2">
        <f>StockData[[#This Row],[high]] - StockData[[#This Row],[low]]</f>
        <v>4.539999999999992</v>
      </c>
      <c r="J2270" s="27" t="str">
        <f>IF(StockData[[#This Row],[high]]=_xlfn.MAXIFS(StockData[high],StockData[Date],"&lt;="&amp;StockData[[#This Row],[Date]]),"New High","Repeat")</f>
        <v>Repeat</v>
      </c>
      <c r="K2270" s="27" t="str">
        <f>IF(StockData[[#This Row],[Spread]]&lt;5,"Low",IF(StockData[[#This Row],[Spread]]&lt;=15,"Medium","High"))</f>
        <v>Low</v>
      </c>
      <c r="L2270" s="27" t="str">
        <f>IF(StockData[[#This Row],[Spread]] &gt; AVERAGE(StockData[Spread]) * 1.2, "High", IF(StockData[[#This Row],[Spread]] &lt; AVERAGE(StockData[Spread]) * 0.8, "Low", "Medium"))</f>
        <v>Low</v>
      </c>
      <c r="M2270" s="13">
        <f>(StockData[[#This Row],[close]] - StockData[[#This Row],[open]] )/ StockData[[#This Row],[open]]</f>
        <v>2.3456903688713979E-3</v>
      </c>
      <c r="N2270" s="27">
        <f>IF(StockData[[#This Row],[change%]] &gt; 0.02, 0.9, IF(StockData[[#This Row],[change%]] &lt; -0.02, -0.9, 0))</f>
        <v>0</v>
      </c>
      <c r="O2270" s="27" t="str">
        <f>IF(StockData[[#This Row],[sentiment score]] &gt; 0.5, "Positive", IF(StockData[[#This Row],[sentiment score]] &lt; -0.5, "Negative", "Neutral"))</f>
        <v>Neutral</v>
      </c>
    </row>
    <row r="2271" spans="1:15" x14ac:dyDescent="0.3">
      <c r="A2271" s="1">
        <v>42536</v>
      </c>
      <c r="B2271" s="2">
        <v>216.95</v>
      </c>
      <c r="C2271" s="2">
        <v>221.9</v>
      </c>
      <c r="D2271" s="2">
        <v>215.13</v>
      </c>
      <c r="E2271" s="2">
        <v>217.7</v>
      </c>
      <c r="F2271" s="2">
        <v>2908522</v>
      </c>
      <c r="G2271" s="27" t="str">
        <f>TEXT(StockData[[#This Row],[Date]],"dddd")</f>
        <v>Wednesday</v>
      </c>
      <c r="H2271" s="27" t="str">
        <f>TEXT(StockData[[#This Row],[Date]],"mmm yyyy")</f>
        <v>Jun 2016</v>
      </c>
      <c r="I2271" s="2">
        <f>StockData[[#This Row],[high]] - StockData[[#This Row],[low]]</f>
        <v>6.7700000000000102</v>
      </c>
      <c r="J2271" s="27" t="str">
        <f>IF(StockData[[#This Row],[high]]=_xlfn.MAXIFS(StockData[high],StockData[Date],"&lt;="&amp;StockData[[#This Row],[Date]]),"New High","Repeat")</f>
        <v>Repeat</v>
      </c>
      <c r="K2271" s="27" t="str">
        <f>IF(StockData[[#This Row],[Spread]]&lt;5,"Low",IF(StockData[[#This Row],[Spread]]&lt;=15,"Medium","High"))</f>
        <v>Medium</v>
      </c>
      <c r="L2271" s="27" t="str">
        <f>IF(StockData[[#This Row],[Spread]] &gt; AVERAGE(StockData[Spread]) * 1.2, "High", IF(StockData[[#This Row],[Spread]] &lt; AVERAGE(StockData[Spread]) * 0.8, "Low", "Medium"))</f>
        <v>Low</v>
      </c>
      <c r="M2271" s="13">
        <f>(StockData[[#This Row],[close]] - StockData[[#This Row],[open]] )/ StockData[[#This Row],[open]]</f>
        <v>3.4570177460244299E-3</v>
      </c>
      <c r="N2271" s="27">
        <f>IF(StockData[[#This Row],[change%]] &gt; 0.02, 0.9, IF(StockData[[#This Row],[change%]] &lt; -0.02, -0.9, 0))</f>
        <v>0</v>
      </c>
      <c r="O2271" s="27" t="str">
        <f>IF(StockData[[#This Row],[sentiment score]] &gt; 0.5, "Positive", IF(StockData[[#This Row],[sentiment score]] &lt; -0.5, "Negative", "Neutral"))</f>
        <v>Neutral</v>
      </c>
    </row>
    <row r="2272" spans="1:15" x14ac:dyDescent="0.3">
      <c r="A2272" s="1">
        <v>42535</v>
      </c>
      <c r="B2272" s="2">
        <v>218.88</v>
      </c>
      <c r="C2272" s="2">
        <v>222.2</v>
      </c>
      <c r="D2272" s="2">
        <v>212.53</v>
      </c>
      <c r="E2272" s="2">
        <v>214.96</v>
      </c>
      <c r="F2272" s="2">
        <v>3580167</v>
      </c>
      <c r="G2272" s="27" t="str">
        <f>TEXT(StockData[[#This Row],[Date]],"dddd")</f>
        <v>Tuesday</v>
      </c>
      <c r="H2272" s="27" t="str">
        <f>TEXT(StockData[[#This Row],[Date]],"mmm yyyy")</f>
        <v>Jun 2016</v>
      </c>
      <c r="I2272" s="2">
        <f>StockData[[#This Row],[high]] - StockData[[#This Row],[low]]</f>
        <v>9.6699999999999875</v>
      </c>
      <c r="J2272" s="27" t="str">
        <f>IF(StockData[[#This Row],[high]]=_xlfn.MAXIFS(StockData[high],StockData[Date],"&lt;="&amp;StockData[[#This Row],[Date]]),"New High","Repeat")</f>
        <v>Repeat</v>
      </c>
      <c r="K2272" s="27" t="str">
        <f>IF(StockData[[#This Row],[Spread]]&lt;5,"Low",IF(StockData[[#This Row],[Spread]]&lt;=15,"Medium","High"))</f>
        <v>Medium</v>
      </c>
      <c r="L2272" s="27" t="str">
        <f>IF(StockData[[#This Row],[Spread]] &gt; AVERAGE(StockData[Spread]) * 1.2, "High", IF(StockData[[#This Row],[Spread]] &lt; AVERAGE(StockData[Spread]) * 0.8, "Low", "Medium"))</f>
        <v>Low</v>
      </c>
      <c r="M2272" s="13">
        <f>(StockData[[#This Row],[close]] - StockData[[#This Row],[open]] )/ StockData[[#This Row],[open]]</f>
        <v>-1.7909356725146142E-2</v>
      </c>
      <c r="N2272" s="27">
        <f>IF(StockData[[#This Row],[change%]] &gt; 0.02, 0.9, IF(StockData[[#This Row],[change%]] &lt; -0.02, -0.9, 0))</f>
        <v>0</v>
      </c>
      <c r="O2272" s="27" t="str">
        <f>IF(StockData[[#This Row],[sentiment score]] &gt; 0.5, "Positive", IF(StockData[[#This Row],[sentiment score]] &lt; -0.5, "Negative", "Neutral"))</f>
        <v>Neutral</v>
      </c>
    </row>
    <row r="2273" spans="1:15" x14ac:dyDescent="0.3">
      <c r="A2273" s="1">
        <v>42534</v>
      </c>
      <c r="B2273" s="2">
        <v>219.5</v>
      </c>
      <c r="C2273" s="2">
        <v>225.77</v>
      </c>
      <c r="D2273" s="2">
        <v>217.66</v>
      </c>
      <c r="E2273" s="2">
        <v>217.87</v>
      </c>
      <c r="F2273" s="2">
        <v>4193022</v>
      </c>
      <c r="G2273" s="27" t="str">
        <f>TEXT(StockData[[#This Row],[Date]],"dddd")</f>
        <v>Monday</v>
      </c>
      <c r="H2273" s="27" t="str">
        <f>TEXT(StockData[[#This Row],[Date]],"mmm yyyy")</f>
        <v>Jun 2016</v>
      </c>
      <c r="I2273" s="2">
        <f>StockData[[#This Row],[high]] - StockData[[#This Row],[low]]</f>
        <v>8.1100000000000136</v>
      </c>
      <c r="J2273" s="27" t="str">
        <f>IF(StockData[[#This Row],[high]]=_xlfn.MAXIFS(StockData[high],StockData[Date],"&lt;="&amp;StockData[[#This Row],[Date]]),"New High","Repeat")</f>
        <v>Repeat</v>
      </c>
      <c r="K2273" s="27" t="str">
        <f>IF(StockData[[#This Row],[Spread]]&lt;5,"Low",IF(StockData[[#This Row],[Spread]]&lt;=15,"Medium","High"))</f>
        <v>Medium</v>
      </c>
      <c r="L2273" s="27" t="str">
        <f>IF(StockData[[#This Row],[Spread]] &gt; AVERAGE(StockData[Spread]) * 1.2, "High", IF(StockData[[#This Row],[Spread]] &lt; AVERAGE(StockData[Spread]) * 0.8, "Low", "Medium"))</f>
        <v>Low</v>
      </c>
      <c r="M2273" s="13">
        <f>(StockData[[#This Row],[close]] - StockData[[#This Row],[open]] )/ StockData[[#This Row],[open]]</f>
        <v>-7.4259681093393872E-3</v>
      </c>
      <c r="N2273" s="27">
        <f>IF(StockData[[#This Row],[change%]] &gt; 0.02, 0.9, IF(StockData[[#This Row],[change%]] &lt; -0.02, -0.9, 0))</f>
        <v>0</v>
      </c>
      <c r="O2273" s="27" t="str">
        <f>IF(StockData[[#This Row],[sentiment score]] &gt; 0.5, "Positive", IF(StockData[[#This Row],[sentiment score]] &lt; -0.5, "Negative", "Neutral"))</f>
        <v>Neutral</v>
      </c>
    </row>
    <row r="2274" spans="1:15" x14ac:dyDescent="0.3">
      <c r="A2274" s="1">
        <v>42531</v>
      </c>
      <c r="B2274" s="2">
        <v>227.39</v>
      </c>
      <c r="C2274" s="2">
        <v>227.97</v>
      </c>
      <c r="D2274" s="2">
        <v>218.42169999999999</v>
      </c>
      <c r="E2274" s="2">
        <v>218.79</v>
      </c>
      <c r="F2274" s="2">
        <v>6026603</v>
      </c>
      <c r="G2274" s="27" t="str">
        <f>TEXT(StockData[[#This Row],[Date]],"dddd")</f>
        <v>Friday</v>
      </c>
      <c r="H2274" s="27" t="str">
        <f>TEXT(StockData[[#This Row],[Date]],"mmm yyyy")</f>
        <v>Jun 2016</v>
      </c>
      <c r="I2274" s="2">
        <f>StockData[[#This Row],[high]] - StockData[[#This Row],[low]]</f>
        <v>9.5483000000000118</v>
      </c>
      <c r="J2274" s="27" t="str">
        <f>IF(StockData[[#This Row],[high]]=_xlfn.MAXIFS(StockData[high],StockData[Date],"&lt;="&amp;StockData[[#This Row],[Date]]),"New High","Repeat")</f>
        <v>Repeat</v>
      </c>
      <c r="K2274" s="27" t="str">
        <f>IF(StockData[[#This Row],[Spread]]&lt;5,"Low",IF(StockData[[#This Row],[Spread]]&lt;=15,"Medium","High"))</f>
        <v>Medium</v>
      </c>
      <c r="L2274" s="27" t="str">
        <f>IF(StockData[[#This Row],[Spread]] &gt; AVERAGE(StockData[Spread]) * 1.2, "High", IF(StockData[[#This Row],[Spread]] &lt; AVERAGE(StockData[Spread]) * 0.8, "Low", "Medium"))</f>
        <v>Low</v>
      </c>
      <c r="M2274" s="13">
        <f>(StockData[[#This Row],[close]] - StockData[[#This Row],[open]] )/ StockData[[#This Row],[open]]</f>
        <v>-3.7820484629930935E-2</v>
      </c>
      <c r="N2274" s="27">
        <f>IF(StockData[[#This Row],[change%]] &gt; 0.02, 0.9, IF(StockData[[#This Row],[change%]] &lt; -0.02, -0.9, 0))</f>
        <v>-0.9</v>
      </c>
      <c r="O2274" s="27" t="str">
        <f>IF(StockData[[#This Row],[sentiment score]] &gt; 0.5, "Positive", IF(StockData[[#This Row],[sentiment score]] &lt; -0.5, "Negative", "Neutral"))</f>
        <v>Negative</v>
      </c>
    </row>
    <row r="2275" spans="1:15" x14ac:dyDescent="0.3">
      <c r="A2275" s="1">
        <v>42530</v>
      </c>
      <c r="B2275" s="2">
        <v>234.98</v>
      </c>
      <c r="C2275" s="2">
        <v>235.33</v>
      </c>
      <c r="D2275" s="2">
        <v>227.06</v>
      </c>
      <c r="E2275" s="2">
        <v>229.36</v>
      </c>
      <c r="F2275" s="2">
        <v>4492075</v>
      </c>
      <c r="G2275" s="27" t="str">
        <f>TEXT(StockData[[#This Row],[Date]],"dddd")</f>
        <v>Thursday</v>
      </c>
      <c r="H2275" s="27" t="str">
        <f>TEXT(StockData[[#This Row],[Date]],"mmm yyyy")</f>
        <v>Jun 2016</v>
      </c>
      <c r="I2275" s="2">
        <f>StockData[[#This Row],[high]] - StockData[[#This Row],[low]]</f>
        <v>8.2700000000000102</v>
      </c>
      <c r="J2275" s="27" t="str">
        <f>IF(StockData[[#This Row],[high]]=_xlfn.MAXIFS(StockData[high],StockData[Date],"&lt;="&amp;StockData[[#This Row],[Date]]),"New High","Repeat")</f>
        <v>Repeat</v>
      </c>
      <c r="K2275" s="27" t="str">
        <f>IF(StockData[[#This Row],[Spread]]&lt;5,"Low",IF(StockData[[#This Row],[Spread]]&lt;=15,"Medium","High"))</f>
        <v>Medium</v>
      </c>
      <c r="L2275" s="27" t="str">
        <f>IF(StockData[[#This Row],[Spread]] &gt; AVERAGE(StockData[Spread]) * 1.2, "High", IF(StockData[[#This Row],[Spread]] &lt; AVERAGE(StockData[Spread]) * 0.8, "Low", "Medium"))</f>
        <v>Low</v>
      </c>
      <c r="M2275" s="13">
        <f>(StockData[[#This Row],[close]] - StockData[[#This Row],[open]] )/ StockData[[#This Row],[open]]</f>
        <v>-2.3916929100348865E-2</v>
      </c>
      <c r="N2275" s="27">
        <f>IF(StockData[[#This Row],[change%]] &gt; 0.02, 0.9, IF(StockData[[#This Row],[change%]] &lt; -0.02, -0.9, 0))</f>
        <v>-0.9</v>
      </c>
      <c r="O2275" s="27" t="str">
        <f>IF(StockData[[#This Row],[sentiment score]] &gt; 0.5, "Positive", IF(StockData[[#This Row],[sentiment score]] &lt; -0.5, "Negative", "Neutral"))</f>
        <v>Negative</v>
      </c>
    </row>
    <row r="2276" spans="1:15" x14ac:dyDescent="0.3">
      <c r="A2276" s="1">
        <v>42529</v>
      </c>
      <c r="B2276" s="2">
        <v>233.8</v>
      </c>
      <c r="C2276" s="2">
        <v>240.845</v>
      </c>
      <c r="D2276" s="2">
        <v>232.60499999999999</v>
      </c>
      <c r="E2276" s="2">
        <v>235.52</v>
      </c>
      <c r="F2276" s="2">
        <v>5971995</v>
      </c>
      <c r="G2276" s="27" t="str">
        <f>TEXT(StockData[[#This Row],[Date]],"dddd")</f>
        <v>Wednesday</v>
      </c>
      <c r="H2276" s="27" t="str">
        <f>TEXT(StockData[[#This Row],[Date]],"mmm yyyy")</f>
        <v>Jun 2016</v>
      </c>
      <c r="I2276" s="2">
        <f>StockData[[#This Row],[high]] - StockData[[#This Row],[low]]</f>
        <v>8.2400000000000091</v>
      </c>
      <c r="J2276" s="27" t="str">
        <f>IF(StockData[[#This Row],[high]]=_xlfn.MAXIFS(StockData[high],StockData[Date],"&lt;="&amp;StockData[[#This Row],[Date]]),"New High","Repeat")</f>
        <v>Repeat</v>
      </c>
      <c r="K2276" s="27" t="str">
        <f>IF(StockData[[#This Row],[Spread]]&lt;5,"Low",IF(StockData[[#This Row],[Spread]]&lt;=15,"Medium","High"))</f>
        <v>Medium</v>
      </c>
      <c r="L2276" s="27" t="str">
        <f>IF(StockData[[#This Row],[Spread]] &gt; AVERAGE(StockData[Spread]) * 1.2, "High", IF(StockData[[#This Row],[Spread]] &lt; AVERAGE(StockData[Spread]) * 0.8, "Low", "Medium"))</f>
        <v>Low</v>
      </c>
      <c r="M2276" s="13">
        <f>(StockData[[#This Row],[close]] - StockData[[#This Row],[open]] )/ StockData[[#This Row],[open]]</f>
        <v>7.3567151411462733E-3</v>
      </c>
      <c r="N2276" s="27">
        <f>IF(StockData[[#This Row],[change%]] &gt; 0.02, 0.9, IF(StockData[[#This Row],[change%]] &lt; -0.02, -0.9, 0))</f>
        <v>0</v>
      </c>
      <c r="O2276" s="27" t="str">
        <f>IF(StockData[[#This Row],[sentiment score]] &gt; 0.5, "Positive", IF(StockData[[#This Row],[sentiment score]] &lt; -0.5, "Negative", "Neutral"))</f>
        <v>Neutral</v>
      </c>
    </row>
    <row r="2277" spans="1:15" x14ac:dyDescent="0.3">
      <c r="A2277" s="1">
        <v>42528</v>
      </c>
      <c r="B2277" s="2">
        <v>222.24</v>
      </c>
      <c r="C2277" s="2">
        <v>234.44</v>
      </c>
      <c r="D2277" s="2">
        <v>221.52</v>
      </c>
      <c r="E2277" s="2">
        <v>232.34</v>
      </c>
      <c r="F2277" s="2">
        <v>6213573</v>
      </c>
      <c r="G2277" s="27" t="str">
        <f>TEXT(StockData[[#This Row],[Date]],"dddd")</f>
        <v>Tuesday</v>
      </c>
      <c r="H2277" s="27" t="str">
        <f>TEXT(StockData[[#This Row],[Date]],"mmm yyyy")</f>
        <v>Jun 2016</v>
      </c>
      <c r="I2277" s="2">
        <f>StockData[[#This Row],[high]] - StockData[[#This Row],[low]]</f>
        <v>12.919999999999987</v>
      </c>
      <c r="J2277" s="27" t="str">
        <f>IF(StockData[[#This Row],[high]]=_xlfn.MAXIFS(StockData[high],StockData[Date],"&lt;="&amp;StockData[[#This Row],[Date]]),"New High","Repeat")</f>
        <v>Repeat</v>
      </c>
      <c r="K2277" s="27" t="str">
        <f>IF(StockData[[#This Row],[Spread]]&lt;5,"Low",IF(StockData[[#This Row],[Spread]]&lt;=15,"Medium","High"))</f>
        <v>Medium</v>
      </c>
      <c r="L2277" s="27" t="str">
        <f>IF(StockData[[#This Row],[Spread]] &gt; AVERAGE(StockData[Spread]) * 1.2, "High", IF(StockData[[#This Row],[Spread]] &lt; AVERAGE(StockData[Spread]) * 0.8, "Low", "Medium"))</f>
        <v>Medium</v>
      </c>
      <c r="M2277" s="13">
        <f>(StockData[[#This Row],[close]] - StockData[[#This Row],[open]] )/ StockData[[#This Row],[open]]</f>
        <v>4.5446364290856703E-2</v>
      </c>
      <c r="N2277" s="27">
        <f>IF(StockData[[#This Row],[change%]] &gt; 0.02, 0.9, IF(StockData[[#This Row],[change%]] &lt; -0.02, -0.9, 0))</f>
        <v>0.9</v>
      </c>
      <c r="O2277" s="27" t="str">
        <f>IF(StockData[[#This Row],[sentiment score]] &gt; 0.5, "Positive", IF(StockData[[#This Row],[sentiment score]] &lt; -0.5, "Negative", "Neutral"))</f>
        <v>Positive</v>
      </c>
    </row>
    <row r="2278" spans="1:15" x14ac:dyDescent="0.3">
      <c r="A2278" s="1">
        <v>42527</v>
      </c>
      <c r="B2278" s="2">
        <v>218</v>
      </c>
      <c r="C2278" s="2">
        <v>220.9</v>
      </c>
      <c r="D2278" s="2">
        <v>215.45</v>
      </c>
      <c r="E2278" s="2">
        <v>220.68</v>
      </c>
      <c r="F2278" s="2">
        <v>2249508</v>
      </c>
      <c r="G2278" s="27" t="str">
        <f>TEXT(StockData[[#This Row],[Date]],"dddd")</f>
        <v>Monday</v>
      </c>
      <c r="H2278" s="27" t="str">
        <f>TEXT(StockData[[#This Row],[Date]],"mmm yyyy")</f>
        <v>Jun 2016</v>
      </c>
      <c r="I2278" s="2">
        <f>StockData[[#This Row],[high]] - StockData[[#This Row],[low]]</f>
        <v>5.4500000000000171</v>
      </c>
      <c r="J2278" s="27" t="str">
        <f>IF(StockData[[#This Row],[high]]=_xlfn.MAXIFS(StockData[high],StockData[Date],"&lt;="&amp;StockData[[#This Row],[Date]]),"New High","Repeat")</f>
        <v>Repeat</v>
      </c>
      <c r="K2278" s="27" t="str">
        <f>IF(StockData[[#This Row],[Spread]]&lt;5,"Low",IF(StockData[[#This Row],[Spread]]&lt;=15,"Medium","High"))</f>
        <v>Medium</v>
      </c>
      <c r="L2278" s="27" t="str">
        <f>IF(StockData[[#This Row],[Spread]] &gt; AVERAGE(StockData[Spread]) * 1.2, "High", IF(StockData[[#This Row],[Spread]] &lt; AVERAGE(StockData[Spread]) * 0.8, "Low", "Medium"))</f>
        <v>Low</v>
      </c>
      <c r="M2278" s="13">
        <f>(StockData[[#This Row],[close]] - StockData[[#This Row],[open]] )/ StockData[[#This Row],[open]]</f>
        <v>1.2293577981651408E-2</v>
      </c>
      <c r="N2278" s="27">
        <f>IF(StockData[[#This Row],[change%]] &gt; 0.02, 0.9, IF(StockData[[#This Row],[change%]] &lt; -0.02, -0.9, 0))</f>
        <v>0</v>
      </c>
      <c r="O2278" s="27" t="str">
        <f>IF(StockData[[#This Row],[sentiment score]] &gt; 0.5, "Positive", IF(StockData[[#This Row],[sentiment score]] &lt; -0.5, "Negative", "Neutral"))</f>
        <v>Neutral</v>
      </c>
    </row>
    <row r="2279" spans="1:15" x14ac:dyDescent="0.3">
      <c r="A2279" s="1">
        <v>42524</v>
      </c>
      <c r="B2279" s="2">
        <v>220</v>
      </c>
      <c r="C2279" s="2">
        <v>221.94</v>
      </c>
      <c r="D2279" s="2">
        <v>218.01</v>
      </c>
      <c r="E2279" s="2">
        <v>218.99</v>
      </c>
      <c r="F2279" s="2">
        <v>2228970</v>
      </c>
      <c r="G2279" s="27" t="str">
        <f>TEXT(StockData[[#This Row],[Date]],"dddd")</f>
        <v>Friday</v>
      </c>
      <c r="H2279" s="27" t="str">
        <f>TEXT(StockData[[#This Row],[Date]],"mmm yyyy")</f>
        <v>Jun 2016</v>
      </c>
      <c r="I2279" s="2">
        <f>StockData[[#This Row],[high]] - StockData[[#This Row],[low]]</f>
        <v>3.9300000000000068</v>
      </c>
      <c r="J2279" s="27" t="str">
        <f>IF(StockData[[#This Row],[high]]=_xlfn.MAXIFS(StockData[high],StockData[Date],"&lt;="&amp;StockData[[#This Row],[Date]]),"New High","Repeat")</f>
        <v>Repeat</v>
      </c>
      <c r="K2279" s="27" t="str">
        <f>IF(StockData[[#This Row],[Spread]]&lt;5,"Low",IF(StockData[[#This Row],[Spread]]&lt;=15,"Medium","High"))</f>
        <v>Low</v>
      </c>
      <c r="L2279" s="27" t="str">
        <f>IF(StockData[[#This Row],[Spread]] &gt; AVERAGE(StockData[Spread]) * 1.2, "High", IF(StockData[[#This Row],[Spread]] &lt; AVERAGE(StockData[Spread]) * 0.8, "Low", "Medium"))</f>
        <v>Low</v>
      </c>
      <c r="M2279" s="13">
        <f>(StockData[[#This Row],[close]] - StockData[[#This Row],[open]] )/ StockData[[#This Row],[open]]</f>
        <v>-4.5909090909090492E-3</v>
      </c>
      <c r="N2279" s="27">
        <f>IF(StockData[[#This Row],[change%]] &gt; 0.02, 0.9, IF(StockData[[#This Row],[change%]] &lt; -0.02, -0.9, 0))</f>
        <v>0</v>
      </c>
      <c r="O2279" s="27" t="str">
        <f>IF(StockData[[#This Row],[sentiment score]] &gt; 0.5, "Positive", IF(StockData[[#This Row],[sentiment score]] &lt; -0.5, "Negative", "Neutral"))</f>
        <v>Neutral</v>
      </c>
    </row>
    <row r="2280" spans="1:15" x14ac:dyDescent="0.3">
      <c r="A2280" s="1">
        <v>42523</v>
      </c>
      <c r="B2280" s="2">
        <v>219.59</v>
      </c>
      <c r="C2280" s="2">
        <v>219.90899999999999</v>
      </c>
      <c r="D2280" s="2">
        <v>217.11</v>
      </c>
      <c r="E2280" s="2">
        <v>218.96</v>
      </c>
      <c r="F2280" s="2">
        <v>2032832</v>
      </c>
      <c r="G2280" s="27" t="str">
        <f>TEXT(StockData[[#This Row],[Date]],"dddd")</f>
        <v>Thursday</v>
      </c>
      <c r="H2280" s="27" t="str">
        <f>TEXT(StockData[[#This Row],[Date]],"mmm yyyy")</f>
        <v>Jun 2016</v>
      </c>
      <c r="I2280" s="2">
        <f>StockData[[#This Row],[high]] - StockData[[#This Row],[low]]</f>
        <v>2.7989999999999782</v>
      </c>
      <c r="J2280" s="27" t="str">
        <f>IF(StockData[[#This Row],[high]]=_xlfn.MAXIFS(StockData[high],StockData[Date],"&lt;="&amp;StockData[[#This Row],[Date]]),"New High","Repeat")</f>
        <v>Repeat</v>
      </c>
      <c r="K2280" s="27" t="str">
        <f>IF(StockData[[#This Row],[Spread]]&lt;5,"Low",IF(StockData[[#This Row],[Spread]]&lt;=15,"Medium","High"))</f>
        <v>Low</v>
      </c>
      <c r="L2280" s="27" t="str">
        <f>IF(StockData[[#This Row],[Spread]] &gt; AVERAGE(StockData[Spread]) * 1.2, "High", IF(StockData[[#This Row],[Spread]] &lt; AVERAGE(StockData[Spread]) * 0.8, "Low", "Medium"))</f>
        <v>Low</v>
      </c>
      <c r="M2280" s="13">
        <f>(StockData[[#This Row],[close]] - StockData[[#This Row],[open]] )/ StockData[[#This Row],[open]]</f>
        <v>-2.8689831048772504E-3</v>
      </c>
      <c r="N2280" s="27">
        <f>IF(StockData[[#This Row],[change%]] &gt; 0.02, 0.9, IF(StockData[[#This Row],[change%]] &lt; -0.02, -0.9, 0))</f>
        <v>0</v>
      </c>
      <c r="O2280" s="27" t="str">
        <f>IF(StockData[[#This Row],[sentiment score]] &gt; 0.5, "Positive", IF(StockData[[#This Row],[sentiment score]] &lt; -0.5, "Negative", "Neutral"))</f>
        <v>Neutral</v>
      </c>
    </row>
    <row r="2281" spans="1:15" x14ac:dyDescent="0.3">
      <c r="A2281" s="1">
        <v>42522</v>
      </c>
      <c r="B2281" s="2">
        <v>221.48</v>
      </c>
      <c r="C2281" s="2">
        <v>222.4</v>
      </c>
      <c r="D2281" s="2">
        <v>216.89</v>
      </c>
      <c r="E2281" s="2">
        <v>219.56</v>
      </c>
      <c r="F2281" s="2">
        <v>2982695</v>
      </c>
      <c r="G2281" s="27" t="str">
        <f>TEXT(StockData[[#This Row],[Date]],"dddd")</f>
        <v>Wednesday</v>
      </c>
      <c r="H2281" s="27" t="str">
        <f>TEXT(StockData[[#This Row],[Date]],"mmm yyyy")</f>
        <v>Jun 2016</v>
      </c>
      <c r="I2281" s="2">
        <f>StockData[[#This Row],[high]] - StockData[[#This Row],[low]]</f>
        <v>5.5100000000000193</v>
      </c>
      <c r="J2281" s="27" t="str">
        <f>IF(StockData[[#This Row],[high]]=_xlfn.MAXIFS(StockData[high],StockData[Date],"&lt;="&amp;StockData[[#This Row],[Date]]),"New High","Repeat")</f>
        <v>Repeat</v>
      </c>
      <c r="K2281" s="27" t="str">
        <f>IF(StockData[[#This Row],[Spread]]&lt;5,"Low",IF(StockData[[#This Row],[Spread]]&lt;=15,"Medium","High"))</f>
        <v>Medium</v>
      </c>
      <c r="L2281" s="27" t="str">
        <f>IF(StockData[[#This Row],[Spread]] &gt; AVERAGE(StockData[Spread]) * 1.2, "High", IF(StockData[[#This Row],[Spread]] &lt; AVERAGE(StockData[Spread]) * 0.8, "Low", "Medium"))</f>
        <v>Low</v>
      </c>
      <c r="M2281" s="13">
        <f>(StockData[[#This Row],[close]] - StockData[[#This Row],[open]] )/ StockData[[#This Row],[open]]</f>
        <v>-8.6689543073866157E-3</v>
      </c>
      <c r="N2281" s="27">
        <f>IF(StockData[[#This Row],[change%]] &gt; 0.02, 0.9, IF(StockData[[#This Row],[change%]] &lt; -0.02, -0.9, 0))</f>
        <v>0</v>
      </c>
      <c r="O2281" s="27" t="str">
        <f>IF(StockData[[#This Row],[sentiment score]] &gt; 0.5, "Positive", IF(StockData[[#This Row],[sentiment score]] &lt; -0.5, "Negative", "Neutral"))</f>
        <v>Neutral</v>
      </c>
    </row>
    <row r="2282" spans="1:15" x14ac:dyDescent="0.3">
      <c r="A2282" s="1">
        <v>42521</v>
      </c>
      <c r="B2282" s="2">
        <v>223.04</v>
      </c>
      <c r="C2282" s="2">
        <v>224.74969999999999</v>
      </c>
      <c r="D2282" s="2">
        <v>221.5001</v>
      </c>
      <c r="E2282" s="2">
        <v>223.23</v>
      </c>
      <c r="F2282" s="2">
        <v>2789002</v>
      </c>
      <c r="G2282" s="27" t="str">
        <f>TEXT(StockData[[#This Row],[Date]],"dddd")</f>
        <v>Tuesday</v>
      </c>
      <c r="H2282" s="27" t="str">
        <f>TEXT(StockData[[#This Row],[Date]],"mmm yyyy")</f>
        <v>May 2016</v>
      </c>
      <c r="I2282" s="2">
        <f>StockData[[#This Row],[high]] - StockData[[#This Row],[low]]</f>
        <v>3.2495999999999867</v>
      </c>
      <c r="J2282" s="27" t="str">
        <f>IF(StockData[[#This Row],[high]]=_xlfn.MAXIFS(StockData[high],StockData[Date],"&lt;="&amp;StockData[[#This Row],[Date]]),"New High","Repeat")</f>
        <v>Repeat</v>
      </c>
      <c r="K2282" s="27" t="str">
        <f>IF(StockData[[#This Row],[Spread]]&lt;5,"Low",IF(StockData[[#This Row],[Spread]]&lt;=15,"Medium","High"))</f>
        <v>Low</v>
      </c>
      <c r="L2282" s="27" t="str">
        <f>IF(StockData[[#This Row],[Spread]] &gt; AVERAGE(StockData[Spread]) * 1.2, "High", IF(StockData[[#This Row],[Spread]] &lt; AVERAGE(StockData[Spread]) * 0.8, "Low", "Medium"))</f>
        <v>Low</v>
      </c>
      <c r="M2282" s="13">
        <f>(StockData[[#This Row],[close]] - StockData[[#This Row],[open]] )/ StockData[[#This Row],[open]]</f>
        <v>8.5186513629841162E-4</v>
      </c>
      <c r="N2282" s="27">
        <f>IF(StockData[[#This Row],[change%]] &gt; 0.02, 0.9, IF(StockData[[#This Row],[change%]] &lt; -0.02, -0.9, 0))</f>
        <v>0</v>
      </c>
      <c r="O2282" s="27" t="str">
        <f>IF(StockData[[#This Row],[sentiment score]] &gt; 0.5, "Positive", IF(StockData[[#This Row],[sentiment score]] &lt; -0.5, "Negative", "Neutral"))</f>
        <v>Neutral</v>
      </c>
    </row>
    <row r="2283" spans="1:15" x14ac:dyDescent="0.3">
      <c r="A2283" s="1">
        <v>42517</v>
      </c>
      <c r="B2283" s="2">
        <v>224.99</v>
      </c>
      <c r="C2283" s="2">
        <v>225.93</v>
      </c>
      <c r="D2283" s="2">
        <v>220.75</v>
      </c>
      <c r="E2283" s="2">
        <v>223.04</v>
      </c>
      <c r="F2283" s="2">
        <v>3650272</v>
      </c>
      <c r="G2283" s="27" t="str">
        <f>TEXT(StockData[[#This Row],[Date]],"dddd")</f>
        <v>Friday</v>
      </c>
      <c r="H2283" s="27" t="str">
        <f>TEXT(StockData[[#This Row],[Date]],"mmm yyyy")</f>
        <v>May 2016</v>
      </c>
      <c r="I2283" s="2">
        <f>StockData[[#This Row],[high]] - StockData[[#This Row],[low]]</f>
        <v>5.1800000000000068</v>
      </c>
      <c r="J2283" s="27" t="str">
        <f>IF(StockData[[#This Row],[high]]=_xlfn.MAXIFS(StockData[high],StockData[Date],"&lt;="&amp;StockData[[#This Row],[Date]]),"New High","Repeat")</f>
        <v>Repeat</v>
      </c>
      <c r="K2283" s="27" t="str">
        <f>IF(StockData[[#This Row],[Spread]]&lt;5,"Low",IF(StockData[[#This Row],[Spread]]&lt;=15,"Medium","High"))</f>
        <v>Medium</v>
      </c>
      <c r="L2283" s="27" t="str">
        <f>IF(StockData[[#This Row],[Spread]] &gt; AVERAGE(StockData[Spread]) * 1.2, "High", IF(StockData[[#This Row],[Spread]] &lt; AVERAGE(StockData[Spread]) * 0.8, "Low", "Medium"))</f>
        <v>Low</v>
      </c>
      <c r="M2283" s="13">
        <f>(StockData[[#This Row],[close]] - StockData[[#This Row],[open]] )/ StockData[[#This Row],[open]]</f>
        <v>-8.66705186897203E-3</v>
      </c>
      <c r="N2283" s="27">
        <f>IF(StockData[[#This Row],[change%]] &gt; 0.02, 0.9, IF(StockData[[#This Row],[change%]] &lt; -0.02, -0.9, 0))</f>
        <v>0</v>
      </c>
      <c r="O2283" s="27" t="str">
        <f>IF(StockData[[#This Row],[sentiment score]] &gt; 0.5, "Positive", IF(StockData[[#This Row],[sentiment score]] &lt; -0.5, "Negative", "Neutral"))</f>
        <v>Neutral</v>
      </c>
    </row>
    <row r="2284" spans="1:15" x14ac:dyDescent="0.3">
      <c r="A2284" s="1">
        <v>42516</v>
      </c>
      <c r="B2284" s="2">
        <v>220.5</v>
      </c>
      <c r="C2284" s="2">
        <v>225.26</v>
      </c>
      <c r="D2284" s="2">
        <v>219.05</v>
      </c>
      <c r="E2284" s="2">
        <v>225.12</v>
      </c>
      <c r="F2284" s="2">
        <v>4072424</v>
      </c>
      <c r="G2284" s="27" t="str">
        <f>TEXT(StockData[[#This Row],[Date]],"dddd")</f>
        <v>Thursday</v>
      </c>
      <c r="H2284" s="27" t="str">
        <f>TEXT(StockData[[#This Row],[Date]],"mmm yyyy")</f>
        <v>May 2016</v>
      </c>
      <c r="I2284" s="2">
        <f>StockData[[#This Row],[high]] - StockData[[#This Row],[low]]</f>
        <v>6.2099999999999795</v>
      </c>
      <c r="J2284" s="27" t="str">
        <f>IF(StockData[[#This Row],[high]]=_xlfn.MAXIFS(StockData[high],StockData[Date],"&lt;="&amp;StockData[[#This Row],[Date]]),"New High","Repeat")</f>
        <v>Repeat</v>
      </c>
      <c r="K2284" s="27" t="str">
        <f>IF(StockData[[#This Row],[Spread]]&lt;5,"Low",IF(StockData[[#This Row],[Spread]]&lt;=15,"Medium","High"))</f>
        <v>Medium</v>
      </c>
      <c r="L2284" s="27" t="str">
        <f>IF(StockData[[#This Row],[Spread]] &gt; AVERAGE(StockData[Spread]) * 1.2, "High", IF(StockData[[#This Row],[Spread]] &lt; AVERAGE(StockData[Spread]) * 0.8, "Low", "Medium"))</f>
        <v>Low</v>
      </c>
      <c r="M2284" s="13">
        <f>(StockData[[#This Row],[close]] - StockData[[#This Row],[open]] )/ StockData[[#This Row],[open]]</f>
        <v>2.0952380952380972E-2</v>
      </c>
      <c r="N2284" s="27">
        <f>IF(StockData[[#This Row],[change%]] &gt; 0.02, 0.9, IF(StockData[[#This Row],[change%]] &lt; -0.02, -0.9, 0))</f>
        <v>0.9</v>
      </c>
      <c r="O2284" s="27" t="str">
        <f>IF(StockData[[#This Row],[sentiment score]] &gt; 0.5, "Positive", IF(StockData[[#This Row],[sentiment score]] &lt; -0.5, "Negative", "Neutral"))</f>
        <v>Positive</v>
      </c>
    </row>
    <row r="2285" spans="1:15" x14ac:dyDescent="0.3">
      <c r="A2285" s="1">
        <v>42515</v>
      </c>
      <c r="B2285" s="2">
        <v>217.91</v>
      </c>
      <c r="C2285" s="2">
        <v>221.36</v>
      </c>
      <c r="D2285" s="2">
        <v>216.51</v>
      </c>
      <c r="E2285" s="2">
        <v>219.58</v>
      </c>
      <c r="F2285" s="2">
        <v>3132615</v>
      </c>
      <c r="G2285" s="27" t="str">
        <f>TEXT(StockData[[#This Row],[Date]],"dddd")</f>
        <v>Wednesday</v>
      </c>
      <c r="H2285" s="27" t="str">
        <f>TEXT(StockData[[#This Row],[Date]],"mmm yyyy")</f>
        <v>May 2016</v>
      </c>
      <c r="I2285" s="2">
        <f>StockData[[#This Row],[high]] - StockData[[#This Row],[low]]</f>
        <v>4.8500000000000227</v>
      </c>
      <c r="J2285" s="27" t="str">
        <f>IF(StockData[[#This Row],[high]]=_xlfn.MAXIFS(StockData[high],StockData[Date],"&lt;="&amp;StockData[[#This Row],[Date]]),"New High","Repeat")</f>
        <v>Repeat</v>
      </c>
      <c r="K2285" s="27" t="str">
        <f>IF(StockData[[#This Row],[Spread]]&lt;5,"Low",IF(StockData[[#This Row],[Spread]]&lt;=15,"Medium","High"))</f>
        <v>Low</v>
      </c>
      <c r="L2285" s="27" t="str">
        <f>IF(StockData[[#This Row],[Spread]] &gt; AVERAGE(StockData[Spread]) * 1.2, "High", IF(StockData[[#This Row],[Spread]] &lt; AVERAGE(StockData[Spread]) * 0.8, "Low", "Medium"))</f>
        <v>Low</v>
      </c>
      <c r="M2285" s="13">
        <f>(StockData[[#This Row],[close]] - StockData[[#This Row],[open]] )/ StockData[[#This Row],[open]]</f>
        <v>7.6637143774953695E-3</v>
      </c>
      <c r="N2285" s="27">
        <f>IF(StockData[[#This Row],[change%]] &gt; 0.02, 0.9, IF(StockData[[#This Row],[change%]] &lt; -0.02, -0.9, 0))</f>
        <v>0</v>
      </c>
      <c r="O2285" s="27" t="str">
        <f>IF(StockData[[#This Row],[sentiment score]] &gt; 0.5, "Positive", IF(StockData[[#This Row],[sentiment score]] &lt; -0.5, "Negative", "Neutral"))</f>
        <v>Neutral</v>
      </c>
    </row>
    <row r="2286" spans="1:15" x14ac:dyDescent="0.3">
      <c r="A2286" s="1">
        <v>42514</v>
      </c>
      <c r="B2286" s="2">
        <v>216.6</v>
      </c>
      <c r="C2286" s="2">
        <v>218.74</v>
      </c>
      <c r="D2286" s="2">
        <v>215.18</v>
      </c>
      <c r="E2286" s="2">
        <v>217.91</v>
      </c>
      <c r="F2286" s="2">
        <v>3013843</v>
      </c>
      <c r="G2286" s="27" t="str">
        <f>TEXT(StockData[[#This Row],[Date]],"dddd")</f>
        <v>Tuesday</v>
      </c>
      <c r="H2286" s="27" t="str">
        <f>TEXT(StockData[[#This Row],[Date]],"mmm yyyy")</f>
        <v>May 2016</v>
      </c>
      <c r="I2286" s="2">
        <f>StockData[[#This Row],[high]] - StockData[[#This Row],[low]]</f>
        <v>3.5600000000000023</v>
      </c>
      <c r="J2286" s="27" t="str">
        <f>IF(StockData[[#This Row],[high]]=_xlfn.MAXIFS(StockData[high],StockData[Date],"&lt;="&amp;StockData[[#This Row],[Date]]),"New High","Repeat")</f>
        <v>Repeat</v>
      </c>
      <c r="K2286" s="27" t="str">
        <f>IF(StockData[[#This Row],[Spread]]&lt;5,"Low",IF(StockData[[#This Row],[Spread]]&lt;=15,"Medium","High"))</f>
        <v>Low</v>
      </c>
      <c r="L2286" s="27" t="str">
        <f>IF(StockData[[#This Row],[Spread]] &gt; AVERAGE(StockData[Spread]) * 1.2, "High", IF(StockData[[#This Row],[Spread]] &lt; AVERAGE(StockData[Spread]) * 0.8, "Low", "Medium"))</f>
        <v>Low</v>
      </c>
      <c r="M2286" s="13">
        <f>(StockData[[#This Row],[close]] - StockData[[#This Row],[open]] )/ StockData[[#This Row],[open]]</f>
        <v>6.0480147737765576E-3</v>
      </c>
      <c r="N2286" s="27">
        <f>IF(StockData[[#This Row],[change%]] &gt; 0.02, 0.9, IF(StockData[[#This Row],[change%]] &lt; -0.02, -0.9, 0))</f>
        <v>0</v>
      </c>
      <c r="O2286" s="27" t="str">
        <f>IF(StockData[[#This Row],[sentiment score]] &gt; 0.5, "Positive", IF(StockData[[#This Row],[sentiment score]] &lt; -0.5, "Negative", "Neutral"))</f>
        <v>Neutral</v>
      </c>
    </row>
    <row r="2287" spans="1:15" x14ac:dyDescent="0.3">
      <c r="A2287" s="1">
        <v>42513</v>
      </c>
      <c r="B2287" s="2">
        <v>219.87</v>
      </c>
      <c r="C2287" s="2">
        <v>222.6</v>
      </c>
      <c r="D2287" s="2">
        <v>215.86</v>
      </c>
      <c r="E2287" s="2">
        <v>216.22</v>
      </c>
      <c r="F2287" s="2">
        <v>5102479</v>
      </c>
      <c r="G2287" s="27" t="str">
        <f>TEXT(StockData[[#This Row],[Date]],"dddd")</f>
        <v>Monday</v>
      </c>
      <c r="H2287" s="27" t="str">
        <f>TEXT(StockData[[#This Row],[Date]],"mmm yyyy")</f>
        <v>May 2016</v>
      </c>
      <c r="I2287" s="2">
        <f>StockData[[#This Row],[high]] - StockData[[#This Row],[low]]</f>
        <v>6.7399999999999807</v>
      </c>
      <c r="J2287" s="27" t="str">
        <f>IF(StockData[[#This Row],[high]]=_xlfn.MAXIFS(StockData[high],StockData[Date],"&lt;="&amp;StockData[[#This Row],[Date]]),"New High","Repeat")</f>
        <v>Repeat</v>
      </c>
      <c r="K2287" s="27" t="str">
        <f>IF(StockData[[#This Row],[Spread]]&lt;5,"Low",IF(StockData[[#This Row],[Spread]]&lt;=15,"Medium","High"))</f>
        <v>Medium</v>
      </c>
      <c r="L2287" s="27" t="str">
        <f>IF(StockData[[#This Row],[Spread]] &gt; AVERAGE(StockData[Spread]) * 1.2, "High", IF(StockData[[#This Row],[Spread]] &lt; AVERAGE(StockData[Spread]) * 0.8, "Low", "Medium"))</f>
        <v>Low</v>
      </c>
      <c r="M2287" s="13">
        <f>(StockData[[#This Row],[close]] - StockData[[#This Row],[open]] )/ StockData[[#This Row],[open]]</f>
        <v>-1.6600718606449291E-2</v>
      </c>
      <c r="N2287" s="27">
        <f>IF(StockData[[#This Row],[change%]] &gt; 0.02, 0.9, IF(StockData[[#This Row],[change%]] &lt; -0.02, -0.9, 0))</f>
        <v>0</v>
      </c>
      <c r="O2287" s="27" t="str">
        <f>IF(StockData[[#This Row],[sentiment score]] &gt; 0.5, "Positive", IF(StockData[[#This Row],[sentiment score]] &lt; -0.5, "Negative", "Neutral"))</f>
        <v>Neutral</v>
      </c>
    </row>
    <row r="2288" spans="1:15" x14ac:dyDescent="0.3">
      <c r="A2288" s="1">
        <v>42510</v>
      </c>
      <c r="B2288" s="2">
        <v>216.99</v>
      </c>
      <c r="C2288" s="2">
        <v>220.55</v>
      </c>
      <c r="D2288" s="2">
        <v>216.35</v>
      </c>
      <c r="E2288" s="2">
        <v>220.28</v>
      </c>
      <c r="F2288" s="2">
        <v>9007076</v>
      </c>
      <c r="G2288" s="27" t="str">
        <f>TEXT(StockData[[#This Row],[Date]],"dddd")</f>
        <v>Friday</v>
      </c>
      <c r="H2288" s="27" t="str">
        <f>TEXT(StockData[[#This Row],[Date]],"mmm yyyy")</f>
        <v>May 2016</v>
      </c>
      <c r="I2288" s="2">
        <f>StockData[[#This Row],[high]] - StockData[[#This Row],[low]]</f>
        <v>4.2000000000000171</v>
      </c>
      <c r="J2288" s="27" t="str">
        <f>IF(StockData[[#This Row],[high]]=_xlfn.MAXIFS(StockData[high],StockData[Date],"&lt;="&amp;StockData[[#This Row],[Date]]),"New High","Repeat")</f>
        <v>Repeat</v>
      </c>
      <c r="K2288" s="27" t="str">
        <f>IF(StockData[[#This Row],[Spread]]&lt;5,"Low",IF(StockData[[#This Row],[Spread]]&lt;=15,"Medium","High"))</f>
        <v>Low</v>
      </c>
      <c r="L2288" s="27" t="str">
        <f>IF(StockData[[#This Row],[Spread]] &gt; AVERAGE(StockData[Spread]) * 1.2, "High", IF(StockData[[#This Row],[Spread]] &lt; AVERAGE(StockData[Spread]) * 0.8, "Low", "Medium"))</f>
        <v>Low</v>
      </c>
      <c r="M2288" s="13">
        <f>(StockData[[#This Row],[close]] - StockData[[#This Row],[open]] )/ StockData[[#This Row],[open]]</f>
        <v>1.5161989031752579E-2</v>
      </c>
      <c r="N2288" s="27">
        <f>IF(StockData[[#This Row],[change%]] &gt; 0.02, 0.9, IF(StockData[[#This Row],[change%]] &lt; -0.02, -0.9, 0))</f>
        <v>0</v>
      </c>
      <c r="O2288" s="27" t="str">
        <f>IF(StockData[[#This Row],[sentiment score]] &gt; 0.5, "Positive", IF(StockData[[#This Row],[sentiment score]] &lt; -0.5, "Negative", "Neutral"))</f>
        <v>Neutral</v>
      </c>
    </row>
    <row r="2289" spans="1:15" x14ac:dyDescent="0.3">
      <c r="A2289" s="1">
        <v>42509</v>
      </c>
      <c r="B2289" s="2">
        <v>213.62</v>
      </c>
      <c r="C2289" s="2">
        <v>216.79</v>
      </c>
      <c r="D2289" s="2">
        <v>207.3</v>
      </c>
      <c r="E2289" s="2">
        <v>215.21</v>
      </c>
      <c r="F2289" s="2">
        <v>6866321</v>
      </c>
      <c r="G2289" s="27" t="str">
        <f>TEXT(StockData[[#This Row],[Date]],"dddd")</f>
        <v>Thursday</v>
      </c>
      <c r="H2289" s="27" t="str">
        <f>TEXT(StockData[[#This Row],[Date]],"mmm yyyy")</f>
        <v>May 2016</v>
      </c>
      <c r="I2289" s="2">
        <f>StockData[[#This Row],[high]] - StockData[[#This Row],[low]]</f>
        <v>9.4899999999999807</v>
      </c>
      <c r="J2289" s="27" t="str">
        <f>IF(StockData[[#This Row],[high]]=_xlfn.MAXIFS(StockData[high],StockData[Date],"&lt;="&amp;StockData[[#This Row],[Date]]),"New High","Repeat")</f>
        <v>Repeat</v>
      </c>
      <c r="K2289" s="27" t="str">
        <f>IF(StockData[[#This Row],[Spread]]&lt;5,"Low",IF(StockData[[#This Row],[Spread]]&lt;=15,"Medium","High"))</f>
        <v>Medium</v>
      </c>
      <c r="L2289" s="27" t="str">
        <f>IF(StockData[[#This Row],[Spread]] &gt; AVERAGE(StockData[Spread]) * 1.2, "High", IF(StockData[[#This Row],[Spread]] &lt; AVERAGE(StockData[Spread]) * 0.8, "Low", "Medium"))</f>
        <v>Low</v>
      </c>
      <c r="M2289" s="13">
        <f>(StockData[[#This Row],[close]] - StockData[[#This Row],[open]] )/ StockData[[#This Row],[open]]</f>
        <v>7.4431233030615267E-3</v>
      </c>
      <c r="N2289" s="27">
        <f>IF(StockData[[#This Row],[change%]] &gt; 0.02, 0.9, IF(StockData[[#This Row],[change%]] &lt; -0.02, -0.9, 0))</f>
        <v>0</v>
      </c>
      <c r="O2289" s="27" t="str">
        <f>IF(StockData[[#This Row],[sentiment score]] &gt; 0.5, "Positive", IF(StockData[[#This Row],[sentiment score]] &lt; -0.5, "Negative", "Neutral"))</f>
        <v>Neutral</v>
      </c>
    </row>
    <row r="2290" spans="1:15" x14ac:dyDescent="0.3">
      <c r="A2290" s="1">
        <v>42508</v>
      </c>
      <c r="B2290" s="2">
        <v>209.15</v>
      </c>
      <c r="C2290" s="2">
        <v>215.31</v>
      </c>
      <c r="D2290" s="2">
        <v>207.75</v>
      </c>
      <c r="E2290" s="2">
        <v>211.17</v>
      </c>
      <c r="F2290" s="2">
        <v>5617519</v>
      </c>
      <c r="G2290" s="27" t="str">
        <f>TEXT(StockData[[#This Row],[Date]],"dddd")</f>
        <v>Wednesday</v>
      </c>
      <c r="H2290" s="27" t="str">
        <f>TEXT(StockData[[#This Row],[Date]],"mmm yyyy")</f>
        <v>May 2016</v>
      </c>
      <c r="I2290" s="2">
        <f>StockData[[#This Row],[high]] - StockData[[#This Row],[low]]</f>
        <v>7.5600000000000023</v>
      </c>
      <c r="J2290" s="27" t="str">
        <f>IF(StockData[[#This Row],[high]]=_xlfn.MAXIFS(StockData[high],StockData[Date],"&lt;="&amp;StockData[[#This Row],[Date]]),"New High","Repeat")</f>
        <v>Repeat</v>
      </c>
      <c r="K2290" s="27" t="str">
        <f>IF(StockData[[#This Row],[Spread]]&lt;5,"Low",IF(StockData[[#This Row],[Spread]]&lt;=15,"Medium","High"))</f>
        <v>Medium</v>
      </c>
      <c r="L2290" s="27" t="str">
        <f>IF(StockData[[#This Row],[Spread]] &gt; AVERAGE(StockData[Spread]) * 1.2, "High", IF(StockData[[#This Row],[Spread]] &lt; AVERAGE(StockData[Spread]) * 0.8, "Low", "Medium"))</f>
        <v>Low</v>
      </c>
      <c r="M2290" s="13">
        <f>(StockData[[#This Row],[close]] - StockData[[#This Row],[open]] )/ StockData[[#This Row],[open]]</f>
        <v>9.6581400908438055E-3</v>
      </c>
      <c r="N2290" s="27">
        <f>IF(StockData[[#This Row],[change%]] &gt; 0.02, 0.9, IF(StockData[[#This Row],[change%]] &lt; -0.02, -0.9, 0))</f>
        <v>0</v>
      </c>
      <c r="O2290" s="27" t="str">
        <f>IF(StockData[[#This Row],[sentiment score]] &gt; 0.5, "Positive", IF(StockData[[#This Row],[sentiment score]] &lt; -0.5, "Negative", "Neutral"))</f>
        <v>Neutral</v>
      </c>
    </row>
    <row r="2291" spans="1:15" x14ac:dyDescent="0.3">
      <c r="A2291" s="1">
        <v>42507</v>
      </c>
      <c r="B2291" s="2">
        <v>209.05</v>
      </c>
      <c r="C2291" s="2">
        <v>209.81989999999999</v>
      </c>
      <c r="D2291" s="2">
        <v>204.02</v>
      </c>
      <c r="E2291" s="2">
        <v>204.66</v>
      </c>
      <c r="F2291" s="2">
        <v>2843597</v>
      </c>
      <c r="G2291" s="27" t="str">
        <f>TEXT(StockData[[#This Row],[Date]],"dddd")</f>
        <v>Tuesday</v>
      </c>
      <c r="H2291" s="27" t="str">
        <f>TEXT(StockData[[#This Row],[Date]],"mmm yyyy")</f>
        <v>May 2016</v>
      </c>
      <c r="I2291" s="2">
        <f>StockData[[#This Row],[high]] - StockData[[#This Row],[low]]</f>
        <v>5.7998999999999796</v>
      </c>
      <c r="J2291" s="27" t="str">
        <f>IF(StockData[[#This Row],[high]]=_xlfn.MAXIFS(StockData[high],StockData[Date],"&lt;="&amp;StockData[[#This Row],[Date]]),"New High","Repeat")</f>
        <v>Repeat</v>
      </c>
      <c r="K2291" s="27" t="str">
        <f>IF(StockData[[#This Row],[Spread]]&lt;5,"Low",IF(StockData[[#This Row],[Spread]]&lt;=15,"Medium","High"))</f>
        <v>Medium</v>
      </c>
      <c r="L2291" s="27" t="str">
        <f>IF(StockData[[#This Row],[Spread]] &gt; AVERAGE(StockData[Spread]) * 1.2, "High", IF(StockData[[#This Row],[Spread]] &lt; AVERAGE(StockData[Spread]) * 0.8, "Low", "Medium"))</f>
        <v>Low</v>
      </c>
      <c r="M2291" s="13">
        <f>(StockData[[#This Row],[close]] - StockData[[#This Row],[open]] )/ StockData[[#This Row],[open]]</f>
        <v>-2.099976082276974E-2</v>
      </c>
      <c r="N2291" s="27">
        <f>IF(StockData[[#This Row],[change%]] &gt; 0.02, 0.9, IF(StockData[[#This Row],[change%]] &lt; -0.02, -0.9, 0))</f>
        <v>-0.9</v>
      </c>
      <c r="O2291" s="27" t="str">
        <f>IF(StockData[[#This Row],[sentiment score]] &gt; 0.5, "Positive", IF(StockData[[#This Row],[sentiment score]] &lt; -0.5, "Negative", "Neutral"))</f>
        <v>Negative</v>
      </c>
    </row>
    <row r="2292" spans="1:15" x14ac:dyDescent="0.3">
      <c r="A2292" s="1">
        <v>42506</v>
      </c>
      <c r="B2292" s="2">
        <v>208.15</v>
      </c>
      <c r="C2292" s="2">
        <v>213.15</v>
      </c>
      <c r="D2292" s="2">
        <v>207.92</v>
      </c>
      <c r="E2292" s="2">
        <v>208.29</v>
      </c>
      <c r="F2292" s="2">
        <v>2949396</v>
      </c>
      <c r="G2292" s="27" t="str">
        <f>TEXT(StockData[[#This Row],[Date]],"dddd")</f>
        <v>Monday</v>
      </c>
      <c r="H2292" s="27" t="str">
        <f>TEXT(StockData[[#This Row],[Date]],"mmm yyyy")</f>
        <v>May 2016</v>
      </c>
      <c r="I2292" s="2">
        <f>StockData[[#This Row],[high]] - StockData[[#This Row],[low]]</f>
        <v>5.2300000000000182</v>
      </c>
      <c r="J2292" s="27" t="str">
        <f>IF(StockData[[#This Row],[high]]=_xlfn.MAXIFS(StockData[high],StockData[Date],"&lt;="&amp;StockData[[#This Row],[Date]]),"New High","Repeat")</f>
        <v>Repeat</v>
      </c>
      <c r="K2292" s="27" t="str">
        <f>IF(StockData[[#This Row],[Spread]]&lt;5,"Low",IF(StockData[[#This Row],[Spread]]&lt;=15,"Medium","High"))</f>
        <v>Medium</v>
      </c>
      <c r="L2292" s="27" t="str">
        <f>IF(StockData[[#This Row],[Spread]] &gt; AVERAGE(StockData[Spread]) * 1.2, "High", IF(StockData[[#This Row],[Spread]] &lt; AVERAGE(StockData[Spread]) * 0.8, "Low", "Medium"))</f>
        <v>Low</v>
      </c>
      <c r="M2292" s="13">
        <f>(StockData[[#This Row],[close]] - StockData[[#This Row],[open]] )/ StockData[[#This Row],[open]]</f>
        <v>6.7259188085508695E-4</v>
      </c>
      <c r="N2292" s="27">
        <f>IF(StockData[[#This Row],[change%]] &gt; 0.02, 0.9, IF(StockData[[#This Row],[change%]] &lt; -0.02, -0.9, 0))</f>
        <v>0</v>
      </c>
      <c r="O2292" s="27" t="str">
        <f>IF(StockData[[#This Row],[sentiment score]] &gt; 0.5, "Positive", IF(StockData[[#This Row],[sentiment score]] &lt; -0.5, "Negative", "Neutral"))</f>
        <v>Neutral</v>
      </c>
    </row>
    <row r="2293" spans="1:15" x14ac:dyDescent="0.3">
      <c r="A2293" s="1">
        <v>42503</v>
      </c>
      <c r="B2293" s="2">
        <v>207.78</v>
      </c>
      <c r="C2293" s="2">
        <v>211.2</v>
      </c>
      <c r="D2293" s="2">
        <v>206.7</v>
      </c>
      <c r="E2293" s="2">
        <v>207.61</v>
      </c>
      <c r="F2293" s="2">
        <v>2822781</v>
      </c>
      <c r="G2293" s="27" t="str">
        <f>TEXT(StockData[[#This Row],[Date]],"dddd")</f>
        <v>Friday</v>
      </c>
      <c r="H2293" s="27" t="str">
        <f>TEXT(StockData[[#This Row],[Date]],"mmm yyyy")</f>
        <v>May 2016</v>
      </c>
      <c r="I2293" s="2">
        <f>StockData[[#This Row],[high]] - StockData[[#This Row],[low]]</f>
        <v>4.5</v>
      </c>
      <c r="J2293" s="27" t="str">
        <f>IF(StockData[[#This Row],[high]]=_xlfn.MAXIFS(StockData[high],StockData[Date],"&lt;="&amp;StockData[[#This Row],[Date]]),"New High","Repeat")</f>
        <v>Repeat</v>
      </c>
      <c r="K2293" s="27" t="str">
        <f>IF(StockData[[#This Row],[Spread]]&lt;5,"Low",IF(StockData[[#This Row],[Spread]]&lt;=15,"Medium","High"))</f>
        <v>Low</v>
      </c>
      <c r="L2293" s="27" t="str">
        <f>IF(StockData[[#This Row],[Spread]] &gt; AVERAGE(StockData[Spread]) * 1.2, "High", IF(StockData[[#This Row],[Spread]] &lt; AVERAGE(StockData[Spread]) * 0.8, "Low", "Medium"))</f>
        <v>Low</v>
      </c>
      <c r="M2293" s="13">
        <f>(StockData[[#This Row],[close]] - StockData[[#This Row],[open]] )/ StockData[[#This Row],[open]]</f>
        <v>-8.1817306766766526E-4</v>
      </c>
      <c r="N2293" s="27">
        <f>IF(StockData[[#This Row],[change%]] &gt; 0.02, 0.9, IF(StockData[[#This Row],[change%]] &lt; -0.02, -0.9, 0))</f>
        <v>0</v>
      </c>
      <c r="O2293" s="27" t="str">
        <f>IF(StockData[[#This Row],[sentiment score]] &gt; 0.5, "Positive", IF(StockData[[#This Row],[sentiment score]] &lt; -0.5, "Negative", "Neutral"))</f>
        <v>Neutral</v>
      </c>
    </row>
    <row r="2294" spans="1:15" x14ac:dyDescent="0.3">
      <c r="A2294" s="1">
        <v>42502</v>
      </c>
      <c r="B2294" s="2">
        <v>211.44</v>
      </c>
      <c r="C2294" s="2">
        <v>211.67</v>
      </c>
      <c r="D2294" s="2">
        <v>203.65719999999999</v>
      </c>
      <c r="E2294" s="2">
        <v>207.28</v>
      </c>
      <c r="F2294" s="2">
        <v>3650475</v>
      </c>
      <c r="G2294" s="27" t="str">
        <f>TEXT(StockData[[#This Row],[Date]],"dddd")</f>
        <v>Thursday</v>
      </c>
      <c r="H2294" s="27" t="str">
        <f>TEXT(StockData[[#This Row],[Date]],"mmm yyyy")</f>
        <v>May 2016</v>
      </c>
      <c r="I2294" s="2">
        <f>StockData[[#This Row],[high]] - StockData[[#This Row],[low]]</f>
        <v>8.0127999999999986</v>
      </c>
      <c r="J2294" s="27" t="str">
        <f>IF(StockData[[#This Row],[high]]=_xlfn.MAXIFS(StockData[high],StockData[Date],"&lt;="&amp;StockData[[#This Row],[Date]]),"New High","Repeat")</f>
        <v>Repeat</v>
      </c>
      <c r="K2294" s="27" t="str">
        <f>IF(StockData[[#This Row],[Spread]]&lt;5,"Low",IF(StockData[[#This Row],[Spread]]&lt;=15,"Medium","High"))</f>
        <v>Medium</v>
      </c>
      <c r="L2294" s="27" t="str">
        <f>IF(StockData[[#This Row],[Spread]] &gt; AVERAGE(StockData[Spread]) * 1.2, "High", IF(StockData[[#This Row],[Spread]] &lt; AVERAGE(StockData[Spread]) * 0.8, "Low", "Medium"))</f>
        <v>Low</v>
      </c>
      <c r="M2294" s="13">
        <f>(StockData[[#This Row],[close]] - StockData[[#This Row],[open]] )/ StockData[[#This Row],[open]]</f>
        <v>-1.9674612183125221E-2</v>
      </c>
      <c r="N2294" s="27">
        <f>IF(StockData[[#This Row],[change%]] &gt; 0.02, 0.9, IF(StockData[[#This Row],[change%]] &lt; -0.02, -0.9, 0))</f>
        <v>0</v>
      </c>
      <c r="O2294" s="27" t="str">
        <f>IF(StockData[[#This Row],[sentiment score]] &gt; 0.5, "Positive", IF(StockData[[#This Row],[sentiment score]] &lt; -0.5, "Negative", "Neutral"))</f>
        <v>Neutral</v>
      </c>
    </row>
    <row r="2295" spans="1:15" x14ac:dyDescent="0.3">
      <c r="A2295" s="1">
        <v>42501</v>
      </c>
      <c r="B2295" s="2">
        <v>207.59</v>
      </c>
      <c r="C2295" s="2">
        <v>215.48</v>
      </c>
      <c r="D2295" s="2">
        <v>206.05</v>
      </c>
      <c r="E2295" s="2">
        <v>208.96</v>
      </c>
      <c r="F2295" s="2">
        <v>5161864</v>
      </c>
      <c r="G2295" s="27" t="str">
        <f>TEXT(StockData[[#This Row],[Date]],"dddd")</f>
        <v>Wednesday</v>
      </c>
      <c r="H2295" s="27" t="str">
        <f>TEXT(StockData[[#This Row],[Date]],"mmm yyyy")</f>
        <v>May 2016</v>
      </c>
      <c r="I2295" s="2">
        <f>StockData[[#This Row],[high]] - StockData[[#This Row],[low]]</f>
        <v>9.4299999999999784</v>
      </c>
      <c r="J2295" s="27" t="str">
        <f>IF(StockData[[#This Row],[high]]=_xlfn.MAXIFS(StockData[high],StockData[Date],"&lt;="&amp;StockData[[#This Row],[Date]]),"New High","Repeat")</f>
        <v>Repeat</v>
      </c>
      <c r="K2295" s="27" t="str">
        <f>IF(StockData[[#This Row],[Spread]]&lt;5,"Low",IF(StockData[[#This Row],[Spread]]&lt;=15,"Medium","High"))</f>
        <v>Medium</v>
      </c>
      <c r="L2295" s="27" t="str">
        <f>IF(StockData[[#This Row],[Spread]] &gt; AVERAGE(StockData[Spread]) * 1.2, "High", IF(StockData[[#This Row],[Spread]] &lt; AVERAGE(StockData[Spread]) * 0.8, "Low", "Medium"))</f>
        <v>Low</v>
      </c>
      <c r="M2295" s="13">
        <f>(StockData[[#This Row],[close]] - StockData[[#This Row],[open]] )/ StockData[[#This Row],[open]]</f>
        <v>6.599547184353796E-3</v>
      </c>
      <c r="N2295" s="27">
        <f>IF(StockData[[#This Row],[change%]] &gt; 0.02, 0.9, IF(StockData[[#This Row],[change%]] &lt; -0.02, -0.9, 0))</f>
        <v>0</v>
      </c>
      <c r="O2295" s="27" t="str">
        <f>IF(StockData[[#This Row],[sentiment score]] &gt; 0.5, "Positive", IF(StockData[[#This Row],[sentiment score]] &lt; -0.5, "Negative", "Neutral"))</f>
        <v>Neutral</v>
      </c>
    </row>
    <row r="2296" spans="1:15" x14ac:dyDescent="0.3">
      <c r="A2296" s="1">
        <v>42500</v>
      </c>
      <c r="B2296" s="2">
        <v>207.55</v>
      </c>
      <c r="C2296" s="2">
        <v>209.47</v>
      </c>
      <c r="D2296" s="2">
        <v>205</v>
      </c>
      <c r="E2296" s="2">
        <v>208.69</v>
      </c>
      <c r="F2296" s="2">
        <v>4070617</v>
      </c>
      <c r="G2296" s="27" t="str">
        <f>TEXT(StockData[[#This Row],[Date]],"dddd")</f>
        <v>Tuesday</v>
      </c>
      <c r="H2296" s="27" t="str">
        <f>TEXT(StockData[[#This Row],[Date]],"mmm yyyy")</f>
        <v>May 2016</v>
      </c>
      <c r="I2296" s="2">
        <f>StockData[[#This Row],[high]] - StockData[[#This Row],[low]]</f>
        <v>4.4699999999999989</v>
      </c>
      <c r="J2296" s="27" t="str">
        <f>IF(StockData[[#This Row],[high]]=_xlfn.MAXIFS(StockData[high],StockData[Date],"&lt;="&amp;StockData[[#This Row],[Date]]),"New High","Repeat")</f>
        <v>Repeat</v>
      </c>
      <c r="K2296" s="27" t="str">
        <f>IF(StockData[[#This Row],[Spread]]&lt;5,"Low",IF(StockData[[#This Row],[Spread]]&lt;=15,"Medium","High"))</f>
        <v>Low</v>
      </c>
      <c r="L2296" s="27" t="str">
        <f>IF(StockData[[#This Row],[Spread]] &gt; AVERAGE(StockData[Spread]) * 1.2, "High", IF(StockData[[#This Row],[Spread]] &lt; AVERAGE(StockData[Spread]) * 0.8, "Low", "Medium"))</f>
        <v>Low</v>
      </c>
      <c r="M2296" s="13">
        <f>(StockData[[#This Row],[close]] - StockData[[#This Row],[open]] )/ StockData[[#This Row],[open]]</f>
        <v>5.4926523729221218E-3</v>
      </c>
      <c r="N2296" s="27">
        <f>IF(StockData[[#This Row],[change%]] &gt; 0.02, 0.9, IF(StockData[[#This Row],[change%]] &lt; -0.02, -0.9, 0))</f>
        <v>0</v>
      </c>
      <c r="O2296" s="27" t="str">
        <f>IF(StockData[[#This Row],[sentiment score]] &gt; 0.5, "Positive", IF(StockData[[#This Row],[sentiment score]] &lt; -0.5, "Negative", "Neutral"))</f>
        <v>Neutral</v>
      </c>
    </row>
    <row r="2297" spans="1:15" x14ac:dyDescent="0.3">
      <c r="A2297" s="1">
        <v>42499</v>
      </c>
      <c r="B2297" s="2">
        <v>215.72</v>
      </c>
      <c r="C2297" s="2">
        <v>216.15</v>
      </c>
      <c r="D2297" s="2">
        <v>206.8</v>
      </c>
      <c r="E2297" s="2">
        <v>208.92</v>
      </c>
      <c r="F2297" s="2">
        <v>4776383</v>
      </c>
      <c r="G2297" s="27" t="str">
        <f>TEXT(StockData[[#This Row],[Date]],"dddd")</f>
        <v>Monday</v>
      </c>
      <c r="H2297" s="27" t="str">
        <f>TEXT(StockData[[#This Row],[Date]],"mmm yyyy")</f>
        <v>May 2016</v>
      </c>
      <c r="I2297" s="2">
        <f>StockData[[#This Row],[high]] - StockData[[#This Row],[low]]</f>
        <v>9.3499999999999943</v>
      </c>
      <c r="J2297" s="27" t="str">
        <f>IF(StockData[[#This Row],[high]]=_xlfn.MAXIFS(StockData[high],StockData[Date],"&lt;="&amp;StockData[[#This Row],[Date]]),"New High","Repeat")</f>
        <v>Repeat</v>
      </c>
      <c r="K2297" s="27" t="str">
        <f>IF(StockData[[#This Row],[Spread]]&lt;5,"Low",IF(StockData[[#This Row],[Spread]]&lt;=15,"Medium","High"))</f>
        <v>Medium</v>
      </c>
      <c r="L2297" s="27" t="str">
        <f>IF(StockData[[#This Row],[Spread]] &gt; AVERAGE(StockData[Spread]) * 1.2, "High", IF(StockData[[#This Row],[Spread]] &lt; AVERAGE(StockData[Spread]) * 0.8, "Low", "Medium"))</f>
        <v>Low</v>
      </c>
      <c r="M2297" s="13">
        <f>(StockData[[#This Row],[close]] - StockData[[#This Row],[open]] )/ StockData[[#This Row],[open]]</f>
        <v>-3.1522343778972797E-2</v>
      </c>
      <c r="N2297" s="27">
        <f>IF(StockData[[#This Row],[change%]] &gt; 0.02, 0.9, IF(StockData[[#This Row],[change%]] &lt; -0.02, -0.9, 0))</f>
        <v>-0.9</v>
      </c>
      <c r="O2297" s="27" t="str">
        <f>IF(StockData[[#This Row],[sentiment score]] &gt; 0.5, "Positive", IF(StockData[[#This Row],[sentiment score]] &lt; -0.5, "Negative", "Neutral"))</f>
        <v>Negative</v>
      </c>
    </row>
    <row r="2298" spans="1:15" x14ac:dyDescent="0.3">
      <c r="A2298" s="1">
        <v>42496</v>
      </c>
      <c r="B2298" s="2">
        <v>210.87</v>
      </c>
      <c r="C2298" s="2">
        <v>216.37</v>
      </c>
      <c r="D2298" s="2">
        <v>208.11</v>
      </c>
      <c r="E2298" s="2">
        <v>214.93</v>
      </c>
      <c r="F2298" s="2">
        <v>5685237</v>
      </c>
      <c r="G2298" s="27" t="str">
        <f>TEXT(StockData[[#This Row],[Date]],"dddd")</f>
        <v>Friday</v>
      </c>
      <c r="H2298" s="27" t="str">
        <f>TEXT(StockData[[#This Row],[Date]],"mmm yyyy")</f>
        <v>May 2016</v>
      </c>
      <c r="I2298" s="2">
        <f>StockData[[#This Row],[high]] - StockData[[#This Row],[low]]</f>
        <v>8.2599999999999909</v>
      </c>
      <c r="J2298" s="27" t="str">
        <f>IF(StockData[[#This Row],[high]]=_xlfn.MAXIFS(StockData[high],StockData[Date],"&lt;="&amp;StockData[[#This Row],[Date]]),"New High","Repeat")</f>
        <v>Repeat</v>
      </c>
      <c r="K2298" s="27" t="str">
        <f>IF(StockData[[#This Row],[Spread]]&lt;5,"Low",IF(StockData[[#This Row],[Spread]]&lt;=15,"Medium","High"))</f>
        <v>Medium</v>
      </c>
      <c r="L2298" s="27" t="str">
        <f>IF(StockData[[#This Row],[Spread]] &gt; AVERAGE(StockData[Spread]) * 1.2, "High", IF(StockData[[#This Row],[Spread]] &lt; AVERAGE(StockData[Spread]) * 0.8, "Low", "Medium"))</f>
        <v>Low</v>
      </c>
      <c r="M2298" s="13">
        <f>(StockData[[#This Row],[close]] - StockData[[#This Row],[open]] )/ StockData[[#This Row],[open]]</f>
        <v>1.9253568549343208E-2</v>
      </c>
      <c r="N2298" s="27">
        <f>IF(StockData[[#This Row],[change%]] &gt; 0.02, 0.9, IF(StockData[[#This Row],[change%]] &lt; -0.02, -0.9, 0))</f>
        <v>0</v>
      </c>
      <c r="O2298" s="27" t="str">
        <f>IF(StockData[[#This Row],[sentiment score]] &gt; 0.5, "Positive", IF(StockData[[#This Row],[sentiment score]] &lt; -0.5, "Negative", "Neutral"))</f>
        <v>Neutral</v>
      </c>
    </row>
    <row r="2299" spans="1:15" x14ac:dyDescent="0.3">
      <c r="A2299" s="1">
        <v>42495</v>
      </c>
      <c r="B2299" s="2">
        <v>228.46</v>
      </c>
      <c r="C2299" s="2">
        <v>228.64</v>
      </c>
      <c r="D2299" s="2">
        <v>209.79</v>
      </c>
      <c r="E2299" s="2">
        <v>211.53</v>
      </c>
      <c r="F2299" s="2">
        <v>11254827</v>
      </c>
      <c r="G2299" s="27" t="str">
        <f>TEXT(StockData[[#This Row],[Date]],"dddd")</f>
        <v>Thursday</v>
      </c>
      <c r="H2299" s="27" t="str">
        <f>TEXT(StockData[[#This Row],[Date]],"mmm yyyy")</f>
        <v>May 2016</v>
      </c>
      <c r="I2299" s="2">
        <f>StockData[[#This Row],[high]] - StockData[[#This Row],[low]]</f>
        <v>18.849999999999994</v>
      </c>
      <c r="J2299" s="27" t="str">
        <f>IF(StockData[[#This Row],[high]]=_xlfn.MAXIFS(StockData[high],StockData[Date],"&lt;="&amp;StockData[[#This Row],[Date]]),"New High","Repeat")</f>
        <v>Repeat</v>
      </c>
      <c r="K2299" s="27" t="str">
        <f>IF(StockData[[#This Row],[Spread]]&lt;5,"Low",IF(StockData[[#This Row],[Spread]]&lt;=15,"Medium","High"))</f>
        <v>High</v>
      </c>
      <c r="L2299" s="27" t="str">
        <f>IF(StockData[[#This Row],[Spread]] &gt; AVERAGE(StockData[Spread]) * 1.2, "High", IF(StockData[[#This Row],[Spread]] &lt; AVERAGE(StockData[Spread]) * 0.8, "Low", "Medium"))</f>
        <v>High</v>
      </c>
      <c r="M2299" s="13">
        <f>(StockData[[#This Row],[close]] - StockData[[#This Row],[open]] )/ StockData[[#This Row],[open]]</f>
        <v>-7.4104876127111988E-2</v>
      </c>
      <c r="N2299" s="27">
        <f>IF(StockData[[#This Row],[change%]] &gt; 0.02, 0.9, IF(StockData[[#This Row],[change%]] &lt; -0.02, -0.9, 0))</f>
        <v>-0.9</v>
      </c>
      <c r="O2299" s="27" t="str">
        <f>IF(StockData[[#This Row],[sentiment score]] &gt; 0.5, "Positive", IF(StockData[[#This Row],[sentiment score]] &lt; -0.5, "Negative", "Neutral"))</f>
        <v>Negative</v>
      </c>
    </row>
    <row r="2300" spans="1:15" x14ac:dyDescent="0.3">
      <c r="A2300" s="1">
        <v>42494</v>
      </c>
      <c r="B2300" s="2">
        <v>230.29</v>
      </c>
      <c r="C2300" s="2">
        <v>234.46</v>
      </c>
      <c r="D2300" s="2">
        <v>220.4</v>
      </c>
      <c r="E2300" s="2">
        <v>222.56</v>
      </c>
      <c r="F2300" s="2">
        <v>8700459</v>
      </c>
      <c r="G2300" s="27" t="str">
        <f>TEXT(StockData[[#This Row],[Date]],"dddd")</f>
        <v>Wednesday</v>
      </c>
      <c r="H2300" s="27" t="str">
        <f>TEXT(StockData[[#This Row],[Date]],"mmm yyyy")</f>
        <v>May 2016</v>
      </c>
      <c r="I2300" s="2">
        <f>StockData[[#This Row],[high]] - StockData[[#This Row],[low]]</f>
        <v>14.060000000000002</v>
      </c>
      <c r="J2300" s="27" t="str">
        <f>IF(StockData[[#This Row],[high]]=_xlfn.MAXIFS(StockData[high],StockData[Date],"&lt;="&amp;StockData[[#This Row],[Date]]),"New High","Repeat")</f>
        <v>Repeat</v>
      </c>
      <c r="K2300" s="27" t="str">
        <f>IF(StockData[[#This Row],[Spread]]&lt;5,"Low",IF(StockData[[#This Row],[Spread]]&lt;=15,"Medium","High"))</f>
        <v>Medium</v>
      </c>
      <c r="L2300" s="27" t="str">
        <f>IF(StockData[[#This Row],[Spread]] &gt; AVERAGE(StockData[Spread]) * 1.2, "High", IF(StockData[[#This Row],[Spread]] &lt; AVERAGE(StockData[Spread]) * 0.8, "Low", "Medium"))</f>
        <v>Medium</v>
      </c>
      <c r="M2300" s="13">
        <f>(StockData[[#This Row],[close]] - StockData[[#This Row],[open]] )/ StockData[[#This Row],[open]]</f>
        <v>-3.3566372834252421E-2</v>
      </c>
      <c r="N2300" s="27">
        <f>IF(StockData[[#This Row],[change%]] &gt; 0.02, 0.9, IF(StockData[[#This Row],[change%]] &lt; -0.02, -0.9, 0))</f>
        <v>-0.9</v>
      </c>
      <c r="O2300" s="27" t="str">
        <f>IF(StockData[[#This Row],[sentiment score]] &gt; 0.5, "Positive", IF(StockData[[#This Row],[sentiment score]] &lt; -0.5, "Negative", "Neutral"))</f>
        <v>Negative</v>
      </c>
    </row>
    <row r="2301" spans="1:15" x14ac:dyDescent="0.3">
      <c r="A2301" s="1">
        <v>42493</v>
      </c>
      <c r="B2301" s="2">
        <v>237.36</v>
      </c>
      <c r="C2301" s="2">
        <v>238.91</v>
      </c>
      <c r="D2301" s="2">
        <v>231.62</v>
      </c>
      <c r="E2301" s="2">
        <v>232.32</v>
      </c>
      <c r="F2301" s="2">
        <v>4302222</v>
      </c>
      <c r="G2301" s="27" t="str">
        <f>TEXT(StockData[[#This Row],[Date]],"dddd")</f>
        <v>Tuesday</v>
      </c>
      <c r="H2301" s="27" t="str">
        <f>TEXT(StockData[[#This Row],[Date]],"mmm yyyy")</f>
        <v>May 2016</v>
      </c>
      <c r="I2301" s="2">
        <f>StockData[[#This Row],[high]] - StockData[[#This Row],[low]]</f>
        <v>7.289999999999992</v>
      </c>
      <c r="J2301" s="27" t="str">
        <f>IF(StockData[[#This Row],[high]]=_xlfn.MAXIFS(StockData[high],StockData[Date],"&lt;="&amp;StockData[[#This Row],[Date]]),"New High","Repeat")</f>
        <v>Repeat</v>
      </c>
      <c r="K2301" s="27" t="str">
        <f>IF(StockData[[#This Row],[Spread]]&lt;5,"Low",IF(StockData[[#This Row],[Spread]]&lt;=15,"Medium","High"))</f>
        <v>Medium</v>
      </c>
      <c r="L2301" s="27" t="str">
        <f>IF(StockData[[#This Row],[Spread]] &gt; AVERAGE(StockData[Spread]) * 1.2, "High", IF(StockData[[#This Row],[Spread]] &lt; AVERAGE(StockData[Spread]) * 0.8, "Low", "Medium"))</f>
        <v>Low</v>
      </c>
      <c r="M2301" s="13">
        <f>(StockData[[#This Row],[close]] - StockData[[#This Row],[open]] )/ StockData[[#This Row],[open]]</f>
        <v>-2.1233569261880771E-2</v>
      </c>
      <c r="N2301" s="27">
        <f>IF(StockData[[#This Row],[change%]] &gt; 0.02, 0.9, IF(StockData[[#This Row],[change%]] &lt; -0.02, -0.9, 0))</f>
        <v>-0.9</v>
      </c>
      <c r="O2301" s="27" t="str">
        <f>IF(StockData[[#This Row],[sentiment score]] &gt; 0.5, "Positive", IF(StockData[[#This Row],[sentiment score]] &lt; -0.5, "Negative", "Neutral"))</f>
        <v>Negative</v>
      </c>
    </row>
    <row r="2302" spans="1:15" x14ac:dyDescent="0.3">
      <c r="A2302" s="1">
        <v>42492</v>
      </c>
      <c r="B2302" s="2">
        <v>241.5</v>
      </c>
      <c r="C2302" s="2">
        <v>243.19</v>
      </c>
      <c r="D2302" s="2">
        <v>234.82</v>
      </c>
      <c r="E2302" s="2">
        <v>241.8</v>
      </c>
      <c r="F2302" s="2">
        <v>3843935</v>
      </c>
      <c r="G2302" s="27" t="str">
        <f>TEXT(StockData[[#This Row],[Date]],"dddd")</f>
        <v>Monday</v>
      </c>
      <c r="H2302" s="27" t="str">
        <f>TEXT(StockData[[#This Row],[Date]],"mmm yyyy")</f>
        <v>May 2016</v>
      </c>
      <c r="I2302" s="2">
        <f>StockData[[#This Row],[high]] - StockData[[#This Row],[low]]</f>
        <v>8.3700000000000045</v>
      </c>
      <c r="J2302" s="27" t="str">
        <f>IF(StockData[[#This Row],[high]]=_xlfn.MAXIFS(StockData[high],StockData[Date],"&lt;="&amp;StockData[[#This Row],[Date]]),"New High","Repeat")</f>
        <v>Repeat</v>
      </c>
      <c r="K2302" s="27" t="str">
        <f>IF(StockData[[#This Row],[Spread]]&lt;5,"Low",IF(StockData[[#This Row],[Spread]]&lt;=15,"Medium","High"))</f>
        <v>Medium</v>
      </c>
      <c r="L2302" s="27" t="str">
        <f>IF(StockData[[#This Row],[Spread]] &gt; AVERAGE(StockData[Spread]) * 1.2, "High", IF(StockData[[#This Row],[Spread]] &lt; AVERAGE(StockData[Spread]) * 0.8, "Low", "Medium"))</f>
        <v>Low</v>
      </c>
      <c r="M2302" s="13">
        <f>(StockData[[#This Row],[close]] - StockData[[#This Row],[open]] )/ StockData[[#This Row],[open]]</f>
        <v>1.2422360248447676E-3</v>
      </c>
      <c r="N2302" s="27">
        <f>IF(StockData[[#This Row],[change%]] &gt; 0.02, 0.9, IF(StockData[[#This Row],[change%]] &lt; -0.02, -0.9, 0))</f>
        <v>0</v>
      </c>
      <c r="O2302" s="27" t="str">
        <f>IF(StockData[[#This Row],[sentiment score]] &gt; 0.5, "Positive", IF(StockData[[#This Row],[sentiment score]] &lt; -0.5, "Negative", "Neutral"))</f>
        <v>Neutral</v>
      </c>
    </row>
    <row r="2303" spans="1:15" x14ac:dyDescent="0.3">
      <c r="A2303" s="1">
        <v>42489</v>
      </c>
      <c r="B2303" s="2">
        <v>248.14</v>
      </c>
      <c r="C2303" s="2">
        <v>248.43</v>
      </c>
      <c r="D2303" s="2">
        <v>237.81</v>
      </c>
      <c r="E2303" s="2">
        <v>240.76</v>
      </c>
      <c r="F2303" s="2">
        <v>5413787</v>
      </c>
      <c r="G2303" s="27" t="str">
        <f>TEXT(StockData[[#This Row],[Date]],"dddd")</f>
        <v>Friday</v>
      </c>
      <c r="H2303" s="27" t="str">
        <f>TEXT(StockData[[#This Row],[Date]],"mmm yyyy")</f>
        <v>Apr 2016</v>
      </c>
      <c r="I2303" s="2">
        <f>StockData[[#This Row],[high]] - StockData[[#This Row],[low]]</f>
        <v>10.620000000000005</v>
      </c>
      <c r="J2303" s="27" t="str">
        <f>IF(StockData[[#This Row],[high]]=_xlfn.MAXIFS(StockData[high],StockData[Date],"&lt;="&amp;StockData[[#This Row],[Date]]),"New High","Repeat")</f>
        <v>Repeat</v>
      </c>
      <c r="K2303" s="27" t="str">
        <f>IF(StockData[[#This Row],[Spread]]&lt;5,"Low",IF(StockData[[#This Row],[Spread]]&lt;=15,"Medium","High"))</f>
        <v>Medium</v>
      </c>
      <c r="L2303" s="27" t="str">
        <f>IF(StockData[[#This Row],[Spread]] &gt; AVERAGE(StockData[Spread]) * 1.2, "High", IF(StockData[[#This Row],[Spread]] &lt; AVERAGE(StockData[Spread]) * 0.8, "Low", "Medium"))</f>
        <v>Low</v>
      </c>
      <c r="M2303" s="13">
        <f>(StockData[[#This Row],[close]] - StockData[[#This Row],[open]] )/ StockData[[#This Row],[open]]</f>
        <v>-2.974127508664462E-2</v>
      </c>
      <c r="N2303" s="27">
        <f>IF(StockData[[#This Row],[change%]] &gt; 0.02, 0.9, IF(StockData[[#This Row],[change%]] &lt; -0.02, -0.9, 0))</f>
        <v>-0.9</v>
      </c>
      <c r="O2303" s="27" t="str">
        <f>IF(StockData[[#This Row],[sentiment score]] &gt; 0.5, "Positive", IF(StockData[[#This Row],[sentiment score]] &lt; -0.5, "Negative", "Neutral"))</f>
        <v>Negative</v>
      </c>
    </row>
    <row r="2304" spans="1:15" x14ac:dyDescent="0.3">
      <c r="A2304" s="1">
        <v>42488</v>
      </c>
      <c r="B2304" s="2">
        <v>249.85</v>
      </c>
      <c r="C2304" s="2">
        <v>253.43</v>
      </c>
      <c r="D2304" s="2">
        <v>247.44</v>
      </c>
      <c r="E2304" s="2">
        <v>247.71</v>
      </c>
      <c r="F2304" s="2">
        <v>2518990</v>
      </c>
      <c r="G2304" s="27" t="str">
        <f>TEXT(StockData[[#This Row],[Date]],"dddd")</f>
        <v>Thursday</v>
      </c>
      <c r="H2304" s="27" t="str">
        <f>TEXT(StockData[[#This Row],[Date]],"mmm yyyy")</f>
        <v>Apr 2016</v>
      </c>
      <c r="I2304" s="2">
        <f>StockData[[#This Row],[high]] - StockData[[#This Row],[low]]</f>
        <v>5.9900000000000091</v>
      </c>
      <c r="J2304" s="27" t="str">
        <f>IF(StockData[[#This Row],[high]]=_xlfn.MAXIFS(StockData[high],StockData[Date],"&lt;="&amp;StockData[[#This Row],[Date]]),"New High","Repeat")</f>
        <v>Repeat</v>
      </c>
      <c r="K2304" s="27" t="str">
        <f>IF(StockData[[#This Row],[Spread]]&lt;5,"Low",IF(StockData[[#This Row],[Spread]]&lt;=15,"Medium","High"))</f>
        <v>Medium</v>
      </c>
      <c r="L2304" s="27" t="str">
        <f>IF(StockData[[#This Row],[Spread]] &gt; AVERAGE(StockData[Spread]) * 1.2, "High", IF(StockData[[#This Row],[Spread]] &lt; AVERAGE(StockData[Spread]) * 0.8, "Low", "Medium"))</f>
        <v>Low</v>
      </c>
      <c r="M2304" s="13">
        <f>(StockData[[#This Row],[close]] - StockData[[#This Row],[open]] )/ StockData[[#This Row],[open]]</f>
        <v>-8.5651390834500154E-3</v>
      </c>
      <c r="N2304" s="27">
        <f>IF(StockData[[#This Row],[change%]] &gt; 0.02, 0.9, IF(StockData[[#This Row],[change%]] &lt; -0.02, -0.9, 0))</f>
        <v>0</v>
      </c>
      <c r="O2304" s="27" t="str">
        <f>IF(StockData[[#This Row],[sentiment score]] &gt; 0.5, "Positive", IF(StockData[[#This Row],[sentiment score]] &lt; -0.5, "Negative", "Neutral"))</f>
        <v>Neutral</v>
      </c>
    </row>
    <row r="2305" spans="1:15" x14ac:dyDescent="0.3">
      <c r="A2305" s="1">
        <v>42487</v>
      </c>
      <c r="B2305" s="2">
        <v>252.75</v>
      </c>
      <c r="C2305" s="2">
        <v>255</v>
      </c>
      <c r="D2305" s="2">
        <v>249.4</v>
      </c>
      <c r="E2305" s="2">
        <v>251.47</v>
      </c>
      <c r="F2305" s="2">
        <v>3205808</v>
      </c>
      <c r="G2305" s="27" t="str">
        <f>TEXT(StockData[[#This Row],[Date]],"dddd")</f>
        <v>Wednesday</v>
      </c>
      <c r="H2305" s="27" t="str">
        <f>TEXT(StockData[[#This Row],[Date]],"mmm yyyy")</f>
        <v>Apr 2016</v>
      </c>
      <c r="I2305" s="2">
        <f>StockData[[#This Row],[high]] - StockData[[#This Row],[low]]</f>
        <v>5.5999999999999943</v>
      </c>
      <c r="J2305" s="27" t="str">
        <f>IF(StockData[[#This Row],[high]]=_xlfn.MAXIFS(StockData[high],StockData[Date],"&lt;="&amp;StockData[[#This Row],[Date]]),"New High","Repeat")</f>
        <v>Repeat</v>
      </c>
      <c r="K2305" s="27" t="str">
        <f>IF(StockData[[#This Row],[Spread]]&lt;5,"Low",IF(StockData[[#This Row],[Spread]]&lt;=15,"Medium","High"))</f>
        <v>Medium</v>
      </c>
      <c r="L2305" s="27" t="str">
        <f>IF(StockData[[#This Row],[Spread]] &gt; AVERAGE(StockData[Spread]) * 1.2, "High", IF(StockData[[#This Row],[Spread]] &lt; AVERAGE(StockData[Spread]) * 0.8, "Low", "Medium"))</f>
        <v>Low</v>
      </c>
      <c r="M2305" s="13">
        <f>(StockData[[#This Row],[close]] - StockData[[#This Row],[open]] )/ StockData[[#This Row],[open]]</f>
        <v>-5.0642927794263149E-3</v>
      </c>
      <c r="N2305" s="27">
        <f>IF(StockData[[#This Row],[change%]] &gt; 0.02, 0.9, IF(StockData[[#This Row],[change%]] &lt; -0.02, -0.9, 0))</f>
        <v>0</v>
      </c>
      <c r="O2305" s="27" t="str">
        <f>IF(StockData[[#This Row],[sentiment score]] &gt; 0.5, "Positive", IF(StockData[[#This Row],[sentiment score]] &lt; -0.5, "Negative", "Neutral"))</f>
        <v>Neutral</v>
      </c>
    </row>
    <row r="2306" spans="1:15" x14ac:dyDescent="0.3">
      <c r="A2306" s="1">
        <v>42486</v>
      </c>
      <c r="B2306" s="2">
        <v>252.05</v>
      </c>
      <c r="C2306" s="2">
        <v>255.73</v>
      </c>
      <c r="D2306" s="2">
        <v>249.39</v>
      </c>
      <c r="E2306" s="2">
        <v>253.74</v>
      </c>
      <c r="F2306" s="2">
        <v>3223839</v>
      </c>
      <c r="G2306" s="27" t="str">
        <f>TEXT(StockData[[#This Row],[Date]],"dddd")</f>
        <v>Tuesday</v>
      </c>
      <c r="H2306" s="27" t="str">
        <f>TEXT(StockData[[#This Row],[Date]],"mmm yyyy")</f>
        <v>Apr 2016</v>
      </c>
      <c r="I2306" s="2">
        <f>StockData[[#This Row],[high]] - StockData[[#This Row],[low]]</f>
        <v>6.3400000000000034</v>
      </c>
      <c r="J2306" s="27" t="str">
        <f>IF(StockData[[#This Row],[high]]=_xlfn.MAXIFS(StockData[high],StockData[Date],"&lt;="&amp;StockData[[#This Row],[Date]]),"New High","Repeat")</f>
        <v>Repeat</v>
      </c>
      <c r="K2306" s="27" t="str">
        <f>IF(StockData[[#This Row],[Spread]]&lt;5,"Low",IF(StockData[[#This Row],[Spread]]&lt;=15,"Medium","High"))</f>
        <v>Medium</v>
      </c>
      <c r="L2306" s="27" t="str">
        <f>IF(StockData[[#This Row],[Spread]] &gt; AVERAGE(StockData[Spread]) * 1.2, "High", IF(StockData[[#This Row],[Spread]] &lt; AVERAGE(StockData[Spread]) * 0.8, "Low", "Medium"))</f>
        <v>Low</v>
      </c>
      <c r="M2306" s="13">
        <f>(StockData[[#This Row],[close]] - StockData[[#This Row],[open]] )/ StockData[[#This Row],[open]]</f>
        <v>6.7050188454671599E-3</v>
      </c>
      <c r="N2306" s="27">
        <f>IF(StockData[[#This Row],[change%]] &gt; 0.02, 0.9, IF(StockData[[#This Row],[change%]] &lt; -0.02, -0.9, 0))</f>
        <v>0</v>
      </c>
      <c r="O2306" s="27" t="str">
        <f>IF(StockData[[#This Row],[sentiment score]] &gt; 0.5, "Positive", IF(StockData[[#This Row],[sentiment score]] &lt; -0.5, "Negative", "Neutral"))</f>
        <v>Neutral</v>
      </c>
    </row>
    <row r="2307" spans="1:15" x14ac:dyDescent="0.3">
      <c r="A2307" s="1">
        <v>42485</v>
      </c>
      <c r="B2307" s="2">
        <v>253.01</v>
      </c>
      <c r="C2307" s="2">
        <v>257.38</v>
      </c>
      <c r="D2307" s="2">
        <v>250.76</v>
      </c>
      <c r="E2307" s="2">
        <v>251.82</v>
      </c>
      <c r="F2307" s="2">
        <v>3670348</v>
      </c>
      <c r="G2307" s="27" t="str">
        <f>TEXT(StockData[[#This Row],[Date]],"dddd")</f>
        <v>Monday</v>
      </c>
      <c r="H2307" s="27" t="str">
        <f>TEXT(StockData[[#This Row],[Date]],"mmm yyyy")</f>
        <v>Apr 2016</v>
      </c>
      <c r="I2307" s="2">
        <f>StockData[[#This Row],[high]] - StockData[[#This Row],[low]]</f>
        <v>6.6200000000000045</v>
      </c>
      <c r="J2307" s="27" t="str">
        <f>IF(StockData[[#This Row],[high]]=_xlfn.MAXIFS(StockData[high],StockData[Date],"&lt;="&amp;StockData[[#This Row],[Date]]),"New High","Repeat")</f>
        <v>Repeat</v>
      </c>
      <c r="K2307" s="27" t="str">
        <f>IF(StockData[[#This Row],[Spread]]&lt;5,"Low",IF(StockData[[#This Row],[Spread]]&lt;=15,"Medium","High"))</f>
        <v>Medium</v>
      </c>
      <c r="L2307" s="27" t="str">
        <f>IF(StockData[[#This Row],[Spread]] &gt; AVERAGE(StockData[Spread]) * 1.2, "High", IF(StockData[[#This Row],[Spread]] &lt; AVERAGE(StockData[Spread]) * 0.8, "Low", "Medium"))</f>
        <v>Low</v>
      </c>
      <c r="M2307" s="13">
        <f>(StockData[[#This Row],[close]] - StockData[[#This Row],[open]] )/ StockData[[#This Row],[open]]</f>
        <v>-4.7033714082447249E-3</v>
      </c>
      <c r="N2307" s="27">
        <f>IF(StockData[[#This Row],[change%]] &gt; 0.02, 0.9, IF(StockData[[#This Row],[change%]] &lt; -0.02, -0.9, 0))</f>
        <v>0</v>
      </c>
      <c r="O2307" s="27" t="str">
        <f>IF(StockData[[#This Row],[sentiment score]] &gt; 0.5, "Positive", IF(StockData[[#This Row],[sentiment score]] &lt; -0.5, "Negative", "Neutral"))</f>
        <v>Neutral</v>
      </c>
    </row>
    <row r="2308" spans="1:15" x14ac:dyDescent="0.3">
      <c r="A2308" s="1">
        <v>42482</v>
      </c>
      <c r="B2308" s="2">
        <v>248.89</v>
      </c>
      <c r="C2308" s="2">
        <v>254</v>
      </c>
      <c r="D2308" s="2">
        <v>245.71</v>
      </c>
      <c r="E2308" s="2">
        <v>253.75</v>
      </c>
      <c r="F2308" s="2">
        <v>3786327</v>
      </c>
      <c r="G2308" s="27" t="str">
        <f>TEXT(StockData[[#This Row],[Date]],"dddd")</f>
        <v>Friday</v>
      </c>
      <c r="H2308" s="27" t="str">
        <f>TEXT(StockData[[#This Row],[Date]],"mmm yyyy")</f>
        <v>Apr 2016</v>
      </c>
      <c r="I2308" s="2">
        <f>StockData[[#This Row],[high]] - StockData[[#This Row],[low]]</f>
        <v>8.289999999999992</v>
      </c>
      <c r="J2308" s="27" t="str">
        <f>IF(StockData[[#This Row],[high]]=_xlfn.MAXIFS(StockData[high],StockData[Date],"&lt;="&amp;StockData[[#This Row],[Date]]),"New High","Repeat")</f>
        <v>Repeat</v>
      </c>
      <c r="K2308" s="27" t="str">
        <f>IF(StockData[[#This Row],[Spread]]&lt;5,"Low",IF(StockData[[#This Row],[Spread]]&lt;=15,"Medium","High"))</f>
        <v>Medium</v>
      </c>
      <c r="L2308" s="27" t="str">
        <f>IF(StockData[[#This Row],[Spread]] &gt; AVERAGE(StockData[Spread]) * 1.2, "High", IF(StockData[[#This Row],[Spread]] &lt; AVERAGE(StockData[Spread]) * 0.8, "Low", "Medium"))</f>
        <v>Low</v>
      </c>
      <c r="M2308" s="13">
        <f>(StockData[[#This Row],[close]] - StockData[[#This Row],[open]] )/ StockData[[#This Row],[open]]</f>
        <v>1.9526698541524425E-2</v>
      </c>
      <c r="N2308" s="27">
        <f>IF(StockData[[#This Row],[change%]] &gt; 0.02, 0.9, IF(StockData[[#This Row],[change%]] &lt; -0.02, -0.9, 0))</f>
        <v>0</v>
      </c>
      <c r="O2308" s="27" t="str">
        <f>IF(StockData[[#This Row],[sentiment score]] &gt; 0.5, "Positive", IF(StockData[[#This Row],[sentiment score]] &lt; -0.5, "Negative", "Neutral"))</f>
        <v>Neutral</v>
      </c>
    </row>
    <row r="2309" spans="1:15" x14ac:dyDescent="0.3">
      <c r="A2309" s="1">
        <v>42481</v>
      </c>
      <c r="B2309" s="2">
        <v>248.99</v>
      </c>
      <c r="C2309" s="2">
        <v>250.9</v>
      </c>
      <c r="D2309" s="2">
        <v>246.91</v>
      </c>
      <c r="E2309" s="2">
        <v>248.29</v>
      </c>
      <c r="F2309" s="2">
        <v>2783059</v>
      </c>
      <c r="G2309" s="27" t="str">
        <f>TEXT(StockData[[#This Row],[Date]],"dddd")</f>
        <v>Thursday</v>
      </c>
      <c r="H2309" s="27" t="str">
        <f>TEXT(StockData[[#This Row],[Date]],"mmm yyyy")</f>
        <v>Apr 2016</v>
      </c>
      <c r="I2309" s="2">
        <f>StockData[[#This Row],[high]] - StockData[[#This Row],[low]]</f>
        <v>3.9900000000000091</v>
      </c>
      <c r="J2309" s="27" t="str">
        <f>IF(StockData[[#This Row],[high]]=_xlfn.MAXIFS(StockData[high],StockData[Date],"&lt;="&amp;StockData[[#This Row],[Date]]),"New High","Repeat")</f>
        <v>Repeat</v>
      </c>
      <c r="K2309" s="27" t="str">
        <f>IF(StockData[[#This Row],[Spread]]&lt;5,"Low",IF(StockData[[#This Row],[Spread]]&lt;=15,"Medium","High"))</f>
        <v>Low</v>
      </c>
      <c r="L2309" s="27" t="str">
        <f>IF(StockData[[#This Row],[Spread]] &gt; AVERAGE(StockData[Spread]) * 1.2, "High", IF(StockData[[#This Row],[Spread]] &lt; AVERAGE(StockData[Spread]) * 0.8, "Low", "Medium"))</f>
        <v>Low</v>
      </c>
      <c r="M2309" s="13">
        <f>(StockData[[#This Row],[close]] - StockData[[#This Row],[open]] )/ StockData[[#This Row],[open]]</f>
        <v>-2.8113578858589383E-3</v>
      </c>
      <c r="N2309" s="27">
        <f>IF(StockData[[#This Row],[change%]] &gt; 0.02, 0.9, IF(StockData[[#This Row],[change%]] &lt; -0.02, -0.9, 0))</f>
        <v>0</v>
      </c>
      <c r="O2309" s="27" t="str">
        <f>IF(StockData[[#This Row],[sentiment score]] &gt; 0.5, "Positive", IF(StockData[[#This Row],[sentiment score]] &lt; -0.5, "Negative", "Neutral"))</f>
        <v>Neutral</v>
      </c>
    </row>
    <row r="2310" spans="1:15" x14ac:dyDescent="0.3">
      <c r="A2310" s="1">
        <v>42480</v>
      </c>
      <c r="B2310" s="2">
        <v>246.26</v>
      </c>
      <c r="C2310" s="2">
        <v>253.66</v>
      </c>
      <c r="D2310" s="2">
        <v>241.5</v>
      </c>
      <c r="E2310" s="2">
        <v>249.97</v>
      </c>
      <c r="F2310" s="2">
        <v>5194051</v>
      </c>
      <c r="G2310" s="27" t="str">
        <f>TEXT(StockData[[#This Row],[Date]],"dddd")</f>
        <v>Wednesday</v>
      </c>
      <c r="H2310" s="27" t="str">
        <f>TEXT(StockData[[#This Row],[Date]],"mmm yyyy")</f>
        <v>Apr 2016</v>
      </c>
      <c r="I2310" s="2">
        <f>StockData[[#This Row],[high]] - StockData[[#This Row],[low]]</f>
        <v>12.159999999999997</v>
      </c>
      <c r="J2310" s="27" t="str">
        <f>IF(StockData[[#This Row],[high]]=_xlfn.MAXIFS(StockData[high],StockData[Date],"&lt;="&amp;StockData[[#This Row],[Date]]),"New High","Repeat")</f>
        <v>Repeat</v>
      </c>
      <c r="K2310" s="27" t="str">
        <f>IF(StockData[[#This Row],[Spread]]&lt;5,"Low",IF(StockData[[#This Row],[Spread]]&lt;=15,"Medium","High"))</f>
        <v>Medium</v>
      </c>
      <c r="L2310" s="27" t="str">
        <f>IF(StockData[[#This Row],[Spread]] &gt; AVERAGE(StockData[Spread]) * 1.2, "High", IF(StockData[[#This Row],[Spread]] &lt; AVERAGE(StockData[Spread]) * 0.8, "Low", "Medium"))</f>
        <v>Medium</v>
      </c>
      <c r="M2310" s="13">
        <f>(StockData[[#This Row],[close]] - StockData[[#This Row],[open]] )/ StockData[[#This Row],[open]]</f>
        <v>1.5065378055713506E-2</v>
      </c>
      <c r="N2310" s="27">
        <f>IF(StockData[[#This Row],[change%]] &gt; 0.02, 0.9, IF(StockData[[#This Row],[change%]] &lt; -0.02, -0.9, 0))</f>
        <v>0</v>
      </c>
      <c r="O2310" s="27" t="str">
        <f>IF(StockData[[#This Row],[sentiment score]] &gt; 0.5, "Positive", IF(StockData[[#This Row],[sentiment score]] &lt; -0.5, "Negative", "Neutral"))</f>
        <v>Neutral</v>
      </c>
    </row>
    <row r="2311" spans="1:15" x14ac:dyDescent="0.3">
      <c r="A2311" s="1">
        <v>42479</v>
      </c>
      <c r="B2311" s="2">
        <v>253.12</v>
      </c>
      <c r="C2311" s="2">
        <v>254.3699</v>
      </c>
      <c r="D2311" s="2">
        <v>241.251</v>
      </c>
      <c r="E2311" s="2">
        <v>247.37</v>
      </c>
      <c r="F2311" s="2">
        <v>6357526</v>
      </c>
      <c r="G2311" s="27" t="str">
        <f>TEXT(StockData[[#This Row],[Date]],"dddd")</f>
        <v>Tuesday</v>
      </c>
      <c r="H2311" s="27" t="str">
        <f>TEXT(StockData[[#This Row],[Date]],"mmm yyyy")</f>
        <v>Apr 2016</v>
      </c>
      <c r="I2311" s="2">
        <f>StockData[[#This Row],[high]] - StockData[[#This Row],[low]]</f>
        <v>13.118899999999996</v>
      </c>
      <c r="J2311" s="27" t="str">
        <f>IF(StockData[[#This Row],[high]]=_xlfn.MAXIFS(StockData[high],StockData[Date],"&lt;="&amp;StockData[[#This Row],[Date]]),"New High","Repeat")</f>
        <v>Repeat</v>
      </c>
      <c r="K2311" s="27" t="str">
        <f>IF(StockData[[#This Row],[Spread]]&lt;5,"Low",IF(StockData[[#This Row],[Spread]]&lt;=15,"Medium","High"))</f>
        <v>Medium</v>
      </c>
      <c r="L2311" s="27" t="str">
        <f>IF(StockData[[#This Row],[Spread]] &gt; AVERAGE(StockData[Spread]) * 1.2, "High", IF(StockData[[#This Row],[Spread]] &lt; AVERAGE(StockData[Spread]) * 0.8, "Low", "Medium"))</f>
        <v>Medium</v>
      </c>
      <c r="M2311" s="13">
        <f>(StockData[[#This Row],[close]] - StockData[[#This Row],[open]] )/ StockData[[#This Row],[open]]</f>
        <v>-2.2716498103666244E-2</v>
      </c>
      <c r="N2311" s="27">
        <f>IF(StockData[[#This Row],[change%]] &gt; 0.02, 0.9, IF(StockData[[#This Row],[change%]] &lt; -0.02, -0.9, 0))</f>
        <v>-0.9</v>
      </c>
      <c r="O2311" s="27" t="str">
        <f>IF(StockData[[#This Row],[sentiment score]] &gt; 0.5, "Positive", IF(StockData[[#This Row],[sentiment score]] &lt; -0.5, "Negative", "Neutral"))</f>
        <v>Negative</v>
      </c>
    </row>
    <row r="2312" spans="1:15" x14ac:dyDescent="0.3">
      <c r="A2312" s="1">
        <v>42478</v>
      </c>
      <c r="B2312" s="2">
        <v>252.23</v>
      </c>
      <c r="C2312" s="2">
        <v>258.31</v>
      </c>
      <c r="D2312" s="2">
        <v>251.66</v>
      </c>
      <c r="E2312" s="2">
        <v>253.88</v>
      </c>
      <c r="F2312" s="2">
        <v>4271362</v>
      </c>
      <c r="G2312" s="27" t="str">
        <f>TEXT(StockData[[#This Row],[Date]],"dddd")</f>
        <v>Monday</v>
      </c>
      <c r="H2312" s="27" t="str">
        <f>TEXT(StockData[[#This Row],[Date]],"mmm yyyy")</f>
        <v>Apr 2016</v>
      </c>
      <c r="I2312" s="2">
        <f>StockData[[#This Row],[high]] - StockData[[#This Row],[low]]</f>
        <v>6.6500000000000057</v>
      </c>
      <c r="J2312" s="27" t="str">
        <f>IF(StockData[[#This Row],[high]]=_xlfn.MAXIFS(StockData[high],StockData[Date],"&lt;="&amp;StockData[[#This Row],[Date]]),"New High","Repeat")</f>
        <v>Repeat</v>
      </c>
      <c r="K2312" s="27" t="str">
        <f>IF(StockData[[#This Row],[Spread]]&lt;5,"Low",IF(StockData[[#This Row],[Spread]]&lt;=15,"Medium","High"))</f>
        <v>Medium</v>
      </c>
      <c r="L2312" s="27" t="str">
        <f>IF(StockData[[#This Row],[Spread]] &gt; AVERAGE(StockData[Spread]) * 1.2, "High", IF(StockData[[#This Row],[Spread]] &lt; AVERAGE(StockData[Spread]) * 0.8, "Low", "Medium"))</f>
        <v>Low</v>
      </c>
      <c r="M2312" s="13">
        <f>(StockData[[#This Row],[close]] - StockData[[#This Row],[open]] )/ StockData[[#This Row],[open]]</f>
        <v>6.541648495420869E-3</v>
      </c>
      <c r="N2312" s="27">
        <f>IF(StockData[[#This Row],[change%]] &gt; 0.02, 0.9, IF(StockData[[#This Row],[change%]] &lt; -0.02, -0.9, 0))</f>
        <v>0</v>
      </c>
      <c r="O2312" s="27" t="str">
        <f>IF(StockData[[#This Row],[sentiment score]] &gt; 0.5, "Positive", IF(StockData[[#This Row],[sentiment score]] &lt; -0.5, "Negative", "Neutral"))</f>
        <v>Neutral</v>
      </c>
    </row>
    <row r="2313" spans="1:15" x14ac:dyDescent="0.3">
      <c r="A2313" s="1">
        <v>42475</v>
      </c>
      <c r="B2313" s="2">
        <v>251.31</v>
      </c>
      <c r="C2313" s="2">
        <v>254.6</v>
      </c>
      <c r="D2313" s="2">
        <v>249.12</v>
      </c>
      <c r="E2313" s="2">
        <v>254.51</v>
      </c>
      <c r="F2313" s="2">
        <v>3752366</v>
      </c>
      <c r="G2313" s="27" t="str">
        <f>TEXT(StockData[[#This Row],[Date]],"dddd")</f>
        <v>Friday</v>
      </c>
      <c r="H2313" s="27" t="str">
        <f>TEXT(StockData[[#This Row],[Date]],"mmm yyyy")</f>
        <v>Apr 2016</v>
      </c>
      <c r="I2313" s="2">
        <f>StockData[[#This Row],[high]] - StockData[[#This Row],[low]]</f>
        <v>5.4799999999999898</v>
      </c>
      <c r="J2313" s="27" t="str">
        <f>IF(StockData[[#This Row],[high]]=_xlfn.MAXIFS(StockData[high],StockData[Date],"&lt;="&amp;StockData[[#This Row],[Date]]),"New High","Repeat")</f>
        <v>Repeat</v>
      </c>
      <c r="K2313" s="27" t="str">
        <f>IF(StockData[[#This Row],[Spread]]&lt;5,"Low",IF(StockData[[#This Row],[Spread]]&lt;=15,"Medium","High"))</f>
        <v>Medium</v>
      </c>
      <c r="L2313" s="27" t="str">
        <f>IF(StockData[[#This Row],[Spread]] &gt; AVERAGE(StockData[Spread]) * 1.2, "High", IF(StockData[[#This Row],[Spread]] &lt; AVERAGE(StockData[Spread]) * 0.8, "Low", "Medium"))</f>
        <v>Low</v>
      </c>
      <c r="M2313" s="13">
        <f>(StockData[[#This Row],[close]] - StockData[[#This Row],[open]] )/ StockData[[#This Row],[open]]</f>
        <v>1.2733277625243677E-2</v>
      </c>
      <c r="N2313" s="27">
        <f>IF(StockData[[#This Row],[change%]] &gt; 0.02, 0.9, IF(StockData[[#This Row],[change%]] &lt; -0.02, -0.9, 0))</f>
        <v>0</v>
      </c>
      <c r="O2313" s="27" t="str">
        <f>IF(StockData[[#This Row],[sentiment score]] &gt; 0.5, "Positive", IF(StockData[[#This Row],[sentiment score]] &lt; -0.5, "Negative", "Neutral"))</f>
        <v>Neutral</v>
      </c>
    </row>
    <row r="2314" spans="1:15" x14ac:dyDescent="0.3">
      <c r="A2314" s="1">
        <v>42474</v>
      </c>
      <c r="B2314" s="2">
        <v>253</v>
      </c>
      <c r="C2314" s="2">
        <v>256.839</v>
      </c>
      <c r="D2314" s="2">
        <v>251.05009999999999</v>
      </c>
      <c r="E2314" s="2">
        <v>251.86</v>
      </c>
      <c r="F2314" s="2">
        <v>4132185</v>
      </c>
      <c r="G2314" s="27" t="str">
        <f>TEXT(StockData[[#This Row],[Date]],"dddd")</f>
        <v>Thursday</v>
      </c>
      <c r="H2314" s="27" t="str">
        <f>TEXT(StockData[[#This Row],[Date]],"mmm yyyy")</f>
        <v>Apr 2016</v>
      </c>
      <c r="I2314" s="2">
        <f>StockData[[#This Row],[high]] - StockData[[#This Row],[low]]</f>
        <v>5.7889000000000124</v>
      </c>
      <c r="J2314" s="27" t="str">
        <f>IF(StockData[[#This Row],[high]]=_xlfn.MAXIFS(StockData[high],StockData[Date],"&lt;="&amp;StockData[[#This Row],[Date]]),"New High","Repeat")</f>
        <v>Repeat</v>
      </c>
      <c r="K2314" s="27" t="str">
        <f>IF(StockData[[#This Row],[Spread]]&lt;5,"Low",IF(StockData[[#This Row],[Spread]]&lt;=15,"Medium","High"))</f>
        <v>Medium</v>
      </c>
      <c r="L2314" s="27" t="str">
        <f>IF(StockData[[#This Row],[Spread]] &gt; AVERAGE(StockData[Spread]) * 1.2, "High", IF(StockData[[#This Row],[Spread]] &lt; AVERAGE(StockData[Spread]) * 0.8, "Low", "Medium"))</f>
        <v>Low</v>
      </c>
      <c r="M2314" s="13">
        <f>(StockData[[#This Row],[close]] - StockData[[#This Row],[open]] )/ StockData[[#This Row],[open]]</f>
        <v>-4.5059288537548864E-3</v>
      </c>
      <c r="N2314" s="27">
        <f>IF(StockData[[#This Row],[change%]] &gt; 0.02, 0.9, IF(StockData[[#This Row],[change%]] &lt; -0.02, -0.9, 0))</f>
        <v>0</v>
      </c>
      <c r="O2314" s="27" t="str">
        <f>IF(StockData[[#This Row],[sentiment score]] &gt; 0.5, "Positive", IF(StockData[[#This Row],[sentiment score]] &lt; -0.5, "Negative", "Neutral"))</f>
        <v>Neutral</v>
      </c>
    </row>
    <row r="2315" spans="1:15" x14ac:dyDescent="0.3">
      <c r="A2315" s="1">
        <v>42473</v>
      </c>
      <c r="B2315" s="2">
        <v>248.51</v>
      </c>
      <c r="C2315" s="2">
        <v>255.5</v>
      </c>
      <c r="D2315" s="2">
        <v>247.33</v>
      </c>
      <c r="E2315" s="2">
        <v>254.53</v>
      </c>
      <c r="F2315" s="2">
        <v>4925595</v>
      </c>
      <c r="G2315" s="27" t="str">
        <f>TEXT(StockData[[#This Row],[Date]],"dddd")</f>
        <v>Wednesday</v>
      </c>
      <c r="H2315" s="27" t="str">
        <f>TEXT(StockData[[#This Row],[Date]],"mmm yyyy")</f>
        <v>Apr 2016</v>
      </c>
      <c r="I2315" s="2">
        <f>StockData[[#This Row],[high]] - StockData[[#This Row],[low]]</f>
        <v>8.1699999999999875</v>
      </c>
      <c r="J2315" s="27" t="str">
        <f>IF(StockData[[#This Row],[high]]=_xlfn.MAXIFS(StockData[high],StockData[Date],"&lt;="&amp;StockData[[#This Row],[Date]]),"New High","Repeat")</f>
        <v>Repeat</v>
      </c>
      <c r="K2315" s="27" t="str">
        <f>IF(StockData[[#This Row],[Spread]]&lt;5,"Low",IF(StockData[[#This Row],[Spread]]&lt;=15,"Medium","High"))</f>
        <v>Medium</v>
      </c>
      <c r="L2315" s="27" t="str">
        <f>IF(StockData[[#This Row],[Spread]] &gt; AVERAGE(StockData[Spread]) * 1.2, "High", IF(StockData[[#This Row],[Spread]] &lt; AVERAGE(StockData[Spread]) * 0.8, "Low", "Medium"))</f>
        <v>Low</v>
      </c>
      <c r="M2315" s="13">
        <f>(StockData[[#This Row],[close]] - StockData[[#This Row],[open]] )/ StockData[[#This Row],[open]]</f>
        <v>2.4224377288640339E-2</v>
      </c>
      <c r="N2315" s="27">
        <f>IF(StockData[[#This Row],[change%]] &gt; 0.02, 0.9, IF(StockData[[#This Row],[change%]] &lt; -0.02, -0.9, 0))</f>
        <v>0.9</v>
      </c>
      <c r="O2315" s="27" t="str">
        <f>IF(StockData[[#This Row],[sentiment score]] &gt; 0.5, "Positive", IF(StockData[[#This Row],[sentiment score]] &lt; -0.5, "Negative", "Neutral"))</f>
        <v>Positive</v>
      </c>
    </row>
    <row r="2316" spans="1:15" x14ac:dyDescent="0.3">
      <c r="A2316" s="1">
        <v>42472</v>
      </c>
      <c r="B2316" s="2">
        <v>249.5</v>
      </c>
      <c r="C2316" s="2">
        <v>251.8</v>
      </c>
      <c r="D2316" s="2">
        <v>243.63</v>
      </c>
      <c r="E2316" s="2">
        <v>247.82</v>
      </c>
      <c r="F2316" s="2">
        <v>5763208</v>
      </c>
      <c r="G2316" s="27" t="str">
        <f>TEXT(StockData[[#This Row],[Date]],"dddd")</f>
        <v>Tuesday</v>
      </c>
      <c r="H2316" s="27" t="str">
        <f>TEXT(StockData[[#This Row],[Date]],"mmm yyyy")</f>
        <v>Apr 2016</v>
      </c>
      <c r="I2316" s="2">
        <f>StockData[[#This Row],[high]] - StockData[[#This Row],[low]]</f>
        <v>8.1700000000000159</v>
      </c>
      <c r="J2316" s="27" t="str">
        <f>IF(StockData[[#This Row],[high]]=_xlfn.MAXIFS(StockData[high],StockData[Date],"&lt;="&amp;StockData[[#This Row],[Date]]),"New High","Repeat")</f>
        <v>Repeat</v>
      </c>
      <c r="K2316" s="27" t="str">
        <f>IF(StockData[[#This Row],[Spread]]&lt;5,"Low",IF(StockData[[#This Row],[Spread]]&lt;=15,"Medium","High"))</f>
        <v>Medium</v>
      </c>
      <c r="L2316" s="27" t="str">
        <f>IF(StockData[[#This Row],[Spread]] &gt; AVERAGE(StockData[Spread]) * 1.2, "High", IF(StockData[[#This Row],[Spread]] &lt; AVERAGE(StockData[Spread]) * 0.8, "Low", "Medium"))</f>
        <v>Low</v>
      </c>
      <c r="M2316" s="13">
        <f>(StockData[[#This Row],[close]] - StockData[[#This Row],[open]] )/ StockData[[#This Row],[open]]</f>
        <v>-6.7334669338677631E-3</v>
      </c>
      <c r="N2316" s="27">
        <f>IF(StockData[[#This Row],[change%]] &gt; 0.02, 0.9, IF(StockData[[#This Row],[change%]] &lt; -0.02, -0.9, 0))</f>
        <v>0</v>
      </c>
      <c r="O2316" s="27" t="str">
        <f>IF(StockData[[#This Row],[sentiment score]] &gt; 0.5, "Positive", IF(StockData[[#This Row],[sentiment score]] &lt; -0.5, "Negative", "Neutral"))</f>
        <v>Neutral</v>
      </c>
    </row>
    <row r="2317" spans="1:15" x14ac:dyDescent="0.3">
      <c r="A2317" s="1">
        <v>42471</v>
      </c>
      <c r="B2317" s="2">
        <v>251</v>
      </c>
      <c r="C2317" s="2">
        <v>258.99</v>
      </c>
      <c r="D2317" s="2">
        <v>245.3</v>
      </c>
      <c r="E2317" s="2">
        <v>249.92</v>
      </c>
      <c r="F2317" s="2">
        <v>9161693</v>
      </c>
      <c r="G2317" s="27" t="str">
        <f>TEXT(StockData[[#This Row],[Date]],"dddd")</f>
        <v>Monday</v>
      </c>
      <c r="H2317" s="27" t="str">
        <f>TEXT(StockData[[#This Row],[Date]],"mmm yyyy")</f>
        <v>Apr 2016</v>
      </c>
      <c r="I2317" s="2">
        <f>StockData[[#This Row],[high]] - StockData[[#This Row],[low]]</f>
        <v>13.689999999999998</v>
      </c>
      <c r="J2317" s="27" t="str">
        <f>IF(StockData[[#This Row],[high]]=_xlfn.MAXIFS(StockData[high],StockData[Date],"&lt;="&amp;StockData[[#This Row],[Date]]),"New High","Repeat")</f>
        <v>Repeat</v>
      </c>
      <c r="K2317" s="27" t="str">
        <f>IF(StockData[[#This Row],[Spread]]&lt;5,"Low",IF(StockData[[#This Row],[Spread]]&lt;=15,"Medium","High"))</f>
        <v>Medium</v>
      </c>
      <c r="L2317" s="27" t="str">
        <f>IF(StockData[[#This Row],[Spread]] &gt; AVERAGE(StockData[Spread]) * 1.2, "High", IF(StockData[[#This Row],[Spread]] &lt; AVERAGE(StockData[Spread]) * 0.8, "Low", "Medium"))</f>
        <v>Medium</v>
      </c>
      <c r="M2317" s="13">
        <f>(StockData[[#This Row],[close]] - StockData[[#This Row],[open]] )/ StockData[[#This Row],[open]]</f>
        <v>-4.3027888446215638E-3</v>
      </c>
      <c r="N2317" s="27">
        <f>IF(StockData[[#This Row],[change%]] &gt; 0.02, 0.9, IF(StockData[[#This Row],[change%]] &lt; -0.02, -0.9, 0))</f>
        <v>0</v>
      </c>
      <c r="O2317" s="27" t="str">
        <f>IF(StockData[[#This Row],[sentiment score]] &gt; 0.5, "Positive", IF(StockData[[#This Row],[sentiment score]] &lt; -0.5, "Negative", "Neutral"))</f>
        <v>Neutral</v>
      </c>
    </row>
    <row r="2318" spans="1:15" x14ac:dyDescent="0.3">
      <c r="A2318" s="1">
        <v>42468</v>
      </c>
      <c r="B2318" s="2">
        <v>260.5</v>
      </c>
      <c r="C2318" s="2">
        <v>260.82</v>
      </c>
      <c r="D2318" s="2">
        <v>248.02010000000001</v>
      </c>
      <c r="E2318" s="2">
        <v>250.07</v>
      </c>
      <c r="F2318" s="2">
        <v>7363935</v>
      </c>
      <c r="G2318" s="27" t="str">
        <f>TEXT(StockData[[#This Row],[Date]],"dddd")</f>
        <v>Friday</v>
      </c>
      <c r="H2318" s="27" t="str">
        <f>TEXT(StockData[[#This Row],[Date]],"mmm yyyy")</f>
        <v>Apr 2016</v>
      </c>
      <c r="I2318" s="2">
        <f>StockData[[#This Row],[high]] - StockData[[#This Row],[low]]</f>
        <v>12.79989999999998</v>
      </c>
      <c r="J2318" s="27" t="str">
        <f>IF(StockData[[#This Row],[high]]=_xlfn.MAXIFS(StockData[high],StockData[Date],"&lt;="&amp;StockData[[#This Row],[Date]]),"New High","Repeat")</f>
        <v>Repeat</v>
      </c>
      <c r="K2318" s="27" t="str">
        <f>IF(StockData[[#This Row],[Spread]]&lt;5,"Low",IF(StockData[[#This Row],[Spread]]&lt;=15,"Medium","High"))</f>
        <v>Medium</v>
      </c>
      <c r="L2318" s="27" t="str">
        <f>IF(StockData[[#This Row],[Spread]] &gt; AVERAGE(StockData[Spread]) * 1.2, "High", IF(StockData[[#This Row],[Spread]] &lt; AVERAGE(StockData[Spread]) * 0.8, "Low", "Medium"))</f>
        <v>Medium</v>
      </c>
      <c r="M2318" s="13">
        <f>(StockData[[#This Row],[close]] - StockData[[#This Row],[open]] )/ StockData[[#This Row],[open]]</f>
        <v>-4.0038387715930927E-2</v>
      </c>
      <c r="N2318" s="27">
        <f>IF(StockData[[#This Row],[change%]] &gt; 0.02, 0.9, IF(StockData[[#This Row],[change%]] &lt; -0.02, -0.9, 0))</f>
        <v>-0.9</v>
      </c>
      <c r="O2318" s="27" t="str">
        <f>IF(StockData[[#This Row],[sentiment score]] &gt; 0.5, "Positive", IF(StockData[[#This Row],[sentiment score]] &lt; -0.5, "Negative", "Neutral"))</f>
        <v>Negative</v>
      </c>
    </row>
    <row r="2319" spans="1:15" x14ac:dyDescent="0.3">
      <c r="A2319" s="1">
        <v>42467</v>
      </c>
      <c r="B2319" s="2">
        <v>266.45</v>
      </c>
      <c r="C2319" s="2">
        <v>269.33999999999997</v>
      </c>
      <c r="D2319" s="2">
        <v>254.51</v>
      </c>
      <c r="E2319" s="2">
        <v>257.2</v>
      </c>
      <c r="F2319" s="2">
        <v>8856171</v>
      </c>
      <c r="G2319" s="27" t="str">
        <f>TEXT(StockData[[#This Row],[Date]],"dddd")</f>
        <v>Thursday</v>
      </c>
      <c r="H2319" s="27" t="str">
        <f>TEXT(StockData[[#This Row],[Date]],"mmm yyyy")</f>
        <v>Apr 2016</v>
      </c>
      <c r="I2319" s="2">
        <f>StockData[[#This Row],[high]] - StockData[[#This Row],[low]]</f>
        <v>14.829999999999984</v>
      </c>
      <c r="J2319" s="27" t="str">
        <f>IF(StockData[[#This Row],[high]]=_xlfn.MAXIFS(StockData[high],StockData[Date],"&lt;="&amp;StockData[[#This Row],[Date]]),"New High","Repeat")</f>
        <v>Repeat</v>
      </c>
      <c r="K2319" s="27" t="str">
        <f>IF(StockData[[#This Row],[Spread]]&lt;5,"Low",IF(StockData[[#This Row],[Spread]]&lt;=15,"Medium","High"))</f>
        <v>Medium</v>
      </c>
      <c r="L2319" s="27" t="str">
        <f>IF(StockData[[#This Row],[Spread]] &gt; AVERAGE(StockData[Spread]) * 1.2, "High", IF(StockData[[#This Row],[Spread]] &lt; AVERAGE(StockData[Spread]) * 0.8, "Low", "Medium"))</f>
        <v>Medium</v>
      </c>
      <c r="M2319" s="13">
        <f>(StockData[[#This Row],[close]] - StockData[[#This Row],[open]] )/ StockData[[#This Row],[open]]</f>
        <v>-3.4715706511540628E-2</v>
      </c>
      <c r="N2319" s="27">
        <f>IF(StockData[[#This Row],[change%]] &gt; 0.02, 0.9, IF(StockData[[#This Row],[change%]] &lt; -0.02, -0.9, 0))</f>
        <v>-0.9</v>
      </c>
      <c r="O2319" s="27" t="str">
        <f>IF(StockData[[#This Row],[sentiment score]] &gt; 0.5, "Positive", IF(StockData[[#This Row],[sentiment score]] &lt; -0.5, "Negative", "Neutral"))</f>
        <v>Negative</v>
      </c>
    </row>
    <row r="2320" spans="1:15" x14ac:dyDescent="0.3">
      <c r="A2320" s="1">
        <v>42466</v>
      </c>
      <c r="B2320" s="2">
        <v>253.97</v>
      </c>
      <c r="C2320" s="2">
        <v>267.74</v>
      </c>
      <c r="D2320" s="2">
        <v>253.45</v>
      </c>
      <c r="E2320" s="2">
        <v>265.42</v>
      </c>
      <c r="F2320" s="2">
        <v>11705479</v>
      </c>
      <c r="G2320" s="27" t="str">
        <f>TEXT(StockData[[#This Row],[Date]],"dddd")</f>
        <v>Wednesday</v>
      </c>
      <c r="H2320" s="27" t="str">
        <f>TEXT(StockData[[#This Row],[Date]],"mmm yyyy")</f>
        <v>Apr 2016</v>
      </c>
      <c r="I2320" s="2">
        <f>StockData[[#This Row],[high]] - StockData[[#This Row],[low]]</f>
        <v>14.29000000000002</v>
      </c>
      <c r="J2320" s="27" t="str">
        <f>IF(StockData[[#This Row],[high]]=_xlfn.MAXIFS(StockData[high],StockData[Date],"&lt;="&amp;StockData[[#This Row],[Date]]),"New High","Repeat")</f>
        <v>Repeat</v>
      </c>
      <c r="K2320" s="27" t="str">
        <f>IF(StockData[[#This Row],[Spread]]&lt;5,"Low",IF(StockData[[#This Row],[Spread]]&lt;=15,"Medium","High"))</f>
        <v>Medium</v>
      </c>
      <c r="L2320" s="27" t="str">
        <f>IF(StockData[[#This Row],[Spread]] &gt; AVERAGE(StockData[Spread]) * 1.2, "High", IF(StockData[[#This Row],[Spread]] &lt; AVERAGE(StockData[Spread]) * 0.8, "Low", "Medium"))</f>
        <v>Medium</v>
      </c>
      <c r="M2320" s="13">
        <f>(StockData[[#This Row],[close]] - StockData[[#This Row],[open]] )/ StockData[[#This Row],[open]]</f>
        <v>4.5084065047052868E-2</v>
      </c>
      <c r="N2320" s="27">
        <f>IF(StockData[[#This Row],[change%]] &gt; 0.02, 0.9, IF(StockData[[#This Row],[change%]] &lt; -0.02, -0.9, 0))</f>
        <v>0.9</v>
      </c>
      <c r="O2320" s="27" t="str">
        <f>IF(StockData[[#This Row],[sentiment score]] &gt; 0.5, "Positive", IF(StockData[[#This Row],[sentiment score]] &lt; -0.5, "Negative", "Neutral"))</f>
        <v>Positive</v>
      </c>
    </row>
    <row r="2321" spans="1:15" x14ac:dyDescent="0.3">
      <c r="A2321" s="1">
        <v>42465</v>
      </c>
      <c r="B2321" s="2">
        <v>240.5</v>
      </c>
      <c r="C2321" s="2">
        <v>256.56</v>
      </c>
      <c r="D2321" s="2">
        <v>240</v>
      </c>
      <c r="E2321" s="2">
        <v>255.47</v>
      </c>
      <c r="F2321" s="2">
        <v>9948699</v>
      </c>
      <c r="G2321" s="27" t="str">
        <f>TEXT(StockData[[#This Row],[Date]],"dddd")</f>
        <v>Tuesday</v>
      </c>
      <c r="H2321" s="27" t="str">
        <f>TEXT(StockData[[#This Row],[Date]],"mmm yyyy")</f>
        <v>Apr 2016</v>
      </c>
      <c r="I2321" s="2">
        <f>StockData[[#This Row],[high]] - StockData[[#This Row],[low]]</f>
        <v>16.560000000000002</v>
      </c>
      <c r="J2321" s="27" t="str">
        <f>IF(StockData[[#This Row],[high]]=_xlfn.MAXIFS(StockData[high],StockData[Date],"&lt;="&amp;StockData[[#This Row],[Date]]),"New High","Repeat")</f>
        <v>Repeat</v>
      </c>
      <c r="K2321" s="27" t="str">
        <f>IF(StockData[[#This Row],[Spread]]&lt;5,"Low",IF(StockData[[#This Row],[Spread]]&lt;=15,"Medium","High"))</f>
        <v>High</v>
      </c>
      <c r="L2321" s="27" t="str">
        <f>IF(StockData[[#This Row],[Spread]] &gt; AVERAGE(StockData[Spread]) * 1.2, "High", IF(StockData[[#This Row],[Spread]] &lt; AVERAGE(StockData[Spread]) * 0.8, "Low", "Medium"))</f>
        <v>High</v>
      </c>
      <c r="M2321" s="13">
        <f>(StockData[[#This Row],[close]] - StockData[[#This Row],[open]] )/ StockData[[#This Row],[open]]</f>
        <v>6.224532224532224E-2</v>
      </c>
      <c r="N2321" s="27">
        <f>IF(StockData[[#This Row],[change%]] &gt; 0.02, 0.9, IF(StockData[[#This Row],[change%]] &lt; -0.02, -0.9, 0))</f>
        <v>0.9</v>
      </c>
      <c r="O2321" s="27" t="str">
        <f>IF(StockData[[#This Row],[sentiment score]] &gt; 0.5, "Positive", IF(StockData[[#This Row],[sentiment score]] &lt; -0.5, "Negative", "Neutral"))</f>
        <v>Positive</v>
      </c>
    </row>
    <row r="2322" spans="1:15" x14ac:dyDescent="0.3">
      <c r="A2322" s="1">
        <v>42464</v>
      </c>
      <c r="B2322" s="2">
        <v>249.12</v>
      </c>
      <c r="C2322" s="2">
        <v>252.12</v>
      </c>
      <c r="D2322" s="2">
        <v>243.64</v>
      </c>
      <c r="E2322" s="2">
        <v>246.99</v>
      </c>
      <c r="F2322" s="2">
        <v>13475327</v>
      </c>
      <c r="G2322" s="27" t="str">
        <f>TEXT(StockData[[#This Row],[Date]],"dddd")</f>
        <v>Monday</v>
      </c>
      <c r="H2322" s="27" t="str">
        <f>TEXT(StockData[[#This Row],[Date]],"mmm yyyy")</f>
        <v>Apr 2016</v>
      </c>
      <c r="I2322" s="2">
        <f>StockData[[#This Row],[high]] - StockData[[#This Row],[low]]</f>
        <v>8.4800000000000182</v>
      </c>
      <c r="J2322" s="27" t="str">
        <f>IF(StockData[[#This Row],[high]]=_xlfn.MAXIFS(StockData[high],StockData[Date],"&lt;="&amp;StockData[[#This Row],[Date]]),"New High","Repeat")</f>
        <v>Repeat</v>
      </c>
      <c r="K2322" s="27" t="str">
        <f>IF(StockData[[#This Row],[Spread]]&lt;5,"Low",IF(StockData[[#This Row],[Spread]]&lt;=15,"Medium","High"))</f>
        <v>Medium</v>
      </c>
      <c r="L2322" s="27" t="str">
        <f>IF(StockData[[#This Row],[Spread]] &gt; AVERAGE(StockData[Spread]) * 1.2, "High", IF(StockData[[#This Row],[Spread]] &lt; AVERAGE(StockData[Spread]) * 0.8, "Low", "Medium"))</f>
        <v>Low</v>
      </c>
      <c r="M2322" s="13">
        <f>(StockData[[#This Row],[close]] - StockData[[#This Row],[open]] )/ StockData[[#This Row],[open]]</f>
        <v>-8.5500963391136626E-3</v>
      </c>
      <c r="N2322" s="27">
        <f>IF(StockData[[#This Row],[change%]] &gt; 0.02, 0.9, IF(StockData[[#This Row],[change%]] &lt; -0.02, -0.9, 0))</f>
        <v>0</v>
      </c>
      <c r="O2322" s="27" t="str">
        <f>IF(StockData[[#This Row],[sentiment score]] &gt; 0.5, "Positive", IF(StockData[[#This Row],[sentiment score]] &lt; -0.5, "Negative", "Neutral"))</f>
        <v>Neutral</v>
      </c>
    </row>
    <row r="2323" spans="1:15" x14ac:dyDescent="0.3">
      <c r="A2323" s="1">
        <v>42461</v>
      </c>
      <c r="B2323" s="2">
        <v>244.82499999999999</v>
      </c>
      <c r="C2323" s="2">
        <v>247.9</v>
      </c>
      <c r="D2323" s="2">
        <v>233.25</v>
      </c>
      <c r="E2323" s="2">
        <v>237.59</v>
      </c>
      <c r="F2323" s="2">
        <v>15997509</v>
      </c>
      <c r="G2323" s="27" t="str">
        <f>TEXT(StockData[[#This Row],[Date]],"dddd")</f>
        <v>Friday</v>
      </c>
      <c r="H2323" s="27" t="str">
        <f>TEXT(StockData[[#This Row],[Date]],"mmm yyyy")</f>
        <v>Apr 2016</v>
      </c>
      <c r="I2323" s="2">
        <f>StockData[[#This Row],[high]] - StockData[[#This Row],[low]]</f>
        <v>14.650000000000006</v>
      </c>
      <c r="J2323" s="27" t="str">
        <f>IF(StockData[[#This Row],[high]]=_xlfn.MAXIFS(StockData[high],StockData[Date],"&lt;="&amp;StockData[[#This Row],[Date]]),"New High","Repeat")</f>
        <v>Repeat</v>
      </c>
      <c r="K2323" s="27" t="str">
        <f>IF(StockData[[#This Row],[Spread]]&lt;5,"Low",IF(StockData[[#This Row],[Spread]]&lt;=15,"Medium","High"))</f>
        <v>Medium</v>
      </c>
      <c r="L2323" s="27" t="str">
        <f>IF(StockData[[#This Row],[Spread]] &gt; AVERAGE(StockData[Spread]) * 1.2, "High", IF(StockData[[#This Row],[Spread]] &lt; AVERAGE(StockData[Spread]) * 0.8, "Low", "Medium"))</f>
        <v>Medium</v>
      </c>
      <c r="M2323" s="13">
        <f>(StockData[[#This Row],[close]] - StockData[[#This Row],[open]] )/ StockData[[#This Row],[open]]</f>
        <v>-2.9551720616767019E-2</v>
      </c>
      <c r="N2323" s="27">
        <f>IF(StockData[[#This Row],[change%]] &gt; 0.02, 0.9, IF(StockData[[#This Row],[change%]] &lt; -0.02, -0.9, 0))</f>
        <v>-0.9</v>
      </c>
      <c r="O2323" s="27" t="str">
        <f>IF(StockData[[#This Row],[sentiment score]] &gt; 0.5, "Positive", IF(StockData[[#This Row],[sentiment score]] &lt; -0.5, "Negative", "Neutral"))</f>
        <v>Negative</v>
      </c>
    </row>
    <row r="2324" spans="1:15" x14ac:dyDescent="0.3">
      <c r="A2324" s="1">
        <v>42460</v>
      </c>
      <c r="B2324" s="2">
        <v>229.34</v>
      </c>
      <c r="C2324" s="2">
        <v>237.42</v>
      </c>
      <c r="D2324" s="2">
        <v>225.01</v>
      </c>
      <c r="E2324" s="2">
        <v>229.77</v>
      </c>
      <c r="F2324" s="2">
        <v>8012872</v>
      </c>
      <c r="G2324" s="27" t="str">
        <f>TEXT(StockData[[#This Row],[Date]],"dddd")</f>
        <v>Thursday</v>
      </c>
      <c r="H2324" s="27" t="str">
        <f>TEXT(StockData[[#This Row],[Date]],"mmm yyyy")</f>
        <v>Mar 2016</v>
      </c>
      <c r="I2324" s="2">
        <f>StockData[[#This Row],[high]] - StockData[[#This Row],[low]]</f>
        <v>12.409999999999997</v>
      </c>
      <c r="J2324" s="27" t="str">
        <f>IF(StockData[[#This Row],[high]]=_xlfn.MAXIFS(StockData[high],StockData[Date],"&lt;="&amp;StockData[[#This Row],[Date]]),"New High","Repeat")</f>
        <v>Repeat</v>
      </c>
      <c r="K2324" s="27" t="str">
        <f>IF(StockData[[#This Row],[Spread]]&lt;5,"Low",IF(StockData[[#This Row],[Spread]]&lt;=15,"Medium","High"))</f>
        <v>Medium</v>
      </c>
      <c r="L2324" s="27" t="str">
        <f>IF(StockData[[#This Row],[Spread]] &gt; AVERAGE(StockData[Spread]) * 1.2, "High", IF(StockData[[#This Row],[Spread]] &lt; AVERAGE(StockData[Spread]) * 0.8, "Low", "Medium"))</f>
        <v>Medium</v>
      </c>
      <c r="M2324" s="13">
        <f>(StockData[[#This Row],[close]] - StockData[[#This Row],[open]] )/ StockData[[#This Row],[open]]</f>
        <v>1.8749454957705015E-3</v>
      </c>
      <c r="N2324" s="27">
        <f>IF(StockData[[#This Row],[change%]] &gt; 0.02, 0.9, IF(StockData[[#This Row],[change%]] &lt; -0.02, -0.9, 0))</f>
        <v>0</v>
      </c>
      <c r="O2324" s="27" t="str">
        <f>IF(StockData[[#This Row],[sentiment score]] &gt; 0.5, "Positive", IF(StockData[[#This Row],[sentiment score]] &lt; -0.5, "Negative", "Neutral"))</f>
        <v>Neutral</v>
      </c>
    </row>
    <row r="2325" spans="1:15" x14ac:dyDescent="0.3">
      <c r="A2325" s="1">
        <v>42459</v>
      </c>
      <c r="B2325" s="2">
        <v>235.09</v>
      </c>
      <c r="C2325" s="2">
        <v>235.5</v>
      </c>
      <c r="D2325" s="2">
        <v>226.5</v>
      </c>
      <c r="E2325" s="2">
        <v>226.89</v>
      </c>
      <c r="F2325" s="2">
        <v>4032982</v>
      </c>
      <c r="G2325" s="27" t="str">
        <f>TEXT(StockData[[#This Row],[Date]],"dddd")</f>
        <v>Wednesday</v>
      </c>
      <c r="H2325" s="27" t="str">
        <f>TEXT(StockData[[#This Row],[Date]],"mmm yyyy")</f>
        <v>Mar 2016</v>
      </c>
      <c r="I2325" s="2">
        <f>StockData[[#This Row],[high]] - StockData[[#This Row],[low]]</f>
        <v>9</v>
      </c>
      <c r="J2325" s="27" t="str">
        <f>IF(StockData[[#This Row],[high]]=_xlfn.MAXIFS(StockData[high],StockData[Date],"&lt;="&amp;StockData[[#This Row],[Date]]),"New High","Repeat")</f>
        <v>Repeat</v>
      </c>
      <c r="K2325" s="27" t="str">
        <f>IF(StockData[[#This Row],[Spread]]&lt;5,"Low",IF(StockData[[#This Row],[Spread]]&lt;=15,"Medium","High"))</f>
        <v>Medium</v>
      </c>
      <c r="L2325" s="27" t="str">
        <f>IF(StockData[[#This Row],[Spread]] &gt; AVERAGE(StockData[Spread]) * 1.2, "High", IF(StockData[[#This Row],[Spread]] &lt; AVERAGE(StockData[Spread]) * 0.8, "Low", "Medium"))</f>
        <v>Low</v>
      </c>
      <c r="M2325" s="13">
        <f>(StockData[[#This Row],[close]] - StockData[[#This Row],[open]] )/ StockData[[#This Row],[open]]</f>
        <v>-3.4880258624356703E-2</v>
      </c>
      <c r="N2325" s="27">
        <f>IF(StockData[[#This Row],[change%]] &gt; 0.02, 0.9, IF(StockData[[#This Row],[change%]] &lt; -0.02, -0.9, 0))</f>
        <v>-0.9</v>
      </c>
      <c r="O2325" s="27" t="str">
        <f>IF(StockData[[#This Row],[sentiment score]] &gt; 0.5, "Positive", IF(StockData[[#This Row],[sentiment score]] &lt; -0.5, "Negative", "Neutral"))</f>
        <v>Negative</v>
      </c>
    </row>
    <row r="2326" spans="1:15" x14ac:dyDescent="0.3">
      <c r="A2326" s="1">
        <v>42458</v>
      </c>
      <c r="B2326" s="2">
        <v>229.89</v>
      </c>
      <c r="C2326" s="2">
        <v>232.38</v>
      </c>
      <c r="D2326" s="2">
        <v>225.33</v>
      </c>
      <c r="E2326" s="2">
        <v>230.13</v>
      </c>
      <c r="F2326" s="2">
        <v>4014330</v>
      </c>
      <c r="G2326" s="27" t="str">
        <f>TEXT(StockData[[#This Row],[Date]],"dddd")</f>
        <v>Tuesday</v>
      </c>
      <c r="H2326" s="27" t="str">
        <f>TEXT(StockData[[#This Row],[Date]],"mmm yyyy")</f>
        <v>Mar 2016</v>
      </c>
      <c r="I2326" s="2">
        <f>StockData[[#This Row],[high]] - StockData[[#This Row],[low]]</f>
        <v>7.0499999999999829</v>
      </c>
      <c r="J2326" s="27" t="str">
        <f>IF(StockData[[#This Row],[high]]=_xlfn.MAXIFS(StockData[high],StockData[Date],"&lt;="&amp;StockData[[#This Row],[Date]]),"New High","Repeat")</f>
        <v>Repeat</v>
      </c>
      <c r="K2326" s="27" t="str">
        <f>IF(StockData[[#This Row],[Spread]]&lt;5,"Low",IF(StockData[[#This Row],[Spread]]&lt;=15,"Medium","High"))</f>
        <v>Medium</v>
      </c>
      <c r="L2326" s="27" t="str">
        <f>IF(StockData[[#This Row],[Spread]] &gt; AVERAGE(StockData[Spread]) * 1.2, "High", IF(StockData[[#This Row],[Spread]] &lt; AVERAGE(StockData[Spread]) * 0.8, "Low", "Medium"))</f>
        <v>Low</v>
      </c>
      <c r="M2326" s="13">
        <f>(StockData[[#This Row],[close]] - StockData[[#This Row],[open]] )/ StockData[[#This Row],[open]]</f>
        <v>1.0439775544826182E-3</v>
      </c>
      <c r="N2326" s="27">
        <f>IF(StockData[[#This Row],[change%]] &gt; 0.02, 0.9, IF(StockData[[#This Row],[change%]] &lt; -0.02, -0.9, 0))</f>
        <v>0</v>
      </c>
      <c r="O2326" s="27" t="str">
        <f>IF(StockData[[#This Row],[sentiment score]] &gt; 0.5, "Positive", IF(StockData[[#This Row],[sentiment score]] &lt; -0.5, "Negative", "Neutral"))</f>
        <v>Neutral</v>
      </c>
    </row>
    <row r="2327" spans="1:15" x14ac:dyDescent="0.3">
      <c r="A2327" s="1">
        <v>42457</v>
      </c>
      <c r="B2327" s="2">
        <v>231.61</v>
      </c>
      <c r="C2327" s="2">
        <v>234.81</v>
      </c>
      <c r="D2327" s="2">
        <v>225</v>
      </c>
      <c r="E2327" s="2">
        <v>230.26</v>
      </c>
      <c r="F2327" s="2">
        <v>3925685</v>
      </c>
      <c r="G2327" s="27" t="str">
        <f>TEXT(StockData[[#This Row],[Date]],"dddd")</f>
        <v>Monday</v>
      </c>
      <c r="H2327" s="27" t="str">
        <f>TEXT(StockData[[#This Row],[Date]],"mmm yyyy")</f>
        <v>Mar 2016</v>
      </c>
      <c r="I2327" s="2">
        <f>StockData[[#This Row],[high]] - StockData[[#This Row],[low]]</f>
        <v>9.8100000000000023</v>
      </c>
      <c r="J2327" s="27" t="str">
        <f>IF(StockData[[#This Row],[high]]=_xlfn.MAXIFS(StockData[high],StockData[Date],"&lt;="&amp;StockData[[#This Row],[Date]]),"New High","Repeat")</f>
        <v>Repeat</v>
      </c>
      <c r="K2327" s="27" t="str">
        <f>IF(StockData[[#This Row],[Spread]]&lt;5,"Low",IF(StockData[[#This Row],[Spread]]&lt;=15,"Medium","High"))</f>
        <v>Medium</v>
      </c>
      <c r="L2327" s="27" t="str">
        <f>IF(StockData[[#This Row],[Spread]] &gt; AVERAGE(StockData[Spread]) * 1.2, "High", IF(StockData[[#This Row],[Spread]] &lt; AVERAGE(StockData[Spread]) * 0.8, "Low", "Medium"))</f>
        <v>Low</v>
      </c>
      <c r="M2327" s="13">
        <f>(StockData[[#This Row],[close]] - StockData[[#This Row],[open]] )/ StockData[[#This Row],[open]]</f>
        <v>-5.8287638702993073E-3</v>
      </c>
      <c r="N2327" s="27">
        <f>IF(StockData[[#This Row],[change%]] &gt; 0.02, 0.9, IF(StockData[[#This Row],[change%]] &lt; -0.02, -0.9, 0))</f>
        <v>0</v>
      </c>
      <c r="O2327" s="27" t="str">
        <f>IF(StockData[[#This Row],[sentiment score]] &gt; 0.5, "Positive", IF(StockData[[#This Row],[sentiment score]] &lt; -0.5, "Negative", "Neutral"))</f>
        <v>Neutral</v>
      </c>
    </row>
    <row r="2328" spans="1:15" x14ac:dyDescent="0.3">
      <c r="A2328" s="1">
        <v>42453</v>
      </c>
      <c r="B2328" s="2">
        <v>215.78</v>
      </c>
      <c r="C2328" s="2">
        <v>228.8877</v>
      </c>
      <c r="D2328" s="2">
        <v>215</v>
      </c>
      <c r="E2328" s="2">
        <v>227.75</v>
      </c>
      <c r="F2328" s="2">
        <v>4960900</v>
      </c>
      <c r="G2328" s="27" t="str">
        <f>TEXT(StockData[[#This Row],[Date]],"dddd")</f>
        <v>Thursday</v>
      </c>
      <c r="H2328" s="27" t="str">
        <f>TEXT(StockData[[#This Row],[Date]],"mmm yyyy")</f>
        <v>Mar 2016</v>
      </c>
      <c r="I2328" s="2">
        <f>StockData[[#This Row],[high]] - StockData[[#This Row],[low]]</f>
        <v>13.887699999999995</v>
      </c>
      <c r="J2328" s="27" t="str">
        <f>IF(StockData[[#This Row],[high]]=_xlfn.MAXIFS(StockData[high],StockData[Date],"&lt;="&amp;StockData[[#This Row],[Date]]),"New High","Repeat")</f>
        <v>Repeat</v>
      </c>
      <c r="K2328" s="27" t="str">
        <f>IF(StockData[[#This Row],[Spread]]&lt;5,"Low",IF(StockData[[#This Row],[Spread]]&lt;=15,"Medium","High"))</f>
        <v>Medium</v>
      </c>
      <c r="L2328" s="27" t="str">
        <f>IF(StockData[[#This Row],[Spread]] &gt; AVERAGE(StockData[Spread]) * 1.2, "High", IF(StockData[[#This Row],[Spread]] &lt; AVERAGE(StockData[Spread]) * 0.8, "Low", "Medium"))</f>
        <v>Medium</v>
      </c>
      <c r="M2328" s="13">
        <f>(StockData[[#This Row],[close]] - StockData[[#This Row],[open]] )/ StockData[[#This Row],[open]]</f>
        <v>5.5473167114653811E-2</v>
      </c>
      <c r="N2328" s="27">
        <f>IF(StockData[[#This Row],[change%]] &gt; 0.02, 0.9, IF(StockData[[#This Row],[change%]] &lt; -0.02, -0.9, 0))</f>
        <v>0.9</v>
      </c>
      <c r="O2328" s="27" t="str">
        <f>IF(StockData[[#This Row],[sentiment score]] &gt; 0.5, "Positive", IF(StockData[[#This Row],[sentiment score]] &lt; -0.5, "Negative", "Neutral"))</f>
        <v>Positive</v>
      </c>
    </row>
    <row r="2329" spans="1:15" x14ac:dyDescent="0.3">
      <c r="A2329" s="1">
        <v>42452</v>
      </c>
      <c r="B2329" s="2">
        <v>232.37</v>
      </c>
      <c r="C2329" s="2">
        <v>234.73</v>
      </c>
      <c r="D2329" s="2">
        <v>222.03</v>
      </c>
      <c r="E2329" s="2">
        <v>222.58</v>
      </c>
      <c r="F2329" s="2">
        <v>4948841</v>
      </c>
      <c r="G2329" s="27" t="str">
        <f>TEXT(StockData[[#This Row],[Date]],"dddd")</f>
        <v>Wednesday</v>
      </c>
      <c r="H2329" s="27" t="str">
        <f>TEXT(StockData[[#This Row],[Date]],"mmm yyyy")</f>
        <v>Mar 2016</v>
      </c>
      <c r="I2329" s="2">
        <f>StockData[[#This Row],[high]] - StockData[[#This Row],[low]]</f>
        <v>12.699999999999989</v>
      </c>
      <c r="J2329" s="27" t="str">
        <f>IF(StockData[[#This Row],[high]]=_xlfn.MAXIFS(StockData[high],StockData[Date],"&lt;="&amp;StockData[[#This Row],[Date]]),"New High","Repeat")</f>
        <v>Repeat</v>
      </c>
      <c r="K2329" s="27" t="str">
        <f>IF(StockData[[#This Row],[Spread]]&lt;5,"Low",IF(StockData[[#This Row],[Spread]]&lt;=15,"Medium","High"))</f>
        <v>Medium</v>
      </c>
      <c r="L2329" s="27" t="str">
        <f>IF(StockData[[#This Row],[Spread]] &gt; AVERAGE(StockData[Spread]) * 1.2, "High", IF(StockData[[#This Row],[Spread]] &lt; AVERAGE(StockData[Spread]) * 0.8, "Low", "Medium"))</f>
        <v>Medium</v>
      </c>
      <c r="M2329" s="13">
        <f>(StockData[[#This Row],[close]] - StockData[[#This Row],[open]] )/ StockData[[#This Row],[open]]</f>
        <v>-4.2131084046993984E-2</v>
      </c>
      <c r="N2329" s="27">
        <f>IF(StockData[[#This Row],[change%]] &gt; 0.02, 0.9, IF(StockData[[#This Row],[change%]] &lt; -0.02, -0.9, 0))</f>
        <v>-0.9</v>
      </c>
      <c r="O2329" s="27" t="str">
        <f>IF(StockData[[#This Row],[sentiment score]] &gt; 0.5, "Positive", IF(StockData[[#This Row],[sentiment score]] &lt; -0.5, "Negative", "Neutral"))</f>
        <v>Negative</v>
      </c>
    </row>
    <row r="2330" spans="1:15" x14ac:dyDescent="0.3">
      <c r="A2330" s="1">
        <v>42451</v>
      </c>
      <c r="B2330" s="2">
        <v>237.21</v>
      </c>
      <c r="C2330" s="2">
        <v>238.99</v>
      </c>
      <c r="D2330" s="2">
        <v>232.55799999999999</v>
      </c>
      <c r="E2330" s="2">
        <v>234.24</v>
      </c>
      <c r="F2330" s="2">
        <v>4315988</v>
      </c>
      <c r="G2330" s="27" t="str">
        <f>TEXT(StockData[[#This Row],[Date]],"dddd")</f>
        <v>Tuesday</v>
      </c>
      <c r="H2330" s="27" t="str">
        <f>TEXT(StockData[[#This Row],[Date]],"mmm yyyy")</f>
        <v>Mar 2016</v>
      </c>
      <c r="I2330" s="2">
        <f>StockData[[#This Row],[high]] - StockData[[#This Row],[low]]</f>
        <v>6.4320000000000164</v>
      </c>
      <c r="J2330" s="27" t="str">
        <f>IF(StockData[[#This Row],[high]]=_xlfn.MAXIFS(StockData[high],StockData[Date],"&lt;="&amp;StockData[[#This Row],[Date]]),"New High","Repeat")</f>
        <v>Repeat</v>
      </c>
      <c r="K2330" s="27" t="str">
        <f>IF(StockData[[#This Row],[Spread]]&lt;5,"Low",IF(StockData[[#This Row],[Spread]]&lt;=15,"Medium","High"))</f>
        <v>Medium</v>
      </c>
      <c r="L2330" s="27" t="str">
        <f>IF(StockData[[#This Row],[Spread]] &gt; AVERAGE(StockData[Spread]) * 1.2, "High", IF(StockData[[#This Row],[Spread]] &lt; AVERAGE(StockData[Spread]) * 0.8, "Low", "Medium"))</f>
        <v>Low</v>
      </c>
      <c r="M2330" s="13">
        <f>(StockData[[#This Row],[close]] - StockData[[#This Row],[open]] )/ StockData[[#This Row],[open]]</f>
        <v>-1.2520551410142905E-2</v>
      </c>
      <c r="N2330" s="27">
        <f>IF(StockData[[#This Row],[change%]] &gt; 0.02, 0.9, IF(StockData[[#This Row],[change%]] &lt; -0.02, -0.9, 0))</f>
        <v>0</v>
      </c>
      <c r="O2330" s="27" t="str">
        <f>IF(StockData[[#This Row],[sentiment score]] &gt; 0.5, "Positive", IF(StockData[[#This Row],[sentiment score]] &lt; -0.5, "Negative", "Neutral"))</f>
        <v>Neutral</v>
      </c>
    </row>
    <row r="2331" spans="1:15" x14ac:dyDescent="0.3">
      <c r="A2331" s="1">
        <v>42450</v>
      </c>
      <c r="B2331" s="2">
        <v>235.34</v>
      </c>
      <c r="C2331" s="2">
        <v>239.88</v>
      </c>
      <c r="D2331" s="2">
        <v>235</v>
      </c>
      <c r="E2331" s="2">
        <v>238.32</v>
      </c>
      <c r="F2331" s="2">
        <v>5307822</v>
      </c>
      <c r="G2331" s="27" t="str">
        <f>TEXT(StockData[[#This Row],[Date]],"dddd")</f>
        <v>Monday</v>
      </c>
      <c r="H2331" s="27" t="str">
        <f>TEXT(StockData[[#This Row],[Date]],"mmm yyyy")</f>
        <v>Mar 2016</v>
      </c>
      <c r="I2331" s="2">
        <f>StockData[[#This Row],[high]] - StockData[[#This Row],[low]]</f>
        <v>4.8799999999999955</v>
      </c>
      <c r="J2331" s="27" t="str">
        <f>IF(StockData[[#This Row],[high]]=_xlfn.MAXIFS(StockData[high],StockData[Date],"&lt;="&amp;StockData[[#This Row],[Date]]),"New High","Repeat")</f>
        <v>Repeat</v>
      </c>
      <c r="K2331" s="27" t="str">
        <f>IF(StockData[[#This Row],[Spread]]&lt;5,"Low",IF(StockData[[#This Row],[Spread]]&lt;=15,"Medium","High"))</f>
        <v>Low</v>
      </c>
      <c r="L2331" s="27" t="str">
        <f>IF(StockData[[#This Row],[Spread]] &gt; AVERAGE(StockData[Spread]) * 1.2, "High", IF(StockData[[#This Row],[Spread]] &lt; AVERAGE(StockData[Spread]) * 0.8, "Low", "Medium"))</f>
        <v>Low</v>
      </c>
      <c r="M2331" s="13">
        <f>(StockData[[#This Row],[close]] - StockData[[#This Row],[open]] )/ StockData[[#This Row],[open]]</f>
        <v>1.266253080649269E-2</v>
      </c>
      <c r="N2331" s="27">
        <f>IF(StockData[[#This Row],[change%]] &gt; 0.02, 0.9, IF(StockData[[#This Row],[change%]] &lt; -0.02, -0.9, 0))</f>
        <v>0</v>
      </c>
      <c r="O2331" s="27" t="str">
        <f>IF(StockData[[#This Row],[sentiment score]] &gt; 0.5, "Positive", IF(StockData[[#This Row],[sentiment score]] &lt; -0.5, "Negative", "Neutral"))</f>
        <v>Neutral</v>
      </c>
    </row>
    <row r="2332" spans="1:15" x14ac:dyDescent="0.3">
      <c r="A2332" s="1">
        <v>42447</v>
      </c>
      <c r="B2332" s="2">
        <v>229.1</v>
      </c>
      <c r="C2332" s="2">
        <v>234.48</v>
      </c>
      <c r="D2332" s="2">
        <v>228.06</v>
      </c>
      <c r="E2332" s="2">
        <v>232.74</v>
      </c>
      <c r="F2332" s="2">
        <v>4711793</v>
      </c>
      <c r="G2332" s="27" t="str">
        <f>TEXT(StockData[[#This Row],[Date]],"dddd")</f>
        <v>Friday</v>
      </c>
      <c r="H2332" s="27" t="str">
        <f>TEXT(StockData[[#This Row],[Date]],"mmm yyyy")</f>
        <v>Mar 2016</v>
      </c>
      <c r="I2332" s="2">
        <f>StockData[[#This Row],[high]] - StockData[[#This Row],[low]]</f>
        <v>6.4199999999999875</v>
      </c>
      <c r="J2332" s="27" t="str">
        <f>IF(StockData[[#This Row],[high]]=_xlfn.MAXIFS(StockData[high],StockData[Date],"&lt;="&amp;StockData[[#This Row],[Date]]),"New High","Repeat")</f>
        <v>Repeat</v>
      </c>
      <c r="K2332" s="27" t="str">
        <f>IF(StockData[[#This Row],[Spread]]&lt;5,"Low",IF(StockData[[#This Row],[Spread]]&lt;=15,"Medium","High"))</f>
        <v>Medium</v>
      </c>
      <c r="L2332" s="27" t="str">
        <f>IF(StockData[[#This Row],[Spread]] &gt; AVERAGE(StockData[Spread]) * 1.2, "High", IF(StockData[[#This Row],[Spread]] &lt; AVERAGE(StockData[Spread]) * 0.8, "Low", "Medium"))</f>
        <v>Low</v>
      </c>
      <c r="M2332" s="13">
        <f>(StockData[[#This Row],[close]] - StockData[[#This Row],[open]] )/ StockData[[#This Row],[open]]</f>
        <v>1.5888258402444413E-2</v>
      </c>
      <c r="N2332" s="27">
        <f>IF(StockData[[#This Row],[change%]] &gt; 0.02, 0.9, IF(StockData[[#This Row],[change%]] &lt; -0.02, -0.9, 0))</f>
        <v>0</v>
      </c>
      <c r="O2332" s="27" t="str">
        <f>IF(StockData[[#This Row],[sentiment score]] &gt; 0.5, "Positive", IF(StockData[[#This Row],[sentiment score]] &lt; -0.5, "Negative", "Neutral"))</f>
        <v>Neutral</v>
      </c>
    </row>
    <row r="2333" spans="1:15" x14ac:dyDescent="0.3">
      <c r="A2333" s="1">
        <v>42446</v>
      </c>
      <c r="B2333" s="2">
        <v>221.47</v>
      </c>
      <c r="C2333" s="2">
        <v>228.5</v>
      </c>
      <c r="D2333" s="2">
        <v>220</v>
      </c>
      <c r="E2333" s="2">
        <v>226.38</v>
      </c>
      <c r="F2333" s="2">
        <v>3782891</v>
      </c>
      <c r="G2333" s="27" t="str">
        <f>TEXT(StockData[[#This Row],[Date]],"dddd")</f>
        <v>Thursday</v>
      </c>
      <c r="H2333" s="27" t="str">
        <f>TEXT(StockData[[#This Row],[Date]],"mmm yyyy")</f>
        <v>Mar 2016</v>
      </c>
      <c r="I2333" s="2">
        <f>StockData[[#This Row],[high]] - StockData[[#This Row],[low]]</f>
        <v>8.5</v>
      </c>
      <c r="J2333" s="27" t="str">
        <f>IF(StockData[[#This Row],[high]]=_xlfn.MAXIFS(StockData[high],StockData[Date],"&lt;="&amp;StockData[[#This Row],[Date]]),"New High","Repeat")</f>
        <v>Repeat</v>
      </c>
      <c r="K2333" s="27" t="str">
        <f>IF(StockData[[#This Row],[Spread]]&lt;5,"Low",IF(StockData[[#This Row],[Spread]]&lt;=15,"Medium","High"))</f>
        <v>Medium</v>
      </c>
      <c r="L2333" s="27" t="str">
        <f>IF(StockData[[#This Row],[Spread]] &gt; AVERAGE(StockData[Spread]) * 1.2, "High", IF(StockData[[#This Row],[Spread]] &lt; AVERAGE(StockData[Spread]) * 0.8, "Low", "Medium"))</f>
        <v>Low</v>
      </c>
      <c r="M2333" s="13">
        <f>(StockData[[#This Row],[close]] - StockData[[#This Row],[open]] )/ StockData[[#This Row],[open]]</f>
        <v>2.2170045604370778E-2</v>
      </c>
      <c r="N2333" s="27">
        <f>IF(StockData[[#This Row],[change%]] &gt; 0.02, 0.9, IF(StockData[[#This Row],[change%]] &lt; -0.02, -0.9, 0))</f>
        <v>0.9</v>
      </c>
      <c r="O2333" s="27" t="str">
        <f>IF(StockData[[#This Row],[sentiment score]] &gt; 0.5, "Positive", IF(StockData[[#This Row],[sentiment score]] &lt; -0.5, "Negative", "Neutral"))</f>
        <v>Positive</v>
      </c>
    </row>
    <row r="2334" spans="1:15" x14ac:dyDescent="0.3">
      <c r="A2334" s="1">
        <v>42445</v>
      </c>
      <c r="B2334" s="2">
        <v>218</v>
      </c>
      <c r="C2334" s="2">
        <v>222.58</v>
      </c>
      <c r="D2334" s="2">
        <v>217.02</v>
      </c>
      <c r="E2334" s="2">
        <v>221.93</v>
      </c>
      <c r="F2334" s="2">
        <v>3516703</v>
      </c>
      <c r="G2334" s="27" t="str">
        <f>TEXT(StockData[[#This Row],[Date]],"dddd")</f>
        <v>Wednesday</v>
      </c>
      <c r="H2334" s="27" t="str">
        <f>TEXT(StockData[[#This Row],[Date]],"mmm yyyy")</f>
        <v>Mar 2016</v>
      </c>
      <c r="I2334" s="2">
        <f>StockData[[#This Row],[high]] - StockData[[#This Row],[low]]</f>
        <v>5.5600000000000023</v>
      </c>
      <c r="J2334" s="27" t="str">
        <f>IF(StockData[[#This Row],[high]]=_xlfn.MAXIFS(StockData[high],StockData[Date],"&lt;="&amp;StockData[[#This Row],[Date]]),"New High","Repeat")</f>
        <v>Repeat</v>
      </c>
      <c r="K2334" s="27" t="str">
        <f>IF(StockData[[#This Row],[Spread]]&lt;5,"Low",IF(StockData[[#This Row],[Spread]]&lt;=15,"Medium","High"))</f>
        <v>Medium</v>
      </c>
      <c r="L2334" s="27" t="str">
        <f>IF(StockData[[#This Row],[Spread]] &gt; AVERAGE(StockData[Spread]) * 1.2, "High", IF(StockData[[#This Row],[Spread]] &lt; AVERAGE(StockData[Spread]) * 0.8, "Low", "Medium"))</f>
        <v>Low</v>
      </c>
      <c r="M2334" s="13">
        <f>(StockData[[#This Row],[close]] - StockData[[#This Row],[open]] )/ StockData[[#This Row],[open]]</f>
        <v>1.8027522935779847E-2</v>
      </c>
      <c r="N2334" s="27">
        <f>IF(StockData[[#This Row],[change%]] &gt; 0.02, 0.9, IF(StockData[[#This Row],[change%]] &lt; -0.02, -0.9, 0))</f>
        <v>0</v>
      </c>
      <c r="O2334" s="27" t="str">
        <f>IF(StockData[[#This Row],[sentiment score]] &gt; 0.5, "Positive", IF(StockData[[#This Row],[sentiment score]] &lt; -0.5, "Negative", "Neutral"))</f>
        <v>Neutral</v>
      </c>
    </row>
    <row r="2335" spans="1:15" x14ac:dyDescent="0.3">
      <c r="A2335" s="1">
        <v>42444</v>
      </c>
      <c r="B2335" s="2">
        <v>214.27</v>
      </c>
      <c r="C2335" s="2">
        <v>218.97</v>
      </c>
      <c r="D2335" s="2">
        <v>211.5</v>
      </c>
      <c r="E2335" s="2">
        <v>218.34</v>
      </c>
      <c r="F2335" s="2">
        <v>3180452</v>
      </c>
      <c r="G2335" s="27" t="str">
        <f>TEXT(StockData[[#This Row],[Date]],"dddd")</f>
        <v>Tuesday</v>
      </c>
      <c r="H2335" s="27" t="str">
        <f>TEXT(StockData[[#This Row],[Date]],"mmm yyyy")</f>
        <v>Mar 2016</v>
      </c>
      <c r="I2335" s="2">
        <f>StockData[[#This Row],[high]] - StockData[[#This Row],[low]]</f>
        <v>7.4699999999999989</v>
      </c>
      <c r="J2335" s="27" t="str">
        <f>IF(StockData[[#This Row],[high]]=_xlfn.MAXIFS(StockData[high],StockData[Date],"&lt;="&amp;StockData[[#This Row],[Date]]),"New High","Repeat")</f>
        <v>Repeat</v>
      </c>
      <c r="K2335" s="27" t="str">
        <f>IF(StockData[[#This Row],[Spread]]&lt;5,"Low",IF(StockData[[#This Row],[Spread]]&lt;=15,"Medium","High"))</f>
        <v>Medium</v>
      </c>
      <c r="L2335" s="27" t="str">
        <f>IF(StockData[[#This Row],[Spread]] &gt; AVERAGE(StockData[Spread]) * 1.2, "High", IF(StockData[[#This Row],[Spread]] &lt; AVERAGE(StockData[Spread]) * 0.8, "Low", "Medium"))</f>
        <v>Low</v>
      </c>
      <c r="M2335" s="13">
        <f>(StockData[[#This Row],[close]] - StockData[[#This Row],[open]] )/ StockData[[#This Row],[open]]</f>
        <v>1.8994726279927161E-2</v>
      </c>
      <c r="N2335" s="27">
        <f>IF(StockData[[#This Row],[change%]] &gt; 0.02, 0.9, IF(StockData[[#This Row],[change%]] &lt; -0.02, -0.9, 0))</f>
        <v>0</v>
      </c>
      <c r="O2335" s="27" t="str">
        <f>IF(StockData[[#This Row],[sentiment score]] &gt; 0.5, "Positive", IF(StockData[[#This Row],[sentiment score]] &lt; -0.5, "Negative", "Neutral"))</f>
        <v>Neutral</v>
      </c>
    </row>
    <row r="2336" spans="1:15" x14ac:dyDescent="0.3">
      <c r="A2336" s="1">
        <v>42443</v>
      </c>
      <c r="B2336" s="2">
        <v>212.65</v>
      </c>
      <c r="C2336" s="2">
        <v>216.72</v>
      </c>
      <c r="D2336" s="2">
        <v>210.64</v>
      </c>
      <c r="E2336" s="2">
        <v>215.15</v>
      </c>
      <c r="F2336" s="2">
        <v>4065706</v>
      </c>
      <c r="G2336" s="27" t="str">
        <f>TEXT(StockData[[#This Row],[Date]],"dddd")</f>
        <v>Monday</v>
      </c>
      <c r="H2336" s="27" t="str">
        <f>TEXT(StockData[[#This Row],[Date]],"mmm yyyy")</f>
        <v>Mar 2016</v>
      </c>
      <c r="I2336" s="2">
        <f>StockData[[#This Row],[high]] - StockData[[#This Row],[low]]</f>
        <v>6.0800000000000125</v>
      </c>
      <c r="J2336" s="27" t="str">
        <f>IF(StockData[[#This Row],[high]]=_xlfn.MAXIFS(StockData[high],StockData[Date],"&lt;="&amp;StockData[[#This Row],[Date]]),"New High","Repeat")</f>
        <v>Repeat</v>
      </c>
      <c r="K2336" s="27" t="str">
        <f>IF(StockData[[#This Row],[Spread]]&lt;5,"Low",IF(StockData[[#This Row],[Spread]]&lt;=15,"Medium","High"))</f>
        <v>Medium</v>
      </c>
      <c r="L2336" s="27" t="str">
        <f>IF(StockData[[#This Row],[Spread]] &gt; AVERAGE(StockData[Spread]) * 1.2, "High", IF(StockData[[#This Row],[Spread]] &lt; AVERAGE(StockData[Spread]) * 0.8, "Low", "Medium"))</f>
        <v>Low</v>
      </c>
      <c r="M2336" s="13">
        <f>(StockData[[#This Row],[close]] - StockData[[#This Row],[open]] )/ StockData[[#This Row],[open]]</f>
        <v>1.175640724194686E-2</v>
      </c>
      <c r="N2336" s="27">
        <f>IF(StockData[[#This Row],[change%]] &gt; 0.02, 0.9, IF(StockData[[#This Row],[change%]] &lt; -0.02, -0.9, 0))</f>
        <v>0</v>
      </c>
      <c r="O2336" s="27" t="str">
        <f>IF(StockData[[#This Row],[sentiment score]] &gt; 0.5, "Positive", IF(StockData[[#This Row],[sentiment score]] &lt; -0.5, "Negative", "Neutral"))</f>
        <v>Neutral</v>
      </c>
    </row>
    <row r="2337" spans="1:15" x14ac:dyDescent="0.3">
      <c r="A2337" s="1">
        <v>42440</v>
      </c>
      <c r="B2337" s="2">
        <v>207.93</v>
      </c>
      <c r="C2337" s="2">
        <v>209.42</v>
      </c>
      <c r="D2337" s="2">
        <v>205.33</v>
      </c>
      <c r="E2337" s="2">
        <v>207.5</v>
      </c>
      <c r="F2337" s="2">
        <v>3343077</v>
      </c>
      <c r="G2337" s="27" t="str">
        <f>TEXT(StockData[[#This Row],[Date]],"dddd")</f>
        <v>Friday</v>
      </c>
      <c r="H2337" s="27" t="str">
        <f>TEXT(StockData[[#This Row],[Date]],"mmm yyyy")</f>
        <v>Mar 2016</v>
      </c>
      <c r="I2337" s="2">
        <f>StockData[[#This Row],[high]] - StockData[[#This Row],[low]]</f>
        <v>4.089999999999975</v>
      </c>
      <c r="J2337" s="27" t="str">
        <f>IF(StockData[[#This Row],[high]]=_xlfn.MAXIFS(StockData[high],StockData[Date],"&lt;="&amp;StockData[[#This Row],[Date]]),"New High","Repeat")</f>
        <v>Repeat</v>
      </c>
      <c r="K2337" s="27" t="str">
        <f>IF(StockData[[#This Row],[Spread]]&lt;5,"Low",IF(StockData[[#This Row],[Spread]]&lt;=15,"Medium","High"))</f>
        <v>Low</v>
      </c>
      <c r="L2337" s="27" t="str">
        <f>IF(StockData[[#This Row],[Spread]] &gt; AVERAGE(StockData[Spread]) * 1.2, "High", IF(StockData[[#This Row],[Spread]] &lt; AVERAGE(StockData[Spread]) * 0.8, "Low", "Medium"))</f>
        <v>Low</v>
      </c>
      <c r="M2337" s="13">
        <f>(StockData[[#This Row],[close]] - StockData[[#This Row],[open]] )/ StockData[[#This Row],[open]]</f>
        <v>-2.0680036550762603E-3</v>
      </c>
      <c r="N2337" s="27">
        <f>IF(StockData[[#This Row],[change%]] &gt; 0.02, 0.9, IF(StockData[[#This Row],[change%]] &lt; -0.02, -0.9, 0))</f>
        <v>0</v>
      </c>
      <c r="O2337" s="27" t="str">
        <f>IF(StockData[[#This Row],[sentiment score]] &gt; 0.5, "Positive", IF(StockData[[#This Row],[sentiment score]] &lt; -0.5, "Negative", "Neutral"))</f>
        <v>Neutral</v>
      </c>
    </row>
    <row r="2338" spans="1:15" x14ac:dyDescent="0.3">
      <c r="A2338" s="1">
        <v>42439</v>
      </c>
      <c r="B2338" s="2">
        <v>210</v>
      </c>
      <c r="C2338" s="2">
        <v>213.29</v>
      </c>
      <c r="D2338" s="2">
        <v>200.67099999999999</v>
      </c>
      <c r="E2338" s="2">
        <v>205.18</v>
      </c>
      <c r="F2338" s="2">
        <v>5192523</v>
      </c>
      <c r="G2338" s="27" t="str">
        <f>TEXT(StockData[[#This Row],[Date]],"dddd")</f>
        <v>Thursday</v>
      </c>
      <c r="H2338" s="27" t="str">
        <f>TEXT(StockData[[#This Row],[Date]],"mmm yyyy")</f>
        <v>Mar 2016</v>
      </c>
      <c r="I2338" s="2">
        <f>StockData[[#This Row],[high]] - StockData[[#This Row],[low]]</f>
        <v>12.619</v>
      </c>
      <c r="J2338" s="27" t="str">
        <f>IF(StockData[[#This Row],[high]]=_xlfn.MAXIFS(StockData[high],StockData[Date],"&lt;="&amp;StockData[[#This Row],[Date]]),"New High","Repeat")</f>
        <v>Repeat</v>
      </c>
      <c r="K2338" s="27" t="str">
        <f>IF(StockData[[#This Row],[Spread]]&lt;5,"Low",IF(StockData[[#This Row],[Spread]]&lt;=15,"Medium","High"))</f>
        <v>Medium</v>
      </c>
      <c r="L2338" s="27" t="str">
        <f>IF(StockData[[#This Row],[Spread]] &gt; AVERAGE(StockData[Spread]) * 1.2, "High", IF(StockData[[#This Row],[Spread]] &lt; AVERAGE(StockData[Spread]) * 0.8, "Low", "Medium"))</f>
        <v>Medium</v>
      </c>
      <c r="M2338" s="13">
        <f>(StockData[[#This Row],[close]] - StockData[[#This Row],[open]] )/ StockData[[#This Row],[open]]</f>
        <v>-2.2952380952380919E-2</v>
      </c>
      <c r="N2338" s="27">
        <f>IF(StockData[[#This Row],[change%]] &gt; 0.02, 0.9, IF(StockData[[#This Row],[change%]] &lt; -0.02, -0.9, 0))</f>
        <v>-0.9</v>
      </c>
      <c r="O2338" s="27" t="str">
        <f>IF(StockData[[#This Row],[sentiment score]] &gt; 0.5, "Positive", IF(StockData[[#This Row],[sentiment score]] &lt; -0.5, "Negative", "Neutral"))</f>
        <v>Negative</v>
      </c>
    </row>
    <row r="2339" spans="1:15" x14ac:dyDescent="0.3">
      <c r="A2339" s="1">
        <v>42438</v>
      </c>
      <c r="B2339" s="2">
        <v>204.52</v>
      </c>
      <c r="C2339" s="2">
        <v>209.37260000000001</v>
      </c>
      <c r="D2339" s="2">
        <v>202.79</v>
      </c>
      <c r="E2339" s="2">
        <v>208.72</v>
      </c>
      <c r="F2339" s="2">
        <v>3208554</v>
      </c>
      <c r="G2339" s="27" t="str">
        <f>TEXT(StockData[[#This Row],[Date]],"dddd")</f>
        <v>Wednesday</v>
      </c>
      <c r="H2339" s="27" t="str">
        <f>TEXT(StockData[[#This Row],[Date]],"mmm yyyy")</f>
        <v>Mar 2016</v>
      </c>
      <c r="I2339" s="2">
        <f>StockData[[#This Row],[high]] - StockData[[#This Row],[low]]</f>
        <v>6.5826000000000136</v>
      </c>
      <c r="J2339" s="27" t="str">
        <f>IF(StockData[[#This Row],[high]]=_xlfn.MAXIFS(StockData[high],StockData[Date],"&lt;="&amp;StockData[[#This Row],[Date]]),"New High","Repeat")</f>
        <v>Repeat</v>
      </c>
      <c r="K2339" s="27" t="str">
        <f>IF(StockData[[#This Row],[Spread]]&lt;5,"Low",IF(StockData[[#This Row],[Spread]]&lt;=15,"Medium","High"))</f>
        <v>Medium</v>
      </c>
      <c r="L2339" s="27" t="str">
        <f>IF(StockData[[#This Row],[Spread]] &gt; AVERAGE(StockData[Spread]) * 1.2, "High", IF(StockData[[#This Row],[Spread]] &lt; AVERAGE(StockData[Spread]) * 0.8, "Low", "Medium"))</f>
        <v>Low</v>
      </c>
      <c r="M2339" s="13">
        <f>(StockData[[#This Row],[close]] - StockData[[#This Row],[open]] )/ StockData[[#This Row],[open]]</f>
        <v>2.0535888910619932E-2</v>
      </c>
      <c r="N2339" s="27">
        <f>IF(StockData[[#This Row],[change%]] &gt; 0.02, 0.9, IF(StockData[[#This Row],[change%]] &lt; -0.02, -0.9, 0))</f>
        <v>0.9</v>
      </c>
      <c r="O2339" s="27" t="str">
        <f>IF(StockData[[#This Row],[sentiment score]] &gt; 0.5, "Positive", IF(StockData[[#This Row],[sentiment score]] &lt; -0.5, "Negative", "Neutral"))</f>
        <v>Positive</v>
      </c>
    </row>
    <row r="2340" spans="1:15" x14ac:dyDescent="0.3">
      <c r="A2340" s="1">
        <v>42437</v>
      </c>
      <c r="B2340" s="2">
        <v>203.5</v>
      </c>
      <c r="C2340" s="2">
        <v>207.5</v>
      </c>
      <c r="D2340" s="2">
        <v>202.2</v>
      </c>
      <c r="E2340" s="2">
        <v>202.6</v>
      </c>
      <c r="F2340" s="2">
        <v>3978722</v>
      </c>
      <c r="G2340" s="27" t="str">
        <f>TEXT(StockData[[#This Row],[Date]],"dddd")</f>
        <v>Tuesday</v>
      </c>
      <c r="H2340" s="27" t="str">
        <f>TEXT(StockData[[#This Row],[Date]],"mmm yyyy")</f>
        <v>Mar 2016</v>
      </c>
      <c r="I2340" s="2">
        <f>StockData[[#This Row],[high]] - StockData[[#This Row],[low]]</f>
        <v>5.3000000000000114</v>
      </c>
      <c r="J2340" s="27" t="str">
        <f>IF(StockData[[#This Row],[high]]=_xlfn.MAXIFS(StockData[high],StockData[Date],"&lt;="&amp;StockData[[#This Row],[Date]]),"New High","Repeat")</f>
        <v>Repeat</v>
      </c>
      <c r="K2340" s="27" t="str">
        <f>IF(StockData[[#This Row],[Spread]]&lt;5,"Low",IF(StockData[[#This Row],[Spread]]&lt;=15,"Medium","High"))</f>
        <v>Medium</v>
      </c>
      <c r="L2340" s="27" t="str">
        <f>IF(StockData[[#This Row],[Spread]] &gt; AVERAGE(StockData[Spread]) * 1.2, "High", IF(StockData[[#This Row],[Spread]] &lt; AVERAGE(StockData[Spread]) * 0.8, "Low", "Medium"))</f>
        <v>Low</v>
      </c>
      <c r="M2340" s="13">
        <f>(StockData[[#This Row],[close]] - StockData[[#This Row],[open]] )/ StockData[[#This Row],[open]]</f>
        <v>-4.4226044226044507E-3</v>
      </c>
      <c r="N2340" s="27">
        <f>IF(StockData[[#This Row],[change%]] &gt; 0.02, 0.9, IF(StockData[[#This Row],[change%]] &lt; -0.02, -0.9, 0))</f>
        <v>0</v>
      </c>
      <c r="O2340" s="27" t="str">
        <f>IF(StockData[[#This Row],[sentiment score]] &gt; 0.5, "Positive", IF(StockData[[#This Row],[sentiment score]] &lt; -0.5, "Negative", "Neutral"))</f>
        <v>Neutral</v>
      </c>
    </row>
    <row r="2341" spans="1:15" x14ac:dyDescent="0.3">
      <c r="A2341" s="1">
        <v>42436</v>
      </c>
      <c r="B2341" s="2">
        <v>197.68</v>
      </c>
      <c r="C2341" s="2">
        <v>209.7</v>
      </c>
      <c r="D2341" s="2">
        <v>197.4</v>
      </c>
      <c r="E2341" s="2">
        <v>205.29</v>
      </c>
      <c r="F2341" s="2">
        <v>5337072</v>
      </c>
      <c r="G2341" s="27" t="str">
        <f>TEXT(StockData[[#This Row],[Date]],"dddd")</f>
        <v>Monday</v>
      </c>
      <c r="H2341" s="27" t="str">
        <f>TEXT(StockData[[#This Row],[Date]],"mmm yyyy")</f>
        <v>Mar 2016</v>
      </c>
      <c r="I2341" s="2">
        <f>StockData[[#This Row],[high]] - StockData[[#This Row],[low]]</f>
        <v>12.299999999999983</v>
      </c>
      <c r="J2341" s="27" t="str">
        <f>IF(StockData[[#This Row],[high]]=_xlfn.MAXIFS(StockData[high],StockData[Date],"&lt;="&amp;StockData[[#This Row],[Date]]),"New High","Repeat")</f>
        <v>Repeat</v>
      </c>
      <c r="K2341" s="27" t="str">
        <f>IF(StockData[[#This Row],[Spread]]&lt;5,"Low",IF(StockData[[#This Row],[Spread]]&lt;=15,"Medium","High"))</f>
        <v>Medium</v>
      </c>
      <c r="L2341" s="27" t="str">
        <f>IF(StockData[[#This Row],[Spread]] &gt; AVERAGE(StockData[Spread]) * 1.2, "High", IF(StockData[[#This Row],[Spread]] &lt; AVERAGE(StockData[Spread]) * 0.8, "Low", "Medium"))</f>
        <v>Medium</v>
      </c>
      <c r="M2341" s="13">
        <f>(StockData[[#This Row],[close]] - StockData[[#This Row],[open]] )/ StockData[[#This Row],[open]]</f>
        <v>3.8496560097126591E-2</v>
      </c>
      <c r="N2341" s="27">
        <f>IF(StockData[[#This Row],[change%]] &gt; 0.02, 0.9, IF(StockData[[#This Row],[change%]] &lt; -0.02, -0.9, 0))</f>
        <v>0.9</v>
      </c>
      <c r="O2341" s="27" t="str">
        <f>IF(StockData[[#This Row],[sentiment score]] &gt; 0.5, "Positive", IF(StockData[[#This Row],[sentiment score]] &lt; -0.5, "Negative", "Neutral"))</f>
        <v>Positive</v>
      </c>
    </row>
    <row r="2342" spans="1:15" x14ac:dyDescent="0.3">
      <c r="A2342" s="1">
        <v>42433</v>
      </c>
      <c r="B2342" s="2">
        <v>198</v>
      </c>
      <c r="C2342" s="2">
        <v>204.03</v>
      </c>
      <c r="D2342" s="2">
        <v>197.5001</v>
      </c>
      <c r="E2342" s="2">
        <v>201.04</v>
      </c>
      <c r="F2342" s="2">
        <v>6489058</v>
      </c>
      <c r="G2342" s="27" t="str">
        <f>TEXT(StockData[[#This Row],[Date]],"dddd")</f>
        <v>Friday</v>
      </c>
      <c r="H2342" s="27" t="str">
        <f>TEXT(StockData[[#This Row],[Date]],"mmm yyyy")</f>
        <v>Mar 2016</v>
      </c>
      <c r="I2342" s="2">
        <f>StockData[[#This Row],[high]] - StockData[[#This Row],[low]]</f>
        <v>6.5298999999999978</v>
      </c>
      <c r="J2342" s="27" t="str">
        <f>IF(StockData[[#This Row],[high]]=_xlfn.MAXIFS(StockData[high],StockData[Date],"&lt;="&amp;StockData[[#This Row],[Date]]),"New High","Repeat")</f>
        <v>Repeat</v>
      </c>
      <c r="K2342" s="27" t="str">
        <f>IF(StockData[[#This Row],[Spread]]&lt;5,"Low",IF(StockData[[#This Row],[Spread]]&lt;=15,"Medium","High"))</f>
        <v>Medium</v>
      </c>
      <c r="L2342" s="27" t="str">
        <f>IF(StockData[[#This Row],[Spread]] &gt; AVERAGE(StockData[Spread]) * 1.2, "High", IF(StockData[[#This Row],[Spread]] &lt; AVERAGE(StockData[Spread]) * 0.8, "Low", "Medium"))</f>
        <v>Low</v>
      </c>
      <c r="M2342" s="13">
        <f>(StockData[[#This Row],[close]] - StockData[[#This Row],[open]] )/ StockData[[#This Row],[open]]</f>
        <v>1.5353535353535314E-2</v>
      </c>
      <c r="N2342" s="27">
        <f>IF(StockData[[#This Row],[change%]] &gt; 0.02, 0.9, IF(StockData[[#This Row],[change%]] &lt; -0.02, -0.9, 0))</f>
        <v>0</v>
      </c>
      <c r="O2342" s="27" t="str">
        <f>IF(StockData[[#This Row],[sentiment score]] &gt; 0.5, "Positive", IF(StockData[[#This Row],[sentiment score]] &lt; -0.5, "Negative", "Neutral"))</f>
        <v>Neutral</v>
      </c>
    </row>
    <row r="2343" spans="1:15" x14ac:dyDescent="0.3">
      <c r="A2343" s="1">
        <v>42432</v>
      </c>
      <c r="B2343" s="2">
        <v>188.28</v>
      </c>
      <c r="C2343" s="2">
        <v>197.42</v>
      </c>
      <c r="D2343" s="2">
        <v>184.22</v>
      </c>
      <c r="E2343" s="2">
        <v>195.74</v>
      </c>
      <c r="F2343" s="2">
        <v>4829018</v>
      </c>
      <c r="G2343" s="27" t="str">
        <f>TEXT(StockData[[#This Row],[Date]],"dddd")</f>
        <v>Thursday</v>
      </c>
      <c r="H2343" s="27" t="str">
        <f>TEXT(StockData[[#This Row],[Date]],"mmm yyyy")</f>
        <v>Mar 2016</v>
      </c>
      <c r="I2343" s="2">
        <f>StockData[[#This Row],[high]] - StockData[[#This Row],[low]]</f>
        <v>13.199999999999989</v>
      </c>
      <c r="J2343" s="27" t="str">
        <f>IF(StockData[[#This Row],[high]]=_xlfn.MAXIFS(StockData[high],StockData[Date],"&lt;="&amp;StockData[[#This Row],[Date]]),"New High","Repeat")</f>
        <v>Repeat</v>
      </c>
      <c r="K2343" s="27" t="str">
        <f>IF(StockData[[#This Row],[Spread]]&lt;5,"Low",IF(StockData[[#This Row],[Spread]]&lt;=15,"Medium","High"))</f>
        <v>Medium</v>
      </c>
      <c r="L2343" s="27" t="str">
        <f>IF(StockData[[#This Row],[Spread]] &gt; AVERAGE(StockData[Spread]) * 1.2, "High", IF(StockData[[#This Row],[Spread]] &lt; AVERAGE(StockData[Spread]) * 0.8, "Low", "Medium"))</f>
        <v>Medium</v>
      </c>
      <c r="M2343" s="13">
        <f>(StockData[[#This Row],[close]] - StockData[[#This Row],[open]] )/ StockData[[#This Row],[open]]</f>
        <v>3.9621839813044443E-2</v>
      </c>
      <c r="N2343" s="27">
        <f>IF(StockData[[#This Row],[change%]] &gt; 0.02, 0.9, IF(StockData[[#This Row],[change%]] &lt; -0.02, -0.9, 0))</f>
        <v>0.9</v>
      </c>
      <c r="O2343" s="27" t="str">
        <f>IF(StockData[[#This Row],[sentiment score]] &gt; 0.5, "Positive", IF(StockData[[#This Row],[sentiment score]] &lt; -0.5, "Negative", "Neutral"))</f>
        <v>Positive</v>
      </c>
    </row>
    <row r="2344" spans="1:15" x14ac:dyDescent="0.3">
      <c r="A2344" s="1">
        <v>42431</v>
      </c>
      <c r="B2344" s="2">
        <v>183.73</v>
      </c>
      <c r="C2344" s="2">
        <v>188.52</v>
      </c>
      <c r="D2344" s="2">
        <v>181.5</v>
      </c>
      <c r="E2344" s="2">
        <v>188.34</v>
      </c>
      <c r="F2344" s="2">
        <v>4862396</v>
      </c>
      <c r="G2344" s="27" t="str">
        <f>TEXT(StockData[[#This Row],[Date]],"dddd")</f>
        <v>Wednesday</v>
      </c>
      <c r="H2344" s="27" t="str">
        <f>TEXT(StockData[[#This Row],[Date]],"mmm yyyy")</f>
        <v>Mar 2016</v>
      </c>
      <c r="I2344" s="2">
        <f>StockData[[#This Row],[high]] - StockData[[#This Row],[low]]</f>
        <v>7.0200000000000102</v>
      </c>
      <c r="J2344" s="27" t="str">
        <f>IF(StockData[[#This Row],[high]]=_xlfn.MAXIFS(StockData[high],StockData[Date],"&lt;="&amp;StockData[[#This Row],[Date]]),"New High","Repeat")</f>
        <v>Repeat</v>
      </c>
      <c r="K2344" s="27" t="str">
        <f>IF(StockData[[#This Row],[Spread]]&lt;5,"Low",IF(StockData[[#This Row],[Spread]]&lt;=15,"Medium","High"))</f>
        <v>Medium</v>
      </c>
      <c r="L2344" s="27" t="str">
        <f>IF(StockData[[#This Row],[Spread]] &gt; AVERAGE(StockData[Spread]) * 1.2, "High", IF(StockData[[#This Row],[Spread]] &lt; AVERAGE(StockData[Spread]) * 0.8, "Low", "Medium"))</f>
        <v>Low</v>
      </c>
      <c r="M2344" s="13">
        <f>(StockData[[#This Row],[close]] - StockData[[#This Row],[open]] )/ StockData[[#This Row],[open]]</f>
        <v>2.5091166385456998E-2</v>
      </c>
      <c r="N2344" s="27">
        <f>IF(StockData[[#This Row],[change%]] &gt; 0.02, 0.9, IF(StockData[[#This Row],[change%]] &lt; -0.02, -0.9, 0))</f>
        <v>0.9</v>
      </c>
      <c r="O2344" s="27" t="str">
        <f>IF(StockData[[#This Row],[sentiment score]] &gt; 0.5, "Positive", IF(StockData[[#This Row],[sentiment score]] &lt; -0.5, "Negative", "Neutral"))</f>
        <v>Positive</v>
      </c>
    </row>
    <row r="2345" spans="1:15" x14ac:dyDescent="0.3">
      <c r="A2345" s="1">
        <v>42430</v>
      </c>
      <c r="B2345" s="2">
        <v>194.25</v>
      </c>
      <c r="C2345" s="2">
        <v>195.94839999999999</v>
      </c>
      <c r="D2345" s="2">
        <v>182.7</v>
      </c>
      <c r="E2345" s="2">
        <v>186.35</v>
      </c>
      <c r="F2345" s="2">
        <v>6712159</v>
      </c>
      <c r="G2345" s="27" t="str">
        <f>TEXT(StockData[[#This Row],[Date]],"dddd")</f>
        <v>Tuesday</v>
      </c>
      <c r="H2345" s="27" t="str">
        <f>TEXT(StockData[[#This Row],[Date]],"mmm yyyy")</f>
        <v>Mar 2016</v>
      </c>
      <c r="I2345" s="2">
        <f>StockData[[#This Row],[high]] - StockData[[#This Row],[low]]</f>
        <v>13.248400000000004</v>
      </c>
      <c r="J2345" s="27" t="str">
        <f>IF(StockData[[#This Row],[high]]=_xlfn.MAXIFS(StockData[high],StockData[Date],"&lt;="&amp;StockData[[#This Row],[Date]]),"New High","Repeat")</f>
        <v>Repeat</v>
      </c>
      <c r="K2345" s="27" t="str">
        <f>IF(StockData[[#This Row],[Spread]]&lt;5,"Low",IF(StockData[[#This Row],[Spread]]&lt;=15,"Medium","High"))</f>
        <v>Medium</v>
      </c>
      <c r="L2345" s="27" t="str">
        <f>IF(StockData[[#This Row],[Spread]] &gt; AVERAGE(StockData[Spread]) * 1.2, "High", IF(StockData[[#This Row],[Spread]] &lt; AVERAGE(StockData[Spread]) * 0.8, "Low", "Medium"))</f>
        <v>Medium</v>
      </c>
      <c r="M2345" s="13">
        <f>(StockData[[#This Row],[close]] - StockData[[#This Row],[open]] )/ StockData[[#This Row],[open]]</f>
        <v>-4.06692406692407E-2</v>
      </c>
      <c r="N2345" s="27">
        <f>IF(StockData[[#This Row],[change%]] &gt; 0.02, 0.9, IF(StockData[[#This Row],[change%]] &lt; -0.02, -0.9, 0))</f>
        <v>-0.9</v>
      </c>
      <c r="O2345" s="27" t="str">
        <f>IF(StockData[[#This Row],[sentiment score]] &gt; 0.5, "Positive", IF(StockData[[#This Row],[sentiment score]] &lt; -0.5, "Negative", "Neutral"))</f>
        <v>Negative</v>
      </c>
    </row>
    <row r="2346" spans="1:15" x14ac:dyDescent="0.3">
      <c r="A2346" s="1">
        <v>42429</v>
      </c>
      <c r="B2346" s="2">
        <v>192.4</v>
      </c>
      <c r="C2346" s="2">
        <v>196.35</v>
      </c>
      <c r="D2346" s="2">
        <v>189.22200000000001</v>
      </c>
      <c r="E2346" s="2">
        <v>191.93</v>
      </c>
      <c r="F2346" s="2">
        <v>4498997</v>
      </c>
      <c r="G2346" s="27" t="str">
        <f>TEXT(StockData[[#This Row],[Date]],"dddd")</f>
        <v>Monday</v>
      </c>
      <c r="H2346" s="27" t="str">
        <f>TEXT(StockData[[#This Row],[Date]],"mmm yyyy")</f>
        <v>Feb 2016</v>
      </c>
      <c r="I2346" s="2">
        <f>StockData[[#This Row],[high]] - StockData[[#This Row],[low]]</f>
        <v>7.1279999999999859</v>
      </c>
      <c r="J2346" s="27" t="str">
        <f>IF(StockData[[#This Row],[high]]=_xlfn.MAXIFS(StockData[high],StockData[Date],"&lt;="&amp;StockData[[#This Row],[Date]]),"New High","Repeat")</f>
        <v>Repeat</v>
      </c>
      <c r="K2346" s="27" t="str">
        <f>IF(StockData[[#This Row],[Spread]]&lt;5,"Low",IF(StockData[[#This Row],[Spread]]&lt;=15,"Medium","High"))</f>
        <v>Medium</v>
      </c>
      <c r="L2346" s="27" t="str">
        <f>IF(StockData[[#This Row],[Spread]] &gt; AVERAGE(StockData[Spread]) * 1.2, "High", IF(StockData[[#This Row],[Spread]] &lt; AVERAGE(StockData[Spread]) * 0.8, "Low", "Medium"))</f>
        <v>Low</v>
      </c>
      <c r="M2346" s="13">
        <f>(StockData[[#This Row],[close]] - StockData[[#This Row],[open]] )/ StockData[[#This Row],[open]]</f>
        <v>-2.4428274428274369E-3</v>
      </c>
      <c r="N2346" s="27">
        <f>IF(StockData[[#This Row],[change%]] &gt; 0.02, 0.9, IF(StockData[[#This Row],[change%]] &lt; -0.02, -0.9, 0))</f>
        <v>0</v>
      </c>
      <c r="O2346" s="27" t="str">
        <f>IF(StockData[[#This Row],[sentiment score]] &gt; 0.5, "Positive", IF(StockData[[#This Row],[sentiment score]] &lt; -0.5, "Negative", "Neutral"))</f>
        <v>Neutral</v>
      </c>
    </row>
    <row r="2347" spans="1:15" x14ac:dyDescent="0.3">
      <c r="A2347" s="1">
        <v>42426</v>
      </c>
      <c r="B2347" s="2">
        <v>188.7</v>
      </c>
      <c r="C2347" s="2">
        <v>192</v>
      </c>
      <c r="D2347" s="2">
        <v>185</v>
      </c>
      <c r="E2347" s="2">
        <v>190.34</v>
      </c>
      <c r="F2347" s="2">
        <v>6065117</v>
      </c>
      <c r="G2347" s="27" t="str">
        <f>TEXT(StockData[[#This Row],[Date]],"dddd")</f>
        <v>Friday</v>
      </c>
      <c r="H2347" s="27" t="str">
        <f>TEXT(StockData[[#This Row],[Date]],"mmm yyyy")</f>
        <v>Feb 2016</v>
      </c>
      <c r="I2347" s="2">
        <f>StockData[[#This Row],[high]] - StockData[[#This Row],[low]]</f>
        <v>7</v>
      </c>
      <c r="J2347" s="27" t="str">
        <f>IF(StockData[[#This Row],[high]]=_xlfn.MAXIFS(StockData[high],StockData[Date],"&lt;="&amp;StockData[[#This Row],[Date]]),"New High","Repeat")</f>
        <v>Repeat</v>
      </c>
      <c r="K2347" s="27" t="str">
        <f>IF(StockData[[#This Row],[Spread]]&lt;5,"Low",IF(StockData[[#This Row],[Spread]]&lt;=15,"Medium","High"))</f>
        <v>Medium</v>
      </c>
      <c r="L2347" s="27" t="str">
        <f>IF(StockData[[#This Row],[Spread]] &gt; AVERAGE(StockData[Spread]) * 1.2, "High", IF(StockData[[#This Row],[Spread]] &lt; AVERAGE(StockData[Spread]) * 0.8, "Low", "Medium"))</f>
        <v>Low</v>
      </c>
      <c r="M2347" s="13">
        <f>(StockData[[#This Row],[close]] - StockData[[#This Row],[open]] )/ StockData[[#This Row],[open]]</f>
        <v>8.6910439851617116E-3</v>
      </c>
      <c r="N2347" s="27">
        <f>IF(StockData[[#This Row],[change%]] &gt; 0.02, 0.9, IF(StockData[[#This Row],[change%]] &lt; -0.02, -0.9, 0))</f>
        <v>0</v>
      </c>
      <c r="O2347" s="27" t="str">
        <f>IF(StockData[[#This Row],[sentiment score]] &gt; 0.5, "Positive", IF(StockData[[#This Row],[sentiment score]] &lt; -0.5, "Negative", "Neutral"))</f>
        <v>Neutral</v>
      </c>
    </row>
    <row r="2348" spans="1:15" x14ac:dyDescent="0.3">
      <c r="A2348" s="1">
        <v>42425</v>
      </c>
      <c r="B2348" s="2">
        <v>178.65</v>
      </c>
      <c r="C2348" s="2">
        <v>188.51920000000001</v>
      </c>
      <c r="D2348" s="2">
        <v>175.2</v>
      </c>
      <c r="E2348" s="2">
        <v>187.43</v>
      </c>
      <c r="F2348" s="2">
        <v>5750741</v>
      </c>
      <c r="G2348" s="27" t="str">
        <f>TEXT(StockData[[#This Row],[Date]],"dddd")</f>
        <v>Thursday</v>
      </c>
      <c r="H2348" s="27" t="str">
        <f>TEXT(StockData[[#This Row],[Date]],"mmm yyyy")</f>
        <v>Feb 2016</v>
      </c>
      <c r="I2348" s="2">
        <f>StockData[[#This Row],[high]] - StockData[[#This Row],[low]]</f>
        <v>13.319200000000023</v>
      </c>
      <c r="J2348" s="27" t="str">
        <f>IF(StockData[[#This Row],[high]]=_xlfn.MAXIFS(StockData[high],StockData[Date],"&lt;="&amp;StockData[[#This Row],[Date]]),"New High","Repeat")</f>
        <v>Repeat</v>
      </c>
      <c r="K2348" s="27" t="str">
        <f>IF(StockData[[#This Row],[Spread]]&lt;5,"Low",IF(StockData[[#This Row],[Spread]]&lt;=15,"Medium","High"))</f>
        <v>Medium</v>
      </c>
      <c r="L2348" s="27" t="str">
        <f>IF(StockData[[#This Row],[Spread]] &gt; AVERAGE(StockData[Spread]) * 1.2, "High", IF(StockData[[#This Row],[Spread]] &lt; AVERAGE(StockData[Spread]) * 0.8, "Low", "Medium"))</f>
        <v>Medium</v>
      </c>
      <c r="M2348" s="13">
        <f>(StockData[[#This Row],[close]] - StockData[[#This Row],[open]] )/ StockData[[#This Row],[open]]</f>
        <v>4.914637559473832E-2</v>
      </c>
      <c r="N2348" s="27">
        <f>IF(StockData[[#This Row],[change%]] &gt; 0.02, 0.9, IF(StockData[[#This Row],[change%]] &lt; -0.02, -0.9, 0))</f>
        <v>0.9</v>
      </c>
      <c r="O2348" s="27" t="str">
        <f>IF(StockData[[#This Row],[sentiment score]] &gt; 0.5, "Positive", IF(StockData[[#This Row],[sentiment score]] &lt; -0.5, "Negative", "Neutral"))</f>
        <v>Positive</v>
      </c>
    </row>
    <row r="2349" spans="1:15" x14ac:dyDescent="0.3">
      <c r="A2349" s="1">
        <v>42424</v>
      </c>
      <c r="B2349" s="2">
        <v>172.75</v>
      </c>
      <c r="C2349" s="2">
        <v>179.5</v>
      </c>
      <c r="D2349" s="2">
        <v>167.84</v>
      </c>
      <c r="E2349" s="2">
        <v>179</v>
      </c>
      <c r="F2349" s="2">
        <v>5395609</v>
      </c>
      <c r="G2349" s="27" t="str">
        <f>TEXT(StockData[[#This Row],[Date]],"dddd")</f>
        <v>Wednesday</v>
      </c>
      <c r="H2349" s="27" t="str">
        <f>TEXT(StockData[[#This Row],[Date]],"mmm yyyy")</f>
        <v>Feb 2016</v>
      </c>
      <c r="I2349" s="2">
        <f>StockData[[#This Row],[high]] - StockData[[#This Row],[low]]</f>
        <v>11.659999999999997</v>
      </c>
      <c r="J2349" s="27" t="str">
        <f>IF(StockData[[#This Row],[high]]=_xlfn.MAXIFS(StockData[high],StockData[Date],"&lt;="&amp;StockData[[#This Row],[Date]]),"New High","Repeat")</f>
        <v>Repeat</v>
      </c>
      <c r="K2349" s="27" t="str">
        <f>IF(StockData[[#This Row],[Spread]]&lt;5,"Low",IF(StockData[[#This Row],[Spread]]&lt;=15,"Medium","High"))</f>
        <v>Medium</v>
      </c>
      <c r="L2349" s="27" t="str">
        <f>IF(StockData[[#This Row],[Spread]] &gt; AVERAGE(StockData[Spread]) * 1.2, "High", IF(StockData[[#This Row],[Spread]] &lt; AVERAGE(StockData[Spread]) * 0.8, "Low", "Medium"))</f>
        <v>Medium</v>
      </c>
      <c r="M2349" s="13">
        <f>(StockData[[#This Row],[close]] - StockData[[#This Row],[open]] )/ StockData[[#This Row],[open]]</f>
        <v>3.6179450072358899E-2</v>
      </c>
      <c r="N2349" s="27">
        <f>IF(StockData[[#This Row],[change%]] &gt; 0.02, 0.9, IF(StockData[[#This Row],[change%]] &lt; -0.02, -0.9, 0))</f>
        <v>0.9</v>
      </c>
      <c r="O2349" s="27" t="str">
        <f>IF(StockData[[#This Row],[sentiment score]] &gt; 0.5, "Positive", IF(StockData[[#This Row],[sentiment score]] &lt; -0.5, "Negative", "Neutral"))</f>
        <v>Positive</v>
      </c>
    </row>
    <row r="2350" spans="1:15" x14ac:dyDescent="0.3">
      <c r="A2350" s="1">
        <v>42423</v>
      </c>
      <c r="B2350" s="2">
        <v>176.16</v>
      </c>
      <c r="C2350" s="2">
        <v>181.73</v>
      </c>
      <c r="D2350" s="2">
        <v>173.68</v>
      </c>
      <c r="E2350" s="2">
        <v>177.21</v>
      </c>
      <c r="F2350" s="2">
        <v>5984374</v>
      </c>
      <c r="G2350" s="27" t="str">
        <f>TEXT(StockData[[#This Row],[Date]],"dddd")</f>
        <v>Tuesday</v>
      </c>
      <c r="H2350" s="27" t="str">
        <f>TEXT(StockData[[#This Row],[Date]],"mmm yyyy")</f>
        <v>Feb 2016</v>
      </c>
      <c r="I2350" s="2">
        <f>StockData[[#This Row],[high]] - StockData[[#This Row],[low]]</f>
        <v>8.0499999999999829</v>
      </c>
      <c r="J2350" s="27" t="str">
        <f>IF(StockData[[#This Row],[high]]=_xlfn.MAXIFS(StockData[high],StockData[Date],"&lt;="&amp;StockData[[#This Row],[Date]]),"New High","Repeat")</f>
        <v>Repeat</v>
      </c>
      <c r="K2350" s="27" t="str">
        <f>IF(StockData[[#This Row],[Spread]]&lt;5,"Low",IF(StockData[[#This Row],[Spread]]&lt;=15,"Medium","High"))</f>
        <v>Medium</v>
      </c>
      <c r="L2350" s="27" t="str">
        <f>IF(StockData[[#This Row],[Spread]] &gt; AVERAGE(StockData[Spread]) * 1.2, "High", IF(StockData[[#This Row],[Spread]] &lt; AVERAGE(StockData[Spread]) * 0.8, "Low", "Medium"))</f>
        <v>Low</v>
      </c>
      <c r="M2350" s="13">
        <f>(StockData[[#This Row],[close]] - StockData[[#This Row],[open]] )/ StockData[[#This Row],[open]]</f>
        <v>5.9604904632153234E-3</v>
      </c>
      <c r="N2350" s="27">
        <f>IF(StockData[[#This Row],[change%]] &gt; 0.02, 0.9, IF(StockData[[#This Row],[change%]] &lt; -0.02, -0.9, 0))</f>
        <v>0</v>
      </c>
      <c r="O2350" s="27" t="str">
        <f>IF(StockData[[#This Row],[sentiment score]] &gt; 0.5, "Positive", IF(StockData[[#This Row],[sentiment score]] &lt; -0.5, "Negative", "Neutral"))</f>
        <v>Neutral</v>
      </c>
    </row>
    <row r="2351" spans="1:15" x14ac:dyDescent="0.3">
      <c r="A2351" s="1">
        <v>42422</v>
      </c>
      <c r="B2351" s="2">
        <v>170.12</v>
      </c>
      <c r="C2351" s="2">
        <v>178.91</v>
      </c>
      <c r="D2351" s="2">
        <v>169.85</v>
      </c>
      <c r="E2351" s="2">
        <v>177.74</v>
      </c>
      <c r="F2351" s="2">
        <v>5060051</v>
      </c>
      <c r="G2351" s="27" t="str">
        <f>TEXT(StockData[[#This Row],[Date]],"dddd")</f>
        <v>Monday</v>
      </c>
      <c r="H2351" s="27" t="str">
        <f>TEXT(StockData[[#This Row],[Date]],"mmm yyyy")</f>
        <v>Feb 2016</v>
      </c>
      <c r="I2351" s="2">
        <f>StockData[[#This Row],[high]] - StockData[[#This Row],[low]]</f>
        <v>9.0600000000000023</v>
      </c>
      <c r="J2351" s="27" t="str">
        <f>IF(StockData[[#This Row],[high]]=_xlfn.MAXIFS(StockData[high],StockData[Date],"&lt;="&amp;StockData[[#This Row],[Date]]),"New High","Repeat")</f>
        <v>Repeat</v>
      </c>
      <c r="K2351" s="27" t="str">
        <f>IF(StockData[[#This Row],[Spread]]&lt;5,"Low",IF(StockData[[#This Row],[Spread]]&lt;=15,"Medium","High"))</f>
        <v>Medium</v>
      </c>
      <c r="L2351" s="27" t="str">
        <f>IF(StockData[[#This Row],[Spread]] &gt; AVERAGE(StockData[Spread]) * 1.2, "High", IF(StockData[[#This Row],[Spread]] &lt; AVERAGE(StockData[Spread]) * 0.8, "Low", "Medium"))</f>
        <v>Low</v>
      </c>
      <c r="M2351" s="13">
        <f>(StockData[[#This Row],[close]] - StockData[[#This Row],[open]] )/ StockData[[#This Row],[open]]</f>
        <v>4.4791911591817564E-2</v>
      </c>
      <c r="N2351" s="27">
        <f>IF(StockData[[#This Row],[change%]] &gt; 0.02, 0.9, IF(StockData[[#This Row],[change%]] &lt; -0.02, -0.9, 0))</f>
        <v>0.9</v>
      </c>
      <c r="O2351" s="27" t="str">
        <f>IF(StockData[[#This Row],[sentiment score]] &gt; 0.5, "Positive", IF(StockData[[#This Row],[sentiment score]] &lt; -0.5, "Negative", "Neutral"))</f>
        <v>Positive</v>
      </c>
    </row>
    <row r="2352" spans="1:15" x14ac:dyDescent="0.3">
      <c r="A2352" s="1">
        <v>42419</v>
      </c>
      <c r="B2352" s="2">
        <v>163.66</v>
      </c>
      <c r="C2352" s="2">
        <v>167.49</v>
      </c>
      <c r="D2352" s="2">
        <v>162.5</v>
      </c>
      <c r="E2352" s="2">
        <v>166.58</v>
      </c>
      <c r="F2352" s="2">
        <v>2959390</v>
      </c>
      <c r="G2352" s="27" t="str">
        <f>TEXT(StockData[[#This Row],[Date]],"dddd")</f>
        <v>Friday</v>
      </c>
      <c r="H2352" s="27" t="str">
        <f>TEXT(StockData[[#This Row],[Date]],"mmm yyyy")</f>
        <v>Feb 2016</v>
      </c>
      <c r="I2352" s="2">
        <f>StockData[[#This Row],[high]] - StockData[[#This Row],[low]]</f>
        <v>4.9900000000000091</v>
      </c>
      <c r="J2352" s="27" t="str">
        <f>IF(StockData[[#This Row],[high]]=_xlfn.MAXIFS(StockData[high],StockData[Date],"&lt;="&amp;StockData[[#This Row],[Date]]),"New High","Repeat")</f>
        <v>Repeat</v>
      </c>
      <c r="K2352" s="27" t="str">
        <f>IF(StockData[[#This Row],[Spread]]&lt;5,"Low",IF(StockData[[#This Row],[Spread]]&lt;=15,"Medium","High"))</f>
        <v>Low</v>
      </c>
      <c r="L2352" s="27" t="str">
        <f>IF(StockData[[#This Row],[Spread]] &gt; AVERAGE(StockData[Spread]) * 1.2, "High", IF(StockData[[#This Row],[Spread]] &lt; AVERAGE(StockData[Spread]) * 0.8, "Low", "Medium"))</f>
        <v>Low</v>
      </c>
      <c r="M2352" s="13">
        <f>(StockData[[#This Row],[close]] - StockData[[#This Row],[open]] )/ StockData[[#This Row],[open]]</f>
        <v>1.7841867285836588E-2</v>
      </c>
      <c r="N2352" s="27">
        <f>IF(StockData[[#This Row],[change%]] &gt; 0.02, 0.9, IF(StockData[[#This Row],[change%]] &lt; -0.02, -0.9, 0))</f>
        <v>0</v>
      </c>
      <c r="O2352" s="27" t="str">
        <f>IF(StockData[[#This Row],[sentiment score]] &gt; 0.5, "Positive", IF(StockData[[#This Row],[sentiment score]] &lt; -0.5, "Negative", "Neutral"))</f>
        <v>Neutral</v>
      </c>
    </row>
    <row r="2353" spans="1:15" x14ac:dyDescent="0.3">
      <c r="A2353" s="1">
        <v>42418</v>
      </c>
      <c r="B2353" s="2">
        <v>172.42</v>
      </c>
      <c r="C2353" s="2">
        <v>172.95</v>
      </c>
      <c r="D2353" s="2">
        <v>164.77</v>
      </c>
      <c r="E2353" s="2">
        <v>166.77</v>
      </c>
      <c r="F2353" s="2">
        <v>3887574</v>
      </c>
      <c r="G2353" s="27" t="str">
        <f>TEXT(StockData[[#This Row],[Date]],"dddd")</f>
        <v>Thursday</v>
      </c>
      <c r="H2353" s="27" t="str">
        <f>TEXT(StockData[[#This Row],[Date]],"mmm yyyy")</f>
        <v>Feb 2016</v>
      </c>
      <c r="I2353" s="2">
        <f>StockData[[#This Row],[high]] - StockData[[#This Row],[low]]</f>
        <v>8.1799999999999784</v>
      </c>
      <c r="J2353" s="27" t="str">
        <f>IF(StockData[[#This Row],[high]]=_xlfn.MAXIFS(StockData[high],StockData[Date],"&lt;="&amp;StockData[[#This Row],[Date]]),"New High","Repeat")</f>
        <v>Repeat</v>
      </c>
      <c r="K2353" s="27" t="str">
        <f>IF(StockData[[#This Row],[Spread]]&lt;5,"Low",IF(StockData[[#This Row],[Spread]]&lt;=15,"Medium","High"))</f>
        <v>Medium</v>
      </c>
      <c r="L2353" s="27" t="str">
        <f>IF(StockData[[#This Row],[Spread]] &gt; AVERAGE(StockData[Spread]) * 1.2, "High", IF(StockData[[#This Row],[Spread]] &lt; AVERAGE(StockData[Spread]) * 0.8, "Low", "Medium"))</f>
        <v>Low</v>
      </c>
      <c r="M2353" s="13">
        <f>(StockData[[#This Row],[close]] - StockData[[#This Row],[open]] )/ StockData[[#This Row],[open]]</f>
        <v>-3.2768820322468264E-2</v>
      </c>
      <c r="N2353" s="27">
        <f>IF(StockData[[#This Row],[change%]] &gt; 0.02, 0.9, IF(StockData[[#This Row],[change%]] &lt; -0.02, -0.9, 0))</f>
        <v>-0.9</v>
      </c>
      <c r="O2353" s="27" t="str">
        <f>IF(StockData[[#This Row],[sentiment score]] &gt; 0.5, "Positive", IF(StockData[[#This Row],[sentiment score]] &lt; -0.5, "Negative", "Neutral"))</f>
        <v>Negative</v>
      </c>
    </row>
    <row r="2354" spans="1:15" x14ac:dyDescent="0.3">
      <c r="A2354" s="1">
        <v>42417</v>
      </c>
      <c r="B2354" s="2">
        <v>159</v>
      </c>
      <c r="C2354" s="2">
        <v>169.34</v>
      </c>
      <c r="D2354" s="2">
        <v>156.68</v>
      </c>
      <c r="E2354" s="2">
        <v>168.68</v>
      </c>
      <c r="F2354" s="2">
        <v>5825159</v>
      </c>
      <c r="G2354" s="27" t="str">
        <f>TEXT(StockData[[#This Row],[Date]],"dddd")</f>
        <v>Wednesday</v>
      </c>
      <c r="H2354" s="27" t="str">
        <f>TEXT(StockData[[#This Row],[Date]],"mmm yyyy")</f>
        <v>Feb 2016</v>
      </c>
      <c r="I2354" s="2">
        <f>StockData[[#This Row],[high]] - StockData[[#This Row],[low]]</f>
        <v>12.659999999999997</v>
      </c>
      <c r="J2354" s="27" t="str">
        <f>IF(StockData[[#This Row],[high]]=_xlfn.MAXIFS(StockData[high],StockData[Date],"&lt;="&amp;StockData[[#This Row],[Date]]),"New High","Repeat")</f>
        <v>Repeat</v>
      </c>
      <c r="K2354" s="27" t="str">
        <f>IF(StockData[[#This Row],[Spread]]&lt;5,"Low",IF(StockData[[#This Row],[Spread]]&lt;=15,"Medium","High"))</f>
        <v>Medium</v>
      </c>
      <c r="L2354" s="27" t="str">
        <f>IF(StockData[[#This Row],[Spread]] &gt; AVERAGE(StockData[Spread]) * 1.2, "High", IF(StockData[[#This Row],[Spread]] &lt; AVERAGE(StockData[Spread]) * 0.8, "Low", "Medium"))</f>
        <v>Medium</v>
      </c>
      <c r="M2354" s="13">
        <f>(StockData[[#This Row],[close]] - StockData[[#This Row],[open]] )/ StockData[[#This Row],[open]]</f>
        <v>6.0880503144654131E-2</v>
      </c>
      <c r="N2354" s="27">
        <f>IF(StockData[[#This Row],[change%]] &gt; 0.02, 0.9, IF(StockData[[#This Row],[change%]] &lt; -0.02, -0.9, 0))</f>
        <v>0.9</v>
      </c>
      <c r="O2354" s="27" t="str">
        <f>IF(StockData[[#This Row],[sentiment score]] &gt; 0.5, "Positive", IF(StockData[[#This Row],[sentiment score]] &lt; -0.5, "Negative", "Neutral"))</f>
        <v>Positive</v>
      </c>
    </row>
    <row r="2355" spans="1:15" x14ac:dyDescent="0.3">
      <c r="A2355" s="1">
        <v>42416</v>
      </c>
      <c r="B2355" s="2">
        <v>158.69999999999999</v>
      </c>
      <c r="C2355" s="2">
        <v>162.94999999999999</v>
      </c>
      <c r="D2355" s="2">
        <v>154.11000000000001</v>
      </c>
      <c r="E2355" s="2">
        <v>155.16999999999999</v>
      </c>
      <c r="F2355" s="2">
        <v>5593794</v>
      </c>
      <c r="G2355" s="27" t="str">
        <f>TEXT(StockData[[#This Row],[Date]],"dddd")</f>
        <v>Tuesday</v>
      </c>
      <c r="H2355" s="27" t="str">
        <f>TEXT(StockData[[#This Row],[Date]],"mmm yyyy")</f>
        <v>Feb 2016</v>
      </c>
      <c r="I2355" s="2">
        <f>StockData[[#This Row],[high]] - StockData[[#This Row],[low]]</f>
        <v>8.839999999999975</v>
      </c>
      <c r="J2355" s="27" t="str">
        <f>IF(StockData[[#This Row],[high]]=_xlfn.MAXIFS(StockData[high],StockData[Date],"&lt;="&amp;StockData[[#This Row],[Date]]),"New High","Repeat")</f>
        <v>Repeat</v>
      </c>
      <c r="K2355" s="27" t="str">
        <f>IF(StockData[[#This Row],[Spread]]&lt;5,"Low",IF(StockData[[#This Row],[Spread]]&lt;=15,"Medium","High"))</f>
        <v>Medium</v>
      </c>
      <c r="L2355" s="27" t="str">
        <f>IF(StockData[[#This Row],[Spread]] &gt; AVERAGE(StockData[Spread]) * 1.2, "High", IF(StockData[[#This Row],[Spread]] &lt; AVERAGE(StockData[Spread]) * 0.8, "Low", "Medium"))</f>
        <v>Low</v>
      </c>
      <c r="M2355" s="13">
        <f>(StockData[[#This Row],[close]] - StockData[[#This Row],[open]] )/ StockData[[#This Row],[open]]</f>
        <v>-2.2243226212980475E-2</v>
      </c>
      <c r="N2355" s="27">
        <f>IF(StockData[[#This Row],[change%]] &gt; 0.02, 0.9, IF(StockData[[#This Row],[change%]] &lt; -0.02, -0.9, 0))</f>
        <v>-0.9</v>
      </c>
      <c r="O2355" s="27" t="str">
        <f>IF(StockData[[#This Row],[sentiment score]] &gt; 0.5, "Positive", IF(StockData[[#This Row],[sentiment score]] &lt; -0.5, "Negative", "Neutral"))</f>
        <v>Negative</v>
      </c>
    </row>
    <row r="2356" spans="1:15" x14ac:dyDescent="0.3">
      <c r="A2356" s="1">
        <v>42412</v>
      </c>
      <c r="B2356" s="2">
        <v>155</v>
      </c>
      <c r="C2356" s="2">
        <v>157.01</v>
      </c>
      <c r="D2356" s="2">
        <v>143.69999999999999</v>
      </c>
      <c r="E2356" s="2">
        <v>151.04</v>
      </c>
      <c r="F2356" s="2">
        <v>7235783</v>
      </c>
      <c r="G2356" s="27" t="str">
        <f>TEXT(StockData[[#This Row],[Date]],"dddd")</f>
        <v>Friday</v>
      </c>
      <c r="H2356" s="27" t="str">
        <f>TEXT(StockData[[#This Row],[Date]],"mmm yyyy")</f>
        <v>Feb 2016</v>
      </c>
      <c r="I2356" s="2">
        <f>StockData[[#This Row],[high]] - StockData[[#This Row],[low]]</f>
        <v>13.310000000000002</v>
      </c>
      <c r="J2356" s="27" t="str">
        <f>IF(StockData[[#This Row],[high]]=_xlfn.MAXIFS(StockData[high],StockData[Date],"&lt;="&amp;StockData[[#This Row],[Date]]),"New High","Repeat")</f>
        <v>Repeat</v>
      </c>
      <c r="K2356" s="27" t="str">
        <f>IF(StockData[[#This Row],[Spread]]&lt;5,"Low",IF(StockData[[#This Row],[Spread]]&lt;=15,"Medium","High"))</f>
        <v>Medium</v>
      </c>
      <c r="L2356" s="27" t="str">
        <f>IF(StockData[[#This Row],[Spread]] &gt; AVERAGE(StockData[Spread]) * 1.2, "High", IF(StockData[[#This Row],[Spread]] &lt; AVERAGE(StockData[Spread]) * 0.8, "Low", "Medium"))</f>
        <v>Medium</v>
      </c>
      <c r="M2356" s="13">
        <f>(StockData[[#This Row],[close]] - StockData[[#This Row],[open]] )/ StockData[[#This Row],[open]]</f>
        <v>-2.5548387096774244E-2</v>
      </c>
      <c r="N2356" s="27">
        <f>IF(StockData[[#This Row],[change%]] &gt; 0.02, 0.9, IF(StockData[[#This Row],[change%]] &lt; -0.02, -0.9, 0))</f>
        <v>-0.9</v>
      </c>
      <c r="O2356" s="27" t="str">
        <f>IF(StockData[[#This Row],[sentiment score]] &gt; 0.5, "Positive", IF(StockData[[#This Row],[sentiment score]] &lt; -0.5, "Negative", "Neutral"))</f>
        <v>Negative</v>
      </c>
    </row>
    <row r="2357" spans="1:15" x14ac:dyDescent="0.3">
      <c r="A2357" s="1">
        <v>42411</v>
      </c>
      <c r="B2357" s="2">
        <v>152</v>
      </c>
      <c r="C2357" s="2">
        <v>163.26</v>
      </c>
      <c r="D2357" s="2">
        <v>147</v>
      </c>
      <c r="E2357" s="2">
        <v>150.47</v>
      </c>
      <c r="F2357" s="2">
        <v>14252364</v>
      </c>
      <c r="G2357" s="27" t="str">
        <f>TEXT(StockData[[#This Row],[Date]],"dddd")</f>
        <v>Thursday</v>
      </c>
      <c r="H2357" s="27" t="str">
        <f>TEXT(StockData[[#This Row],[Date]],"mmm yyyy")</f>
        <v>Feb 2016</v>
      </c>
      <c r="I2357" s="2">
        <f>StockData[[#This Row],[high]] - StockData[[#This Row],[low]]</f>
        <v>16.259999999999991</v>
      </c>
      <c r="J2357" s="27" t="str">
        <f>IF(StockData[[#This Row],[high]]=_xlfn.MAXIFS(StockData[high],StockData[Date],"&lt;="&amp;StockData[[#This Row],[Date]]),"New High","Repeat")</f>
        <v>Repeat</v>
      </c>
      <c r="K2357" s="27" t="str">
        <f>IF(StockData[[#This Row],[Spread]]&lt;5,"Low",IF(StockData[[#This Row],[Spread]]&lt;=15,"Medium","High"))</f>
        <v>High</v>
      </c>
      <c r="L2357" s="27" t="str">
        <f>IF(StockData[[#This Row],[Spread]] &gt; AVERAGE(StockData[Spread]) * 1.2, "High", IF(StockData[[#This Row],[Spread]] &lt; AVERAGE(StockData[Spread]) * 0.8, "Low", "Medium"))</f>
        <v>Medium</v>
      </c>
      <c r="M2357" s="13">
        <f>(StockData[[#This Row],[close]] - StockData[[#This Row],[open]] )/ StockData[[#This Row],[open]]</f>
        <v>-1.0065789473684217E-2</v>
      </c>
      <c r="N2357" s="27">
        <f>IF(StockData[[#This Row],[change%]] &gt; 0.02, 0.9, IF(StockData[[#This Row],[change%]] &lt; -0.02, -0.9, 0))</f>
        <v>0</v>
      </c>
      <c r="O2357" s="27" t="str">
        <f>IF(StockData[[#This Row],[sentiment score]] &gt; 0.5, "Positive", IF(StockData[[#This Row],[sentiment score]] &lt; -0.5, "Negative", "Neutral"))</f>
        <v>Neutral</v>
      </c>
    </row>
    <row r="2358" spans="1:15" x14ac:dyDescent="0.3">
      <c r="A2358" s="1">
        <v>42410</v>
      </c>
      <c r="B2358" s="2">
        <v>150.5</v>
      </c>
      <c r="C2358" s="2">
        <v>154.97</v>
      </c>
      <c r="D2358" s="2">
        <v>141.74</v>
      </c>
      <c r="E2358" s="2">
        <v>143.66999999999999</v>
      </c>
      <c r="F2358" s="2">
        <v>10406513</v>
      </c>
      <c r="G2358" s="27" t="str">
        <f>TEXT(StockData[[#This Row],[Date]],"dddd")</f>
        <v>Wednesday</v>
      </c>
      <c r="H2358" s="27" t="str">
        <f>TEXT(StockData[[#This Row],[Date]],"mmm yyyy")</f>
        <v>Feb 2016</v>
      </c>
      <c r="I2358" s="2">
        <f>StockData[[#This Row],[high]] - StockData[[#This Row],[low]]</f>
        <v>13.22999999999999</v>
      </c>
      <c r="J2358" s="27" t="str">
        <f>IF(StockData[[#This Row],[high]]=_xlfn.MAXIFS(StockData[high],StockData[Date],"&lt;="&amp;StockData[[#This Row],[Date]]),"New High","Repeat")</f>
        <v>Repeat</v>
      </c>
      <c r="K2358" s="27" t="str">
        <f>IF(StockData[[#This Row],[Spread]]&lt;5,"Low",IF(StockData[[#This Row],[Spread]]&lt;=15,"Medium","High"))</f>
        <v>Medium</v>
      </c>
      <c r="L2358" s="27" t="str">
        <f>IF(StockData[[#This Row],[Spread]] &gt; AVERAGE(StockData[Spread]) * 1.2, "High", IF(StockData[[#This Row],[Spread]] &lt; AVERAGE(StockData[Spread]) * 0.8, "Low", "Medium"))</f>
        <v>Medium</v>
      </c>
      <c r="M2358" s="13">
        <f>(StockData[[#This Row],[close]] - StockData[[#This Row],[open]] )/ StockData[[#This Row],[open]]</f>
        <v>-4.5382059800664537E-2</v>
      </c>
      <c r="N2358" s="27">
        <f>IF(StockData[[#This Row],[change%]] &gt; 0.02, 0.9, IF(StockData[[#This Row],[change%]] &lt; -0.02, -0.9, 0))</f>
        <v>-0.9</v>
      </c>
      <c r="O2358" s="27" t="str">
        <f>IF(StockData[[#This Row],[sentiment score]] &gt; 0.5, "Positive", IF(StockData[[#This Row],[sentiment score]] &lt; -0.5, "Negative", "Neutral"))</f>
        <v>Negative</v>
      </c>
    </row>
    <row r="2359" spans="1:15" x14ac:dyDescent="0.3">
      <c r="A2359" s="1">
        <v>42409</v>
      </c>
      <c r="B2359" s="2">
        <v>142.32</v>
      </c>
      <c r="C2359" s="2">
        <v>159.79</v>
      </c>
      <c r="D2359" s="2">
        <v>141.05000000000001</v>
      </c>
      <c r="E2359" s="2">
        <v>148.25</v>
      </c>
      <c r="F2359" s="2">
        <v>8651648</v>
      </c>
      <c r="G2359" s="27" t="str">
        <f>TEXT(StockData[[#This Row],[Date]],"dddd")</f>
        <v>Tuesday</v>
      </c>
      <c r="H2359" s="27" t="str">
        <f>TEXT(StockData[[#This Row],[Date]],"mmm yyyy")</f>
        <v>Feb 2016</v>
      </c>
      <c r="I2359" s="2">
        <f>StockData[[#This Row],[high]] - StockData[[#This Row],[low]]</f>
        <v>18.739999999999981</v>
      </c>
      <c r="J2359" s="27" t="str">
        <f>IF(StockData[[#This Row],[high]]=_xlfn.MAXIFS(StockData[high],StockData[Date],"&lt;="&amp;StockData[[#This Row],[Date]]),"New High","Repeat")</f>
        <v>Repeat</v>
      </c>
      <c r="K2359" s="27" t="str">
        <f>IF(StockData[[#This Row],[Spread]]&lt;5,"Low",IF(StockData[[#This Row],[Spread]]&lt;=15,"Medium","High"))</f>
        <v>High</v>
      </c>
      <c r="L2359" s="27" t="str">
        <f>IF(StockData[[#This Row],[Spread]] &gt; AVERAGE(StockData[Spread]) * 1.2, "High", IF(StockData[[#This Row],[Spread]] &lt; AVERAGE(StockData[Spread]) * 0.8, "Low", "Medium"))</f>
        <v>High</v>
      </c>
      <c r="M2359" s="13">
        <f>(StockData[[#This Row],[close]] - StockData[[#This Row],[open]] )/ StockData[[#This Row],[open]]</f>
        <v>4.166666666666672E-2</v>
      </c>
      <c r="N2359" s="27">
        <f>IF(StockData[[#This Row],[change%]] &gt; 0.02, 0.9, IF(StockData[[#This Row],[change%]] &lt; -0.02, -0.9, 0))</f>
        <v>0.9</v>
      </c>
      <c r="O2359" s="27" t="str">
        <f>IF(StockData[[#This Row],[sentiment score]] &gt; 0.5, "Positive", IF(StockData[[#This Row],[sentiment score]] &lt; -0.5, "Negative", "Neutral"))</f>
        <v>Positive</v>
      </c>
    </row>
    <row r="2360" spans="1:15" x14ac:dyDescent="0.3">
      <c r="A2360" s="1">
        <v>42408</v>
      </c>
      <c r="B2360" s="2">
        <v>157.10499999999999</v>
      </c>
      <c r="C2360" s="2">
        <v>157.15</v>
      </c>
      <c r="D2360" s="2">
        <v>146</v>
      </c>
      <c r="E2360" s="2">
        <v>147.99</v>
      </c>
      <c r="F2360" s="2">
        <v>9312988</v>
      </c>
      <c r="G2360" s="27" t="str">
        <f>TEXT(StockData[[#This Row],[Date]],"dddd")</f>
        <v>Monday</v>
      </c>
      <c r="H2360" s="27" t="str">
        <f>TEXT(StockData[[#This Row],[Date]],"mmm yyyy")</f>
        <v>Feb 2016</v>
      </c>
      <c r="I2360" s="2">
        <f>StockData[[#This Row],[high]] - StockData[[#This Row],[low]]</f>
        <v>11.150000000000006</v>
      </c>
      <c r="J2360" s="27" t="str">
        <f>IF(StockData[[#This Row],[high]]=_xlfn.MAXIFS(StockData[high],StockData[Date],"&lt;="&amp;StockData[[#This Row],[Date]]),"New High","Repeat")</f>
        <v>Repeat</v>
      </c>
      <c r="K2360" s="27" t="str">
        <f>IF(StockData[[#This Row],[Spread]]&lt;5,"Low",IF(StockData[[#This Row],[Spread]]&lt;=15,"Medium","High"))</f>
        <v>Medium</v>
      </c>
      <c r="L2360" s="27" t="str">
        <f>IF(StockData[[#This Row],[Spread]] &gt; AVERAGE(StockData[Spread]) * 1.2, "High", IF(StockData[[#This Row],[Spread]] &lt; AVERAGE(StockData[Spread]) * 0.8, "Low", "Medium"))</f>
        <v>Medium</v>
      </c>
      <c r="M2360" s="13">
        <f>(StockData[[#This Row],[close]] - StockData[[#This Row],[open]] )/ StockData[[#This Row],[open]]</f>
        <v>-5.8018522644091415E-2</v>
      </c>
      <c r="N2360" s="27">
        <f>IF(StockData[[#This Row],[change%]] &gt; 0.02, 0.9, IF(StockData[[#This Row],[change%]] &lt; -0.02, -0.9, 0))</f>
        <v>-0.9</v>
      </c>
      <c r="O2360" s="27" t="str">
        <f>IF(StockData[[#This Row],[sentiment score]] &gt; 0.5, "Positive", IF(StockData[[#This Row],[sentiment score]] &lt; -0.5, "Negative", "Neutral"))</f>
        <v>Negative</v>
      </c>
    </row>
    <row r="2361" spans="1:15" x14ac:dyDescent="0.3">
      <c r="A2361" s="1">
        <v>42405</v>
      </c>
      <c r="B2361" s="2">
        <v>171.3</v>
      </c>
      <c r="C2361" s="2">
        <v>173</v>
      </c>
      <c r="D2361" s="2">
        <v>157.74420000000001</v>
      </c>
      <c r="E2361" s="2">
        <v>162.6</v>
      </c>
      <c r="F2361" s="2">
        <v>9437591</v>
      </c>
      <c r="G2361" s="27" t="str">
        <f>TEXT(StockData[[#This Row],[Date]],"dddd")</f>
        <v>Friday</v>
      </c>
      <c r="H2361" s="27" t="str">
        <f>TEXT(StockData[[#This Row],[Date]],"mmm yyyy")</f>
        <v>Feb 2016</v>
      </c>
      <c r="I2361" s="2">
        <f>StockData[[#This Row],[high]] - StockData[[#This Row],[low]]</f>
        <v>15.255799999999994</v>
      </c>
      <c r="J2361" s="27" t="str">
        <f>IF(StockData[[#This Row],[high]]=_xlfn.MAXIFS(StockData[high],StockData[Date],"&lt;="&amp;StockData[[#This Row],[Date]]),"New High","Repeat")</f>
        <v>Repeat</v>
      </c>
      <c r="K2361" s="27" t="str">
        <f>IF(StockData[[#This Row],[Spread]]&lt;5,"Low",IF(StockData[[#This Row],[Spread]]&lt;=15,"Medium","High"))</f>
        <v>High</v>
      </c>
      <c r="L2361" s="27" t="str">
        <f>IF(StockData[[#This Row],[Spread]] &gt; AVERAGE(StockData[Spread]) * 1.2, "High", IF(StockData[[#This Row],[Spread]] &lt; AVERAGE(StockData[Spread]) * 0.8, "Low", "Medium"))</f>
        <v>Medium</v>
      </c>
      <c r="M2361" s="13">
        <f>(StockData[[#This Row],[close]] - StockData[[#This Row],[open]] )/ StockData[[#This Row],[open]]</f>
        <v>-5.0788091068301323E-2</v>
      </c>
      <c r="N2361" s="27">
        <f>IF(StockData[[#This Row],[change%]] &gt; 0.02, 0.9, IF(StockData[[#This Row],[change%]] &lt; -0.02, -0.9, 0))</f>
        <v>-0.9</v>
      </c>
      <c r="O2361" s="27" t="str">
        <f>IF(StockData[[#This Row],[sentiment score]] &gt; 0.5, "Positive", IF(StockData[[#This Row],[sentiment score]] &lt; -0.5, "Negative", "Neutral"))</f>
        <v>Negative</v>
      </c>
    </row>
    <row r="2362" spans="1:15" x14ac:dyDescent="0.3">
      <c r="A2362" s="1">
        <v>42404</v>
      </c>
      <c r="B2362" s="2">
        <v>170.7</v>
      </c>
      <c r="C2362" s="2">
        <v>175.98</v>
      </c>
      <c r="D2362" s="2">
        <v>166.99</v>
      </c>
      <c r="E2362" s="2">
        <v>175.33</v>
      </c>
      <c r="F2362" s="2">
        <v>4385366</v>
      </c>
      <c r="G2362" s="27" t="str">
        <f>TEXT(StockData[[#This Row],[Date]],"dddd")</f>
        <v>Thursday</v>
      </c>
      <c r="H2362" s="27" t="str">
        <f>TEXT(StockData[[#This Row],[Date]],"mmm yyyy")</f>
        <v>Feb 2016</v>
      </c>
      <c r="I2362" s="2">
        <f>StockData[[#This Row],[high]] - StockData[[#This Row],[low]]</f>
        <v>8.9899999999999807</v>
      </c>
      <c r="J2362" s="27" t="str">
        <f>IF(StockData[[#This Row],[high]]=_xlfn.MAXIFS(StockData[high],StockData[Date],"&lt;="&amp;StockData[[#This Row],[Date]]),"New High","Repeat")</f>
        <v>Repeat</v>
      </c>
      <c r="K2362" s="27" t="str">
        <f>IF(StockData[[#This Row],[Spread]]&lt;5,"Low",IF(StockData[[#This Row],[Spread]]&lt;=15,"Medium","High"))</f>
        <v>Medium</v>
      </c>
      <c r="L2362" s="27" t="str">
        <f>IF(StockData[[#This Row],[Spread]] &gt; AVERAGE(StockData[Spread]) * 1.2, "High", IF(StockData[[#This Row],[Spread]] &lt; AVERAGE(StockData[Spread]) * 0.8, "Low", "Medium"))</f>
        <v>Low</v>
      </c>
      <c r="M2362" s="13">
        <f>(StockData[[#This Row],[close]] - StockData[[#This Row],[open]] )/ StockData[[#This Row],[open]]</f>
        <v>2.7123608670181747E-2</v>
      </c>
      <c r="N2362" s="27">
        <f>IF(StockData[[#This Row],[change%]] &gt; 0.02, 0.9, IF(StockData[[#This Row],[change%]] &lt; -0.02, -0.9, 0))</f>
        <v>0.9</v>
      </c>
      <c r="O2362" s="27" t="str">
        <f>IF(StockData[[#This Row],[sentiment score]] &gt; 0.5, "Positive", IF(StockData[[#This Row],[sentiment score]] &lt; -0.5, "Negative", "Neutral"))</f>
        <v>Positive</v>
      </c>
    </row>
    <row r="2363" spans="1:15" x14ac:dyDescent="0.3">
      <c r="A2363" s="1">
        <v>42403</v>
      </c>
      <c r="B2363" s="2">
        <v>183.59</v>
      </c>
      <c r="C2363" s="2">
        <v>183.94</v>
      </c>
      <c r="D2363" s="2">
        <v>170.18</v>
      </c>
      <c r="E2363" s="2">
        <v>173.48</v>
      </c>
      <c r="F2363" s="2">
        <v>7931362</v>
      </c>
      <c r="G2363" s="27" t="str">
        <f>TEXT(StockData[[#This Row],[Date]],"dddd")</f>
        <v>Wednesday</v>
      </c>
      <c r="H2363" s="27" t="str">
        <f>TEXT(StockData[[#This Row],[Date]],"mmm yyyy")</f>
        <v>Feb 2016</v>
      </c>
      <c r="I2363" s="2">
        <f>StockData[[#This Row],[high]] - StockData[[#This Row],[low]]</f>
        <v>13.759999999999991</v>
      </c>
      <c r="J2363" s="27" t="str">
        <f>IF(StockData[[#This Row],[high]]=_xlfn.MAXIFS(StockData[high],StockData[Date],"&lt;="&amp;StockData[[#This Row],[Date]]),"New High","Repeat")</f>
        <v>Repeat</v>
      </c>
      <c r="K2363" s="27" t="str">
        <f>IF(StockData[[#This Row],[Spread]]&lt;5,"Low",IF(StockData[[#This Row],[Spread]]&lt;=15,"Medium","High"))</f>
        <v>Medium</v>
      </c>
      <c r="L2363" s="27" t="str">
        <f>IF(StockData[[#This Row],[Spread]] &gt; AVERAGE(StockData[Spread]) * 1.2, "High", IF(StockData[[#This Row],[Spread]] &lt; AVERAGE(StockData[Spread]) * 0.8, "Low", "Medium"))</f>
        <v>Medium</v>
      </c>
      <c r="M2363" s="13">
        <f>(StockData[[#This Row],[close]] - StockData[[#This Row],[open]] )/ StockData[[#This Row],[open]]</f>
        <v>-5.5068358843074316E-2</v>
      </c>
      <c r="N2363" s="27">
        <f>IF(StockData[[#This Row],[change%]] &gt; 0.02, 0.9, IF(StockData[[#This Row],[change%]] &lt; -0.02, -0.9, 0))</f>
        <v>-0.9</v>
      </c>
      <c r="O2363" s="27" t="str">
        <f>IF(StockData[[#This Row],[sentiment score]] &gt; 0.5, "Positive", IF(StockData[[#This Row],[sentiment score]] &lt; -0.5, "Negative", "Neutral"))</f>
        <v>Negative</v>
      </c>
    </row>
    <row r="2364" spans="1:15" x14ac:dyDescent="0.3">
      <c r="A2364" s="1">
        <v>42402</v>
      </c>
      <c r="B2364" s="2">
        <v>192.42</v>
      </c>
      <c r="C2364" s="2">
        <v>193.12</v>
      </c>
      <c r="D2364" s="2">
        <v>180.23</v>
      </c>
      <c r="E2364" s="2">
        <v>182.78</v>
      </c>
      <c r="F2364" s="2">
        <v>5773637</v>
      </c>
      <c r="G2364" s="27" t="str">
        <f>TEXT(StockData[[#This Row],[Date]],"dddd")</f>
        <v>Tuesday</v>
      </c>
      <c r="H2364" s="27" t="str">
        <f>TEXT(StockData[[#This Row],[Date]],"mmm yyyy")</f>
        <v>Feb 2016</v>
      </c>
      <c r="I2364" s="2">
        <f>StockData[[#This Row],[high]] - StockData[[#This Row],[low]]</f>
        <v>12.890000000000015</v>
      </c>
      <c r="J2364" s="27" t="str">
        <f>IF(StockData[[#This Row],[high]]=_xlfn.MAXIFS(StockData[high],StockData[Date],"&lt;="&amp;StockData[[#This Row],[Date]]),"New High","Repeat")</f>
        <v>Repeat</v>
      </c>
      <c r="K2364" s="27" t="str">
        <f>IF(StockData[[#This Row],[Spread]]&lt;5,"Low",IF(StockData[[#This Row],[Spread]]&lt;=15,"Medium","High"))</f>
        <v>Medium</v>
      </c>
      <c r="L2364" s="27" t="str">
        <f>IF(StockData[[#This Row],[Spread]] &gt; AVERAGE(StockData[Spread]) * 1.2, "High", IF(StockData[[#This Row],[Spread]] &lt; AVERAGE(StockData[Spread]) * 0.8, "Low", "Medium"))</f>
        <v>Medium</v>
      </c>
      <c r="M2364" s="13">
        <f>(StockData[[#This Row],[close]] - StockData[[#This Row],[open]] )/ StockData[[#This Row],[open]]</f>
        <v>-5.0098742334476601E-2</v>
      </c>
      <c r="N2364" s="27">
        <f>IF(StockData[[#This Row],[change%]] &gt; 0.02, 0.9, IF(StockData[[#This Row],[change%]] &lt; -0.02, -0.9, 0))</f>
        <v>-0.9</v>
      </c>
      <c r="O2364" s="27" t="str">
        <f>IF(StockData[[#This Row],[sentiment score]] &gt; 0.5, "Positive", IF(StockData[[#This Row],[sentiment score]] &lt; -0.5, "Negative", "Neutral"))</f>
        <v>Negative</v>
      </c>
    </row>
    <row r="2365" spans="1:15" x14ac:dyDescent="0.3">
      <c r="A2365" s="1">
        <v>42401</v>
      </c>
      <c r="B2365" s="2">
        <v>188.76</v>
      </c>
      <c r="C2365" s="2">
        <v>199.52</v>
      </c>
      <c r="D2365" s="2">
        <v>182.75</v>
      </c>
      <c r="E2365" s="2">
        <v>196.94</v>
      </c>
      <c r="F2365" s="2">
        <v>5297639</v>
      </c>
      <c r="G2365" s="27" t="str">
        <f>TEXT(StockData[[#This Row],[Date]],"dddd")</f>
        <v>Monday</v>
      </c>
      <c r="H2365" s="27" t="str">
        <f>TEXT(StockData[[#This Row],[Date]],"mmm yyyy")</f>
        <v>Feb 2016</v>
      </c>
      <c r="I2365" s="2">
        <f>StockData[[#This Row],[high]] - StockData[[#This Row],[low]]</f>
        <v>16.77000000000001</v>
      </c>
      <c r="J2365" s="27" t="str">
        <f>IF(StockData[[#This Row],[high]]=_xlfn.MAXIFS(StockData[high],StockData[Date],"&lt;="&amp;StockData[[#This Row],[Date]]),"New High","Repeat")</f>
        <v>Repeat</v>
      </c>
      <c r="K2365" s="27" t="str">
        <f>IF(StockData[[#This Row],[Spread]]&lt;5,"Low",IF(StockData[[#This Row],[Spread]]&lt;=15,"Medium","High"))</f>
        <v>High</v>
      </c>
      <c r="L2365" s="27" t="str">
        <f>IF(StockData[[#This Row],[Spread]] &gt; AVERAGE(StockData[Spread]) * 1.2, "High", IF(StockData[[#This Row],[Spread]] &lt; AVERAGE(StockData[Spread]) * 0.8, "Low", "Medium"))</f>
        <v>High</v>
      </c>
      <c r="M2365" s="13">
        <f>(StockData[[#This Row],[close]] - StockData[[#This Row],[open]] )/ StockData[[#This Row],[open]]</f>
        <v>4.3335452426361554E-2</v>
      </c>
      <c r="N2365" s="27">
        <f>IF(StockData[[#This Row],[change%]] &gt; 0.02, 0.9, IF(StockData[[#This Row],[change%]] &lt; -0.02, -0.9, 0))</f>
        <v>0.9</v>
      </c>
      <c r="O2365" s="27" t="str">
        <f>IF(StockData[[#This Row],[sentiment score]] &gt; 0.5, "Positive", IF(StockData[[#This Row],[sentiment score]] &lt; -0.5, "Negative", "Neutral"))</f>
        <v>Positive</v>
      </c>
    </row>
    <row r="2366" spans="1:15" x14ac:dyDescent="0.3">
      <c r="A2366" s="1">
        <v>42398</v>
      </c>
      <c r="B2366" s="2">
        <v>189.95</v>
      </c>
      <c r="C2366" s="2">
        <v>193.74</v>
      </c>
      <c r="D2366" s="2">
        <v>188.08</v>
      </c>
      <c r="E2366" s="2">
        <v>191.2</v>
      </c>
      <c r="F2366" s="2">
        <v>2852289</v>
      </c>
      <c r="G2366" s="27" t="str">
        <f>TEXT(StockData[[#This Row],[Date]],"dddd")</f>
        <v>Friday</v>
      </c>
      <c r="H2366" s="27" t="str">
        <f>TEXT(StockData[[#This Row],[Date]],"mmm yyyy")</f>
        <v>Jan 2016</v>
      </c>
      <c r="I2366" s="2">
        <f>StockData[[#This Row],[high]] - StockData[[#This Row],[low]]</f>
        <v>5.6599999999999966</v>
      </c>
      <c r="J2366" s="27" t="str">
        <f>IF(StockData[[#This Row],[high]]=_xlfn.MAXIFS(StockData[high],StockData[Date],"&lt;="&amp;StockData[[#This Row],[Date]]),"New High","Repeat")</f>
        <v>Repeat</v>
      </c>
      <c r="K2366" s="27" t="str">
        <f>IF(StockData[[#This Row],[Spread]]&lt;5,"Low",IF(StockData[[#This Row],[Spread]]&lt;=15,"Medium","High"))</f>
        <v>Medium</v>
      </c>
      <c r="L2366" s="27" t="str">
        <f>IF(StockData[[#This Row],[Spread]] &gt; AVERAGE(StockData[Spread]) * 1.2, "High", IF(StockData[[#This Row],[Spread]] &lt; AVERAGE(StockData[Spread]) * 0.8, "Low", "Medium"))</f>
        <v>Low</v>
      </c>
      <c r="M2366" s="13">
        <f>(StockData[[#This Row],[close]] - StockData[[#This Row],[open]] )/ StockData[[#This Row],[open]]</f>
        <v>6.5806791260858127E-3</v>
      </c>
      <c r="N2366" s="27">
        <f>IF(StockData[[#This Row],[change%]] &gt; 0.02, 0.9, IF(StockData[[#This Row],[change%]] &lt; -0.02, -0.9, 0))</f>
        <v>0</v>
      </c>
      <c r="O2366" s="27" t="str">
        <f>IF(StockData[[#This Row],[sentiment score]] &gt; 0.5, "Positive", IF(StockData[[#This Row],[sentiment score]] &lt; -0.5, "Negative", "Neutral"))</f>
        <v>Neutral</v>
      </c>
    </row>
    <row r="2367" spans="1:15" x14ac:dyDescent="0.3">
      <c r="A2367" s="1">
        <v>42397</v>
      </c>
      <c r="B2367" s="2">
        <v>190.79</v>
      </c>
      <c r="C2367" s="2">
        <v>191.28</v>
      </c>
      <c r="D2367" s="2">
        <v>182.41</v>
      </c>
      <c r="E2367" s="2">
        <v>189.7</v>
      </c>
      <c r="F2367" s="2">
        <v>4592754</v>
      </c>
      <c r="G2367" s="27" t="str">
        <f>TEXT(StockData[[#This Row],[Date]],"dddd")</f>
        <v>Thursday</v>
      </c>
      <c r="H2367" s="27" t="str">
        <f>TEXT(StockData[[#This Row],[Date]],"mmm yyyy")</f>
        <v>Jan 2016</v>
      </c>
      <c r="I2367" s="2">
        <f>StockData[[#This Row],[high]] - StockData[[#This Row],[low]]</f>
        <v>8.8700000000000045</v>
      </c>
      <c r="J2367" s="27" t="str">
        <f>IF(StockData[[#This Row],[high]]=_xlfn.MAXIFS(StockData[high],StockData[Date],"&lt;="&amp;StockData[[#This Row],[Date]]),"New High","Repeat")</f>
        <v>Repeat</v>
      </c>
      <c r="K2367" s="27" t="str">
        <f>IF(StockData[[#This Row],[Spread]]&lt;5,"Low",IF(StockData[[#This Row],[Spread]]&lt;=15,"Medium","High"))</f>
        <v>Medium</v>
      </c>
      <c r="L2367" s="27" t="str">
        <f>IF(StockData[[#This Row],[Spread]] &gt; AVERAGE(StockData[Spread]) * 1.2, "High", IF(StockData[[#This Row],[Spread]] &lt; AVERAGE(StockData[Spread]) * 0.8, "Low", "Medium"))</f>
        <v>Low</v>
      </c>
      <c r="M2367" s="13">
        <f>(StockData[[#This Row],[close]] - StockData[[#This Row],[open]] )/ StockData[[#This Row],[open]]</f>
        <v>-5.7130876880339826E-3</v>
      </c>
      <c r="N2367" s="27">
        <f>IF(StockData[[#This Row],[change%]] &gt; 0.02, 0.9, IF(StockData[[#This Row],[change%]] &lt; -0.02, -0.9, 0))</f>
        <v>0</v>
      </c>
      <c r="O2367" s="27" t="str">
        <f>IF(StockData[[#This Row],[sentiment score]] &gt; 0.5, "Positive", IF(StockData[[#This Row],[sentiment score]] &lt; -0.5, "Negative", "Neutral"))</f>
        <v>Neutral</v>
      </c>
    </row>
    <row r="2368" spans="1:15" x14ac:dyDescent="0.3">
      <c r="A2368" s="1">
        <v>42396</v>
      </c>
      <c r="B2368" s="2">
        <v>192.38</v>
      </c>
      <c r="C2368" s="2">
        <v>193.26</v>
      </c>
      <c r="D2368" s="2">
        <v>185.77</v>
      </c>
      <c r="E2368" s="2">
        <v>188.07</v>
      </c>
      <c r="F2368" s="2">
        <v>3617221</v>
      </c>
      <c r="G2368" s="27" t="str">
        <f>TEXT(StockData[[#This Row],[Date]],"dddd")</f>
        <v>Wednesday</v>
      </c>
      <c r="H2368" s="27" t="str">
        <f>TEXT(StockData[[#This Row],[Date]],"mmm yyyy")</f>
        <v>Jan 2016</v>
      </c>
      <c r="I2368" s="2">
        <f>StockData[[#This Row],[high]] - StockData[[#This Row],[low]]</f>
        <v>7.4899999999999807</v>
      </c>
      <c r="J2368" s="27" t="str">
        <f>IF(StockData[[#This Row],[high]]=_xlfn.MAXIFS(StockData[high],StockData[Date],"&lt;="&amp;StockData[[#This Row],[Date]]),"New High","Repeat")</f>
        <v>Repeat</v>
      </c>
      <c r="K2368" s="27" t="str">
        <f>IF(StockData[[#This Row],[Spread]]&lt;5,"Low",IF(StockData[[#This Row],[Spread]]&lt;=15,"Medium","High"))</f>
        <v>Medium</v>
      </c>
      <c r="L2368" s="27" t="str">
        <f>IF(StockData[[#This Row],[Spread]] &gt; AVERAGE(StockData[Spread]) * 1.2, "High", IF(StockData[[#This Row],[Spread]] &lt; AVERAGE(StockData[Spread]) * 0.8, "Low", "Medium"))</f>
        <v>Low</v>
      </c>
      <c r="M2368" s="13">
        <f>(StockData[[#This Row],[close]] - StockData[[#This Row],[open]] )/ StockData[[#This Row],[open]]</f>
        <v>-2.240357625532801E-2</v>
      </c>
      <c r="N2368" s="27">
        <f>IF(StockData[[#This Row],[change%]] &gt; 0.02, 0.9, IF(StockData[[#This Row],[change%]] &lt; -0.02, -0.9, 0))</f>
        <v>-0.9</v>
      </c>
      <c r="O2368" s="27" t="str">
        <f>IF(StockData[[#This Row],[sentiment score]] &gt; 0.5, "Positive", IF(StockData[[#This Row],[sentiment score]] &lt; -0.5, "Negative", "Neutral"))</f>
        <v>Negative</v>
      </c>
    </row>
    <row r="2369" spans="1:15" x14ac:dyDescent="0.3">
      <c r="A2369" s="1">
        <v>42395</v>
      </c>
      <c r="B2369" s="2">
        <v>196.7</v>
      </c>
      <c r="C2369" s="2">
        <v>197.82</v>
      </c>
      <c r="D2369" s="2">
        <v>188.88</v>
      </c>
      <c r="E2369" s="2">
        <v>193.56</v>
      </c>
      <c r="F2369" s="2">
        <v>4964180</v>
      </c>
      <c r="G2369" s="27" t="str">
        <f>TEXT(StockData[[#This Row],[Date]],"dddd")</f>
        <v>Tuesday</v>
      </c>
      <c r="H2369" s="27" t="str">
        <f>TEXT(StockData[[#This Row],[Date]],"mmm yyyy")</f>
        <v>Jan 2016</v>
      </c>
      <c r="I2369" s="2">
        <f>StockData[[#This Row],[high]] - StockData[[#This Row],[low]]</f>
        <v>8.9399999999999977</v>
      </c>
      <c r="J2369" s="27" t="str">
        <f>IF(StockData[[#This Row],[high]]=_xlfn.MAXIFS(StockData[high],StockData[Date],"&lt;="&amp;StockData[[#This Row],[Date]]),"New High","Repeat")</f>
        <v>Repeat</v>
      </c>
      <c r="K2369" s="27" t="str">
        <f>IF(StockData[[#This Row],[Spread]]&lt;5,"Low",IF(StockData[[#This Row],[Spread]]&lt;=15,"Medium","High"))</f>
        <v>Medium</v>
      </c>
      <c r="L2369" s="27" t="str">
        <f>IF(StockData[[#This Row],[Spread]] &gt; AVERAGE(StockData[Spread]) * 1.2, "High", IF(StockData[[#This Row],[Spread]] &lt; AVERAGE(StockData[Spread]) * 0.8, "Low", "Medium"))</f>
        <v>Low</v>
      </c>
      <c r="M2369" s="13">
        <f>(StockData[[#This Row],[close]] - StockData[[#This Row],[open]] )/ StockData[[#This Row],[open]]</f>
        <v>-1.5963396034570344E-2</v>
      </c>
      <c r="N2369" s="27">
        <f>IF(StockData[[#This Row],[change%]] &gt; 0.02, 0.9, IF(StockData[[#This Row],[change%]] &lt; -0.02, -0.9, 0))</f>
        <v>0</v>
      </c>
      <c r="O2369" s="27" t="str">
        <f>IF(StockData[[#This Row],[sentiment score]] &gt; 0.5, "Positive", IF(StockData[[#This Row],[sentiment score]] &lt; -0.5, "Negative", "Neutral"))</f>
        <v>Neutral</v>
      </c>
    </row>
    <row r="2370" spans="1:15" x14ac:dyDescent="0.3">
      <c r="A2370" s="1">
        <v>42394</v>
      </c>
      <c r="B2370" s="2">
        <v>200.06</v>
      </c>
      <c r="C2370" s="2">
        <v>203.57</v>
      </c>
      <c r="D2370" s="2">
        <v>195.88</v>
      </c>
      <c r="E2370" s="2">
        <v>196.38</v>
      </c>
      <c r="F2370" s="2">
        <v>2698739</v>
      </c>
      <c r="G2370" s="27" t="str">
        <f>TEXT(StockData[[#This Row],[Date]],"dddd")</f>
        <v>Monday</v>
      </c>
      <c r="H2370" s="27" t="str">
        <f>TEXT(StockData[[#This Row],[Date]],"mmm yyyy")</f>
        <v>Jan 2016</v>
      </c>
      <c r="I2370" s="2">
        <f>StockData[[#This Row],[high]] - StockData[[#This Row],[low]]</f>
        <v>7.6899999999999977</v>
      </c>
      <c r="J2370" s="27" t="str">
        <f>IF(StockData[[#This Row],[high]]=_xlfn.MAXIFS(StockData[high],StockData[Date],"&lt;="&amp;StockData[[#This Row],[Date]]),"New High","Repeat")</f>
        <v>Repeat</v>
      </c>
      <c r="K2370" s="27" t="str">
        <f>IF(StockData[[#This Row],[Spread]]&lt;5,"Low",IF(StockData[[#This Row],[Spread]]&lt;=15,"Medium","High"))</f>
        <v>Medium</v>
      </c>
      <c r="L2370" s="27" t="str">
        <f>IF(StockData[[#This Row],[Spread]] &gt; AVERAGE(StockData[Spread]) * 1.2, "High", IF(StockData[[#This Row],[Spread]] &lt; AVERAGE(StockData[Spread]) * 0.8, "Low", "Medium"))</f>
        <v>Low</v>
      </c>
      <c r="M2370" s="13">
        <f>(StockData[[#This Row],[close]] - StockData[[#This Row],[open]] )/ StockData[[#This Row],[open]]</f>
        <v>-1.8394481655503381E-2</v>
      </c>
      <c r="N2370" s="27">
        <f>IF(StockData[[#This Row],[change%]] &gt; 0.02, 0.9, IF(StockData[[#This Row],[change%]] &lt; -0.02, -0.9, 0))</f>
        <v>0</v>
      </c>
      <c r="O2370" s="27" t="str">
        <f>IF(StockData[[#This Row],[sentiment score]] &gt; 0.5, "Positive", IF(StockData[[#This Row],[sentiment score]] &lt; -0.5, "Negative", "Neutral"))</f>
        <v>Neutral</v>
      </c>
    </row>
    <row r="2371" spans="1:15" x14ac:dyDescent="0.3">
      <c r="A2371" s="1">
        <v>42391</v>
      </c>
      <c r="B2371" s="2">
        <v>204.8005</v>
      </c>
      <c r="C2371" s="2">
        <v>205.5</v>
      </c>
      <c r="D2371" s="2">
        <v>199.03</v>
      </c>
      <c r="E2371" s="2">
        <v>202.55</v>
      </c>
      <c r="F2371" s="2">
        <v>3124055</v>
      </c>
      <c r="G2371" s="27" t="str">
        <f>TEXT(StockData[[#This Row],[Date]],"dddd")</f>
        <v>Friday</v>
      </c>
      <c r="H2371" s="27" t="str">
        <f>TEXT(StockData[[#This Row],[Date]],"mmm yyyy")</f>
        <v>Jan 2016</v>
      </c>
      <c r="I2371" s="2">
        <f>StockData[[#This Row],[high]] - StockData[[#This Row],[low]]</f>
        <v>6.4699999999999989</v>
      </c>
      <c r="J2371" s="27" t="str">
        <f>IF(StockData[[#This Row],[high]]=_xlfn.MAXIFS(StockData[high],StockData[Date],"&lt;="&amp;StockData[[#This Row],[Date]]),"New High","Repeat")</f>
        <v>Repeat</v>
      </c>
      <c r="K2371" s="27" t="str">
        <f>IF(StockData[[#This Row],[Spread]]&lt;5,"Low",IF(StockData[[#This Row],[Spread]]&lt;=15,"Medium","High"))</f>
        <v>Medium</v>
      </c>
      <c r="L2371" s="27" t="str">
        <f>IF(StockData[[#This Row],[Spread]] &gt; AVERAGE(StockData[Spread]) * 1.2, "High", IF(StockData[[#This Row],[Spread]] &lt; AVERAGE(StockData[Spread]) * 0.8, "Low", "Medium"))</f>
        <v>Low</v>
      </c>
      <c r="M2371" s="13">
        <f>(StockData[[#This Row],[close]] - StockData[[#This Row],[open]] )/ StockData[[#This Row],[open]]</f>
        <v>-1.0988742703264828E-2</v>
      </c>
      <c r="N2371" s="27">
        <f>IF(StockData[[#This Row],[change%]] &gt; 0.02, 0.9, IF(StockData[[#This Row],[change%]] &lt; -0.02, -0.9, 0))</f>
        <v>0</v>
      </c>
      <c r="O2371" s="27" t="str">
        <f>IF(StockData[[#This Row],[sentiment score]] &gt; 0.5, "Positive", IF(StockData[[#This Row],[sentiment score]] &lt; -0.5, "Negative", "Neutral"))</f>
        <v>Neutral</v>
      </c>
    </row>
    <row r="2372" spans="1:15" x14ac:dyDescent="0.3">
      <c r="A2372" s="1">
        <v>42390</v>
      </c>
      <c r="B2372" s="2">
        <v>201.55</v>
      </c>
      <c r="C2372" s="2">
        <v>203.23</v>
      </c>
      <c r="D2372" s="2">
        <v>195.02</v>
      </c>
      <c r="E2372" s="2">
        <v>199.97</v>
      </c>
      <c r="F2372" s="2">
        <v>3166159</v>
      </c>
      <c r="G2372" s="27" t="str">
        <f>TEXT(StockData[[#This Row],[Date]],"dddd")</f>
        <v>Thursday</v>
      </c>
      <c r="H2372" s="27" t="str">
        <f>TEXT(StockData[[#This Row],[Date]],"mmm yyyy")</f>
        <v>Jan 2016</v>
      </c>
      <c r="I2372" s="2">
        <f>StockData[[#This Row],[high]] - StockData[[#This Row],[low]]</f>
        <v>8.2099999999999795</v>
      </c>
      <c r="J2372" s="27" t="str">
        <f>IF(StockData[[#This Row],[high]]=_xlfn.MAXIFS(StockData[high],StockData[Date],"&lt;="&amp;StockData[[#This Row],[Date]]),"New High","Repeat")</f>
        <v>Repeat</v>
      </c>
      <c r="K2372" s="27" t="str">
        <f>IF(StockData[[#This Row],[Spread]]&lt;5,"Low",IF(StockData[[#This Row],[Spread]]&lt;=15,"Medium","High"))</f>
        <v>Medium</v>
      </c>
      <c r="L2372" s="27" t="str">
        <f>IF(StockData[[#This Row],[Spread]] &gt; AVERAGE(StockData[Spread]) * 1.2, "High", IF(StockData[[#This Row],[Spread]] &lt; AVERAGE(StockData[Spread]) * 0.8, "Low", "Medium"))</f>
        <v>Low</v>
      </c>
      <c r="M2372" s="13">
        <f>(StockData[[#This Row],[close]] - StockData[[#This Row],[open]] )/ StockData[[#This Row],[open]]</f>
        <v>-7.839245844703609E-3</v>
      </c>
      <c r="N2372" s="27">
        <f>IF(StockData[[#This Row],[change%]] &gt; 0.02, 0.9, IF(StockData[[#This Row],[change%]] &lt; -0.02, -0.9, 0))</f>
        <v>0</v>
      </c>
      <c r="O2372" s="27" t="str">
        <f>IF(StockData[[#This Row],[sentiment score]] &gt; 0.5, "Positive", IF(StockData[[#This Row],[sentiment score]] &lt; -0.5, "Negative", "Neutral"))</f>
        <v>Neutral</v>
      </c>
    </row>
    <row r="2373" spans="1:15" x14ac:dyDescent="0.3">
      <c r="A2373" s="1">
        <v>42389</v>
      </c>
      <c r="B2373" s="2">
        <v>199.4</v>
      </c>
      <c r="C2373" s="2">
        <v>201.28</v>
      </c>
      <c r="D2373" s="2">
        <v>191.25</v>
      </c>
      <c r="E2373" s="2">
        <v>198.7</v>
      </c>
      <c r="F2373" s="2">
        <v>5838608</v>
      </c>
      <c r="G2373" s="27" t="str">
        <f>TEXT(StockData[[#This Row],[Date]],"dddd")</f>
        <v>Wednesday</v>
      </c>
      <c r="H2373" s="27" t="str">
        <f>TEXT(StockData[[#This Row],[Date]],"mmm yyyy")</f>
        <v>Jan 2016</v>
      </c>
      <c r="I2373" s="2">
        <f>StockData[[#This Row],[high]] - StockData[[#This Row],[low]]</f>
        <v>10.030000000000001</v>
      </c>
      <c r="J2373" s="27" t="str">
        <f>IF(StockData[[#This Row],[high]]=_xlfn.MAXIFS(StockData[high],StockData[Date],"&lt;="&amp;StockData[[#This Row],[Date]]),"New High","Repeat")</f>
        <v>Repeat</v>
      </c>
      <c r="K2373" s="27" t="str">
        <f>IF(StockData[[#This Row],[Spread]]&lt;5,"Low",IF(StockData[[#This Row],[Spread]]&lt;=15,"Medium","High"))</f>
        <v>Medium</v>
      </c>
      <c r="L2373" s="27" t="str">
        <f>IF(StockData[[#This Row],[Spread]] &gt; AVERAGE(StockData[Spread]) * 1.2, "High", IF(StockData[[#This Row],[Spread]] &lt; AVERAGE(StockData[Spread]) * 0.8, "Low", "Medium"))</f>
        <v>Low</v>
      </c>
      <c r="M2373" s="13">
        <f>(StockData[[#This Row],[close]] - StockData[[#This Row],[open]] )/ StockData[[#This Row],[open]]</f>
        <v>-3.5105315947844386E-3</v>
      </c>
      <c r="N2373" s="27">
        <f>IF(StockData[[#This Row],[change%]] &gt; 0.02, 0.9, IF(StockData[[#This Row],[change%]] &lt; -0.02, -0.9, 0))</f>
        <v>0</v>
      </c>
      <c r="O2373" s="27" t="str">
        <f>IF(StockData[[#This Row],[sentiment score]] &gt; 0.5, "Positive", IF(StockData[[#This Row],[sentiment score]] &lt; -0.5, "Negative", "Neutral"))</f>
        <v>Neutral</v>
      </c>
    </row>
    <row r="2374" spans="1:15" x14ac:dyDescent="0.3">
      <c r="A2374" s="1">
        <v>42388</v>
      </c>
      <c r="B2374" s="2">
        <v>208.71</v>
      </c>
      <c r="C2374" s="2">
        <v>210.47</v>
      </c>
      <c r="D2374" s="2">
        <v>200.78</v>
      </c>
      <c r="E2374" s="2">
        <v>204.72</v>
      </c>
      <c r="F2374" s="2">
        <v>4038676</v>
      </c>
      <c r="G2374" s="27" t="str">
        <f>TEXT(StockData[[#This Row],[Date]],"dddd")</f>
        <v>Tuesday</v>
      </c>
      <c r="H2374" s="27" t="str">
        <f>TEXT(StockData[[#This Row],[Date]],"mmm yyyy")</f>
        <v>Jan 2016</v>
      </c>
      <c r="I2374" s="2">
        <f>StockData[[#This Row],[high]] - StockData[[#This Row],[low]]</f>
        <v>9.6899999999999977</v>
      </c>
      <c r="J2374" s="27" t="str">
        <f>IF(StockData[[#This Row],[high]]=_xlfn.MAXIFS(StockData[high],StockData[Date],"&lt;="&amp;StockData[[#This Row],[Date]]),"New High","Repeat")</f>
        <v>Repeat</v>
      </c>
      <c r="K2374" s="27" t="str">
        <f>IF(StockData[[#This Row],[Spread]]&lt;5,"Low",IF(StockData[[#This Row],[Spread]]&lt;=15,"Medium","High"))</f>
        <v>Medium</v>
      </c>
      <c r="L2374" s="27" t="str">
        <f>IF(StockData[[#This Row],[Spread]] &gt; AVERAGE(StockData[Spread]) * 1.2, "High", IF(StockData[[#This Row],[Spread]] &lt; AVERAGE(StockData[Spread]) * 0.8, "Low", "Medium"))</f>
        <v>Low</v>
      </c>
      <c r="M2374" s="13">
        <f>(StockData[[#This Row],[close]] - StockData[[#This Row],[open]] )/ StockData[[#This Row],[open]]</f>
        <v>-1.9117435676297298E-2</v>
      </c>
      <c r="N2374" s="27">
        <f>IF(StockData[[#This Row],[change%]] &gt; 0.02, 0.9, IF(StockData[[#This Row],[change%]] &lt; -0.02, -0.9, 0))</f>
        <v>0</v>
      </c>
      <c r="O2374" s="27" t="str">
        <f>IF(StockData[[#This Row],[sentiment score]] &gt; 0.5, "Positive", IF(StockData[[#This Row],[sentiment score]] &lt; -0.5, "Negative", "Neutral"))</f>
        <v>Neutral</v>
      </c>
    </row>
    <row r="2375" spans="1:15" x14ac:dyDescent="0.3">
      <c r="A2375" s="1">
        <v>42384</v>
      </c>
      <c r="B2375" s="2">
        <v>198.97</v>
      </c>
      <c r="C2375" s="2">
        <v>205.07</v>
      </c>
      <c r="D2375" s="2">
        <v>197.25</v>
      </c>
      <c r="E2375" s="2">
        <v>204.99</v>
      </c>
      <c r="F2375" s="2">
        <v>5578640</v>
      </c>
      <c r="G2375" s="27" t="str">
        <f>TEXT(StockData[[#This Row],[Date]],"dddd")</f>
        <v>Friday</v>
      </c>
      <c r="H2375" s="27" t="str">
        <f>TEXT(StockData[[#This Row],[Date]],"mmm yyyy")</f>
        <v>Jan 2016</v>
      </c>
      <c r="I2375" s="2">
        <f>StockData[[#This Row],[high]] - StockData[[#This Row],[low]]</f>
        <v>7.8199999999999932</v>
      </c>
      <c r="J2375" s="27" t="str">
        <f>IF(StockData[[#This Row],[high]]=_xlfn.MAXIFS(StockData[high],StockData[Date],"&lt;="&amp;StockData[[#This Row],[Date]]),"New High","Repeat")</f>
        <v>Repeat</v>
      </c>
      <c r="K2375" s="27" t="str">
        <f>IF(StockData[[#This Row],[Spread]]&lt;5,"Low",IF(StockData[[#This Row],[Spread]]&lt;=15,"Medium","High"))</f>
        <v>Medium</v>
      </c>
      <c r="L2375" s="27" t="str">
        <f>IF(StockData[[#This Row],[Spread]] &gt; AVERAGE(StockData[Spread]) * 1.2, "High", IF(StockData[[#This Row],[Spread]] &lt; AVERAGE(StockData[Spread]) * 0.8, "Low", "Medium"))</f>
        <v>Low</v>
      </c>
      <c r="M2375" s="13">
        <f>(StockData[[#This Row],[close]] - StockData[[#This Row],[open]] )/ StockData[[#This Row],[open]]</f>
        <v>3.0255817459918632E-2</v>
      </c>
      <c r="N2375" s="27">
        <f>IF(StockData[[#This Row],[change%]] &gt; 0.02, 0.9, IF(StockData[[#This Row],[change%]] &lt; -0.02, -0.9, 0))</f>
        <v>0.9</v>
      </c>
      <c r="O2375" s="27" t="str">
        <f>IF(StockData[[#This Row],[sentiment score]] &gt; 0.5, "Positive", IF(StockData[[#This Row],[sentiment score]] &lt; -0.5, "Negative", "Neutral"))</f>
        <v>Positive</v>
      </c>
    </row>
    <row r="2376" spans="1:15" x14ac:dyDescent="0.3">
      <c r="A2376" s="1">
        <v>42383</v>
      </c>
      <c r="B2376" s="2">
        <v>202.21</v>
      </c>
      <c r="C2376" s="2">
        <v>210</v>
      </c>
      <c r="D2376" s="2">
        <v>193.38</v>
      </c>
      <c r="E2376" s="2">
        <v>206.18</v>
      </c>
      <c r="F2376" s="2">
        <v>6490741</v>
      </c>
      <c r="G2376" s="27" t="str">
        <f>TEXT(StockData[[#This Row],[Date]],"dddd")</f>
        <v>Thursday</v>
      </c>
      <c r="H2376" s="27" t="str">
        <f>TEXT(StockData[[#This Row],[Date]],"mmm yyyy")</f>
        <v>Jan 2016</v>
      </c>
      <c r="I2376" s="2">
        <f>StockData[[#This Row],[high]] - StockData[[#This Row],[low]]</f>
        <v>16.620000000000005</v>
      </c>
      <c r="J2376" s="27" t="str">
        <f>IF(StockData[[#This Row],[high]]=_xlfn.MAXIFS(StockData[high],StockData[Date],"&lt;="&amp;StockData[[#This Row],[Date]]),"New High","Repeat")</f>
        <v>Repeat</v>
      </c>
      <c r="K2376" s="27" t="str">
        <f>IF(StockData[[#This Row],[Spread]]&lt;5,"Low",IF(StockData[[#This Row],[Spread]]&lt;=15,"Medium","High"))</f>
        <v>High</v>
      </c>
      <c r="L2376" s="27" t="str">
        <f>IF(StockData[[#This Row],[Spread]] &gt; AVERAGE(StockData[Spread]) * 1.2, "High", IF(StockData[[#This Row],[Spread]] &lt; AVERAGE(StockData[Spread]) * 0.8, "Low", "Medium"))</f>
        <v>High</v>
      </c>
      <c r="M2376" s="13">
        <f>(StockData[[#This Row],[close]] - StockData[[#This Row],[open]] )/ StockData[[#This Row],[open]]</f>
        <v>1.9633054745067002E-2</v>
      </c>
      <c r="N2376" s="27">
        <f>IF(StockData[[#This Row],[change%]] &gt; 0.02, 0.9, IF(StockData[[#This Row],[change%]] &lt; -0.02, -0.9, 0))</f>
        <v>0</v>
      </c>
      <c r="O2376" s="27" t="str">
        <f>IF(StockData[[#This Row],[sentiment score]] &gt; 0.5, "Positive", IF(StockData[[#This Row],[sentiment score]] &lt; -0.5, "Negative", "Neutral"))</f>
        <v>Neutral</v>
      </c>
    </row>
    <row r="2377" spans="1:15" x14ac:dyDescent="0.3">
      <c r="A2377" s="1">
        <v>42382</v>
      </c>
      <c r="B2377" s="2">
        <v>212.01</v>
      </c>
      <c r="C2377" s="2">
        <v>212.65</v>
      </c>
      <c r="D2377" s="2">
        <v>200</v>
      </c>
      <c r="E2377" s="2">
        <v>200.31</v>
      </c>
      <c r="F2377" s="2">
        <v>4126416</v>
      </c>
      <c r="G2377" s="27" t="str">
        <f>TEXT(StockData[[#This Row],[Date]],"dddd")</f>
        <v>Wednesday</v>
      </c>
      <c r="H2377" s="27" t="str">
        <f>TEXT(StockData[[#This Row],[Date]],"mmm yyyy")</f>
        <v>Jan 2016</v>
      </c>
      <c r="I2377" s="2">
        <f>StockData[[#This Row],[high]] - StockData[[#This Row],[low]]</f>
        <v>12.650000000000006</v>
      </c>
      <c r="J2377" s="27" t="str">
        <f>IF(StockData[[#This Row],[high]]=_xlfn.MAXIFS(StockData[high],StockData[Date],"&lt;="&amp;StockData[[#This Row],[Date]]),"New High","Repeat")</f>
        <v>Repeat</v>
      </c>
      <c r="K2377" s="27" t="str">
        <f>IF(StockData[[#This Row],[Spread]]&lt;5,"Low",IF(StockData[[#This Row],[Spread]]&lt;=15,"Medium","High"))</f>
        <v>Medium</v>
      </c>
      <c r="L2377" s="27" t="str">
        <f>IF(StockData[[#This Row],[Spread]] &gt; AVERAGE(StockData[Spread]) * 1.2, "High", IF(StockData[[#This Row],[Spread]] &lt; AVERAGE(StockData[Spread]) * 0.8, "Low", "Medium"))</f>
        <v>Medium</v>
      </c>
      <c r="M2377" s="13">
        <f>(StockData[[#This Row],[close]] - StockData[[#This Row],[open]] )/ StockData[[#This Row],[open]]</f>
        <v>-5.5186076128484453E-2</v>
      </c>
      <c r="N2377" s="27">
        <f>IF(StockData[[#This Row],[change%]] &gt; 0.02, 0.9, IF(StockData[[#This Row],[change%]] &lt; -0.02, -0.9, 0))</f>
        <v>-0.9</v>
      </c>
      <c r="O2377" s="27" t="str">
        <f>IF(StockData[[#This Row],[sentiment score]] &gt; 0.5, "Positive", IF(StockData[[#This Row],[sentiment score]] &lt; -0.5, "Negative", "Neutral"))</f>
        <v>Negative</v>
      </c>
    </row>
    <row r="2378" spans="1:15" x14ac:dyDescent="0.3">
      <c r="A2378" s="1">
        <v>42381</v>
      </c>
      <c r="B2378" s="2">
        <v>211.6</v>
      </c>
      <c r="C2378" s="2">
        <v>213.73949999999999</v>
      </c>
      <c r="D2378" s="2">
        <v>205.31</v>
      </c>
      <c r="E2378" s="2">
        <v>209.97</v>
      </c>
      <c r="F2378" s="2">
        <v>3091917</v>
      </c>
      <c r="G2378" s="27" t="str">
        <f>TEXT(StockData[[#This Row],[Date]],"dddd")</f>
        <v>Tuesday</v>
      </c>
      <c r="H2378" s="27" t="str">
        <f>TEXT(StockData[[#This Row],[Date]],"mmm yyyy")</f>
        <v>Jan 2016</v>
      </c>
      <c r="I2378" s="2">
        <f>StockData[[#This Row],[high]] - StockData[[#This Row],[low]]</f>
        <v>8.4294999999999902</v>
      </c>
      <c r="J2378" s="27" t="str">
        <f>IF(StockData[[#This Row],[high]]=_xlfn.MAXIFS(StockData[high],StockData[Date],"&lt;="&amp;StockData[[#This Row],[Date]]),"New High","Repeat")</f>
        <v>Repeat</v>
      </c>
      <c r="K2378" s="27" t="str">
        <f>IF(StockData[[#This Row],[Spread]]&lt;5,"Low",IF(StockData[[#This Row],[Spread]]&lt;=15,"Medium","High"))</f>
        <v>Medium</v>
      </c>
      <c r="L2378" s="27" t="str">
        <f>IF(StockData[[#This Row],[Spread]] &gt; AVERAGE(StockData[Spread]) * 1.2, "High", IF(StockData[[#This Row],[Spread]] &lt; AVERAGE(StockData[Spread]) * 0.8, "Low", "Medium"))</f>
        <v>Low</v>
      </c>
      <c r="M2378" s="13">
        <f>(StockData[[#This Row],[close]] - StockData[[#This Row],[open]] )/ StockData[[#This Row],[open]]</f>
        <v>-7.7032136105859902E-3</v>
      </c>
      <c r="N2378" s="27">
        <f>IF(StockData[[#This Row],[change%]] &gt; 0.02, 0.9, IF(StockData[[#This Row],[change%]] &lt; -0.02, -0.9, 0))</f>
        <v>0</v>
      </c>
      <c r="O2378" s="27" t="str">
        <f>IF(StockData[[#This Row],[sentiment score]] &gt; 0.5, "Positive", IF(StockData[[#This Row],[sentiment score]] &lt; -0.5, "Negative", "Neutral"))</f>
        <v>Neutral</v>
      </c>
    </row>
    <row r="2379" spans="1:15" x14ac:dyDescent="0.3">
      <c r="A2379" s="1">
        <v>42380</v>
      </c>
      <c r="B2379" s="2">
        <v>214.01</v>
      </c>
      <c r="C2379" s="2">
        <v>214.45</v>
      </c>
      <c r="D2379" s="2">
        <v>203</v>
      </c>
      <c r="E2379" s="2">
        <v>207.85</v>
      </c>
      <c r="F2379" s="2">
        <v>4091422</v>
      </c>
      <c r="G2379" s="27" t="str">
        <f>TEXT(StockData[[#This Row],[Date]],"dddd")</f>
        <v>Monday</v>
      </c>
      <c r="H2379" s="27" t="str">
        <f>TEXT(StockData[[#This Row],[Date]],"mmm yyyy")</f>
        <v>Jan 2016</v>
      </c>
      <c r="I2379" s="2">
        <f>StockData[[#This Row],[high]] - StockData[[#This Row],[low]]</f>
        <v>11.449999999999989</v>
      </c>
      <c r="J2379" s="27" t="str">
        <f>IF(StockData[[#This Row],[high]]=_xlfn.MAXIFS(StockData[high],StockData[Date],"&lt;="&amp;StockData[[#This Row],[Date]]),"New High","Repeat")</f>
        <v>Repeat</v>
      </c>
      <c r="K2379" s="27" t="str">
        <f>IF(StockData[[#This Row],[Spread]]&lt;5,"Low",IF(StockData[[#This Row],[Spread]]&lt;=15,"Medium","High"))</f>
        <v>Medium</v>
      </c>
      <c r="L2379" s="27" t="str">
        <f>IF(StockData[[#This Row],[Spread]] &gt; AVERAGE(StockData[Spread]) * 1.2, "High", IF(StockData[[#This Row],[Spread]] &lt; AVERAGE(StockData[Spread]) * 0.8, "Low", "Medium"))</f>
        <v>Medium</v>
      </c>
      <c r="M2379" s="13">
        <f>(StockData[[#This Row],[close]] - StockData[[#This Row],[open]] )/ StockData[[#This Row],[open]]</f>
        <v>-2.8783701696182405E-2</v>
      </c>
      <c r="N2379" s="27">
        <f>IF(StockData[[#This Row],[change%]] &gt; 0.02, 0.9, IF(StockData[[#This Row],[change%]] &lt; -0.02, -0.9, 0))</f>
        <v>-0.9</v>
      </c>
      <c r="O2379" s="27" t="str">
        <f>IF(StockData[[#This Row],[sentiment score]] &gt; 0.5, "Positive", IF(StockData[[#This Row],[sentiment score]] &lt; -0.5, "Negative", "Neutral"))</f>
        <v>Negative</v>
      </c>
    </row>
    <row r="2380" spans="1:15" x14ac:dyDescent="0.3">
      <c r="A2380" s="1">
        <v>42377</v>
      </c>
      <c r="B2380" s="2">
        <v>217.86</v>
      </c>
      <c r="C2380" s="2">
        <v>220.44</v>
      </c>
      <c r="D2380" s="2">
        <v>210.77</v>
      </c>
      <c r="E2380" s="2">
        <v>211</v>
      </c>
      <c r="F2380" s="2">
        <v>3628058</v>
      </c>
      <c r="G2380" s="27" t="str">
        <f>TEXT(StockData[[#This Row],[Date]],"dddd")</f>
        <v>Friday</v>
      </c>
      <c r="H2380" s="27" t="str">
        <f>TEXT(StockData[[#This Row],[Date]],"mmm yyyy")</f>
        <v>Jan 2016</v>
      </c>
      <c r="I2380" s="2">
        <f>StockData[[#This Row],[high]] - StockData[[#This Row],[low]]</f>
        <v>9.6699999999999875</v>
      </c>
      <c r="J2380" s="27" t="str">
        <f>IF(StockData[[#This Row],[high]]=_xlfn.MAXIFS(StockData[high],StockData[Date],"&lt;="&amp;StockData[[#This Row],[Date]]),"New High","Repeat")</f>
        <v>Repeat</v>
      </c>
      <c r="K2380" s="27" t="str">
        <f>IF(StockData[[#This Row],[Spread]]&lt;5,"Low",IF(StockData[[#This Row],[Spread]]&lt;=15,"Medium","High"))</f>
        <v>Medium</v>
      </c>
      <c r="L2380" s="27" t="str">
        <f>IF(StockData[[#This Row],[Spread]] &gt; AVERAGE(StockData[Spread]) * 1.2, "High", IF(StockData[[#This Row],[Spread]] &lt; AVERAGE(StockData[Spread]) * 0.8, "Low", "Medium"))</f>
        <v>Low</v>
      </c>
      <c r="M2380" s="13">
        <f>(StockData[[#This Row],[close]] - StockData[[#This Row],[open]] )/ StockData[[#This Row],[open]]</f>
        <v>-3.1488111631322931E-2</v>
      </c>
      <c r="N2380" s="27">
        <f>IF(StockData[[#This Row],[change%]] &gt; 0.02, 0.9, IF(StockData[[#This Row],[change%]] &lt; -0.02, -0.9, 0))</f>
        <v>-0.9</v>
      </c>
      <c r="O2380" s="27" t="str">
        <f>IF(StockData[[#This Row],[sentiment score]] &gt; 0.5, "Positive", IF(StockData[[#This Row],[sentiment score]] &lt; -0.5, "Negative", "Neutral"))</f>
        <v>Negative</v>
      </c>
    </row>
    <row r="2381" spans="1:15" x14ac:dyDescent="0.3">
      <c r="A2381" s="1">
        <v>42376</v>
      </c>
      <c r="B2381" s="2">
        <v>214.19</v>
      </c>
      <c r="C2381" s="2">
        <v>218.44</v>
      </c>
      <c r="D2381" s="2">
        <v>213.67</v>
      </c>
      <c r="E2381" s="2">
        <v>215.65</v>
      </c>
      <c r="F2381" s="2">
        <v>3554251</v>
      </c>
      <c r="G2381" s="27" t="str">
        <f>TEXT(StockData[[#This Row],[Date]],"dddd")</f>
        <v>Thursday</v>
      </c>
      <c r="H2381" s="27" t="str">
        <f>TEXT(StockData[[#This Row],[Date]],"mmm yyyy")</f>
        <v>Jan 2016</v>
      </c>
      <c r="I2381" s="2">
        <f>StockData[[#This Row],[high]] - StockData[[#This Row],[low]]</f>
        <v>4.7700000000000102</v>
      </c>
      <c r="J2381" s="27" t="str">
        <f>IF(StockData[[#This Row],[high]]=_xlfn.MAXIFS(StockData[high],StockData[Date],"&lt;="&amp;StockData[[#This Row],[Date]]),"New High","Repeat")</f>
        <v>Repeat</v>
      </c>
      <c r="K2381" s="27" t="str">
        <f>IF(StockData[[#This Row],[Spread]]&lt;5,"Low",IF(StockData[[#This Row],[Spread]]&lt;=15,"Medium","High"))</f>
        <v>Low</v>
      </c>
      <c r="L2381" s="27" t="str">
        <f>IF(StockData[[#This Row],[Spread]] &gt; AVERAGE(StockData[Spread]) * 1.2, "High", IF(StockData[[#This Row],[Spread]] &lt; AVERAGE(StockData[Spread]) * 0.8, "Low", "Medium"))</f>
        <v>Low</v>
      </c>
      <c r="M2381" s="13">
        <f>(StockData[[#This Row],[close]] - StockData[[#This Row],[open]] )/ StockData[[#This Row],[open]]</f>
        <v>6.8163779821654048E-3</v>
      </c>
      <c r="N2381" s="27">
        <f>IF(StockData[[#This Row],[change%]] &gt; 0.02, 0.9, IF(StockData[[#This Row],[change%]] &lt; -0.02, -0.9, 0))</f>
        <v>0</v>
      </c>
      <c r="O2381" s="27" t="str">
        <f>IF(StockData[[#This Row],[sentiment score]] &gt; 0.5, "Positive", IF(StockData[[#This Row],[sentiment score]] &lt; -0.5, "Negative", "Neutral"))</f>
        <v>Neutral</v>
      </c>
    </row>
    <row r="2382" spans="1:15" x14ac:dyDescent="0.3">
      <c r="A2382" s="1">
        <v>42375</v>
      </c>
      <c r="B2382" s="2">
        <v>220</v>
      </c>
      <c r="C2382" s="2">
        <v>220.05</v>
      </c>
      <c r="D2382" s="2">
        <v>215.98</v>
      </c>
      <c r="E2382" s="2">
        <v>219.04</v>
      </c>
      <c r="F2382" s="2">
        <v>3779128</v>
      </c>
      <c r="G2382" s="27" t="str">
        <f>TEXT(StockData[[#This Row],[Date]],"dddd")</f>
        <v>Wednesday</v>
      </c>
      <c r="H2382" s="27" t="str">
        <f>TEXT(StockData[[#This Row],[Date]],"mmm yyyy")</f>
        <v>Jan 2016</v>
      </c>
      <c r="I2382" s="2">
        <f>StockData[[#This Row],[high]] - StockData[[#This Row],[low]]</f>
        <v>4.0700000000000216</v>
      </c>
      <c r="J2382" s="27" t="str">
        <f>IF(StockData[[#This Row],[high]]=_xlfn.MAXIFS(StockData[high],StockData[Date],"&lt;="&amp;StockData[[#This Row],[Date]]),"New High","Repeat")</f>
        <v>Repeat</v>
      </c>
      <c r="K2382" s="27" t="str">
        <f>IF(StockData[[#This Row],[Spread]]&lt;5,"Low",IF(StockData[[#This Row],[Spread]]&lt;=15,"Medium","High"))</f>
        <v>Low</v>
      </c>
      <c r="L2382" s="27" t="str">
        <f>IF(StockData[[#This Row],[Spread]] &gt; AVERAGE(StockData[Spread]) * 1.2, "High", IF(StockData[[#This Row],[Spread]] &lt; AVERAGE(StockData[Spread]) * 0.8, "Low", "Medium"))</f>
        <v>Low</v>
      </c>
      <c r="M2382" s="13">
        <f>(StockData[[#This Row],[close]] - StockData[[#This Row],[open]] )/ StockData[[#This Row],[open]]</f>
        <v>-4.3636363636364002E-3</v>
      </c>
      <c r="N2382" s="27">
        <f>IF(StockData[[#This Row],[change%]] &gt; 0.02, 0.9, IF(StockData[[#This Row],[change%]] &lt; -0.02, -0.9, 0))</f>
        <v>0</v>
      </c>
      <c r="O2382" s="27" t="str">
        <f>IF(StockData[[#This Row],[sentiment score]] &gt; 0.5, "Positive", IF(StockData[[#This Row],[sentiment score]] &lt; -0.5, "Negative", "Neutral"))</f>
        <v>Neutral</v>
      </c>
    </row>
    <row r="2383" spans="1:15" x14ac:dyDescent="0.3">
      <c r="A2383" s="1">
        <v>42374</v>
      </c>
      <c r="B2383" s="2">
        <v>226.36</v>
      </c>
      <c r="C2383" s="2">
        <v>226.89</v>
      </c>
      <c r="D2383" s="2">
        <v>220</v>
      </c>
      <c r="E2383" s="2">
        <v>223.43</v>
      </c>
      <c r="F2383" s="2">
        <v>3186752</v>
      </c>
      <c r="G2383" s="27" t="str">
        <f>TEXT(StockData[[#This Row],[Date]],"dddd")</f>
        <v>Tuesday</v>
      </c>
      <c r="H2383" s="27" t="str">
        <f>TEXT(StockData[[#This Row],[Date]],"mmm yyyy")</f>
        <v>Jan 2016</v>
      </c>
      <c r="I2383" s="2">
        <f>StockData[[#This Row],[high]] - StockData[[#This Row],[low]]</f>
        <v>6.8899999999999864</v>
      </c>
      <c r="J2383" s="27" t="str">
        <f>IF(StockData[[#This Row],[high]]=_xlfn.MAXIFS(StockData[high],StockData[Date],"&lt;="&amp;StockData[[#This Row],[Date]]),"New High","Repeat")</f>
        <v>Repeat</v>
      </c>
      <c r="K2383" s="27" t="str">
        <f>IF(StockData[[#This Row],[Spread]]&lt;5,"Low",IF(StockData[[#This Row],[Spread]]&lt;=15,"Medium","High"))</f>
        <v>Medium</v>
      </c>
      <c r="L2383" s="27" t="str">
        <f>IF(StockData[[#This Row],[Spread]] &gt; AVERAGE(StockData[Spread]) * 1.2, "High", IF(StockData[[#This Row],[Spread]] &lt; AVERAGE(StockData[Spread]) * 0.8, "Low", "Medium"))</f>
        <v>Low</v>
      </c>
      <c r="M2383" s="13">
        <f>(StockData[[#This Row],[close]] - StockData[[#This Row],[open]] )/ StockData[[#This Row],[open]]</f>
        <v>-1.2943983035872091E-2</v>
      </c>
      <c r="N2383" s="27">
        <f>IF(StockData[[#This Row],[change%]] &gt; 0.02, 0.9, IF(StockData[[#This Row],[change%]] &lt; -0.02, -0.9, 0))</f>
        <v>0</v>
      </c>
      <c r="O2383" s="27" t="str">
        <f>IF(StockData[[#This Row],[sentiment score]] &gt; 0.5, "Positive", IF(StockData[[#This Row],[sentiment score]] &lt; -0.5, "Negative", "Neutral"))</f>
        <v>Neutral</v>
      </c>
    </row>
    <row r="2384" spans="1:15" x14ac:dyDescent="0.3">
      <c r="A2384" s="1">
        <v>42373</v>
      </c>
      <c r="B2384" s="2">
        <v>230.72</v>
      </c>
      <c r="C2384" s="2">
        <v>231.38</v>
      </c>
      <c r="D2384" s="2">
        <v>219</v>
      </c>
      <c r="E2384" s="2">
        <v>223.41</v>
      </c>
      <c r="F2384" s="2">
        <v>6827146</v>
      </c>
      <c r="G2384" s="27" t="str">
        <f>TEXT(StockData[[#This Row],[Date]],"dddd")</f>
        <v>Monday</v>
      </c>
      <c r="H2384" s="27" t="str">
        <f>TEXT(StockData[[#This Row],[Date]],"mmm yyyy")</f>
        <v>Jan 2016</v>
      </c>
      <c r="I2384" s="2">
        <f>StockData[[#This Row],[high]] - StockData[[#This Row],[low]]</f>
        <v>12.379999999999995</v>
      </c>
      <c r="J2384" s="27" t="str">
        <f>IF(StockData[[#This Row],[high]]=_xlfn.MAXIFS(StockData[high],StockData[Date],"&lt;="&amp;StockData[[#This Row],[Date]]),"New High","Repeat")</f>
        <v>Repeat</v>
      </c>
      <c r="K2384" s="27" t="str">
        <f>IF(StockData[[#This Row],[Spread]]&lt;5,"Low",IF(StockData[[#This Row],[Spread]]&lt;=15,"Medium","High"))</f>
        <v>Medium</v>
      </c>
      <c r="L2384" s="27" t="str">
        <f>IF(StockData[[#This Row],[Spread]] &gt; AVERAGE(StockData[Spread]) * 1.2, "High", IF(StockData[[#This Row],[Spread]] &lt; AVERAGE(StockData[Spread]) * 0.8, "Low", "Medium"))</f>
        <v>Medium</v>
      </c>
      <c r="M2384" s="13">
        <f>(StockData[[#This Row],[close]] - StockData[[#This Row],[open]] )/ StockData[[#This Row],[open]]</f>
        <v>-3.1683425797503474E-2</v>
      </c>
      <c r="N2384" s="27">
        <f>IF(StockData[[#This Row],[change%]] &gt; 0.02, 0.9, IF(StockData[[#This Row],[change%]] &lt; -0.02, -0.9, 0))</f>
        <v>-0.9</v>
      </c>
      <c r="O2384" s="27" t="str">
        <f>IF(StockData[[#This Row],[sentiment score]] &gt; 0.5, "Positive", IF(StockData[[#This Row],[sentiment score]] &lt; -0.5, "Negative", "Neutral"))</f>
        <v>Negative</v>
      </c>
    </row>
    <row r="2385" spans="1:15" x14ac:dyDescent="0.3">
      <c r="A2385" s="1">
        <v>42369</v>
      </c>
      <c r="B2385" s="2">
        <v>238.51</v>
      </c>
      <c r="C2385" s="2">
        <v>243.45</v>
      </c>
      <c r="D2385" s="2">
        <v>238.37</v>
      </c>
      <c r="E2385" s="2">
        <v>240.01</v>
      </c>
      <c r="F2385" s="2">
        <v>2715038</v>
      </c>
      <c r="G2385" s="27" t="str">
        <f>TEXT(StockData[[#This Row],[Date]],"dddd")</f>
        <v>Thursday</v>
      </c>
      <c r="H2385" s="27" t="str">
        <f>TEXT(StockData[[#This Row],[Date]],"mmm yyyy")</f>
        <v>Dec 2015</v>
      </c>
      <c r="I2385" s="2">
        <f>StockData[[#This Row],[high]] - StockData[[#This Row],[low]]</f>
        <v>5.0799999999999841</v>
      </c>
      <c r="J2385" s="27" t="str">
        <f>IF(StockData[[#This Row],[high]]=_xlfn.MAXIFS(StockData[high],StockData[Date],"&lt;="&amp;StockData[[#This Row],[Date]]),"New High","Repeat")</f>
        <v>Repeat</v>
      </c>
      <c r="K2385" s="27" t="str">
        <f>IF(StockData[[#This Row],[Spread]]&lt;5,"Low",IF(StockData[[#This Row],[Spread]]&lt;=15,"Medium","High"))</f>
        <v>Medium</v>
      </c>
      <c r="L2385" s="27" t="str">
        <f>IF(StockData[[#This Row],[Spread]] &gt; AVERAGE(StockData[Spread]) * 1.2, "High", IF(StockData[[#This Row],[Spread]] &lt; AVERAGE(StockData[Spread]) * 0.8, "Low", "Medium"))</f>
        <v>Low</v>
      </c>
      <c r="M2385" s="13">
        <f>(StockData[[#This Row],[close]] - StockData[[#This Row],[open]] )/ StockData[[#This Row],[open]]</f>
        <v>6.2890444845079873E-3</v>
      </c>
      <c r="N2385" s="27">
        <f>IF(StockData[[#This Row],[change%]] &gt; 0.02, 0.9, IF(StockData[[#This Row],[change%]] &lt; -0.02, -0.9, 0))</f>
        <v>0</v>
      </c>
      <c r="O2385" s="27" t="str">
        <f>IF(StockData[[#This Row],[sentiment score]] &gt; 0.5, "Positive", IF(StockData[[#This Row],[sentiment score]] &lt; -0.5, "Negative", "Neutral"))</f>
        <v>Neutral</v>
      </c>
    </row>
    <row r="2386" spans="1:15" x14ac:dyDescent="0.3">
      <c r="A2386" s="1">
        <v>42368</v>
      </c>
      <c r="B2386" s="2">
        <v>236.6</v>
      </c>
      <c r="C2386" s="2">
        <v>243.63399999999999</v>
      </c>
      <c r="D2386" s="2">
        <v>235.67070000000001</v>
      </c>
      <c r="E2386" s="2">
        <v>238.09</v>
      </c>
      <c r="F2386" s="2">
        <v>3697921</v>
      </c>
      <c r="G2386" s="27" t="str">
        <f>TEXT(StockData[[#This Row],[Date]],"dddd")</f>
        <v>Wednesday</v>
      </c>
      <c r="H2386" s="27" t="str">
        <f>TEXT(StockData[[#This Row],[Date]],"mmm yyyy")</f>
        <v>Dec 2015</v>
      </c>
      <c r="I2386" s="2">
        <f>StockData[[#This Row],[high]] - StockData[[#This Row],[low]]</f>
        <v>7.9632999999999754</v>
      </c>
      <c r="J2386" s="27" t="str">
        <f>IF(StockData[[#This Row],[high]]=_xlfn.MAXIFS(StockData[high],StockData[Date],"&lt;="&amp;StockData[[#This Row],[Date]]),"New High","Repeat")</f>
        <v>Repeat</v>
      </c>
      <c r="K2386" s="27" t="str">
        <f>IF(StockData[[#This Row],[Spread]]&lt;5,"Low",IF(StockData[[#This Row],[Spread]]&lt;=15,"Medium","High"))</f>
        <v>Medium</v>
      </c>
      <c r="L2386" s="27" t="str">
        <f>IF(StockData[[#This Row],[Spread]] &gt; AVERAGE(StockData[Spread]) * 1.2, "High", IF(StockData[[#This Row],[Spread]] &lt; AVERAGE(StockData[Spread]) * 0.8, "Low", "Medium"))</f>
        <v>Low</v>
      </c>
      <c r="M2386" s="13">
        <f>(StockData[[#This Row],[close]] - StockData[[#This Row],[open]] )/ StockData[[#This Row],[open]]</f>
        <v>6.2975486052409511E-3</v>
      </c>
      <c r="N2386" s="27">
        <f>IF(StockData[[#This Row],[change%]] &gt; 0.02, 0.9, IF(StockData[[#This Row],[change%]] &lt; -0.02, -0.9, 0))</f>
        <v>0</v>
      </c>
      <c r="O2386" s="27" t="str">
        <f>IF(StockData[[#This Row],[sentiment score]] &gt; 0.5, "Positive", IF(StockData[[#This Row],[sentiment score]] &lt; -0.5, "Negative", "Neutral"))</f>
        <v>Neutral</v>
      </c>
    </row>
    <row r="2387" spans="1:15" x14ac:dyDescent="0.3">
      <c r="A2387" s="1">
        <v>42367</v>
      </c>
      <c r="B2387" s="2">
        <v>230.06</v>
      </c>
      <c r="C2387" s="2">
        <v>237.72</v>
      </c>
      <c r="D2387" s="2">
        <v>229.547</v>
      </c>
      <c r="E2387" s="2">
        <v>237.19</v>
      </c>
      <c r="F2387" s="2">
        <v>2406290</v>
      </c>
      <c r="G2387" s="27" t="str">
        <f>TEXT(StockData[[#This Row],[Date]],"dddd")</f>
        <v>Tuesday</v>
      </c>
      <c r="H2387" s="27" t="str">
        <f>TEXT(StockData[[#This Row],[Date]],"mmm yyyy")</f>
        <v>Dec 2015</v>
      </c>
      <c r="I2387" s="2">
        <f>StockData[[#This Row],[high]] - StockData[[#This Row],[low]]</f>
        <v>8.1730000000000018</v>
      </c>
      <c r="J2387" s="27" t="str">
        <f>IF(StockData[[#This Row],[high]]=_xlfn.MAXIFS(StockData[high],StockData[Date],"&lt;="&amp;StockData[[#This Row],[Date]]),"New High","Repeat")</f>
        <v>Repeat</v>
      </c>
      <c r="K2387" s="27" t="str">
        <f>IF(StockData[[#This Row],[Spread]]&lt;5,"Low",IF(StockData[[#This Row],[Spread]]&lt;=15,"Medium","High"))</f>
        <v>Medium</v>
      </c>
      <c r="L2387" s="27" t="str">
        <f>IF(StockData[[#This Row],[Spread]] &gt; AVERAGE(StockData[Spread]) * 1.2, "High", IF(StockData[[#This Row],[Spread]] &lt; AVERAGE(StockData[Spread]) * 0.8, "Low", "Medium"))</f>
        <v>Low</v>
      </c>
      <c r="M2387" s="13">
        <f>(StockData[[#This Row],[close]] - StockData[[#This Row],[open]] )/ StockData[[#This Row],[open]]</f>
        <v>3.0991915152568876E-2</v>
      </c>
      <c r="N2387" s="27">
        <f>IF(StockData[[#This Row],[change%]] &gt; 0.02, 0.9, IF(StockData[[#This Row],[change%]] &lt; -0.02, -0.9, 0))</f>
        <v>0.9</v>
      </c>
      <c r="O2387" s="27" t="str">
        <f>IF(StockData[[#This Row],[sentiment score]] &gt; 0.5, "Positive", IF(StockData[[#This Row],[sentiment score]] &lt; -0.5, "Negative", "Neutral"))</f>
        <v>Positive</v>
      </c>
    </row>
    <row r="2388" spans="1:15" x14ac:dyDescent="0.3">
      <c r="A2388" s="1">
        <v>42366</v>
      </c>
      <c r="B2388" s="2">
        <v>231.49</v>
      </c>
      <c r="C2388" s="2">
        <v>231.98</v>
      </c>
      <c r="D2388" s="2">
        <v>225.54</v>
      </c>
      <c r="E2388" s="2">
        <v>228.95</v>
      </c>
      <c r="F2388" s="2">
        <v>1901304</v>
      </c>
      <c r="G2388" s="27" t="str">
        <f>TEXT(StockData[[#This Row],[Date]],"dddd")</f>
        <v>Monday</v>
      </c>
      <c r="H2388" s="27" t="str">
        <f>TEXT(StockData[[#This Row],[Date]],"mmm yyyy")</f>
        <v>Dec 2015</v>
      </c>
      <c r="I2388" s="2">
        <f>StockData[[#This Row],[high]] - StockData[[#This Row],[low]]</f>
        <v>6.4399999999999977</v>
      </c>
      <c r="J2388" s="27" t="str">
        <f>IF(StockData[[#This Row],[high]]=_xlfn.MAXIFS(StockData[high],StockData[Date],"&lt;="&amp;StockData[[#This Row],[Date]]),"New High","Repeat")</f>
        <v>Repeat</v>
      </c>
      <c r="K2388" s="27" t="str">
        <f>IF(StockData[[#This Row],[Spread]]&lt;5,"Low",IF(StockData[[#This Row],[Spread]]&lt;=15,"Medium","High"))</f>
        <v>Medium</v>
      </c>
      <c r="L2388" s="27" t="str">
        <f>IF(StockData[[#This Row],[Spread]] &gt; AVERAGE(StockData[Spread]) * 1.2, "High", IF(StockData[[#This Row],[Spread]] &lt; AVERAGE(StockData[Spread]) * 0.8, "Low", "Medium"))</f>
        <v>Low</v>
      </c>
      <c r="M2388" s="13">
        <f>(StockData[[#This Row],[close]] - StockData[[#This Row],[open]] )/ StockData[[#This Row],[open]]</f>
        <v>-1.0972396215819346E-2</v>
      </c>
      <c r="N2388" s="27">
        <f>IF(StockData[[#This Row],[change%]] &gt; 0.02, 0.9, IF(StockData[[#This Row],[change%]] &lt; -0.02, -0.9, 0))</f>
        <v>0</v>
      </c>
      <c r="O2388" s="27" t="str">
        <f>IF(StockData[[#This Row],[sentiment score]] &gt; 0.5, "Positive", IF(StockData[[#This Row],[sentiment score]] &lt; -0.5, "Negative", "Neutral"))</f>
        <v>Neutral</v>
      </c>
    </row>
    <row r="2389" spans="1:15" x14ac:dyDescent="0.3">
      <c r="A2389" s="1">
        <v>42362</v>
      </c>
      <c r="B2389" s="2">
        <v>230.56</v>
      </c>
      <c r="C2389" s="2">
        <v>231.88</v>
      </c>
      <c r="D2389" s="2">
        <v>228.28</v>
      </c>
      <c r="E2389" s="2">
        <v>230.57</v>
      </c>
      <c r="F2389" s="2">
        <v>710277</v>
      </c>
      <c r="G2389" s="27" t="str">
        <f>TEXT(StockData[[#This Row],[Date]],"dddd")</f>
        <v>Thursday</v>
      </c>
      <c r="H2389" s="27" t="str">
        <f>TEXT(StockData[[#This Row],[Date]],"mmm yyyy")</f>
        <v>Dec 2015</v>
      </c>
      <c r="I2389" s="2">
        <f>StockData[[#This Row],[high]] - StockData[[#This Row],[low]]</f>
        <v>3.5999999999999943</v>
      </c>
      <c r="J2389" s="27" t="str">
        <f>IF(StockData[[#This Row],[high]]=_xlfn.MAXIFS(StockData[high],StockData[Date],"&lt;="&amp;StockData[[#This Row],[Date]]),"New High","Repeat")</f>
        <v>Repeat</v>
      </c>
      <c r="K2389" s="27" t="str">
        <f>IF(StockData[[#This Row],[Spread]]&lt;5,"Low",IF(StockData[[#This Row],[Spread]]&lt;=15,"Medium","High"))</f>
        <v>Low</v>
      </c>
      <c r="L2389" s="27" t="str">
        <f>IF(StockData[[#This Row],[Spread]] &gt; AVERAGE(StockData[Spread]) * 1.2, "High", IF(StockData[[#This Row],[Spread]] &lt; AVERAGE(StockData[Spread]) * 0.8, "Low", "Medium"))</f>
        <v>Low</v>
      </c>
      <c r="M2389" s="13">
        <f>(StockData[[#This Row],[close]] - StockData[[#This Row],[open]] )/ StockData[[#This Row],[open]]</f>
        <v>4.3372657876435224E-5</v>
      </c>
      <c r="N2389" s="27">
        <f>IF(StockData[[#This Row],[change%]] &gt; 0.02, 0.9, IF(StockData[[#This Row],[change%]] &lt; -0.02, -0.9, 0))</f>
        <v>0</v>
      </c>
      <c r="O2389" s="27" t="str">
        <f>IF(StockData[[#This Row],[sentiment score]] &gt; 0.5, "Positive", IF(StockData[[#This Row],[sentiment score]] &lt; -0.5, "Negative", "Neutral"))</f>
        <v>Neutral</v>
      </c>
    </row>
    <row r="2390" spans="1:15" x14ac:dyDescent="0.3">
      <c r="A2390" s="1">
        <v>42361</v>
      </c>
      <c r="B2390" s="2">
        <v>232.18</v>
      </c>
      <c r="C2390" s="2">
        <v>233.45</v>
      </c>
      <c r="D2390" s="2">
        <v>228.13</v>
      </c>
      <c r="E2390" s="2">
        <v>229.7</v>
      </c>
      <c r="F2390" s="2">
        <v>1554979</v>
      </c>
      <c r="G2390" s="27" t="str">
        <f>TEXT(StockData[[#This Row],[Date]],"dddd")</f>
        <v>Wednesday</v>
      </c>
      <c r="H2390" s="27" t="str">
        <f>TEXT(StockData[[#This Row],[Date]],"mmm yyyy")</f>
        <v>Dec 2015</v>
      </c>
      <c r="I2390" s="2">
        <f>StockData[[#This Row],[high]] - StockData[[#This Row],[low]]</f>
        <v>5.3199999999999932</v>
      </c>
      <c r="J2390" s="27" t="str">
        <f>IF(StockData[[#This Row],[high]]=_xlfn.MAXIFS(StockData[high],StockData[Date],"&lt;="&amp;StockData[[#This Row],[Date]]),"New High","Repeat")</f>
        <v>Repeat</v>
      </c>
      <c r="K2390" s="27" t="str">
        <f>IF(StockData[[#This Row],[Spread]]&lt;5,"Low",IF(StockData[[#This Row],[Spread]]&lt;=15,"Medium","High"))</f>
        <v>Medium</v>
      </c>
      <c r="L2390" s="27" t="str">
        <f>IF(StockData[[#This Row],[Spread]] &gt; AVERAGE(StockData[Spread]) * 1.2, "High", IF(StockData[[#This Row],[Spread]] &lt; AVERAGE(StockData[Spread]) * 0.8, "Low", "Medium"))</f>
        <v>Low</v>
      </c>
      <c r="M2390" s="13">
        <f>(StockData[[#This Row],[close]] - StockData[[#This Row],[open]] )/ StockData[[#This Row],[open]]</f>
        <v>-1.0681367904212327E-2</v>
      </c>
      <c r="N2390" s="27">
        <f>IF(StockData[[#This Row],[change%]] &gt; 0.02, 0.9, IF(StockData[[#This Row],[change%]] &lt; -0.02, -0.9, 0))</f>
        <v>0</v>
      </c>
      <c r="O2390" s="27" t="str">
        <f>IF(StockData[[#This Row],[sentiment score]] &gt; 0.5, "Positive", IF(StockData[[#This Row],[sentiment score]] &lt; -0.5, "Negative", "Neutral"))</f>
        <v>Neutral</v>
      </c>
    </row>
    <row r="2391" spans="1:15" x14ac:dyDescent="0.3">
      <c r="A2391" s="1">
        <v>42360</v>
      </c>
      <c r="B2391" s="2">
        <v>234.99</v>
      </c>
      <c r="C2391" s="2">
        <v>236.55</v>
      </c>
      <c r="D2391" s="2">
        <v>229.63</v>
      </c>
      <c r="E2391" s="2">
        <v>229.95</v>
      </c>
      <c r="F2391" s="2">
        <v>1961495</v>
      </c>
      <c r="G2391" s="27" t="str">
        <f>TEXT(StockData[[#This Row],[Date]],"dddd")</f>
        <v>Tuesday</v>
      </c>
      <c r="H2391" s="27" t="str">
        <f>TEXT(StockData[[#This Row],[Date]],"mmm yyyy")</f>
        <v>Dec 2015</v>
      </c>
      <c r="I2391" s="2">
        <f>StockData[[#This Row],[high]] - StockData[[#This Row],[low]]</f>
        <v>6.9200000000000159</v>
      </c>
      <c r="J2391" s="27" t="str">
        <f>IF(StockData[[#This Row],[high]]=_xlfn.MAXIFS(StockData[high],StockData[Date],"&lt;="&amp;StockData[[#This Row],[Date]]),"New High","Repeat")</f>
        <v>Repeat</v>
      </c>
      <c r="K2391" s="27" t="str">
        <f>IF(StockData[[#This Row],[Spread]]&lt;5,"Low",IF(StockData[[#This Row],[Spread]]&lt;=15,"Medium","High"))</f>
        <v>Medium</v>
      </c>
      <c r="L2391" s="27" t="str">
        <f>IF(StockData[[#This Row],[Spread]] &gt; AVERAGE(StockData[Spread]) * 1.2, "High", IF(StockData[[#This Row],[Spread]] &lt; AVERAGE(StockData[Spread]) * 0.8, "Low", "Medium"))</f>
        <v>Low</v>
      </c>
      <c r="M2391" s="13">
        <f>(StockData[[#This Row],[close]] - StockData[[#This Row],[open]] )/ StockData[[#This Row],[open]]</f>
        <v>-2.1447721179624752E-2</v>
      </c>
      <c r="N2391" s="27">
        <f>IF(StockData[[#This Row],[change%]] &gt; 0.02, 0.9, IF(StockData[[#This Row],[change%]] &lt; -0.02, -0.9, 0))</f>
        <v>-0.9</v>
      </c>
      <c r="O2391" s="27" t="str">
        <f>IF(StockData[[#This Row],[sentiment score]] &gt; 0.5, "Positive", IF(StockData[[#This Row],[sentiment score]] &lt; -0.5, "Negative", "Neutral"))</f>
        <v>Negative</v>
      </c>
    </row>
    <row r="2392" spans="1:15" x14ac:dyDescent="0.3">
      <c r="A2392" s="1">
        <v>42359</v>
      </c>
      <c r="B2392" s="2">
        <v>231.69</v>
      </c>
      <c r="C2392" s="2">
        <v>235.83</v>
      </c>
      <c r="D2392" s="2">
        <v>231.08</v>
      </c>
      <c r="E2392" s="2">
        <v>232.56</v>
      </c>
      <c r="F2392" s="2">
        <v>1953174</v>
      </c>
      <c r="G2392" s="27" t="str">
        <f>TEXT(StockData[[#This Row],[Date]],"dddd")</f>
        <v>Monday</v>
      </c>
      <c r="H2392" s="27" t="str">
        <f>TEXT(StockData[[#This Row],[Date]],"mmm yyyy")</f>
        <v>Dec 2015</v>
      </c>
      <c r="I2392" s="2">
        <f>StockData[[#This Row],[high]] - StockData[[#This Row],[low]]</f>
        <v>4.75</v>
      </c>
      <c r="J2392" s="27" t="str">
        <f>IF(StockData[[#This Row],[high]]=_xlfn.MAXIFS(StockData[high],StockData[Date],"&lt;="&amp;StockData[[#This Row],[Date]]),"New High","Repeat")</f>
        <v>Repeat</v>
      </c>
      <c r="K2392" s="27" t="str">
        <f>IF(StockData[[#This Row],[Spread]]&lt;5,"Low",IF(StockData[[#This Row],[Spread]]&lt;=15,"Medium","High"))</f>
        <v>Low</v>
      </c>
      <c r="L2392" s="27" t="str">
        <f>IF(StockData[[#This Row],[Spread]] &gt; AVERAGE(StockData[Spread]) * 1.2, "High", IF(StockData[[#This Row],[Spread]] &lt; AVERAGE(StockData[Spread]) * 0.8, "Low", "Medium"))</f>
        <v>Low</v>
      </c>
      <c r="M2392" s="13">
        <f>(StockData[[#This Row],[close]] - StockData[[#This Row],[open]] )/ StockData[[#This Row],[open]]</f>
        <v>3.755017480253807E-3</v>
      </c>
      <c r="N2392" s="27">
        <f>IF(StockData[[#This Row],[change%]] &gt; 0.02, 0.9, IF(StockData[[#This Row],[change%]] &lt; -0.02, -0.9, 0))</f>
        <v>0</v>
      </c>
      <c r="O2392" s="27" t="str">
        <f>IF(StockData[[#This Row],[sentiment score]] &gt; 0.5, "Positive", IF(StockData[[#This Row],[sentiment score]] &lt; -0.5, "Negative", "Neutral"))</f>
        <v>Neutral</v>
      </c>
    </row>
    <row r="2393" spans="1:15" x14ac:dyDescent="0.3">
      <c r="A2393" s="1">
        <v>42356</v>
      </c>
      <c r="B2393" s="2">
        <v>232.89</v>
      </c>
      <c r="C2393" s="2">
        <v>235.9</v>
      </c>
      <c r="D2393" s="2">
        <v>229.29</v>
      </c>
      <c r="E2393" s="2">
        <v>230.46</v>
      </c>
      <c r="F2393" s="2">
        <v>3014170</v>
      </c>
      <c r="G2393" s="27" t="str">
        <f>TEXT(StockData[[#This Row],[Date]],"dddd")</f>
        <v>Friday</v>
      </c>
      <c r="H2393" s="27" t="str">
        <f>TEXT(StockData[[#This Row],[Date]],"mmm yyyy")</f>
        <v>Dec 2015</v>
      </c>
      <c r="I2393" s="2">
        <f>StockData[[#This Row],[high]] - StockData[[#This Row],[low]]</f>
        <v>6.6100000000000136</v>
      </c>
      <c r="J2393" s="27" t="str">
        <f>IF(StockData[[#This Row],[high]]=_xlfn.MAXIFS(StockData[high],StockData[Date],"&lt;="&amp;StockData[[#This Row],[Date]]),"New High","Repeat")</f>
        <v>Repeat</v>
      </c>
      <c r="K2393" s="27" t="str">
        <f>IF(StockData[[#This Row],[Spread]]&lt;5,"Low",IF(StockData[[#This Row],[Spread]]&lt;=15,"Medium","High"))</f>
        <v>Medium</v>
      </c>
      <c r="L2393" s="27" t="str">
        <f>IF(StockData[[#This Row],[Spread]] &gt; AVERAGE(StockData[Spread]) * 1.2, "High", IF(StockData[[#This Row],[Spread]] &lt; AVERAGE(StockData[Spread]) * 0.8, "Low", "Medium"))</f>
        <v>Low</v>
      </c>
      <c r="M2393" s="13">
        <f>(StockData[[#This Row],[close]] - StockData[[#This Row],[open]] )/ StockData[[#This Row],[open]]</f>
        <v>-1.0434110524281757E-2</v>
      </c>
      <c r="N2393" s="27">
        <f>IF(StockData[[#This Row],[change%]] &gt; 0.02, 0.9, IF(StockData[[#This Row],[change%]] &lt; -0.02, -0.9, 0))</f>
        <v>0</v>
      </c>
      <c r="O2393" s="27" t="str">
        <f>IF(StockData[[#This Row],[sentiment score]] &gt; 0.5, "Positive", IF(StockData[[#This Row],[sentiment score]] &lt; -0.5, "Negative", "Neutral"))</f>
        <v>Neutral</v>
      </c>
    </row>
    <row r="2394" spans="1:15" x14ac:dyDescent="0.3">
      <c r="A2394" s="1">
        <v>42355</v>
      </c>
      <c r="B2394" s="2">
        <v>233.94</v>
      </c>
      <c r="C2394" s="2">
        <v>237.76</v>
      </c>
      <c r="D2394" s="2">
        <v>229.81489999999999</v>
      </c>
      <c r="E2394" s="2">
        <v>233.39</v>
      </c>
      <c r="F2394" s="2">
        <v>3298638</v>
      </c>
      <c r="G2394" s="27" t="str">
        <f>TEXT(StockData[[#This Row],[Date]],"dddd")</f>
        <v>Thursday</v>
      </c>
      <c r="H2394" s="27" t="str">
        <f>TEXT(StockData[[#This Row],[Date]],"mmm yyyy")</f>
        <v>Dec 2015</v>
      </c>
      <c r="I2394" s="2">
        <f>StockData[[#This Row],[high]] - StockData[[#This Row],[low]]</f>
        <v>7.9450999999999965</v>
      </c>
      <c r="J2394" s="27" t="str">
        <f>IF(StockData[[#This Row],[high]]=_xlfn.MAXIFS(StockData[high],StockData[Date],"&lt;="&amp;StockData[[#This Row],[Date]]),"New High","Repeat")</f>
        <v>Repeat</v>
      </c>
      <c r="K2394" s="27" t="str">
        <f>IF(StockData[[#This Row],[Spread]]&lt;5,"Low",IF(StockData[[#This Row],[Spread]]&lt;=15,"Medium","High"))</f>
        <v>Medium</v>
      </c>
      <c r="L2394" s="27" t="str">
        <f>IF(StockData[[#This Row],[Spread]] &gt; AVERAGE(StockData[Spread]) * 1.2, "High", IF(StockData[[#This Row],[Spread]] &lt; AVERAGE(StockData[Spread]) * 0.8, "Low", "Medium"))</f>
        <v>Low</v>
      </c>
      <c r="M2394" s="13">
        <f>(StockData[[#This Row],[close]] - StockData[[#This Row],[open]] )/ StockData[[#This Row],[open]]</f>
        <v>-2.3510301786783421E-3</v>
      </c>
      <c r="N2394" s="27">
        <f>IF(StockData[[#This Row],[change%]] &gt; 0.02, 0.9, IF(StockData[[#This Row],[change%]] &lt; -0.02, -0.9, 0))</f>
        <v>0</v>
      </c>
      <c r="O2394" s="27" t="str">
        <f>IF(StockData[[#This Row],[sentiment score]] &gt; 0.5, "Positive", IF(StockData[[#This Row],[sentiment score]] &lt; -0.5, "Negative", "Neutral"))</f>
        <v>Neutral</v>
      </c>
    </row>
    <row r="2395" spans="1:15" x14ac:dyDescent="0.3">
      <c r="A2395" s="1">
        <v>42354</v>
      </c>
      <c r="B2395" s="2">
        <v>222.1</v>
      </c>
      <c r="C2395" s="2">
        <v>234.88</v>
      </c>
      <c r="D2395" s="2">
        <v>220.73</v>
      </c>
      <c r="E2395" s="2">
        <v>234.51</v>
      </c>
      <c r="F2395" s="2">
        <v>5104341</v>
      </c>
      <c r="G2395" s="27" t="str">
        <f>TEXT(StockData[[#This Row],[Date]],"dddd")</f>
        <v>Wednesday</v>
      </c>
      <c r="H2395" s="27" t="str">
        <f>TEXT(StockData[[#This Row],[Date]],"mmm yyyy")</f>
        <v>Dec 2015</v>
      </c>
      <c r="I2395" s="2">
        <f>StockData[[#This Row],[high]] - StockData[[#This Row],[low]]</f>
        <v>14.150000000000006</v>
      </c>
      <c r="J2395" s="27" t="str">
        <f>IF(StockData[[#This Row],[high]]=_xlfn.MAXIFS(StockData[high],StockData[Date],"&lt;="&amp;StockData[[#This Row],[Date]]),"New High","Repeat")</f>
        <v>Repeat</v>
      </c>
      <c r="K2395" s="27" t="str">
        <f>IF(StockData[[#This Row],[Spread]]&lt;5,"Low",IF(StockData[[#This Row],[Spread]]&lt;=15,"Medium","High"))</f>
        <v>Medium</v>
      </c>
      <c r="L2395" s="27" t="str">
        <f>IF(StockData[[#This Row],[Spread]] &gt; AVERAGE(StockData[Spread]) * 1.2, "High", IF(StockData[[#This Row],[Spread]] &lt; AVERAGE(StockData[Spread]) * 0.8, "Low", "Medium"))</f>
        <v>Medium</v>
      </c>
      <c r="M2395" s="13">
        <f>(StockData[[#This Row],[close]] - StockData[[#This Row],[open]] )/ StockData[[#This Row],[open]]</f>
        <v>5.5875731652408812E-2</v>
      </c>
      <c r="N2395" s="27">
        <f>IF(StockData[[#This Row],[change%]] &gt; 0.02, 0.9, IF(StockData[[#This Row],[change%]] &lt; -0.02, -0.9, 0))</f>
        <v>0.9</v>
      </c>
      <c r="O2395" s="27" t="str">
        <f>IF(StockData[[#This Row],[sentiment score]] &gt; 0.5, "Positive", IF(StockData[[#This Row],[sentiment score]] &lt; -0.5, "Negative", "Neutral"))</f>
        <v>Positive</v>
      </c>
    </row>
    <row r="2396" spans="1:15" x14ac:dyDescent="0.3">
      <c r="A2396" s="1">
        <v>42353</v>
      </c>
      <c r="B2396" s="2">
        <v>221.82</v>
      </c>
      <c r="C2396" s="2">
        <v>222.22</v>
      </c>
      <c r="D2396" s="2">
        <v>218</v>
      </c>
      <c r="E2396" s="2">
        <v>221.09</v>
      </c>
      <c r="F2396" s="2">
        <v>2244424</v>
      </c>
      <c r="G2396" s="27" t="str">
        <f>TEXT(StockData[[#This Row],[Date]],"dddd")</f>
        <v>Tuesday</v>
      </c>
      <c r="H2396" s="27" t="str">
        <f>TEXT(StockData[[#This Row],[Date]],"mmm yyyy")</f>
        <v>Dec 2015</v>
      </c>
      <c r="I2396" s="2">
        <f>StockData[[#This Row],[high]] - StockData[[#This Row],[low]]</f>
        <v>4.2199999999999989</v>
      </c>
      <c r="J2396" s="27" t="str">
        <f>IF(StockData[[#This Row],[high]]=_xlfn.MAXIFS(StockData[high],StockData[Date],"&lt;="&amp;StockData[[#This Row],[Date]]),"New High","Repeat")</f>
        <v>Repeat</v>
      </c>
      <c r="K2396" s="27" t="str">
        <f>IF(StockData[[#This Row],[Spread]]&lt;5,"Low",IF(StockData[[#This Row],[Spread]]&lt;=15,"Medium","High"))</f>
        <v>Low</v>
      </c>
      <c r="L2396" s="27" t="str">
        <f>IF(StockData[[#This Row],[Spread]] &gt; AVERAGE(StockData[Spread]) * 1.2, "High", IF(StockData[[#This Row],[Spread]] &lt; AVERAGE(StockData[Spread]) * 0.8, "Low", "Medium"))</f>
        <v>Low</v>
      </c>
      <c r="M2396" s="13">
        <f>(StockData[[#This Row],[close]] - StockData[[#This Row],[open]] )/ StockData[[#This Row],[open]]</f>
        <v>-3.2909566315029743E-3</v>
      </c>
      <c r="N2396" s="27">
        <f>IF(StockData[[#This Row],[change%]] &gt; 0.02, 0.9, IF(StockData[[#This Row],[change%]] &lt; -0.02, -0.9, 0))</f>
        <v>0</v>
      </c>
      <c r="O2396" s="27" t="str">
        <f>IF(StockData[[#This Row],[sentiment score]] &gt; 0.5, "Positive", IF(StockData[[#This Row],[sentiment score]] &lt; -0.5, "Negative", "Neutral"))</f>
        <v>Neutral</v>
      </c>
    </row>
    <row r="2397" spans="1:15" x14ac:dyDescent="0.3">
      <c r="A2397" s="1">
        <v>42352</v>
      </c>
      <c r="B2397" s="2">
        <v>217.51</v>
      </c>
      <c r="C2397" s="2">
        <v>220.92</v>
      </c>
      <c r="D2397" s="2">
        <v>214.87</v>
      </c>
      <c r="E2397" s="2">
        <v>218.58</v>
      </c>
      <c r="F2397" s="2">
        <v>2831518</v>
      </c>
      <c r="G2397" s="27" t="str">
        <f>TEXT(StockData[[#This Row],[Date]],"dddd")</f>
        <v>Monday</v>
      </c>
      <c r="H2397" s="27" t="str">
        <f>TEXT(StockData[[#This Row],[Date]],"mmm yyyy")</f>
        <v>Dec 2015</v>
      </c>
      <c r="I2397" s="2">
        <f>StockData[[#This Row],[high]] - StockData[[#This Row],[low]]</f>
        <v>6.0499999999999829</v>
      </c>
      <c r="J2397" s="27" t="str">
        <f>IF(StockData[[#This Row],[high]]=_xlfn.MAXIFS(StockData[high],StockData[Date],"&lt;="&amp;StockData[[#This Row],[Date]]),"New High","Repeat")</f>
        <v>Repeat</v>
      </c>
      <c r="K2397" s="27" t="str">
        <f>IF(StockData[[#This Row],[Spread]]&lt;5,"Low",IF(StockData[[#This Row],[Spread]]&lt;=15,"Medium","High"))</f>
        <v>Medium</v>
      </c>
      <c r="L2397" s="27" t="str">
        <f>IF(StockData[[#This Row],[Spread]] &gt; AVERAGE(StockData[Spread]) * 1.2, "High", IF(StockData[[#This Row],[Spread]] &lt; AVERAGE(StockData[Spread]) * 0.8, "Low", "Medium"))</f>
        <v>Low</v>
      </c>
      <c r="M2397" s="13">
        <f>(StockData[[#This Row],[close]] - StockData[[#This Row],[open]] )/ StockData[[#This Row],[open]]</f>
        <v>4.919314054526328E-3</v>
      </c>
      <c r="N2397" s="27">
        <f>IF(StockData[[#This Row],[change%]] &gt; 0.02, 0.9, IF(StockData[[#This Row],[change%]] &lt; -0.02, -0.9, 0))</f>
        <v>0</v>
      </c>
      <c r="O2397" s="27" t="str">
        <f>IF(StockData[[#This Row],[sentiment score]] &gt; 0.5, "Positive", IF(StockData[[#This Row],[sentiment score]] &lt; -0.5, "Negative", "Neutral"))</f>
        <v>Neutral</v>
      </c>
    </row>
    <row r="2398" spans="1:15" x14ac:dyDescent="0.3">
      <c r="A2398" s="1">
        <v>42349</v>
      </c>
      <c r="B2398" s="2">
        <v>225.24</v>
      </c>
      <c r="C2398" s="2">
        <v>225.75</v>
      </c>
      <c r="D2398" s="2">
        <v>216.64</v>
      </c>
      <c r="E2398" s="2">
        <v>217.02</v>
      </c>
      <c r="F2398" s="2">
        <v>3268726</v>
      </c>
      <c r="G2398" s="27" t="str">
        <f>TEXT(StockData[[#This Row],[Date]],"dddd")</f>
        <v>Friday</v>
      </c>
      <c r="H2398" s="27" t="str">
        <f>TEXT(StockData[[#This Row],[Date]],"mmm yyyy")</f>
        <v>Dec 2015</v>
      </c>
      <c r="I2398" s="2">
        <f>StockData[[#This Row],[high]] - StockData[[#This Row],[low]]</f>
        <v>9.1100000000000136</v>
      </c>
      <c r="J2398" s="27" t="str">
        <f>IF(StockData[[#This Row],[high]]=_xlfn.MAXIFS(StockData[high],StockData[Date],"&lt;="&amp;StockData[[#This Row],[Date]]),"New High","Repeat")</f>
        <v>Repeat</v>
      </c>
      <c r="K2398" s="27" t="str">
        <f>IF(StockData[[#This Row],[Spread]]&lt;5,"Low",IF(StockData[[#This Row],[Spread]]&lt;=15,"Medium","High"))</f>
        <v>Medium</v>
      </c>
      <c r="L2398" s="27" t="str">
        <f>IF(StockData[[#This Row],[Spread]] &gt; AVERAGE(StockData[Spread]) * 1.2, "High", IF(StockData[[#This Row],[Spread]] &lt; AVERAGE(StockData[Spread]) * 0.8, "Low", "Medium"))</f>
        <v>Low</v>
      </c>
      <c r="M2398" s="13">
        <f>(StockData[[#This Row],[close]] - StockData[[#This Row],[open]] )/ StockData[[#This Row],[open]]</f>
        <v>-3.6494405966968561E-2</v>
      </c>
      <c r="N2398" s="27">
        <f>IF(StockData[[#This Row],[change%]] &gt; 0.02, 0.9, IF(StockData[[#This Row],[change%]] &lt; -0.02, -0.9, 0))</f>
        <v>-0.9</v>
      </c>
      <c r="O2398" s="27" t="str">
        <f>IF(StockData[[#This Row],[sentiment score]] &gt; 0.5, "Positive", IF(StockData[[#This Row],[sentiment score]] &lt; -0.5, "Negative", "Neutral"))</f>
        <v>Negative</v>
      </c>
    </row>
    <row r="2399" spans="1:15" x14ac:dyDescent="0.3">
      <c r="A2399" s="1">
        <v>42348</v>
      </c>
      <c r="B2399" s="2">
        <v>224.71</v>
      </c>
      <c r="C2399" s="2">
        <v>228.49</v>
      </c>
      <c r="D2399" s="2">
        <v>223.64</v>
      </c>
      <c r="E2399" s="2">
        <v>227.07</v>
      </c>
      <c r="F2399" s="2">
        <v>2071692</v>
      </c>
      <c r="G2399" s="27" t="str">
        <f>TEXT(StockData[[#This Row],[Date]],"dddd")</f>
        <v>Thursday</v>
      </c>
      <c r="H2399" s="27" t="str">
        <f>TEXT(StockData[[#This Row],[Date]],"mmm yyyy")</f>
        <v>Dec 2015</v>
      </c>
      <c r="I2399" s="2">
        <f>StockData[[#This Row],[high]] - StockData[[#This Row],[low]]</f>
        <v>4.8500000000000227</v>
      </c>
      <c r="J2399" s="27" t="str">
        <f>IF(StockData[[#This Row],[high]]=_xlfn.MAXIFS(StockData[high],StockData[Date],"&lt;="&amp;StockData[[#This Row],[Date]]),"New High","Repeat")</f>
        <v>Repeat</v>
      </c>
      <c r="K2399" s="27" t="str">
        <f>IF(StockData[[#This Row],[Spread]]&lt;5,"Low",IF(StockData[[#This Row],[Spread]]&lt;=15,"Medium","High"))</f>
        <v>Low</v>
      </c>
      <c r="L2399" s="27" t="str">
        <f>IF(StockData[[#This Row],[Spread]] &gt; AVERAGE(StockData[Spread]) * 1.2, "High", IF(StockData[[#This Row],[Spread]] &lt; AVERAGE(StockData[Spread]) * 0.8, "Low", "Medium"))</f>
        <v>Low</v>
      </c>
      <c r="M2399" s="13">
        <f>(StockData[[#This Row],[close]] - StockData[[#This Row],[open]] )/ StockData[[#This Row],[open]]</f>
        <v>1.0502425348226537E-2</v>
      </c>
      <c r="N2399" s="27">
        <f>IF(StockData[[#This Row],[change%]] &gt; 0.02, 0.9, IF(StockData[[#This Row],[change%]] &lt; -0.02, -0.9, 0))</f>
        <v>0</v>
      </c>
      <c r="O2399" s="27" t="str">
        <f>IF(StockData[[#This Row],[sentiment score]] &gt; 0.5, "Positive", IF(StockData[[#This Row],[sentiment score]] &lt; -0.5, "Negative", "Neutral"))</f>
        <v>Neutral</v>
      </c>
    </row>
    <row r="2400" spans="1:15" x14ac:dyDescent="0.3">
      <c r="A2400" s="1">
        <v>42347</v>
      </c>
      <c r="B2400" s="2">
        <v>226.7</v>
      </c>
      <c r="C2400" s="2">
        <v>227.5</v>
      </c>
      <c r="D2400" s="2">
        <v>220.72</v>
      </c>
      <c r="E2400" s="2">
        <v>224.52</v>
      </c>
      <c r="F2400" s="2">
        <v>3057753</v>
      </c>
      <c r="G2400" s="27" t="str">
        <f>TEXT(StockData[[#This Row],[Date]],"dddd")</f>
        <v>Wednesday</v>
      </c>
      <c r="H2400" s="27" t="str">
        <f>TEXT(StockData[[#This Row],[Date]],"mmm yyyy")</f>
        <v>Dec 2015</v>
      </c>
      <c r="I2400" s="2">
        <f>StockData[[#This Row],[high]] - StockData[[#This Row],[low]]</f>
        <v>6.7800000000000011</v>
      </c>
      <c r="J2400" s="27" t="str">
        <f>IF(StockData[[#This Row],[high]]=_xlfn.MAXIFS(StockData[high],StockData[Date],"&lt;="&amp;StockData[[#This Row],[Date]]),"New High","Repeat")</f>
        <v>Repeat</v>
      </c>
      <c r="K2400" s="27" t="str">
        <f>IF(StockData[[#This Row],[Spread]]&lt;5,"Low",IF(StockData[[#This Row],[Spread]]&lt;=15,"Medium","High"))</f>
        <v>Medium</v>
      </c>
      <c r="L2400" s="27" t="str">
        <f>IF(StockData[[#This Row],[Spread]] &gt; AVERAGE(StockData[Spread]) * 1.2, "High", IF(StockData[[#This Row],[Spread]] &lt; AVERAGE(StockData[Spread]) * 0.8, "Low", "Medium"))</f>
        <v>Low</v>
      </c>
      <c r="M2400" s="13">
        <f>(StockData[[#This Row],[close]] - StockData[[#This Row],[open]] )/ StockData[[#This Row],[open]]</f>
        <v>-9.6162329069253566E-3</v>
      </c>
      <c r="N2400" s="27">
        <f>IF(StockData[[#This Row],[change%]] &gt; 0.02, 0.9, IF(StockData[[#This Row],[change%]] &lt; -0.02, -0.9, 0))</f>
        <v>0</v>
      </c>
      <c r="O2400" s="27" t="str">
        <f>IF(StockData[[#This Row],[sentiment score]] &gt; 0.5, "Positive", IF(StockData[[#This Row],[sentiment score]] &lt; -0.5, "Negative", "Neutral"))</f>
        <v>Neutral</v>
      </c>
    </row>
    <row r="2401" spans="1:15" x14ac:dyDescent="0.3">
      <c r="A2401" s="1">
        <v>42346</v>
      </c>
      <c r="B2401" s="2">
        <v>227.52</v>
      </c>
      <c r="C2401" s="2">
        <v>228.8</v>
      </c>
      <c r="D2401" s="2">
        <v>224.2</v>
      </c>
      <c r="E2401" s="2">
        <v>226.72</v>
      </c>
      <c r="F2401" s="2">
        <v>2687636</v>
      </c>
      <c r="G2401" s="27" t="str">
        <f>TEXT(StockData[[#This Row],[Date]],"dddd")</f>
        <v>Tuesday</v>
      </c>
      <c r="H2401" s="27" t="str">
        <f>TEXT(StockData[[#This Row],[Date]],"mmm yyyy")</f>
        <v>Dec 2015</v>
      </c>
      <c r="I2401" s="2">
        <f>StockData[[#This Row],[high]] - StockData[[#This Row],[low]]</f>
        <v>4.6000000000000227</v>
      </c>
      <c r="J2401" s="27" t="str">
        <f>IF(StockData[[#This Row],[high]]=_xlfn.MAXIFS(StockData[high],StockData[Date],"&lt;="&amp;StockData[[#This Row],[Date]]),"New High","Repeat")</f>
        <v>Repeat</v>
      </c>
      <c r="K2401" s="27" t="str">
        <f>IF(StockData[[#This Row],[Spread]]&lt;5,"Low",IF(StockData[[#This Row],[Spread]]&lt;=15,"Medium","High"))</f>
        <v>Low</v>
      </c>
      <c r="L2401" s="27" t="str">
        <f>IF(StockData[[#This Row],[Spread]] &gt; AVERAGE(StockData[Spread]) * 1.2, "High", IF(StockData[[#This Row],[Spread]] &lt; AVERAGE(StockData[Spread]) * 0.8, "Low", "Medium"))</f>
        <v>Low</v>
      </c>
      <c r="M2401" s="13">
        <f>(StockData[[#This Row],[close]] - StockData[[#This Row],[open]] )/ StockData[[#This Row],[open]]</f>
        <v>-3.5161744022504013E-3</v>
      </c>
      <c r="N2401" s="27">
        <f>IF(StockData[[#This Row],[change%]] &gt; 0.02, 0.9, IF(StockData[[#This Row],[change%]] &lt; -0.02, -0.9, 0))</f>
        <v>0</v>
      </c>
      <c r="O2401" s="27" t="str">
        <f>IF(StockData[[#This Row],[sentiment score]] &gt; 0.5, "Positive", IF(StockData[[#This Row],[sentiment score]] &lt; -0.5, "Negative", "Neutral"))</f>
        <v>Neutral</v>
      </c>
    </row>
    <row r="2402" spans="1:15" x14ac:dyDescent="0.3">
      <c r="A2402" s="1">
        <v>42345</v>
      </c>
      <c r="B2402" s="2">
        <v>227.7</v>
      </c>
      <c r="C2402" s="2">
        <v>235.63</v>
      </c>
      <c r="D2402" s="2">
        <v>226.15</v>
      </c>
      <c r="E2402" s="2">
        <v>231.13</v>
      </c>
      <c r="F2402" s="2">
        <v>3144223</v>
      </c>
      <c r="G2402" s="27" t="str">
        <f>TEXT(StockData[[#This Row],[Date]],"dddd")</f>
        <v>Monday</v>
      </c>
      <c r="H2402" s="27" t="str">
        <f>TEXT(StockData[[#This Row],[Date]],"mmm yyyy")</f>
        <v>Dec 2015</v>
      </c>
      <c r="I2402" s="2">
        <f>StockData[[#This Row],[high]] - StockData[[#This Row],[low]]</f>
        <v>9.4799999999999898</v>
      </c>
      <c r="J2402" s="27" t="str">
        <f>IF(StockData[[#This Row],[high]]=_xlfn.MAXIFS(StockData[high],StockData[Date],"&lt;="&amp;StockData[[#This Row],[Date]]),"New High","Repeat")</f>
        <v>Repeat</v>
      </c>
      <c r="K2402" s="27" t="str">
        <f>IF(StockData[[#This Row],[Spread]]&lt;5,"Low",IF(StockData[[#This Row],[Spread]]&lt;=15,"Medium","High"))</f>
        <v>Medium</v>
      </c>
      <c r="L2402" s="27" t="str">
        <f>IF(StockData[[#This Row],[Spread]] &gt; AVERAGE(StockData[Spread]) * 1.2, "High", IF(StockData[[#This Row],[Spread]] &lt; AVERAGE(StockData[Spread]) * 0.8, "Low", "Medium"))</f>
        <v>Low</v>
      </c>
      <c r="M2402" s="13">
        <f>(StockData[[#This Row],[close]] - StockData[[#This Row],[open]] )/ StockData[[#This Row],[open]]</f>
        <v>1.5063680281071617E-2</v>
      </c>
      <c r="N2402" s="27">
        <f>IF(StockData[[#This Row],[change%]] &gt; 0.02, 0.9, IF(StockData[[#This Row],[change%]] &lt; -0.02, -0.9, 0))</f>
        <v>0</v>
      </c>
      <c r="O2402" s="27" t="str">
        <f>IF(StockData[[#This Row],[sentiment score]] &gt; 0.5, "Positive", IF(StockData[[#This Row],[sentiment score]] &lt; -0.5, "Negative", "Neutral"))</f>
        <v>Neutral</v>
      </c>
    </row>
    <row r="2403" spans="1:15" x14ac:dyDescent="0.3">
      <c r="A2403" s="1">
        <v>42342</v>
      </c>
      <c r="B2403" s="2">
        <v>232.46</v>
      </c>
      <c r="C2403" s="2">
        <v>233.27</v>
      </c>
      <c r="D2403" s="2">
        <v>227.66</v>
      </c>
      <c r="E2403" s="2">
        <v>230.38</v>
      </c>
      <c r="F2403" s="2">
        <v>2573603</v>
      </c>
      <c r="G2403" s="27" t="str">
        <f>TEXT(StockData[[#This Row],[Date]],"dddd")</f>
        <v>Friday</v>
      </c>
      <c r="H2403" s="27" t="str">
        <f>TEXT(StockData[[#This Row],[Date]],"mmm yyyy")</f>
        <v>Dec 2015</v>
      </c>
      <c r="I2403" s="2">
        <f>StockData[[#This Row],[high]] - StockData[[#This Row],[low]]</f>
        <v>5.6100000000000136</v>
      </c>
      <c r="J2403" s="27" t="str">
        <f>IF(StockData[[#This Row],[high]]=_xlfn.MAXIFS(StockData[high],StockData[Date],"&lt;="&amp;StockData[[#This Row],[Date]]),"New High","Repeat")</f>
        <v>Repeat</v>
      </c>
      <c r="K2403" s="27" t="str">
        <f>IF(StockData[[#This Row],[Spread]]&lt;5,"Low",IF(StockData[[#This Row],[Spread]]&lt;=15,"Medium","High"))</f>
        <v>Medium</v>
      </c>
      <c r="L2403" s="27" t="str">
        <f>IF(StockData[[#This Row],[Spread]] &gt; AVERAGE(StockData[Spread]) * 1.2, "High", IF(StockData[[#This Row],[Spread]] &lt; AVERAGE(StockData[Spread]) * 0.8, "Low", "Medium"))</f>
        <v>Low</v>
      </c>
      <c r="M2403" s="13">
        <f>(StockData[[#This Row],[close]] - StockData[[#This Row],[open]] )/ StockData[[#This Row],[open]]</f>
        <v>-8.9477759614557881E-3</v>
      </c>
      <c r="N2403" s="27">
        <f>IF(StockData[[#This Row],[change%]] &gt; 0.02, 0.9, IF(StockData[[#This Row],[change%]] &lt; -0.02, -0.9, 0))</f>
        <v>0</v>
      </c>
      <c r="O2403" s="27" t="str">
        <f>IF(StockData[[#This Row],[sentiment score]] &gt; 0.5, "Positive", IF(StockData[[#This Row],[sentiment score]] &lt; -0.5, "Negative", "Neutral"))</f>
        <v>Neutral</v>
      </c>
    </row>
    <row r="2404" spans="1:15" x14ac:dyDescent="0.3">
      <c r="A2404" s="1">
        <v>42341</v>
      </c>
      <c r="B2404" s="2">
        <v>235.48</v>
      </c>
      <c r="C2404" s="2">
        <v>237.45</v>
      </c>
      <c r="D2404" s="2">
        <v>230</v>
      </c>
      <c r="E2404" s="2">
        <v>232.71</v>
      </c>
      <c r="F2404" s="2">
        <v>2939564</v>
      </c>
      <c r="G2404" s="27" t="str">
        <f>TEXT(StockData[[#This Row],[Date]],"dddd")</f>
        <v>Thursday</v>
      </c>
      <c r="H2404" s="27" t="str">
        <f>TEXT(StockData[[#This Row],[Date]],"mmm yyyy")</f>
        <v>Dec 2015</v>
      </c>
      <c r="I2404" s="2">
        <f>StockData[[#This Row],[high]] - StockData[[#This Row],[low]]</f>
        <v>7.4499999999999886</v>
      </c>
      <c r="J2404" s="27" t="str">
        <f>IF(StockData[[#This Row],[high]]=_xlfn.MAXIFS(StockData[high],StockData[Date],"&lt;="&amp;StockData[[#This Row],[Date]]),"New High","Repeat")</f>
        <v>Repeat</v>
      </c>
      <c r="K2404" s="27" t="str">
        <f>IF(StockData[[#This Row],[Spread]]&lt;5,"Low",IF(StockData[[#This Row],[Spread]]&lt;=15,"Medium","High"))</f>
        <v>Medium</v>
      </c>
      <c r="L2404" s="27" t="str">
        <f>IF(StockData[[#This Row],[Spread]] &gt; AVERAGE(StockData[Spread]) * 1.2, "High", IF(StockData[[#This Row],[Spread]] &lt; AVERAGE(StockData[Spread]) * 0.8, "Low", "Medium"))</f>
        <v>Low</v>
      </c>
      <c r="M2404" s="13">
        <f>(StockData[[#This Row],[close]] - StockData[[#This Row],[open]] )/ StockData[[#This Row],[open]]</f>
        <v>-1.1763207066417453E-2</v>
      </c>
      <c r="N2404" s="27">
        <f>IF(StockData[[#This Row],[change%]] &gt; 0.02, 0.9, IF(StockData[[#This Row],[change%]] &lt; -0.02, -0.9, 0))</f>
        <v>0</v>
      </c>
      <c r="O2404" s="27" t="str">
        <f>IF(StockData[[#This Row],[sentiment score]] &gt; 0.5, "Positive", IF(StockData[[#This Row],[sentiment score]] &lt; -0.5, "Negative", "Neutral"))</f>
        <v>Neutral</v>
      </c>
    </row>
    <row r="2405" spans="1:15" x14ac:dyDescent="0.3">
      <c r="A2405" s="1">
        <v>42340</v>
      </c>
      <c r="B2405" s="2">
        <v>237</v>
      </c>
      <c r="C2405" s="2">
        <v>238.6</v>
      </c>
      <c r="D2405" s="2">
        <v>231.23</v>
      </c>
      <c r="E2405" s="2">
        <v>231.99</v>
      </c>
      <c r="F2405" s="2">
        <v>2981468</v>
      </c>
      <c r="G2405" s="27" t="str">
        <f>TEXT(StockData[[#This Row],[Date]],"dddd")</f>
        <v>Wednesday</v>
      </c>
      <c r="H2405" s="27" t="str">
        <f>TEXT(StockData[[#This Row],[Date]],"mmm yyyy")</f>
        <v>Dec 2015</v>
      </c>
      <c r="I2405" s="2">
        <f>StockData[[#This Row],[high]] - StockData[[#This Row],[low]]</f>
        <v>7.3700000000000045</v>
      </c>
      <c r="J2405" s="27" t="str">
        <f>IF(StockData[[#This Row],[high]]=_xlfn.MAXIFS(StockData[high],StockData[Date],"&lt;="&amp;StockData[[#This Row],[Date]]),"New High","Repeat")</f>
        <v>Repeat</v>
      </c>
      <c r="K2405" s="27" t="str">
        <f>IF(StockData[[#This Row],[Spread]]&lt;5,"Low",IF(StockData[[#This Row],[Spread]]&lt;=15,"Medium","High"))</f>
        <v>Medium</v>
      </c>
      <c r="L2405" s="27" t="str">
        <f>IF(StockData[[#This Row],[Spread]] &gt; AVERAGE(StockData[Spread]) * 1.2, "High", IF(StockData[[#This Row],[Spread]] &lt; AVERAGE(StockData[Spread]) * 0.8, "Low", "Medium"))</f>
        <v>Low</v>
      </c>
      <c r="M2405" s="13">
        <f>(StockData[[#This Row],[close]] - StockData[[#This Row],[open]] )/ StockData[[#This Row],[open]]</f>
        <v>-2.1139240506329076E-2</v>
      </c>
      <c r="N2405" s="27">
        <f>IF(StockData[[#This Row],[change%]] &gt; 0.02, 0.9, IF(StockData[[#This Row],[change%]] &lt; -0.02, -0.9, 0))</f>
        <v>-0.9</v>
      </c>
      <c r="O2405" s="27" t="str">
        <f>IF(StockData[[#This Row],[sentiment score]] &gt; 0.5, "Positive", IF(StockData[[#This Row],[sentiment score]] &lt; -0.5, "Negative", "Neutral"))</f>
        <v>Negative</v>
      </c>
    </row>
    <row r="2406" spans="1:15" x14ac:dyDescent="0.3">
      <c r="A2406" s="1">
        <v>42339</v>
      </c>
      <c r="B2406" s="2">
        <v>231.06</v>
      </c>
      <c r="C2406" s="2">
        <v>238</v>
      </c>
      <c r="D2406" s="2">
        <v>231.05</v>
      </c>
      <c r="E2406" s="2">
        <v>237.19</v>
      </c>
      <c r="F2406" s="2">
        <v>3733955</v>
      </c>
      <c r="G2406" s="27" t="str">
        <f>TEXT(StockData[[#This Row],[Date]],"dddd")</f>
        <v>Tuesday</v>
      </c>
      <c r="H2406" s="27" t="str">
        <f>TEXT(StockData[[#This Row],[Date]],"mmm yyyy")</f>
        <v>Dec 2015</v>
      </c>
      <c r="I2406" s="2">
        <f>StockData[[#This Row],[high]] - StockData[[#This Row],[low]]</f>
        <v>6.9499999999999886</v>
      </c>
      <c r="J2406" s="27" t="str">
        <f>IF(StockData[[#This Row],[high]]=_xlfn.MAXIFS(StockData[high],StockData[Date],"&lt;="&amp;StockData[[#This Row],[Date]]),"New High","Repeat")</f>
        <v>Repeat</v>
      </c>
      <c r="K2406" s="27" t="str">
        <f>IF(StockData[[#This Row],[Spread]]&lt;5,"Low",IF(StockData[[#This Row],[Spread]]&lt;=15,"Medium","High"))</f>
        <v>Medium</v>
      </c>
      <c r="L2406" s="27" t="str">
        <f>IF(StockData[[#This Row],[Spread]] &gt; AVERAGE(StockData[Spread]) * 1.2, "High", IF(StockData[[#This Row],[Spread]] &lt; AVERAGE(StockData[Spread]) * 0.8, "Low", "Medium"))</f>
        <v>Low</v>
      </c>
      <c r="M2406" s="13">
        <f>(StockData[[#This Row],[close]] - StockData[[#This Row],[open]] )/ StockData[[#This Row],[open]]</f>
        <v>2.6529905652211527E-2</v>
      </c>
      <c r="N2406" s="27">
        <f>IF(StockData[[#This Row],[change%]] &gt; 0.02, 0.9, IF(StockData[[#This Row],[change%]] &lt; -0.02, -0.9, 0))</f>
        <v>0.9</v>
      </c>
      <c r="O2406" s="27" t="str">
        <f>IF(StockData[[#This Row],[sentiment score]] &gt; 0.5, "Positive", IF(StockData[[#This Row],[sentiment score]] &lt; -0.5, "Negative", "Neutral"))</f>
        <v>Positive</v>
      </c>
    </row>
    <row r="2407" spans="1:15" x14ac:dyDescent="0.3">
      <c r="A2407" s="1">
        <v>42338</v>
      </c>
      <c r="B2407" s="2">
        <v>231.79</v>
      </c>
      <c r="C2407" s="2">
        <v>234.28</v>
      </c>
      <c r="D2407" s="2">
        <v>229.08</v>
      </c>
      <c r="E2407" s="2">
        <v>230.26</v>
      </c>
      <c r="F2407" s="2">
        <v>2659813</v>
      </c>
      <c r="G2407" s="27" t="str">
        <f>TEXT(StockData[[#This Row],[Date]],"dddd")</f>
        <v>Monday</v>
      </c>
      <c r="H2407" s="27" t="str">
        <f>TEXT(StockData[[#This Row],[Date]],"mmm yyyy")</f>
        <v>Nov 2015</v>
      </c>
      <c r="I2407" s="2">
        <f>StockData[[#This Row],[high]] - StockData[[#This Row],[low]]</f>
        <v>5.1999999999999886</v>
      </c>
      <c r="J2407" s="27" t="str">
        <f>IF(StockData[[#This Row],[high]]=_xlfn.MAXIFS(StockData[high],StockData[Date],"&lt;="&amp;StockData[[#This Row],[Date]]),"New High","Repeat")</f>
        <v>Repeat</v>
      </c>
      <c r="K2407" s="27" t="str">
        <f>IF(StockData[[#This Row],[Spread]]&lt;5,"Low",IF(StockData[[#This Row],[Spread]]&lt;=15,"Medium","High"))</f>
        <v>Medium</v>
      </c>
      <c r="L2407" s="27" t="str">
        <f>IF(StockData[[#This Row],[Spread]] &gt; AVERAGE(StockData[Spread]) * 1.2, "High", IF(StockData[[#This Row],[Spread]] &lt; AVERAGE(StockData[Spread]) * 0.8, "Low", "Medium"))</f>
        <v>Low</v>
      </c>
      <c r="M2407" s="13">
        <f>(StockData[[#This Row],[close]] - StockData[[#This Row],[open]] )/ StockData[[#This Row],[open]]</f>
        <v>-6.600802450493987E-3</v>
      </c>
      <c r="N2407" s="27">
        <f>IF(StockData[[#This Row],[change%]] &gt; 0.02, 0.9, IF(StockData[[#This Row],[change%]] &lt; -0.02, -0.9, 0))</f>
        <v>0</v>
      </c>
      <c r="O2407" s="27" t="str">
        <f>IF(StockData[[#This Row],[sentiment score]] &gt; 0.5, "Positive", IF(StockData[[#This Row],[sentiment score]] &lt; -0.5, "Negative", "Neutral"))</f>
        <v>Neutral</v>
      </c>
    </row>
    <row r="2408" spans="1:15" x14ac:dyDescent="0.3">
      <c r="A2408" s="1">
        <v>42335</v>
      </c>
      <c r="B2408" s="2">
        <v>231.06</v>
      </c>
      <c r="C2408" s="2">
        <v>232.25</v>
      </c>
      <c r="D2408" s="2">
        <v>227.01</v>
      </c>
      <c r="E2408" s="2">
        <v>231.61</v>
      </c>
      <c r="F2408" s="2">
        <v>1949353</v>
      </c>
      <c r="G2408" s="27" t="str">
        <f>TEXT(StockData[[#This Row],[Date]],"dddd")</f>
        <v>Friday</v>
      </c>
      <c r="H2408" s="27" t="str">
        <f>TEXT(StockData[[#This Row],[Date]],"mmm yyyy")</f>
        <v>Nov 2015</v>
      </c>
      <c r="I2408" s="2">
        <f>StockData[[#This Row],[high]] - StockData[[#This Row],[low]]</f>
        <v>5.2400000000000091</v>
      </c>
      <c r="J2408" s="27" t="str">
        <f>IF(StockData[[#This Row],[high]]=_xlfn.MAXIFS(StockData[high],StockData[Date],"&lt;="&amp;StockData[[#This Row],[Date]]),"New High","Repeat")</f>
        <v>Repeat</v>
      </c>
      <c r="K2408" s="27" t="str">
        <f>IF(StockData[[#This Row],[Spread]]&lt;5,"Low",IF(StockData[[#This Row],[Spread]]&lt;=15,"Medium","High"))</f>
        <v>Medium</v>
      </c>
      <c r="L2408" s="27" t="str">
        <f>IF(StockData[[#This Row],[Spread]] &gt; AVERAGE(StockData[Spread]) * 1.2, "High", IF(StockData[[#This Row],[Spread]] &lt; AVERAGE(StockData[Spread]) * 0.8, "Low", "Medium"))</f>
        <v>Low</v>
      </c>
      <c r="M2408" s="13">
        <f>(StockData[[#This Row],[close]] - StockData[[#This Row],[open]] )/ StockData[[#This Row],[open]]</f>
        <v>2.3803341123518193E-3</v>
      </c>
      <c r="N2408" s="27">
        <f>IF(StockData[[#This Row],[change%]] &gt; 0.02, 0.9, IF(StockData[[#This Row],[change%]] &lt; -0.02, -0.9, 0))</f>
        <v>0</v>
      </c>
      <c r="O2408" s="27" t="str">
        <f>IF(StockData[[#This Row],[sentiment score]] &gt; 0.5, "Positive", IF(StockData[[#This Row],[sentiment score]] &lt; -0.5, "Negative", "Neutral"))</f>
        <v>Neutral</v>
      </c>
    </row>
    <row r="2409" spans="1:15" x14ac:dyDescent="0.3">
      <c r="A2409" s="1">
        <v>42333</v>
      </c>
      <c r="B2409" s="2">
        <v>221.34</v>
      </c>
      <c r="C2409" s="2">
        <v>230.82499999999999</v>
      </c>
      <c r="D2409" s="2">
        <v>220.375</v>
      </c>
      <c r="E2409" s="2">
        <v>229.64</v>
      </c>
      <c r="F2409" s="2">
        <v>3990779</v>
      </c>
      <c r="G2409" s="27" t="str">
        <f>TEXT(StockData[[#This Row],[Date]],"dddd")</f>
        <v>Wednesday</v>
      </c>
      <c r="H2409" s="27" t="str">
        <f>TEXT(StockData[[#This Row],[Date]],"mmm yyyy")</f>
        <v>Nov 2015</v>
      </c>
      <c r="I2409" s="2">
        <f>StockData[[#This Row],[high]] - StockData[[#This Row],[low]]</f>
        <v>10.449999999999989</v>
      </c>
      <c r="J2409" s="27" t="str">
        <f>IF(StockData[[#This Row],[high]]=_xlfn.MAXIFS(StockData[high],StockData[Date],"&lt;="&amp;StockData[[#This Row],[Date]]),"New High","Repeat")</f>
        <v>Repeat</v>
      </c>
      <c r="K2409" s="27" t="str">
        <f>IF(StockData[[#This Row],[Spread]]&lt;5,"Low",IF(StockData[[#This Row],[Spread]]&lt;=15,"Medium","High"))</f>
        <v>Medium</v>
      </c>
      <c r="L2409" s="27" t="str">
        <f>IF(StockData[[#This Row],[Spread]] &gt; AVERAGE(StockData[Spread]) * 1.2, "High", IF(StockData[[#This Row],[Spread]] &lt; AVERAGE(StockData[Spread]) * 0.8, "Low", "Medium"))</f>
        <v>Low</v>
      </c>
      <c r="M2409" s="13">
        <f>(StockData[[#This Row],[close]] - StockData[[#This Row],[open]] )/ StockData[[#This Row],[open]]</f>
        <v>3.7498870515948239E-2</v>
      </c>
      <c r="N2409" s="27">
        <f>IF(StockData[[#This Row],[change%]] &gt; 0.02, 0.9, IF(StockData[[#This Row],[change%]] &lt; -0.02, -0.9, 0))</f>
        <v>0.9</v>
      </c>
      <c r="O2409" s="27" t="str">
        <f>IF(StockData[[#This Row],[sentiment score]] &gt; 0.5, "Positive", IF(StockData[[#This Row],[sentiment score]] &lt; -0.5, "Negative", "Neutral"))</f>
        <v>Positive</v>
      </c>
    </row>
    <row r="2410" spans="1:15" x14ac:dyDescent="0.3">
      <c r="A2410" s="1">
        <v>42332</v>
      </c>
      <c r="B2410" s="2">
        <v>215.37</v>
      </c>
      <c r="C2410" s="2">
        <v>221</v>
      </c>
      <c r="D2410" s="2">
        <v>215</v>
      </c>
      <c r="E2410" s="2">
        <v>218.25</v>
      </c>
      <c r="F2410" s="2">
        <v>2480293</v>
      </c>
      <c r="G2410" s="27" t="str">
        <f>TEXT(StockData[[#This Row],[Date]],"dddd")</f>
        <v>Tuesday</v>
      </c>
      <c r="H2410" s="27" t="str">
        <f>TEXT(StockData[[#This Row],[Date]],"mmm yyyy")</f>
        <v>Nov 2015</v>
      </c>
      <c r="I2410" s="2">
        <f>StockData[[#This Row],[high]] - StockData[[#This Row],[low]]</f>
        <v>6</v>
      </c>
      <c r="J2410" s="27" t="str">
        <f>IF(StockData[[#This Row],[high]]=_xlfn.MAXIFS(StockData[high],StockData[Date],"&lt;="&amp;StockData[[#This Row],[Date]]),"New High","Repeat")</f>
        <v>Repeat</v>
      </c>
      <c r="K2410" s="27" t="str">
        <f>IF(StockData[[#This Row],[Spread]]&lt;5,"Low",IF(StockData[[#This Row],[Spread]]&lt;=15,"Medium","High"))</f>
        <v>Medium</v>
      </c>
      <c r="L2410" s="27" t="str">
        <f>IF(StockData[[#This Row],[Spread]] &gt; AVERAGE(StockData[Spread]) * 1.2, "High", IF(StockData[[#This Row],[Spread]] &lt; AVERAGE(StockData[Spread]) * 0.8, "Low", "Medium"))</f>
        <v>Low</v>
      </c>
      <c r="M2410" s="13">
        <f>(StockData[[#This Row],[close]] - StockData[[#This Row],[open]] )/ StockData[[#This Row],[open]]</f>
        <v>1.3372335979941474E-2</v>
      </c>
      <c r="N2410" s="27">
        <f>IF(StockData[[#This Row],[change%]] &gt; 0.02, 0.9, IF(StockData[[#This Row],[change%]] &lt; -0.02, -0.9, 0))</f>
        <v>0</v>
      </c>
      <c r="O2410" s="27" t="str">
        <f>IF(StockData[[#This Row],[sentiment score]] &gt; 0.5, "Positive", IF(StockData[[#This Row],[sentiment score]] &lt; -0.5, "Negative", "Neutral"))</f>
        <v>Neutral</v>
      </c>
    </row>
    <row r="2411" spans="1:15" x14ac:dyDescent="0.3">
      <c r="A2411" s="1">
        <v>42331</v>
      </c>
      <c r="B2411" s="2">
        <v>217.35</v>
      </c>
      <c r="C2411" s="2">
        <v>219.18</v>
      </c>
      <c r="D2411" s="2">
        <v>214.6798</v>
      </c>
      <c r="E2411" s="2">
        <v>217.75</v>
      </c>
      <c r="F2411" s="2">
        <v>2526199</v>
      </c>
      <c r="G2411" s="27" t="str">
        <f>TEXT(StockData[[#This Row],[Date]],"dddd")</f>
        <v>Monday</v>
      </c>
      <c r="H2411" s="27" t="str">
        <f>TEXT(StockData[[#This Row],[Date]],"mmm yyyy")</f>
        <v>Nov 2015</v>
      </c>
      <c r="I2411" s="2">
        <f>StockData[[#This Row],[high]] - StockData[[#This Row],[low]]</f>
        <v>4.5002000000000066</v>
      </c>
      <c r="J2411" s="27" t="str">
        <f>IF(StockData[[#This Row],[high]]=_xlfn.MAXIFS(StockData[high],StockData[Date],"&lt;="&amp;StockData[[#This Row],[Date]]),"New High","Repeat")</f>
        <v>Repeat</v>
      </c>
      <c r="K2411" s="27" t="str">
        <f>IF(StockData[[#This Row],[Spread]]&lt;5,"Low",IF(StockData[[#This Row],[Spread]]&lt;=15,"Medium","High"))</f>
        <v>Low</v>
      </c>
      <c r="L2411" s="27" t="str">
        <f>IF(StockData[[#This Row],[Spread]] &gt; AVERAGE(StockData[Spread]) * 1.2, "High", IF(StockData[[#This Row],[Spread]] &lt; AVERAGE(StockData[Spread]) * 0.8, "Low", "Medium"))</f>
        <v>Low</v>
      </c>
      <c r="M2411" s="13">
        <f>(StockData[[#This Row],[close]] - StockData[[#This Row],[open]] )/ StockData[[#This Row],[open]]</f>
        <v>1.8403496664366492E-3</v>
      </c>
      <c r="N2411" s="27">
        <f>IF(StockData[[#This Row],[change%]] &gt; 0.02, 0.9, IF(StockData[[#This Row],[change%]] &lt; -0.02, -0.9, 0))</f>
        <v>0</v>
      </c>
      <c r="O2411" s="27" t="str">
        <f>IF(StockData[[#This Row],[sentiment score]] &gt; 0.5, "Positive", IF(StockData[[#This Row],[sentiment score]] &lt; -0.5, "Negative", "Neutral"))</f>
        <v>Neutral</v>
      </c>
    </row>
    <row r="2412" spans="1:15" x14ac:dyDescent="0.3">
      <c r="A2412" s="1">
        <v>42328</v>
      </c>
      <c r="B2412" s="2">
        <v>223.49</v>
      </c>
      <c r="C2412" s="2">
        <v>225</v>
      </c>
      <c r="D2412" s="2">
        <v>213.58</v>
      </c>
      <c r="E2412" s="2">
        <v>220.01</v>
      </c>
      <c r="F2412" s="2">
        <v>4400722</v>
      </c>
      <c r="G2412" s="27" t="str">
        <f>TEXT(StockData[[#This Row],[Date]],"dddd")</f>
        <v>Friday</v>
      </c>
      <c r="H2412" s="27" t="str">
        <f>TEXT(StockData[[#This Row],[Date]],"mmm yyyy")</f>
        <v>Nov 2015</v>
      </c>
      <c r="I2412" s="2">
        <f>StockData[[#This Row],[high]] - StockData[[#This Row],[low]]</f>
        <v>11.419999999999987</v>
      </c>
      <c r="J2412" s="27" t="str">
        <f>IF(StockData[[#This Row],[high]]=_xlfn.MAXIFS(StockData[high],StockData[Date],"&lt;="&amp;StockData[[#This Row],[Date]]),"New High","Repeat")</f>
        <v>Repeat</v>
      </c>
      <c r="K2412" s="27" t="str">
        <f>IF(StockData[[#This Row],[Spread]]&lt;5,"Low",IF(StockData[[#This Row],[Spread]]&lt;=15,"Medium","High"))</f>
        <v>Medium</v>
      </c>
      <c r="L2412" s="27" t="str">
        <f>IF(StockData[[#This Row],[Spread]] &gt; AVERAGE(StockData[Spread]) * 1.2, "High", IF(StockData[[#This Row],[Spread]] &lt; AVERAGE(StockData[Spread]) * 0.8, "Low", "Medium"))</f>
        <v>Medium</v>
      </c>
      <c r="M2412" s="13">
        <f>(StockData[[#This Row],[close]] - StockData[[#This Row],[open]] )/ StockData[[#This Row],[open]]</f>
        <v>-1.5571166495145278E-2</v>
      </c>
      <c r="N2412" s="27">
        <f>IF(StockData[[#This Row],[change%]] &gt; 0.02, 0.9, IF(StockData[[#This Row],[change%]] &lt; -0.02, -0.9, 0))</f>
        <v>0</v>
      </c>
      <c r="O2412" s="27" t="str">
        <f>IF(StockData[[#This Row],[sentiment score]] &gt; 0.5, "Positive", IF(StockData[[#This Row],[sentiment score]] &lt; -0.5, "Negative", "Neutral"))</f>
        <v>Neutral</v>
      </c>
    </row>
    <row r="2413" spans="1:15" x14ac:dyDescent="0.3">
      <c r="A2413" s="1">
        <v>42327</v>
      </c>
      <c r="B2413" s="2">
        <v>220.54</v>
      </c>
      <c r="C2413" s="2">
        <v>226.19</v>
      </c>
      <c r="D2413" s="2">
        <v>220.3</v>
      </c>
      <c r="E2413" s="2">
        <v>221.8</v>
      </c>
      <c r="F2413" s="2">
        <v>2504375</v>
      </c>
      <c r="G2413" s="27" t="str">
        <f>TEXT(StockData[[#This Row],[Date]],"dddd")</f>
        <v>Thursday</v>
      </c>
      <c r="H2413" s="27" t="str">
        <f>TEXT(StockData[[#This Row],[Date]],"mmm yyyy")</f>
        <v>Nov 2015</v>
      </c>
      <c r="I2413" s="2">
        <f>StockData[[#This Row],[high]] - StockData[[#This Row],[low]]</f>
        <v>5.8899999999999864</v>
      </c>
      <c r="J2413" s="27" t="str">
        <f>IF(StockData[[#This Row],[high]]=_xlfn.MAXIFS(StockData[high],StockData[Date],"&lt;="&amp;StockData[[#This Row],[Date]]),"New High","Repeat")</f>
        <v>Repeat</v>
      </c>
      <c r="K2413" s="27" t="str">
        <f>IF(StockData[[#This Row],[Spread]]&lt;5,"Low",IF(StockData[[#This Row],[Spread]]&lt;=15,"Medium","High"))</f>
        <v>Medium</v>
      </c>
      <c r="L2413" s="27" t="str">
        <f>IF(StockData[[#This Row],[Spread]] &gt; AVERAGE(StockData[Spread]) * 1.2, "High", IF(StockData[[#This Row],[Spread]] &lt; AVERAGE(StockData[Spread]) * 0.8, "Low", "Medium"))</f>
        <v>Low</v>
      </c>
      <c r="M2413" s="13">
        <f>(StockData[[#This Row],[close]] - StockData[[#This Row],[open]] )/ StockData[[#This Row],[open]]</f>
        <v>5.7132492971797375E-3</v>
      </c>
      <c r="N2413" s="27">
        <f>IF(StockData[[#This Row],[change%]] &gt; 0.02, 0.9, IF(StockData[[#This Row],[change%]] &lt; -0.02, -0.9, 0))</f>
        <v>0</v>
      </c>
      <c r="O2413" s="27" t="str">
        <f>IF(StockData[[#This Row],[sentiment score]] &gt; 0.5, "Positive", IF(StockData[[#This Row],[sentiment score]] &lt; -0.5, "Negative", "Neutral"))</f>
        <v>Neutral</v>
      </c>
    </row>
    <row r="2414" spans="1:15" x14ac:dyDescent="0.3">
      <c r="A2414" s="1">
        <v>42326</v>
      </c>
      <c r="B2414" s="2">
        <v>214.5</v>
      </c>
      <c r="C2414" s="2">
        <v>221.38</v>
      </c>
      <c r="D2414" s="2">
        <v>212.52</v>
      </c>
      <c r="E2414" s="2">
        <v>221.07</v>
      </c>
      <c r="F2414" s="2">
        <v>2811900</v>
      </c>
      <c r="G2414" s="27" t="str">
        <f>TEXT(StockData[[#This Row],[Date]],"dddd")</f>
        <v>Wednesday</v>
      </c>
      <c r="H2414" s="27" t="str">
        <f>TEXT(StockData[[#This Row],[Date]],"mmm yyyy")</f>
        <v>Nov 2015</v>
      </c>
      <c r="I2414" s="2">
        <f>StockData[[#This Row],[high]] - StockData[[#This Row],[low]]</f>
        <v>8.8599999999999852</v>
      </c>
      <c r="J2414" s="27" t="str">
        <f>IF(StockData[[#This Row],[high]]=_xlfn.MAXIFS(StockData[high],StockData[Date],"&lt;="&amp;StockData[[#This Row],[Date]]),"New High","Repeat")</f>
        <v>Repeat</v>
      </c>
      <c r="K2414" s="27" t="str">
        <f>IF(StockData[[#This Row],[Spread]]&lt;5,"Low",IF(StockData[[#This Row],[Spread]]&lt;=15,"Medium","High"))</f>
        <v>Medium</v>
      </c>
      <c r="L2414" s="27" t="str">
        <f>IF(StockData[[#This Row],[Spread]] &gt; AVERAGE(StockData[Spread]) * 1.2, "High", IF(StockData[[#This Row],[Spread]] &lt; AVERAGE(StockData[Spread]) * 0.8, "Low", "Medium"))</f>
        <v>Low</v>
      </c>
      <c r="M2414" s="13">
        <f>(StockData[[#This Row],[close]] - StockData[[#This Row],[open]] )/ StockData[[#This Row],[open]]</f>
        <v>3.0629370629370597E-2</v>
      </c>
      <c r="N2414" s="27">
        <f>IF(StockData[[#This Row],[change%]] &gt; 0.02, 0.9, IF(StockData[[#This Row],[change%]] &lt; -0.02, -0.9, 0))</f>
        <v>0.9</v>
      </c>
      <c r="O2414" s="27" t="str">
        <f>IF(StockData[[#This Row],[sentiment score]] &gt; 0.5, "Positive", IF(StockData[[#This Row],[sentiment score]] &lt; -0.5, "Negative", "Neutral"))</f>
        <v>Positive</v>
      </c>
    </row>
    <row r="2415" spans="1:15" x14ac:dyDescent="0.3">
      <c r="A2415" s="1">
        <v>42325</v>
      </c>
      <c r="B2415" s="2">
        <v>215.2</v>
      </c>
      <c r="C2415" s="2">
        <v>216</v>
      </c>
      <c r="D2415" s="2">
        <v>211.4</v>
      </c>
      <c r="E2415" s="2">
        <v>214</v>
      </c>
      <c r="F2415" s="2">
        <v>2148326</v>
      </c>
      <c r="G2415" s="27" t="str">
        <f>TEXT(StockData[[#This Row],[Date]],"dddd")</f>
        <v>Tuesday</v>
      </c>
      <c r="H2415" s="27" t="str">
        <f>TEXT(StockData[[#This Row],[Date]],"mmm yyyy")</f>
        <v>Nov 2015</v>
      </c>
      <c r="I2415" s="2">
        <f>StockData[[#This Row],[high]] - StockData[[#This Row],[low]]</f>
        <v>4.5999999999999943</v>
      </c>
      <c r="J2415" s="27" t="str">
        <f>IF(StockData[[#This Row],[high]]=_xlfn.MAXIFS(StockData[high],StockData[Date],"&lt;="&amp;StockData[[#This Row],[Date]]),"New High","Repeat")</f>
        <v>Repeat</v>
      </c>
      <c r="K2415" s="27" t="str">
        <f>IF(StockData[[#This Row],[Spread]]&lt;5,"Low",IF(StockData[[#This Row],[Spread]]&lt;=15,"Medium","High"))</f>
        <v>Low</v>
      </c>
      <c r="L2415" s="27" t="str">
        <f>IF(StockData[[#This Row],[Spread]] &gt; AVERAGE(StockData[Spread]) * 1.2, "High", IF(StockData[[#This Row],[Spread]] &lt; AVERAGE(StockData[Spread]) * 0.8, "Low", "Medium"))</f>
        <v>Low</v>
      </c>
      <c r="M2415" s="13">
        <f>(StockData[[#This Row],[close]] - StockData[[#This Row],[open]] )/ StockData[[#This Row],[open]]</f>
        <v>-5.5762081784386094E-3</v>
      </c>
      <c r="N2415" s="27">
        <f>IF(StockData[[#This Row],[change%]] &gt; 0.02, 0.9, IF(StockData[[#This Row],[change%]] &lt; -0.02, -0.9, 0))</f>
        <v>0</v>
      </c>
      <c r="O2415" s="27" t="str">
        <f>IF(StockData[[#This Row],[sentiment score]] &gt; 0.5, "Positive", IF(StockData[[#This Row],[sentiment score]] &lt; -0.5, "Negative", "Neutral"))</f>
        <v>Neutral</v>
      </c>
    </row>
    <row r="2416" spans="1:15" x14ac:dyDescent="0.3">
      <c r="A2416" s="1">
        <v>42324</v>
      </c>
      <c r="B2416" s="2">
        <v>206.09</v>
      </c>
      <c r="C2416" s="2">
        <v>214.98</v>
      </c>
      <c r="D2416" s="2">
        <v>205.8</v>
      </c>
      <c r="E2416" s="2">
        <v>214.31</v>
      </c>
      <c r="F2416" s="2">
        <v>2925395</v>
      </c>
      <c r="G2416" s="27" t="str">
        <f>TEXT(StockData[[#This Row],[Date]],"dddd")</f>
        <v>Monday</v>
      </c>
      <c r="H2416" s="27" t="str">
        <f>TEXT(StockData[[#This Row],[Date]],"mmm yyyy")</f>
        <v>Nov 2015</v>
      </c>
      <c r="I2416" s="2">
        <f>StockData[[#This Row],[high]] - StockData[[#This Row],[low]]</f>
        <v>9.1799999999999784</v>
      </c>
      <c r="J2416" s="27" t="str">
        <f>IF(StockData[[#This Row],[high]]=_xlfn.MAXIFS(StockData[high],StockData[Date],"&lt;="&amp;StockData[[#This Row],[Date]]),"New High","Repeat")</f>
        <v>Repeat</v>
      </c>
      <c r="K2416" s="27" t="str">
        <f>IF(StockData[[#This Row],[Spread]]&lt;5,"Low",IF(StockData[[#This Row],[Spread]]&lt;=15,"Medium","High"))</f>
        <v>Medium</v>
      </c>
      <c r="L2416" s="27" t="str">
        <f>IF(StockData[[#This Row],[Spread]] &gt; AVERAGE(StockData[Spread]) * 1.2, "High", IF(StockData[[#This Row],[Spread]] &lt; AVERAGE(StockData[Spread]) * 0.8, "Low", "Medium"))</f>
        <v>Low</v>
      </c>
      <c r="M2416" s="13">
        <f>(StockData[[#This Row],[close]] - StockData[[#This Row],[open]] )/ StockData[[#This Row],[open]]</f>
        <v>3.9885486923188891E-2</v>
      </c>
      <c r="N2416" s="27">
        <f>IF(StockData[[#This Row],[change%]] &gt; 0.02, 0.9, IF(StockData[[#This Row],[change%]] &lt; -0.02, -0.9, 0))</f>
        <v>0.9</v>
      </c>
      <c r="O2416" s="27" t="str">
        <f>IF(StockData[[#This Row],[sentiment score]] &gt; 0.5, "Positive", IF(StockData[[#This Row],[sentiment score]] &lt; -0.5, "Negative", "Neutral"))</f>
        <v>Positive</v>
      </c>
    </row>
    <row r="2417" spans="1:15" x14ac:dyDescent="0.3">
      <c r="A2417" s="1">
        <v>42321</v>
      </c>
      <c r="B2417" s="2">
        <v>212.95</v>
      </c>
      <c r="C2417" s="2">
        <v>212.99</v>
      </c>
      <c r="D2417" s="2">
        <v>206.52</v>
      </c>
      <c r="E2417" s="2">
        <v>207.19</v>
      </c>
      <c r="F2417" s="2">
        <v>3430327</v>
      </c>
      <c r="G2417" s="27" t="str">
        <f>TEXT(StockData[[#This Row],[Date]],"dddd")</f>
        <v>Friday</v>
      </c>
      <c r="H2417" s="27" t="str">
        <f>TEXT(StockData[[#This Row],[Date]],"mmm yyyy")</f>
        <v>Nov 2015</v>
      </c>
      <c r="I2417" s="2">
        <f>StockData[[#This Row],[high]] - StockData[[#This Row],[low]]</f>
        <v>6.4699999999999989</v>
      </c>
      <c r="J2417" s="27" t="str">
        <f>IF(StockData[[#This Row],[high]]=_xlfn.MAXIFS(StockData[high],StockData[Date],"&lt;="&amp;StockData[[#This Row],[Date]]),"New High","Repeat")</f>
        <v>Repeat</v>
      </c>
      <c r="K2417" s="27" t="str">
        <f>IF(StockData[[#This Row],[Spread]]&lt;5,"Low",IF(StockData[[#This Row],[Spread]]&lt;=15,"Medium","High"))</f>
        <v>Medium</v>
      </c>
      <c r="L2417" s="27" t="str">
        <f>IF(StockData[[#This Row],[Spread]] &gt; AVERAGE(StockData[Spread]) * 1.2, "High", IF(StockData[[#This Row],[Spread]] &lt; AVERAGE(StockData[Spread]) * 0.8, "Low", "Medium"))</f>
        <v>Low</v>
      </c>
      <c r="M2417" s="13">
        <f>(StockData[[#This Row],[close]] - StockData[[#This Row],[open]] )/ StockData[[#This Row],[open]]</f>
        <v>-2.7048602958440908E-2</v>
      </c>
      <c r="N2417" s="27">
        <f>IF(StockData[[#This Row],[change%]] &gt; 0.02, 0.9, IF(StockData[[#This Row],[change%]] &lt; -0.02, -0.9, 0))</f>
        <v>-0.9</v>
      </c>
      <c r="O2417" s="27" t="str">
        <f>IF(StockData[[#This Row],[sentiment score]] &gt; 0.5, "Positive", IF(StockData[[#This Row],[sentiment score]] &lt; -0.5, "Negative", "Neutral"))</f>
        <v>Negative</v>
      </c>
    </row>
    <row r="2418" spans="1:15" x14ac:dyDescent="0.3">
      <c r="A2418" s="1">
        <v>42320</v>
      </c>
      <c r="B2418" s="2">
        <v>217.85</v>
      </c>
      <c r="C2418" s="2">
        <v>219</v>
      </c>
      <c r="D2418" s="2">
        <v>212.66</v>
      </c>
      <c r="E2418" s="2">
        <v>212.94</v>
      </c>
      <c r="F2418" s="2">
        <v>2915900</v>
      </c>
      <c r="G2418" s="27" t="str">
        <f>TEXT(StockData[[#This Row],[Date]],"dddd")</f>
        <v>Thursday</v>
      </c>
      <c r="H2418" s="27" t="str">
        <f>TEXT(StockData[[#This Row],[Date]],"mmm yyyy")</f>
        <v>Nov 2015</v>
      </c>
      <c r="I2418" s="2">
        <f>StockData[[#This Row],[high]] - StockData[[#This Row],[low]]</f>
        <v>6.3400000000000034</v>
      </c>
      <c r="J2418" s="27" t="str">
        <f>IF(StockData[[#This Row],[high]]=_xlfn.MAXIFS(StockData[high],StockData[Date],"&lt;="&amp;StockData[[#This Row],[Date]]),"New High","Repeat")</f>
        <v>Repeat</v>
      </c>
      <c r="K2418" s="27" t="str">
        <f>IF(StockData[[#This Row],[Spread]]&lt;5,"Low",IF(StockData[[#This Row],[Spread]]&lt;=15,"Medium","High"))</f>
        <v>Medium</v>
      </c>
      <c r="L2418" s="27" t="str">
        <f>IF(StockData[[#This Row],[Spread]] &gt; AVERAGE(StockData[Spread]) * 1.2, "High", IF(StockData[[#This Row],[Spread]] &lt; AVERAGE(StockData[Spread]) * 0.8, "Low", "Medium"))</f>
        <v>Low</v>
      </c>
      <c r="M2418" s="13">
        <f>(StockData[[#This Row],[close]] - StockData[[#This Row],[open]] )/ StockData[[#This Row],[open]]</f>
        <v>-2.2538443883405999E-2</v>
      </c>
      <c r="N2418" s="27">
        <f>IF(StockData[[#This Row],[change%]] &gt; 0.02, 0.9, IF(StockData[[#This Row],[change%]] &lt; -0.02, -0.9, 0))</f>
        <v>-0.9</v>
      </c>
      <c r="O2418" s="27" t="str">
        <f>IF(StockData[[#This Row],[sentiment score]] &gt; 0.5, "Positive", IF(StockData[[#This Row],[sentiment score]] &lt; -0.5, "Negative", "Neutral"))</f>
        <v>Negative</v>
      </c>
    </row>
    <row r="2419" spans="1:15" x14ac:dyDescent="0.3">
      <c r="A2419" s="1">
        <v>42319</v>
      </c>
      <c r="B2419" s="2">
        <v>217.77</v>
      </c>
      <c r="C2419" s="2">
        <v>219.48</v>
      </c>
      <c r="D2419" s="2">
        <v>213.63</v>
      </c>
      <c r="E2419" s="2">
        <v>219.08</v>
      </c>
      <c r="F2419" s="2">
        <v>3347806</v>
      </c>
      <c r="G2419" s="27" t="str">
        <f>TEXT(StockData[[#This Row],[Date]],"dddd")</f>
        <v>Wednesday</v>
      </c>
      <c r="H2419" s="27" t="str">
        <f>TEXT(StockData[[#This Row],[Date]],"mmm yyyy")</f>
        <v>Nov 2015</v>
      </c>
      <c r="I2419" s="2">
        <f>StockData[[#This Row],[high]] - StockData[[#This Row],[low]]</f>
        <v>5.8499999999999943</v>
      </c>
      <c r="J2419" s="27" t="str">
        <f>IF(StockData[[#This Row],[high]]=_xlfn.MAXIFS(StockData[high],StockData[Date],"&lt;="&amp;StockData[[#This Row],[Date]]),"New High","Repeat")</f>
        <v>Repeat</v>
      </c>
      <c r="K2419" s="27" t="str">
        <f>IF(StockData[[#This Row],[Spread]]&lt;5,"Low",IF(StockData[[#This Row],[Spread]]&lt;=15,"Medium","High"))</f>
        <v>Medium</v>
      </c>
      <c r="L2419" s="27" t="str">
        <f>IF(StockData[[#This Row],[Spread]] &gt; AVERAGE(StockData[Spread]) * 1.2, "High", IF(StockData[[#This Row],[Spread]] &lt; AVERAGE(StockData[Spread]) * 0.8, "Low", "Medium"))</f>
        <v>Low</v>
      </c>
      <c r="M2419" s="13">
        <f>(StockData[[#This Row],[close]] - StockData[[#This Row],[open]] )/ StockData[[#This Row],[open]]</f>
        <v>6.0155209624833637E-3</v>
      </c>
      <c r="N2419" s="27">
        <f>IF(StockData[[#This Row],[change%]] &gt; 0.02, 0.9, IF(StockData[[#This Row],[change%]] &lt; -0.02, -0.9, 0))</f>
        <v>0</v>
      </c>
      <c r="O2419" s="27" t="str">
        <f>IF(StockData[[#This Row],[sentiment score]] &gt; 0.5, "Positive", IF(StockData[[#This Row],[sentiment score]] &lt; -0.5, "Negative", "Neutral"))</f>
        <v>Neutral</v>
      </c>
    </row>
    <row r="2420" spans="1:15" x14ac:dyDescent="0.3">
      <c r="A2420" s="1">
        <v>42318</v>
      </c>
      <c r="B2420" s="2">
        <v>223.48</v>
      </c>
      <c r="C2420" s="2">
        <v>223.7</v>
      </c>
      <c r="D2420" s="2">
        <v>216.08</v>
      </c>
      <c r="E2420" s="2">
        <v>216.5</v>
      </c>
      <c r="F2420" s="2">
        <v>4617007</v>
      </c>
      <c r="G2420" s="27" t="str">
        <f>TEXT(StockData[[#This Row],[Date]],"dddd")</f>
        <v>Tuesday</v>
      </c>
      <c r="H2420" s="27" t="str">
        <f>TEXT(StockData[[#This Row],[Date]],"mmm yyyy")</f>
        <v>Nov 2015</v>
      </c>
      <c r="I2420" s="2">
        <f>StockData[[#This Row],[high]] - StockData[[#This Row],[low]]</f>
        <v>7.6199999999999761</v>
      </c>
      <c r="J2420" s="27" t="str">
        <f>IF(StockData[[#This Row],[high]]=_xlfn.MAXIFS(StockData[high],StockData[Date],"&lt;="&amp;StockData[[#This Row],[Date]]),"New High","Repeat")</f>
        <v>Repeat</v>
      </c>
      <c r="K2420" s="27" t="str">
        <f>IF(StockData[[#This Row],[Spread]]&lt;5,"Low",IF(StockData[[#This Row],[Spread]]&lt;=15,"Medium","High"))</f>
        <v>Medium</v>
      </c>
      <c r="L2420" s="27" t="str">
        <f>IF(StockData[[#This Row],[Spread]] &gt; AVERAGE(StockData[Spread]) * 1.2, "High", IF(StockData[[#This Row],[Spread]] &lt; AVERAGE(StockData[Spread]) * 0.8, "Low", "Medium"))</f>
        <v>Low</v>
      </c>
      <c r="M2420" s="13">
        <f>(StockData[[#This Row],[close]] - StockData[[#This Row],[open]] )/ StockData[[#This Row],[open]]</f>
        <v>-3.1233219974941787E-2</v>
      </c>
      <c r="N2420" s="27">
        <f>IF(StockData[[#This Row],[change%]] &gt; 0.02, 0.9, IF(StockData[[#This Row],[change%]] &lt; -0.02, -0.9, 0))</f>
        <v>-0.9</v>
      </c>
      <c r="O2420" s="27" t="str">
        <f>IF(StockData[[#This Row],[sentiment score]] &gt; 0.5, "Positive", IF(StockData[[#This Row],[sentiment score]] &lt; -0.5, "Negative", "Neutral"))</f>
        <v>Negative</v>
      </c>
    </row>
    <row r="2421" spans="1:15" x14ac:dyDescent="0.3">
      <c r="A2421" s="1">
        <v>42317</v>
      </c>
      <c r="B2421" s="2">
        <v>232.99</v>
      </c>
      <c r="C2421" s="2">
        <v>232.99</v>
      </c>
      <c r="D2421" s="2">
        <v>224.31</v>
      </c>
      <c r="E2421" s="2">
        <v>225.33</v>
      </c>
      <c r="F2421" s="2">
        <v>3850860</v>
      </c>
      <c r="G2421" s="27" t="str">
        <f>TEXT(StockData[[#This Row],[Date]],"dddd")</f>
        <v>Monday</v>
      </c>
      <c r="H2421" s="27" t="str">
        <f>TEXT(StockData[[#This Row],[Date]],"mmm yyyy")</f>
        <v>Nov 2015</v>
      </c>
      <c r="I2421" s="2">
        <f>StockData[[#This Row],[high]] - StockData[[#This Row],[low]]</f>
        <v>8.6800000000000068</v>
      </c>
      <c r="J2421" s="27" t="str">
        <f>IF(StockData[[#This Row],[high]]=_xlfn.MAXIFS(StockData[high],StockData[Date],"&lt;="&amp;StockData[[#This Row],[Date]]),"New High","Repeat")</f>
        <v>Repeat</v>
      </c>
      <c r="K2421" s="27" t="str">
        <f>IF(StockData[[#This Row],[Spread]]&lt;5,"Low",IF(StockData[[#This Row],[Spread]]&lt;=15,"Medium","High"))</f>
        <v>Medium</v>
      </c>
      <c r="L2421" s="27" t="str">
        <f>IF(StockData[[#This Row],[Spread]] &gt; AVERAGE(StockData[Spread]) * 1.2, "High", IF(StockData[[#This Row],[Spread]] &lt; AVERAGE(StockData[Spread]) * 0.8, "Low", "Medium"))</f>
        <v>Low</v>
      </c>
      <c r="M2421" s="13">
        <f>(StockData[[#This Row],[close]] - StockData[[#This Row],[open]] )/ StockData[[#This Row],[open]]</f>
        <v>-3.2876947508476743E-2</v>
      </c>
      <c r="N2421" s="27">
        <f>IF(StockData[[#This Row],[change%]] &gt; 0.02, 0.9, IF(StockData[[#This Row],[change%]] &lt; -0.02, -0.9, 0))</f>
        <v>-0.9</v>
      </c>
      <c r="O2421" s="27" t="str">
        <f>IF(StockData[[#This Row],[sentiment score]] &gt; 0.5, "Positive", IF(StockData[[#This Row],[sentiment score]] &lt; -0.5, "Negative", "Neutral"))</f>
        <v>Negative</v>
      </c>
    </row>
    <row r="2422" spans="1:15" x14ac:dyDescent="0.3">
      <c r="A2422" s="1">
        <v>42314</v>
      </c>
      <c r="B2422" s="2">
        <v>230.7</v>
      </c>
      <c r="C2422" s="2">
        <v>233.35900000000001</v>
      </c>
      <c r="D2422" s="2">
        <v>229.5</v>
      </c>
      <c r="E2422" s="2">
        <v>232.36</v>
      </c>
      <c r="F2422" s="2">
        <v>2445293</v>
      </c>
      <c r="G2422" s="27" t="str">
        <f>TEXT(StockData[[#This Row],[Date]],"dddd")</f>
        <v>Friday</v>
      </c>
      <c r="H2422" s="27" t="str">
        <f>TEXT(StockData[[#This Row],[Date]],"mmm yyyy")</f>
        <v>Nov 2015</v>
      </c>
      <c r="I2422" s="2">
        <f>StockData[[#This Row],[high]] - StockData[[#This Row],[low]]</f>
        <v>3.8590000000000089</v>
      </c>
      <c r="J2422" s="27" t="str">
        <f>IF(StockData[[#This Row],[high]]=_xlfn.MAXIFS(StockData[high],StockData[Date],"&lt;="&amp;StockData[[#This Row],[Date]]),"New High","Repeat")</f>
        <v>Repeat</v>
      </c>
      <c r="K2422" s="27" t="str">
        <f>IF(StockData[[#This Row],[Spread]]&lt;5,"Low",IF(StockData[[#This Row],[Spread]]&lt;=15,"Medium","High"))</f>
        <v>Low</v>
      </c>
      <c r="L2422" s="27" t="str">
        <f>IF(StockData[[#This Row],[Spread]] &gt; AVERAGE(StockData[Spread]) * 1.2, "High", IF(StockData[[#This Row],[Spread]] &lt; AVERAGE(StockData[Spread]) * 0.8, "Low", "Medium"))</f>
        <v>Low</v>
      </c>
      <c r="M2422" s="13">
        <f>(StockData[[#This Row],[close]] - StockData[[#This Row],[open]] )/ StockData[[#This Row],[open]]</f>
        <v>7.1954919809277202E-3</v>
      </c>
      <c r="N2422" s="27">
        <f>IF(StockData[[#This Row],[change%]] &gt; 0.02, 0.9, IF(StockData[[#This Row],[change%]] &lt; -0.02, -0.9, 0))</f>
        <v>0</v>
      </c>
      <c r="O2422" s="27" t="str">
        <f>IF(StockData[[#This Row],[sentiment score]] &gt; 0.5, "Positive", IF(StockData[[#This Row],[sentiment score]] &lt; -0.5, "Negative", "Neutral"))</f>
        <v>Neutral</v>
      </c>
    </row>
    <row r="2423" spans="1:15" x14ac:dyDescent="0.3">
      <c r="A2423" s="1">
        <v>42313</v>
      </c>
      <c r="B2423" s="2">
        <v>230.58</v>
      </c>
      <c r="C2423" s="2">
        <v>234.58430000000001</v>
      </c>
      <c r="D2423" s="2">
        <v>229.19</v>
      </c>
      <c r="E2423" s="2">
        <v>231.77</v>
      </c>
      <c r="F2423" s="2">
        <v>4496843</v>
      </c>
      <c r="G2423" s="27" t="str">
        <f>TEXT(StockData[[#This Row],[Date]],"dddd")</f>
        <v>Thursday</v>
      </c>
      <c r="H2423" s="27" t="str">
        <f>TEXT(StockData[[#This Row],[Date]],"mmm yyyy")</f>
        <v>Nov 2015</v>
      </c>
      <c r="I2423" s="2">
        <f>StockData[[#This Row],[high]] - StockData[[#This Row],[low]]</f>
        <v>5.3943000000000154</v>
      </c>
      <c r="J2423" s="27" t="str">
        <f>IF(StockData[[#This Row],[high]]=_xlfn.MAXIFS(StockData[high],StockData[Date],"&lt;="&amp;StockData[[#This Row],[Date]]),"New High","Repeat")</f>
        <v>Repeat</v>
      </c>
      <c r="K2423" s="27" t="str">
        <f>IF(StockData[[#This Row],[Spread]]&lt;5,"Low",IF(StockData[[#This Row],[Spread]]&lt;=15,"Medium","High"))</f>
        <v>Medium</v>
      </c>
      <c r="L2423" s="27" t="str">
        <f>IF(StockData[[#This Row],[Spread]] &gt; AVERAGE(StockData[Spread]) * 1.2, "High", IF(StockData[[#This Row],[Spread]] &lt; AVERAGE(StockData[Spread]) * 0.8, "Low", "Medium"))</f>
        <v>Low</v>
      </c>
      <c r="M2423" s="13">
        <f>(StockData[[#This Row],[close]] - StockData[[#This Row],[open]] )/ StockData[[#This Row],[open]]</f>
        <v>5.1608986035215441E-3</v>
      </c>
      <c r="N2423" s="27">
        <f>IF(StockData[[#This Row],[change%]] &gt; 0.02, 0.9, IF(StockData[[#This Row],[change%]] &lt; -0.02, -0.9, 0))</f>
        <v>0</v>
      </c>
      <c r="O2423" s="27" t="str">
        <f>IF(StockData[[#This Row],[sentiment score]] &gt; 0.5, "Positive", IF(StockData[[#This Row],[sentiment score]] &lt; -0.5, "Negative", "Neutral"))</f>
        <v>Neutral</v>
      </c>
    </row>
    <row r="2424" spans="1:15" x14ac:dyDescent="0.3">
      <c r="A2424" s="1">
        <v>42312</v>
      </c>
      <c r="B2424" s="2">
        <v>227</v>
      </c>
      <c r="C2424" s="2">
        <v>232.74</v>
      </c>
      <c r="D2424" s="2">
        <v>225.2</v>
      </c>
      <c r="E2424" s="2">
        <v>231.63</v>
      </c>
      <c r="F2424" s="2">
        <v>12726366</v>
      </c>
      <c r="G2424" s="27" t="str">
        <f>TEXT(StockData[[#This Row],[Date]],"dddd")</f>
        <v>Wednesday</v>
      </c>
      <c r="H2424" s="27" t="str">
        <f>TEXT(StockData[[#This Row],[Date]],"mmm yyyy")</f>
        <v>Nov 2015</v>
      </c>
      <c r="I2424" s="2">
        <f>StockData[[#This Row],[high]] - StockData[[#This Row],[low]]</f>
        <v>7.5400000000000205</v>
      </c>
      <c r="J2424" s="27" t="str">
        <f>IF(StockData[[#This Row],[high]]=_xlfn.MAXIFS(StockData[high],StockData[Date],"&lt;="&amp;StockData[[#This Row],[Date]]),"New High","Repeat")</f>
        <v>Repeat</v>
      </c>
      <c r="K2424" s="27" t="str">
        <f>IF(StockData[[#This Row],[Spread]]&lt;5,"Low",IF(StockData[[#This Row],[Spread]]&lt;=15,"Medium","High"))</f>
        <v>Medium</v>
      </c>
      <c r="L2424" s="27" t="str">
        <f>IF(StockData[[#This Row],[Spread]] &gt; AVERAGE(StockData[Spread]) * 1.2, "High", IF(StockData[[#This Row],[Spread]] &lt; AVERAGE(StockData[Spread]) * 0.8, "Low", "Medium"))</f>
        <v>Low</v>
      </c>
      <c r="M2424" s="13">
        <f>(StockData[[#This Row],[close]] - StockData[[#This Row],[open]] )/ StockData[[#This Row],[open]]</f>
        <v>2.0396475770925088E-2</v>
      </c>
      <c r="N2424" s="27">
        <f>IF(StockData[[#This Row],[change%]] &gt; 0.02, 0.9, IF(StockData[[#This Row],[change%]] &lt; -0.02, -0.9, 0))</f>
        <v>0.9</v>
      </c>
      <c r="O2424" s="27" t="str">
        <f>IF(StockData[[#This Row],[sentiment score]] &gt; 0.5, "Positive", IF(StockData[[#This Row],[sentiment score]] &lt; -0.5, "Negative", "Neutral"))</f>
        <v>Positive</v>
      </c>
    </row>
    <row r="2425" spans="1:15" x14ac:dyDescent="0.3">
      <c r="A2425" s="1">
        <v>42311</v>
      </c>
      <c r="B2425" s="2">
        <v>213.85</v>
      </c>
      <c r="C2425" s="2">
        <v>214.44</v>
      </c>
      <c r="D2425" s="2">
        <v>207.75</v>
      </c>
      <c r="E2425" s="2">
        <v>208.35</v>
      </c>
      <c r="F2425" s="2">
        <v>8332486</v>
      </c>
      <c r="G2425" s="27" t="str">
        <f>TEXT(StockData[[#This Row],[Date]],"dddd")</f>
        <v>Tuesday</v>
      </c>
      <c r="H2425" s="27" t="str">
        <f>TEXT(StockData[[#This Row],[Date]],"mmm yyyy")</f>
        <v>Nov 2015</v>
      </c>
      <c r="I2425" s="2">
        <f>StockData[[#This Row],[high]] - StockData[[#This Row],[low]]</f>
        <v>6.6899999999999977</v>
      </c>
      <c r="J2425" s="27" t="str">
        <f>IF(StockData[[#This Row],[high]]=_xlfn.MAXIFS(StockData[high],StockData[Date],"&lt;="&amp;StockData[[#This Row],[Date]]),"New High","Repeat")</f>
        <v>Repeat</v>
      </c>
      <c r="K2425" s="27" t="str">
        <f>IF(StockData[[#This Row],[Spread]]&lt;5,"Low",IF(StockData[[#This Row],[Spread]]&lt;=15,"Medium","High"))</f>
        <v>Medium</v>
      </c>
      <c r="L2425" s="27" t="str">
        <f>IF(StockData[[#This Row],[Spread]] &gt; AVERAGE(StockData[Spread]) * 1.2, "High", IF(StockData[[#This Row],[Spread]] &lt; AVERAGE(StockData[Spread]) * 0.8, "Low", "Medium"))</f>
        <v>Low</v>
      </c>
      <c r="M2425" s="13">
        <f>(StockData[[#This Row],[close]] - StockData[[#This Row],[open]] )/ StockData[[#This Row],[open]]</f>
        <v>-2.5718961889174656E-2</v>
      </c>
      <c r="N2425" s="27">
        <f>IF(StockData[[#This Row],[change%]] &gt; 0.02, 0.9, IF(StockData[[#This Row],[change%]] &lt; -0.02, -0.9, 0))</f>
        <v>-0.9</v>
      </c>
      <c r="O2425" s="27" t="str">
        <f>IF(StockData[[#This Row],[sentiment score]] &gt; 0.5, "Positive", IF(StockData[[#This Row],[sentiment score]] &lt; -0.5, "Negative", "Neutral"))</f>
        <v>Negative</v>
      </c>
    </row>
    <row r="2426" spans="1:15" x14ac:dyDescent="0.3">
      <c r="A2426" s="1">
        <v>42310</v>
      </c>
      <c r="B2426" s="2">
        <v>208.92</v>
      </c>
      <c r="C2426" s="2">
        <v>215.8</v>
      </c>
      <c r="D2426" s="2">
        <v>207.22</v>
      </c>
      <c r="E2426" s="2">
        <v>213.79</v>
      </c>
      <c r="F2426" s="2">
        <v>3927944</v>
      </c>
      <c r="G2426" s="27" t="str">
        <f>TEXT(StockData[[#This Row],[Date]],"dddd")</f>
        <v>Monday</v>
      </c>
      <c r="H2426" s="27" t="str">
        <f>TEXT(StockData[[#This Row],[Date]],"mmm yyyy")</f>
        <v>Nov 2015</v>
      </c>
      <c r="I2426" s="2">
        <f>StockData[[#This Row],[high]] - StockData[[#This Row],[low]]</f>
        <v>8.5800000000000125</v>
      </c>
      <c r="J2426" s="27" t="str">
        <f>IF(StockData[[#This Row],[high]]=_xlfn.MAXIFS(StockData[high],StockData[Date],"&lt;="&amp;StockData[[#This Row],[Date]]),"New High","Repeat")</f>
        <v>Repeat</v>
      </c>
      <c r="K2426" s="27" t="str">
        <f>IF(StockData[[#This Row],[Spread]]&lt;5,"Low",IF(StockData[[#This Row],[Spread]]&lt;=15,"Medium","High"))</f>
        <v>Medium</v>
      </c>
      <c r="L2426" s="27" t="str">
        <f>IF(StockData[[#This Row],[Spread]] &gt; AVERAGE(StockData[Spread]) * 1.2, "High", IF(StockData[[#This Row],[Spread]] &lt; AVERAGE(StockData[Spread]) * 0.8, "Low", "Medium"))</f>
        <v>Low</v>
      </c>
      <c r="M2426" s="13">
        <f>(StockData[[#This Row],[close]] - StockData[[#This Row],[open]] )/ StockData[[#This Row],[open]]</f>
        <v>2.3310358031782524E-2</v>
      </c>
      <c r="N2426" s="27">
        <f>IF(StockData[[#This Row],[change%]] &gt; 0.02, 0.9, IF(StockData[[#This Row],[change%]] &lt; -0.02, -0.9, 0))</f>
        <v>0.9</v>
      </c>
      <c r="O2426" s="27" t="str">
        <f>IF(StockData[[#This Row],[sentiment score]] &gt; 0.5, "Positive", IF(StockData[[#This Row],[sentiment score]] &lt; -0.5, "Negative", "Neutral"))</f>
        <v>Positive</v>
      </c>
    </row>
    <row r="2427" spans="1:15" x14ac:dyDescent="0.3">
      <c r="A2427" s="1">
        <v>42307</v>
      </c>
      <c r="B2427" s="2">
        <v>210.4</v>
      </c>
      <c r="C2427" s="2">
        <v>211.63</v>
      </c>
      <c r="D2427" s="2">
        <v>203.89</v>
      </c>
      <c r="E2427" s="2">
        <v>206.93</v>
      </c>
      <c r="F2427" s="2">
        <v>4438901</v>
      </c>
      <c r="G2427" s="27" t="str">
        <f>TEXT(StockData[[#This Row],[Date]],"dddd")</f>
        <v>Friday</v>
      </c>
      <c r="H2427" s="27" t="str">
        <f>TEXT(StockData[[#This Row],[Date]],"mmm yyyy")</f>
        <v>Oct 2015</v>
      </c>
      <c r="I2427" s="2">
        <f>StockData[[#This Row],[high]] - StockData[[#This Row],[low]]</f>
        <v>7.7400000000000091</v>
      </c>
      <c r="J2427" s="27" t="str">
        <f>IF(StockData[[#This Row],[high]]=_xlfn.MAXIFS(StockData[high],StockData[Date],"&lt;="&amp;StockData[[#This Row],[Date]]),"New High","Repeat")</f>
        <v>Repeat</v>
      </c>
      <c r="K2427" s="27" t="str">
        <f>IF(StockData[[#This Row],[Spread]]&lt;5,"Low",IF(StockData[[#This Row],[Spread]]&lt;=15,"Medium","High"))</f>
        <v>Medium</v>
      </c>
      <c r="L2427" s="27" t="str">
        <f>IF(StockData[[#This Row],[Spread]] &gt; AVERAGE(StockData[Spread]) * 1.2, "High", IF(StockData[[#This Row],[Spread]] &lt; AVERAGE(StockData[Spread]) * 0.8, "Low", "Medium"))</f>
        <v>Low</v>
      </c>
      <c r="M2427" s="13">
        <f>(StockData[[#This Row],[close]] - StockData[[#This Row],[open]] )/ StockData[[#This Row],[open]]</f>
        <v>-1.6492395437262351E-2</v>
      </c>
      <c r="N2427" s="27">
        <f>IF(StockData[[#This Row],[change%]] &gt; 0.02, 0.9, IF(StockData[[#This Row],[change%]] &lt; -0.02, -0.9, 0))</f>
        <v>0</v>
      </c>
      <c r="O2427" s="27" t="str">
        <f>IF(StockData[[#This Row],[sentiment score]] &gt; 0.5, "Positive", IF(StockData[[#This Row],[sentiment score]] &lt; -0.5, "Negative", "Neutral"))</f>
        <v>Neutral</v>
      </c>
    </row>
    <row r="2428" spans="1:15" x14ac:dyDescent="0.3">
      <c r="A2428" s="1">
        <v>42306</v>
      </c>
      <c r="B2428" s="2">
        <v>211.75</v>
      </c>
      <c r="C2428" s="2">
        <v>213.74809999999999</v>
      </c>
      <c r="D2428" s="2">
        <v>210.64</v>
      </c>
      <c r="E2428" s="2">
        <v>211.63</v>
      </c>
      <c r="F2428" s="2">
        <v>1805032</v>
      </c>
      <c r="G2428" s="27" t="str">
        <f>TEXT(StockData[[#This Row],[Date]],"dddd")</f>
        <v>Thursday</v>
      </c>
      <c r="H2428" s="27" t="str">
        <f>TEXT(StockData[[#This Row],[Date]],"mmm yyyy")</f>
        <v>Oct 2015</v>
      </c>
      <c r="I2428" s="2">
        <f>StockData[[#This Row],[high]] - StockData[[#This Row],[low]]</f>
        <v>3.1081000000000074</v>
      </c>
      <c r="J2428" s="27" t="str">
        <f>IF(StockData[[#This Row],[high]]=_xlfn.MAXIFS(StockData[high],StockData[Date],"&lt;="&amp;StockData[[#This Row],[Date]]),"New High","Repeat")</f>
        <v>Repeat</v>
      </c>
      <c r="K2428" s="27" t="str">
        <f>IF(StockData[[#This Row],[Spread]]&lt;5,"Low",IF(StockData[[#This Row],[Spread]]&lt;=15,"Medium","High"))</f>
        <v>Low</v>
      </c>
      <c r="L2428" s="27" t="str">
        <f>IF(StockData[[#This Row],[Spread]] &gt; AVERAGE(StockData[Spread]) * 1.2, "High", IF(StockData[[#This Row],[Spread]] &lt; AVERAGE(StockData[Spread]) * 0.8, "Low", "Medium"))</f>
        <v>Low</v>
      </c>
      <c r="M2428" s="13">
        <f>(StockData[[#This Row],[close]] - StockData[[#This Row],[open]] )/ StockData[[#This Row],[open]]</f>
        <v>-5.6670602125149724E-4</v>
      </c>
      <c r="N2428" s="27">
        <f>IF(StockData[[#This Row],[change%]] &gt; 0.02, 0.9, IF(StockData[[#This Row],[change%]] &lt; -0.02, -0.9, 0))</f>
        <v>0</v>
      </c>
      <c r="O2428" s="27" t="str">
        <f>IF(StockData[[#This Row],[sentiment score]] &gt; 0.5, "Positive", IF(StockData[[#This Row],[sentiment score]] &lt; -0.5, "Negative", "Neutral"))</f>
        <v>Neutral</v>
      </c>
    </row>
    <row r="2429" spans="1:15" x14ac:dyDescent="0.3">
      <c r="A2429" s="1">
        <v>42305</v>
      </c>
      <c r="B2429" s="2">
        <v>211.31</v>
      </c>
      <c r="C2429" s="2">
        <v>213.45</v>
      </c>
      <c r="D2429" s="2">
        <v>208.3</v>
      </c>
      <c r="E2429" s="2">
        <v>212.96</v>
      </c>
      <c r="F2429" s="2">
        <v>2728593</v>
      </c>
      <c r="G2429" s="27" t="str">
        <f>TEXT(StockData[[#This Row],[Date]],"dddd")</f>
        <v>Wednesday</v>
      </c>
      <c r="H2429" s="27" t="str">
        <f>TEXT(StockData[[#This Row],[Date]],"mmm yyyy")</f>
        <v>Oct 2015</v>
      </c>
      <c r="I2429" s="2">
        <f>StockData[[#This Row],[high]] - StockData[[#This Row],[low]]</f>
        <v>5.1499999999999773</v>
      </c>
      <c r="J2429" s="27" t="str">
        <f>IF(StockData[[#This Row],[high]]=_xlfn.MAXIFS(StockData[high],StockData[Date],"&lt;="&amp;StockData[[#This Row],[Date]]),"New High","Repeat")</f>
        <v>Repeat</v>
      </c>
      <c r="K2429" s="27" t="str">
        <f>IF(StockData[[#This Row],[Spread]]&lt;5,"Low",IF(StockData[[#This Row],[Spread]]&lt;=15,"Medium","High"))</f>
        <v>Medium</v>
      </c>
      <c r="L2429" s="27" t="str">
        <f>IF(StockData[[#This Row],[Spread]] &gt; AVERAGE(StockData[Spread]) * 1.2, "High", IF(StockData[[#This Row],[Spread]] &lt; AVERAGE(StockData[Spread]) * 0.8, "Low", "Medium"))</f>
        <v>Low</v>
      </c>
      <c r="M2429" s="13">
        <f>(StockData[[#This Row],[close]] - StockData[[#This Row],[open]] )/ StockData[[#This Row],[open]]</f>
        <v>7.8084331077564037E-3</v>
      </c>
      <c r="N2429" s="27">
        <f>IF(StockData[[#This Row],[change%]] &gt; 0.02, 0.9, IF(StockData[[#This Row],[change%]] &lt; -0.02, -0.9, 0))</f>
        <v>0</v>
      </c>
      <c r="O2429" s="27" t="str">
        <f>IF(StockData[[#This Row],[sentiment score]] &gt; 0.5, "Positive", IF(StockData[[#This Row],[sentiment score]] &lt; -0.5, "Negative", "Neutral"))</f>
        <v>Neutral</v>
      </c>
    </row>
    <row r="2430" spans="1:15" x14ac:dyDescent="0.3">
      <c r="A2430" s="1">
        <v>42304</v>
      </c>
      <c r="B2430" s="2">
        <v>214.84</v>
      </c>
      <c r="C2430" s="2">
        <v>217.1</v>
      </c>
      <c r="D2430" s="2">
        <v>207.51</v>
      </c>
      <c r="E2430" s="2">
        <v>210.35</v>
      </c>
      <c r="F2430" s="2">
        <v>3519449</v>
      </c>
      <c r="G2430" s="27" t="str">
        <f>TEXT(StockData[[#This Row],[Date]],"dddd")</f>
        <v>Tuesday</v>
      </c>
      <c r="H2430" s="27" t="str">
        <f>TEXT(StockData[[#This Row],[Date]],"mmm yyyy")</f>
        <v>Oct 2015</v>
      </c>
      <c r="I2430" s="2">
        <f>StockData[[#This Row],[high]] - StockData[[#This Row],[low]]</f>
        <v>9.5900000000000034</v>
      </c>
      <c r="J2430" s="27" t="str">
        <f>IF(StockData[[#This Row],[high]]=_xlfn.MAXIFS(StockData[high],StockData[Date],"&lt;="&amp;StockData[[#This Row],[Date]]),"New High","Repeat")</f>
        <v>Repeat</v>
      </c>
      <c r="K2430" s="27" t="str">
        <f>IF(StockData[[#This Row],[Spread]]&lt;5,"Low",IF(StockData[[#This Row],[Spread]]&lt;=15,"Medium","High"))</f>
        <v>Medium</v>
      </c>
      <c r="L2430" s="27" t="str">
        <f>IF(StockData[[#This Row],[Spread]] &gt; AVERAGE(StockData[Spread]) * 1.2, "High", IF(StockData[[#This Row],[Spread]] &lt; AVERAGE(StockData[Spread]) * 0.8, "Low", "Medium"))</f>
        <v>Low</v>
      </c>
      <c r="M2430" s="13">
        <f>(StockData[[#This Row],[close]] - StockData[[#This Row],[open]] )/ StockData[[#This Row],[open]]</f>
        <v>-2.0899273878235008E-2</v>
      </c>
      <c r="N2430" s="27">
        <f>IF(StockData[[#This Row],[change%]] &gt; 0.02, 0.9, IF(StockData[[#This Row],[change%]] &lt; -0.02, -0.9, 0))</f>
        <v>-0.9</v>
      </c>
      <c r="O2430" s="27" t="str">
        <f>IF(StockData[[#This Row],[sentiment score]] &gt; 0.5, "Positive", IF(StockData[[#This Row],[sentiment score]] &lt; -0.5, "Negative", "Neutral"))</f>
        <v>Negative</v>
      </c>
    </row>
    <row r="2431" spans="1:15" x14ac:dyDescent="0.3">
      <c r="A2431" s="1">
        <v>42303</v>
      </c>
      <c r="B2431" s="2">
        <v>211.38</v>
      </c>
      <c r="C2431" s="2">
        <v>215.88</v>
      </c>
      <c r="D2431" s="2">
        <v>210</v>
      </c>
      <c r="E2431" s="2">
        <v>215.26</v>
      </c>
      <c r="F2431" s="2">
        <v>3391438</v>
      </c>
      <c r="G2431" s="27" t="str">
        <f>TEXT(StockData[[#This Row],[Date]],"dddd")</f>
        <v>Monday</v>
      </c>
      <c r="H2431" s="27" t="str">
        <f>TEXT(StockData[[#This Row],[Date]],"mmm yyyy")</f>
        <v>Oct 2015</v>
      </c>
      <c r="I2431" s="2">
        <f>StockData[[#This Row],[high]] - StockData[[#This Row],[low]]</f>
        <v>5.8799999999999955</v>
      </c>
      <c r="J2431" s="27" t="str">
        <f>IF(StockData[[#This Row],[high]]=_xlfn.MAXIFS(StockData[high],StockData[Date],"&lt;="&amp;StockData[[#This Row],[Date]]),"New High","Repeat")</f>
        <v>Repeat</v>
      </c>
      <c r="K2431" s="27" t="str">
        <f>IF(StockData[[#This Row],[Spread]]&lt;5,"Low",IF(StockData[[#This Row],[Spread]]&lt;=15,"Medium","High"))</f>
        <v>Medium</v>
      </c>
      <c r="L2431" s="27" t="str">
        <f>IF(StockData[[#This Row],[Spread]] &gt; AVERAGE(StockData[Spread]) * 1.2, "High", IF(StockData[[#This Row],[Spread]] &lt; AVERAGE(StockData[Spread]) * 0.8, "Low", "Medium"))</f>
        <v>Low</v>
      </c>
      <c r="M2431" s="13">
        <f>(StockData[[#This Row],[close]] - StockData[[#This Row],[open]] )/ StockData[[#This Row],[open]]</f>
        <v>1.8355568171066306E-2</v>
      </c>
      <c r="N2431" s="27">
        <f>IF(StockData[[#This Row],[change%]] &gt; 0.02, 0.9, IF(StockData[[#This Row],[change%]] &lt; -0.02, -0.9, 0))</f>
        <v>0</v>
      </c>
      <c r="O2431" s="27" t="str">
        <f>IF(StockData[[#This Row],[sentiment score]] &gt; 0.5, "Positive", IF(StockData[[#This Row],[sentiment score]] &lt; -0.5, "Negative", "Neutral"))</f>
        <v>Neutral</v>
      </c>
    </row>
    <row r="2432" spans="1:15" x14ac:dyDescent="0.3">
      <c r="A2432" s="1">
        <v>42300</v>
      </c>
      <c r="B2432" s="2">
        <v>215</v>
      </c>
      <c r="C2432" s="2">
        <v>215.35</v>
      </c>
      <c r="D2432" s="2">
        <v>207.69</v>
      </c>
      <c r="E2432" s="2">
        <v>209.09</v>
      </c>
      <c r="F2432" s="2">
        <v>4235462</v>
      </c>
      <c r="G2432" s="27" t="str">
        <f>TEXT(StockData[[#This Row],[Date]],"dddd")</f>
        <v>Friday</v>
      </c>
      <c r="H2432" s="27" t="str">
        <f>TEXT(StockData[[#This Row],[Date]],"mmm yyyy")</f>
        <v>Oct 2015</v>
      </c>
      <c r="I2432" s="2">
        <f>StockData[[#This Row],[high]] - StockData[[#This Row],[low]]</f>
        <v>7.6599999999999966</v>
      </c>
      <c r="J2432" s="27" t="str">
        <f>IF(StockData[[#This Row],[high]]=_xlfn.MAXIFS(StockData[high],StockData[Date],"&lt;="&amp;StockData[[#This Row],[Date]]),"New High","Repeat")</f>
        <v>Repeat</v>
      </c>
      <c r="K2432" s="27" t="str">
        <f>IF(StockData[[#This Row],[Spread]]&lt;5,"Low",IF(StockData[[#This Row],[Spread]]&lt;=15,"Medium","High"))</f>
        <v>Medium</v>
      </c>
      <c r="L2432" s="27" t="str">
        <f>IF(StockData[[#This Row],[Spread]] &gt; AVERAGE(StockData[Spread]) * 1.2, "High", IF(StockData[[#This Row],[Spread]] &lt; AVERAGE(StockData[Spread]) * 0.8, "Low", "Medium"))</f>
        <v>Low</v>
      </c>
      <c r="M2432" s="13">
        <f>(StockData[[#This Row],[close]] - StockData[[#This Row],[open]] )/ StockData[[#This Row],[open]]</f>
        <v>-2.7488372093023239E-2</v>
      </c>
      <c r="N2432" s="27">
        <f>IF(StockData[[#This Row],[change%]] &gt; 0.02, 0.9, IF(StockData[[#This Row],[change%]] &lt; -0.02, -0.9, 0))</f>
        <v>-0.9</v>
      </c>
      <c r="O2432" s="27" t="str">
        <f>IF(StockData[[#This Row],[sentiment score]] &gt; 0.5, "Positive", IF(StockData[[#This Row],[sentiment score]] &lt; -0.5, "Negative", "Neutral"))</f>
        <v>Negative</v>
      </c>
    </row>
    <row r="2433" spans="1:15" x14ac:dyDescent="0.3">
      <c r="A2433" s="1">
        <v>42299</v>
      </c>
      <c r="B2433" s="2">
        <v>211.56</v>
      </c>
      <c r="C2433" s="2">
        <v>215.75</v>
      </c>
      <c r="D2433" s="2">
        <v>209.4</v>
      </c>
      <c r="E2433" s="2">
        <v>211.72</v>
      </c>
      <c r="F2433" s="2">
        <v>2825159</v>
      </c>
      <c r="G2433" s="27" t="str">
        <f>TEXT(StockData[[#This Row],[Date]],"dddd")</f>
        <v>Thursday</v>
      </c>
      <c r="H2433" s="27" t="str">
        <f>TEXT(StockData[[#This Row],[Date]],"mmm yyyy")</f>
        <v>Oct 2015</v>
      </c>
      <c r="I2433" s="2">
        <f>StockData[[#This Row],[high]] - StockData[[#This Row],[low]]</f>
        <v>6.3499999999999943</v>
      </c>
      <c r="J2433" s="27" t="str">
        <f>IF(StockData[[#This Row],[high]]=_xlfn.MAXIFS(StockData[high],StockData[Date],"&lt;="&amp;StockData[[#This Row],[Date]]),"New High","Repeat")</f>
        <v>Repeat</v>
      </c>
      <c r="K2433" s="27" t="str">
        <f>IF(StockData[[#This Row],[Spread]]&lt;5,"Low",IF(StockData[[#This Row],[Spread]]&lt;=15,"Medium","High"))</f>
        <v>Medium</v>
      </c>
      <c r="L2433" s="27" t="str">
        <f>IF(StockData[[#This Row],[Spread]] &gt; AVERAGE(StockData[Spread]) * 1.2, "High", IF(StockData[[#This Row],[Spread]] &lt; AVERAGE(StockData[Spread]) * 0.8, "Low", "Medium"))</f>
        <v>Low</v>
      </c>
      <c r="M2433" s="13">
        <f>(StockData[[#This Row],[close]] - StockData[[#This Row],[open]] )/ StockData[[#This Row],[open]]</f>
        <v>7.5628663263375203E-4</v>
      </c>
      <c r="N2433" s="27">
        <f>IF(StockData[[#This Row],[change%]] &gt; 0.02, 0.9, IF(StockData[[#This Row],[change%]] &lt; -0.02, -0.9, 0))</f>
        <v>0</v>
      </c>
      <c r="O2433" s="27" t="str">
        <f>IF(StockData[[#This Row],[sentiment score]] &gt; 0.5, "Positive", IF(StockData[[#This Row],[sentiment score]] &lt; -0.5, "Negative", "Neutral"))</f>
        <v>Neutral</v>
      </c>
    </row>
    <row r="2434" spans="1:15" x14ac:dyDescent="0.3">
      <c r="A2434" s="1">
        <v>42298</v>
      </c>
      <c r="B2434" s="2">
        <v>211.99</v>
      </c>
      <c r="C2434" s="2">
        <v>214.81</v>
      </c>
      <c r="D2434" s="2">
        <v>208.8</v>
      </c>
      <c r="E2434" s="2">
        <v>210.09</v>
      </c>
      <c r="F2434" s="2">
        <v>4183471</v>
      </c>
      <c r="G2434" s="27" t="str">
        <f>TEXT(StockData[[#This Row],[Date]],"dddd")</f>
        <v>Wednesday</v>
      </c>
      <c r="H2434" s="27" t="str">
        <f>TEXT(StockData[[#This Row],[Date]],"mmm yyyy")</f>
        <v>Oct 2015</v>
      </c>
      <c r="I2434" s="2">
        <f>StockData[[#This Row],[high]] - StockData[[#This Row],[low]]</f>
        <v>6.0099999999999909</v>
      </c>
      <c r="J2434" s="27" t="str">
        <f>IF(StockData[[#This Row],[high]]=_xlfn.MAXIFS(StockData[high],StockData[Date],"&lt;="&amp;StockData[[#This Row],[Date]]),"New High","Repeat")</f>
        <v>Repeat</v>
      </c>
      <c r="K2434" s="27" t="str">
        <f>IF(StockData[[#This Row],[Spread]]&lt;5,"Low",IF(StockData[[#This Row],[Spread]]&lt;=15,"Medium","High"))</f>
        <v>Medium</v>
      </c>
      <c r="L2434" s="27" t="str">
        <f>IF(StockData[[#This Row],[Spread]] &gt; AVERAGE(StockData[Spread]) * 1.2, "High", IF(StockData[[#This Row],[Spread]] &lt; AVERAGE(StockData[Spread]) * 0.8, "Low", "Medium"))</f>
        <v>Low</v>
      </c>
      <c r="M2434" s="13">
        <f>(StockData[[#This Row],[close]] - StockData[[#This Row],[open]] )/ StockData[[#This Row],[open]]</f>
        <v>-8.9626869191943275E-3</v>
      </c>
      <c r="N2434" s="27">
        <f>IF(StockData[[#This Row],[change%]] &gt; 0.02, 0.9, IF(StockData[[#This Row],[change%]] &lt; -0.02, -0.9, 0))</f>
        <v>0</v>
      </c>
      <c r="O2434" s="27" t="str">
        <f>IF(StockData[[#This Row],[sentiment score]] &gt; 0.5, "Positive", IF(StockData[[#This Row],[sentiment score]] &lt; -0.5, "Negative", "Neutral"))</f>
        <v>Neutral</v>
      </c>
    </row>
    <row r="2435" spans="1:15" x14ac:dyDescent="0.3">
      <c r="A2435" s="1">
        <v>42297</v>
      </c>
      <c r="B2435" s="2">
        <v>227.72</v>
      </c>
      <c r="C2435" s="2">
        <v>228.6</v>
      </c>
      <c r="D2435" s="2">
        <v>202</v>
      </c>
      <c r="E2435" s="2">
        <v>213.03</v>
      </c>
      <c r="F2435" s="2">
        <v>14900047</v>
      </c>
      <c r="G2435" s="27" t="str">
        <f>TEXT(StockData[[#This Row],[Date]],"dddd")</f>
        <v>Tuesday</v>
      </c>
      <c r="H2435" s="27" t="str">
        <f>TEXT(StockData[[#This Row],[Date]],"mmm yyyy")</f>
        <v>Oct 2015</v>
      </c>
      <c r="I2435" s="2">
        <f>StockData[[#This Row],[high]] - StockData[[#This Row],[low]]</f>
        <v>26.599999999999994</v>
      </c>
      <c r="J2435" s="27" t="str">
        <f>IF(StockData[[#This Row],[high]]=_xlfn.MAXIFS(StockData[high],StockData[Date],"&lt;="&amp;StockData[[#This Row],[Date]]),"New High","Repeat")</f>
        <v>Repeat</v>
      </c>
      <c r="K2435" s="27" t="str">
        <f>IF(StockData[[#This Row],[Spread]]&lt;5,"Low",IF(StockData[[#This Row],[Spread]]&lt;=15,"Medium","High"))</f>
        <v>High</v>
      </c>
      <c r="L2435" s="27" t="str">
        <f>IF(StockData[[#This Row],[Spread]] &gt; AVERAGE(StockData[Spread]) * 1.2, "High", IF(StockData[[#This Row],[Spread]] &lt; AVERAGE(StockData[Spread]) * 0.8, "Low", "Medium"))</f>
        <v>High</v>
      </c>
      <c r="M2435" s="13">
        <f>(StockData[[#This Row],[close]] - StockData[[#This Row],[open]] )/ StockData[[#This Row],[open]]</f>
        <v>-6.4509046197084127E-2</v>
      </c>
      <c r="N2435" s="27">
        <f>IF(StockData[[#This Row],[change%]] &gt; 0.02, 0.9, IF(StockData[[#This Row],[change%]] &lt; -0.02, -0.9, 0))</f>
        <v>-0.9</v>
      </c>
      <c r="O2435" s="27" t="str">
        <f>IF(StockData[[#This Row],[sentiment score]] &gt; 0.5, "Positive", IF(StockData[[#This Row],[sentiment score]] &lt; -0.5, "Negative", "Neutral"))</f>
        <v>Negative</v>
      </c>
    </row>
    <row r="2436" spans="1:15" x14ac:dyDescent="0.3">
      <c r="A2436" s="1">
        <v>42296</v>
      </c>
      <c r="B2436" s="2">
        <v>226.5</v>
      </c>
      <c r="C2436" s="2">
        <v>231.15</v>
      </c>
      <c r="D2436" s="2">
        <v>224.94</v>
      </c>
      <c r="E2436" s="2">
        <v>228.1</v>
      </c>
      <c r="F2436" s="2">
        <v>2507895</v>
      </c>
      <c r="G2436" s="27" t="str">
        <f>TEXT(StockData[[#This Row],[Date]],"dddd")</f>
        <v>Monday</v>
      </c>
      <c r="H2436" s="27" t="str">
        <f>TEXT(StockData[[#This Row],[Date]],"mmm yyyy")</f>
        <v>Oct 2015</v>
      </c>
      <c r="I2436" s="2">
        <f>StockData[[#This Row],[high]] - StockData[[#This Row],[low]]</f>
        <v>6.210000000000008</v>
      </c>
      <c r="J2436" s="27" t="str">
        <f>IF(StockData[[#This Row],[high]]=_xlfn.MAXIFS(StockData[high],StockData[Date],"&lt;="&amp;StockData[[#This Row],[Date]]),"New High","Repeat")</f>
        <v>Repeat</v>
      </c>
      <c r="K2436" s="27" t="str">
        <f>IF(StockData[[#This Row],[Spread]]&lt;5,"Low",IF(StockData[[#This Row],[Spread]]&lt;=15,"Medium","High"))</f>
        <v>Medium</v>
      </c>
      <c r="L2436" s="27" t="str">
        <f>IF(StockData[[#This Row],[Spread]] &gt; AVERAGE(StockData[Spread]) * 1.2, "High", IF(StockData[[#This Row],[Spread]] &lt; AVERAGE(StockData[Spread]) * 0.8, "Low", "Medium"))</f>
        <v>Low</v>
      </c>
      <c r="M2436" s="13">
        <f>(StockData[[#This Row],[close]] - StockData[[#This Row],[open]] )/ StockData[[#This Row],[open]]</f>
        <v>7.064017660044125E-3</v>
      </c>
      <c r="N2436" s="27">
        <f>IF(StockData[[#This Row],[change%]] &gt; 0.02, 0.9, IF(StockData[[#This Row],[change%]] &lt; -0.02, -0.9, 0))</f>
        <v>0</v>
      </c>
      <c r="O2436" s="27" t="str">
        <f>IF(StockData[[#This Row],[sentiment score]] &gt; 0.5, "Positive", IF(StockData[[#This Row],[sentiment score]] &lt; -0.5, "Negative", "Neutral"))</f>
        <v>Neutral</v>
      </c>
    </row>
    <row r="2437" spans="1:15" x14ac:dyDescent="0.3">
      <c r="A2437" s="1">
        <v>42293</v>
      </c>
      <c r="B2437" s="2">
        <v>223.04</v>
      </c>
      <c r="C2437" s="2">
        <v>230.48050000000001</v>
      </c>
      <c r="D2437" s="2">
        <v>222.87</v>
      </c>
      <c r="E2437" s="2">
        <v>227.01</v>
      </c>
      <c r="F2437" s="2">
        <v>4334493</v>
      </c>
      <c r="G2437" s="27" t="str">
        <f>TEXT(StockData[[#This Row],[Date]],"dddd")</f>
        <v>Friday</v>
      </c>
      <c r="H2437" s="27" t="str">
        <f>TEXT(StockData[[#This Row],[Date]],"mmm yyyy")</f>
        <v>Oct 2015</v>
      </c>
      <c r="I2437" s="2">
        <f>StockData[[#This Row],[high]] - StockData[[#This Row],[low]]</f>
        <v>7.6105000000000018</v>
      </c>
      <c r="J2437" s="27" t="str">
        <f>IF(StockData[[#This Row],[high]]=_xlfn.MAXIFS(StockData[high],StockData[Date],"&lt;="&amp;StockData[[#This Row],[Date]]),"New High","Repeat")</f>
        <v>Repeat</v>
      </c>
      <c r="K2437" s="27" t="str">
        <f>IF(StockData[[#This Row],[Spread]]&lt;5,"Low",IF(StockData[[#This Row],[Spread]]&lt;=15,"Medium","High"))</f>
        <v>Medium</v>
      </c>
      <c r="L2437" s="27" t="str">
        <f>IF(StockData[[#This Row],[Spread]] &gt; AVERAGE(StockData[Spread]) * 1.2, "High", IF(StockData[[#This Row],[Spread]] &lt; AVERAGE(StockData[Spread]) * 0.8, "Low", "Medium"))</f>
        <v>Low</v>
      </c>
      <c r="M2437" s="13">
        <f>(StockData[[#This Row],[close]] - StockData[[#This Row],[open]] )/ StockData[[#This Row],[open]]</f>
        <v>1.7799497847919652E-2</v>
      </c>
      <c r="N2437" s="27">
        <f>IF(StockData[[#This Row],[change%]] &gt; 0.02, 0.9, IF(StockData[[#This Row],[change%]] &lt; -0.02, -0.9, 0))</f>
        <v>0</v>
      </c>
      <c r="O2437" s="27" t="str">
        <f>IF(StockData[[#This Row],[sentiment score]] &gt; 0.5, "Positive", IF(StockData[[#This Row],[sentiment score]] &lt; -0.5, "Negative", "Neutral"))</f>
        <v>Neutral</v>
      </c>
    </row>
    <row r="2438" spans="1:15" x14ac:dyDescent="0.3">
      <c r="A2438" s="1">
        <v>42292</v>
      </c>
      <c r="B2438" s="2">
        <v>216.43</v>
      </c>
      <c r="C2438" s="2">
        <v>221.73</v>
      </c>
      <c r="D2438" s="2">
        <v>213.7</v>
      </c>
      <c r="E2438" s="2">
        <v>221.31</v>
      </c>
      <c r="F2438" s="2">
        <v>2844233</v>
      </c>
      <c r="G2438" s="27" t="str">
        <f>TEXT(StockData[[#This Row],[Date]],"dddd")</f>
        <v>Thursday</v>
      </c>
      <c r="H2438" s="27" t="str">
        <f>TEXT(StockData[[#This Row],[Date]],"mmm yyyy")</f>
        <v>Oct 2015</v>
      </c>
      <c r="I2438" s="2">
        <f>StockData[[#This Row],[high]] - StockData[[#This Row],[low]]</f>
        <v>8.0300000000000011</v>
      </c>
      <c r="J2438" s="27" t="str">
        <f>IF(StockData[[#This Row],[high]]=_xlfn.MAXIFS(StockData[high],StockData[Date],"&lt;="&amp;StockData[[#This Row],[Date]]),"New High","Repeat")</f>
        <v>Repeat</v>
      </c>
      <c r="K2438" s="27" t="str">
        <f>IF(StockData[[#This Row],[Spread]]&lt;5,"Low",IF(StockData[[#This Row],[Spread]]&lt;=15,"Medium","High"))</f>
        <v>Medium</v>
      </c>
      <c r="L2438" s="27" t="str">
        <f>IF(StockData[[#This Row],[Spread]] &gt; AVERAGE(StockData[Spread]) * 1.2, "High", IF(StockData[[#This Row],[Spread]] &lt; AVERAGE(StockData[Spread]) * 0.8, "Low", "Medium"))</f>
        <v>Low</v>
      </c>
      <c r="M2438" s="13">
        <f>(StockData[[#This Row],[close]] - StockData[[#This Row],[open]] )/ StockData[[#This Row],[open]]</f>
        <v>2.2547705955736245E-2</v>
      </c>
      <c r="N2438" s="27">
        <f>IF(StockData[[#This Row],[change%]] &gt; 0.02, 0.9, IF(StockData[[#This Row],[change%]] &lt; -0.02, -0.9, 0))</f>
        <v>0.9</v>
      </c>
      <c r="O2438" s="27" t="str">
        <f>IF(StockData[[#This Row],[sentiment score]] &gt; 0.5, "Positive", IF(StockData[[#This Row],[sentiment score]] &lt; -0.5, "Negative", "Neutral"))</f>
        <v>Positive</v>
      </c>
    </row>
    <row r="2439" spans="1:15" x14ac:dyDescent="0.3">
      <c r="A2439" s="1">
        <v>42291</v>
      </c>
      <c r="B2439" s="2">
        <v>220.67</v>
      </c>
      <c r="C2439" s="2">
        <v>220.95</v>
      </c>
      <c r="D2439" s="2">
        <v>215.43</v>
      </c>
      <c r="E2439" s="2">
        <v>216.88</v>
      </c>
      <c r="F2439" s="2">
        <v>3104446</v>
      </c>
      <c r="G2439" s="27" t="str">
        <f>TEXT(StockData[[#This Row],[Date]],"dddd")</f>
        <v>Wednesday</v>
      </c>
      <c r="H2439" s="27" t="str">
        <f>TEXT(StockData[[#This Row],[Date]],"mmm yyyy")</f>
        <v>Oct 2015</v>
      </c>
      <c r="I2439" s="2">
        <f>StockData[[#This Row],[high]] - StockData[[#This Row],[low]]</f>
        <v>5.5199999999999818</v>
      </c>
      <c r="J2439" s="27" t="str">
        <f>IF(StockData[[#This Row],[high]]=_xlfn.MAXIFS(StockData[high],StockData[Date],"&lt;="&amp;StockData[[#This Row],[Date]]),"New High","Repeat")</f>
        <v>Repeat</v>
      </c>
      <c r="K2439" s="27" t="str">
        <f>IF(StockData[[#This Row],[Spread]]&lt;5,"Low",IF(StockData[[#This Row],[Spread]]&lt;=15,"Medium","High"))</f>
        <v>Medium</v>
      </c>
      <c r="L2439" s="27" t="str">
        <f>IF(StockData[[#This Row],[Spread]] &gt; AVERAGE(StockData[Spread]) * 1.2, "High", IF(StockData[[#This Row],[Spread]] &lt; AVERAGE(StockData[Spread]) * 0.8, "Low", "Medium"))</f>
        <v>Low</v>
      </c>
      <c r="M2439" s="13">
        <f>(StockData[[#This Row],[close]] - StockData[[#This Row],[open]] )/ StockData[[#This Row],[open]]</f>
        <v>-1.7174967145511363E-2</v>
      </c>
      <c r="N2439" s="27">
        <f>IF(StockData[[#This Row],[change%]] &gt; 0.02, 0.9, IF(StockData[[#This Row],[change%]] &lt; -0.02, -0.9, 0))</f>
        <v>0</v>
      </c>
      <c r="O2439" s="27" t="str">
        <f>IF(StockData[[#This Row],[sentiment score]] &gt; 0.5, "Positive", IF(StockData[[#This Row],[sentiment score]] &lt; -0.5, "Negative", "Neutral"))</f>
        <v>Neutral</v>
      </c>
    </row>
    <row r="2440" spans="1:15" x14ac:dyDescent="0.3">
      <c r="A2440" s="1">
        <v>42290</v>
      </c>
      <c r="B2440" s="2">
        <v>213.28</v>
      </c>
      <c r="C2440" s="2">
        <v>222.52199999999999</v>
      </c>
      <c r="D2440" s="2">
        <v>211.13</v>
      </c>
      <c r="E2440" s="2">
        <v>219.25</v>
      </c>
      <c r="F2440" s="2">
        <v>5171535</v>
      </c>
      <c r="G2440" s="27" t="str">
        <f>TEXT(StockData[[#This Row],[Date]],"dddd")</f>
        <v>Tuesday</v>
      </c>
      <c r="H2440" s="27" t="str">
        <f>TEXT(StockData[[#This Row],[Date]],"mmm yyyy")</f>
        <v>Oct 2015</v>
      </c>
      <c r="I2440" s="2">
        <f>StockData[[#This Row],[high]] - StockData[[#This Row],[low]]</f>
        <v>11.391999999999996</v>
      </c>
      <c r="J2440" s="27" t="str">
        <f>IF(StockData[[#This Row],[high]]=_xlfn.MAXIFS(StockData[high],StockData[Date],"&lt;="&amp;StockData[[#This Row],[Date]]),"New High","Repeat")</f>
        <v>Repeat</v>
      </c>
      <c r="K2440" s="27" t="str">
        <f>IF(StockData[[#This Row],[Spread]]&lt;5,"Low",IF(StockData[[#This Row],[Spread]]&lt;=15,"Medium","High"))</f>
        <v>Medium</v>
      </c>
      <c r="L2440" s="27" t="str">
        <f>IF(StockData[[#This Row],[Spread]] &gt; AVERAGE(StockData[Spread]) * 1.2, "High", IF(StockData[[#This Row],[Spread]] &lt; AVERAGE(StockData[Spread]) * 0.8, "Low", "Medium"))</f>
        <v>Medium</v>
      </c>
      <c r="M2440" s="13">
        <f>(StockData[[#This Row],[close]] - StockData[[#This Row],[open]] )/ StockData[[#This Row],[open]]</f>
        <v>2.7991372843210797E-2</v>
      </c>
      <c r="N2440" s="27">
        <f>IF(StockData[[#This Row],[change%]] &gt; 0.02, 0.9, IF(StockData[[#This Row],[change%]] &lt; -0.02, -0.9, 0))</f>
        <v>0.9</v>
      </c>
      <c r="O2440" s="27" t="str">
        <f>IF(StockData[[#This Row],[sentiment score]] &gt; 0.5, "Positive", IF(StockData[[#This Row],[sentiment score]] &lt; -0.5, "Negative", "Neutral"))</f>
        <v>Positive</v>
      </c>
    </row>
    <row r="2441" spans="1:15" x14ac:dyDescent="0.3">
      <c r="A2441" s="1">
        <v>42289</v>
      </c>
      <c r="B2441" s="2">
        <v>222.99</v>
      </c>
      <c r="C2441" s="2">
        <v>223</v>
      </c>
      <c r="D2441" s="2">
        <v>215.27</v>
      </c>
      <c r="E2441" s="2">
        <v>215.58</v>
      </c>
      <c r="F2441" s="2">
        <v>3836303</v>
      </c>
      <c r="G2441" s="27" t="str">
        <f>TEXT(StockData[[#This Row],[Date]],"dddd")</f>
        <v>Monday</v>
      </c>
      <c r="H2441" s="27" t="str">
        <f>TEXT(StockData[[#This Row],[Date]],"mmm yyyy")</f>
        <v>Oct 2015</v>
      </c>
      <c r="I2441" s="2">
        <f>StockData[[#This Row],[high]] - StockData[[#This Row],[low]]</f>
        <v>7.7299999999999898</v>
      </c>
      <c r="J2441" s="27" t="str">
        <f>IF(StockData[[#This Row],[high]]=_xlfn.MAXIFS(StockData[high],StockData[Date],"&lt;="&amp;StockData[[#This Row],[Date]]),"New High","Repeat")</f>
        <v>Repeat</v>
      </c>
      <c r="K2441" s="27" t="str">
        <f>IF(StockData[[#This Row],[Spread]]&lt;5,"Low",IF(StockData[[#This Row],[Spread]]&lt;=15,"Medium","High"))</f>
        <v>Medium</v>
      </c>
      <c r="L2441" s="27" t="str">
        <f>IF(StockData[[#This Row],[Spread]] &gt; AVERAGE(StockData[Spread]) * 1.2, "High", IF(StockData[[#This Row],[Spread]] &lt; AVERAGE(StockData[Spread]) * 0.8, "Low", "Medium"))</f>
        <v>Low</v>
      </c>
      <c r="M2441" s="13">
        <f>(StockData[[#This Row],[close]] - StockData[[#This Row],[open]] )/ StockData[[#This Row],[open]]</f>
        <v>-3.3230189694605124E-2</v>
      </c>
      <c r="N2441" s="27">
        <f>IF(StockData[[#This Row],[change%]] &gt; 0.02, 0.9, IF(StockData[[#This Row],[change%]] &lt; -0.02, -0.9, 0))</f>
        <v>-0.9</v>
      </c>
      <c r="O2441" s="27" t="str">
        <f>IF(StockData[[#This Row],[sentiment score]] &gt; 0.5, "Positive", IF(StockData[[#This Row],[sentiment score]] &lt; -0.5, "Negative", "Neutral"))</f>
        <v>Negative</v>
      </c>
    </row>
    <row r="2442" spans="1:15" x14ac:dyDescent="0.3">
      <c r="A2442" s="1">
        <v>42286</v>
      </c>
      <c r="B2442" s="2">
        <v>220.93</v>
      </c>
      <c r="C2442" s="2">
        <v>224.37</v>
      </c>
      <c r="D2442" s="2">
        <v>218.36</v>
      </c>
      <c r="E2442" s="2">
        <v>220.69</v>
      </c>
      <c r="F2442" s="2">
        <v>6158370</v>
      </c>
      <c r="G2442" s="27" t="str">
        <f>TEXT(StockData[[#This Row],[Date]],"dddd")</f>
        <v>Friday</v>
      </c>
      <c r="H2442" s="27" t="str">
        <f>TEXT(StockData[[#This Row],[Date]],"mmm yyyy")</f>
        <v>Oct 2015</v>
      </c>
      <c r="I2442" s="2">
        <f>StockData[[#This Row],[high]] - StockData[[#This Row],[low]]</f>
        <v>6.0099999999999909</v>
      </c>
      <c r="J2442" s="27" t="str">
        <f>IF(StockData[[#This Row],[high]]=_xlfn.MAXIFS(StockData[high],StockData[Date],"&lt;="&amp;StockData[[#This Row],[Date]]),"New High","Repeat")</f>
        <v>Repeat</v>
      </c>
      <c r="K2442" s="27" t="str">
        <f>IF(StockData[[#This Row],[Spread]]&lt;5,"Low",IF(StockData[[#This Row],[Spread]]&lt;=15,"Medium","High"))</f>
        <v>Medium</v>
      </c>
      <c r="L2442" s="27" t="str">
        <f>IF(StockData[[#This Row],[Spread]] &gt; AVERAGE(StockData[Spread]) * 1.2, "High", IF(StockData[[#This Row],[Spread]] &lt; AVERAGE(StockData[Spread]) * 0.8, "Low", "Medium"))</f>
        <v>Low</v>
      </c>
      <c r="M2442" s="13">
        <f>(StockData[[#This Row],[close]] - StockData[[#This Row],[open]] )/ StockData[[#This Row],[open]]</f>
        <v>-1.0863169329652336E-3</v>
      </c>
      <c r="N2442" s="27">
        <f>IF(StockData[[#This Row],[change%]] &gt; 0.02, 0.9, IF(StockData[[#This Row],[change%]] &lt; -0.02, -0.9, 0))</f>
        <v>0</v>
      </c>
      <c r="O2442" s="27" t="str">
        <f>IF(StockData[[#This Row],[sentiment score]] &gt; 0.5, "Positive", IF(StockData[[#This Row],[sentiment score]] &lt; -0.5, "Negative", "Neutral"))</f>
        <v>Neutral</v>
      </c>
    </row>
    <row r="2443" spans="1:15" x14ac:dyDescent="0.3">
      <c r="A2443" s="1">
        <v>42285</v>
      </c>
      <c r="B2443" s="2">
        <v>230.08</v>
      </c>
      <c r="C2443" s="2">
        <v>230.72</v>
      </c>
      <c r="D2443" s="2">
        <v>221.31</v>
      </c>
      <c r="E2443" s="2">
        <v>226.72</v>
      </c>
      <c r="F2443" s="2">
        <v>6133216</v>
      </c>
      <c r="G2443" s="27" t="str">
        <f>TEXT(StockData[[#This Row],[Date]],"dddd")</f>
        <v>Thursday</v>
      </c>
      <c r="H2443" s="27" t="str">
        <f>TEXT(StockData[[#This Row],[Date]],"mmm yyyy")</f>
        <v>Oct 2015</v>
      </c>
      <c r="I2443" s="2">
        <f>StockData[[#This Row],[high]] - StockData[[#This Row],[low]]</f>
        <v>9.4099999999999966</v>
      </c>
      <c r="J2443" s="27" t="str">
        <f>IF(StockData[[#This Row],[high]]=_xlfn.MAXIFS(StockData[high],StockData[Date],"&lt;="&amp;StockData[[#This Row],[Date]]),"New High","Repeat")</f>
        <v>Repeat</v>
      </c>
      <c r="K2443" s="27" t="str">
        <f>IF(StockData[[#This Row],[Spread]]&lt;5,"Low",IF(StockData[[#This Row],[Spread]]&lt;=15,"Medium","High"))</f>
        <v>Medium</v>
      </c>
      <c r="L2443" s="27" t="str">
        <f>IF(StockData[[#This Row],[Spread]] &gt; AVERAGE(StockData[Spread]) * 1.2, "High", IF(StockData[[#This Row],[Spread]] &lt; AVERAGE(StockData[Spread]) * 0.8, "Low", "Medium"))</f>
        <v>Low</v>
      </c>
      <c r="M2443" s="13">
        <f>(StockData[[#This Row],[close]] - StockData[[#This Row],[open]] )/ StockData[[#This Row],[open]]</f>
        <v>-1.4603616133518835E-2</v>
      </c>
      <c r="N2443" s="27">
        <f>IF(StockData[[#This Row],[change%]] &gt; 0.02, 0.9, IF(StockData[[#This Row],[change%]] &lt; -0.02, -0.9, 0))</f>
        <v>0</v>
      </c>
      <c r="O2443" s="27" t="str">
        <f>IF(StockData[[#This Row],[sentiment score]] &gt; 0.5, "Positive", IF(StockData[[#This Row],[sentiment score]] &lt; -0.5, "Negative", "Neutral"))</f>
        <v>Neutral</v>
      </c>
    </row>
    <row r="2444" spans="1:15" x14ac:dyDescent="0.3">
      <c r="A2444" s="1">
        <v>42284</v>
      </c>
      <c r="B2444" s="2">
        <v>236.63</v>
      </c>
      <c r="C2444" s="2">
        <v>237.7</v>
      </c>
      <c r="D2444" s="2">
        <v>229.12</v>
      </c>
      <c r="E2444" s="2">
        <v>231.96</v>
      </c>
      <c r="F2444" s="2">
        <v>6813959</v>
      </c>
      <c r="G2444" s="27" t="str">
        <f>TEXT(StockData[[#This Row],[Date]],"dddd")</f>
        <v>Wednesday</v>
      </c>
      <c r="H2444" s="27" t="str">
        <f>TEXT(StockData[[#This Row],[Date]],"mmm yyyy")</f>
        <v>Oct 2015</v>
      </c>
      <c r="I2444" s="2">
        <f>StockData[[#This Row],[high]] - StockData[[#This Row],[low]]</f>
        <v>8.5799999999999841</v>
      </c>
      <c r="J2444" s="27" t="str">
        <f>IF(StockData[[#This Row],[high]]=_xlfn.MAXIFS(StockData[high],StockData[Date],"&lt;="&amp;StockData[[#This Row],[Date]]),"New High","Repeat")</f>
        <v>Repeat</v>
      </c>
      <c r="K2444" s="27" t="str">
        <f>IF(StockData[[#This Row],[Spread]]&lt;5,"Low",IF(StockData[[#This Row],[Spread]]&lt;=15,"Medium","High"))</f>
        <v>Medium</v>
      </c>
      <c r="L2444" s="27" t="str">
        <f>IF(StockData[[#This Row],[Spread]] &gt; AVERAGE(StockData[Spread]) * 1.2, "High", IF(StockData[[#This Row],[Spread]] &lt; AVERAGE(StockData[Spread]) * 0.8, "Low", "Medium"))</f>
        <v>Low</v>
      </c>
      <c r="M2444" s="13">
        <f>(StockData[[#This Row],[close]] - StockData[[#This Row],[open]] )/ StockData[[#This Row],[open]]</f>
        <v>-1.9735451971432141E-2</v>
      </c>
      <c r="N2444" s="27">
        <f>IF(StockData[[#This Row],[change%]] &gt; 0.02, 0.9, IF(StockData[[#This Row],[change%]] &lt; -0.02, -0.9, 0))</f>
        <v>0</v>
      </c>
      <c r="O2444" s="27" t="str">
        <f>IF(StockData[[#This Row],[sentiment score]] &gt; 0.5, "Positive", IF(StockData[[#This Row],[sentiment score]] &lt; -0.5, "Negative", "Neutral"))</f>
        <v>Neutral</v>
      </c>
    </row>
    <row r="2445" spans="1:15" x14ac:dyDescent="0.3">
      <c r="A2445" s="1">
        <v>42283</v>
      </c>
      <c r="B2445" s="2">
        <v>240</v>
      </c>
      <c r="C2445" s="2">
        <v>243.03</v>
      </c>
      <c r="D2445" s="2">
        <v>235.58</v>
      </c>
      <c r="E2445" s="2">
        <v>241.46</v>
      </c>
      <c r="F2445" s="2">
        <v>5235897</v>
      </c>
      <c r="G2445" s="27" t="str">
        <f>TEXT(StockData[[#This Row],[Date]],"dddd")</f>
        <v>Tuesday</v>
      </c>
      <c r="H2445" s="27" t="str">
        <f>TEXT(StockData[[#This Row],[Date]],"mmm yyyy")</f>
        <v>Oct 2015</v>
      </c>
      <c r="I2445" s="2">
        <f>StockData[[#This Row],[high]] - StockData[[#This Row],[low]]</f>
        <v>7.4499999999999886</v>
      </c>
      <c r="J2445" s="27" t="str">
        <f>IF(StockData[[#This Row],[high]]=_xlfn.MAXIFS(StockData[high],StockData[Date],"&lt;="&amp;StockData[[#This Row],[Date]]),"New High","Repeat")</f>
        <v>Repeat</v>
      </c>
      <c r="K2445" s="27" t="str">
        <f>IF(StockData[[#This Row],[Spread]]&lt;5,"Low",IF(StockData[[#This Row],[Spread]]&lt;=15,"Medium","High"))</f>
        <v>Medium</v>
      </c>
      <c r="L2445" s="27" t="str">
        <f>IF(StockData[[#This Row],[Spread]] &gt; AVERAGE(StockData[Spread]) * 1.2, "High", IF(StockData[[#This Row],[Spread]] &lt; AVERAGE(StockData[Spread]) * 0.8, "Low", "Medium"))</f>
        <v>Low</v>
      </c>
      <c r="M2445" s="13">
        <f>(StockData[[#This Row],[close]] - StockData[[#This Row],[open]] )/ StockData[[#This Row],[open]]</f>
        <v>6.0833333333333668E-3</v>
      </c>
      <c r="N2445" s="27">
        <f>IF(StockData[[#This Row],[change%]] &gt; 0.02, 0.9, IF(StockData[[#This Row],[change%]] &lt; -0.02, -0.9, 0))</f>
        <v>0</v>
      </c>
      <c r="O2445" s="27" t="str">
        <f>IF(StockData[[#This Row],[sentiment score]] &gt; 0.5, "Positive", IF(StockData[[#This Row],[sentiment score]] &lt; -0.5, "Negative", "Neutral"))</f>
        <v>Neutral</v>
      </c>
    </row>
    <row r="2446" spans="1:15" x14ac:dyDescent="0.3">
      <c r="A2446" s="1">
        <v>42282</v>
      </c>
      <c r="B2446" s="2">
        <v>248.84</v>
      </c>
      <c r="C2446" s="2">
        <v>249.84</v>
      </c>
      <c r="D2446" s="2">
        <v>244.13</v>
      </c>
      <c r="E2446" s="2">
        <v>246.15</v>
      </c>
      <c r="F2446" s="2">
        <v>3689865</v>
      </c>
      <c r="G2446" s="27" t="str">
        <f>TEXT(StockData[[#This Row],[Date]],"dddd")</f>
        <v>Monday</v>
      </c>
      <c r="H2446" s="27" t="str">
        <f>TEXT(StockData[[#This Row],[Date]],"mmm yyyy")</f>
        <v>Oct 2015</v>
      </c>
      <c r="I2446" s="2">
        <f>StockData[[#This Row],[high]] - StockData[[#This Row],[low]]</f>
        <v>5.710000000000008</v>
      </c>
      <c r="J2446" s="27" t="str">
        <f>IF(StockData[[#This Row],[high]]=_xlfn.MAXIFS(StockData[high],StockData[Date],"&lt;="&amp;StockData[[#This Row],[Date]]),"New High","Repeat")</f>
        <v>Repeat</v>
      </c>
      <c r="K2446" s="27" t="str">
        <f>IF(StockData[[#This Row],[Spread]]&lt;5,"Low",IF(StockData[[#This Row],[Spread]]&lt;=15,"Medium","High"))</f>
        <v>Medium</v>
      </c>
      <c r="L2446" s="27" t="str">
        <f>IF(StockData[[#This Row],[Spread]] &gt; AVERAGE(StockData[Spread]) * 1.2, "High", IF(StockData[[#This Row],[Spread]] &lt; AVERAGE(StockData[Spread]) * 0.8, "Low", "Medium"))</f>
        <v>Low</v>
      </c>
      <c r="M2446" s="13">
        <f>(StockData[[#This Row],[close]] - StockData[[#This Row],[open]] )/ StockData[[#This Row],[open]]</f>
        <v>-1.0810159138402177E-2</v>
      </c>
      <c r="N2446" s="27">
        <f>IF(StockData[[#This Row],[change%]] &gt; 0.02, 0.9, IF(StockData[[#This Row],[change%]] &lt; -0.02, -0.9, 0))</f>
        <v>0</v>
      </c>
      <c r="O2446" s="27" t="str">
        <f>IF(StockData[[#This Row],[sentiment score]] &gt; 0.5, "Positive", IF(StockData[[#This Row],[sentiment score]] &lt; -0.5, "Negative", "Neutral"))</f>
        <v>Neutral</v>
      </c>
    </row>
    <row r="2447" spans="1:15" x14ac:dyDescent="0.3">
      <c r="A2447" s="1">
        <v>42279</v>
      </c>
      <c r="B2447" s="2">
        <v>235.6</v>
      </c>
      <c r="C2447" s="2">
        <v>247.7</v>
      </c>
      <c r="D2447" s="2">
        <v>234.93</v>
      </c>
      <c r="E2447" s="2">
        <v>247.57</v>
      </c>
      <c r="F2447" s="2">
        <v>4423982</v>
      </c>
      <c r="G2447" s="27" t="str">
        <f>TEXT(StockData[[#This Row],[Date]],"dddd")</f>
        <v>Friday</v>
      </c>
      <c r="H2447" s="27" t="str">
        <f>TEXT(StockData[[#This Row],[Date]],"mmm yyyy")</f>
        <v>Oct 2015</v>
      </c>
      <c r="I2447" s="2">
        <f>StockData[[#This Row],[high]] - StockData[[#This Row],[low]]</f>
        <v>12.769999999999982</v>
      </c>
      <c r="J2447" s="27" t="str">
        <f>IF(StockData[[#This Row],[high]]=_xlfn.MAXIFS(StockData[high],StockData[Date],"&lt;="&amp;StockData[[#This Row],[Date]]),"New High","Repeat")</f>
        <v>Repeat</v>
      </c>
      <c r="K2447" s="27" t="str">
        <f>IF(StockData[[#This Row],[Spread]]&lt;5,"Low",IF(StockData[[#This Row],[Spread]]&lt;=15,"Medium","High"))</f>
        <v>Medium</v>
      </c>
      <c r="L2447" s="27" t="str">
        <f>IF(StockData[[#This Row],[Spread]] &gt; AVERAGE(StockData[Spread]) * 1.2, "High", IF(StockData[[#This Row],[Spread]] &lt; AVERAGE(StockData[Spread]) * 0.8, "Low", "Medium"))</f>
        <v>Medium</v>
      </c>
      <c r="M2447" s="13">
        <f>(StockData[[#This Row],[close]] - StockData[[#This Row],[open]] )/ StockData[[#This Row],[open]]</f>
        <v>5.0806451612903224E-2</v>
      </c>
      <c r="N2447" s="27">
        <f>IF(StockData[[#This Row],[change%]] &gt; 0.02, 0.9, IF(StockData[[#This Row],[change%]] &lt; -0.02, -0.9, 0))</f>
        <v>0.9</v>
      </c>
      <c r="O2447" s="27" t="str">
        <f>IF(StockData[[#This Row],[sentiment score]] &gt; 0.5, "Positive", IF(StockData[[#This Row],[sentiment score]] &lt; -0.5, "Negative", "Neutral"))</f>
        <v>Positive</v>
      </c>
    </row>
    <row r="2448" spans="1:15" x14ac:dyDescent="0.3">
      <c r="A2448" s="1">
        <v>42278</v>
      </c>
      <c r="B2448" s="2">
        <v>247.51</v>
      </c>
      <c r="C2448" s="2">
        <v>248.5</v>
      </c>
      <c r="D2448" s="2">
        <v>237.13</v>
      </c>
      <c r="E2448" s="2">
        <v>239.88</v>
      </c>
      <c r="F2448" s="2">
        <v>4572964</v>
      </c>
      <c r="G2448" s="27" t="str">
        <f>TEXT(StockData[[#This Row],[Date]],"dddd")</f>
        <v>Thursday</v>
      </c>
      <c r="H2448" s="27" t="str">
        <f>TEXT(StockData[[#This Row],[Date]],"mmm yyyy")</f>
        <v>Oct 2015</v>
      </c>
      <c r="I2448" s="2">
        <f>StockData[[#This Row],[high]] - StockData[[#This Row],[low]]</f>
        <v>11.370000000000005</v>
      </c>
      <c r="J2448" s="27" t="str">
        <f>IF(StockData[[#This Row],[high]]=_xlfn.MAXIFS(StockData[high],StockData[Date],"&lt;="&amp;StockData[[#This Row],[Date]]),"New High","Repeat")</f>
        <v>Repeat</v>
      </c>
      <c r="K2448" s="27" t="str">
        <f>IF(StockData[[#This Row],[Spread]]&lt;5,"Low",IF(StockData[[#This Row],[Spread]]&lt;=15,"Medium","High"))</f>
        <v>Medium</v>
      </c>
      <c r="L2448" s="27" t="str">
        <f>IF(StockData[[#This Row],[Spread]] &gt; AVERAGE(StockData[Spread]) * 1.2, "High", IF(StockData[[#This Row],[Spread]] &lt; AVERAGE(StockData[Spread]) * 0.8, "Low", "Medium"))</f>
        <v>Medium</v>
      </c>
      <c r="M2448" s="13">
        <f>(StockData[[#This Row],[close]] - StockData[[#This Row],[open]] )/ StockData[[#This Row],[open]]</f>
        <v>-3.0827037291422551E-2</v>
      </c>
      <c r="N2448" s="27">
        <f>IF(StockData[[#This Row],[change%]] &gt; 0.02, 0.9, IF(StockData[[#This Row],[change%]] &lt; -0.02, -0.9, 0))</f>
        <v>-0.9</v>
      </c>
      <c r="O2448" s="27" t="str">
        <f>IF(StockData[[#This Row],[sentiment score]] &gt; 0.5, "Positive", IF(StockData[[#This Row],[sentiment score]] &lt; -0.5, "Negative", "Neutral"))</f>
        <v>Negative</v>
      </c>
    </row>
    <row r="2449" spans="1:15" x14ac:dyDescent="0.3">
      <c r="A2449" s="1">
        <v>42277</v>
      </c>
      <c r="B2449" s="2">
        <v>252</v>
      </c>
      <c r="C2449" s="2">
        <v>252.4</v>
      </c>
      <c r="D2449" s="2">
        <v>242.34</v>
      </c>
      <c r="E2449" s="2">
        <v>248.4</v>
      </c>
      <c r="F2449" s="2">
        <v>4879816</v>
      </c>
      <c r="G2449" s="27" t="str">
        <f>TEXT(StockData[[#This Row],[Date]],"dddd")</f>
        <v>Wednesday</v>
      </c>
      <c r="H2449" s="27" t="str">
        <f>TEXT(StockData[[#This Row],[Date]],"mmm yyyy")</f>
        <v>Sep 2015</v>
      </c>
      <c r="I2449" s="2">
        <f>StockData[[#This Row],[high]] - StockData[[#This Row],[low]]</f>
        <v>10.060000000000002</v>
      </c>
      <c r="J2449" s="27" t="str">
        <f>IF(StockData[[#This Row],[high]]=_xlfn.MAXIFS(StockData[high],StockData[Date],"&lt;="&amp;StockData[[#This Row],[Date]]),"New High","Repeat")</f>
        <v>Repeat</v>
      </c>
      <c r="K2449" s="27" t="str">
        <f>IF(StockData[[#This Row],[Spread]]&lt;5,"Low",IF(StockData[[#This Row],[Spread]]&lt;=15,"Medium","High"))</f>
        <v>Medium</v>
      </c>
      <c r="L2449" s="27" t="str">
        <f>IF(StockData[[#This Row],[Spread]] &gt; AVERAGE(StockData[Spread]) * 1.2, "High", IF(StockData[[#This Row],[Spread]] &lt; AVERAGE(StockData[Spread]) * 0.8, "Low", "Medium"))</f>
        <v>Low</v>
      </c>
      <c r="M2449" s="13">
        <f>(StockData[[#This Row],[close]] - StockData[[#This Row],[open]] )/ StockData[[#This Row],[open]]</f>
        <v>-1.4285714285714263E-2</v>
      </c>
      <c r="N2449" s="27">
        <f>IF(StockData[[#This Row],[change%]] &gt; 0.02, 0.9, IF(StockData[[#This Row],[change%]] &lt; -0.02, -0.9, 0))</f>
        <v>0</v>
      </c>
      <c r="O2449" s="27" t="str">
        <f>IF(StockData[[#This Row],[sentiment score]] &gt; 0.5, "Positive", IF(StockData[[#This Row],[sentiment score]] &lt; -0.5, "Negative", "Neutral"))</f>
        <v>Neutral</v>
      </c>
    </row>
    <row r="2450" spans="1:15" x14ac:dyDescent="0.3">
      <c r="A2450" s="1">
        <v>42276</v>
      </c>
      <c r="B2450" s="2">
        <v>250.46</v>
      </c>
      <c r="C2450" s="2">
        <v>254.73</v>
      </c>
      <c r="D2450" s="2">
        <v>245.46</v>
      </c>
      <c r="E2450" s="2">
        <v>246.65</v>
      </c>
      <c r="F2450" s="2">
        <v>3703154</v>
      </c>
      <c r="G2450" s="27" t="str">
        <f>TEXT(StockData[[#This Row],[Date]],"dddd")</f>
        <v>Tuesday</v>
      </c>
      <c r="H2450" s="27" t="str">
        <f>TEXT(StockData[[#This Row],[Date]],"mmm yyyy")</f>
        <v>Sep 2015</v>
      </c>
      <c r="I2450" s="2">
        <f>StockData[[#This Row],[high]] - StockData[[#This Row],[low]]</f>
        <v>9.2699999999999818</v>
      </c>
      <c r="J2450" s="27" t="str">
        <f>IF(StockData[[#This Row],[high]]=_xlfn.MAXIFS(StockData[high],StockData[Date],"&lt;="&amp;StockData[[#This Row],[Date]]),"New High","Repeat")</f>
        <v>Repeat</v>
      </c>
      <c r="K2450" s="27" t="str">
        <f>IF(StockData[[#This Row],[Spread]]&lt;5,"Low",IF(StockData[[#This Row],[Spread]]&lt;=15,"Medium","High"))</f>
        <v>Medium</v>
      </c>
      <c r="L2450" s="27" t="str">
        <f>IF(StockData[[#This Row],[Spread]] &gt; AVERAGE(StockData[Spread]) * 1.2, "High", IF(StockData[[#This Row],[Spread]] &lt; AVERAGE(StockData[Spread]) * 0.8, "Low", "Medium"))</f>
        <v>Low</v>
      </c>
      <c r="M2450" s="13">
        <f>(StockData[[#This Row],[close]] - StockData[[#This Row],[open]] )/ StockData[[#This Row],[open]]</f>
        <v>-1.5212009901780732E-2</v>
      </c>
      <c r="N2450" s="27">
        <f>IF(StockData[[#This Row],[change%]] &gt; 0.02, 0.9, IF(StockData[[#This Row],[change%]] &lt; -0.02, -0.9, 0))</f>
        <v>0</v>
      </c>
      <c r="O2450" s="27" t="str">
        <f>IF(StockData[[#This Row],[sentiment score]] &gt; 0.5, "Positive", IF(StockData[[#This Row],[sentiment score]] &lt; -0.5, "Negative", "Neutral"))</f>
        <v>Neutral</v>
      </c>
    </row>
    <row r="2451" spans="1:15" x14ac:dyDescent="0.3">
      <c r="A2451" s="1">
        <v>42275</v>
      </c>
      <c r="B2451" s="2">
        <v>257.35000000000002</v>
      </c>
      <c r="C2451" s="2">
        <v>259.79000000000002</v>
      </c>
      <c r="D2451" s="2">
        <v>246.61</v>
      </c>
      <c r="E2451" s="2">
        <v>248.43</v>
      </c>
      <c r="F2451" s="2">
        <v>4881802</v>
      </c>
      <c r="G2451" s="27" t="str">
        <f>TEXT(StockData[[#This Row],[Date]],"dddd")</f>
        <v>Monday</v>
      </c>
      <c r="H2451" s="27" t="str">
        <f>TEXT(StockData[[#This Row],[Date]],"mmm yyyy")</f>
        <v>Sep 2015</v>
      </c>
      <c r="I2451" s="2">
        <f>StockData[[#This Row],[high]] - StockData[[#This Row],[low]]</f>
        <v>13.180000000000007</v>
      </c>
      <c r="J2451" s="27" t="str">
        <f>IF(StockData[[#This Row],[high]]=_xlfn.MAXIFS(StockData[high],StockData[Date],"&lt;="&amp;StockData[[#This Row],[Date]]),"New High","Repeat")</f>
        <v>Repeat</v>
      </c>
      <c r="K2451" s="27" t="str">
        <f>IF(StockData[[#This Row],[Spread]]&lt;5,"Low",IF(StockData[[#This Row],[Spread]]&lt;=15,"Medium","High"))</f>
        <v>Medium</v>
      </c>
      <c r="L2451" s="27" t="str">
        <f>IF(StockData[[#This Row],[Spread]] &gt; AVERAGE(StockData[Spread]) * 1.2, "High", IF(StockData[[#This Row],[Spread]] &lt; AVERAGE(StockData[Spread]) * 0.8, "Low", "Medium"))</f>
        <v>Medium</v>
      </c>
      <c r="M2451" s="13">
        <f>(StockData[[#This Row],[close]] - StockData[[#This Row],[open]] )/ StockData[[#This Row],[open]]</f>
        <v>-3.4660967553914963E-2</v>
      </c>
      <c r="N2451" s="27">
        <f>IF(StockData[[#This Row],[change%]] &gt; 0.02, 0.9, IF(StockData[[#This Row],[change%]] &lt; -0.02, -0.9, 0))</f>
        <v>-0.9</v>
      </c>
      <c r="O2451" s="27" t="str">
        <f>IF(StockData[[#This Row],[sentiment score]] &gt; 0.5, "Positive", IF(StockData[[#This Row],[sentiment score]] &lt; -0.5, "Negative", "Neutral"))</f>
        <v>Negative</v>
      </c>
    </row>
    <row r="2452" spans="1:15" x14ac:dyDescent="0.3">
      <c r="A2452" s="1">
        <v>42272</v>
      </c>
      <c r="B2452" s="2">
        <v>266.61</v>
      </c>
      <c r="C2452" s="2">
        <v>266.91000000000003</v>
      </c>
      <c r="D2452" s="2">
        <v>256.14999999999998</v>
      </c>
      <c r="E2452" s="2">
        <v>256.91000000000003</v>
      </c>
      <c r="F2452" s="2">
        <v>3773392</v>
      </c>
      <c r="G2452" s="27" t="str">
        <f>TEXT(StockData[[#This Row],[Date]],"dddd")</f>
        <v>Friday</v>
      </c>
      <c r="H2452" s="27" t="str">
        <f>TEXT(StockData[[#This Row],[Date]],"mmm yyyy")</f>
        <v>Sep 2015</v>
      </c>
      <c r="I2452" s="2">
        <f>StockData[[#This Row],[high]] - StockData[[#This Row],[low]]</f>
        <v>10.760000000000048</v>
      </c>
      <c r="J2452" s="27" t="str">
        <f>IF(StockData[[#This Row],[high]]=_xlfn.MAXIFS(StockData[high],StockData[Date],"&lt;="&amp;StockData[[#This Row],[Date]]),"New High","Repeat")</f>
        <v>Repeat</v>
      </c>
      <c r="K2452" s="27" t="str">
        <f>IF(StockData[[#This Row],[Spread]]&lt;5,"Low",IF(StockData[[#This Row],[Spread]]&lt;=15,"Medium","High"))</f>
        <v>Medium</v>
      </c>
      <c r="L2452" s="27" t="str">
        <f>IF(StockData[[#This Row],[Spread]] &gt; AVERAGE(StockData[Spread]) * 1.2, "High", IF(StockData[[#This Row],[Spread]] &lt; AVERAGE(StockData[Spread]) * 0.8, "Low", "Medium"))</f>
        <v>Low</v>
      </c>
      <c r="M2452" s="13">
        <f>(StockData[[#This Row],[close]] - StockData[[#This Row],[open]] )/ StockData[[#This Row],[open]]</f>
        <v>-3.6382731330407668E-2</v>
      </c>
      <c r="N2452" s="27">
        <f>IF(StockData[[#This Row],[change%]] &gt; 0.02, 0.9, IF(StockData[[#This Row],[change%]] &lt; -0.02, -0.9, 0))</f>
        <v>-0.9</v>
      </c>
      <c r="O2452" s="27" t="str">
        <f>IF(StockData[[#This Row],[sentiment score]] &gt; 0.5, "Positive", IF(StockData[[#This Row],[sentiment score]] &lt; -0.5, "Negative", "Neutral"))</f>
        <v>Negative</v>
      </c>
    </row>
    <row r="2453" spans="1:15" x14ac:dyDescent="0.3">
      <c r="A2453" s="1">
        <v>42271</v>
      </c>
      <c r="B2453" s="2">
        <v>259.52999999999997</v>
      </c>
      <c r="C2453" s="2">
        <v>263.45</v>
      </c>
      <c r="D2453" s="2">
        <v>256.20999999999998</v>
      </c>
      <c r="E2453" s="2">
        <v>263.12</v>
      </c>
      <c r="F2453" s="2">
        <v>3448191</v>
      </c>
      <c r="G2453" s="27" t="str">
        <f>TEXT(StockData[[#This Row],[Date]],"dddd")</f>
        <v>Thursday</v>
      </c>
      <c r="H2453" s="27" t="str">
        <f>TEXT(StockData[[#This Row],[Date]],"mmm yyyy")</f>
        <v>Sep 2015</v>
      </c>
      <c r="I2453" s="2">
        <f>StockData[[#This Row],[high]] - StockData[[#This Row],[low]]</f>
        <v>7.2400000000000091</v>
      </c>
      <c r="J2453" s="27" t="str">
        <f>IF(StockData[[#This Row],[high]]=_xlfn.MAXIFS(StockData[high],StockData[Date],"&lt;="&amp;StockData[[#This Row],[Date]]),"New High","Repeat")</f>
        <v>Repeat</v>
      </c>
      <c r="K2453" s="27" t="str">
        <f>IF(StockData[[#This Row],[Spread]]&lt;5,"Low",IF(StockData[[#This Row],[Spread]]&lt;=15,"Medium","High"))</f>
        <v>Medium</v>
      </c>
      <c r="L2453" s="27" t="str">
        <f>IF(StockData[[#This Row],[Spread]] &gt; AVERAGE(StockData[Spread]) * 1.2, "High", IF(StockData[[#This Row],[Spread]] &lt; AVERAGE(StockData[Spread]) * 0.8, "Low", "Medium"))</f>
        <v>Low</v>
      </c>
      <c r="M2453" s="13">
        <f>(StockData[[#This Row],[close]] - StockData[[#This Row],[open]] )/ StockData[[#This Row],[open]]</f>
        <v>1.3832697568681973E-2</v>
      </c>
      <c r="N2453" s="27">
        <f>IF(StockData[[#This Row],[change%]] &gt; 0.02, 0.9, IF(StockData[[#This Row],[change%]] &lt; -0.02, -0.9, 0))</f>
        <v>0</v>
      </c>
      <c r="O2453" s="27" t="str">
        <f>IF(StockData[[#This Row],[sentiment score]] &gt; 0.5, "Positive", IF(StockData[[#This Row],[sentiment score]] &lt; -0.5, "Negative", "Neutral"))</f>
        <v>Neutral</v>
      </c>
    </row>
    <row r="2454" spans="1:15" x14ac:dyDescent="0.3">
      <c r="A2454" s="1">
        <v>42270</v>
      </c>
      <c r="B2454" s="2">
        <v>261.95</v>
      </c>
      <c r="C2454" s="2">
        <v>262.08</v>
      </c>
      <c r="D2454" s="2">
        <v>257.5838</v>
      </c>
      <c r="E2454" s="2">
        <v>261.06</v>
      </c>
      <c r="F2454" s="2">
        <v>2600778</v>
      </c>
      <c r="G2454" s="27" t="str">
        <f>TEXT(StockData[[#This Row],[Date]],"dddd")</f>
        <v>Wednesday</v>
      </c>
      <c r="H2454" s="27" t="str">
        <f>TEXT(StockData[[#This Row],[Date]],"mmm yyyy")</f>
        <v>Sep 2015</v>
      </c>
      <c r="I2454" s="2">
        <f>StockData[[#This Row],[high]] - StockData[[#This Row],[low]]</f>
        <v>4.4961999999999875</v>
      </c>
      <c r="J2454" s="27" t="str">
        <f>IF(StockData[[#This Row],[high]]=_xlfn.MAXIFS(StockData[high],StockData[Date],"&lt;="&amp;StockData[[#This Row],[Date]]),"New High","Repeat")</f>
        <v>Repeat</v>
      </c>
      <c r="K2454" s="27" t="str">
        <f>IF(StockData[[#This Row],[Spread]]&lt;5,"Low",IF(StockData[[#This Row],[Spread]]&lt;=15,"Medium","High"))</f>
        <v>Low</v>
      </c>
      <c r="L2454" s="27" t="str">
        <f>IF(StockData[[#This Row],[Spread]] &gt; AVERAGE(StockData[Spread]) * 1.2, "High", IF(StockData[[#This Row],[Spread]] &lt; AVERAGE(StockData[Spread]) * 0.8, "Low", "Medium"))</f>
        <v>Low</v>
      </c>
      <c r="M2454" s="13">
        <f>(StockData[[#This Row],[close]] - StockData[[#This Row],[open]] )/ StockData[[#This Row],[open]]</f>
        <v>-3.3975949608703432E-3</v>
      </c>
      <c r="N2454" s="27">
        <f>IF(StockData[[#This Row],[change%]] &gt; 0.02, 0.9, IF(StockData[[#This Row],[change%]] &lt; -0.02, -0.9, 0))</f>
        <v>0</v>
      </c>
      <c r="O2454" s="27" t="str">
        <f>IF(StockData[[#This Row],[sentiment score]] &gt; 0.5, "Positive", IF(StockData[[#This Row],[sentiment score]] &lt; -0.5, "Negative", "Neutral"))</f>
        <v>Neutral</v>
      </c>
    </row>
    <row r="2455" spans="1:15" x14ac:dyDescent="0.3">
      <c r="A2455" s="1">
        <v>42269</v>
      </c>
      <c r="B2455" s="2">
        <v>259.02999999999997</v>
      </c>
      <c r="C2455" s="2">
        <v>262.64999999999998</v>
      </c>
      <c r="D2455" s="2">
        <v>255.87</v>
      </c>
      <c r="E2455" s="2">
        <v>260.94</v>
      </c>
      <c r="F2455" s="2">
        <v>3664353</v>
      </c>
      <c r="G2455" s="27" t="str">
        <f>TEXT(StockData[[#This Row],[Date]],"dddd")</f>
        <v>Tuesday</v>
      </c>
      <c r="H2455" s="27" t="str">
        <f>TEXT(StockData[[#This Row],[Date]],"mmm yyyy")</f>
        <v>Sep 2015</v>
      </c>
      <c r="I2455" s="2">
        <f>StockData[[#This Row],[high]] - StockData[[#This Row],[low]]</f>
        <v>6.7799999999999727</v>
      </c>
      <c r="J2455" s="27" t="str">
        <f>IF(StockData[[#This Row],[high]]=_xlfn.MAXIFS(StockData[high],StockData[Date],"&lt;="&amp;StockData[[#This Row],[Date]]),"New High","Repeat")</f>
        <v>Repeat</v>
      </c>
      <c r="K2455" s="27" t="str">
        <f>IF(StockData[[#This Row],[Spread]]&lt;5,"Low",IF(StockData[[#This Row],[Spread]]&lt;=15,"Medium","High"))</f>
        <v>Medium</v>
      </c>
      <c r="L2455" s="27" t="str">
        <f>IF(StockData[[#This Row],[Spread]] &gt; AVERAGE(StockData[Spread]) * 1.2, "High", IF(StockData[[#This Row],[Spread]] &lt; AVERAGE(StockData[Spread]) * 0.8, "Low", "Medium"))</f>
        <v>Low</v>
      </c>
      <c r="M2455" s="13">
        <f>(StockData[[#This Row],[close]] - StockData[[#This Row],[open]] )/ StockData[[#This Row],[open]]</f>
        <v>7.3736632822453971E-3</v>
      </c>
      <c r="N2455" s="27">
        <f>IF(StockData[[#This Row],[change%]] &gt; 0.02, 0.9, IF(StockData[[#This Row],[change%]] &lt; -0.02, -0.9, 0))</f>
        <v>0</v>
      </c>
      <c r="O2455" s="27" t="str">
        <f>IF(StockData[[#This Row],[sentiment score]] &gt; 0.5, "Positive", IF(StockData[[#This Row],[sentiment score]] &lt; -0.5, "Negative", "Neutral"))</f>
        <v>Neutral</v>
      </c>
    </row>
    <row r="2456" spans="1:15" x14ac:dyDescent="0.3">
      <c r="A2456" s="1">
        <v>42268</v>
      </c>
      <c r="B2456" s="2">
        <v>263.98</v>
      </c>
      <c r="C2456" s="2">
        <v>271.57</v>
      </c>
      <c r="D2456" s="2">
        <v>255.8</v>
      </c>
      <c r="E2456" s="2">
        <v>264.2</v>
      </c>
      <c r="F2456" s="2">
        <v>6120155</v>
      </c>
      <c r="G2456" s="27" t="str">
        <f>TEXT(StockData[[#This Row],[Date]],"dddd")</f>
        <v>Monday</v>
      </c>
      <c r="H2456" s="27" t="str">
        <f>TEXT(StockData[[#This Row],[Date]],"mmm yyyy")</f>
        <v>Sep 2015</v>
      </c>
      <c r="I2456" s="2">
        <f>StockData[[#This Row],[high]] - StockData[[#This Row],[low]]</f>
        <v>15.769999999999982</v>
      </c>
      <c r="J2456" s="27" t="str">
        <f>IF(StockData[[#This Row],[high]]=_xlfn.MAXIFS(StockData[high],StockData[Date],"&lt;="&amp;StockData[[#This Row],[Date]]),"New High","Repeat")</f>
        <v>Repeat</v>
      </c>
      <c r="K2456" s="27" t="str">
        <f>IF(StockData[[#This Row],[Spread]]&lt;5,"Low",IF(StockData[[#This Row],[Spread]]&lt;=15,"Medium","High"))</f>
        <v>High</v>
      </c>
      <c r="L2456" s="27" t="str">
        <f>IF(StockData[[#This Row],[Spread]] &gt; AVERAGE(StockData[Spread]) * 1.2, "High", IF(StockData[[#This Row],[Spread]] &lt; AVERAGE(StockData[Spread]) * 0.8, "Low", "Medium"))</f>
        <v>Medium</v>
      </c>
      <c r="M2456" s="13">
        <f>(StockData[[#This Row],[close]] - StockData[[#This Row],[open]] )/ StockData[[#This Row],[open]]</f>
        <v>8.3339646942939024E-4</v>
      </c>
      <c r="N2456" s="27">
        <f>IF(StockData[[#This Row],[change%]] &gt; 0.02, 0.9, IF(StockData[[#This Row],[change%]] &lt; -0.02, -0.9, 0))</f>
        <v>0</v>
      </c>
      <c r="O2456" s="27" t="str">
        <f>IF(StockData[[#This Row],[sentiment score]] &gt; 0.5, "Positive", IF(StockData[[#This Row],[sentiment score]] &lt; -0.5, "Negative", "Neutral"))</f>
        <v>Neutral</v>
      </c>
    </row>
    <row r="2457" spans="1:15" x14ac:dyDescent="0.3">
      <c r="A2457" s="1">
        <v>42265</v>
      </c>
      <c r="B2457" s="2">
        <v>257.95999999999998</v>
      </c>
      <c r="C2457" s="2">
        <v>263.82</v>
      </c>
      <c r="D2457" s="2">
        <v>257.5</v>
      </c>
      <c r="E2457" s="2">
        <v>260.62</v>
      </c>
      <c r="F2457" s="2">
        <v>3763064</v>
      </c>
      <c r="G2457" s="27" t="str">
        <f>TEXT(StockData[[#This Row],[Date]],"dddd")</f>
        <v>Friday</v>
      </c>
      <c r="H2457" s="27" t="str">
        <f>TEXT(StockData[[#This Row],[Date]],"mmm yyyy")</f>
        <v>Sep 2015</v>
      </c>
      <c r="I2457" s="2">
        <f>StockData[[#This Row],[high]] - StockData[[#This Row],[low]]</f>
        <v>6.3199999999999932</v>
      </c>
      <c r="J2457" s="27" t="str">
        <f>IF(StockData[[#This Row],[high]]=_xlfn.MAXIFS(StockData[high],StockData[Date],"&lt;="&amp;StockData[[#This Row],[Date]]),"New High","Repeat")</f>
        <v>Repeat</v>
      </c>
      <c r="K2457" s="27" t="str">
        <f>IF(StockData[[#This Row],[Spread]]&lt;5,"Low",IF(StockData[[#This Row],[Spread]]&lt;=15,"Medium","High"))</f>
        <v>Medium</v>
      </c>
      <c r="L2457" s="27" t="str">
        <f>IF(StockData[[#This Row],[Spread]] &gt; AVERAGE(StockData[Spread]) * 1.2, "High", IF(StockData[[#This Row],[Spread]] &lt; AVERAGE(StockData[Spread]) * 0.8, "Low", "Medium"))</f>
        <v>Low</v>
      </c>
      <c r="M2457" s="13">
        <f>(StockData[[#This Row],[close]] - StockData[[#This Row],[open]] )/ StockData[[#This Row],[open]]</f>
        <v>1.0311676228872791E-2</v>
      </c>
      <c r="N2457" s="27">
        <f>IF(StockData[[#This Row],[change%]] &gt; 0.02, 0.9, IF(StockData[[#This Row],[change%]] &lt; -0.02, -0.9, 0))</f>
        <v>0</v>
      </c>
      <c r="O2457" s="27" t="str">
        <f>IF(StockData[[#This Row],[sentiment score]] &gt; 0.5, "Positive", IF(StockData[[#This Row],[sentiment score]] &lt; -0.5, "Negative", "Neutral"))</f>
        <v>Neutral</v>
      </c>
    </row>
    <row r="2458" spans="1:15" x14ac:dyDescent="0.3">
      <c r="A2458" s="1">
        <v>42264</v>
      </c>
      <c r="B2458" s="2">
        <v>263.95999999999998</v>
      </c>
      <c r="C2458" s="2">
        <v>265.5</v>
      </c>
      <c r="D2458" s="2">
        <v>260.69</v>
      </c>
      <c r="E2458" s="2">
        <v>262.07</v>
      </c>
      <c r="F2458" s="2">
        <v>3585812</v>
      </c>
      <c r="G2458" s="27" t="str">
        <f>TEXT(StockData[[#This Row],[Date]],"dddd")</f>
        <v>Thursday</v>
      </c>
      <c r="H2458" s="27" t="str">
        <f>TEXT(StockData[[#This Row],[Date]],"mmm yyyy")</f>
        <v>Sep 2015</v>
      </c>
      <c r="I2458" s="2">
        <f>StockData[[#This Row],[high]] - StockData[[#This Row],[low]]</f>
        <v>4.8100000000000023</v>
      </c>
      <c r="J2458" s="27" t="str">
        <f>IF(StockData[[#This Row],[high]]=_xlfn.MAXIFS(StockData[high],StockData[Date],"&lt;="&amp;StockData[[#This Row],[Date]]),"New High","Repeat")</f>
        <v>Repeat</v>
      </c>
      <c r="K2458" s="27" t="str">
        <f>IF(StockData[[#This Row],[Spread]]&lt;5,"Low",IF(StockData[[#This Row],[Spread]]&lt;=15,"Medium","High"))</f>
        <v>Low</v>
      </c>
      <c r="L2458" s="27" t="str">
        <f>IF(StockData[[#This Row],[Spread]] &gt; AVERAGE(StockData[Spread]) * 1.2, "High", IF(StockData[[#This Row],[Spread]] &lt; AVERAGE(StockData[Spread]) * 0.8, "Low", "Medium"))</f>
        <v>Low</v>
      </c>
      <c r="M2458" s="13">
        <f>(StockData[[#This Row],[close]] - StockData[[#This Row],[open]] )/ StockData[[#This Row],[open]]</f>
        <v>-7.1601757842096776E-3</v>
      </c>
      <c r="N2458" s="27">
        <f>IF(StockData[[#This Row],[change%]] &gt; 0.02, 0.9, IF(StockData[[#This Row],[change%]] &lt; -0.02, -0.9, 0))</f>
        <v>0</v>
      </c>
      <c r="O2458" s="27" t="str">
        <f>IF(StockData[[#This Row],[sentiment score]] &gt; 0.5, "Positive", IF(StockData[[#This Row],[sentiment score]] &lt; -0.5, "Negative", "Neutral"))</f>
        <v>Neutral</v>
      </c>
    </row>
    <row r="2459" spans="1:15" x14ac:dyDescent="0.3">
      <c r="A2459" s="1">
        <v>42263</v>
      </c>
      <c r="B2459" s="2">
        <v>253.04</v>
      </c>
      <c r="C2459" s="2">
        <v>262.88</v>
      </c>
      <c r="D2459" s="2">
        <v>252.88</v>
      </c>
      <c r="E2459" s="2">
        <v>262.25</v>
      </c>
      <c r="F2459" s="2">
        <v>4417081</v>
      </c>
      <c r="G2459" s="27" t="str">
        <f>TEXT(StockData[[#This Row],[Date]],"dddd")</f>
        <v>Wednesday</v>
      </c>
      <c r="H2459" s="27" t="str">
        <f>TEXT(StockData[[#This Row],[Date]],"mmm yyyy")</f>
        <v>Sep 2015</v>
      </c>
      <c r="I2459" s="2">
        <f>StockData[[#This Row],[high]] - StockData[[#This Row],[low]]</f>
        <v>10</v>
      </c>
      <c r="J2459" s="27" t="str">
        <f>IF(StockData[[#This Row],[high]]=_xlfn.MAXIFS(StockData[high],StockData[Date],"&lt;="&amp;StockData[[#This Row],[Date]]),"New High","Repeat")</f>
        <v>Repeat</v>
      </c>
      <c r="K2459" s="27" t="str">
        <f>IF(StockData[[#This Row],[Spread]]&lt;5,"Low",IF(StockData[[#This Row],[Spread]]&lt;=15,"Medium","High"))</f>
        <v>Medium</v>
      </c>
      <c r="L2459" s="27" t="str">
        <f>IF(StockData[[#This Row],[Spread]] &gt; AVERAGE(StockData[Spread]) * 1.2, "High", IF(StockData[[#This Row],[Spread]] &lt; AVERAGE(StockData[Spread]) * 0.8, "Low", "Medium"))</f>
        <v>Low</v>
      </c>
      <c r="M2459" s="13">
        <f>(StockData[[#This Row],[close]] - StockData[[#This Row],[open]] )/ StockData[[#This Row],[open]]</f>
        <v>3.6397407524502087E-2</v>
      </c>
      <c r="N2459" s="27">
        <f>IF(StockData[[#This Row],[change%]] &gt; 0.02, 0.9, IF(StockData[[#This Row],[change%]] &lt; -0.02, -0.9, 0))</f>
        <v>0.9</v>
      </c>
      <c r="O2459" s="27" t="str">
        <f>IF(StockData[[#This Row],[sentiment score]] &gt; 0.5, "Positive", IF(StockData[[#This Row],[sentiment score]] &lt; -0.5, "Negative", "Neutral"))</f>
        <v>Positive</v>
      </c>
    </row>
    <row r="2460" spans="1:15" x14ac:dyDescent="0.3">
      <c r="A2460" s="1">
        <v>42262</v>
      </c>
      <c r="B2460" s="2">
        <v>252.75</v>
      </c>
      <c r="C2460" s="2">
        <v>254.6</v>
      </c>
      <c r="D2460" s="2">
        <v>249.5</v>
      </c>
      <c r="E2460" s="2">
        <v>253.57</v>
      </c>
      <c r="F2460" s="2">
        <v>2933466</v>
      </c>
      <c r="G2460" s="27" t="str">
        <f>TEXT(StockData[[#This Row],[Date]],"dddd")</f>
        <v>Tuesday</v>
      </c>
      <c r="H2460" s="27" t="str">
        <f>TEXT(StockData[[#This Row],[Date]],"mmm yyyy")</f>
        <v>Sep 2015</v>
      </c>
      <c r="I2460" s="2">
        <f>StockData[[#This Row],[high]] - StockData[[#This Row],[low]]</f>
        <v>5.0999999999999943</v>
      </c>
      <c r="J2460" s="27" t="str">
        <f>IF(StockData[[#This Row],[high]]=_xlfn.MAXIFS(StockData[high],StockData[Date],"&lt;="&amp;StockData[[#This Row],[Date]]),"New High","Repeat")</f>
        <v>Repeat</v>
      </c>
      <c r="K2460" s="27" t="str">
        <f>IF(StockData[[#This Row],[Spread]]&lt;5,"Low",IF(StockData[[#This Row],[Spread]]&lt;=15,"Medium","High"))</f>
        <v>Medium</v>
      </c>
      <c r="L2460" s="27" t="str">
        <f>IF(StockData[[#This Row],[Spread]] &gt; AVERAGE(StockData[Spread]) * 1.2, "High", IF(StockData[[#This Row],[Spread]] &lt; AVERAGE(StockData[Spread]) * 0.8, "Low", "Medium"))</f>
        <v>Low</v>
      </c>
      <c r="M2460" s="13">
        <f>(StockData[[#This Row],[close]] - StockData[[#This Row],[open]] )/ StockData[[#This Row],[open]]</f>
        <v>3.244312561819953E-3</v>
      </c>
      <c r="N2460" s="27">
        <f>IF(StockData[[#This Row],[change%]] &gt; 0.02, 0.9, IF(StockData[[#This Row],[change%]] &lt; -0.02, -0.9, 0))</f>
        <v>0</v>
      </c>
      <c r="O2460" s="27" t="str">
        <f>IF(StockData[[#This Row],[sentiment score]] &gt; 0.5, "Positive", IF(StockData[[#This Row],[sentiment score]] &lt; -0.5, "Negative", "Neutral"))</f>
        <v>Neutral</v>
      </c>
    </row>
    <row r="2461" spans="1:15" x14ac:dyDescent="0.3">
      <c r="A2461" s="1">
        <v>42261</v>
      </c>
      <c r="B2461" s="2">
        <v>251.1</v>
      </c>
      <c r="C2461" s="2">
        <v>254.25</v>
      </c>
      <c r="D2461" s="2">
        <v>249.67</v>
      </c>
      <c r="E2461" s="2">
        <v>253.19</v>
      </c>
      <c r="F2461" s="2">
        <v>2890851</v>
      </c>
      <c r="G2461" s="27" t="str">
        <f>TEXT(StockData[[#This Row],[Date]],"dddd")</f>
        <v>Monday</v>
      </c>
      <c r="H2461" s="27" t="str">
        <f>TEXT(StockData[[#This Row],[Date]],"mmm yyyy")</f>
        <v>Sep 2015</v>
      </c>
      <c r="I2461" s="2">
        <f>StockData[[#This Row],[high]] - StockData[[#This Row],[low]]</f>
        <v>4.5800000000000125</v>
      </c>
      <c r="J2461" s="27" t="str">
        <f>IF(StockData[[#This Row],[high]]=_xlfn.MAXIFS(StockData[high],StockData[Date],"&lt;="&amp;StockData[[#This Row],[Date]]),"New High","Repeat")</f>
        <v>Repeat</v>
      </c>
      <c r="K2461" s="27" t="str">
        <f>IF(StockData[[#This Row],[Spread]]&lt;5,"Low",IF(StockData[[#This Row],[Spread]]&lt;=15,"Medium","High"))</f>
        <v>Low</v>
      </c>
      <c r="L2461" s="27" t="str">
        <f>IF(StockData[[#This Row],[Spread]] &gt; AVERAGE(StockData[Spread]) * 1.2, "High", IF(StockData[[#This Row],[Spread]] &lt; AVERAGE(StockData[Spread]) * 0.8, "Low", "Medium"))</f>
        <v>Low</v>
      </c>
      <c r="M2461" s="13">
        <f>(StockData[[#This Row],[close]] - StockData[[#This Row],[open]] )/ StockData[[#This Row],[open]]</f>
        <v>8.3233771405814561E-3</v>
      </c>
      <c r="N2461" s="27">
        <f>IF(StockData[[#This Row],[change%]] &gt; 0.02, 0.9, IF(StockData[[#This Row],[change%]] &lt; -0.02, -0.9, 0))</f>
        <v>0</v>
      </c>
      <c r="O2461" s="27" t="str">
        <f>IF(StockData[[#This Row],[sentiment score]] &gt; 0.5, "Positive", IF(StockData[[#This Row],[sentiment score]] &lt; -0.5, "Negative", "Neutral"))</f>
        <v>Neutral</v>
      </c>
    </row>
    <row r="2462" spans="1:15" x14ac:dyDescent="0.3">
      <c r="A2462" s="1">
        <v>42258</v>
      </c>
      <c r="B2462" s="2">
        <v>247.64</v>
      </c>
      <c r="C2462" s="2">
        <v>250.24</v>
      </c>
      <c r="D2462" s="2">
        <v>244.73</v>
      </c>
      <c r="E2462" s="2">
        <v>250.24</v>
      </c>
      <c r="F2462" s="2">
        <v>2350844</v>
      </c>
      <c r="G2462" s="27" t="str">
        <f>TEXT(StockData[[#This Row],[Date]],"dddd")</f>
        <v>Friday</v>
      </c>
      <c r="H2462" s="27" t="str">
        <f>TEXT(StockData[[#This Row],[Date]],"mmm yyyy")</f>
        <v>Sep 2015</v>
      </c>
      <c r="I2462" s="2">
        <f>StockData[[#This Row],[high]] - StockData[[#This Row],[low]]</f>
        <v>5.5100000000000193</v>
      </c>
      <c r="J2462" s="27" t="str">
        <f>IF(StockData[[#This Row],[high]]=_xlfn.MAXIFS(StockData[high],StockData[Date],"&lt;="&amp;StockData[[#This Row],[Date]]),"New High","Repeat")</f>
        <v>Repeat</v>
      </c>
      <c r="K2462" s="27" t="str">
        <f>IF(StockData[[#This Row],[Spread]]&lt;5,"Low",IF(StockData[[#This Row],[Spread]]&lt;=15,"Medium","High"))</f>
        <v>Medium</v>
      </c>
      <c r="L2462" s="27" t="str">
        <f>IF(StockData[[#This Row],[Spread]] &gt; AVERAGE(StockData[Spread]) * 1.2, "High", IF(StockData[[#This Row],[Spread]] &lt; AVERAGE(StockData[Spread]) * 0.8, "Low", "Medium"))</f>
        <v>Low</v>
      </c>
      <c r="M2462" s="13">
        <f>(StockData[[#This Row],[close]] - StockData[[#This Row],[open]] )/ StockData[[#This Row],[open]]</f>
        <v>1.0499111613632785E-2</v>
      </c>
      <c r="N2462" s="27">
        <f>IF(StockData[[#This Row],[change%]] &gt; 0.02, 0.9, IF(StockData[[#This Row],[change%]] &lt; -0.02, -0.9, 0))</f>
        <v>0</v>
      </c>
      <c r="O2462" s="27" t="str">
        <f>IF(StockData[[#This Row],[sentiment score]] &gt; 0.5, "Positive", IF(StockData[[#This Row],[sentiment score]] &lt; -0.5, "Negative", "Neutral"))</f>
        <v>Neutral</v>
      </c>
    </row>
    <row r="2463" spans="1:15" x14ac:dyDescent="0.3">
      <c r="A2463" s="1">
        <v>42257</v>
      </c>
      <c r="B2463" s="2">
        <v>247.23</v>
      </c>
      <c r="C2463" s="2">
        <v>250.72309999999999</v>
      </c>
      <c r="D2463" s="2">
        <v>245.33</v>
      </c>
      <c r="E2463" s="2">
        <v>248.48</v>
      </c>
      <c r="F2463" s="2">
        <v>2709024</v>
      </c>
      <c r="G2463" s="27" t="str">
        <f>TEXT(StockData[[#This Row],[Date]],"dddd")</f>
        <v>Thursday</v>
      </c>
      <c r="H2463" s="27" t="str">
        <f>TEXT(StockData[[#This Row],[Date]],"mmm yyyy")</f>
        <v>Sep 2015</v>
      </c>
      <c r="I2463" s="2">
        <f>StockData[[#This Row],[high]] - StockData[[#This Row],[low]]</f>
        <v>5.3930999999999756</v>
      </c>
      <c r="J2463" s="27" t="str">
        <f>IF(StockData[[#This Row],[high]]=_xlfn.MAXIFS(StockData[high],StockData[Date],"&lt;="&amp;StockData[[#This Row],[Date]]),"New High","Repeat")</f>
        <v>Repeat</v>
      </c>
      <c r="K2463" s="27" t="str">
        <f>IF(StockData[[#This Row],[Spread]]&lt;5,"Low",IF(StockData[[#This Row],[Spread]]&lt;=15,"Medium","High"))</f>
        <v>Medium</v>
      </c>
      <c r="L2463" s="27" t="str">
        <f>IF(StockData[[#This Row],[Spread]] &gt; AVERAGE(StockData[Spread]) * 1.2, "High", IF(StockData[[#This Row],[Spread]] &lt; AVERAGE(StockData[Spread]) * 0.8, "Low", "Medium"))</f>
        <v>Low</v>
      </c>
      <c r="M2463" s="13">
        <f>(StockData[[#This Row],[close]] - StockData[[#This Row],[open]] )/ StockData[[#This Row],[open]]</f>
        <v>5.0560207094608265E-3</v>
      </c>
      <c r="N2463" s="27">
        <f>IF(StockData[[#This Row],[change%]] &gt; 0.02, 0.9, IF(StockData[[#This Row],[change%]] &lt; -0.02, -0.9, 0))</f>
        <v>0</v>
      </c>
      <c r="O2463" s="27" t="str">
        <f>IF(StockData[[#This Row],[sentiment score]] &gt; 0.5, "Positive", IF(StockData[[#This Row],[sentiment score]] &lt; -0.5, "Negative", "Neutral"))</f>
        <v>Neutral</v>
      </c>
    </row>
    <row r="2464" spans="1:15" x14ac:dyDescent="0.3">
      <c r="A2464" s="1">
        <v>42256</v>
      </c>
      <c r="B2464" s="2">
        <v>252.05</v>
      </c>
      <c r="C2464" s="2">
        <v>254.25</v>
      </c>
      <c r="D2464" s="2">
        <v>248.303</v>
      </c>
      <c r="E2464" s="2">
        <v>248.91</v>
      </c>
      <c r="F2464" s="2">
        <v>3390788</v>
      </c>
      <c r="G2464" s="27" t="str">
        <f>TEXT(StockData[[#This Row],[Date]],"dddd")</f>
        <v>Wednesday</v>
      </c>
      <c r="H2464" s="27" t="str">
        <f>TEXT(StockData[[#This Row],[Date]],"mmm yyyy")</f>
        <v>Sep 2015</v>
      </c>
      <c r="I2464" s="2">
        <f>StockData[[#This Row],[high]] - StockData[[#This Row],[low]]</f>
        <v>5.9470000000000027</v>
      </c>
      <c r="J2464" s="27" t="str">
        <f>IF(StockData[[#This Row],[high]]=_xlfn.MAXIFS(StockData[high],StockData[Date],"&lt;="&amp;StockData[[#This Row],[Date]]),"New High","Repeat")</f>
        <v>Repeat</v>
      </c>
      <c r="K2464" s="27" t="str">
        <f>IF(StockData[[#This Row],[Spread]]&lt;5,"Low",IF(StockData[[#This Row],[Spread]]&lt;=15,"Medium","High"))</f>
        <v>Medium</v>
      </c>
      <c r="L2464" s="27" t="str">
        <f>IF(StockData[[#This Row],[Spread]] &gt; AVERAGE(StockData[Spread]) * 1.2, "High", IF(StockData[[#This Row],[Spread]] &lt; AVERAGE(StockData[Spread]) * 0.8, "Low", "Medium"))</f>
        <v>Low</v>
      </c>
      <c r="M2464" s="13">
        <f>(StockData[[#This Row],[close]] - StockData[[#This Row],[open]] )/ StockData[[#This Row],[open]]</f>
        <v>-1.2457845665542609E-2</v>
      </c>
      <c r="N2464" s="27">
        <f>IF(StockData[[#This Row],[change%]] &gt; 0.02, 0.9, IF(StockData[[#This Row],[change%]] &lt; -0.02, -0.9, 0))</f>
        <v>0</v>
      </c>
      <c r="O2464" s="27" t="str">
        <f>IF(StockData[[#This Row],[sentiment score]] &gt; 0.5, "Positive", IF(StockData[[#This Row],[sentiment score]] &lt; -0.5, "Negative", "Neutral"))</f>
        <v>Neutral</v>
      </c>
    </row>
    <row r="2465" spans="1:15" x14ac:dyDescent="0.3">
      <c r="A2465" s="1">
        <v>42255</v>
      </c>
      <c r="B2465" s="2">
        <v>245.05</v>
      </c>
      <c r="C2465" s="2">
        <v>249.16</v>
      </c>
      <c r="D2465" s="2">
        <v>244.05</v>
      </c>
      <c r="E2465" s="2">
        <v>248.17</v>
      </c>
      <c r="F2465" s="2">
        <v>3138231</v>
      </c>
      <c r="G2465" s="27" t="str">
        <f>TEXT(StockData[[#This Row],[Date]],"dddd")</f>
        <v>Tuesday</v>
      </c>
      <c r="H2465" s="27" t="str">
        <f>TEXT(StockData[[#This Row],[Date]],"mmm yyyy")</f>
        <v>Sep 2015</v>
      </c>
      <c r="I2465" s="2">
        <f>StockData[[#This Row],[high]] - StockData[[#This Row],[low]]</f>
        <v>5.1099999999999852</v>
      </c>
      <c r="J2465" s="27" t="str">
        <f>IF(StockData[[#This Row],[high]]=_xlfn.MAXIFS(StockData[high],StockData[Date],"&lt;="&amp;StockData[[#This Row],[Date]]),"New High","Repeat")</f>
        <v>Repeat</v>
      </c>
      <c r="K2465" s="27" t="str">
        <f>IF(StockData[[#This Row],[Spread]]&lt;5,"Low",IF(StockData[[#This Row],[Spread]]&lt;=15,"Medium","High"))</f>
        <v>Medium</v>
      </c>
      <c r="L2465" s="27" t="str">
        <f>IF(StockData[[#This Row],[Spread]] &gt; AVERAGE(StockData[Spread]) * 1.2, "High", IF(StockData[[#This Row],[Spread]] &lt; AVERAGE(StockData[Spread]) * 0.8, "Low", "Medium"))</f>
        <v>Low</v>
      </c>
      <c r="M2465" s="13">
        <f>(StockData[[#This Row],[close]] - StockData[[#This Row],[open]] )/ StockData[[#This Row],[open]]</f>
        <v>1.2732095490716083E-2</v>
      </c>
      <c r="N2465" s="27">
        <f>IF(StockData[[#This Row],[change%]] &gt; 0.02, 0.9, IF(StockData[[#This Row],[change%]] &lt; -0.02, -0.9, 0))</f>
        <v>0</v>
      </c>
      <c r="O2465" s="27" t="str">
        <f>IF(StockData[[#This Row],[sentiment score]] &gt; 0.5, "Positive", IF(StockData[[#This Row],[sentiment score]] &lt; -0.5, "Negative", "Neutral"))</f>
        <v>Neutral</v>
      </c>
    </row>
    <row r="2466" spans="1:15" x14ac:dyDescent="0.3">
      <c r="A2466" s="1">
        <v>42251</v>
      </c>
      <c r="B2466" s="2">
        <v>240.89</v>
      </c>
      <c r="C2466" s="2">
        <v>244.09</v>
      </c>
      <c r="D2466" s="2">
        <v>238.2</v>
      </c>
      <c r="E2466" s="2">
        <v>241.93</v>
      </c>
      <c r="F2466" s="2">
        <v>3689153</v>
      </c>
      <c r="G2466" s="27" t="str">
        <f>TEXT(StockData[[#This Row],[Date]],"dddd")</f>
        <v>Friday</v>
      </c>
      <c r="H2466" s="27" t="str">
        <f>TEXT(StockData[[#This Row],[Date]],"mmm yyyy")</f>
        <v>Sep 2015</v>
      </c>
      <c r="I2466" s="2">
        <f>StockData[[#This Row],[high]] - StockData[[#This Row],[low]]</f>
        <v>5.8900000000000148</v>
      </c>
      <c r="J2466" s="27" t="str">
        <f>IF(StockData[[#This Row],[high]]=_xlfn.MAXIFS(StockData[high],StockData[Date],"&lt;="&amp;StockData[[#This Row],[Date]]),"New High","Repeat")</f>
        <v>Repeat</v>
      </c>
      <c r="K2466" s="27" t="str">
        <f>IF(StockData[[#This Row],[Spread]]&lt;5,"Low",IF(StockData[[#This Row],[Spread]]&lt;=15,"Medium","High"))</f>
        <v>Medium</v>
      </c>
      <c r="L2466" s="27" t="str">
        <f>IF(StockData[[#This Row],[Spread]] &gt; AVERAGE(StockData[Spread]) * 1.2, "High", IF(StockData[[#This Row],[Spread]] &lt; AVERAGE(StockData[Spread]) * 0.8, "Low", "Medium"))</f>
        <v>Low</v>
      </c>
      <c r="M2466" s="13">
        <f>(StockData[[#This Row],[close]] - StockData[[#This Row],[open]] )/ StockData[[#This Row],[open]]</f>
        <v>4.317323259579146E-3</v>
      </c>
      <c r="N2466" s="27">
        <f>IF(StockData[[#This Row],[change%]] &gt; 0.02, 0.9, IF(StockData[[#This Row],[change%]] &lt; -0.02, -0.9, 0))</f>
        <v>0</v>
      </c>
      <c r="O2466" s="27" t="str">
        <f>IF(StockData[[#This Row],[sentiment score]] &gt; 0.5, "Positive", IF(StockData[[#This Row],[sentiment score]] &lt; -0.5, "Negative", "Neutral"))</f>
        <v>Neutral</v>
      </c>
    </row>
    <row r="2467" spans="1:15" x14ac:dyDescent="0.3">
      <c r="A2467" s="1">
        <v>42250</v>
      </c>
      <c r="B2467" s="2">
        <v>252.06</v>
      </c>
      <c r="C2467" s="2">
        <v>252.08</v>
      </c>
      <c r="D2467" s="2">
        <v>245</v>
      </c>
      <c r="E2467" s="2">
        <v>245.57</v>
      </c>
      <c r="F2467" s="2">
        <v>4194772</v>
      </c>
      <c r="G2467" s="27" t="str">
        <f>TEXT(StockData[[#This Row],[Date]],"dddd")</f>
        <v>Thursday</v>
      </c>
      <c r="H2467" s="27" t="str">
        <f>TEXT(StockData[[#This Row],[Date]],"mmm yyyy")</f>
        <v>Sep 2015</v>
      </c>
      <c r="I2467" s="2">
        <f>StockData[[#This Row],[high]] - StockData[[#This Row],[low]]</f>
        <v>7.0800000000000125</v>
      </c>
      <c r="J2467" s="27" t="str">
        <f>IF(StockData[[#This Row],[high]]=_xlfn.MAXIFS(StockData[high],StockData[Date],"&lt;="&amp;StockData[[#This Row],[Date]]),"New High","Repeat")</f>
        <v>Repeat</v>
      </c>
      <c r="K2467" s="27" t="str">
        <f>IF(StockData[[#This Row],[Spread]]&lt;5,"Low",IF(StockData[[#This Row],[Spread]]&lt;=15,"Medium","High"))</f>
        <v>Medium</v>
      </c>
      <c r="L2467" s="27" t="str">
        <f>IF(StockData[[#This Row],[Spread]] &gt; AVERAGE(StockData[Spread]) * 1.2, "High", IF(StockData[[#This Row],[Spread]] &lt; AVERAGE(StockData[Spread]) * 0.8, "Low", "Medium"))</f>
        <v>Low</v>
      </c>
      <c r="M2467" s="13">
        <f>(StockData[[#This Row],[close]] - StockData[[#This Row],[open]] )/ StockData[[#This Row],[open]]</f>
        <v>-2.5747837816392959E-2</v>
      </c>
      <c r="N2467" s="27">
        <f>IF(StockData[[#This Row],[change%]] &gt; 0.02, 0.9, IF(StockData[[#This Row],[change%]] &lt; -0.02, -0.9, 0))</f>
        <v>-0.9</v>
      </c>
      <c r="O2467" s="27" t="str">
        <f>IF(StockData[[#This Row],[sentiment score]] &gt; 0.5, "Positive", IF(StockData[[#This Row],[sentiment score]] &lt; -0.5, "Negative", "Neutral"))</f>
        <v>Negative</v>
      </c>
    </row>
    <row r="2468" spans="1:15" x14ac:dyDescent="0.3">
      <c r="A2468" s="1">
        <v>42249</v>
      </c>
      <c r="B2468" s="2">
        <v>245.14</v>
      </c>
      <c r="C2468" s="2">
        <v>247.88</v>
      </c>
      <c r="D2468" s="2">
        <v>239.78</v>
      </c>
      <c r="E2468" s="2">
        <v>247.69</v>
      </c>
      <c r="F2468" s="2">
        <v>4629174</v>
      </c>
      <c r="G2468" s="27" t="str">
        <f>TEXT(StockData[[#This Row],[Date]],"dddd")</f>
        <v>Wednesday</v>
      </c>
      <c r="H2468" s="27" t="str">
        <f>TEXT(StockData[[#This Row],[Date]],"mmm yyyy")</f>
        <v>Sep 2015</v>
      </c>
      <c r="I2468" s="2">
        <f>StockData[[#This Row],[high]] - StockData[[#This Row],[low]]</f>
        <v>8.0999999999999943</v>
      </c>
      <c r="J2468" s="27" t="str">
        <f>IF(StockData[[#This Row],[high]]=_xlfn.MAXIFS(StockData[high],StockData[Date],"&lt;="&amp;StockData[[#This Row],[Date]]),"New High","Repeat")</f>
        <v>Repeat</v>
      </c>
      <c r="K2468" s="27" t="str">
        <f>IF(StockData[[#This Row],[Spread]]&lt;5,"Low",IF(StockData[[#This Row],[Spread]]&lt;=15,"Medium","High"))</f>
        <v>Medium</v>
      </c>
      <c r="L2468" s="27" t="str">
        <f>IF(StockData[[#This Row],[Spread]] &gt; AVERAGE(StockData[Spread]) * 1.2, "High", IF(StockData[[#This Row],[Spread]] &lt; AVERAGE(StockData[Spread]) * 0.8, "Low", "Medium"))</f>
        <v>Low</v>
      </c>
      <c r="M2468" s="13">
        <f>(StockData[[#This Row],[close]] - StockData[[#This Row],[open]] )/ StockData[[#This Row],[open]]</f>
        <v>1.0402219140083265E-2</v>
      </c>
      <c r="N2468" s="27">
        <f>IF(StockData[[#This Row],[change%]] &gt; 0.02, 0.9, IF(StockData[[#This Row],[change%]] &lt; -0.02, -0.9, 0))</f>
        <v>0</v>
      </c>
      <c r="O2468" s="27" t="str">
        <f>IF(StockData[[#This Row],[sentiment score]] &gt; 0.5, "Positive", IF(StockData[[#This Row],[sentiment score]] &lt; -0.5, "Negative", "Neutral"))</f>
        <v>Neutral</v>
      </c>
    </row>
    <row r="2469" spans="1:15" x14ac:dyDescent="0.3">
      <c r="A2469" s="1">
        <v>42248</v>
      </c>
      <c r="B2469" s="2">
        <v>240.34</v>
      </c>
      <c r="C2469" s="2">
        <v>246</v>
      </c>
      <c r="D2469" s="2">
        <v>236.97</v>
      </c>
      <c r="E2469" s="2">
        <v>238.63</v>
      </c>
      <c r="F2469" s="2">
        <v>5454765</v>
      </c>
      <c r="G2469" s="27" t="str">
        <f>TEXT(StockData[[#This Row],[Date]],"dddd")</f>
        <v>Tuesday</v>
      </c>
      <c r="H2469" s="27" t="str">
        <f>TEXT(StockData[[#This Row],[Date]],"mmm yyyy")</f>
        <v>Sep 2015</v>
      </c>
      <c r="I2469" s="2">
        <f>StockData[[#This Row],[high]] - StockData[[#This Row],[low]]</f>
        <v>9.0300000000000011</v>
      </c>
      <c r="J2469" s="27" t="str">
        <f>IF(StockData[[#This Row],[high]]=_xlfn.MAXIFS(StockData[high],StockData[Date],"&lt;="&amp;StockData[[#This Row],[Date]]),"New High","Repeat")</f>
        <v>Repeat</v>
      </c>
      <c r="K2469" s="27" t="str">
        <f>IF(StockData[[#This Row],[Spread]]&lt;5,"Low",IF(StockData[[#This Row],[Spread]]&lt;=15,"Medium","High"))</f>
        <v>Medium</v>
      </c>
      <c r="L2469" s="27" t="str">
        <f>IF(StockData[[#This Row],[Spread]] &gt; AVERAGE(StockData[Spread]) * 1.2, "High", IF(StockData[[#This Row],[Spread]] &lt; AVERAGE(StockData[Spread]) * 0.8, "Low", "Medium"))</f>
        <v>Low</v>
      </c>
      <c r="M2469" s="13">
        <f>(StockData[[#This Row],[close]] - StockData[[#This Row],[open]] )/ StockData[[#This Row],[open]]</f>
        <v>-7.1149205292502619E-3</v>
      </c>
      <c r="N2469" s="27">
        <f>IF(StockData[[#This Row],[change%]] &gt; 0.02, 0.9, IF(StockData[[#This Row],[change%]] &lt; -0.02, -0.9, 0))</f>
        <v>0</v>
      </c>
      <c r="O2469" s="27" t="str">
        <f>IF(StockData[[#This Row],[sentiment score]] &gt; 0.5, "Positive", IF(StockData[[#This Row],[sentiment score]] &lt; -0.5, "Negative", "Neutral"))</f>
        <v>Neutral</v>
      </c>
    </row>
    <row r="2470" spans="1:15" x14ac:dyDescent="0.3">
      <c r="A2470" s="1">
        <v>42247</v>
      </c>
      <c r="B2470" s="2">
        <v>245.77</v>
      </c>
      <c r="C2470" s="2">
        <v>254.95</v>
      </c>
      <c r="D2470" s="2">
        <v>245.51</v>
      </c>
      <c r="E2470" s="2">
        <v>249.06</v>
      </c>
      <c r="F2470" s="2">
        <v>4700232</v>
      </c>
      <c r="G2470" s="27" t="str">
        <f>TEXT(StockData[[#This Row],[Date]],"dddd")</f>
        <v>Monday</v>
      </c>
      <c r="H2470" s="27" t="str">
        <f>TEXT(StockData[[#This Row],[Date]],"mmm yyyy")</f>
        <v>Aug 2015</v>
      </c>
      <c r="I2470" s="2">
        <f>StockData[[#This Row],[high]] - StockData[[#This Row],[low]]</f>
        <v>9.4399999999999977</v>
      </c>
      <c r="J2470" s="27" t="str">
        <f>IF(StockData[[#This Row],[high]]=_xlfn.MAXIFS(StockData[high],StockData[Date],"&lt;="&amp;StockData[[#This Row],[Date]]),"New High","Repeat")</f>
        <v>Repeat</v>
      </c>
      <c r="K2470" s="27" t="str">
        <f>IF(StockData[[#This Row],[Spread]]&lt;5,"Low",IF(StockData[[#This Row],[Spread]]&lt;=15,"Medium","High"))</f>
        <v>Medium</v>
      </c>
      <c r="L2470" s="27" t="str">
        <f>IF(StockData[[#This Row],[Spread]] &gt; AVERAGE(StockData[Spread]) * 1.2, "High", IF(StockData[[#This Row],[Spread]] &lt; AVERAGE(StockData[Spread]) * 0.8, "Low", "Medium"))</f>
        <v>Low</v>
      </c>
      <c r="M2470" s="13">
        <f>(StockData[[#This Row],[close]] - StockData[[#This Row],[open]] )/ StockData[[#This Row],[open]]</f>
        <v>1.3386499572771257E-2</v>
      </c>
      <c r="N2470" s="27">
        <f>IF(StockData[[#This Row],[change%]] &gt; 0.02, 0.9, IF(StockData[[#This Row],[change%]] &lt; -0.02, -0.9, 0))</f>
        <v>0</v>
      </c>
      <c r="O2470" s="27" t="str">
        <f>IF(StockData[[#This Row],[sentiment score]] &gt; 0.5, "Positive", IF(StockData[[#This Row],[sentiment score]] &lt; -0.5, "Negative", "Neutral"))</f>
        <v>Neutral</v>
      </c>
    </row>
    <row r="2471" spans="1:15" x14ac:dyDescent="0.3">
      <c r="A2471" s="1">
        <v>42244</v>
      </c>
      <c r="B2471" s="2">
        <v>241.86</v>
      </c>
      <c r="C2471" s="2">
        <v>251.45</v>
      </c>
      <c r="D2471" s="2">
        <v>241.57</v>
      </c>
      <c r="E2471" s="2">
        <v>248.48</v>
      </c>
      <c r="F2471" s="2">
        <v>5513673</v>
      </c>
      <c r="G2471" s="27" t="str">
        <f>TEXT(StockData[[#This Row],[Date]],"dddd")</f>
        <v>Friday</v>
      </c>
      <c r="H2471" s="27" t="str">
        <f>TEXT(StockData[[#This Row],[Date]],"mmm yyyy")</f>
        <v>Aug 2015</v>
      </c>
      <c r="I2471" s="2">
        <f>StockData[[#This Row],[high]] - StockData[[#This Row],[low]]</f>
        <v>9.8799999999999955</v>
      </c>
      <c r="J2471" s="27" t="str">
        <f>IF(StockData[[#This Row],[high]]=_xlfn.MAXIFS(StockData[high],StockData[Date],"&lt;="&amp;StockData[[#This Row],[Date]]),"New High","Repeat")</f>
        <v>Repeat</v>
      </c>
      <c r="K2471" s="27" t="str">
        <f>IF(StockData[[#This Row],[Spread]]&lt;5,"Low",IF(StockData[[#This Row],[Spread]]&lt;=15,"Medium","High"))</f>
        <v>Medium</v>
      </c>
      <c r="L2471" s="27" t="str">
        <f>IF(StockData[[#This Row],[Spread]] &gt; AVERAGE(StockData[Spread]) * 1.2, "High", IF(StockData[[#This Row],[Spread]] &lt; AVERAGE(StockData[Spread]) * 0.8, "Low", "Medium"))</f>
        <v>Low</v>
      </c>
      <c r="M2471" s="13">
        <f>(StockData[[#This Row],[close]] - StockData[[#This Row],[open]] )/ StockData[[#This Row],[open]]</f>
        <v>2.7371206483089289E-2</v>
      </c>
      <c r="N2471" s="27">
        <f>IF(StockData[[#This Row],[change%]] &gt; 0.02, 0.9, IF(StockData[[#This Row],[change%]] &lt; -0.02, -0.9, 0))</f>
        <v>0.9</v>
      </c>
      <c r="O2471" s="27" t="str">
        <f>IF(StockData[[#This Row],[sentiment score]] &gt; 0.5, "Positive", IF(StockData[[#This Row],[sentiment score]] &lt; -0.5, "Negative", "Neutral"))</f>
        <v>Positive</v>
      </c>
    </row>
    <row r="2472" spans="1:15" x14ac:dyDescent="0.3">
      <c r="A2472" s="1">
        <v>42243</v>
      </c>
      <c r="B2472" s="2">
        <v>231</v>
      </c>
      <c r="C2472" s="2">
        <v>244.75</v>
      </c>
      <c r="D2472" s="2">
        <v>230.81</v>
      </c>
      <c r="E2472" s="2">
        <v>242.99</v>
      </c>
      <c r="F2472" s="2">
        <v>7655959</v>
      </c>
      <c r="G2472" s="27" t="str">
        <f>TEXT(StockData[[#This Row],[Date]],"dddd")</f>
        <v>Thursday</v>
      </c>
      <c r="H2472" s="27" t="str">
        <f>TEXT(StockData[[#This Row],[Date]],"mmm yyyy")</f>
        <v>Aug 2015</v>
      </c>
      <c r="I2472" s="2">
        <f>StockData[[#This Row],[high]] - StockData[[#This Row],[low]]</f>
        <v>13.939999999999998</v>
      </c>
      <c r="J2472" s="27" t="str">
        <f>IF(StockData[[#This Row],[high]]=_xlfn.MAXIFS(StockData[high],StockData[Date],"&lt;="&amp;StockData[[#This Row],[Date]]),"New High","Repeat")</f>
        <v>Repeat</v>
      </c>
      <c r="K2472" s="27" t="str">
        <f>IF(StockData[[#This Row],[Spread]]&lt;5,"Low",IF(StockData[[#This Row],[Spread]]&lt;=15,"Medium","High"))</f>
        <v>Medium</v>
      </c>
      <c r="L2472" s="27" t="str">
        <f>IF(StockData[[#This Row],[Spread]] &gt; AVERAGE(StockData[Spread]) * 1.2, "High", IF(StockData[[#This Row],[Spread]] &lt; AVERAGE(StockData[Spread]) * 0.8, "Low", "Medium"))</f>
        <v>Medium</v>
      </c>
      <c r="M2472" s="13">
        <f>(StockData[[#This Row],[close]] - StockData[[#This Row],[open]] )/ StockData[[#This Row],[open]]</f>
        <v>5.1904761904761947E-2</v>
      </c>
      <c r="N2472" s="27">
        <f>IF(StockData[[#This Row],[change%]] &gt; 0.02, 0.9, IF(StockData[[#This Row],[change%]] &lt; -0.02, -0.9, 0))</f>
        <v>0.9</v>
      </c>
      <c r="O2472" s="27" t="str">
        <f>IF(StockData[[#This Row],[sentiment score]] &gt; 0.5, "Positive", IF(StockData[[#This Row],[sentiment score]] &lt; -0.5, "Negative", "Neutral"))</f>
        <v>Positive</v>
      </c>
    </row>
    <row r="2473" spans="1:15" x14ac:dyDescent="0.3">
      <c r="A2473" s="1">
        <v>42242</v>
      </c>
      <c r="B2473" s="2">
        <v>227.93</v>
      </c>
      <c r="C2473" s="2">
        <v>228</v>
      </c>
      <c r="D2473" s="2">
        <v>215.51</v>
      </c>
      <c r="E2473" s="2">
        <v>224.84</v>
      </c>
      <c r="F2473" s="2">
        <v>4963042</v>
      </c>
      <c r="G2473" s="27" t="str">
        <f>TEXT(StockData[[#This Row],[Date]],"dddd")</f>
        <v>Wednesday</v>
      </c>
      <c r="H2473" s="27" t="str">
        <f>TEXT(StockData[[#This Row],[Date]],"mmm yyyy")</f>
        <v>Aug 2015</v>
      </c>
      <c r="I2473" s="2">
        <f>StockData[[#This Row],[high]] - StockData[[#This Row],[low]]</f>
        <v>12.490000000000009</v>
      </c>
      <c r="J2473" s="27" t="str">
        <f>IF(StockData[[#This Row],[high]]=_xlfn.MAXIFS(StockData[high],StockData[Date],"&lt;="&amp;StockData[[#This Row],[Date]]),"New High","Repeat")</f>
        <v>Repeat</v>
      </c>
      <c r="K2473" s="27" t="str">
        <f>IF(StockData[[#This Row],[Spread]]&lt;5,"Low",IF(StockData[[#This Row],[Spread]]&lt;=15,"Medium","High"))</f>
        <v>Medium</v>
      </c>
      <c r="L2473" s="27" t="str">
        <f>IF(StockData[[#This Row],[Spread]] &gt; AVERAGE(StockData[Spread]) * 1.2, "High", IF(StockData[[#This Row],[Spread]] &lt; AVERAGE(StockData[Spread]) * 0.8, "Low", "Medium"))</f>
        <v>Medium</v>
      </c>
      <c r="M2473" s="13">
        <f>(StockData[[#This Row],[close]] - StockData[[#This Row],[open]] )/ StockData[[#This Row],[open]]</f>
        <v>-1.3556793752467877E-2</v>
      </c>
      <c r="N2473" s="27">
        <f>IF(StockData[[#This Row],[change%]] &gt; 0.02, 0.9, IF(StockData[[#This Row],[change%]] &lt; -0.02, -0.9, 0))</f>
        <v>0</v>
      </c>
      <c r="O2473" s="27" t="str">
        <f>IF(StockData[[#This Row],[sentiment score]] &gt; 0.5, "Positive", IF(StockData[[#This Row],[sentiment score]] &lt; -0.5, "Negative", "Neutral"))</f>
        <v>Neutral</v>
      </c>
    </row>
    <row r="2474" spans="1:15" x14ac:dyDescent="0.3">
      <c r="A2474" s="1">
        <v>42241</v>
      </c>
      <c r="B2474" s="2">
        <v>230.52</v>
      </c>
      <c r="C2474" s="2">
        <v>230.9</v>
      </c>
      <c r="D2474" s="2">
        <v>219.12</v>
      </c>
      <c r="E2474" s="2">
        <v>220.03</v>
      </c>
      <c r="F2474" s="2">
        <v>4327294</v>
      </c>
      <c r="G2474" s="27" t="str">
        <f>TEXT(StockData[[#This Row],[Date]],"dddd")</f>
        <v>Tuesday</v>
      </c>
      <c r="H2474" s="27" t="str">
        <f>TEXT(StockData[[#This Row],[Date]],"mmm yyyy")</f>
        <v>Aug 2015</v>
      </c>
      <c r="I2474" s="2">
        <f>StockData[[#This Row],[high]] - StockData[[#This Row],[low]]</f>
        <v>11.780000000000001</v>
      </c>
      <c r="J2474" s="27" t="str">
        <f>IF(StockData[[#This Row],[high]]=_xlfn.MAXIFS(StockData[high],StockData[Date],"&lt;="&amp;StockData[[#This Row],[Date]]),"New High","Repeat")</f>
        <v>Repeat</v>
      </c>
      <c r="K2474" s="27" t="str">
        <f>IF(StockData[[#This Row],[Spread]]&lt;5,"Low",IF(StockData[[#This Row],[Spread]]&lt;=15,"Medium","High"))</f>
        <v>Medium</v>
      </c>
      <c r="L2474" s="27" t="str">
        <f>IF(StockData[[#This Row],[Spread]] &gt; AVERAGE(StockData[Spread]) * 1.2, "High", IF(StockData[[#This Row],[Spread]] &lt; AVERAGE(StockData[Spread]) * 0.8, "Low", "Medium"))</f>
        <v>Medium</v>
      </c>
      <c r="M2474" s="13">
        <f>(StockData[[#This Row],[close]] - StockData[[#This Row],[open]] )/ StockData[[#This Row],[open]]</f>
        <v>-4.5505812944646923E-2</v>
      </c>
      <c r="N2474" s="27">
        <f>IF(StockData[[#This Row],[change%]] &gt; 0.02, 0.9, IF(StockData[[#This Row],[change%]] &lt; -0.02, -0.9, 0))</f>
        <v>-0.9</v>
      </c>
      <c r="O2474" s="27" t="str">
        <f>IF(StockData[[#This Row],[sentiment score]] &gt; 0.5, "Positive", IF(StockData[[#This Row],[sentiment score]] &lt; -0.5, "Negative", "Neutral"))</f>
        <v>Negative</v>
      </c>
    </row>
    <row r="2475" spans="1:15" x14ac:dyDescent="0.3">
      <c r="A2475" s="1">
        <v>42240</v>
      </c>
      <c r="B2475" s="2">
        <v>202.79</v>
      </c>
      <c r="C2475" s="2">
        <v>231.4</v>
      </c>
      <c r="D2475" s="2">
        <v>195</v>
      </c>
      <c r="E2475" s="2">
        <v>218.87</v>
      </c>
      <c r="F2475" s="2">
        <v>9581585</v>
      </c>
      <c r="G2475" s="27" t="str">
        <f>TEXT(StockData[[#This Row],[Date]],"dddd")</f>
        <v>Monday</v>
      </c>
      <c r="H2475" s="27" t="str">
        <f>TEXT(StockData[[#This Row],[Date]],"mmm yyyy")</f>
        <v>Aug 2015</v>
      </c>
      <c r="I2475" s="2">
        <f>StockData[[#This Row],[high]] - StockData[[#This Row],[low]]</f>
        <v>36.400000000000006</v>
      </c>
      <c r="J2475" s="27" t="str">
        <f>IF(StockData[[#This Row],[high]]=_xlfn.MAXIFS(StockData[high],StockData[Date],"&lt;="&amp;StockData[[#This Row],[Date]]),"New High","Repeat")</f>
        <v>Repeat</v>
      </c>
      <c r="K2475" s="27" t="str">
        <f>IF(StockData[[#This Row],[Spread]]&lt;5,"Low",IF(StockData[[#This Row],[Spread]]&lt;=15,"Medium","High"))</f>
        <v>High</v>
      </c>
      <c r="L2475" s="27" t="str">
        <f>IF(StockData[[#This Row],[Spread]] &gt; AVERAGE(StockData[Spread]) * 1.2, "High", IF(StockData[[#This Row],[Spread]] &lt; AVERAGE(StockData[Spread]) * 0.8, "Low", "Medium"))</f>
        <v>High</v>
      </c>
      <c r="M2475" s="13">
        <f>(StockData[[#This Row],[close]] - StockData[[#This Row],[open]] )/ StockData[[#This Row],[open]]</f>
        <v>7.9293850781596786E-2</v>
      </c>
      <c r="N2475" s="27">
        <f>IF(StockData[[#This Row],[change%]] &gt; 0.02, 0.9, IF(StockData[[#This Row],[change%]] &lt; -0.02, -0.9, 0))</f>
        <v>0.9</v>
      </c>
      <c r="O2475" s="27" t="str">
        <f>IF(StockData[[#This Row],[sentiment score]] &gt; 0.5, "Positive", IF(StockData[[#This Row],[sentiment score]] &lt; -0.5, "Negative", "Neutral"))</f>
        <v>Positive</v>
      </c>
    </row>
    <row r="2476" spans="1:15" x14ac:dyDescent="0.3">
      <c r="A2476" s="1">
        <v>42237</v>
      </c>
      <c r="B2476" s="2">
        <v>236</v>
      </c>
      <c r="C2476" s="2">
        <v>243.79990000000001</v>
      </c>
      <c r="D2476" s="2">
        <v>230.51</v>
      </c>
      <c r="E2476" s="2">
        <v>230.77</v>
      </c>
      <c r="F2476" s="2">
        <v>6590234</v>
      </c>
      <c r="G2476" s="27" t="str">
        <f>TEXT(StockData[[#This Row],[Date]],"dddd")</f>
        <v>Friday</v>
      </c>
      <c r="H2476" s="27" t="str">
        <f>TEXT(StockData[[#This Row],[Date]],"mmm yyyy")</f>
        <v>Aug 2015</v>
      </c>
      <c r="I2476" s="2">
        <f>StockData[[#This Row],[high]] - StockData[[#This Row],[low]]</f>
        <v>13.289900000000017</v>
      </c>
      <c r="J2476" s="27" t="str">
        <f>IF(StockData[[#This Row],[high]]=_xlfn.MAXIFS(StockData[high],StockData[Date],"&lt;="&amp;StockData[[#This Row],[Date]]),"New High","Repeat")</f>
        <v>Repeat</v>
      </c>
      <c r="K2476" s="27" t="str">
        <f>IF(StockData[[#This Row],[Spread]]&lt;5,"Low",IF(StockData[[#This Row],[Spread]]&lt;=15,"Medium","High"))</f>
        <v>Medium</v>
      </c>
      <c r="L2476" s="27" t="str">
        <f>IF(StockData[[#This Row],[Spread]] &gt; AVERAGE(StockData[Spread]) * 1.2, "High", IF(StockData[[#This Row],[Spread]] &lt; AVERAGE(StockData[Spread]) * 0.8, "Low", "Medium"))</f>
        <v>Medium</v>
      </c>
      <c r="M2476" s="13">
        <f>(StockData[[#This Row],[close]] - StockData[[#This Row],[open]] )/ StockData[[#This Row],[open]]</f>
        <v>-2.2161016949152498E-2</v>
      </c>
      <c r="N2476" s="27">
        <f>IF(StockData[[#This Row],[change%]] &gt; 0.02, 0.9, IF(StockData[[#This Row],[change%]] &lt; -0.02, -0.9, 0))</f>
        <v>-0.9</v>
      </c>
      <c r="O2476" s="27" t="str">
        <f>IF(StockData[[#This Row],[sentiment score]] &gt; 0.5, "Positive", IF(StockData[[#This Row],[sentiment score]] &lt; -0.5, "Negative", "Neutral"))</f>
        <v>Negative</v>
      </c>
    </row>
    <row r="2477" spans="1:15" x14ac:dyDescent="0.3">
      <c r="A2477" s="1">
        <v>42236</v>
      </c>
      <c r="B2477" s="2">
        <v>252.06</v>
      </c>
      <c r="C2477" s="2">
        <v>254.56</v>
      </c>
      <c r="D2477" s="2">
        <v>241.9</v>
      </c>
      <c r="E2477" s="2">
        <v>242.18</v>
      </c>
      <c r="F2477" s="2">
        <v>4905757</v>
      </c>
      <c r="G2477" s="27" t="str">
        <f>TEXT(StockData[[#This Row],[Date]],"dddd")</f>
        <v>Thursday</v>
      </c>
      <c r="H2477" s="27" t="str">
        <f>TEXT(StockData[[#This Row],[Date]],"mmm yyyy")</f>
        <v>Aug 2015</v>
      </c>
      <c r="I2477" s="2">
        <f>StockData[[#This Row],[high]] - StockData[[#This Row],[low]]</f>
        <v>12.659999999999997</v>
      </c>
      <c r="J2477" s="27" t="str">
        <f>IF(StockData[[#This Row],[high]]=_xlfn.MAXIFS(StockData[high],StockData[Date],"&lt;="&amp;StockData[[#This Row],[Date]]),"New High","Repeat")</f>
        <v>Repeat</v>
      </c>
      <c r="K2477" s="27" t="str">
        <f>IF(StockData[[#This Row],[Spread]]&lt;5,"Low",IF(StockData[[#This Row],[Spread]]&lt;=15,"Medium","High"))</f>
        <v>Medium</v>
      </c>
      <c r="L2477" s="27" t="str">
        <f>IF(StockData[[#This Row],[Spread]] &gt; AVERAGE(StockData[Spread]) * 1.2, "High", IF(StockData[[#This Row],[Spread]] &lt; AVERAGE(StockData[Spread]) * 0.8, "Low", "Medium"))</f>
        <v>Medium</v>
      </c>
      <c r="M2477" s="13">
        <f>(StockData[[#This Row],[close]] - StockData[[#This Row],[open]] )/ StockData[[#This Row],[open]]</f>
        <v>-3.9197016583353152E-2</v>
      </c>
      <c r="N2477" s="27">
        <f>IF(StockData[[#This Row],[change%]] &gt; 0.02, 0.9, IF(StockData[[#This Row],[change%]] &lt; -0.02, -0.9, 0))</f>
        <v>-0.9</v>
      </c>
      <c r="O2477" s="27" t="str">
        <f>IF(StockData[[#This Row],[sentiment score]] &gt; 0.5, "Positive", IF(StockData[[#This Row],[sentiment score]] &lt; -0.5, "Negative", "Neutral"))</f>
        <v>Negative</v>
      </c>
    </row>
    <row r="2478" spans="1:15" x14ac:dyDescent="0.3">
      <c r="A2478" s="1">
        <v>42235</v>
      </c>
      <c r="B2478" s="2">
        <v>260.33</v>
      </c>
      <c r="C2478" s="2">
        <v>260.64999999999998</v>
      </c>
      <c r="D2478" s="2">
        <v>255.02</v>
      </c>
      <c r="E2478" s="2">
        <v>255.25</v>
      </c>
      <c r="F2478" s="2">
        <v>3604282</v>
      </c>
      <c r="G2478" s="27" t="str">
        <f>TEXT(StockData[[#This Row],[Date]],"dddd")</f>
        <v>Wednesday</v>
      </c>
      <c r="H2478" s="27" t="str">
        <f>TEXT(StockData[[#This Row],[Date]],"mmm yyyy")</f>
        <v>Aug 2015</v>
      </c>
      <c r="I2478" s="2">
        <f>StockData[[#This Row],[high]] - StockData[[#This Row],[low]]</f>
        <v>5.629999999999967</v>
      </c>
      <c r="J2478" s="27" t="str">
        <f>IF(StockData[[#This Row],[high]]=_xlfn.MAXIFS(StockData[high],StockData[Date],"&lt;="&amp;StockData[[#This Row],[Date]]),"New High","Repeat")</f>
        <v>Repeat</v>
      </c>
      <c r="K2478" s="27" t="str">
        <f>IF(StockData[[#This Row],[Spread]]&lt;5,"Low",IF(StockData[[#This Row],[Spread]]&lt;=15,"Medium","High"))</f>
        <v>Medium</v>
      </c>
      <c r="L2478" s="27" t="str">
        <f>IF(StockData[[#This Row],[Spread]] &gt; AVERAGE(StockData[Spread]) * 1.2, "High", IF(StockData[[#This Row],[Spread]] &lt; AVERAGE(StockData[Spread]) * 0.8, "Low", "Medium"))</f>
        <v>Low</v>
      </c>
      <c r="M2478" s="13">
        <f>(StockData[[#This Row],[close]] - StockData[[#This Row],[open]] )/ StockData[[#This Row],[open]]</f>
        <v>-1.9513694157415527E-2</v>
      </c>
      <c r="N2478" s="27">
        <f>IF(StockData[[#This Row],[change%]] &gt; 0.02, 0.9, IF(StockData[[#This Row],[change%]] &lt; -0.02, -0.9, 0))</f>
        <v>0</v>
      </c>
      <c r="O2478" s="27" t="str">
        <f>IF(StockData[[#This Row],[sentiment score]] &gt; 0.5, "Positive", IF(StockData[[#This Row],[sentiment score]] &lt; -0.5, "Negative", "Neutral"))</f>
        <v>Neutral</v>
      </c>
    </row>
    <row r="2479" spans="1:15" x14ac:dyDescent="0.3">
      <c r="A2479" s="1">
        <v>42234</v>
      </c>
      <c r="B2479" s="2">
        <v>255.38</v>
      </c>
      <c r="C2479" s="2">
        <v>260.95</v>
      </c>
      <c r="D2479" s="2">
        <v>253.56010000000001</v>
      </c>
      <c r="E2479" s="2">
        <v>260.72000000000003</v>
      </c>
      <c r="F2479" s="2">
        <v>4195035</v>
      </c>
      <c r="G2479" s="27" t="str">
        <f>TEXT(StockData[[#This Row],[Date]],"dddd")</f>
        <v>Tuesday</v>
      </c>
      <c r="H2479" s="27" t="str">
        <f>TEXT(StockData[[#This Row],[Date]],"mmm yyyy")</f>
        <v>Aug 2015</v>
      </c>
      <c r="I2479" s="2">
        <f>StockData[[#This Row],[high]] - StockData[[#This Row],[low]]</f>
        <v>7.389899999999983</v>
      </c>
      <c r="J2479" s="27" t="str">
        <f>IF(StockData[[#This Row],[high]]=_xlfn.MAXIFS(StockData[high],StockData[Date],"&lt;="&amp;StockData[[#This Row],[Date]]),"New High","Repeat")</f>
        <v>Repeat</v>
      </c>
      <c r="K2479" s="27" t="str">
        <f>IF(StockData[[#This Row],[Spread]]&lt;5,"Low",IF(StockData[[#This Row],[Spread]]&lt;=15,"Medium","High"))</f>
        <v>Medium</v>
      </c>
      <c r="L2479" s="27" t="str">
        <f>IF(StockData[[#This Row],[Spread]] &gt; AVERAGE(StockData[Spread]) * 1.2, "High", IF(StockData[[#This Row],[Spread]] &lt; AVERAGE(StockData[Spread]) * 0.8, "Low", "Medium"))</f>
        <v>Low</v>
      </c>
      <c r="M2479" s="13">
        <f>(StockData[[#This Row],[close]] - StockData[[#This Row],[open]] )/ StockData[[#This Row],[open]]</f>
        <v>2.0910016446080475E-2</v>
      </c>
      <c r="N2479" s="27">
        <f>IF(StockData[[#This Row],[change%]] &gt; 0.02, 0.9, IF(StockData[[#This Row],[change%]] &lt; -0.02, -0.9, 0))</f>
        <v>0.9</v>
      </c>
      <c r="O2479" s="27" t="str">
        <f>IF(StockData[[#This Row],[sentiment score]] &gt; 0.5, "Positive", IF(StockData[[#This Row],[sentiment score]] &lt; -0.5, "Negative", "Neutral"))</f>
        <v>Positive</v>
      </c>
    </row>
    <row r="2480" spans="1:15" x14ac:dyDescent="0.3">
      <c r="A2480" s="1">
        <v>42233</v>
      </c>
      <c r="B2480" s="2">
        <v>255.56</v>
      </c>
      <c r="C2480" s="2">
        <v>256.58999999999997</v>
      </c>
      <c r="D2480" s="2">
        <v>250.51</v>
      </c>
      <c r="E2480" s="2">
        <v>254.99</v>
      </c>
      <c r="F2480" s="2">
        <v>7176690</v>
      </c>
      <c r="G2480" s="27" t="str">
        <f>TEXT(StockData[[#This Row],[Date]],"dddd")</f>
        <v>Monday</v>
      </c>
      <c r="H2480" s="27" t="str">
        <f>TEXT(StockData[[#This Row],[Date]],"mmm yyyy")</f>
        <v>Aug 2015</v>
      </c>
      <c r="I2480" s="2">
        <f>StockData[[#This Row],[high]] - StockData[[#This Row],[low]]</f>
        <v>6.0799999999999841</v>
      </c>
      <c r="J2480" s="27" t="str">
        <f>IF(StockData[[#This Row],[high]]=_xlfn.MAXIFS(StockData[high],StockData[Date],"&lt;="&amp;StockData[[#This Row],[Date]]),"New High","Repeat")</f>
        <v>Repeat</v>
      </c>
      <c r="K2480" s="27" t="str">
        <f>IF(StockData[[#This Row],[Spread]]&lt;5,"Low",IF(StockData[[#This Row],[Spread]]&lt;=15,"Medium","High"))</f>
        <v>Medium</v>
      </c>
      <c r="L2480" s="27" t="str">
        <f>IF(StockData[[#This Row],[Spread]] &gt; AVERAGE(StockData[Spread]) * 1.2, "High", IF(StockData[[#This Row],[Spread]] &lt; AVERAGE(StockData[Spread]) * 0.8, "Low", "Medium"))</f>
        <v>Low</v>
      </c>
      <c r="M2480" s="13">
        <f>(StockData[[#This Row],[close]] - StockData[[#This Row],[open]] )/ StockData[[#This Row],[open]]</f>
        <v>-2.2303959931131365E-3</v>
      </c>
      <c r="N2480" s="27">
        <f>IF(StockData[[#This Row],[change%]] &gt; 0.02, 0.9, IF(StockData[[#This Row],[change%]] &lt; -0.02, -0.9, 0))</f>
        <v>0</v>
      </c>
      <c r="O2480" s="27" t="str">
        <f>IF(StockData[[#This Row],[sentiment score]] &gt; 0.5, "Positive", IF(StockData[[#This Row],[sentiment score]] &lt; -0.5, "Negative", "Neutral"))</f>
        <v>Neutral</v>
      </c>
    </row>
    <row r="2481" spans="1:15" x14ac:dyDescent="0.3">
      <c r="A2481" s="1">
        <v>42230</v>
      </c>
      <c r="B2481" s="2">
        <v>247.24</v>
      </c>
      <c r="C2481" s="2">
        <v>247.93</v>
      </c>
      <c r="D2481" s="2">
        <v>241.77</v>
      </c>
      <c r="E2481" s="2">
        <v>243.15</v>
      </c>
      <c r="F2481" s="2">
        <v>4364810</v>
      </c>
      <c r="G2481" s="27" t="str">
        <f>TEXT(StockData[[#This Row],[Date]],"dddd")</f>
        <v>Friday</v>
      </c>
      <c r="H2481" s="27" t="str">
        <f>TEXT(StockData[[#This Row],[Date]],"mmm yyyy")</f>
        <v>Aug 2015</v>
      </c>
      <c r="I2481" s="2">
        <f>StockData[[#This Row],[high]] - StockData[[#This Row],[low]]</f>
        <v>6.1599999999999966</v>
      </c>
      <c r="J2481" s="27" t="str">
        <f>IF(StockData[[#This Row],[high]]=_xlfn.MAXIFS(StockData[high],StockData[Date],"&lt;="&amp;StockData[[#This Row],[Date]]),"New High","Repeat")</f>
        <v>Repeat</v>
      </c>
      <c r="K2481" s="27" t="str">
        <f>IF(StockData[[#This Row],[Spread]]&lt;5,"Low",IF(StockData[[#This Row],[Spread]]&lt;=15,"Medium","High"))</f>
        <v>Medium</v>
      </c>
      <c r="L2481" s="27" t="str">
        <f>IF(StockData[[#This Row],[Spread]] &gt; AVERAGE(StockData[Spread]) * 1.2, "High", IF(StockData[[#This Row],[Spread]] &lt; AVERAGE(StockData[Spread]) * 0.8, "Low", "Medium"))</f>
        <v>Low</v>
      </c>
      <c r="M2481" s="13">
        <f>(StockData[[#This Row],[close]] - StockData[[#This Row],[open]] )/ StockData[[#This Row],[open]]</f>
        <v>-1.6542630642290904E-2</v>
      </c>
      <c r="N2481" s="27">
        <f>IF(StockData[[#This Row],[change%]] &gt; 0.02, 0.9, IF(StockData[[#This Row],[change%]] &lt; -0.02, -0.9, 0))</f>
        <v>0</v>
      </c>
      <c r="O2481" s="27" t="str">
        <f>IF(StockData[[#This Row],[sentiment score]] &gt; 0.5, "Positive", IF(StockData[[#This Row],[sentiment score]] &lt; -0.5, "Negative", "Neutral"))</f>
        <v>Neutral</v>
      </c>
    </row>
    <row r="2482" spans="1:15" x14ac:dyDescent="0.3">
      <c r="A2482" s="1">
        <v>42229</v>
      </c>
      <c r="B2482" s="2">
        <v>239.86</v>
      </c>
      <c r="C2482" s="2">
        <v>246.48</v>
      </c>
      <c r="D2482" s="2">
        <v>239.12</v>
      </c>
      <c r="E2482" s="2">
        <v>242.51</v>
      </c>
      <c r="F2482" s="2">
        <v>4689182</v>
      </c>
      <c r="G2482" s="27" t="str">
        <f>TEXT(StockData[[#This Row],[Date]],"dddd")</f>
        <v>Thursday</v>
      </c>
      <c r="H2482" s="27" t="str">
        <f>TEXT(StockData[[#This Row],[Date]],"mmm yyyy")</f>
        <v>Aug 2015</v>
      </c>
      <c r="I2482" s="2">
        <f>StockData[[#This Row],[high]] - StockData[[#This Row],[low]]</f>
        <v>7.3599999999999852</v>
      </c>
      <c r="J2482" s="27" t="str">
        <f>IF(StockData[[#This Row],[high]]=_xlfn.MAXIFS(StockData[high],StockData[Date],"&lt;="&amp;StockData[[#This Row],[Date]]),"New High","Repeat")</f>
        <v>Repeat</v>
      </c>
      <c r="K2482" s="27" t="str">
        <f>IF(StockData[[#This Row],[Spread]]&lt;5,"Low",IF(StockData[[#This Row],[Spread]]&lt;=15,"Medium","High"))</f>
        <v>Medium</v>
      </c>
      <c r="L2482" s="27" t="str">
        <f>IF(StockData[[#This Row],[Spread]] &gt; AVERAGE(StockData[Spread]) * 1.2, "High", IF(StockData[[#This Row],[Spread]] &lt; AVERAGE(StockData[Spread]) * 0.8, "Low", "Medium"))</f>
        <v>Low</v>
      </c>
      <c r="M2482" s="13">
        <f>(StockData[[#This Row],[close]] - StockData[[#This Row],[open]] )/ StockData[[#This Row],[open]]</f>
        <v>1.1048111398315588E-2</v>
      </c>
      <c r="N2482" s="27">
        <f>IF(StockData[[#This Row],[change%]] &gt; 0.02, 0.9, IF(StockData[[#This Row],[change%]] &lt; -0.02, -0.9, 0))</f>
        <v>0</v>
      </c>
      <c r="O2482" s="27" t="str">
        <f>IF(StockData[[#This Row],[sentiment score]] &gt; 0.5, "Positive", IF(StockData[[#This Row],[sentiment score]] &lt; -0.5, "Negative", "Neutral"))</f>
        <v>Neutral</v>
      </c>
    </row>
    <row r="2483" spans="1:15" x14ac:dyDescent="0.3">
      <c r="A2483" s="1">
        <v>42228</v>
      </c>
      <c r="B2483" s="2">
        <v>235</v>
      </c>
      <c r="C2483" s="2">
        <v>239.77</v>
      </c>
      <c r="D2483" s="2">
        <v>232.74</v>
      </c>
      <c r="E2483" s="2">
        <v>238.17</v>
      </c>
      <c r="F2483" s="2">
        <v>3739157</v>
      </c>
      <c r="G2483" s="27" t="str">
        <f>TEXT(StockData[[#This Row],[Date]],"dddd")</f>
        <v>Wednesday</v>
      </c>
      <c r="H2483" s="27" t="str">
        <f>TEXT(StockData[[#This Row],[Date]],"mmm yyyy")</f>
        <v>Aug 2015</v>
      </c>
      <c r="I2483" s="2">
        <f>StockData[[#This Row],[high]] - StockData[[#This Row],[low]]</f>
        <v>7.0300000000000011</v>
      </c>
      <c r="J2483" s="27" t="str">
        <f>IF(StockData[[#This Row],[high]]=_xlfn.MAXIFS(StockData[high],StockData[Date],"&lt;="&amp;StockData[[#This Row],[Date]]),"New High","Repeat")</f>
        <v>Repeat</v>
      </c>
      <c r="K2483" s="27" t="str">
        <f>IF(StockData[[#This Row],[Spread]]&lt;5,"Low",IF(StockData[[#This Row],[Spread]]&lt;=15,"Medium","High"))</f>
        <v>Medium</v>
      </c>
      <c r="L2483" s="27" t="str">
        <f>IF(StockData[[#This Row],[Spread]] &gt; AVERAGE(StockData[Spread]) * 1.2, "High", IF(StockData[[#This Row],[Spread]] &lt; AVERAGE(StockData[Spread]) * 0.8, "Low", "Medium"))</f>
        <v>Low</v>
      </c>
      <c r="M2483" s="13">
        <f>(StockData[[#This Row],[close]] - StockData[[#This Row],[open]] )/ StockData[[#This Row],[open]]</f>
        <v>1.3489361702127606E-2</v>
      </c>
      <c r="N2483" s="27">
        <f>IF(StockData[[#This Row],[change%]] &gt; 0.02, 0.9, IF(StockData[[#This Row],[change%]] &lt; -0.02, -0.9, 0))</f>
        <v>0</v>
      </c>
      <c r="O2483" s="27" t="str">
        <f>IF(StockData[[#This Row],[sentiment score]] &gt; 0.5, "Positive", IF(StockData[[#This Row],[sentiment score]] &lt; -0.5, "Negative", "Neutral"))</f>
        <v>Neutral</v>
      </c>
    </row>
    <row r="2484" spans="1:15" x14ac:dyDescent="0.3">
      <c r="A2484" s="1">
        <v>42227</v>
      </c>
      <c r="B2484" s="2">
        <v>237.15</v>
      </c>
      <c r="C2484" s="2">
        <v>239.3</v>
      </c>
      <c r="D2484" s="2">
        <v>234.44</v>
      </c>
      <c r="E2484" s="2">
        <v>237.37</v>
      </c>
      <c r="F2484" s="2">
        <v>4264939</v>
      </c>
      <c r="G2484" s="27" t="str">
        <f>TEXT(StockData[[#This Row],[Date]],"dddd")</f>
        <v>Tuesday</v>
      </c>
      <c r="H2484" s="27" t="str">
        <f>TEXT(StockData[[#This Row],[Date]],"mmm yyyy")</f>
        <v>Aug 2015</v>
      </c>
      <c r="I2484" s="2">
        <f>StockData[[#This Row],[high]] - StockData[[#This Row],[low]]</f>
        <v>4.8600000000000136</v>
      </c>
      <c r="J2484" s="27" t="str">
        <f>IF(StockData[[#This Row],[high]]=_xlfn.MAXIFS(StockData[high],StockData[Date],"&lt;="&amp;StockData[[#This Row],[Date]]),"New High","Repeat")</f>
        <v>Repeat</v>
      </c>
      <c r="K2484" s="27" t="str">
        <f>IF(StockData[[#This Row],[Spread]]&lt;5,"Low",IF(StockData[[#This Row],[Spread]]&lt;=15,"Medium","High"))</f>
        <v>Low</v>
      </c>
      <c r="L2484" s="27" t="str">
        <f>IF(StockData[[#This Row],[Spread]] &gt; AVERAGE(StockData[Spread]) * 1.2, "High", IF(StockData[[#This Row],[Spread]] &lt; AVERAGE(StockData[Spread]) * 0.8, "Low", "Medium"))</f>
        <v>Low</v>
      </c>
      <c r="M2484" s="13">
        <f>(StockData[[#This Row],[close]] - StockData[[#This Row],[open]] )/ StockData[[#This Row],[open]]</f>
        <v>9.2768290111743142E-4</v>
      </c>
      <c r="N2484" s="27">
        <f>IF(StockData[[#This Row],[change%]] &gt; 0.02, 0.9, IF(StockData[[#This Row],[change%]] &lt; -0.02, -0.9, 0))</f>
        <v>0</v>
      </c>
      <c r="O2484" s="27" t="str">
        <f>IF(StockData[[#This Row],[sentiment score]] &gt; 0.5, "Positive", IF(StockData[[#This Row],[sentiment score]] &lt; -0.5, "Negative", "Neutral"))</f>
        <v>Neutral</v>
      </c>
    </row>
    <row r="2485" spans="1:15" x14ac:dyDescent="0.3">
      <c r="A2485" s="1">
        <v>42226</v>
      </c>
      <c r="B2485" s="2">
        <v>238.15</v>
      </c>
      <c r="C2485" s="2">
        <v>242.97</v>
      </c>
      <c r="D2485" s="2">
        <v>236.05</v>
      </c>
      <c r="E2485" s="2">
        <v>241.14</v>
      </c>
      <c r="F2485" s="2">
        <v>4185860</v>
      </c>
      <c r="G2485" s="27" t="str">
        <f>TEXT(StockData[[#This Row],[Date]],"dddd")</f>
        <v>Monday</v>
      </c>
      <c r="H2485" s="27" t="str">
        <f>TEXT(StockData[[#This Row],[Date]],"mmm yyyy")</f>
        <v>Aug 2015</v>
      </c>
      <c r="I2485" s="2">
        <f>StockData[[#This Row],[high]] - StockData[[#This Row],[low]]</f>
        <v>6.9199999999999875</v>
      </c>
      <c r="J2485" s="27" t="str">
        <f>IF(StockData[[#This Row],[high]]=_xlfn.MAXIFS(StockData[high],StockData[Date],"&lt;="&amp;StockData[[#This Row],[Date]]),"New High","Repeat")</f>
        <v>Repeat</v>
      </c>
      <c r="K2485" s="27" t="str">
        <f>IF(StockData[[#This Row],[Spread]]&lt;5,"Low",IF(StockData[[#This Row],[Spread]]&lt;=15,"Medium","High"))</f>
        <v>Medium</v>
      </c>
      <c r="L2485" s="27" t="str">
        <f>IF(StockData[[#This Row],[Spread]] &gt; AVERAGE(StockData[Spread]) * 1.2, "High", IF(StockData[[#This Row],[Spread]] &lt; AVERAGE(StockData[Spread]) * 0.8, "Low", "Medium"))</f>
        <v>Low</v>
      </c>
      <c r="M2485" s="13">
        <f>(StockData[[#This Row],[close]] - StockData[[#This Row],[open]] )/ StockData[[#This Row],[open]]</f>
        <v>1.255511232416536E-2</v>
      </c>
      <c r="N2485" s="27">
        <f>IF(StockData[[#This Row],[change%]] &gt; 0.02, 0.9, IF(StockData[[#This Row],[change%]] &lt; -0.02, -0.9, 0))</f>
        <v>0</v>
      </c>
      <c r="O2485" s="27" t="str">
        <f>IF(StockData[[#This Row],[sentiment score]] &gt; 0.5, "Positive", IF(StockData[[#This Row],[sentiment score]] &lt; -0.5, "Negative", "Neutral"))</f>
        <v>Neutral</v>
      </c>
    </row>
    <row r="2486" spans="1:15" x14ac:dyDescent="0.3">
      <c r="A2486" s="1">
        <v>42223</v>
      </c>
      <c r="B2486" s="2">
        <v>243.58</v>
      </c>
      <c r="C2486" s="2">
        <v>243.73</v>
      </c>
      <c r="D2486" s="2">
        <v>238.39</v>
      </c>
      <c r="E2486" s="2">
        <v>242.51</v>
      </c>
      <c r="F2486" s="2">
        <v>5073390</v>
      </c>
      <c r="G2486" s="27" t="str">
        <f>TEXT(StockData[[#This Row],[Date]],"dddd")</f>
        <v>Friday</v>
      </c>
      <c r="H2486" s="27" t="str">
        <f>TEXT(StockData[[#This Row],[Date]],"mmm yyyy")</f>
        <v>Aug 2015</v>
      </c>
      <c r="I2486" s="2">
        <f>StockData[[#This Row],[high]] - StockData[[#This Row],[low]]</f>
        <v>5.3400000000000034</v>
      </c>
      <c r="J2486" s="27" t="str">
        <f>IF(StockData[[#This Row],[high]]=_xlfn.MAXIFS(StockData[high],StockData[Date],"&lt;="&amp;StockData[[#This Row],[Date]]),"New High","Repeat")</f>
        <v>Repeat</v>
      </c>
      <c r="K2486" s="27" t="str">
        <f>IF(StockData[[#This Row],[Spread]]&lt;5,"Low",IF(StockData[[#This Row],[Spread]]&lt;=15,"Medium","High"))</f>
        <v>Medium</v>
      </c>
      <c r="L2486" s="27" t="str">
        <f>IF(StockData[[#This Row],[Spread]] &gt; AVERAGE(StockData[Spread]) * 1.2, "High", IF(StockData[[#This Row],[Spread]] &lt; AVERAGE(StockData[Spread]) * 0.8, "Low", "Medium"))</f>
        <v>Low</v>
      </c>
      <c r="M2486" s="13">
        <f>(StockData[[#This Row],[close]] - StockData[[#This Row],[open]] )/ StockData[[#This Row],[open]]</f>
        <v>-4.3928072912391061E-3</v>
      </c>
      <c r="N2486" s="27">
        <f>IF(StockData[[#This Row],[change%]] &gt; 0.02, 0.9, IF(StockData[[#This Row],[change%]] &lt; -0.02, -0.9, 0))</f>
        <v>0</v>
      </c>
      <c r="O2486" s="27" t="str">
        <f>IF(StockData[[#This Row],[sentiment score]] &gt; 0.5, "Positive", IF(StockData[[#This Row],[sentiment score]] &lt; -0.5, "Negative", "Neutral"))</f>
        <v>Neutral</v>
      </c>
    </row>
    <row r="2487" spans="1:15" x14ac:dyDescent="0.3">
      <c r="A2487" s="1">
        <v>42222</v>
      </c>
      <c r="B2487" s="2">
        <v>249.54</v>
      </c>
      <c r="C2487" s="2">
        <v>255</v>
      </c>
      <c r="D2487" s="2">
        <v>236.12</v>
      </c>
      <c r="E2487" s="2">
        <v>246.13</v>
      </c>
      <c r="F2487" s="2">
        <v>14623754</v>
      </c>
      <c r="G2487" s="27" t="str">
        <f>TEXT(StockData[[#This Row],[Date]],"dddd")</f>
        <v>Thursday</v>
      </c>
      <c r="H2487" s="27" t="str">
        <f>TEXT(StockData[[#This Row],[Date]],"mmm yyyy")</f>
        <v>Aug 2015</v>
      </c>
      <c r="I2487" s="2">
        <f>StockData[[#This Row],[high]] - StockData[[#This Row],[low]]</f>
        <v>18.879999999999995</v>
      </c>
      <c r="J2487" s="27" t="str">
        <f>IF(StockData[[#This Row],[high]]=_xlfn.MAXIFS(StockData[high],StockData[Date],"&lt;="&amp;StockData[[#This Row],[Date]]),"New High","Repeat")</f>
        <v>Repeat</v>
      </c>
      <c r="K2487" s="27" t="str">
        <f>IF(StockData[[#This Row],[Spread]]&lt;5,"Low",IF(StockData[[#This Row],[Spread]]&lt;=15,"Medium","High"))</f>
        <v>High</v>
      </c>
      <c r="L2487" s="27" t="str">
        <f>IF(StockData[[#This Row],[Spread]] &gt; AVERAGE(StockData[Spread]) * 1.2, "High", IF(StockData[[#This Row],[Spread]] &lt; AVERAGE(StockData[Spread]) * 0.8, "Low", "Medium"))</f>
        <v>High</v>
      </c>
      <c r="M2487" s="13">
        <f>(StockData[[#This Row],[close]] - StockData[[#This Row],[open]] )/ StockData[[#This Row],[open]]</f>
        <v>-1.3665143864711056E-2</v>
      </c>
      <c r="N2487" s="27">
        <f>IF(StockData[[#This Row],[change%]] &gt; 0.02, 0.9, IF(StockData[[#This Row],[change%]] &lt; -0.02, -0.9, 0))</f>
        <v>0</v>
      </c>
      <c r="O2487" s="27" t="str">
        <f>IF(StockData[[#This Row],[sentiment score]] &gt; 0.5, "Positive", IF(StockData[[#This Row],[sentiment score]] &lt; -0.5, "Negative", "Neutral"))</f>
        <v>Neutral</v>
      </c>
    </row>
    <row r="2488" spans="1:15" x14ac:dyDescent="0.3">
      <c r="A2488" s="1">
        <v>42221</v>
      </c>
      <c r="B2488" s="2">
        <v>263.58</v>
      </c>
      <c r="C2488" s="2">
        <v>271</v>
      </c>
      <c r="D2488" s="2">
        <v>260.39999999999998</v>
      </c>
      <c r="E2488" s="2">
        <v>270.13</v>
      </c>
      <c r="F2488" s="2">
        <v>4798058</v>
      </c>
      <c r="G2488" s="27" t="str">
        <f>TEXT(StockData[[#This Row],[Date]],"dddd")</f>
        <v>Wednesday</v>
      </c>
      <c r="H2488" s="27" t="str">
        <f>TEXT(StockData[[#This Row],[Date]],"mmm yyyy")</f>
        <v>Aug 2015</v>
      </c>
      <c r="I2488" s="2">
        <f>StockData[[#This Row],[high]] - StockData[[#This Row],[low]]</f>
        <v>10.600000000000023</v>
      </c>
      <c r="J2488" s="27" t="str">
        <f>IF(StockData[[#This Row],[high]]=_xlfn.MAXIFS(StockData[high],StockData[Date],"&lt;="&amp;StockData[[#This Row],[Date]]),"New High","Repeat")</f>
        <v>Repeat</v>
      </c>
      <c r="K2488" s="27" t="str">
        <f>IF(StockData[[#This Row],[Spread]]&lt;5,"Low",IF(StockData[[#This Row],[Spread]]&lt;=15,"Medium","High"))</f>
        <v>Medium</v>
      </c>
      <c r="L2488" s="27" t="str">
        <f>IF(StockData[[#This Row],[Spread]] &gt; AVERAGE(StockData[Spread]) * 1.2, "High", IF(StockData[[#This Row],[Spread]] &lt; AVERAGE(StockData[Spread]) * 0.8, "Low", "Medium"))</f>
        <v>Low</v>
      </c>
      <c r="M2488" s="13">
        <f>(StockData[[#This Row],[close]] - StockData[[#This Row],[open]] )/ StockData[[#This Row],[open]]</f>
        <v>2.4850140374838802E-2</v>
      </c>
      <c r="N2488" s="27">
        <f>IF(StockData[[#This Row],[change%]] &gt; 0.02, 0.9, IF(StockData[[#This Row],[change%]] &lt; -0.02, -0.9, 0))</f>
        <v>0.9</v>
      </c>
      <c r="O2488" s="27" t="str">
        <f>IF(StockData[[#This Row],[sentiment score]] &gt; 0.5, "Positive", IF(StockData[[#This Row],[sentiment score]] &lt; -0.5, "Negative", "Neutral"))</f>
        <v>Positive</v>
      </c>
    </row>
    <row r="2489" spans="1:15" x14ac:dyDescent="0.3">
      <c r="A2489" s="1">
        <v>42220</v>
      </c>
      <c r="B2489" s="2">
        <v>260.01</v>
      </c>
      <c r="C2489" s="2">
        <v>266.72000000000003</v>
      </c>
      <c r="D2489" s="2">
        <v>258.33999999999997</v>
      </c>
      <c r="E2489" s="2">
        <v>266.27999999999997</v>
      </c>
      <c r="F2489" s="2">
        <v>2352530</v>
      </c>
      <c r="G2489" s="27" t="str">
        <f>TEXT(StockData[[#This Row],[Date]],"dddd")</f>
        <v>Tuesday</v>
      </c>
      <c r="H2489" s="27" t="str">
        <f>TEXT(StockData[[#This Row],[Date]],"mmm yyyy")</f>
        <v>Aug 2015</v>
      </c>
      <c r="I2489" s="2">
        <f>StockData[[#This Row],[high]] - StockData[[#This Row],[low]]</f>
        <v>8.3800000000000523</v>
      </c>
      <c r="J2489" s="27" t="str">
        <f>IF(StockData[[#This Row],[high]]=_xlfn.MAXIFS(StockData[high],StockData[Date],"&lt;="&amp;StockData[[#This Row],[Date]]),"New High","Repeat")</f>
        <v>Repeat</v>
      </c>
      <c r="K2489" s="27" t="str">
        <f>IF(StockData[[#This Row],[Spread]]&lt;5,"Low",IF(StockData[[#This Row],[Spread]]&lt;=15,"Medium","High"))</f>
        <v>Medium</v>
      </c>
      <c r="L2489" s="27" t="str">
        <f>IF(StockData[[#This Row],[Spread]] &gt; AVERAGE(StockData[Spread]) * 1.2, "High", IF(StockData[[#This Row],[Spread]] &lt; AVERAGE(StockData[Spread]) * 0.8, "Low", "Medium"))</f>
        <v>Low</v>
      </c>
      <c r="M2489" s="13">
        <f>(StockData[[#This Row],[close]] - StockData[[#This Row],[open]] )/ StockData[[#This Row],[open]]</f>
        <v>2.4114457136263919E-2</v>
      </c>
      <c r="N2489" s="27">
        <f>IF(StockData[[#This Row],[change%]] &gt; 0.02, 0.9, IF(StockData[[#This Row],[change%]] &lt; -0.02, -0.9, 0))</f>
        <v>0.9</v>
      </c>
      <c r="O2489" s="27" t="str">
        <f>IF(StockData[[#This Row],[sentiment score]] &gt; 0.5, "Positive", IF(StockData[[#This Row],[sentiment score]] &lt; -0.5, "Negative", "Neutral"))</f>
        <v>Positive</v>
      </c>
    </row>
    <row r="2490" spans="1:15" x14ac:dyDescent="0.3">
      <c r="A2490" s="1">
        <v>42219</v>
      </c>
      <c r="B2490" s="2">
        <v>266.29000000000002</v>
      </c>
      <c r="C2490" s="2">
        <v>266.7099</v>
      </c>
      <c r="D2490" s="2">
        <v>257.07</v>
      </c>
      <c r="E2490" s="2">
        <v>259.99</v>
      </c>
      <c r="F2490" s="2">
        <v>2553474</v>
      </c>
      <c r="G2490" s="27" t="str">
        <f>TEXT(StockData[[#This Row],[Date]],"dddd")</f>
        <v>Monday</v>
      </c>
      <c r="H2490" s="27" t="str">
        <f>TEXT(StockData[[#This Row],[Date]],"mmm yyyy")</f>
        <v>Aug 2015</v>
      </c>
      <c r="I2490" s="2">
        <f>StockData[[#This Row],[high]] - StockData[[#This Row],[low]]</f>
        <v>9.6399000000000115</v>
      </c>
      <c r="J2490" s="27" t="str">
        <f>IF(StockData[[#This Row],[high]]=_xlfn.MAXIFS(StockData[high],StockData[Date],"&lt;="&amp;StockData[[#This Row],[Date]]),"New High","Repeat")</f>
        <v>Repeat</v>
      </c>
      <c r="K2490" s="27" t="str">
        <f>IF(StockData[[#This Row],[Spread]]&lt;5,"Low",IF(StockData[[#This Row],[Spread]]&lt;=15,"Medium","High"))</f>
        <v>Medium</v>
      </c>
      <c r="L2490" s="27" t="str">
        <f>IF(StockData[[#This Row],[Spread]] &gt; AVERAGE(StockData[Spread]) * 1.2, "High", IF(StockData[[#This Row],[Spread]] &lt; AVERAGE(StockData[Spread]) * 0.8, "Low", "Medium"))</f>
        <v>Low</v>
      </c>
      <c r="M2490" s="13">
        <f>(StockData[[#This Row],[close]] - StockData[[#This Row],[open]] )/ StockData[[#This Row],[open]]</f>
        <v>-2.365841751473961E-2</v>
      </c>
      <c r="N2490" s="27">
        <f>IF(StockData[[#This Row],[change%]] &gt; 0.02, 0.9, IF(StockData[[#This Row],[change%]] &lt; -0.02, -0.9, 0))</f>
        <v>-0.9</v>
      </c>
      <c r="O2490" s="27" t="str">
        <f>IF(StockData[[#This Row],[sentiment score]] &gt; 0.5, "Positive", IF(StockData[[#This Row],[sentiment score]] &lt; -0.5, "Negative", "Neutral"))</f>
        <v>Negative</v>
      </c>
    </row>
    <row r="2491" spans="1:15" x14ac:dyDescent="0.3">
      <c r="A2491" s="1">
        <v>42216</v>
      </c>
      <c r="B2491" s="2">
        <v>267.60000000000002</v>
      </c>
      <c r="C2491" s="2">
        <v>269.35989999999998</v>
      </c>
      <c r="D2491" s="2">
        <v>265.12299999999999</v>
      </c>
      <c r="E2491" s="2">
        <v>266.14999999999998</v>
      </c>
      <c r="F2491" s="2">
        <v>2222552</v>
      </c>
      <c r="G2491" s="27" t="str">
        <f>TEXT(StockData[[#This Row],[Date]],"dddd")</f>
        <v>Friday</v>
      </c>
      <c r="H2491" s="27" t="str">
        <f>TEXT(StockData[[#This Row],[Date]],"mmm yyyy")</f>
        <v>Jul 2015</v>
      </c>
      <c r="I2491" s="2">
        <f>StockData[[#This Row],[high]] - StockData[[#This Row],[low]]</f>
        <v>4.2368999999999915</v>
      </c>
      <c r="J2491" s="27" t="str">
        <f>IF(StockData[[#This Row],[high]]=_xlfn.MAXIFS(StockData[high],StockData[Date],"&lt;="&amp;StockData[[#This Row],[Date]]),"New High","Repeat")</f>
        <v>Repeat</v>
      </c>
      <c r="K2491" s="27" t="str">
        <f>IF(StockData[[#This Row],[Spread]]&lt;5,"Low",IF(StockData[[#This Row],[Spread]]&lt;=15,"Medium","High"))</f>
        <v>Low</v>
      </c>
      <c r="L2491" s="27" t="str">
        <f>IF(StockData[[#This Row],[Spread]] &gt; AVERAGE(StockData[Spread]) * 1.2, "High", IF(StockData[[#This Row],[Spread]] &lt; AVERAGE(StockData[Spread]) * 0.8, "Low", "Medium"))</f>
        <v>Low</v>
      </c>
      <c r="M2491" s="13">
        <f>(StockData[[#This Row],[close]] - StockData[[#This Row],[open]] )/ StockData[[#This Row],[open]]</f>
        <v>-5.4185351270554759E-3</v>
      </c>
      <c r="N2491" s="27">
        <f>IF(StockData[[#This Row],[change%]] &gt; 0.02, 0.9, IF(StockData[[#This Row],[change%]] &lt; -0.02, -0.9, 0))</f>
        <v>0</v>
      </c>
      <c r="O2491" s="27" t="str">
        <f>IF(StockData[[#This Row],[sentiment score]] &gt; 0.5, "Positive", IF(StockData[[#This Row],[sentiment score]] &lt; -0.5, "Negative", "Neutral"))</f>
        <v>Neutral</v>
      </c>
    </row>
    <row r="2492" spans="1:15" x14ac:dyDescent="0.3">
      <c r="A2492" s="1">
        <v>42215</v>
      </c>
      <c r="B2492" s="2">
        <v>262.69</v>
      </c>
      <c r="C2492" s="2">
        <v>266.94</v>
      </c>
      <c r="D2492" s="2">
        <v>262.11</v>
      </c>
      <c r="E2492" s="2">
        <v>266.79000000000002</v>
      </c>
      <c r="F2492" s="2">
        <v>2034560</v>
      </c>
      <c r="G2492" s="27" t="str">
        <f>TEXT(StockData[[#This Row],[Date]],"dddd")</f>
        <v>Thursday</v>
      </c>
      <c r="H2492" s="27" t="str">
        <f>TEXT(StockData[[#This Row],[Date]],"mmm yyyy")</f>
        <v>Jul 2015</v>
      </c>
      <c r="I2492" s="2">
        <f>StockData[[#This Row],[high]] - StockData[[#This Row],[low]]</f>
        <v>4.8299999999999841</v>
      </c>
      <c r="J2492" s="27" t="str">
        <f>IF(StockData[[#This Row],[high]]=_xlfn.MAXIFS(StockData[high],StockData[Date],"&lt;="&amp;StockData[[#This Row],[Date]]),"New High","Repeat")</f>
        <v>Repeat</v>
      </c>
      <c r="K2492" s="27" t="str">
        <f>IF(StockData[[#This Row],[Spread]]&lt;5,"Low",IF(StockData[[#This Row],[Spread]]&lt;=15,"Medium","High"))</f>
        <v>Low</v>
      </c>
      <c r="L2492" s="27" t="str">
        <f>IF(StockData[[#This Row],[Spread]] &gt; AVERAGE(StockData[Spread]) * 1.2, "High", IF(StockData[[#This Row],[Spread]] &lt; AVERAGE(StockData[Spread]) * 0.8, "Low", "Medium"))</f>
        <v>Low</v>
      </c>
      <c r="M2492" s="13">
        <f>(StockData[[#This Row],[close]] - StockData[[#This Row],[open]] )/ StockData[[#This Row],[open]]</f>
        <v>1.5607750580532273E-2</v>
      </c>
      <c r="N2492" s="27">
        <f>IF(StockData[[#This Row],[change%]] &gt; 0.02, 0.9, IF(StockData[[#This Row],[change%]] &lt; -0.02, -0.9, 0))</f>
        <v>0</v>
      </c>
      <c r="O2492" s="27" t="str">
        <f>IF(StockData[[#This Row],[sentiment score]] &gt; 0.5, "Positive", IF(StockData[[#This Row],[sentiment score]] &lt; -0.5, "Negative", "Neutral"))</f>
        <v>Neutral</v>
      </c>
    </row>
    <row r="2493" spans="1:15" x14ac:dyDescent="0.3">
      <c r="A2493" s="1">
        <v>42214</v>
      </c>
      <c r="B2493" s="2">
        <v>264.27</v>
      </c>
      <c r="C2493" s="2">
        <v>267.89</v>
      </c>
      <c r="D2493" s="2">
        <v>262</v>
      </c>
      <c r="E2493" s="2">
        <v>263.82</v>
      </c>
      <c r="F2493" s="2">
        <v>2790095</v>
      </c>
      <c r="G2493" s="27" t="str">
        <f>TEXT(StockData[[#This Row],[Date]],"dddd")</f>
        <v>Wednesday</v>
      </c>
      <c r="H2493" s="27" t="str">
        <f>TEXT(StockData[[#This Row],[Date]],"mmm yyyy")</f>
        <v>Jul 2015</v>
      </c>
      <c r="I2493" s="2">
        <f>StockData[[#This Row],[high]] - StockData[[#This Row],[low]]</f>
        <v>5.8899999999999864</v>
      </c>
      <c r="J2493" s="27" t="str">
        <f>IF(StockData[[#This Row],[high]]=_xlfn.MAXIFS(StockData[high],StockData[Date],"&lt;="&amp;StockData[[#This Row],[Date]]),"New High","Repeat")</f>
        <v>Repeat</v>
      </c>
      <c r="K2493" s="27" t="str">
        <f>IF(StockData[[#This Row],[Spread]]&lt;5,"Low",IF(StockData[[#This Row],[Spread]]&lt;=15,"Medium","High"))</f>
        <v>Medium</v>
      </c>
      <c r="L2493" s="27" t="str">
        <f>IF(StockData[[#This Row],[Spread]] &gt; AVERAGE(StockData[Spread]) * 1.2, "High", IF(StockData[[#This Row],[Spread]] &lt; AVERAGE(StockData[Spread]) * 0.8, "Low", "Medium"))</f>
        <v>Low</v>
      </c>
      <c r="M2493" s="13">
        <f>(StockData[[#This Row],[close]] - StockData[[#This Row],[open]] )/ StockData[[#This Row],[open]]</f>
        <v>-1.7028039505051222E-3</v>
      </c>
      <c r="N2493" s="27">
        <f>IF(StockData[[#This Row],[change%]] &gt; 0.02, 0.9, IF(StockData[[#This Row],[change%]] &lt; -0.02, -0.9, 0))</f>
        <v>0</v>
      </c>
      <c r="O2493" s="27" t="str">
        <f>IF(StockData[[#This Row],[sentiment score]] &gt; 0.5, "Positive", IF(StockData[[#This Row],[sentiment score]] &lt; -0.5, "Negative", "Neutral"))</f>
        <v>Neutral</v>
      </c>
    </row>
    <row r="2494" spans="1:15" x14ac:dyDescent="0.3">
      <c r="A2494" s="1">
        <v>42213</v>
      </c>
      <c r="B2494" s="2">
        <v>255.75</v>
      </c>
      <c r="C2494" s="2">
        <v>265.39999999999998</v>
      </c>
      <c r="D2494" s="2">
        <v>251.8373</v>
      </c>
      <c r="E2494" s="2">
        <v>264.82</v>
      </c>
      <c r="F2494" s="2">
        <v>3895808</v>
      </c>
      <c r="G2494" s="27" t="str">
        <f>TEXT(StockData[[#This Row],[Date]],"dddd")</f>
        <v>Tuesday</v>
      </c>
      <c r="H2494" s="27" t="str">
        <f>TEXT(StockData[[#This Row],[Date]],"mmm yyyy")</f>
        <v>Jul 2015</v>
      </c>
      <c r="I2494" s="2">
        <f>StockData[[#This Row],[high]] - StockData[[#This Row],[low]]</f>
        <v>13.562699999999978</v>
      </c>
      <c r="J2494" s="27" t="str">
        <f>IF(StockData[[#This Row],[high]]=_xlfn.MAXIFS(StockData[high],StockData[Date],"&lt;="&amp;StockData[[#This Row],[Date]]),"New High","Repeat")</f>
        <v>Repeat</v>
      </c>
      <c r="K2494" s="27" t="str">
        <f>IF(StockData[[#This Row],[Spread]]&lt;5,"Low",IF(StockData[[#This Row],[Spread]]&lt;=15,"Medium","High"))</f>
        <v>Medium</v>
      </c>
      <c r="L2494" s="27" t="str">
        <f>IF(StockData[[#This Row],[Spread]] &gt; AVERAGE(StockData[Spread]) * 1.2, "High", IF(StockData[[#This Row],[Spread]] &lt; AVERAGE(StockData[Spread]) * 0.8, "Low", "Medium"))</f>
        <v>Medium</v>
      </c>
      <c r="M2494" s="13">
        <f>(StockData[[#This Row],[close]] - StockData[[#This Row],[open]] )/ StockData[[#This Row],[open]]</f>
        <v>3.5464320625610925E-2</v>
      </c>
      <c r="N2494" s="27">
        <f>IF(StockData[[#This Row],[change%]] &gt; 0.02, 0.9, IF(StockData[[#This Row],[change%]] &lt; -0.02, -0.9, 0))</f>
        <v>0.9</v>
      </c>
      <c r="O2494" s="27" t="str">
        <f>IF(StockData[[#This Row],[sentiment score]] &gt; 0.5, "Positive", IF(StockData[[#This Row],[sentiment score]] &lt; -0.5, "Negative", "Neutral"))</f>
        <v>Positive</v>
      </c>
    </row>
    <row r="2495" spans="1:15" x14ac:dyDescent="0.3">
      <c r="A2495" s="1">
        <v>42212</v>
      </c>
      <c r="B2495" s="2">
        <v>262.43</v>
      </c>
      <c r="C2495" s="2">
        <v>264.43209999999999</v>
      </c>
      <c r="D2495" s="2">
        <v>250.79</v>
      </c>
      <c r="E2495" s="2">
        <v>253.01</v>
      </c>
      <c r="F2495" s="2">
        <v>4694192</v>
      </c>
      <c r="G2495" s="27" t="str">
        <f>TEXT(StockData[[#This Row],[Date]],"dddd")</f>
        <v>Monday</v>
      </c>
      <c r="H2495" s="27" t="str">
        <f>TEXT(StockData[[#This Row],[Date]],"mmm yyyy")</f>
        <v>Jul 2015</v>
      </c>
      <c r="I2495" s="2">
        <f>StockData[[#This Row],[high]] - StockData[[#This Row],[low]]</f>
        <v>13.642099999999999</v>
      </c>
      <c r="J2495" s="27" t="str">
        <f>IF(StockData[[#This Row],[high]]=_xlfn.MAXIFS(StockData[high],StockData[Date],"&lt;="&amp;StockData[[#This Row],[Date]]),"New High","Repeat")</f>
        <v>Repeat</v>
      </c>
      <c r="K2495" s="27" t="str">
        <f>IF(StockData[[#This Row],[Spread]]&lt;5,"Low",IF(StockData[[#This Row],[Spread]]&lt;=15,"Medium","High"))</f>
        <v>Medium</v>
      </c>
      <c r="L2495" s="27" t="str">
        <f>IF(StockData[[#This Row],[Spread]] &gt; AVERAGE(StockData[Spread]) * 1.2, "High", IF(StockData[[#This Row],[Spread]] &lt; AVERAGE(StockData[Spread]) * 0.8, "Low", "Medium"))</f>
        <v>Medium</v>
      </c>
      <c r="M2495" s="13">
        <f>(StockData[[#This Row],[close]] - StockData[[#This Row],[open]] )/ StockData[[#This Row],[open]]</f>
        <v>-3.5895286362077568E-2</v>
      </c>
      <c r="N2495" s="27">
        <f>IF(StockData[[#This Row],[change%]] &gt; 0.02, 0.9, IF(StockData[[#This Row],[change%]] &lt; -0.02, -0.9, 0))</f>
        <v>-0.9</v>
      </c>
      <c r="O2495" s="27" t="str">
        <f>IF(StockData[[#This Row],[sentiment score]] &gt; 0.5, "Positive", IF(StockData[[#This Row],[sentiment score]] &lt; -0.5, "Negative", "Neutral"))</f>
        <v>Negative</v>
      </c>
    </row>
    <row r="2496" spans="1:15" x14ac:dyDescent="0.3">
      <c r="A2496" s="1">
        <v>42209</v>
      </c>
      <c r="B2496" s="2">
        <v>267.38</v>
      </c>
      <c r="C2496" s="2">
        <v>271.08999999999997</v>
      </c>
      <c r="D2496" s="2">
        <v>263.92</v>
      </c>
      <c r="E2496" s="2">
        <v>265.41000000000003</v>
      </c>
      <c r="F2496" s="2">
        <v>2836498</v>
      </c>
      <c r="G2496" s="27" t="str">
        <f>TEXT(StockData[[#This Row],[Date]],"dddd")</f>
        <v>Friday</v>
      </c>
      <c r="H2496" s="27" t="str">
        <f>TEXT(StockData[[#This Row],[Date]],"mmm yyyy")</f>
        <v>Jul 2015</v>
      </c>
      <c r="I2496" s="2">
        <f>StockData[[#This Row],[high]] - StockData[[#This Row],[low]]</f>
        <v>7.1699999999999591</v>
      </c>
      <c r="J2496" s="27" t="str">
        <f>IF(StockData[[#This Row],[high]]=_xlfn.MAXIFS(StockData[high],StockData[Date],"&lt;="&amp;StockData[[#This Row],[Date]]),"New High","Repeat")</f>
        <v>Repeat</v>
      </c>
      <c r="K2496" s="27" t="str">
        <f>IF(StockData[[#This Row],[Spread]]&lt;5,"Low",IF(StockData[[#This Row],[Spread]]&lt;=15,"Medium","High"))</f>
        <v>Medium</v>
      </c>
      <c r="L2496" s="27" t="str">
        <f>IF(StockData[[#This Row],[Spread]] &gt; AVERAGE(StockData[Spread]) * 1.2, "High", IF(StockData[[#This Row],[Spread]] &lt; AVERAGE(StockData[Spread]) * 0.8, "Low", "Medium"))</f>
        <v>Low</v>
      </c>
      <c r="M2496" s="13">
        <f>(StockData[[#This Row],[close]] - StockData[[#This Row],[open]] )/ StockData[[#This Row],[open]]</f>
        <v>-7.3677911586504993E-3</v>
      </c>
      <c r="N2496" s="27">
        <f>IF(StockData[[#This Row],[change%]] &gt; 0.02, 0.9, IF(StockData[[#This Row],[change%]] &lt; -0.02, -0.9, 0))</f>
        <v>0</v>
      </c>
      <c r="O2496" s="27" t="str">
        <f>IF(StockData[[#This Row],[sentiment score]] &gt; 0.5, "Positive", IF(StockData[[#This Row],[sentiment score]] &lt; -0.5, "Negative", "Neutral"))</f>
        <v>Neutral</v>
      </c>
    </row>
    <row r="2497" spans="1:15" x14ac:dyDescent="0.3">
      <c r="A2497" s="1">
        <v>42208</v>
      </c>
      <c r="B2497" s="2">
        <v>269.64999999999998</v>
      </c>
      <c r="C2497" s="2">
        <v>269.89999999999998</v>
      </c>
      <c r="D2497" s="2">
        <v>265.27</v>
      </c>
      <c r="E2497" s="2">
        <v>267.2</v>
      </c>
      <c r="F2497" s="2">
        <v>2227239</v>
      </c>
      <c r="G2497" s="27" t="str">
        <f>TEXT(StockData[[#This Row],[Date]],"dddd")</f>
        <v>Thursday</v>
      </c>
      <c r="H2497" s="27" t="str">
        <f>TEXT(StockData[[#This Row],[Date]],"mmm yyyy")</f>
        <v>Jul 2015</v>
      </c>
      <c r="I2497" s="2">
        <f>StockData[[#This Row],[high]] - StockData[[#This Row],[low]]</f>
        <v>4.6299999999999955</v>
      </c>
      <c r="J2497" s="27" t="str">
        <f>IF(StockData[[#This Row],[high]]=_xlfn.MAXIFS(StockData[high],StockData[Date],"&lt;="&amp;StockData[[#This Row],[Date]]),"New High","Repeat")</f>
        <v>Repeat</v>
      </c>
      <c r="K2497" s="27" t="str">
        <f>IF(StockData[[#This Row],[Spread]]&lt;5,"Low",IF(StockData[[#This Row],[Spread]]&lt;=15,"Medium","High"))</f>
        <v>Low</v>
      </c>
      <c r="L2497" s="27" t="str">
        <f>IF(StockData[[#This Row],[Spread]] &gt; AVERAGE(StockData[Spread]) * 1.2, "High", IF(StockData[[#This Row],[Spread]] &lt; AVERAGE(StockData[Spread]) * 0.8, "Low", "Medium"))</f>
        <v>Low</v>
      </c>
      <c r="M2497" s="13">
        <f>(StockData[[#This Row],[close]] - StockData[[#This Row],[open]] )/ StockData[[#This Row],[open]]</f>
        <v>-9.0858520304097495E-3</v>
      </c>
      <c r="N2497" s="27">
        <f>IF(StockData[[#This Row],[change%]] &gt; 0.02, 0.9, IF(StockData[[#This Row],[change%]] &lt; -0.02, -0.9, 0))</f>
        <v>0</v>
      </c>
      <c r="O2497" s="27" t="str">
        <f>IF(StockData[[#This Row],[sentiment score]] &gt; 0.5, "Positive", IF(StockData[[#This Row],[sentiment score]] &lt; -0.5, "Negative", "Neutral"))</f>
        <v>Neutral</v>
      </c>
    </row>
    <row r="2498" spans="1:15" x14ac:dyDescent="0.3">
      <c r="A2498" s="1">
        <v>42207</v>
      </c>
      <c r="B2498" s="2">
        <v>261.27</v>
      </c>
      <c r="C2498" s="2">
        <v>269.44</v>
      </c>
      <c r="D2498" s="2">
        <v>260.86</v>
      </c>
      <c r="E2498" s="2">
        <v>267.87</v>
      </c>
      <c r="F2498" s="2">
        <v>3104960</v>
      </c>
      <c r="G2498" s="27" t="str">
        <f>TEXT(StockData[[#This Row],[Date]],"dddd")</f>
        <v>Wednesday</v>
      </c>
      <c r="H2498" s="27" t="str">
        <f>TEXT(StockData[[#This Row],[Date]],"mmm yyyy")</f>
        <v>Jul 2015</v>
      </c>
      <c r="I2498" s="2">
        <f>StockData[[#This Row],[high]] - StockData[[#This Row],[low]]</f>
        <v>8.5799999999999841</v>
      </c>
      <c r="J2498" s="27" t="str">
        <f>IF(StockData[[#This Row],[high]]=_xlfn.MAXIFS(StockData[high],StockData[Date],"&lt;="&amp;StockData[[#This Row],[Date]]),"New High","Repeat")</f>
        <v>Repeat</v>
      </c>
      <c r="K2498" s="27" t="str">
        <f>IF(StockData[[#This Row],[Spread]]&lt;5,"Low",IF(StockData[[#This Row],[Spread]]&lt;=15,"Medium","High"))</f>
        <v>Medium</v>
      </c>
      <c r="L2498" s="27" t="str">
        <f>IF(StockData[[#This Row],[Spread]] &gt; AVERAGE(StockData[Spread]) * 1.2, "High", IF(StockData[[#This Row],[Spread]] &lt; AVERAGE(StockData[Spread]) * 0.8, "Low", "Medium"))</f>
        <v>Low</v>
      </c>
      <c r="M2498" s="13">
        <f>(StockData[[#This Row],[close]] - StockData[[#This Row],[open]] )/ StockData[[#This Row],[open]]</f>
        <v>2.5261224021127657E-2</v>
      </c>
      <c r="N2498" s="27">
        <f>IF(StockData[[#This Row],[change%]] &gt; 0.02, 0.9, IF(StockData[[#This Row],[change%]] &lt; -0.02, -0.9, 0))</f>
        <v>0.9</v>
      </c>
      <c r="O2498" s="27" t="str">
        <f>IF(StockData[[#This Row],[sentiment score]] &gt; 0.5, "Positive", IF(StockData[[#This Row],[sentiment score]] &lt; -0.5, "Negative", "Neutral"))</f>
        <v>Positive</v>
      </c>
    </row>
    <row r="2499" spans="1:15" x14ac:dyDescent="0.3">
      <c r="A2499" s="1">
        <v>42206</v>
      </c>
      <c r="B2499" s="2">
        <v>270.05</v>
      </c>
      <c r="C2499" s="2">
        <v>273.5</v>
      </c>
      <c r="D2499" s="2">
        <v>266.55</v>
      </c>
      <c r="E2499" s="2">
        <v>266.77</v>
      </c>
      <c r="F2499" s="2">
        <v>6108686</v>
      </c>
      <c r="G2499" s="27" t="str">
        <f>TEXT(StockData[[#This Row],[Date]],"dddd")</f>
        <v>Tuesday</v>
      </c>
      <c r="H2499" s="27" t="str">
        <f>TEXT(StockData[[#This Row],[Date]],"mmm yyyy")</f>
        <v>Jul 2015</v>
      </c>
      <c r="I2499" s="2">
        <f>StockData[[#This Row],[high]] - StockData[[#This Row],[low]]</f>
        <v>6.9499999999999886</v>
      </c>
      <c r="J2499" s="27" t="str">
        <f>IF(StockData[[#This Row],[high]]=_xlfn.MAXIFS(StockData[high],StockData[Date],"&lt;="&amp;StockData[[#This Row],[Date]]),"New High","Repeat")</f>
        <v>Repeat</v>
      </c>
      <c r="K2499" s="27" t="str">
        <f>IF(StockData[[#This Row],[Spread]]&lt;5,"Low",IF(StockData[[#This Row],[Spread]]&lt;=15,"Medium","High"))</f>
        <v>Medium</v>
      </c>
      <c r="L2499" s="27" t="str">
        <f>IF(StockData[[#This Row],[Spread]] &gt; AVERAGE(StockData[Spread]) * 1.2, "High", IF(StockData[[#This Row],[Spread]] &lt; AVERAGE(StockData[Spread]) * 0.8, "Low", "Medium"))</f>
        <v>Low</v>
      </c>
      <c r="M2499" s="13">
        <f>(StockData[[#This Row],[close]] - StockData[[#This Row],[open]] )/ StockData[[#This Row],[open]]</f>
        <v>-1.2145898907609811E-2</v>
      </c>
      <c r="N2499" s="27">
        <f>IF(StockData[[#This Row],[change%]] &gt; 0.02, 0.9, IF(StockData[[#This Row],[change%]] &lt; -0.02, -0.9, 0))</f>
        <v>0</v>
      </c>
      <c r="O2499" s="27" t="str">
        <f>IF(StockData[[#This Row],[sentiment score]] &gt; 0.5, "Positive", IF(StockData[[#This Row],[sentiment score]] &lt; -0.5, "Negative", "Neutral"))</f>
        <v>Neutral</v>
      </c>
    </row>
    <row r="2500" spans="1:15" x14ac:dyDescent="0.3">
      <c r="A2500" s="1">
        <v>42205</v>
      </c>
      <c r="B2500" s="2">
        <v>275</v>
      </c>
      <c r="C2500" s="2">
        <v>286.64999999999998</v>
      </c>
      <c r="D2500" s="2">
        <v>272.54000000000002</v>
      </c>
      <c r="E2500" s="2">
        <v>282.26</v>
      </c>
      <c r="F2500" s="2">
        <v>4978454</v>
      </c>
      <c r="G2500" s="27" t="str">
        <f>TEXT(StockData[[#This Row],[Date]],"dddd")</f>
        <v>Monday</v>
      </c>
      <c r="H2500" s="27" t="str">
        <f>TEXT(StockData[[#This Row],[Date]],"mmm yyyy")</f>
        <v>Jul 2015</v>
      </c>
      <c r="I2500" s="2">
        <f>StockData[[#This Row],[high]] - StockData[[#This Row],[low]]</f>
        <v>14.109999999999957</v>
      </c>
      <c r="J2500" s="27" t="str">
        <f>IF(StockData[[#This Row],[high]]=_xlfn.MAXIFS(StockData[high],StockData[Date],"&lt;="&amp;StockData[[#This Row],[Date]]),"New High","Repeat")</f>
        <v>Repeat</v>
      </c>
      <c r="K2500" s="27" t="str">
        <f>IF(StockData[[#This Row],[Spread]]&lt;5,"Low",IF(StockData[[#This Row],[Spread]]&lt;=15,"Medium","High"))</f>
        <v>Medium</v>
      </c>
      <c r="L2500" s="27" t="str">
        <f>IF(StockData[[#This Row],[Spread]] &gt; AVERAGE(StockData[Spread]) * 1.2, "High", IF(StockData[[#This Row],[Spread]] &lt; AVERAGE(StockData[Spread]) * 0.8, "Low", "Medium"))</f>
        <v>Medium</v>
      </c>
      <c r="M2500" s="13">
        <f>(StockData[[#This Row],[close]] - StockData[[#This Row],[open]] )/ StockData[[#This Row],[open]]</f>
        <v>2.6399999999999969E-2</v>
      </c>
      <c r="N2500" s="27">
        <f>IF(StockData[[#This Row],[change%]] &gt; 0.02, 0.9, IF(StockData[[#This Row],[change%]] &lt; -0.02, -0.9, 0))</f>
        <v>0.9</v>
      </c>
      <c r="O2500" s="27" t="str">
        <f>IF(StockData[[#This Row],[sentiment score]] &gt; 0.5, "Positive", IF(StockData[[#This Row],[sentiment score]] &lt; -0.5, "Negative", "Neutral"))</f>
        <v>Positive</v>
      </c>
    </row>
    <row r="2501" spans="1:15" x14ac:dyDescent="0.3">
      <c r="A2501" s="1">
        <v>42202</v>
      </c>
      <c r="B2501" s="2">
        <v>272.5</v>
      </c>
      <c r="C2501" s="2">
        <v>275.54000000000002</v>
      </c>
      <c r="D2501" s="2">
        <v>268.25</v>
      </c>
      <c r="E2501" s="2">
        <v>274.66000000000003</v>
      </c>
      <c r="F2501" s="2">
        <v>5004099</v>
      </c>
      <c r="G2501" s="27" t="str">
        <f>TEXT(StockData[[#This Row],[Date]],"dddd")</f>
        <v>Friday</v>
      </c>
      <c r="H2501" s="27" t="str">
        <f>TEXT(StockData[[#This Row],[Date]],"mmm yyyy")</f>
        <v>Jul 2015</v>
      </c>
      <c r="I2501" s="2">
        <f>StockData[[#This Row],[high]] - StockData[[#This Row],[low]]</f>
        <v>7.2900000000000205</v>
      </c>
      <c r="J2501" s="27" t="str">
        <f>IF(StockData[[#This Row],[high]]=_xlfn.MAXIFS(StockData[high],StockData[Date],"&lt;="&amp;StockData[[#This Row],[Date]]),"New High","Repeat")</f>
        <v>Repeat</v>
      </c>
      <c r="K2501" s="27" t="str">
        <f>IF(StockData[[#This Row],[Spread]]&lt;5,"Low",IF(StockData[[#This Row],[Spread]]&lt;=15,"Medium","High"))</f>
        <v>Medium</v>
      </c>
      <c r="L2501" s="27" t="str">
        <f>IF(StockData[[#This Row],[Spread]] &gt; AVERAGE(StockData[Spread]) * 1.2, "High", IF(StockData[[#This Row],[Spread]] &lt; AVERAGE(StockData[Spread]) * 0.8, "Low", "Medium"))</f>
        <v>Low</v>
      </c>
      <c r="M2501" s="13">
        <f>(StockData[[#This Row],[close]] - StockData[[#This Row],[open]] )/ StockData[[#This Row],[open]]</f>
        <v>7.9266055045872485E-3</v>
      </c>
      <c r="N2501" s="27">
        <f>IF(StockData[[#This Row],[change%]] &gt; 0.02, 0.9, IF(StockData[[#This Row],[change%]] &lt; -0.02, -0.9, 0))</f>
        <v>0</v>
      </c>
      <c r="O2501" s="27" t="str">
        <f>IF(StockData[[#This Row],[sentiment score]] &gt; 0.5, "Positive", IF(StockData[[#This Row],[sentiment score]] &lt; -0.5, "Negative", "Neutral"))</f>
        <v>Neutral</v>
      </c>
    </row>
    <row r="2502" spans="1:15" x14ac:dyDescent="0.3">
      <c r="A2502" s="1">
        <v>42201</v>
      </c>
      <c r="B2502" s="2">
        <v>264.22000000000003</v>
      </c>
      <c r="C2502" s="2">
        <v>267.2</v>
      </c>
      <c r="D2502" s="2">
        <v>263.16000000000003</v>
      </c>
      <c r="E2502" s="2">
        <v>266.68</v>
      </c>
      <c r="F2502" s="2">
        <v>1615961</v>
      </c>
      <c r="G2502" s="27" t="str">
        <f>TEXT(StockData[[#This Row],[Date]],"dddd")</f>
        <v>Thursday</v>
      </c>
      <c r="H2502" s="27" t="str">
        <f>TEXT(StockData[[#This Row],[Date]],"mmm yyyy")</f>
        <v>Jul 2015</v>
      </c>
      <c r="I2502" s="2">
        <f>StockData[[#This Row],[high]] - StockData[[#This Row],[low]]</f>
        <v>4.0399999999999636</v>
      </c>
      <c r="J2502" s="27" t="str">
        <f>IF(StockData[[#This Row],[high]]=_xlfn.MAXIFS(StockData[high],StockData[Date],"&lt;="&amp;StockData[[#This Row],[Date]]),"New High","Repeat")</f>
        <v>Repeat</v>
      </c>
      <c r="K2502" s="27" t="str">
        <f>IF(StockData[[#This Row],[Spread]]&lt;5,"Low",IF(StockData[[#This Row],[Spread]]&lt;=15,"Medium","High"))</f>
        <v>Low</v>
      </c>
      <c r="L2502" s="27" t="str">
        <f>IF(StockData[[#This Row],[Spread]] &gt; AVERAGE(StockData[Spread]) * 1.2, "High", IF(StockData[[#This Row],[Spread]] &lt; AVERAGE(StockData[Spread]) * 0.8, "Low", "Medium"))</f>
        <v>Low</v>
      </c>
      <c r="M2502" s="13">
        <f>(StockData[[#This Row],[close]] - StockData[[#This Row],[open]] )/ StockData[[#This Row],[open]]</f>
        <v>9.3104231322382082E-3</v>
      </c>
      <c r="N2502" s="27">
        <f>IF(StockData[[#This Row],[change%]] &gt; 0.02, 0.9, IF(StockData[[#This Row],[change%]] &lt; -0.02, -0.9, 0))</f>
        <v>0</v>
      </c>
      <c r="O2502" s="27" t="str">
        <f>IF(StockData[[#This Row],[sentiment score]] &gt; 0.5, "Positive", IF(StockData[[#This Row],[sentiment score]] &lt; -0.5, "Negative", "Neutral"))</f>
        <v>Neutral</v>
      </c>
    </row>
    <row r="2503" spans="1:15" x14ac:dyDescent="0.3">
      <c r="A2503" s="1">
        <v>42200</v>
      </c>
      <c r="B2503" s="2">
        <v>266.74</v>
      </c>
      <c r="C2503" s="2">
        <v>267.49</v>
      </c>
      <c r="D2503" s="2">
        <v>262.08</v>
      </c>
      <c r="E2503" s="2">
        <v>263.14</v>
      </c>
      <c r="F2503" s="2">
        <v>2021621</v>
      </c>
      <c r="G2503" s="27" t="str">
        <f>TEXT(StockData[[#This Row],[Date]],"dddd")</f>
        <v>Wednesday</v>
      </c>
      <c r="H2503" s="27" t="str">
        <f>TEXT(StockData[[#This Row],[Date]],"mmm yyyy")</f>
        <v>Jul 2015</v>
      </c>
      <c r="I2503" s="2">
        <f>StockData[[#This Row],[high]] - StockData[[#This Row],[low]]</f>
        <v>5.410000000000025</v>
      </c>
      <c r="J2503" s="27" t="str">
        <f>IF(StockData[[#This Row],[high]]=_xlfn.MAXIFS(StockData[high],StockData[Date],"&lt;="&amp;StockData[[#This Row],[Date]]),"New High","Repeat")</f>
        <v>Repeat</v>
      </c>
      <c r="K2503" s="27" t="str">
        <f>IF(StockData[[#This Row],[Spread]]&lt;5,"Low",IF(StockData[[#This Row],[Spread]]&lt;=15,"Medium","High"))</f>
        <v>Medium</v>
      </c>
      <c r="L2503" s="27" t="str">
        <f>IF(StockData[[#This Row],[Spread]] &gt; AVERAGE(StockData[Spread]) * 1.2, "High", IF(StockData[[#This Row],[Spread]] &lt; AVERAGE(StockData[Spread]) * 0.8, "Low", "Medium"))</f>
        <v>Low</v>
      </c>
      <c r="M2503" s="13">
        <f>(StockData[[#This Row],[close]] - StockData[[#This Row],[open]] )/ StockData[[#This Row],[open]]</f>
        <v>-1.3496288520656903E-2</v>
      </c>
      <c r="N2503" s="27">
        <f>IF(StockData[[#This Row],[change%]] &gt; 0.02, 0.9, IF(StockData[[#This Row],[change%]] &lt; -0.02, -0.9, 0))</f>
        <v>0</v>
      </c>
      <c r="O2503" s="27" t="str">
        <f>IF(StockData[[#This Row],[sentiment score]] &gt; 0.5, "Positive", IF(StockData[[#This Row],[sentiment score]] &lt; -0.5, "Negative", "Neutral"))</f>
        <v>Neutral</v>
      </c>
    </row>
    <row r="2504" spans="1:15" x14ac:dyDescent="0.3">
      <c r="A2504" s="1">
        <v>42199</v>
      </c>
      <c r="B2504" s="2">
        <v>262.10000000000002</v>
      </c>
      <c r="C2504" s="2">
        <v>265.98989999999998</v>
      </c>
      <c r="D2504" s="2">
        <v>260.51</v>
      </c>
      <c r="E2504" s="2">
        <v>265.64999999999998</v>
      </c>
      <c r="F2504" s="2">
        <v>1907641</v>
      </c>
      <c r="G2504" s="27" t="str">
        <f>TEXT(StockData[[#This Row],[Date]],"dddd")</f>
        <v>Tuesday</v>
      </c>
      <c r="H2504" s="27" t="str">
        <f>TEXT(StockData[[#This Row],[Date]],"mmm yyyy")</f>
        <v>Jul 2015</v>
      </c>
      <c r="I2504" s="2">
        <f>StockData[[#This Row],[high]] - StockData[[#This Row],[low]]</f>
        <v>5.4798999999999864</v>
      </c>
      <c r="J2504" s="27" t="str">
        <f>IF(StockData[[#This Row],[high]]=_xlfn.MAXIFS(StockData[high],StockData[Date],"&lt;="&amp;StockData[[#This Row],[Date]]),"New High","Repeat")</f>
        <v>Repeat</v>
      </c>
      <c r="K2504" s="27" t="str">
        <f>IF(StockData[[#This Row],[Spread]]&lt;5,"Low",IF(StockData[[#This Row],[Spread]]&lt;=15,"Medium","High"))</f>
        <v>Medium</v>
      </c>
      <c r="L2504" s="27" t="str">
        <f>IF(StockData[[#This Row],[Spread]] &gt; AVERAGE(StockData[Spread]) * 1.2, "High", IF(StockData[[#This Row],[Spread]] &lt; AVERAGE(StockData[Spread]) * 0.8, "Low", "Medium"))</f>
        <v>Low</v>
      </c>
      <c r="M2504" s="13">
        <f>(StockData[[#This Row],[close]] - StockData[[#This Row],[open]] )/ StockData[[#This Row],[open]]</f>
        <v>1.3544448683708334E-2</v>
      </c>
      <c r="N2504" s="27">
        <f>IF(StockData[[#This Row],[change%]] &gt; 0.02, 0.9, IF(StockData[[#This Row],[change%]] &lt; -0.02, -0.9, 0))</f>
        <v>0</v>
      </c>
      <c r="O2504" s="27" t="str">
        <f>IF(StockData[[#This Row],[sentiment score]] &gt; 0.5, "Positive", IF(StockData[[#This Row],[sentiment score]] &lt; -0.5, "Negative", "Neutral"))</f>
        <v>Neutral</v>
      </c>
    </row>
    <row r="2505" spans="1:15" x14ac:dyDescent="0.3">
      <c r="A2505" s="1">
        <v>42198</v>
      </c>
      <c r="B2505" s="2">
        <v>262.25</v>
      </c>
      <c r="C2505" s="2">
        <v>262.55</v>
      </c>
      <c r="D2505" s="2">
        <v>256.05</v>
      </c>
      <c r="E2505" s="2">
        <v>262.16000000000003</v>
      </c>
      <c r="F2505" s="2">
        <v>2960319</v>
      </c>
      <c r="G2505" s="27" t="str">
        <f>TEXT(StockData[[#This Row],[Date]],"dddd")</f>
        <v>Monday</v>
      </c>
      <c r="H2505" s="27" t="str">
        <f>TEXT(StockData[[#This Row],[Date]],"mmm yyyy")</f>
        <v>Jul 2015</v>
      </c>
      <c r="I2505" s="2">
        <f>StockData[[#This Row],[high]] - StockData[[#This Row],[low]]</f>
        <v>6.5</v>
      </c>
      <c r="J2505" s="27" t="str">
        <f>IF(StockData[[#This Row],[high]]=_xlfn.MAXIFS(StockData[high],StockData[Date],"&lt;="&amp;StockData[[#This Row],[Date]]),"New High","Repeat")</f>
        <v>Repeat</v>
      </c>
      <c r="K2505" s="27" t="str">
        <f>IF(StockData[[#This Row],[Spread]]&lt;5,"Low",IF(StockData[[#This Row],[Spread]]&lt;=15,"Medium","High"))</f>
        <v>Medium</v>
      </c>
      <c r="L2505" s="27" t="str">
        <f>IF(StockData[[#This Row],[Spread]] &gt; AVERAGE(StockData[Spread]) * 1.2, "High", IF(StockData[[#This Row],[Spread]] &lt; AVERAGE(StockData[Spread]) * 0.8, "Low", "Medium"))</f>
        <v>Low</v>
      </c>
      <c r="M2505" s="13">
        <f>(StockData[[#This Row],[close]] - StockData[[#This Row],[open]] )/ StockData[[#This Row],[open]]</f>
        <v>-3.4318398474728306E-4</v>
      </c>
      <c r="N2505" s="27">
        <f>IF(StockData[[#This Row],[change%]] &gt; 0.02, 0.9, IF(StockData[[#This Row],[change%]] &lt; -0.02, -0.9, 0))</f>
        <v>0</v>
      </c>
      <c r="O2505" s="27" t="str">
        <f>IF(StockData[[#This Row],[sentiment score]] &gt; 0.5, "Positive", IF(StockData[[#This Row],[sentiment score]] &lt; -0.5, "Negative", "Neutral"))</f>
        <v>Neutral</v>
      </c>
    </row>
    <row r="2506" spans="1:15" x14ac:dyDescent="0.3">
      <c r="A2506" s="1">
        <v>42195</v>
      </c>
      <c r="B2506" s="2">
        <v>262.22000000000003</v>
      </c>
      <c r="C2506" s="2">
        <v>263</v>
      </c>
      <c r="D2506" s="2">
        <v>257.82</v>
      </c>
      <c r="E2506" s="2">
        <v>259.14999999999998</v>
      </c>
      <c r="F2506" s="2">
        <v>2610858</v>
      </c>
      <c r="G2506" s="27" t="str">
        <f>TEXT(StockData[[#This Row],[Date]],"dddd")</f>
        <v>Friday</v>
      </c>
      <c r="H2506" s="27" t="str">
        <f>TEXT(StockData[[#This Row],[Date]],"mmm yyyy")</f>
        <v>Jul 2015</v>
      </c>
      <c r="I2506" s="2">
        <f>StockData[[#This Row],[high]] - StockData[[#This Row],[low]]</f>
        <v>5.1800000000000068</v>
      </c>
      <c r="J2506" s="27" t="str">
        <f>IF(StockData[[#This Row],[high]]=_xlfn.MAXIFS(StockData[high],StockData[Date],"&lt;="&amp;StockData[[#This Row],[Date]]),"New High","Repeat")</f>
        <v>Repeat</v>
      </c>
      <c r="K2506" s="27" t="str">
        <f>IF(StockData[[#This Row],[Spread]]&lt;5,"Low",IF(StockData[[#This Row],[Spread]]&lt;=15,"Medium","High"))</f>
        <v>Medium</v>
      </c>
      <c r="L2506" s="27" t="str">
        <f>IF(StockData[[#This Row],[Spread]] &gt; AVERAGE(StockData[Spread]) * 1.2, "High", IF(StockData[[#This Row],[Spread]] &lt; AVERAGE(StockData[Spread]) * 0.8, "Low", "Medium"))</f>
        <v>Low</v>
      </c>
      <c r="M2506" s="13">
        <f>(StockData[[#This Row],[close]] - StockData[[#This Row],[open]] )/ StockData[[#This Row],[open]]</f>
        <v>-1.1707726336664059E-2</v>
      </c>
      <c r="N2506" s="27">
        <f>IF(StockData[[#This Row],[change%]] &gt; 0.02, 0.9, IF(StockData[[#This Row],[change%]] &lt; -0.02, -0.9, 0))</f>
        <v>0</v>
      </c>
      <c r="O2506" s="27" t="str">
        <f>IF(StockData[[#This Row],[sentiment score]] &gt; 0.5, "Positive", IF(StockData[[#This Row],[sentiment score]] &lt; -0.5, "Negative", "Neutral"))</f>
        <v>Neutral</v>
      </c>
    </row>
    <row r="2507" spans="1:15" x14ac:dyDescent="0.3">
      <c r="A2507" s="1">
        <v>42194</v>
      </c>
      <c r="B2507" s="2">
        <v>259.08</v>
      </c>
      <c r="C2507" s="2">
        <v>262.95</v>
      </c>
      <c r="D2507" s="2">
        <v>256.79000000000002</v>
      </c>
      <c r="E2507" s="2">
        <v>257.92</v>
      </c>
      <c r="F2507" s="2">
        <v>3334077</v>
      </c>
      <c r="G2507" s="27" t="str">
        <f>TEXT(StockData[[#This Row],[Date]],"dddd")</f>
        <v>Thursday</v>
      </c>
      <c r="H2507" s="27" t="str">
        <f>TEXT(StockData[[#This Row],[Date]],"mmm yyyy")</f>
        <v>Jul 2015</v>
      </c>
      <c r="I2507" s="2">
        <f>StockData[[#This Row],[high]] - StockData[[#This Row],[low]]</f>
        <v>6.1599999999999682</v>
      </c>
      <c r="J2507" s="27" t="str">
        <f>IF(StockData[[#This Row],[high]]=_xlfn.MAXIFS(StockData[high],StockData[Date],"&lt;="&amp;StockData[[#This Row],[Date]]),"New High","Repeat")</f>
        <v>Repeat</v>
      </c>
      <c r="K2507" s="27" t="str">
        <f>IF(StockData[[#This Row],[Spread]]&lt;5,"Low",IF(StockData[[#This Row],[Spread]]&lt;=15,"Medium","High"))</f>
        <v>Medium</v>
      </c>
      <c r="L2507" s="27" t="str">
        <f>IF(StockData[[#This Row],[Spread]] &gt; AVERAGE(StockData[Spread]) * 1.2, "High", IF(StockData[[#This Row],[Spread]] &lt; AVERAGE(StockData[Spread]) * 0.8, "Low", "Medium"))</f>
        <v>Low</v>
      </c>
      <c r="M2507" s="13">
        <f>(StockData[[#This Row],[close]] - StockData[[#This Row],[open]] )/ StockData[[#This Row],[open]]</f>
        <v>-4.477381503782493E-3</v>
      </c>
      <c r="N2507" s="27">
        <f>IF(StockData[[#This Row],[change%]] &gt; 0.02, 0.9, IF(StockData[[#This Row],[change%]] &lt; -0.02, -0.9, 0))</f>
        <v>0</v>
      </c>
      <c r="O2507" s="27" t="str">
        <f>IF(StockData[[#This Row],[sentiment score]] &gt; 0.5, "Positive", IF(StockData[[#This Row],[sentiment score]] &lt; -0.5, "Negative", "Neutral"))</f>
        <v>Neutral</v>
      </c>
    </row>
    <row r="2508" spans="1:15" x14ac:dyDescent="0.3">
      <c r="A2508" s="1">
        <v>42193</v>
      </c>
      <c r="B2508" s="2">
        <v>259.32</v>
      </c>
      <c r="C2508" s="2">
        <v>260.8</v>
      </c>
      <c r="D2508" s="2">
        <v>254.31</v>
      </c>
      <c r="E2508" s="2">
        <v>254.96</v>
      </c>
      <c r="F2508" s="2">
        <v>6221077</v>
      </c>
      <c r="G2508" s="27" t="str">
        <f>TEXT(StockData[[#This Row],[Date]],"dddd")</f>
        <v>Wednesday</v>
      </c>
      <c r="H2508" s="27" t="str">
        <f>TEXT(StockData[[#This Row],[Date]],"mmm yyyy")</f>
        <v>Jul 2015</v>
      </c>
      <c r="I2508" s="2">
        <f>StockData[[#This Row],[high]] - StockData[[#This Row],[low]]</f>
        <v>6.4900000000000091</v>
      </c>
      <c r="J2508" s="27" t="str">
        <f>IF(StockData[[#This Row],[high]]=_xlfn.MAXIFS(StockData[high],StockData[Date],"&lt;="&amp;StockData[[#This Row],[Date]]),"New High","Repeat")</f>
        <v>Repeat</v>
      </c>
      <c r="K2508" s="27" t="str">
        <f>IF(StockData[[#This Row],[Spread]]&lt;5,"Low",IF(StockData[[#This Row],[Spread]]&lt;=15,"Medium","High"))</f>
        <v>Medium</v>
      </c>
      <c r="L2508" s="27" t="str">
        <f>IF(StockData[[#This Row],[Spread]] &gt; AVERAGE(StockData[Spread]) * 1.2, "High", IF(StockData[[#This Row],[Spread]] &lt; AVERAGE(StockData[Spread]) * 0.8, "Low", "Medium"))</f>
        <v>Low</v>
      </c>
      <c r="M2508" s="13">
        <f>(StockData[[#This Row],[close]] - StockData[[#This Row],[open]] )/ StockData[[#This Row],[open]]</f>
        <v>-1.6813203763689593E-2</v>
      </c>
      <c r="N2508" s="27">
        <f>IF(StockData[[#This Row],[change%]] &gt; 0.02, 0.9, IF(StockData[[#This Row],[change%]] &lt; -0.02, -0.9, 0))</f>
        <v>0</v>
      </c>
      <c r="O2508" s="27" t="str">
        <f>IF(StockData[[#This Row],[sentiment score]] &gt; 0.5, "Positive", IF(StockData[[#This Row],[sentiment score]] &lt; -0.5, "Negative", "Neutral"))</f>
        <v>Neutral</v>
      </c>
    </row>
    <row r="2509" spans="1:15" x14ac:dyDescent="0.3">
      <c r="A2509" s="1">
        <v>42192</v>
      </c>
      <c r="B2509" s="2">
        <v>275</v>
      </c>
      <c r="C2509" s="2">
        <v>275.2</v>
      </c>
      <c r="D2509" s="2">
        <v>260.77</v>
      </c>
      <c r="E2509" s="2">
        <v>267.88</v>
      </c>
      <c r="F2509" s="2">
        <v>6105126</v>
      </c>
      <c r="G2509" s="27" t="str">
        <f>TEXT(StockData[[#This Row],[Date]],"dddd")</f>
        <v>Tuesday</v>
      </c>
      <c r="H2509" s="27" t="str">
        <f>TEXT(StockData[[#This Row],[Date]],"mmm yyyy")</f>
        <v>Jul 2015</v>
      </c>
      <c r="I2509" s="2">
        <f>StockData[[#This Row],[high]] - StockData[[#This Row],[low]]</f>
        <v>14.430000000000007</v>
      </c>
      <c r="J2509" s="27" t="str">
        <f>IF(StockData[[#This Row],[high]]=_xlfn.MAXIFS(StockData[high],StockData[Date],"&lt;="&amp;StockData[[#This Row],[Date]]),"New High","Repeat")</f>
        <v>Repeat</v>
      </c>
      <c r="K2509" s="27" t="str">
        <f>IF(StockData[[#This Row],[Spread]]&lt;5,"Low",IF(StockData[[#This Row],[Spread]]&lt;=15,"Medium","High"))</f>
        <v>Medium</v>
      </c>
      <c r="L2509" s="27" t="str">
        <f>IF(StockData[[#This Row],[Spread]] &gt; AVERAGE(StockData[Spread]) * 1.2, "High", IF(StockData[[#This Row],[Spread]] &lt; AVERAGE(StockData[Spread]) * 0.8, "Low", "Medium"))</f>
        <v>Medium</v>
      </c>
      <c r="M2509" s="13">
        <f>(StockData[[#This Row],[close]] - StockData[[#This Row],[open]] )/ StockData[[#This Row],[open]]</f>
        <v>-2.5890909090909107E-2</v>
      </c>
      <c r="N2509" s="27">
        <f>IF(StockData[[#This Row],[change%]] &gt; 0.02, 0.9, IF(StockData[[#This Row],[change%]] &lt; -0.02, -0.9, 0))</f>
        <v>-0.9</v>
      </c>
      <c r="O2509" s="27" t="str">
        <f>IF(StockData[[#This Row],[sentiment score]] &gt; 0.5, "Positive", IF(StockData[[#This Row],[sentiment score]] &lt; -0.5, "Negative", "Neutral"))</f>
        <v>Negative</v>
      </c>
    </row>
    <row r="2510" spans="1:15" x14ac:dyDescent="0.3">
      <c r="A2510" s="1">
        <v>42191</v>
      </c>
      <c r="B2510" s="2">
        <v>278.88</v>
      </c>
      <c r="C2510" s="2">
        <v>281.69</v>
      </c>
      <c r="D2510" s="2">
        <v>276.3</v>
      </c>
      <c r="E2510" s="2">
        <v>279.72000000000003</v>
      </c>
      <c r="F2510" s="2">
        <v>4121933</v>
      </c>
      <c r="G2510" s="27" t="str">
        <f>TEXT(StockData[[#This Row],[Date]],"dddd")</f>
        <v>Monday</v>
      </c>
      <c r="H2510" s="27" t="str">
        <f>TEXT(StockData[[#This Row],[Date]],"mmm yyyy")</f>
        <v>Jul 2015</v>
      </c>
      <c r="I2510" s="2">
        <f>StockData[[#This Row],[high]] - StockData[[#This Row],[low]]</f>
        <v>5.3899999999999864</v>
      </c>
      <c r="J2510" s="27" t="str">
        <f>IF(StockData[[#This Row],[high]]=_xlfn.MAXIFS(StockData[high],StockData[Date],"&lt;="&amp;StockData[[#This Row],[Date]]),"New High","Repeat")</f>
        <v>Repeat</v>
      </c>
      <c r="K2510" s="27" t="str">
        <f>IF(StockData[[#This Row],[Spread]]&lt;5,"Low",IF(StockData[[#This Row],[Spread]]&lt;=15,"Medium","High"))</f>
        <v>Medium</v>
      </c>
      <c r="L2510" s="27" t="str">
        <f>IF(StockData[[#This Row],[Spread]] &gt; AVERAGE(StockData[Spread]) * 1.2, "High", IF(StockData[[#This Row],[Spread]] &lt; AVERAGE(StockData[Spread]) * 0.8, "Low", "Medium"))</f>
        <v>Low</v>
      </c>
      <c r="M2510" s="13">
        <f>(StockData[[#This Row],[close]] - StockData[[#This Row],[open]] )/ StockData[[#This Row],[open]]</f>
        <v>3.0120481927711986E-3</v>
      </c>
      <c r="N2510" s="27">
        <f>IF(StockData[[#This Row],[change%]] &gt; 0.02, 0.9, IF(StockData[[#This Row],[change%]] &lt; -0.02, -0.9, 0))</f>
        <v>0</v>
      </c>
      <c r="O2510" s="27" t="str">
        <f>IF(StockData[[#This Row],[sentiment score]] &gt; 0.5, "Positive", IF(StockData[[#This Row],[sentiment score]] &lt; -0.5, "Negative", "Neutral"))</f>
        <v>Neutral</v>
      </c>
    </row>
    <row r="2511" spans="1:15" x14ac:dyDescent="0.3">
      <c r="A2511" s="1">
        <v>42187</v>
      </c>
      <c r="B2511" s="2">
        <v>280.19499999999999</v>
      </c>
      <c r="C2511" s="2">
        <v>282.45</v>
      </c>
      <c r="D2511" s="2">
        <v>273.31</v>
      </c>
      <c r="E2511" s="2">
        <v>280.02</v>
      </c>
      <c r="F2511" s="2">
        <v>7163930</v>
      </c>
      <c r="G2511" s="27" t="str">
        <f>TEXT(StockData[[#This Row],[Date]],"dddd")</f>
        <v>Thursday</v>
      </c>
      <c r="H2511" s="27" t="str">
        <f>TEXT(StockData[[#This Row],[Date]],"mmm yyyy")</f>
        <v>Jul 2015</v>
      </c>
      <c r="I2511" s="2">
        <f>StockData[[#This Row],[high]] - StockData[[#This Row],[low]]</f>
        <v>9.1399999999999864</v>
      </c>
      <c r="J2511" s="27" t="str">
        <f>IF(StockData[[#This Row],[high]]=_xlfn.MAXIFS(StockData[high],StockData[Date],"&lt;="&amp;StockData[[#This Row],[Date]]),"New High","Repeat")</f>
        <v>Repeat</v>
      </c>
      <c r="K2511" s="27" t="str">
        <f>IF(StockData[[#This Row],[Spread]]&lt;5,"Low",IF(StockData[[#This Row],[Spread]]&lt;=15,"Medium","High"))</f>
        <v>Medium</v>
      </c>
      <c r="L2511" s="27" t="str">
        <f>IF(StockData[[#This Row],[Spread]] &gt; AVERAGE(StockData[Spread]) * 1.2, "High", IF(StockData[[#This Row],[Spread]] &lt; AVERAGE(StockData[Spread]) * 0.8, "Low", "Medium"))</f>
        <v>Low</v>
      </c>
      <c r="M2511" s="13">
        <f>(StockData[[#This Row],[close]] - StockData[[#This Row],[open]] )/ StockData[[#This Row],[open]]</f>
        <v>-6.2456503506490616E-4</v>
      </c>
      <c r="N2511" s="27">
        <f>IF(StockData[[#This Row],[change%]] &gt; 0.02, 0.9, IF(StockData[[#This Row],[change%]] &lt; -0.02, -0.9, 0))</f>
        <v>0</v>
      </c>
      <c r="O2511" s="27" t="str">
        <f>IF(StockData[[#This Row],[sentiment score]] &gt; 0.5, "Positive", IF(StockData[[#This Row],[sentiment score]] &lt; -0.5, "Negative", "Neutral"))</f>
        <v>Neutral</v>
      </c>
    </row>
    <row r="2512" spans="1:15" x14ac:dyDescent="0.3">
      <c r="A2512" s="1">
        <v>42186</v>
      </c>
      <c r="B2512" s="2">
        <v>271.11</v>
      </c>
      <c r="C2512" s="2">
        <v>272.62</v>
      </c>
      <c r="D2512" s="2">
        <v>267.8503</v>
      </c>
      <c r="E2512" s="2">
        <v>269.14999999999998</v>
      </c>
      <c r="F2512" s="2">
        <v>2101224</v>
      </c>
      <c r="G2512" s="27" t="str">
        <f>TEXT(StockData[[#This Row],[Date]],"dddd")</f>
        <v>Wednesday</v>
      </c>
      <c r="H2512" s="27" t="str">
        <f>TEXT(StockData[[#This Row],[Date]],"mmm yyyy")</f>
        <v>Jul 2015</v>
      </c>
      <c r="I2512" s="2">
        <f>StockData[[#This Row],[high]] - StockData[[#This Row],[low]]</f>
        <v>4.7697000000000003</v>
      </c>
      <c r="J2512" s="27" t="str">
        <f>IF(StockData[[#This Row],[high]]=_xlfn.MAXIFS(StockData[high],StockData[Date],"&lt;="&amp;StockData[[#This Row],[Date]]),"New High","Repeat")</f>
        <v>Repeat</v>
      </c>
      <c r="K2512" s="27" t="str">
        <f>IF(StockData[[#This Row],[Spread]]&lt;5,"Low",IF(StockData[[#This Row],[Spread]]&lt;=15,"Medium","High"))</f>
        <v>Low</v>
      </c>
      <c r="L2512" s="27" t="str">
        <f>IF(StockData[[#This Row],[Spread]] &gt; AVERAGE(StockData[Spread]) * 1.2, "High", IF(StockData[[#This Row],[Spread]] &lt; AVERAGE(StockData[Spread]) * 0.8, "Low", "Medium"))</f>
        <v>Low</v>
      </c>
      <c r="M2512" s="13">
        <f>(StockData[[#This Row],[close]] - StockData[[#This Row],[open]] )/ StockData[[#This Row],[open]]</f>
        <v>-7.2295378259748305E-3</v>
      </c>
      <c r="N2512" s="27">
        <f>IF(StockData[[#This Row],[change%]] &gt; 0.02, 0.9, IF(StockData[[#This Row],[change%]] &lt; -0.02, -0.9, 0))</f>
        <v>0</v>
      </c>
      <c r="O2512" s="27" t="str">
        <f>IF(StockData[[#This Row],[sentiment score]] &gt; 0.5, "Positive", IF(StockData[[#This Row],[sentiment score]] &lt; -0.5, "Negative", "Neutral"))</f>
        <v>Neutral</v>
      </c>
    </row>
    <row r="2513" spans="1:15" x14ac:dyDescent="0.3">
      <c r="A2513" s="1">
        <v>42185</v>
      </c>
      <c r="B2513" s="2">
        <v>264.8</v>
      </c>
      <c r="C2513" s="2">
        <v>270.92</v>
      </c>
      <c r="D2513" s="2">
        <v>264</v>
      </c>
      <c r="E2513" s="2">
        <v>268.26</v>
      </c>
      <c r="F2513" s="2">
        <v>3086935</v>
      </c>
      <c r="G2513" s="27" t="str">
        <f>TEXT(StockData[[#This Row],[Date]],"dddd")</f>
        <v>Tuesday</v>
      </c>
      <c r="H2513" s="27" t="str">
        <f>TEXT(StockData[[#This Row],[Date]],"mmm yyyy")</f>
        <v>Jun 2015</v>
      </c>
      <c r="I2513" s="2">
        <f>StockData[[#This Row],[high]] - StockData[[#This Row],[low]]</f>
        <v>6.9200000000000159</v>
      </c>
      <c r="J2513" s="27" t="str">
        <f>IF(StockData[[#This Row],[high]]=_xlfn.MAXIFS(StockData[high],StockData[Date],"&lt;="&amp;StockData[[#This Row],[Date]]),"New High","Repeat")</f>
        <v>Repeat</v>
      </c>
      <c r="K2513" s="27" t="str">
        <f>IF(StockData[[#This Row],[Spread]]&lt;5,"Low",IF(StockData[[#This Row],[Spread]]&lt;=15,"Medium","High"))</f>
        <v>Medium</v>
      </c>
      <c r="L2513" s="27" t="str">
        <f>IF(StockData[[#This Row],[Spread]] &gt; AVERAGE(StockData[Spread]) * 1.2, "High", IF(StockData[[#This Row],[Spread]] &lt; AVERAGE(StockData[Spread]) * 0.8, "Low", "Medium"))</f>
        <v>Low</v>
      </c>
      <c r="M2513" s="13">
        <f>(StockData[[#This Row],[close]] - StockData[[#This Row],[open]] )/ StockData[[#This Row],[open]]</f>
        <v>1.3066465256797504E-2</v>
      </c>
      <c r="N2513" s="27">
        <f>IF(StockData[[#This Row],[change%]] &gt; 0.02, 0.9, IF(StockData[[#This Row],[change%]] &lt; -0.02, -0.9, 0))</f>
        <v>0</v>
      </c>
      <c r="O2513" s="27" t="str">
        <f>IF(StockData[[#This Row],[sentiment score]] &gt; 0.5, "Positive", IF(StockData[[#This Row],[sentiment score]] &lt; -0.5, "Negative", "Neutral"))</f>
        <v>Neutral</v>
      </c>
    </row>
    <row r="2514" spans="1:15" x14ac:dyDescent="0.3">
      <c r="A2514" s="1">
        <v>42184</v>
      </c>
      <c r="B2514" s="2">
        <v>261.95</v>
      </c>
      <c r="C2514" s="2">
        <v>265.95</v>
      </c>
      <c r="D2514" s="2">
        <v>260.7</v>
      </c>
      <c r="E2514" s="2">
        <v>262.02</v>
      </c>
      <c r="F2514" s="2">
        <v>3478909</v>
      </c>
      <c r="G2514" s="27" t="str">
        <f>TEXT(StockData[[#This Row],[Date]],"dddd")</f>
        <v>Monday</v>
      </c>
      <c r="H2514" s="27" t="str">
        <f>TEXT(StockData[[#This Row],[Date]],"mmm yyyy")</f>
        <v>Jun 2015</v>
      </c>
      <c r="I2514" s="2">
        <f>StockData[[#This Row],[high]] - StockData[[#This Row],[low]]</f>
        <v>5.25</v>
      </c>
      <c r="J2514" s="27" t="str">
        <f>IF(StockData[[#This Row],[high]]=_xlfn.MAXIFS(StockData[high],StockData[Date],"&lt;="&amp;StockData[[#This Row],[Date]]),"New High","Repeat")</f>
        <v>Repeat</v>
      </c>
      <c r="K2514" s="27" t="str">
        <f>IF(StockData[[#This Row],[Spread]]&lt;5,"Low",IF(StockData[[#This Row],[Spread]]&lt;=15,"Medium","High"))</f>
        <v>Medium</v>
      </c>
      <c r="L2514" s="27" t="str">
        <f>IF(StockData[[#This Row],[Spread]] &gt; AVERAGE(StockData[Spread]) * 1.2, "High", IF(StockData[[#This Row],[Spread]] &lt; AVERAGE(StockData[Spread]) * 0.8, "Low", "Medium"))</f>
        <v>Low</v>
      </c>
      <c r="M2514" s="13">
        <f>(StockData[[#This Row],[close]] - StockData[[#This Row],[open]] )/ StockData[[#This Row],[open]]</f>
        <v>2.6722656995607248E-4</v>
      </c>
      <c r="N2514" s="27">
        <f>IF(StockData[[#This Row],[change%]] &gt; 0.02, 0.9, IF(StockData[[#This Row],[change%]] &lt; -0.02, -0.9, 0))</f>
        <v>0</v>
      </c>
      <c r="O2514" s="27" t="str">
        <f>IF(StockData[[#This Row],[sentiment score]] &gt; 0.5, "Positive", IF(StockData[[#This Row],[sentiment score]] &lt; -0.5, "Negative", "Neutral"))</f>
        <v>Neutral</v>
      </c>
    </row>
    <row r="2515" spans="1:15" x14ac:dyDescent="0.3">
      <c r="A2515" s="1">
        <v>42181</v>
      </c>
      <c r="B2515" s="2">
        <v>268.89</v>
      </c>
      <c r="C2515" s="2">
        <v>269.11</v>
      </c>
      <c r="D2515" s="2">
        <v>266</v>
      </c>
      <c r="E2515" s="2">
        <v>267.08999999999997</v>
      </c>
      <c r="F2515" s="2">
        <v>3838434</v>
      </c>
      <c r="G2515" s="27" t="str">
        <f>TEXT(StockData[[#This Row],[Date]],"dddd")</f>
        <v>Friday</v>
      </c>
      <c r="H2515" s="27" t="str">
        <f>TEXT(StockData[[#This Row],[Date]],"mmm yyyy")</f>
        <v>Jun 2015</v>
      </c>
      <c r="I2515" s="2">
        <f>StockData[[#This Row],[high]] - StockData[[#This Row],[low]]</f>
        <v>3.1100000000000136</v>
      </c>
      <c r="J2515" s="27" t="str">
        <f>IF(StockData[[#This Row],[high]]=_xlfn.MAXIFS(StockData[high],StockData[Date],"&lt;="&amp;StockData[[#This Row],[Date]]),"New High","Repeat")</f>
        <v>Repeat</v>
      </c>
      <c r="K2515" s="27" t="str">
        <f>IF(StockData[[#This Row],[Spread]]&lt;5,"Low",IF(StockData[[#This Row],[Spread]]&lt;=15,"Medium","High"))</f>
        <v>Low</v>
      </c>
      <c r="L2515" s="27" t="str">
        <f>IF(StockData[[#This Row],[Spread]] &gt; AVERAGE(StockData[Spread]) * 1.2, "High", IF(StockData[[#This Row],[Spread]] &lt; AVERAGE(StockData[Spread]) * 0.8, "Low", "Medium"))</f>
        <v>Low</v>
      </c>
      <c r="M2515" s="13">
        <f>(StockData[[#This Row],[close]] - StockData[[#This Row],[open]] )/ StockData[[#This Row],[open]]</f>
        <v>-6.6941872141024639E-3</v>
      </c>
      <c r="N2515" s="27">
        <f>IF(StockData[[#This Row],[change%]] &gt; 0.02, 0.9, IF(StockData[[#This Row],[change%]] &lt; -0.02, -0.9, 0))</f>
        <v>0</v>
      </c>
      <c r="O2515" s="27" t="str">
        <f>IF(StockData[[#This Row],[sentiment score]] &gt; 0.5, "Positive", IF(StockData[[#This Row],[sentiment score]] &lt; -0.5, "Negative", "Neutral"))</f>
        <v>Neutral</v>
      </c>
    </row>
    <row r="2516" spans="1:15" x14ac:dyDescent="0.3">
      <c r="A2516" s="1">
        <v>42180</v>
      </c>
      <c r="B2516" s="2">
        <v>266.45</v>
      </c>
      <c r="C2516" s="2">
        <v>271.41000000000003</v>
      </c>
      <c r="D2516" s="2">
        <v>265.25</v>
      </c>
      <c r="E2516" s="2">
        <v>268.79000000000002</v>
      </c>
      <c r="F2516" s="2">
        <v>2849204</v>
      </c>
      <c r="G2516" s="27" t="str">
        <f>TEXT(StockData[[#This Row],[Date]],"dddd")</f>
        <v>Thursday</v>
      </c>
      <c r="H2516" s="27" t="str">
        <f>TEXT(StockData[[#This Row],[Date]],"mmm yyyy")</f>
        <v>Jun 2015</v>
      </c>
      <c r="I2516" s="2">
        <f>StockData[[#This Row],[high]] - StockData[[#This Row],[low]]</f>
        <v>6.160000000000025</v>
      </c>
      <c r="J2516" s="27" t="str">
        <f>IF(StockData[[#This Row],[high]]=_xlfn.MAXIFS(StockData[high],StockData[Date],"&lt;="&amp;StockData[[#This Row],[Date]]),"New High","Repeat")</f>
        <v>Repeat</v>
      </c>
      <c r="K2516" s="27" t="str">
        <f>IF(StockData[[#This Row],[Spread]]&lt;5,"Low",IF(StockData[[#This Row],[Spread]]&lt;=15,"Medium","High"))</f>
        <v>Medium</v>
      </c>
      <c r="L2516" s="27" t="str">
        <f>IF(StockData[[#This Row],[Spread]] &gt; AVERAGE(StockData[Spread]) * 1.2, "High", IF(StockData[[#This Row],[Spread]] &lt; AVERAGE(StockData[Spread]) * 0.8, "Low", "Medium"))</f>
        <v>Low</v>
      </c>
      <c r="M2516" s="13">
        <f>(StockData[[#This Row],[close]] - StockData[[#This Row],[open]] )/ StockData[[#This Row],[open]]</f>
        <v>8.782135485081749E-3</v>
      </c>
      <c r="N2516" s="27">
        <f>IF(StockData[[#This Row],[change%]] &gt; 0.02, 0.9, IF(StockData[[#This Row],[change%]] &lt; -0.02, -0.9, 0))</f>
        <v>0</v>
      </c>
      <c r="O2516" s="27" t="str">
        <f>IF(StockData[[#This Row],[sentiment score]] &gt; 0.5, "Positive", IF(StockData[[#This Row],[sentiment score]] &lt; -0.5, "Negative", "Neutral"))</f>
        <v>Neutral</v>
      </c>
    </row>
    <row r="2517" spans="1:15" x14ac:dyDescent="0.3">
      <c r="A2517" s="1">
        <v>42179</v>
      </c>
      <c r="B2517" s="2">
        <v>266.98</v>
      </c>
      <c r="C2517" s="2">
        <v>267.35000000000002</v>
      </c>
      <c r="D2517" s="2">
        <v>263.72000000000003</v>
      </c>
      <c r="E2517" s="2">
        <v>265.17</v>
      </c>
      <c r="F2517" s="2">
        <v>2412293</v>
      </c>
      <c r="G2517" s="27" t="str">
        <f>TEXT(StockData[[#This Row],[Date]],"dddd")</f>
        <v>Wednesday</v>
      </c>
      <c r="H2517" s="27" t="str">
        <f>TEXT(StockData[[#This Row],[Date]],"mmm yyyy")</f>
        <v>Jun 2015</v>
      </c>
      <c r="I2517" s="2">
        <f>StockData[[#This Row],[high]] - StockData[[#This Row],[low]]</f>
        <v>3.6299999999999955</v>
      </c>
      <c r="J2517" s="27" t="str">
        <f>IF(StockData[[#This Row],[high]]=_xlfn.MAXIFS(StockData[high],StockData[Date],"&lt;="&amp;StockData[[#This Row],[Date]]),"New High","Repeat")</f>
        <v>Repeat</v>
      </c>
      <c r="K2517" s="27" t="str">
        <f>IF(StockData[[#This Row],[Spread]]&lt;5,"Low",IF(StockData[[#This Row],[Spread]]&lt;=15,"Medium","High"))</f>
        <v>Low</v>
      </c>
      <c r="L2517" s="27" t="str">
        <f>IF(StockData[[#This Row],[Spread]] &gt; AVERAGE(StockData[Spread]) * 1.2, "High", IF(StockData[[#This Row],[Spread]] &lt; AVERAGE(StockData[Spread]) * 0.8, "Low", "Medium"))</f>
        <v>Low</v>
      </c>
      <c r="M2517" s="13">
        <f>(StockData[[#This Row],[close]] - StockData[[#This Row],[open]] )/ StockData[[#This Row],[open]]</f>
        <v>-6.7795340474942024E-3</v>
      </c>
      <c r="N2517" s="27">
        <f>IF(StockData[[#This Row],[change%]] &gt; 0.02, 0.9, IF(StockData[[#This Row],[change%]] &lt; -0.02, -0.9, 0))</f>
        <v>0</v>
      </c>
      <c r="O2517" s="27" t="str">
        <f>IF(StockData[[#This Row],[sentiment score]] &gt; 0.5, "Positive", IF(StockData[[#This Row],[sentiment score]] &lt; -0.5, "Negative", "Neutral"))</f>
        <v>Neutral</v>
      </c>
    </row>
    <row r="2518" spans="1:15" x14ac:dyDescent="0.3">
      <c r="A2518" s="1">
        <v>42178</v>
      </c>
      <c r="B2518" s="2">
        <v>260.32</v>
      </c>
      <c r="C2518" s="2">
        <v>268</v>
      </c>
      <c r="D2518" s="2">
        <v>258.57</v>
      </c>
      <c r="E2518" s="2">
        <v>267.67</v>
      </c>
      <c r="F2518" s="2">
        <v>3870818</v>
      </c>
      <c r="G2518" s="27" t="str">
        <f>TEXT(StockData[[#This Row],[Date]],"dddd")</f>
        <v>Tuesday</v>
      </c>
      <c r="H2518" s="27" t="str">
        <f>TEXT(StockData[[#This Row],[Date]],"mmm yyyy")</f>
        <v>Jun 2015</v>
      </c>
      <c r="I2518" s="2">
        <f>StockData[[#This Row],[high]] - StockData[[#This Row],[low]]</f>
        <v>9.4300000000000068</v>
      </c>
      <c r="J2518" s="27" t="str">
        <f>IF(StockData[[#This Row],[high]]=_xlfn.MAXIFS(StockData[high],StockData[Date],"&lt;="&amp;StockData[[#This Row],[Date]]),"New High","Repeat")</f>
        <v>Repeat</v>
      </c>
      <c r="K2518" s="27" t="str">
        <f>IF(StockData[[#This Row],[Spread]]&lt;5,"Low",IF(StockData[[#This Row],[Spread]]&lt;=15,"Medium","High"))</f>
        <v>Medium</v>
      </c>
      <c r="L2518" s="27" t="str">
        <f>IF(StockData[[#This Row],[Spread]] &gt; AVERAGE(StockData[Spread]) * 1.2, "High", IF(StockData[[#This Row],[Spread]] &lt; AVERAGE(StockData[Spread]) * 0.8, "Low", "Medium"))</f>
        <v>Low</v>
      </c>
      <c r="M2518" s="13">
        <f>(StockData[[#This Row],[close]] - StockData[[#This Row],[open]] )/ StockData[[#This Row],[open]]</f>
        <v>2.8234480639213366E-2</v>
      </c>
      <c r="N2518" s="27">
        <f>IF(StockData[[#This Row],[change%]] &gt; 0.02, 0.9, IF(StockData[[#This Row],[change%]] &lt; -0.02, -0.9, 0))</f>
        <v>0.9</v>
      </c>
      <c r="O2518" s="27" t="str">
        <f>IF(StockData[[#This Row],[sentiment score]] &gt; 0.5, "Positive", IF(StockData[[#This Row],[sentiment score]] &lt; -0.5, "Negative", "Neutral"))</f>
        <v>Positive</v>
      </c>
    </row>
    <row r="2519" spans="1:15" x14ac:dyDescent="0.3">
      <c r="A2519" s="1">
        <v>42177</v>
      </c>
      <c r="B2519" s="2">
        <v>262.14999999999998</v>
      </c>
      <c r="C2519" s="2">
        <v>264.39999999999998</v>
      </c>
      <c r="D2519" s="2">
        <v>255.69</v>
      </c>
      <c r="E2519" s="2">
        <v>259.79000000000002</v>
      </c>
      <c r="F2519" s="2">
        <v>4561079</v>
      </c>
      <c r="G2519" s="27" t="str">
        <f>TEXT(StockData[[#This Row],[Date]],"dddd")</f>
        <v>Monday</v>
      </c>
      <c r="H2519" s="27" t="str">
        <f>TEXT(StockData[[#This Row],[Date]],"mmm yyyy")</f>
        <v>Jun 2015</v>
      </c>
      <c r="I2519" s="2">
        <f>StockData[[#This Row],[high]] - StockData[[#This Row],[low]]</f>
        <v>8.7099999999999795</v>
      </c>
      <c r="J2519" s="27" t="str">
        <f>IF(StockData[[#This Row],[high]]=_xlfn.MAXIFS(StockData[high],StockData[Date],"&lt;="&amp;StockData[[#This Row],[Date]]),"New High","Repeat")</f>
        <v>Repeat</v>
      </c>
      <c r="K2519" s="27" t="str">
        <f>IF(StockData[[#This Row],[Spread]]&lt;5,"Low",IF(StockData[[#This Row],[Spread]]&lt;=15,"Medium","High"))</f>
        <v>Medium</v>
      </c>
      <c r="L2519" s="27" t="str">
        <f>IF(StockData[[#This Row],[Spread]] &gt; AVERAGE(StockData[Spread]) * 1.2, "High", IF(StockData[[#This Row],[Spread]] &lt; AVERAGE(StockData[Spread]) * 0.8, "Low", "Medium"))</f>
        <v>Low</v>
      </c>
      <c r="M2519" s="13">
        <f>(StockData[[#This Row],[close]] - StockData[[#This Row],[open]] )/ StockData[[#This Row],[open]]</f>
        <v>-9.0024794964713214E-3</v>
      </c>
      <c r="N2519" s="27">
        <f>IF(StockData[[#This Row],[change%]] &gt; 0.02, 0.9, IF(StockData[[#This Row],[change%]] &lt; -0.02, -0.9, 0))</f>
        <v>0</v>
      </c>
      <c r="O2519" s="27" t="str">
        <f>IF(StockData[[#This Row],[sentiment score]] &gt; 0.5, "Positive", IF(StockData[[#This Row],[sentiment score]] &lt; -0.5, "Negative", "Neutral"))</f>
        <v>Neutral</v>
      </c>
    </row>
    <row r="2520" spans="1:15" x14ac:dyDescent="0.3">
      <c r="A2520" s="1">
        <v>42174</v>
      </c>
      <c r="B2520" s="2">
        <v>262.39999999999998</v>
      </c>
      <c r="C2520" s="2">
        <v>263.8</v>
      </c>
      <c r="D2520" s="2">
        <v>260.10000000000002</v>
      </c>
      <c r="E2520" s="2">
        <v>262.51</v>
      </c>
      <c r="F2520" s="2">
        <v>2463013</v>
      </c>
      <c r="G2520" s="27" t="str">
        <f>TEXT(StockData[[#This Row],[Date]],"dddd")</f>
        <v>Friday</v>
      </c>
      <c r="H2520" s="27" t="str">
        <f>TEXT(StockData[[#This Row],[Date]],"mmm yyyy")</f>
        <v>Jun 2015</v>
      </c>
      <c r="I2520" s="2">
        <f>StockData[[#This Row],[high]] - StockData[[#This Row],[low]]</f>
        <v>3.6999999999999886</v>
      </c>
      <c r="J2520" s="27" t="str">
        <f>IF(StockData[[#This Row],[high]]=_xlfn.MAXIFS(StockData[high],StockData[Date],"&lt;="&amp;StockData[[#This Row],[Date]]),"New High","Repeat")</f>
        <v>Repeat</v>
      </c>
      <c r="K2520" s="27" t="str">
        <f>IF(StockData[[#This Row],[Spread]]&lt;5,"Low",IF(StockData[[#This Row],[Spread]]&lt;=15,"Medium","High"))</f>
        <v>Low</v>
      </c>
      <c r="L2520" s="27" t="str">
        <f>IF(StockData[[#This Row],[Spread]] &gt; AVERAGE(StockData[Spread]) * 1.2, "High", IF(StockData[[#This Row],[Spread]] &lt; AVERAGE(StockData[Spread]) * 0.8, "Low", "Medium"))</f>
        <v>Low</v>
      </c>
      <c r="M2520" s="13">
        <f>(StockData[[#This Row],[close]] - StockData[[#This Row],[open]] )/ StockData[[#This Row],[open]]</f>
        <v>4.1920731707322277E-4</v>
      </c>
      <c r="N2520" s="27">
        <f>IF(StockData[[#This Row],[change%]] &gt; 0.02, 0.9, IF(StockData[[#This Row],[change%]] &lt; -0.02, -0.9, 0))</f>
        <v>0</v>
      </c>
      <c r="O2520" s="27" t="str">
        <f>IF(StockData[[#This Row],[sentiment score]] &gt; 0.5, "Positive", IF(StockData[[#This Row],[sentiment score]] &lt; -0.5, "Negative", "Neutral"))</f>
        <v>Neutral</v>
      </c>
    </row>
    <row r="2521" spans="1:15" x14ac:dyDescent="0.3">
      <c r="A2521" s="1">
        <v>42173</v>
      </c>
      <c r="B2521" s="2">
        <v>262</v>
      </c>
      <c r="C2521" s="2">
        <v>263.45999999999998</v>
      </c>
      <c r="D2521" s="2">
        <v>260.02</v>
      </c>
      <c r="E2521" s="2">
        <v>261.89</v>
      </c>
      <c r="F2521" s="2">
        <v>2782703</v>
      </c>
      <c r="G2521" s="27" t="str">
        <f>TEXT(StockData[[#This Row],[Date]],"dddd")</f>
        <v>Thursday</v>
      </c>
      <c r="H2521" s="27" t="str">
        <f>TEXT(StockData[[#This Row],[Date]],"mmm yyyy")</f>
        <v>Jun 2015</v>
      </c>
      <c r="I2521" s="2">
        <f>StockData[[#This Row],[high]] - StockData[[#This Row],[low]]</f>
        <v>3.4399999999999977</v>
      </c>
      <c r="J2521" s="27" t="str">
        <f>IF(StockData[[#This Row],[high]]=_xlfn.MAXIFS(StockData[high],StockData[Date],"&lt;="&amp;StockData[[#This Row],[Date]]),"New High","Repeat")</f>
        <v>Repeat</v>
      </c>
      <c r="K2521" s="27" t="str">
        <f>IF(StockData[[#This Row],[Spread]]&lt;5,"Low",IF(StockData[[#This Row],[Spread]]&lt;=15,"Medium","High"))</f>
        <v>Low</v>
      </c>
      <c r="L2521" s="27" t="str">
        <f>IF(StockData[[#This Row],[Spread]] &gt; AVERAGE(StockData[Spread]) * 1.2, "High", IF(StockData[[#This Row],[Spread]] &lt; AVERAGE(StockData[Spread]) * 0.8, "Low", "Medium"))</f>
        <v>Low</v>
      </c>
      <c r="M2521" s="13">
        <f>(StockData[[#This Row],[close]] - StockData[[#This Row],[open]] )/ StockData[[#This Row],[open]]</f>
        <v>-4.198473282443269E-4</v>
      </c>
      <c r="N2521" s="27">
        <f>IF(StockData[[#This Row],[change%]] &gt; 0.02, 0.9, IF(StockData[[#This Row],[change%]] &lt; -0.02, -0.9, 0))</f>
        <v>0</v>
      </c>
      <c r="O2521" s="27" t="str">
        <f>IF(StockData[[#This Row],[sentiment score]] &gt; 0.5, "Positive", IF(StockData[[#This Row],[sentiment score]] &lt; -0.5, "Negative", "Neutral"))</f>
        <v>Neutral</v>
      </c>
    </row>
    <row r="2522" spans="1:15" x14ac:dyDescent="0.3">
      <c r="A2522" s="1">
        <v>42172</v>
      </c>
      <c r="B2522" s="2">
        <v>252.17</v>
      </c>
      <c r="C2522" s="2">
        <v>264.36</v>
      </c>
      <c r="D2522" s="2">
        <v>252.02</v>
      </c>
      <c r="E2522" s="2">
        <v>260.41000000000003</v>
      </c>
      <c r="F2522" s="2">
        <v>5512920</v>
      </c>
      <c r="G2522" s="27" t="str">
        <f>TEXT(StockData[[#This Row],[Date]],"dddd")</f>
        <v>Wednesday</v>
      </c>
      <c r="H2522" s="27" t="str">
        <f>TEXT(StockData[[#This Row],[Date]],"mmm yyyy")</f>
        <v>Jun 2015</v>
      </c>
      <c r="I2522" s="2">
        <f>StockData[[#This Row],[high]] - StockData[[#This Row],[low]]</f>
        <v>12.340000000000003</v>
      </c>
      <c r="J2522" s="27" t="str">
        <f>IF(StockData[[#This Row],[high]]=_xlfn.MAXIFS(StockData[high],StockData[Date],"&lt;="&amp;StockData[[#This Row],[Date]]),"New High","Repeat")</f>
        <v>Repeat</v>
      </c>
      <c r="K2522" s="27" t="str">
        <f>IF(StockData[[#This Row],[Spread]]&lt;5,"Low",IF(StockData[[#This Row],[Spread]]&lt;=15,"Medium","High"))</f>
        <v>Medium</v>
      </c>
      <c r="L2522" s="27" t="str">
        <f>IF(StockData[[#This Row],[Spread]] &gt; AVERAGE(StockData[Spread]) * 1.2, "High", IF(StockData[[#This Row],[Spread]] &lt; AVERAGE(StockData[Spread]) * 0.8, "Low", "Medium"))</f>
        <v>Medium</v>
      </c>
      <c r="M2522" s="13">
        <f>(StockData[[#This Row],[close]] - StockData[[#This Row],[open]] )/ StockData[[#This Row],[open]]</f>
        <v>3.2676369116072641E-2</v>
      </c>
      <c r="N2522" s="27">
        <f>IF(StockData[[#This Row],[change%]] &gt; 0.02, 0.9, IF(StockData[[#This Row],[change%]] &lt; -0.02, -0.9, 0))</f>
        <v>0.9</v>
      </c>
      <c r="O2522" s="27" t="str">
        <f>IF(StockData[[#This Row],[sentiment score]] &gt; 0.5, "Positive", IF(StockData[[#This Row],[sentiment score]] &lt; -0.5, "Negative", "Neutral"))</f>
        <v>Positive</v>
      </c>
    </row>
    <row r="2523" spans="1:15" x14ac:dyDescent="0.3">
      <c r="A2523" s="1">
        <v>42171</v>
      </c>
      <c r="B2523" s="2">
        <v>250.13</v>
      </c>
      <c r="C2523" s="2">
        <v>253.44</v>
      </c>
      <c r="D2523" s="2">
        <v>249.095</v>
      </c>
      <c r="E2523" s="2">
        <v>253.12</v>
      </c>
      <c r="F2523" s="2">
        <v>1984678</v>
      </c>
      <c r="G2523" s="27" t="str">
        <f>TEXT(StockData[[#This Row],[Date]],"dddd")</f>
        <v>Tuesday</v>
      </c>
      <c r="H2523" s="27" t="str">
        <f>TEXT(StockData[[#This Row],[Date]],"mmm yyyy")</f>
        <v>Jun 2015</v>
      </c>
      <c r="I2523" s="2">
        <f>StockData[[#This Row],[high]] - StockData[[#This Row],[low]]</f>
        <v>4.3449999999999989</v>
      </c>
      <c r="J2523" s="27" t="str">
        <f>IF(StockData[[#This Row],[high]]=_xlfn.MAXIFS(StockData[high],StockData[Date],"&lt;="&amp;StockData[[#This Row],[Date]]),"New High","Repeat")</f>
        <v>Repeat</v>
      </c>
      <c r="K2523" s="27" t="str">
        <f>IF(StockData[[#This Row],[Spread]]&lt;5,"Low",IF(StockData[[#This Row],[Spread]]&lt;=15,"Medium","High"))</f>
        <v>Low</v>
      </c>
      <c r="L2523" s="27" t="str">
        <f>IF(StockData[[#This Row],[Spread]] &gt; AVERAGE(StockData[Spread]) * 1.2, "High", IF(StockData[[#This Row],[Spread]] &lt; AVERAGE(StockData[Spread]) * 0.8, "Low", "Medium"))</f>
        <v>Low</v>
      </c>
      <c r="M2523" s="13">
        <f>(StockData[[#This Row],[close]] - StockData[[#This Row],[open]] )/ StockData[[#This Row],[open]]</f>
        <v>1.1953784032303238E-2</v>
      </c>
      <c r="N2523" s="27">
        <f>IF(StockData[[#This Row],[change%]] &gt; 0.02, 0.9, IF(StockData[[#This Row],[change%]] &lt; -0.02, -0.9, 0))</f>
        <v>0</v>
      </c>
      <c r="O2523" s="27" t="str">
        <f>IF(StockData[[#This Row],[sentiment score]] &gt; 0.5, "Positive", IF(StockData[[#This Row],[sentiment score]] &lt; -0.5, "Negative", "Neutral"))</f>
        <v>Neutral</v>
      </c>
    </row>
    <row r="2524" spans="1:15" x14ac:dyDescent="0.3">
      <c r="A2524" s="1">
        <v>42170</v>
      </c>
      <c r="B2524" s="2">
        <v>249.7</v>
      </c>
      <c r="C2524" s="2">
        <v>251.28</v>
      </c>
      <c r="D2524" s="2">
        <v>246.01</v>
      </c>
      <c r="E2524" s="2">
        <v>250.38</v>
      </c>
      <c r="F2524" s="2">
        <v>2186175</v>
      </c>
      <c r="G2524" s="27" t="str">
        <f>TEXT(StockData[[#This Row],[Date]],"dddd")</f>
        <v>Monday</v>
      </c>
      <c r="H2524" s="27" t="str">
        <f>TEXT(StockData[[#This Row],[Date]],"mmm yyyy")</f>
        <v>Jun 2015</v>
      </c>
      <c r="I2524" s="2">
        <f>StockData[[#This Row],[high]] - StockData[[#This Row],[low]]</f>
        <v>5.2700000000000102</v>
      </c>
      <c r="J2524" s="27" t="str">
        <f>IF(StockData[[#This Row],[high]]=_xlfn.MAXIFS(StockData[high],StockData[Date],"&lt;="&amp;StockData[[#This Row],[Date]]),"New High","Repeat")</f>
        <v>Repeat</v>
      </c>
      <c r="K2524" s="27" t="str">
        <f>IF(StockData[[#This Row],[Spread]]&lt;5,"Low",IF(StockData[[#This Row],[Spread]]&lt;=15,"Medium","High"))</f>
        <v>Medium</v>
      </c>
      <c r="L2524" s="27" t="str">
        <f>IF(StockData[[#This Row],[Spread]] &gt; AVERAGE(StockData[Spread]) * 1.2, "High", IF(StockData[[#This Row],[Spread]] &lt; AVERAGE(StockData[Spread]) * 0.8, "Low", "Medium"))</f>
        <v>Low</v>
      </c>
      <c r="M2524" s="13">
        <f>(StockData[[#This Row],[close]] - StockData[[#This Row],[open]] )/ StockData[[#This Row],[open]]</f>
        <v>2.7232679215058344E-3</v>
      </c>
      <c r="N2524" s="27">
        <f>IF(StockData[[#This Row],[change%]] &gt; 0.02, 0.9, IF(StockData[[#This Row],[change%]] &lt; -0.02, -0.9, 0))</f>
        <v>0</v>
      </c>
      <c r="O2524" s="27" t="str">
        <f>IF(StockData[[#This Row],[sentiment score]] &gt; 0.5, "Positive", IF(StockData[[#This Row],[sentiment score]] &lt; -0.5, "Negative", "Neutral"))</f>
        <v>Neutral</v>
      </c>
    </row>
    <row r="2525" spans="1:15" x14ac:dyDescent="0.3">
      <c r="A2525" s="1">
        <v>42167</v>
      </c>
      <c r="B2525" s="2">
        <v>250.21</v>
      </c>
      <c r="C2525" s="2">
        <v>253.46</v>
      </c>
      <c r="D2525" s="2">
        <v>250.21</v>
      </c>
      <c r="E2525" s="2">
        <v>250.69</v>
      </c>
      <c r="F2525" s="2">
        <v>1422335</v>
      </c>
      <c r="G2525" s="27" t="str">
        <f>TEXT(StockData[[#This Row],[Date]],"dddd")</f>
        <v>Friday</v>
      </c>
      <c r="H2525" s="27" t="str">
        <f>TEXT(StockData[[#This Row],[Date]],"mmm yyyy")</f>
        <v>Jun 2015</v>
      </c>
      <c r="I2525" s="2">
        <f>StockData[[#This Row],[high]] - StockData[[#This Row],[low]]</f>
        <v>3.25</v>
      </c>
      <c r="J2525" s="27" t="str">
        <f>IF(StockData[[#This Row],[high]]=_xlfn.MAXIFS(StockData[high],StockData[Date],"&lt;="&amp;StockData[[#This Row],[Date]]),"New High","Repeat")</f>
        <v>Repeat</v>
      </c>
      <c r="K2525" s="27" t="str">
        <f>IF(StockData[[#This Row],[Spread]]&lt;5,"Low",IF(StockData[[#This Row],[Spread]]&lt;=15,"Medium","High"))</f>
        <v>Low</v>
      </c>
      <c r="L2525" s="27" t="str">
        <f>IF(StockData[[#This Row],[Spread]] &gt; AVERAGE(StockData[Spread]) * 1.2, "High", IF(StockData[[#This Row],[Spread]] &lt; AVERAGE(StockData[Spread]) * 0.8, "Low", "Medium"))</f>
        <v>Low</v>
      </c>
      <c r="M2525" s="13">
        <f>(StockData[[#This Row],[close]] - StockData[[#This Row],[open]] )/ StockData[[#This Row],[open]]</f>
        <v>1.9183885536149224E-3</v>
      </c>
      <c r="N2525" s="27">
        <f>IF(StockData[[#This Row],[change%]] &gt; 0.02, 0.9, IF(StockData[[#This Row],[change%]] &lt; -0.02, -0.9, 0))</f>
        <v>0</v>
      </c>
      <c r="O2525" s="27" t="str">
        <f>IF(StockData[[#This Row],[sentiment score]] &gt; 0.5, "Positive", IF(StockData[[#This Row],[sentiment score]] &lt; -0.5, "Negative", "Neutral"))</f>
        <v>Neutral</v>
      </c>
    </row>
    <row r="2526" spans="1:15" x14ac:dyDescent="0.3">
      <c r="A2526" s="1">
        <v>42166</v>
      </c>
      <c r="B2526" s="2">
        <v>253.26</v>
      </c>
      <c r="C2526" s="2">
        <v>254.37</v>
      </c>
      <c r="D2526" s="2">
        <v>250.43</v>
      </c>
      <c r="E2526" s="2">
        <v>251.41</v>
      </c>
      <c r="F2526" s="2">
        <v>2044058</v>
      </c>
      <c r="G2526" s="27" t="str">
        <f>TEXT(StockData[[#This Row],[Date]],"dddd")</f>
        <v>Thursday</v>
      </c>
      <c r="H2526" s="27" t="str">
        <f>TEXT(StockData[[#This Row],[Date]],"mmm yyyy")</f>
        <v>Jun 2015</v>
      </c>
      <c r="I2526" s="2">
        <f>StockData[[#This Row],[high]] - StockData[[#This Row],[low]]</f>
        <v>3.9399999999999977</v>
      </c>
      <c r="J2526" s="27" t="str">
        <f>IF(StockData[[#This Row],[high]]=_xlfn.MAXIFS(StockData[high],StockData[Date],"&lt;="&amp;StockData[[#This Row],[Date]]),"New High","Repeat")</f>
        <v>Repeat</v>
      </c>
      <c r="K2526" s="27" t="str">
        <f>IF(StockData[[#This Row],[Spread]]&lt;5,"Low",IF(StockData[[#This Row],[Spread]]&lt;=15,"Medium","High"))</f>
        <v>Low</v>
      </c>
      <c r="L2526" s="27" t="str">
        <f>IF(StockData[[#This Row],[Spread]] &gt; AVERAGE(StockData[Spread]) * 1.2, "High", IF(StockData[[#This Row],[Spread]] &lt; AVERAGE(StockData[Spread]) * 0.8, "Low", "Medium"))</f>
        <v>Low</v>
      </c>
      <c r="M2526" s="13">
        <f>(StockData[[#This Row],[close]] - StockData[[#This Row],[open]] )/ StockData[[#This Row],[open]]</f>
        <v>-7.3047461107162374E-3</v>
      </c>
      <c r="N2526" s="27">
        <f>IF(StockData[[#This Row],[change%]] &gt; 0.02, 0.9, IF(StockData[[#This Row],[change%]] &lt; -0.02, -0.9, 0))</f>
        <v>0</v>
      </c>
      <c r="O2526" s="27" t="str">
        <f>IF(StockData[[#This Row],[sentiment score]] &gt; 0.5, "Positive", IF(StockData[[#This Row],[sentiment score]] &lt; -0.5, "Negative", "Neutral"))</f>
        <v>Neutral</v>
      </c>
    </row>
    <row r="2527" spans="1:15" x14ac:dyDescent="0.3">
      <c r="A2527" s="1">
        <v>42165</v>
      </c>
      <c r="B2527" s="2">
        <v>251.9</v>
      </c>
      <c r="C2527" s="2">
        <v>254</v>
      </c>
      <c r="D2527" s="2">
        <v>248.5</v>
      </c>
      <c r="E2527" s="2">
        <v>250.7</v>
      </c>
      <c r="F2527" s="2">
        <v>3454453</v>
      </c>
      <c r="G2527" s="27" t="str">
        <f>TEXT(StockData[[#This Row],[Date]],"dddd")</f>
        <v>Wednesday</v>
      </c>
      <c r="H2527" s="27" t="str">
        <f>TEXT(StockData[[#This Row],[Date]],"mmm yyyy")</f>
        <v>Jun 2015</v>
      </c>
      <c r="I2527" s="2">
        <f>StockData[[#This Row],[high]] - StockData[[#This Row],[low]]</f>
        <v>5.5</v>
      </c>
      <c r="J2527" s="27" t="str">
        <f>IF(StockData[[#This Row],[high]]=_xlfn.MAXIFS(StockData[high],StockData[Date],"&lt;="&amp;StockData[[#This Row],[Date]]),"New High","Repeat")</f>
        <v>Repeat</v>
      </c>
      <c r="K2527" s="27" t="str">
        <f>IF(StockData[[#This Row],[Spread]]&lt;5,"Low",IF(StockData[[#This Row],[Spread]]&lt;=15,"Medium","High"))</f>
        <v>Medium</v>
      </c>
      <c r="L2527" s="27" t="str">
        <f>IF(StockData[[#This Row],[Spread]] &gt; AVERAGE(StockData[Spread]) * 1.2, "High", IF(StockData[[#This Row],[Spread]] &lt; AVERAGE(StockData[Spread]) * 0.8, "Low", "Medium"))</f>
        <v>Low</v>
      </c>
      <c r="M2527" s="13">
        <f>(StockData[[#This Row],[close]] - StockData[[#This Row],[open]] )/ StockData[[#This Row],[open]]</f>
        <v>-4.7637951568083245E-3</v>
      </c>
      <c r="N2527" s="27">
        <f>IF(StockData[[#This Row],[change%]] &gt; 0.02, 0.9, IF(StockData[[#This Row],[change%]] &lt; -0.02, -0.9, 0))</f>
        <v>0</v>
      </c>
      <c r="O2527" s="27" t="str">
        <f>IF(StockData[[#This Row],[sentiment score]] &gt; 0.5, "Positive", IF(StockData[[#This Row],[sentiment score]] &lt; -0.5, "Negative", "Neutral"))</f>
        <v>Neutral</v>
      </c>
    </row>
    <row r="2528" spans="1:15" x14ac:dyDescent="0.3">
      <c r="A2528" s="1">
        <v>42164</v>
      </c>
      <c r="B2528" s="2">
        <v>255.4</v>
      </c>
      <c r="C2528" s="2">
        <v>257.74</v>
      </c>
      <c r="D2528" s="2">
        <v>254.14</v>
      </c>
      <c r="E2528" s="2">
        <v>256</v>
      </c>
      <c r="F2528" s="2">
        <v>2611146</v>
      </c>
      <c r="G2528" s="27" t="str">
        <f>TEXT(StockData[[#This Row],[Date]],"dddd")</f>
        <v>Tuesday</v>
      </c>
      <c r="H2528" s="27" t="str">
        <f>TEXT(StockData[[#This Row],[Date]],"mmm yyyy")</f>
        <v>Jun 2015</v>
      </c>
      <c r="I2528" s="2">
        <f>StockData[[#This Row],[high]] - StockData[[#This Row],[low]]</f>
        <v>3.6000000000000227</v>
      </c>
      <c r="J2528" s="27" t="str">
        <f>IF(StockData[[#This Row],[high]]=_xlfn.MAXIFS(StockData[high],StockData[Date],"&lt;="&amp;StockData[[#This Row],[Date]]),"New High","Repeat")</f>
        <v>Repeat</v>
      </c>
      <c r="K2528" s="27" t="str">
        <f>IF(StockData[[#This Row],[Spread]]&lt;5,"Low",IF(StockData[[#This Row],[Spread]]&lt;=15,"Medium","High"))</f>
        <v>Low</v>
      </c>
      <c r="L2528" s="27" t="str">
        <f>IF(StockData[[#This Row],[Spread]] &gt; AVERAGE(StockData[Spread]) * 1.2, "High", IF(StockData[[#This Row],[Spread]] &lt; AVERAGE(StockData[Spread]) * 0.8, "Low", "Medium"))</f>
        <v>Low</v>
      </c>
      <c r="M2528" s="13">
        <f>(StockData[[#This Row],[close]] - StockData[[#This Row],[open]] )/ StockData[[#This Row],[open]]</f>
        <v>2.349256068911489E-3</v>
      </c>
      <c r="N2528" s="27">
        <f>IF(StockData[[#This Row],[change%]] &gt; 0.02, 0.9, IF(StockData[[#This Row],[change%]] &lt; -0.02, -0.9, 0))</f>
        <v>0</v>
      </c>
      <c r="O2528" s="27" t="str">
        <f>IF(StockData[[#This Row],[sentiment score]] &gt; 0.5, "Positive", IF(StockData[[#This Row],[sentiment score]] &lt; -0.5, "Negative", "Neutral"))</f>
        <v>Neutral</v>
      </c>
    </row>
    <row r="2529" spans="1:15" x14ac:dyDescent="0.3">
      <c r="A2529" s="1">
        <v>42163</v>
      </c>
      <c r="B2529" s="2">
        <v>250.85</v>
      </c>
      <c r="C2529" s="2">
        <v>258.75</v>
      </c>
      <c r="D2529" s="2">
        <v>250.31</v>
      </c>
      <c r="E2529" s="2">
        <v>256.29000000000002</v>
      </c>
      <c r="F2529" s="2">
        <v>5016997</v>
      </c>
      <c r="G2529" s="27" t="str">
        <f>TEXT(StockData[[#This Row],[Date]],"dddd")</f>
        <v>Monday</v>
      </c>
      <c r="H2529" s="27" t="str">
        <f>TEXT(StockData[[#This Row],[Date]],"mmm yyyy")</f>
        <v>Jun 2015</v>
      </c>
      <c r="I2529" s="2">
        <f>StockData[[#This Row],[high]] - StockData[[#This Row],[low]]</f>
        <v>8.4399999999999977</v>
      </c>
      <c r="J2529" s="27" t="str">
        <f>IF(StockData[[#This Row],[high]]=_xlfn.MAXIFS(StockData[high],StockData[Date],"&lt;="&amp;StockData[[#This Row],[Date]]),"New High","Repeat")</f>
        <v>Repeat</v>
      </c>
      <c r="K2529" s="27" t="str">
        <f>IF(StockData[[#This Row],[Spread]]&lt;5,"Low",IF(StockData[[#This Row],[Spread]]&lt;=15,"Medium","High"))</f>
        <v>Medium</v>
      </c>
      <c r="L2529" s="27" t="str">
        <f>IF(StockData[[#This Row],[Spread]] &gt; AVERAGE(StockData[Spread]) * 1.2, "High", IF(StockData[[#This Row],[Spread]] &lt; AVERAGE(StockData[Spread]) * 0.8, "Low", "Medium"))</f>
        <v>Low</v>
      </c>
      <c r="M2529" s="13">
        <f>(StockData[[#This Row],[close]] - StockData[[#This Row],[open]] )/ StockData[[#This Row],[open]]</f>
        <v>2.168626669324308E-2</v>
      </c>
      <c r="N2529" s="27">
        <f>IF(StockData[[#This Row],[change%]] &gt; 0.02, 0.9, IF(StockData[[#This Row],[change%]] &lt; -0.02, -0.9, 0))</f>
        <v>0.9</v>
      </c>
      <c r="O2529" s="27" t="str">
        <f>IF(StockData[[#This Row],[sentiment score]] &gt; 0.5, "Positive", IF(StockData[[#This Row],[sentiment score]] &lt; -0.5, "Negative", "Neutral"))</f>
        <v>Positive</v>
      </c>
    </row>
    <row r="2530" spans="1:15" x14ac:dyDescent="0.3">
      <c r="A2530" s="1">
        <v>42160</v>
      </c>
      <c r="B2530" s="2">
        <v>246</v>
      </c>
      <c r="C2530" s="2">
        <v>249.7</v>
      </c>
      <c r="D2530" s="2">
        <v>245.68</v>
      </c>
      <c r="E2530" s="2">
        <v>249.14</v>
      </c>
      <c r="F2530" s="2">
        <v>3022026</v>
      </c>
      <c r="G2530" s="27" t="str">
        <f>TEXT(StockData[[#This Row],[Date]],"dddd")</f>
        <v>Friday</v>
      </c>
      <c r="H2530" s="27" t="str">
        <f>TEXT(StockData[[#This Row],[Date]],"mmm yyyy")</f>
        <v>Jun 2015</v>
      </c>
      <c r="I2530" s="2">
        <f>StockData[[#This Row],[high]] - StockData[[#This Row],[low]]</f>
        <v>4.0199999999999818</v>
      </c>
      <c r="J2530" s="27" t="str">
        <f>IF(StockData[[#This Row],[high]]=_xlfn.MAXIFS(StockData[high],StockData[Date],"&lt;="&amp;StockData[[#This Row],[Date]]),"New High","Repeat")</f>
        <v>Repeat</v>
      </c>
      <c r="K2530" s="27" t="str">
        <f>IF(StockData[[#This Row],[Spread]]&lt;5,"Low",IF(StockData[[#This Row],[Spread]]&lt;=15,"Medium","High"))</f>
        <v>Low</v>
      </c>
      <c r="L2530" s="27" t="str">
        <f>IF(StockData[[#This Row],[Spread]] &gt; AVERAGE(StockData[Spread]) * 1.2, "High", IF(StockData[[#This Row],[Spread]] &lt; AVERAGE(StockData[Spread]) * 0.8, "Low", "Medium"))</f>
        <v>Low</v>
      </c>
      <c r="M2530" s="13">
        <f>(StockData[[#This Row],[close]] - StockData[[#This Row],[open]] )/ StockData[[#This Row],[open]]</f>
        <v>1.2764227642276367E-2</v>
      </c>
      <c r="N2530" s="27">
        <f>IF(StockData[[#This Row],[change%]] &gt; 0.02, 0.9, IF(StockData[[#This Row],[change%]] &lt; -0.02, -0.9, 0))</f>
        <v>0</v>
      </c>
      <c r="O2530" s="27" t="str">
        <f>IF(StockData[[#This Row],[sentiment score]] &gt; 0.5, "Positive", IF(StockData[[#This Row],[sentiment score]] &lt; -0.5, "Negative", "Neutral"))</f>
        <v>Neutral</v>
      </c>
    </row>
    <row r="2531" spans="1:15" x14ac:dyDescent="0.3">
      <c r="A2531" s="1">
        <v>42159</v>
      </c>
      <c r="B2531" s="2">
        <v>247.5</v>
      </c>
      <c r="C2531" s="2">
        <v>249.3</v>
      </c>
      <c r="D2531" s="2">
        <v>245.71</v>
      </c>
      <c r="E2531" s="2">
        <v>245.92</v>
      </c>
      <c r="F2531" s="2">
        <v>2453615</v>
      </c>
      <c r="G2531" s="27" t="str">
        <f>TEXT(StockData[[#This Row],[Date]],"dddd")</f>
        <v>Thursday</v>
      </c>
      <c r="H2531" s="27" t="str">
        <f>TEXT(StockData[[#This Row],[Date]],"mmm yyyy")</f>
        <v>Jun 2015</v>
      </c>
      <c r="I2531" s="2">
        <f>StockData[[#This Row],[high]] - StockData[[#This Row],[low]]</f>
        <v>3.5900000000000034</v>
      </c>
      <c r="J2531" s="27" t="str">
        <f>IF(StockData[[#This Row],[high]]=_xlfn.MAXIFS(StockData[high],StockData[Date],"&lt;="&amp;StockData[[#This Row],[Date]]),"New High","Repeat")</f>
        <v>Repeat</v>
      </c>
      <c r="K2531" s="27" t="str">
        <f>IF(StockData[[#This Row],[Spread]]&lt;5,"Low",IF(StockData[[#This Row],[Spread]]&lt;=15,"Medium","High"))</f>
        <v>Low</v>
      </c>
      <c r="L2531" s="27" t="str">
        <f>IF(StockData[[#This Row],[Spread]] &gt; AVERAGE(StockData[Spread]) * 1.2, "High", IF(StockData[[#This Row],[Spread]] &lt; AVERAGE(StockData[Spread]) * 0.8, "Low", "Medium"))</f>
        <v>Low</v>
      </c>
      <c r="M2531" s="13">
        <f>(StockData[[#This Row],[close]] - StockData[[#This Row],[open]] )/ StockData[[#This Row],[open]]</f>
        <v>-6.3838383838384343E-3</v>
      </c>
      <c r="N2531" s="27">
        <f>IF(StockData[[#This Row],[change%]] &gt; 0.02, 0.9, IF(StockData[[#This Row],[change%]] &lt; -0.02, -0.9, 0))</f>
        <v>0</v>
      </c>
      <c r="O2531" s="27" t="str">
        <f>IF(StockData[[#This Row],[sentiment score]] &gt; 0.5, "Positive", IF(StockData[[#This Row],[sentiment score]] &lt; -0.5, "Negative", "Neutral"))</f>
        <v>Neutral</v>
      </c>
    </row>
    <row r="2532" spans="1:15" x14ac:dyDescent="0.3">
      <c r="A2532" s="1">
        <v>42158</v>
      </c>
      <c r="B2532" s="2">
        <v>248.2</v>
      </c>
      <c r="C2532" s="2">
        <v>250.72</v>
      </c>
      <c r="D2532" s="2">
        <v>247.01</v>
      </c>
      <c r="E2532" s="2">
        <v>248.99</v>
      </c>
      <c r="F2532" s="2">
        <v>1781505</v>
      </c>
      <c r="G2532" s="27" t="str">
        <f>TEXT(StockData[[#This Row],[Date]],"dddd")</f>
        <v>Wednesday</v>
      </c>
      <c r="H2532" s="27" t="str">
        <f>TEXT(StockData[[#This Row],[Date]],"mmm yyyy")</f>
        <v>Jun 2015</v>
      </c>
      <c r="I2532" s="2">
        <f>StockData[[#This Row],[high]] - StockData[[#This Row],[low]]</f>
        <v>3.710000000000008</v>
      </c>
      <c r="J2532" s="27" t="str">
        <f>IF(StockData[[#This Row],[high]]=_xlfn.MAXIFS(StockData[high],StockData[Date],"&lt;="&amp;StockData[[#This Row],[Date]]),"New High","Repeat")</f>
        <v>Repeat</v>
      </c>
      <c r="K2532" s="27" t="str">
        <f>IF(StockData[[#This Row],[Spread]]&lt;5,"Low",IF(StockData[[#This Row],[Spread]]&lt;=15,"Medium","High"))</f>
        <v>Low</v>
      </c>
      <c r="L2532" s="27" t="str">
        <f>IF(StockData[[#This Row],[Spread]] &gt; AVERAGE(StockData[Spread]) * 1.2, "High", IF(StockData[[#This Row],[Spread]] &lt; AVERAGE(StockData[Spread]) * 0.8, "Low", "Medium"))</f>
        <v>Low</v>
      </c>
      <c r="M2532" s="13">
        <f>(StockData[[#This Row],[close]] - StockData[[#This Row],[open]] )/ StockData[[#This Row],[open]]</f>
        <v>3.182917002417488E-3</v>
      </c>
      <c r="N2532" s="27">
        <f>IF(StockData[[#This Row],[change%]] &gt; 0.02, 0.9, IF(StockData[[#This Row],[change%]] &lt; -0.02, -0.9, 0))</f>
        <v>0</v>
      </c>
      <c r="O2532" s="27" t="str">
        <f>IF(StockData[[#This Row],[sentiment score]] &gt; 0.5, "Positive", IF(StockData[[#This Row],[sentiment score]] &lt; -0.5, "Negative", "Neutral"))</f>
        <v>Neutral</v>
      </c>
    </row>
    <row r="2533" spans="1:15" x14ac:dyDescent="0.3">
      <c r="A2533" s="1">
        <v>42157</v>
      </c>
      <c r="B2533" s="2">
        <v>248.92</v>
      </c>
      <c r="C2533" s="2">
        <v>249.4</v>
      </c>
      <c r="D2533" s="2">
        <v>246.3</v>
      </c>
      <c r="E2533" s="2">
        <v>248.35</v>
      </c>
      <c r="F2533" s="2">
        <v>2134809</v>
      </c>
      <c r="G2533" s="27" t="str">
        <f>TEXT(StockData[[#This Row],[Date]],"dddd")</f>
        <v>Tuesday</v>
      </c>
      <c r="H2533" s="27" t="str">
        <f>TEXT(StockData[[#This Row],[Date]],"mmm yyyy")</f>
        <v>Jun 2015</v>
      </c>
      <c r="I2533" s="2">
        <f>StockData[[#This Row],[high]] - StockData[[#This Row],[low]]</f>
        <v>3.0999999999999943</v>
      </c>
      <c r="J2533" s="27" t="str">
        <f>IF(StockData[[#This Row],[high]]=_xlfn.MAXIFS(StockData[high],StockData[Date],"&lt;="&amp;StockData[[#This Row],[Date]]),"New High","Repeat")</f>
        <v>Repeat</v>
      </c>
      <c r="K2533" s="27" t="str">
        <f>IF(StockData[[#This Row],[Spread]]&lt;5,"Low",IF(StockData[[#This Row],[Spread]]&lt;=15,"Medium","High"))</f>
        <v>Low</v>
      </c>
      <c r="L2533" s="27" t="str">
        <f>IF(StockData[[#This Row],[Spread]] &gt; AVERAGE(StockData[Spread]) * 1.2, "High", IF(StockData[[#This Row],[Spread]] &lt; AVERAGE(StockData[Spread]) * 0.8, "Low", "Medium"))</f>
        <v>Low</v>
      </c>
      <c r="M2533" s="13">
        <f>(StockData[[#This Row],[close]] - StockData[[#This Row],[open]] )/ StockData[[#This Row],[open]]</f>
        <v>-2.2898923348866835E-3</v>
      </c>
      <c r="N2533" s="27">
        <f>IF(StockData[[#This Row],[change%]] &gt; 0.02, 0.9, IF(StockData[[#This Row],[change%]] &lt; -0.02, -0.9, 0))</f>
        <v>0</v>
      </c>
      <c r="O2533" s="27" t="str">
        <f>IF(StockData[[#This Row],[sentiment score]] &gt; 0.5, "Positive", IF(StockData[[#This Row],[sentiment score]] &lt; -0.5, "Negative", "Neutral"))</f>
        <v>Neutral</v>
      </c>
    </row>
    <row r="2534" spans="1:15" x14ac:dyDescent="0.3">
      <c r="A2534" s="1">
        <v>42156</v>
      </c>
      <c r="B2534" s="2">
        <v>251.41</v>
      </c>
      <c r="C2534" s="2">
        <v>251.6</v>
      </c>
      <c r="D2534" s="2">
        <v>247.47</v>
      </c>
      <c r="E2534" s="2">
        <v>249.45</v>
      </c>
      <c r="F2534" s="2">
        <v>2505057</v>
      </c>
      <c r="G2534" s="27" t="str">
        <f>TEXT(StockData[[#This Row],[Date]],"dddd")</f>
        <v>Monday</v>
      </c>
      <c r="H2534" s="27" t="str">
        <f>TEXT(StockData[[#This Row],[Date]],"mmm yyyy")</f>
        <v>Jun 2015</v>
      </c>
      <c r="I2534" s="2">
        <f>StockData[[#This Row],[high]] - StockData[[#This Row],[low]]</f>
        <v>4.1299999999999955</v>
      </c>
      <c r="J2534" s="27" t="str">
        <f>IF(StockData[[#This Row],[high]]=_xlfn.MAXIFS(StockData[high],StockData[Date],"&lt;="&amp;StockData[[#This Row],[Date]]),"New High","Repeat")</f>
        <v>Repeat</v>
      </c>
      <c r="K2534" s="27" t="str">
        <f>IF(StockData[[#This Row],[Spread]]&lt;5,"Low",IF(StockData[[#This Row],[Spread]]&lt;=15,"Medium","High"))</f>
        <v>Low</v>
      </c>
      <c r="L2534" s="27" t="str">
        <f>IF(StockData[[#This Row],[Spread]] &gt; AVERAGE(StockData[Spread]) * 1.2, "High", IF(StockData[[#This Row],[Spread]] &lt; AVERAGE(StockData[Spread]) * 0.8, "Low", "Medium"))</f>
        <v>Low</v>
      </c>
      <c r="M2534" s="13">
        <f>(StockData[[#This Row],[close]] - StockData[[#This Row],[open]] )/ StockData[[#This Row],[open]]</f>
        <v>-7.7960303886082816E-3</v>
      </c>
      <c r="N2534" s="27">
        <f>IF(StockData[[#This Row],[change%]] &gt; 0.02, 0.9, IF(StockData[[#This Row],[change%]] &lt; -0.02, -0.9, 0))</f>
        <v>0</v>
      </c>
      <c r="O2534" s="27" t="str">
        <f>IF(StockData[[#This Row],[sentiment score]] &gt; 0.5, "Positive", IF(StockData[[#This Row],[sentiment score]] &lt; -0.5, "Negative", "Neutral"))</f>
        <v>Neutral</v>
      </c>
    </row>
    <row r="2535" spans="1:15" x14ac:dyDescent="0.3">
      <c r="A2535" s="1">
        <v>42153</v>
      </c>
      <c r="B2535" s="2">
        <v>251</v>
      </c>
      <c r="C2535" s="2">
        <v>252.86770000000001</v>
      </c>
      <c r="D2535" s="2">
        <v>249.43</v>
      </c>
      <c r="E2535" s="2">
        <v>250.8</v>
      </c>
      <c r="F2535" s="2">
        <v>3789283</v>
      </c>
      <c r="G2535" s="27" t="str">
        <f>TEXT(StockData[[#This Row],[Date]],"dddd")</f>
        <v>Friday</v>
      </c>
      <c r="H2535" s="27" t="str">
        <f>TEXT(StockData[[#This Row],[Date]],"mmm yyyy")</f>
        <v>May 2015</v>
      </c>
      <c r="I2535" s="2">
        <f>StockData[[#This Row],[high]] - StockData[[#This Row],[low]]</f>
        <v>3.4377000000000066</v>
      </c>
      <c r="J2535" s="27" t="str">
        <f>IF(StockData[[#This Row],[high]]=_xlfn.MAXIFS(StockData[high],StockData[Date],"&lt;="&amp;StockData[[#This Row],[Date]]),"New High","Repeat")</f>
        <v>Repeat</v>
      </c>
      <c r="K2535" s="27" t="str">
        <f>IF(StockData[[#This Row],[Spread]]&lt;5,"Low",IF(StockData[[#This Row],[Spread]]&lt;=15,"Medium","High"))</f>
        <v>Low</v>
      </c>
      <c r="L2535" s="27" t="str">
        <f>IF(StockData[[#This Row],[Spread]] &gt; AVERAGE(StockData[Spread]) * 1.2, "High", IF(StockData[[#This Row],[Spread]] &lt; AVERAGE(StockData[Spread]) * 0.8, "Low", "Medium"))</f>
        <v>Low</v>
      </c>
      <c r="M2535" s="13">
        <f>(StockData[[#This Row],[close]] - StockData[[#This Row],[open]] )/ StockData[[#This Row],[open]]</f>
        <v>-7.9681274900393877E-4</v>
      </c>
      <c r="N2535" s="27">
        <f>IF(StockData[[#This Row],[change%]] &gt; 0.02, 0.9, IF(StockData[[#This Row],[change%]] &lt; -0.02, -0.9, 0))</f>
        <v>0</v>
      </c>
      <c r="O2535" s="27" t="str">
        <f>IF(StockData[[#This Row],[sentiment score]] &gt; 0.5, "Positive", IF(StockData[[#This Row],[sentiment score]] &lt; -0.5, "Negative", "Neutral"))</f>
        <v>Neutral</v>
      </c>
    </row>
    <row r="2536" spans="1:15" x14ac:dyDescent="0.3">
      <c r="A2536" s="1">
        <v>42152</v>
      </c>
      <c r="B2536" s="2">
        <v>247.03</v>
      </c>
      <c r="C2536" s="2">
        <v>251.8</v>
      </c>
      <c r="D2536" s="2">
        <v>245.05</v>
      </c>
      <c r="E2536" s="2">
        <v>251.45</v>
      </c>
      <c r="F2536" s="2">
        <v>3647283</v>
      </c>
      <c r="G2536" s="27" t="str">
        <f>TEXT(StockData[[#This Row],[Date]],"dddd")</f>
        <v>Thursday</v>
      </c>
      <c r="H2536" s="27" t="str">
        <f>TEXT(StockData[[#This Row],[Date]],"mmm yyyy")</f>
        <v>May 2015</v>
      </c>
      <c r="I2536" s="2">
        <f>StockData[[#This Row],[high]] - StockData[[#This Row],[low]]</f>
        <v>6.75</v>
      </c>
      <c r="J2536" s="27" t="str">
        <f>IF(StockData[[#This Row],[high]]=_xlfn.MAXIFS(StockData[high],StockData[Date],"&lt;="&amp;StockData[[#This Row],[Date]]),"New High","Repeat")</f>
        <v>Repeat</v>
      </c>
      <c r="K2536" s="27" t="str">
        <f>IF(StockData[[#This Row],[Spread]]&lt;5,"Low",IF(StockData[[#This Row],[Spread]]&lt;=15,"Medium","High"))</f>
        <v>Medium</v>
      </c>
      <c r="L2536" s="27" t="str">
        <f>IF(StockData[[#This Row],[Spread]] &gt; AVERAGE(StockData[Spread]) * 1.2, "High", IF(StockData[[#This Row],[Spread]] &lt; AVERAGE(StockData[Spread]) * 0.8, "Low", "Medium"))</f>
        <v>Low</v>
      </c>
      <c r="M2536" s="13">
        <f>(StockData[[#This Row],[close]] - StockData[[#This Row],[open]] )/ StockData[[#This Row],[open]]</f>
        <v>1.7892563656236034E-2</v>
      </c>
      <c r="N2536" s="27">
        <f>IF(StockData[[#This Row],[change%]] &gt; 0.02, 0.9, IF(StockData[[#This Row],[change%]] &lt; -0.02, -0.9, 0))</f>
        <v>0</v>
      </c>
      <c r="O2536" s="27" t="str">
        <f>IF(StockData[[#This Row],[sentiment score]] &gt; 0.5, "Positive", IF(StockData[[#This Row],[sentiment score]] &lt; -0.5, "Negative", "Neutral"))</f>
        <v>Neutral</v>
      </c>
    </row>
    <row r="2537" spans="1:15" x14ac:dyDescent="0.3">
      <c r="A2537" s="1">
        <v>42151</v>
      </c>
      <c r="B2537" s="2">
        <v>248.51</v>
      </c>
      <c r="C2537" s="2">
        <v>249.5</v>
      </c>
      <c r="D2537" s="2">
        <v>245.55</v>
      </c>
      <c r="E2537" s="2">
        <v>247.43</v>
      </c>
      <c r="F2537" s="2">
        <v>3408200</v>
      </c>
      <c r="G2537" s="27" t="str">
        <f>TEXT(StockData[[#This Row],[Date]],"dddd")</f>
        <v>Wednesday</v>
      </c>
      <c r="H2537" s="27" t="str">
        <f>TEXT(StockData[[#This Row],[Date]],"mmm yyyy")</f>
        <v>May 2015</v>
      </c>
      <c r="I2537" s="2">
        <f>StockData[[#This Row],[high]] - StockData[[#This Row],[low]]</f>
        <v>3.9499999999999886</v>
      </c>
      <c r="J2537" s="27" t="str">
        <f>IF(StockData[[#This Row],[high]]=_xlfn.MAXIFS(StockData[high],StockData[Date],"&lt;="&amp;StockData[[#This Row],[Date]]),"New High","Repeat")</f>
        <v>Repeat</v>
      </c>
      <c r="K2537" s="27" t="str">
        <f>IF(StockData[[#This Row],[Spread]]&lt;5,"Low",IF(StockData[[#This Row],[Spread]]&lt;=15,"Medium","High"))</f>
        <v>Low</v>
      </c>
      <c r="L2537" s="27" t="str">
        <f>IF(StockData[[#This Row],[Spread]] &gt; AVERAGE(StockData[Spread]) * 1.2, "High", IF(StockData[[#This Row],[Spread]] &lt; AVERAGE(StockData[Spread]) * 0.8, "Low", "Medium"))</f>
        <v>Low</v>
      </c>
      <c r="M2537" s="13">
        <f>(StockData[[#This Row],[close]] - StockData[[#This Row],[open]] )/ StockData[[#This Row],[open]]</f>
        <v>-4.345901573377265E-3</v>
      </c>
      <c r="N2537" s="27">
        <f>IF(StockData[[#This Row],[change%]] &gt; 0.02, 0.9, IF(StockData[[#This Row],[change%]] &lt; -0.02, -0.9, 0))</f>
        <v>0</v>
      </c>
      <c r="O2537" s="27" t="str">
        <f>IF(StockData[[#This Row],[sentiment score]] &gt; 0.5, "Positive", IF(StockData[[#This Row],[sentiment score]] &lt; -0.5, "Negative", "Neutral"))</f>
        <v>Neutral</v>
      </c>
    </row>
    <row r="2538" spans="1:15" x14ac:dyDescent="0.3">
      <c r="A2538" s="1">
        <v>42150</v>
      </c>
      <c r="B2538" s="2">
        <v>247.68</v>
      </c>
      <c r="C2538" s="2">
        <v>252</v>
      </c>
      <c r="D2538" s="2">
        <v>246.5</v>
      </c>
      <c r="E2538" s="2">
        <v>247.45500000000001</v>
      </c>
      <c r="F2538" s="2">
        <v>3498682</v>
      </c>
      <c r="G2538" s="27" t="str">
        <f>TEXT(StockData[[#This Row],[Date]],"dddd")</f>
        <v>Tuesday</v>
      </c>
      <c r="H2538" s="27" t="str">
        <f>TEXT(StockData[[#This Row],[Date]],"mmm yyyy")</f>
        <v>May 2015</v>
      </c>
      <c r="I2538" s="2">
        <f>StockData[[#This Row],[high]] - StockData[[#This Row],[low]]</f>
        <v>5.5</v>
      </c>
      <c r="J2538" s="27" t="str">
        <f>IF(StockData[[#This Row],[high]]=_xlfn.MAXIFS(StockData[high],StockData[Date],"&lt;="&amp;StockData[[#This Row],[Date]]),"New High","Repeat")</f>
        <v>Repeat</v>
      </c>
      <c r="K2538" s="27" t="str">
        <f>IF(StockData[[#This Row],[Spread]]&lt;5,"Low",IF(StockData[[#This Row],[Spread]]&lt;=15,"Medium","High"))</f>
        <v>Medium</v>
      </c>
      <c r="L2538" s="27" t="str">
        <f>IF(StockData[[#This Row],[Spread]] &gt; AVERAGE(StockData[Spread]) * 1.2, "High", IF(StockData[[#This Row],[Spread]] &lt; AVERAGE(StockData[Spread]) * 0.8, "Low", "Medium"))</f>
        <v>Low</v>
      </c>
      <c r="M2538" s="13">
        <f>(StockData[[#This Row],[close]] - StockData[[#This Row],[open]] )/ StockData[[#This Row],[open]]</f>
        <v>-9.0843023255811654E-4</v>
      </c>
      <c r="N2538" s="27">
        <f>IF(StockData[[#This Row],[change%]] &gt; 0.02, 0.9, IF(StockData[[#This Row],[change%]] &lt; -0.02, -0.9, 0))</f>
        <v>0</v>
      </c>
      <c r="O2538" s="27" t="str">
        <f>IF(StockData[[#This Row],[sentiment score]] &gt; 0.5, "Positive", IF(StockData[[#This Row],[sentiment score]] &lt; -0.5, "Negative", "Neutral"))</f>
        <v>Neutral</v>
      </c>
    </row>
    <row r="2539" spans="1:15" x14ac:dyDescent="0.3">
      <c r="A2539" s="1">
        <v>42146</v>
      </c>
      <c r="B2539" s="2">
        <v>245.38</v>
      </c>
      <c r="C2539" s="2">
        <v>248.6</v>
      </c>
      <c r="D2539" s="2">
        <v>245.01</v>
      </c>
      <c r="E2539" s="2">
        <v>247.73</v>
      </c>
      <c r="F2539" s="2">
        <v>2223089</v>
      </c>
      <c r="G2539" s="27" t="str">
        <f>TEXT(StockData[[#This Row],[Date]],"dddd")</f>
        <v>Friday</v>
      </c>
      <c r="H2539" s="27" t="str">
        <f>TEXT(StockData[[#This Row],[Date]],"mmm yyyy")</f>
        <v>May 2015</v>
      </c>
      <c r="I2539" s="2">
        <f>StockData[[#This Row],[high]] - StockData[[#This Row],[low]]</f>
        <v>3.5900000000000034</v>
      </c>
      <c r="J2539" s="27" t="str">
        <f>IF(StockData[[#This Row],[high]]=_xlfn.MAXIFS(StockData[high],StockData[Date],"&lt;="&amp;StockData[[#This Row],[Date]]),"New High","Repeat")</f>
        <v>Repeat</v>
      </c>
      <c r="K2539" s="27" t="str">
        <f>IF(StockData[[#This Row],[Spread]]&lt;5,"Low",IF(StockData[[#This Row],[Spread]]&lt;=15,"Medium","High"))</f>
        <v>Low</v>
      </c>
      <c r="L2539" s="27" t="str">
        <f>IF(StockData[[#This Row],[Spread]] &gt; AVERAGE(StockData[Spread]) * 1.2, "High", IF(StockData[[#This Row],[Spread]] &lt; AVERAGE(StockData[Spread]) * 0.8, "Low", "Medium"))</f>
        <v>Low</v>
      </c>
      <c r="M2539" s="13">
        <f>(StockData[[#This Row],[close]] - StockData[[#This Row],[open]] )/ StockData[[#This Row],[open]]</f>
        <v>9.5769826391718729E-3</v>
      </c>
      <c r="N2539" s="27">
        <f>IF(StockData[[#This Row],[change%]] &gt; 0.02, 0.9, IF(StockData[[#This Row],[change%]] &lt; -0.02, -0.9, 0))</f>
        <v>0</v>
      </c>
      <c r="O2539" s="27" t="str">
        <f>IF(StockData[[#This Row],[sentiment score]] &gt; 0.5, "Positive", IF(StockData[[#This Row],[sentiment score]] &lt; -0.5, "Negative", "Neutral"))</f>
        <v>Neutral</v>
      </c>
    </row>
    <row r="2540" spans="1:15" x14ac:dyDescent="0.3">
      <c r="A2540" s="1">
        <v>42145</v>
      </c>
      <c r="B2540" s="2">
        <v>243.03</v>
      </c>
      <c r="C2540" s="2">
        <v>246.62</v>
      </c>
      <c r="D2540" s="2">
        <v>242.35740000000001</v>
      </c>
      <c r="E2540" s="2">
        <v>245.62</v>
      </c>
      <c r="F2540" s="2">
        <v>1970643</v>
      </c>
      <c r="G2540" s="27" t="str">
        <f>TEXT(StockData[[#This Row],[Date]],"dddd")</f>
        <v>Thursday</v>
      </c>
      <c r="H2540" s="27" t="str">
        <f>TEXT(StockData[[#This Row],[Date]],"mmm yyyy")</f>
        <v>May 2015</v>
      </c>
      <c r="I2540" s="2">
        <f>StockData[[#This Row],[high]] - StockData[[#This Row],[low]]</f>
        <v>4.262599999999992</v>
      </c>
      <c r="J2540" s="27" t="str">
        <f>IF(StockData[[#This Row],[high]]=_xlfn.MAXIFS(StockData[high],StockData[Date],"&lt;="&amp;StockData[[#This Row],[Date]]),"New High","Repeat")</f>
        <v>Repeat</v>
      </c>
      <c r="K2540" s="27" t="str">
        <f>IF(StockData[[#This Row],[Spread]]&lt;5,"Low",IF(StockData[[#This Row],[Spread]]&lt;=15,"Medium","High"))</f>
        <v>Low</v>
      </c>
      <c r="L2540" s="27" t="str">
        <f>IF(StockData[[#This Row],[Spread]] &gt; AVERAGE(StockData[Spread]) * 1.2, "High", IF(StockData[[#This Row],[Spread]] &lt; AVERAGE(StockData[Spread]) * 0.8, "Low", "Medium"))</f>
        <v>Low</v>
      </c>
      <c r="M2540" s="13">
        <f>(StockData[[#This Row],[close]] - StockData[[#This Row],[open]] )/ StockData[[#This Row],[open]]</f>
        <v>1.0657120520100413E-2</v>
      </c>
      <c r="N2540" s="27">
        <f>IF(StockData[[#This Row],[change%]] &gt; 0.02, 0.9, IF(StockData[[#This Row],[change%]] &lt; -0.02, -0.9, 0))</f>
        <v>0</v>
      </c>
      <c r="O2540" s="27" t="str">
        <f>IF(StockData[[#This Row],[sentiment score]] &gt; 0.5, "Positive", IF(StockData[[#This Row],[sentiment score]] &lt; -0.5, "Negative", "Neutral"))</f>
        <v>Neutral</v>
      </c>
    </row>
    <row r="2541" spans="1:15" x14ac:dyDescent="0.3">
      <c r="A2541" s="1">
        <v>42144</v>
      </c>
      <c r="B2541" s="2">
        <v>247.13</v>
      </c>
      <c r="C2541" s="2">
        <v>247.74</v>
      </c>
      <c r="D2541" s="2">
        <v>241.37209999999999</v>
      </c>
      <c r="E2541" s="2">
        <v>244.35</v>
      </c>
      <c r="F2541" s="2">
        <v>3755569</v>
      </c>
      <c r="G2541" s="27" t="str">
        <f>TEXT(StockData[[#This Row],[Date]],"dddd")</f>
        <v>Wednesday</v>
      </c>
      <c r="H2541" s="27" t="str">
        <f>TEXT(StockData[[#This Row],[Date]],"mmm yyyy")</f>
        <v>May 2015</v>
      </c>
      <c r="I2541" s="2">
        <f>StockData[[#This Row],[high]] - StockData[[#This Row],[low]]</f>
        <v>6.3679000000000201</v>
      </c>
      <c r="J2541" s="27" t="str">
        <f>IF(StockData[[#This Row],[high]]=_xlfn.MAXIFS(StockData[high],StockData[Date],"&lt;="&amp;StockData[[#This Row],[Date]]),"New High","Repeat")</f>
        <v>Repeat</v>
      </c>
      <c r="K2541" s="27" t="str">
        <f>IF(StockData[[#This Row],[Spread]]&lt;5,"Low",IF(StockData[[#This Row],[Spread]]&lt;=15,"Medium","High"))</f>
        <v>Medium</v>
      </c>
      <c r="L2541" s="27" t="str">
        <f>IF(StockData[[#This Row],[Spread]] &gt; AVERAGE(StockData[Spread]) * 1.2, "High", IF(StockData[[#This Row],[Spread]] &lt; AVERAGE(StockData[Spread]) * 0.8, "Low", "Medium"))</f>
        <v>Low</v>
      </c>
      <c r="M2541" s="13">
        <f>(StockData[[#This Row],[close]] - StockData[[#This Row],[open]] )/ StockData[[#This Row],[open]]</f>
        <v>-1.1249140128677219E-2</v>
      </c>
      <c r="N2541" s="27">
        <f>IF(StockData[[#This Row],[change%]] &gt; 0.02, 0.9, IF(StockData[[#This Row],[change%]] &lt; -0.02, -0.9, 0))</f>
        <v>0</v>
      </c>
      <c r="O2541" s="27" t="str">
        <f>IF(StockData[[#This Row],[sentiment score]] &gt; 0.5, "Positive", IF(StockData[[#This Row],[sentiment score]] &lt; -0.5, "Negative", "Neutral"))</f>
        <v>Neutral</v>
      </c>
    </row>
    <row r="2542" spans="1:15" x14ac:dyDescent="0.3">
      <c r="A2542" s="1">
        <v>42143</v>
      </c>
      <c r="B2542" s="2">
        <v>248.43</v>
      </c>
      <c r="C2542" s="2">
        <v>251</v>
      </c>
      <c r="D2542" s="2">
        <v>246.15</v>
      </c>
      <c r="E2542" s="2">
        <v>247.14</v>
      </c>
      <c r="F2542" s="2">
        <v>3674231</v>
      </c>
      <c r="G2542" s="27" t="str">
        <f>TEXT(StockData[[#This Row],[Date]],"dddd")</f>
        <v>Tuesday</v>
      </c>
      <c r="H2542" s="27" t="str">
        <f>TEXT(StockData[[#This Row],[Date]],"mmm yyyy")</f>
        <v>May 2015</v>
      </c>
      <c r="I2542" s="2">
        <f>StockData[[#This Row],[high]] - StockData[[#This Row],[low]]</f>
        <v>4.8499999999999943</v>
      </c>
      <c r="J2542" s="27" t="str">
        <f>IF(StockData[[#This Row],[high]]=_xlfn.MAXIFS(StockData[high],StockData[Date],"&lt;="&amp;StockData[[#This Row],[Date]]),"New High","Repeat")</f>
        <v>Repeat</v>
      </c>
      <c r="K2542" s="27" t="str">
        <f>IF(StockData[[#This Row],[Spread]]&lt;5,"Low",IF(StockData[[#This Row],[Spread]]&lt;=15,"Medium","High"))</f>
        <v>Low</v>
      </c>
      <c r="L2542" s="27" t="str">
        <f>IF(StockData[[#This Row],[Spread]] &gt; AVERAGE(StockData[Spread]) * 1.2, "High", IF(StockData[[#This Row],[Spread]] &lt; AVERAGE(StockData[Spread]) * 0.8, "Low", "Medium"))</f>
        <v>Low</v>
      </c>
      <c r="M2542" s="13">
        <f>(StockData[[#This Row],[close]] - StockData[[#This Row],[open]] )/ StockData[[#This Row],[open]]</f>
        <v>-5.1926095882140659E-3</v>
      </c>
      <c r="N2542" s="27">
        <f>IF(StockData[[#This Row],[change%]] &gt; 0.02, 0.9, IF(StockData[[#This Row],[change%]] &lt; -0.02, -0.9, 0))</f>
        <v>0</v>
      </c>
      <c r="O2542" s="27" t="str">
        <f>IF(StockData[[#This Row],[sentiment score]] &gt; 0.5, "Positive", IF(StockData[[#This Row],[sentiment score]] &lt; -0.5, "Negative", "Neutral"))</f>
        <v>Neutral</v>
      </c>
    </row>
    <row r="2543" spans="1:15" x14ac:dyDescent="0.3">
      <c r="A2543" s="1">
        <v>42142</v>
      </c>
      <c r="B2543" s="2">
        <v>247</v>
      </c>
      <c r="C2543" s="2">
        <v>249.9</v>
      </c>
      <c r="D2543" s="2">
        <v>246</v>
      </c>
      <c r="E2543" s="2">
        <v>248.75</v>
      </c>
      <c r="F2543" s="2">
        <v>3353212</v>
      </c>
      <c r="G2543" s="27" t="str">
        <f>TEXT(StockData[[#This Row],[Date]],"dddd")</f>
        <v>Monday</v>
      </c>
      <c r="H2543" s="27" t="str">
        <f>TEXT(StockData[[#This Row],[Date]],"mmm yyyy")</f>
        <v>May 2015</v>
      </c>
      <c r="I2543" s="2">
        <f>StockData[[#This Row],[high]] - StockData[[#This Row],[low]]</f>
        <v>3.9000000000000057</v>
      </c>
      <c r="J2543" s="27" t="str">
        <f>IF(StockData[[#This Row],[high]]=_xlfn.MAXIFS(StockData[high],StockData[Date],"&lt;="&amp;StockData[[#This Row],[Date]]),"New High","Repeat")</f>
        <v>Repeat</v>
      </c>
      <c r="K2543" s="27" t="str">
        <f>IF(StockData[[#This Row],[Spread]]&lt;5,"Low",IF(StockData[[#This Row],[Spread]]&lt;=15,"Medium","High"))</f>
        <v>Low</v>
      </c>
      <c r="L2543" s="27" t="str">
        <f>IF(StockData[[#This Row],[Spread]] &gt; AVERAGE(StockData[Spread]) * 1.2, "High", IF(StockData[[#This Row],[Spread]] &lt; AVERAGE(StockData[Spread]) * 0.8, "Low", "Medium"))</f>
        <v>Low</v>
      </c>
      <c r="M2543" s="13">
        <f>(StockData[[#This Row],[close]] - StockData[[#This Row],[open]] )/ StockData[[#This Row],[open]]</f>
        <v>7.0850202429149798E-3</v>
      </c>
      <c r="N2543" s="27">
        <f>IF(StockData[[#This Row],[change%]] &gt; 0.02, 0.9, IF(StockData[[#This Row],[change%]] &lt; -0.02, -0.9, 0))</f>
        <v>0</v>
      </c>
      <c r="O2543" s="27" t="str">
        <f>IF(StockData[[#This Row],[sentiment score]] &gt; 0.5, "Positive", IF(StockData[[#This Row],[sentiment score]] &lt; -0.5, "Negative", "Neutral"))</f>
        <v>Neutral</v>
      </c>
    </row>
    <row r="2544" spans="1:15" x14ac:dyDescent="0.3">
      <c r="A2544" s="1">
        <v>42139</v>
      </c>
      <c r="B2544" s="2">
        <v>243.93</v>
      </c>
      <c r="C2544" s="2">
        <v>249.4</v>
      </c>
      <c r="D2544" s="2">
        <v>242.5</v>
      </c>
      <c r="E2544" s="2">
        <v>248.84</v>
      </c>
      <c r="F2544" s="2">
        <v>4527563</v>
      </c>
      <c r="G2544" s="27" t="str">
        <f>TEXT(StockData[[#This Row],[Date]],"dddd")</f>
        <v>Friday</v>
      </c>
      <c r="H2544" s="27" t="str">
        <f>TEXT(StockData[[#This Row],[Date]],"mmm yyyy")</f>
        <v>May 2015</v>
      </c>
      <c r="I2544" s="2">
        <f>StockData[[#This Row],[high]] - StockData[[#This Row],[low]]</f>
        <v>6.9000000000000057</v>
      </c>
      <c r="J2544" s="27" t="str">
        <f>IF(StockData[[#This Row],[high]]=_xlfn.MAXIFS(StockData[high],StockData[Date],"&lt;="&amp;StockData[[#This Row],[Date]]),"New High","Repeat")</f>
        <v>Repeat</v>
      </c>
      <c r="K2544" s="27" t="str">
        <f>IF(StockData[[#This Row],[Spread]]&lt;5,"Low",IF(StockData[[#This Row],[Spread]]&lt;=15,"Medium","High"))</f>
        <v>Medium</v>
      </c>
      <c r="L2544" s="27" t="str">
        <f>IF(StockData[[#This Row],[Spread]] &gt; AVERAGE(StockData[Spread]) * 1.2, "High", IF(StockData[[#This Row],[Spread]] &lt; AVERAGE(StockData[Spread]) * 0.8, "Low", "Medium"))</f>
        <v>Low</v>
      </c>
      <c r="M2544" s="13">
        <f>(StockData[[#This Row],[close]] - StockData[[#This Row],[open]] )/ StockData[[#This Row],[open]]</f>
        <v>2.012872545402368E-2</v>
      </c>
      <c r="N2544" s="27">
        <f>IF(StockData[[#This Row],[change%]] &gt; 0.02, 0.9, IF(StockData[[#This Row],[change%]] &lt; -0.02, -0.9, 0))</f>
        <v>0.9</v>
      </c>
      <c r="O2544" s="27" t="str">
        <f>IF(StockData[[#This Row],[sentiment score]] &gt; 0.5, "Positive", IF(StockData[[#This Row],[sentiment score]] &lt; -0.5, "Negative", "Neutral"))</f>
        <v>Positive</v>
      </c>
    </row>
    <row r="2545" spans="1:15" x14ac:dyDescent="0.3">
      <c r="A2545" s="1">
        <v>42138</v>
      </c>
      <c r="B2545" s="2">
        <v>244.82</v>
      </c>
      <c r="C2545" s="2">
        <v>244.89</v>
      </c>
      <c r="D2545" s="2">
        <v>241.25</v>
      </c>
      <c r="E2545" s="2">
        <v>244.1</v>
      </c>
      <c r="F2545" s="2">
        <v>2895936</v>
      </c>
      <c r="G2545" s="27" t="str">
        <f>TEXT(StockData[[#This Row],[Date]],"dddd")</f>
        <v>Thursday</v>
      </c>
      <c r="H2545" s="27" t="str">
        <f>TEXT(StockData[[#This Row],[Date]],"mmm yyyy")</f>
        <v>May 2015</v>
      </c>
      <c r="I2545" s="2">
        <f>StockData[[#This Row],[high]] - StockData[[#This Row],[low]]</f>
        <v>3.6399999999999864</v>
      </c>
      <c r="J2545" s="27" t="str">
        <f>IF(StockData[[#This Row],[high]]=_xlfn.MAXIFS(StockData[high],StockData[Date],"&lt;="&amp;StockData[[#This Row],[Date]]),"New High","Repeat")</f>
        <v>Repeat</v>
      </c>
      <c r="K2545" s="27" t="str">
        <f>IF(StockData[[#This Row],[Spread]]&lt;5,"Low",IF(StockData[[#This Row],[Spread]]&lt;=15,"Medium","High"))</f>
        <v>Low</v>
      </c>
      <c r="L2545" s="27" t="str">
        <f>IF(StockData[[#This Row],[Spread]] &gt; AVERAGE(StockData[Spread]) * 1.2, "High", IF(StockData[[#This Row],[Spread]] &lt; AVERAGE(StockData[Spread]) * 0.8, "Low", "Medium"))</f>
        <v>Low</v>
      </c>
      <c r="M2545" s="13">
        <f>(StockData[[#This Row],[close]] - StockData[[#This Row],[open]] )/ StockData[[#This Row],[open]]</f>
        <v>-2.9409361980230328E-3</v>
      </c>
      <c r="N2545" s="27">
        <f>IF(StockData[[#This Row],[change%]] &gt; 0.02, 0.9, IF(StockData[[#This Row],[change%]] &lt; -0.02, -0.9, 0))</f>
        <v>0</v>
      </c>
      <c r="O2545" s="27" t="str">
        <f>IF(StockData[[#This Row],[sentiment score]] &gt; 0.5, "Positive", IF(StockData[[#This Row],[sentiment score]] &lt; -0.5, "Negative", "Neutral"))</f>
        <v>Neutral</v>
      </c>
    </row>
    <row r="2546" spans="1:15" x14ac:dyDescent="0.3">
      <c r="A2546" s="1">
        <v>42137</v>
      </c>
      <c r="B2546" s="2">
        <v>247.61</v>
      </c>
      <c r="C2546" s="2">
        <v>248.3</v>
      </c>
      <c r="D2546" s="2">
        <v>242.25</v>
      </c>
      <c r="E2546" s="2">
        <v>243.18</v>
      </c>
      <c r="F2546" s="2">
        <v>5440165</v>
      </c>
      <c r="G2546" s="27" t="str">
        <f>TEXT(StockData[[#This Row],[Date]],"dddd")</f>
        <v>Wednesday</v>
      </c>
      <c r="H2546" s="27" t="str">
        <f>TEXT(StockData[[#This Row],[Date]],"mmm yyyy")</f>
        <v>May 2015</v>
      </c>
      <c r="I2546" s="2">
        <f>StockData[[#This Row],[high]] - StockData[[#This Row],[low]]</f>
        <v>6.0500000000000114</v>
      </c>
      <c r="J2546" s="27" t="str">
        <f>IF(StockData[[#This Row],[high]]=_xlfn.MAXIFS(StockData[high],StockData[Date],"&lt;="&amp;StockData[[#This Row],[Date]]),"New High","Repeat")</f>
        <v>Repeat</v>
      </c>
      <c r="K2546" s="27" t="str">
        <f>IF(StockData[[#This Row],[Spread]]&lt;5,"Low",IF(StockData[[#This Row],[Spread]]&lt;=15,"Medium","High"))</f>
        <v>Medium</v>
      </c>
      <c r="L2546" s="27" t="str">
        <f>IF(StockData[[#This Row],[Spread]] &gt; AVERAGE(StockData[Spread]) * 1.2, "High", IF(StockData[[#This Row],[Spread]] &lt; AVERAGE(StockData[Spread]) * 0.8, "Low", "Medium"))</f>
        <v>Low</v>
      </c>
      <c r="M2546" s="13">
        <f>(StockData[[#This Row],[close]] - StockData[[#This Row],[open]] )/ StockData[[#This Row],[open]]</f>
        <v>-1.7891038326400415E-2</v>
      </c>
      <c r="N2546" s="27">
        <f>IF(StockData[[#This Row],[change%]] &gt; 0.02, 0.9, IF(StockData[[#This Row],[change%]] &lt; -0.02, -0.9, 0))</f>
        <v>0</v>
      </c>
      <c r="O2546" s="27" t="str">
        <f>IF(StockData[[#This Row],[sentiment score]] &gt; 0.5, "Positive", IF(StockData[[#This Row],[sentiment score]] &lt; -0.5, "Negative", "Neutral"))</f>
        <v>Neutral</v>
      </c>
    </row>
    <row r="2547" spans="1:15" x14ac:dyDescent="0.3">
      <c r="A2547" s="1">
        <v>42136</v>
      </c>
      <c r="B2547" s="2">
        <v>240.11</v>
      </c>
      <c r="C2547" s="2">
        <v>246.35</v>
      </c>
      <c r="D2547" s="2">
        <v>238.19</v>
      </c>
      <c r="E2547" s="2">
        <v>244.74</v>
      </c>
      <c r="F2547" s="2">
        <v>6363429</v>
      </c>
      <c r="G2547" s="27" t="str">
        <f>TEXT(StockData[[#This Row],[Date]],"dddd")</f>
        <v>Tuesday</v>
      </c>
      <c r="H2547" s="27" t="str">
        <f>TEXT(StockData[[#This Row],[Date]],"mmm yyyy")</f>
        <v>May 2015</v>
      </c>
      <c r="I2547" s="2">
        <f>StockData[[#This Row],[high]] - StockData[[#This Row],[low]]</f>
        <v>8.1599999999999966</v>
      </c>
      <c r="J2547" s="27" t="str">
        <f>IF(StockData[[#This Row],[high]]=_xlfn.MAXIFS(StockData[high],StockData[Date],"&lt;="&amp;StockData[[#This Row],[Date]]),"New High","Repeat")</f>
        <v>Repeat</v>
      </c>
      <c r="K2547" s="27" t="str">
        <f>IF(StockData[[#This Row],[Spread]]&lt;5,"Low",IF(StockData[[#This Row],[Spread]]&lt;=15,"Medium","High"))</f>
        <v>Medium</v>
      </c>
      <c r="L2547" s="27" t="str">
        <f>IF(StockData[[#This Row],[Spread]] &gt; AVERAGE(StockData[Spread]) * 1.2, "High", IF(StockData[[#This Row],[Spread]] &lt; AVERAGE(StockData[Spread]) * 0.8, "Low", "Medium"))</f>
        <v>Low</v>
      </c>
      <c r="M2547" s="13">
        <f>(StockData[[#This Row],[close]] - StockData[[#This Row],[open]] )/ StockData[[#This Row],[open]]</f>
        <v>1.9282828703510869E-2</v>
      </c>
      <c r="N2547" s="27">
        <f>IF(StockData[[#This Row],[change%]] &gt; 0.02, 0.9, IF(StockData[[#This Row],[change%]] &lt; -0.02, -0.9, 0))</f>
        <v>0</v>
      </c>
      <c r="O2547" s="27" t="str">
        <f>IF(StockData[[#This Row],[sentiment score]] &gt; 0.5, "Positive", IF(StockData[[#This Row],[sentiment score]] &lt; -0.5, "Negative", "Neutral"))</f>
        <v>Neutral</v>
      </c>
    </row>
    <row r="2548" spans="1:15" x14ac:dyDescent="0.3">
      <c r="A2548" s="1">
        <v>42135</v>
      </c>
      <c r="B2548" s="2">
        <v>236.29</v>
      </c>
      <c r="C2548" s="2">
        <v>242.88</v>
      </c>
      <c r="D2548" s="2">
        <v>235.31</v>
      </c>
      <c r="E2548" s="2">
        <v>239.49</v>
      </c>
      <c r="F2548" s="2">
        <v>5672262</v>
      </c>
      <c r="G2548" s="27" t="str">
        <f>TEXT(StockData[[#This Row],[Date]],"dddd")</f>
        <v>Monday</v>
      </c>
      <c r="H2548" s="27" t="str">
        <f>TEXT(StockData[[#This Row],[Date]],"mmm yyyy")</f>
        <v>May 2015</v>
      </c>
      <c r="I2548" s="2">
        <f>StockData[[#This Row],[high]] - StockData[[#This Row],[low]]</f>
        <v>7.5699999999999932</v>
      </c>
      <c r="J2548" s="27" t="str">
        <f>IF(StockData[[#This Row],[high]]=_xlfn.MAXIFS(StockData[high],StockData[Date],"&lt;="&amp;StockData[[#This Row],[Date]]),"New High","Repeat")</f>
        <v>Repeat</v>
      </c>
      <c r="K2548" s="27" t="str">
        <f>IF(StockData[[#This Row],[Spread]]&lt;5,"Low",IF(StockData[[#This Row],[Spread]]&lt;=15,"Medium","High"))</f>
        <v>Medium</v>
      </c>
      <c r="L2548" s="27" t="str">
        <f>IF(StockData[[#This Row],[Spread]] &gt; AVERAGE(StockData[Spread]) * 1.2, "High", IF(StockData[[#This Row],[Spread]] &lt; AVERAGE(StockData[Spread]) * 0.8, "Low", "Medium"))</f>
        <v>Low</v>
      </c>
      <c r="M2548" s="13">
        <f>(StockData[[#This Row],[close]] - StockData[[#This Row],[open]] )/ StockData[[#This Row],[open]]</f>
        <v>1.3542680604342194E-2</v>
      </c>
      <c r="N2548" s="27">
        <f>IF(StockData[[#This Row],[change%]] &gt; 0.02, 0.9, IF(StockData[[#This Row],[change%]] &lt; -0.02, -0.9, 0))</f>
        <v>0</v>
      </c>
      <c r="O2548" s="27" t="str">
        <f>IF(StockData[[#This Row],[sentiment score]] &gt; 0.5, "Positive", IF(StockData[[#This Row],[sentiment score]] &lt; -0.5, "Negative", "Neutral"))</f>
        <v>Neutral</v>
      </c>
    </row>
    <row r="2549" spans="1:15" x14ac:dyDescent="0.3">
      <c r="A2549" s="1">
        <v>42132</v>
      </c>
      <c r="B2549" s="2">
        <v>235.99</v>
      </c>
      <c r="C2549" s="2">
        <v>238.40989999999999</v>
      </c>
      <c r="D2549" s="2">
        <v>233.7</v>
      </c>
      <c r="E2549" s="2">
        <v>236.61</v>
      </c>
      <c r="F2549" s="2">
        <v>4668236</v>
      </c>
      <c r="G2549" s="27" t="str">
        <f>TEXT(StockData[[#This Row],[Date]],"dddd")</f>
        <v>Friday</v>
      </c>
      <c r="H2549" s="27" t="str">
        <f>TEXT(StockData[[#This Row],[Date]],"mmm yyyy")</f>
        <v>May 2015</v>
      </c>
      <c r="I2549" s="2">
        <f>StockData[[#This Row],[high]] - StockData[[#This Row],[low]]</f>
        <v>4.7099000000000046</v>
      </c>
      <c r="J2549" s="27" t="str">
        <f>IF(StockData[[#This Row],[high]]=_xlfn.MAXIFS(StockData[high],StockData[Date],"&lt;="&amp;StockData[[#This Row],[Date]]),"New High","Repeat")</f>
        <v>Repeat</v>
      </c>
      <c r="K2549" s="27" t="str">
        <f>IF(StockData[[#This Row],[Spread]]&lt;5,"Low",IF(StockData[[#This Row],[Spread]]&lt;=15,"Medium","High"))</f>
        <v>Low</v>
      </c>
      <c r="L2549" s="27" t="str">
        <f>IF(StockData[[#This Row],[Spread]] &gt; AVERAGE(StockData[Spread]) * 1.2, "High", IF(StockData[[#This Row],[Spread]] &lt; AVERAGE(StockData[Spread]) * 0.8, "Low", "Medium"))</f>
        <v>Low</v>
      </c>
      <c r="M2549" s="13">
        <f>(StockData[[#This Row],[close]] - StockData[[#This Row],[open]] )/ StockData[[#This Row],[open]]</f>
        <v>2.627229967371518E-3</v>
      </c>
      <c r="N2549" s="27">
        <f>IF(StockData[[#This Row],[change%]] &gt; 0.02, 0.9, IF(StockData[[#This Row],[change%]] &lt; -0.02, -0.9, 0))</f>
        <v>0</v>
      </c>
      <c r="O2549" s="27" t="str">
        <f>IF(StockData[[#This Row],[sentiment score]] &gt; 0.5, "Positive", IF(StockData[[#This Row],[sentiment score]] &lt; -0.5, "Negative", "Neutral"))</f>
        <v>Neutral</v>
      </c>
    </row>
    <row r="2550" spans="1:15" x14ac:dyDescent="0.3">
      <c r="A2550" s="1">
        <v>42131</v>
      </c>
      <c r="B2550" s="2">
        <v>221</v>
      </c>
      <c r="C2550" s="2">
        <v>237.48</v>
      </c>
      <c r="D2550" s="2">
        <v>220.25</v>
      </c>
      <c r="E2550" s="2">
        <v>236.8</v>
      </c>
      <c r="F2550" s="2">
        <v>9455909</v>
      </c>
      <c r="G2550" s="27" t="str">
        <f>TEXT(StockData[[#This Row],[Date]],"dddd")</f>
        <v>Thursday</v>
      </c>
      <c r="H2550" s="27" t="str">
        <f>TEXT(StockData[[#This Row],[Date]],"mmm yyyy")</f>
        <v>May 2015</v>
      </c>
      <c r="I2550" s="2">
        <f>StockData[[#This Row],[high]] - StockData[[#This Row],[low]]</f>
        <v>17.22999999999999</v>
      </c>
      <c r="J2550" s="27" t="str">
        <f>IF(StockData[[#This Row],[high]]=_xlfn.MAXIFS(StockData[high],StockData[Date],"&lt;="&amp;StockData[[#This Row],[Date]]),"New High","Repeat")</f>
        <v>Repeat</v>
      </c>
      <c r="K2550" s="27" t="str">
        <f>IF(StockData[[#This Row],[Spread]]&lt;5,"Low",IF(StockData[[#This Row],[Spread]]&lt;=15,"Medium","High"))</f>
        <v>High</v>
      </c>
      <c r="L2550" s="27" t="str">
        <f>IF(StockData[[#This Row],[Spread]] &gt; AVERAGE(StockData[Spread]) * 1.2, "High", IF(StockData[[#This Row],[Spread]] &lt; AVERAGE(StockData[Spread]) * 0.8, "Low", "Medium"))</f>
        <v>High</v>
      </c>
      <c r="M2550" s="13">
        <f>(StockData[[#This Row],[close]] - StockData[[#This Row],[open]] )/ StockData[[#This Row],[open]]</f>
        <v>7.1493212669683309E-2</v>
      </c>
      <c r="N2550" s="27">
        <f>IF(StockData[[#This Row],[change%]] &gt; 0.02, 0.9, IF(StockData[[#This Row],[change%]] &lt; -0.02, -0.9, 0))</f>
        <v>0.9</v>
      </c>
      <c r="O2550" s="27" t="str">
        <f>IF(StockData[[#This Row],[sentiment score]] &gt; 0.5, "Positive", IF(StockData[[#This Row],[sentiment score]] &lt; -0.5, "Negative", "Neutral"))</f>
        <v>Positive</v>
      </c>
    </row>
    <row r="2551" spans="1:15" x14ac:dyDescent="0.3">
      <c r="A2551" s="1">
        <v>42130</v>
      </c>
      <c r="B2551" s="2">
        <v>234.1</v>
      </c>
      <c r="C2551" s="2">
        <v>234.47</v>
      </c>
      <c r="D2551" s="2">
        <v>228.2</v>
      </c>
      <c r="E2551" s="2">
        <v>230.43</v>
      </c>
      <c r="F2551" s="2">
        <v>5270933</v>
      </c>
      <c r="G2551" s="27" t="str">
        <f>TEXT(StockData[[#This Row],[Date]],"dddd")</f>
        <v>Wednesday</v>
      </c>
      <c r="H2551" s="27" t="str">
        <f>TEXT(StockData[[#This Row],[Date]],"mmm yyyy")</f>
        <v>May 2015</v>
      </c>
      <c r="I2551" s="2">
        <f>StockData[[#This Row],[high]] - StockData[[#This Row],[low]]</f>
        <v>6.2700000000000102</v>
      </c>
      <c r="J2551" s="27" t="str">
        <f>IF(StockData[[#This Row],[high]]=_xlfn.MAXIFS(StockData[high],StockData[Date],"&lt;="&amp;StockData[[#This Row],[Date]]),"New High","Repeat")</f>
        <v>Repeat</v>
      </c>
      <c r="K2551" s="27" t="str">
        <f>IF(StockData[[#This Row],[Spread]]&lt;5,"Low",IF(StockData[[#This Row],[Spread]]&lt;=15,"Medium","High"))</f>
        <v>Medium</v>
      </c>
      <c r="L2551" s="27" t="str">
        <f>IF(StockData[[#This Row],[Spread]] &gt; AVERAGE(StockData[Spread]) * 1.2, "High", IF(StockData[[#This Row],[Spread]] &lt; AVERAGE(StockData[Spread]) * 0.8, "Low", "Medium"))</f>
        <v>Low</v>
      </c>
      <c r="M2551" s="13">
        <f>(StockData[[#This Row],[close]] - StockData[[#This Row],[open]] )/ StockData[[#This Row],[open]]</f>
        <v>-1.5677061085006355E-2</v>
      </c>
      <c r="N2551" s="27">
        <f>IF(StockData[[#This Row],[change%]] &gt; 0.02, 0.9, IF(StockData[[#This Row],[change%]] &lt; -0.02, -0.9, 0))</f>
        <v>0</v>
      </c>
      <c r="O2551" s="27" t="str">
        <f>IF(StockData[[#This Row],[sentiment score]] &gt; 0.5, "Positive", IF(StockData[[#This Row],[sentiment score]] &lt; -0.5, "Negative", "Neutral"))</f>
        <v>Neutral</v>
      </c>
    </row>
    <row r="2552" spans="1:15" x14ac:dyDescent="0.3">
      <c r="A2552" s="1">
        <v>42129</v>
      </c>
      <c r="B2552" s="2">
        <v>237.76</v>
      </c>
      <c r="C2552" s="2">
        <v>239.5</v>
      </c>
      <c r="D2552" s="2">
        <v>229.13</v>
      </c>
      <c r="E2552" s="2">
        <v>232.95</v>
      </c>
      <c r="F2552" s="2">
        <v>5796873</v>
      </c>
      <c r="G2552" s="27" t="str">
        <f>TEXT(StockData[[#This Row],[Date]],"dddd")</f>
        <v>Tuesday</v>
      </c>
      <c r="H2552" s="27" t="str">
        <f>TEXT(StockData[[#This Row],[Date]],"mmm yyyy")</f>
        <v>May 2015</v>
      </c>
      <c r="I2552" s="2">
        <f>StockData[[#This Row],[high]] - StockData[[#This Row],[low]]</f>
        <v>10.370000000000005</v>
      </c>
      <c r="J2552" s="27" t="str">
        <f>IF(StockData[[#This Row],[high]]=_xlfn.MAXIFS(StockData[high],StockData[Date],"&lt;="&amp;StockData[[#This Row],[Date]]),"New High","Repeat")</f>
        <v>Repeat</v>
      </c>
      <c r="K2552" s="27" t="str">
        <f>IF(StockData[[#This Row],[Spread]]&lt;5,"Low",IF(StockData[[#This Row],[Spread]]&lt;=15,"Medium","High"))</f>
        <v>Medium</v>
      </c>
      <c r="L2552" s="27" t="str">
        <f>IF(StockData[[#This Row],[Spread]] &gt; AVERAGE(StockData[Spread]) * 1.2, "High", IF(StockData[[#This Row],[Spread]] &lt; AVERAGE(StockData[Spread]) * 0.8, "Low", "Medium"))</f>
        <v>Low</v>
      </c>
      <c r="M2552" s="13">
        <f>(StockData[[#This Row],[close]] - StockData[[#This Row],[open]] )/ StockData[[#This Row],[open]]</f>
        <v>-2.0230484522207277E-2</v>
      </c>
      <c r="N2552" s="27">
        <f>IF(StockData[[#This Row],[change%]] &gt; 0.02, 0.9, IF(StockData[[#This Row],[change%]] &lt; -0.02, -0.9, 0))</f>
        <v>-0.9</v>
      </c>
      <c r="O2552" s="27" t="str">
        <f>IF(StockData[[#This Row],[sentiment score]] &gt; 0.5, "Positive", IF(StockData[[#This Row],[sentiment score]] &lt; -0.5, "Negative", "Neutral"))</f>
        <v>Negative</v>
      </c>
    </row>
    <row r="2553" spans="1:15" x14ac:dyDescent="0.3">
      <c r="A2553" s="1">
        <v>42128</v>
      </c>
      <c r="B2553" s="2">
        <v>228.18</v>
      </c>
      <c r="C2553" s="2">
        <v>234.73</v>
      </c>
      <c r="D2553" s="2">
        <v>227.11</v>
      </c>
      <c r="E2553" s="2">
        <v>230.51</v>
      </c>
      <c r="F2553" s="2">
        <v>4434596</v>
      </c>
      <c r="G2553" s="27" t="str">
        <f>TEXT(StockData[[#This Row],[Date]],"dddd")</f>
        <v>Monday</v>
      </c>
      <c r="H2553" s="27" t="str">
        <f>TEXT(StockData[[#This Row],[Date]],"mmm yyyy")</f>
        <v>May 2015</v>
      </c>
      <c r="I2553" s="2">
        <f>StockData[[#This Row],[high]] - StockData[[#This Row],[low]]</f>
        <v>7.6199999999999761</v>
      </c>
      <c r="J2553" s="27" t="str">
        <f>IF(StockData[[#This Row],[high]]=_xlfn.MAXIFS(StockData[high],StockData[Date],"&lt;="&amp;StockData[[#This Row],[Date]]),"New High","Repeat")</f>
        <v>Repeat</v>
      </c>
      <c r="K2553" s="27" t="str">
        <f>IF(StockData[[#This Row],[Spread]]&lt;5,"Low",IF(StockData[[#This Row],[Spread]]&lt;=15,"Medium","High"))</f>
        <v>Medium</v>
      </c>
      <c r="L2553" s="27" t="str">
        <f>IF(StockData[[#This Row],[Spread]] &gt; AVERAGE(StockData[Spread]) * 1.2, "High", IF(StockData[[#This Row],[Spread]] &lt; AVERAGE(StockData[Spread]) * 0.8, "Low", "Medium"))</f>
        <v>Low</v>
      </c>
      <c r="M2553" s="13">
        <f>(StockData[[#This Row],[close]] - StockData[[#This Row],[open]] )/ StockData[[#This Row],[open]]</f>
        <v>1.0211236742922184E-2</v>
      </c>
      <c r="N2553" s="27">
        <f>IF(StockData[[#This Row],[change%]] &gt; 0.02, 0.9, IF(StockData[[#This Row],[change%]] &lt; -0.02, -0.9, 0))</f>
        <v>0</v>
      </c>
      <c r="O2553" s="27" t="str">
        <f>IF(StockData[[#This Row],[sentiment score]] &gt; 0.5, "Positive", IF(StockData[[#This Row],[sentiment score]] &lt; -0.5, "Negative", "Neutral"))</f>
        <v>Neutral</v>
      </c>
    </row>
    <row r="2554" spans="1:15" x14ac:dyDescent="0.3">
      <c r="A2554" s="1">
        <v>42125</v>
      </c>
      <c r="B2554" s="2">
        <v>229.94</v>
      </c>
      <c r="C2554" s="2">
        <v>231.77</v>
      </c>
      <c r="D2554" s="2">
        <v>220.405</v>
      </c>
      <c r="E2554" s="2">
        <v>226.03</v>
      </c>
      <c r="F2554" s="2">
        <v>5281689</v>
      </c>
      <c r="G2554" s="27" t="str">
        <f>TEXT(StockData[[#This Row],[Date]],"dddd")</f>
        <v>Friday</v>
      </c>
      <c r="H2554" s="27" t="str">
        <f>TEXT(StockData[[#This Row],[Date]],"mmm yyyy")</f>
        <v>May 2015</v>
      </c>
      <c r="I2554" s="2">
        <f>StockData[[#This Row],[high]] - StockData[[#This Row],[low]]</f>
        <v>11.365000000000009</v>
      </c>
      <c r="J2554" s="27" t="str">
        <f>IF(StockData[[#This Row],[high]]=_xlfn.MAXIFS(StockData[high],StockData[Date],"&lt;="&amp;StockData[[#This Row],[Date]]),"New High","Repeat")</f>
        <v>Repeat</v>
      </c>
      <c r="K2554" s="27" t="str">
        <f>IF(StockData[[#This Row],[Spread]]&lt;5,"Low",IF(StockData[[#This Row],[Spread]]&lt;=15,"Medium","High"))</f>
        <v>Medium</v>
      </c>
      <c r="L2554" s="27" t="str">
        <f>IF(StockData[[#This Row],[Spread]] &gt; AVERAGE(StockData[Spread]) * 1.2, "High", IF(StockData[[#This Row],[Spread]] &lt; AVERAGE(StockData[Spread]) * 0.8, "Low", "Medium"))</f>
        <v>Medium</v>
      </c>
      <c r="M2554" s="13">
        <f>(StockData[[#This Row],[close]] - StockData[[#This Row],[open]] )/ StockData[[#This Row],[open]]</f>
        <v>-1.700443593981037E-2</v>
      </c>
      <c r="N2554" s="27">
        <f>IF(StockData[[#This Row],[change%]] &gt; 0.02, 0.9, IF(StockData[[#This Row],[change%]] &lt; -0.02, -0.9, 0))</f>
        <v>0</v>
      </c>
      <c r="O2554" s="27" t="str">
        <f>IF(StockData[[#This Row],[sentiment score]] &gt; 0.5, "Positive", IF(StockData[[#This Row],[sentiment score]] &lt; -0.5, "Negative", "Neutral"))</f>
        <v>Neutral</v>
      </c>
    </row>
    <row r="2555" spans="1:15" x14ac:dyDescent="0.3">
      <c r="A2555" s="1">
        <v>42124</v>
      </c>
      <c r="B2555" s="2">
        <v>230.39</v>
      </c>
      <c r="C2555" s="2">
        <v>232.89</v>
      </c>
      <c r="D2555" s="2">
        <v>225.17</v>
      </c>
      <c r="E2555" s="2">
        <v>226.05</v>
      </c>
      <c r="F2555" s="2">
        <v>3911857</v>
      </c>
      <c r="G2555" s="27" t="str">
        <f>TEXT(StockData[[#This Row],[Date]],"dddd")</f>
        <v>Thursday</v>
      </c>
      <c r="H2555" s="27" t="str">
        <f>TEXT(StockData[[#This Row],[Date]],"mmm yyyy")</f>
        <v>Apr 2015</v>
      </c>
      <c r="I2555" s="2">
        <f>StockData[[#This Row],[high]] - StockData[[#This Row],[low]]</f>
        <v>7.7199999999999989</v>
      </c>
      <c r="J2555" s="27" t="str">
        <f>IF(StockData[[#This Row],[high]]=_xlfn.MAXIFS(StockData[high],StockData[Date],"&lt;="&amp;StockData[[#This Row],[Date]]),"New High","Repeat")</f>
        <v>Repeat</v>
      </c>
      <c r="K2555" s="27" t="str">
        <f>IF(StockData[[#This Row],[Spread]]&lt;5,"Low",IF(StockData[[#This Row],[Spread]]&lt;=15,"Medium","High"))</f>
        <v>Medium</v>
      </c>
      <c r="L2555" s="27" t="str">
        <f>IF(StockData[[#This Row],[Spread]] &gt; AVERAGE(StockData[Spread]) * 1.2, "High", IF(StockData[[#This Row],[Spread]] &lt; AVERAGE(StockData[Spread]) * 0.8, "Low", "Medium"))</f>
        <v>Low</v>
      </c>
      <c r="M2555" s="13">
        <f>(StockData[[#This Row],[close]] - StockData[[#This Row],[open]] )/ StockData[[#This Row],[open]]</f>
        <v>-1.8837623160727356E-2</v>
      </c>
      <c r="N2555" s="27">
        <f>IF(StockData[[#This Row],[change%]] &gt; 0.02, 0.9, IF(StockData[[#This Row],[change%]] &lt; -0.02, -0.9, 0))</f>
        <v>0</v>
      </c>
      <c r="O2555" s="27" t="str">
        <f>IF(StockData[[#This Row],[sentiment score]] &gt; 0.5, "Positive", IF(StockData[[#This Row],[sentiment score]] &lt; -0.5, "Negative", "Neutral"))</f>
        <v>Neutral</v>
      </c>
    </row>
    <row r="2556" spans="1:15" x14ac:dyDescent="0.3">
      <c r="A2556" s="1">
        <v>42123</v>
      </c>
      <c r="B2556" s="2">
        <v>230.05</v>
      </c>
      <c r="C2556" s="2">
        <v>234.97</v>
      </c>
      <c r="D2556" s="2">
        <v>227.63</v>
      </c>
      <c r="E2556" s="2">
        <v>232.45</v>
      </c>
      <c r="F2556" s="2">
        <v>3936077</v>
      </c>
      <c r="G2556" s="27" t="str">
        <f>TEXT(StockData[[#This Row],[Date]],"dddd")</f>
        <v>Wednesday</v>
      </c>
      <c r="H2556" s="27" t="str">
        <f>TEXT(StockData[[#This Row],[Date]],"mmm yyyy")</f>
        <v>Apr 2015</v>
      </c>
      <c r="I2556" s="2">
        <f>StockData[[#This Row],[high]] - StockData[[#This Row],[low]]</f>
        <v>7.3400000000000034</v>
      </c>
      <c r="J2556" s="27" t="str">
        <f>IF(StockData[[#This Row],[high]]=_xlfn.MAXIFS(StockData[high],StockData[Date],"&lt;="&amp;StockData[[#This Row],[Date]]),"New High","Repeat")</f>
        <v>Repeat</v>
      </c>
      <c r="K2556" s="27" t="str">
        <f>IF(StockData[[#This Row],[Spread]]&lt;5,"Low",IF(StockData[[#This Row],[Spread]]&lt;=15,"Medium","High"))</f>
        <v>Medium</v>
      </c>
      <c r="L2556" s="27" t="str">
        <f>IF(StockData[[#This Row],[Spread]] &gt; AVERAGE(StockData[Spread]) * 1.2, "High", IF(StockData[[#This Row],[Spread]] &lt; AVERAGE(StockData[Spread]) * 0.8, "Low", "Medium"))</f>
        <v>Low</v>
      </c>
      <c r="M2556" s="13">
        <f>(StockData[[#This Row],[close]] - StockData[[#This Row],[open]] )/ StockData[[#This Row],[open]]</f>
        <v>1.0432514670723656E-2</v>
      </c>
      <c r="N2556" s="27">
        <f>IF(StockData[[#This Row],[change%]] &gt; 0.02, 0.9, IF(StockData[[#This Row],[change%]] &lt; -0.02, -0.9, 0))</f>
        <v>0</v>
      </c>
      <c r="O2556" s="27" t="str">
        <f>IF(StockData[[#This Row],[sentiment score]] &gt; 0.5, "Positive", IF(StockData[[#This Row],[sentiment score]] &lt; -0.5, "Negative", "Neutral"))</f>
        <v>Neutral</v>
      </c>
    </row>
    <row r="2557" spans="1:15" x14ac:dyDescent="0.3">
      <c r="A2557" s="1">
        <v>42122</v>
      </c>
      <c r="B2557" s="2">
        <v>234.75</v>
      </c>
      <c r="C2557" s="2">
        <v>235.5</v>
      </c>
      <c r="D2557" s="2">
        <v>228.03</v>
      </c>
      <c r="E2557" s="2">
        <v>230.48</v>
      </c>
      <c r="F2557" s="2">
        <v>6085379</v>
      </c>
      <c r="G2557" s="27" t="str">
        <f>TEXT(StockData[[#This Row],[Date]],"dddd")</f>
        <v>Tuesday</v>
      </c>
      <c r="H2557" s="27" t="str">
        <f>TEXT(StockData[[#This Row],[Date]],"mmm yyyy")</f>
        <v>Apr 2015</v>
      </c>
      <c r="I2557" s="2">
        <f>StockData[[#This Row],[high]] - StockData[[#This Row],[low]]</f>
        <v>7.4699999999999989</v>
      </c>
      <c r="J2557" s="27" t="str">
        <f>IF(StockData[[#This Row],[high]]=_xlfn.MAXIFS(StockData[high],StockData[Date],"&lt;="&amp;StockData[[#This Row],[Date]]),"New High","Repeat")</f>
        <v>Repeat</v>
      </c>
      <c r="K2557" s="27" t="str">
        <f>IF(StockData[[#This Row],[Spread]]&lt;5,"Low",IF(StockData[[#This Row],[Spread]]&lt;=15,"Medium","High"))</f>
        <v>Medium</v>
      </c>
      <c r="L2557" s="27" t="str">
        <f>IF(StockData[[#This Row],[Spread]] &gt; AVERAGE(StockData[Spread]) * 1.2, "High", IF(StockData[[#This Row],[Spread]] &lt; AVERAGE(StockData[Spread]) * 0.8, "Low", "Medium"))</f>
        <v>Low</v>
      </c>
      <c r="M2557" s="13">
        <f>(StockData[[#This Row],[close]] - StockData[[#This Row],[open]] )/ StockData[[#This Row],[open]]</f>
        <v>-1.8189563365282258E-2</v>
      </c>
      <c r="N2557" s="27">
        <f>IF(StockData[[#This Row],[change%]] &gt; 0.02, 0.9, IF(StockData[[#This Row],[change%]] &lt; -0.02, -0.9, 0))</f>
        <v>0</v>
      </c>
      <c r="O2557" s="27" t="str">
        <f>IF(StockData[[#This Row],[sentiment score]] &gt; 0.5, "Positive", IF(StockData[[#This Row],[sentiment score]] &lt; -0.5, "Negative", "Neutral"))</f>
        <v>Neutral</v>
      </c>
    </row>
    <row r="2558" spans="1:15" x14ac:dyDescent="0.3">
      <c r="A2558" s="1">
        <v>42121</v>
      </c>
      <c r="B2558" s="2">
        <v>222.56</v>
      </c>
      <c r="C2558" s="2">
        <v>238.75</v>
      </c>
      <c r="D2558" s="2">
        <v>222</v>
      </c>
      <c r="E2558" s="2">
        <v>231.55</v>
      </c>
      <c r="F2558" s="2">
        <v>11672627</v>
      </c>
      <c r="G2558" s="27" t="str">
        <f>TEXT(StockData[[#This Row],[Date]],"dddd")</f>
        <v>Monday</v>
      </c>
      <c r="H2558" s="27" t="str">
        <f>TEXT(StockData[[#This Row],[Date]],"mmm yyyy")</f>
        <v>Apr 2015</v>
      </c>
      <c r="I2558" s="2">
        <f>StockData[[#This Row],[high]] - StockData[[#This Row],[low]]</f>
        <v>16.75</v>
      </c>
      <c r="J2558" s="27" t="str">
        <f>IF(StockData[[#This Row],[high]]=_xlfn.MAXIFS(StockData[high],StockData[Date],"&lt;="&amp;StockData[[#This Row],[Date]]),"New High","Repeat")</f>
        <v>Repeat</v>
      </c>
      <c r="K2558" s="27" t="str">
        <f>IF(StockData[[#This Row],[Spread]]&lt;5,"Low",IF(StockData[[#This Row],[Spread]]&lt;=15,"Medium","High"))</f>
        <v>High</v>
      </c>
      <c r="L2558" s="27" t="str">
        <f>IF(StockData[[#This Row],[Spread]] &gt; AVERAGE(StockData[Spread]) * 1.2, "High", IF(StockData[[#This Row],[Spread]] &lt; AVERAGE(StockData[Spread]) * 0.8, "Low", "Medium"))</f>
        <v>High</v>
      </c>
      <c r="M2558" s="13">
        <f>(StockData[[#This Row],[close]] - StockData[[#This Row],[open]] )/ StockData[[#This Row],[open]]</f>
        <v>4.0393601725377468E-2</v>
      </c>
      <c r="N2558" s="27">
        <f>IF(StockData[[#This Row],[change%]] &gt; 0.02, 0.9, IF(StockData[[#This Row],[change%]] &lt; -0.02, -0.9, 0))</f>
        <v>0.9</v>
      </c>
      <c r="O2558" s="27" t="str">
        <f>IF(StockData[[#This Row],[sentiment score]] &gt; 0.5, "Positive", IF(StockData[[#This Row],[sentiment score]] &lt; -0.5, "Negative", "Neutral"))</f>
        <v>Positive</v>
      </c>
    </row>
    <row r="2559" spans="1:15" x14ac:dyDescent="0.3">
      <c r="A2559" s="1">
        <v>42118</v>
      </c>
      <c r="B2559" s="2">
        <v>220.5</v>
      </c>
      <c r="C2559" s="2">
        <v>220.8</v>
      </c>
      <c r="D2559" s="2">
        <v>218.01</v>
      </c>
      <c r="E2559" s="2">
        <v>218.42500000000001</v>
      </c>
      <c r="F2559" s="2">
        <v>2427843</v>
      </c>
      <c r="G2559" s="27" t="str">
        <f>TEXT(StockData[[#This Row],[Date]],"dddd")</f>
        <v>Friday</v>
      </c>
      <c r="H2559" s="27" t="str">
        <f>TEXT(StockData[[#This Row],[Date]],"mmm yyyy")</f>
        <v>Apr 2015</v>
      </c>
      <c r="I2559" s="2">
        <f>StockData[[#This Row],[high]] - StockData[[#This Row],[low]]</f>
        <v>2.7900000000000205</v>
      </c>
      <c r="J2559" s="27" t="str">
        <f>IF(StockData[[#This Row],[high]]=_xlfn.MAXIFS(StockData[high],StockData[Date],"&lt;="&amp;StockData[[#This Row],[Date]]),"New High","Repeat")</f>
        <v>Repeat</v>
      </c>
      <c r="K2559" s="27" t="str">
        <f>IF(StockData[[#This Row],[Spread]]&lt;5,"Low",IF(StockData[[#This Row],[Spread]]&lt;=15,"Medium","High"))</f>
        <v>Low</v>
      </c>
      <c r="L2559" s="27" t="str">
        <f>IF(StockData[[#This Row],[Spread]] &gt; AVERAGE(StockData[Spread]) * 1.2, "High", IF(StockData[[#This Row],[Spread]] &lt; AVERAGE(StockData[Spread]) * 0.8, "Low", "Medium"))</f>
        <v>Low</v>
      </c>
      <c r="M2559" s="13">
        <f>(StockData[[#This Row],[close]] - StockData[[#This Row],[open]] )/ StockData[[#This Row],[open]]</f>
        <v>-9.4104308390022158E-3</v>
      </c>
      <c r="N2559" s="27">
        <f>IF(StockData[[#This Row],[change%]] &gt; 0.02, 0.9, IF(StockData[[#This Row],[change%]] &lt; -0.02, -0.9, 0))</f>
        <v>0</v>
      </c>
      <c r="O2559" s="27" t="str">
        <f>IF(StockData[[#This Row],[sentiment score]] &gt; 0.5, "Positive", IF(StockData[[#This Row],[sentiment score]] &lt; -0.5, "Negative", "Neutral"))</f>
        <v>Neutral</v>
      </c>
    </row>
    <row r="2560" spans="1:15" x14ac:dyDescent="0.3">
      <c r="A2560" s="1">
        <v>42117</v>
      </c>
      <c r="B2560" s="2">
        <v>218.27</v>
      </c>
      <c r="C2560" s="2">
        <v>221.48</v>
      </c>
      <c r="D2560" s="2">
        <v>217.15010000000001</v>
      </c>
      <c r="E2560" s="2">
        <v>218.6</v>
      </c>
      <c r="F2560" s="2">
        <v>4411184</v>
      </c>
      <c r="G2560" s="27" t="str">
        <f>TEXT(StockData[[#This Row],[Date]],"dddd")</f>
        <v>Thursday</v>
      </c>
      <c r="H2560" s="27" t="str">
        <f>TEXT(StockData[[#This Row],[Date]],"mmm yyyy")</f>
        <v>Apr 2015</v>
      </c>
      <c r="I2560" s="2">
        <f>StockData[[#This Row],[high]] - StockData[[#This Row],[low]]</f>
        <v>4.3298999999999808</v>
      </c>
      <c r="J2560" s="27" t="str">
        <f>IF(StockData[[#This Row],[high]]=_xlfn.MAXIFS(StockData[high],StockData[Date],"&lt;="&amp;StockData[[#This Row],[Date]]),"New High","Repeat")</f>
        <v>Repeat</v>
      </c>
      <c r="K2560" s="27" t="str">
        <f>IF(StockData[[#This Row],[Spread]]&lt;5,"Low",IF(StockData[[#This Row],[Spread]]&lt;=15,"Medium","High"))</f>
        <v>Low</v>
      </c>
      <c r="L2560" s="27" t="str">
        <f>IF(StockData[[#This Row],[Spread]] &gt; AVERAGE(StockData[Spread]) * 1.2, "High", IF(StockData[[#This Row],[Spread]] &lt; AVERAGE(StockData[Spread]) * 0.8, "Low", "Medium"))</f>
        <v>Low</v>
      </c>
      <c r="M2560" s="13">
        <f>(StockData[[#This Row],[close]] - StockData[[#This Row],[open]] )/ StockData[[#This Row],[open]]</f>
        <v>1.5118889448847027E-3</v>
      </c>
      <c r="N2560" s="27">
        <f>IF(StockData[[#This Row],[change%]] &gt; 0.02, 0.9, IF(StockData[[#This Row],[change%]] &lt; -0.02, -0.9, 0))</f>
        <v>0</v>
      </c>
      <c r="O2560" s="27" t="str">
        <f>IF(StockData[[#This Row],[sentiment score]] &gt; 0.5, "Positive", IF(StockData[[#This Row],[sentiment score]] &lt; -0.5, "Negative", "Neutral"))</f>
        <v>Neutral</v>
      </c>
    </row>
    <row r="2561" spans="1:15" x14ac:dyDescent="0.3">
      <c r="A2561" s="1">
        <v>42116</v>
      </c>
      <c r="B2561" s="2">
        <v>212.5</v>
      </c>
      <c r="C2561" s="2">
        <v>221.88</v>
      </c>
      <c r="D2561" s="2">
        <v>211.69</v>
      </c>
      <c r="E2561" s="2">
        <v>219.44</v>
      </c>
      <c r="F2561" s="2">
        <v>7863037</v>
      </c>
      <c r="G2561" s="27" t="str">
        <f>TEXT(StockData[[#This Row],[Date]],"dddd")</f>
        <v>Wednesday</v>
      </c>
      <c r="H2561" s="27" t="str">
        <f>TEXT(StockData[[#This Row],[Date]],"mmm yyyy")</f>
        <v>Apr 2015</v>
      </c>
      <c r="I2561" s="2">
        <f>StockData[[#This Row],[high]] - StockData[[#This Row],[low]]</f>
        <v>10.189999999999998</v>
      </c>
      <c r="J2561" s="27" t="str">
        <f>IF(StockData[[#This Row],[high]]=_xlfn.MAXIFS(StockData[high],StockData[Date],"&lt;="&amp;StockData[[#This Row],[Date]]),"New High","Repeat")</f>
        <v>Repeat</v>
      </c>
      <c r="K2561" s="27" t="str">
        <f>IF(StockData[[#This Row],[Spread]]&lt;5,"Low",IF(StockData[[#This Row],[Spread]]&lt;=15,"Medium","High"))</f>
        <v>Medium</v>
      </c>
      <c r="L2561" s="27" t="str">
        <f>IF(StockData[[#This Row],[Spread]] &gt; AVERAGE(StockData[Spread]) * 1.2, "High", IF(StockData[[#This Row],[Spread]] &lt; AVERAGE(StockData[Spread]) * 0.8, "Low", "Medium"))</f>
        <v>Low</v>
      </c>
      <c r="M2561" s="13">
        <f>(StockData[[#This Row],[close]] - StockData[[#This Row],[open]] )/ StockData[[#This Row],[open]]</f>
        <v>3.2658823529411754E-2</v>
      </c>
      <c r="N2561" s="27">
        <f>IF(StockData[[#This Row],[change%]] &gt; 0.02, 0.9, IF(StockData[[#This Row],[change%]] &lt; -0.02, -0.9, 0))</f>
        <v>0.9</v>
      </c>
      <c r="O2561" s="27" t="str">
        <f>IF(StockData[[#This Row],[sentiment score]] &gt; 0.5, "Positive", IF(StockData[[#This Row],[sentiment score]] &lt; -0.5, "Negative", "Neutral"))</f>
        <v>Positive</v>
      </c>
    </row>
    <row r="2562" spans="1:15" x14ac:dyDescent="0.3">
      <c r="A2562" s="1">
        <v>42115</v>
      </c>
      <c r="B2562" s="2">
        <v>205.8</v>
      </c>
      <c r="C2562" s="2">
        <v>210.75</v>
      </c>
      <c r="D2562" s="2">
        <v>204.31</v>
      </c>
      <c r="E2562" s="2">
        <v>209.41</v>
      </c>
      <c r="F2562" s="2">
        <v>3432541</v>
      </c>
      <c r="G2562" s="27" t="str">
        <f>TEXT(StockData[[#This Row],[Date]],"dddd")</f>
        <v>Tuesday</v>
      </c>
      <c r="H2562" s="27" t="str">
        <f>TEXT(StockData[[#This Row],[Date]],"mmm yyyy")</f>
        <v>Apr 2015</v>
      </c>
      <c r="I2562" s="2">
        <f>StockData[[#This Row],[high]] - StockData[[#This Row],[low]]</f>
        <v>6.4399999999999977</v>
      </c>
      <c r="J2562" s="27" t="str">
        <f>IF(StockData[[#This Row],[high]]=_xlfn.MAXIFS(StockData[high],StockData[Date],"&lt;="&amp;StockData[[#This Row],[Date]]),"New High","Repeat")</f>
        <v>Repeat</v>
      </c>
      <c r="K2562" s="27" t="str">
        <f>IF(StockData[[#This Row],[Spread]]&lt;5,"Low",IF(StockData[[#This Row],[Spread]]&lt;=15,"Medium","High"))</f>
        <v>Medium</v>
      </c>
      <c r="L2562" s="27" t="str">
        <f>IF(StockData[[#This Row],[Spread]] &gt; AVERAGE(StockData[Spread]) * 1.2, "High", IF(StockData[[#This Row],[Spread]] &lt; AVERAGE(StockData[Spread]) * 0.8, "Low", "Medium"))</f>
        <v>Low</v>
      </c>
      <c r="M2562" s="13">
        <f>(StockData[[#This Row],[close]] - StockData[[#This Row],[open]] )/ StockData[[#This Row],[open]]</f>
        <v>1.7541302235179714E-2</v>
      </c>
      <c r="N2562" s="27">
        <f>IF(StockData[[#This Row],[change%]] &gt; 0.02, 0.9, IF(StockData[[#This Row],[change%]] &lt; -0.02, -0.9, 0))</f>
        <v>0</v>
      </c>
      <c r="O2562" s="27" t="str">
        <f>IF(StockData[[#This Row],[sentiment score]] &gt; 0.5, "Positive", IF(StockData[[#This Row],[sentiment score]] &lt; -0.5, "Negative", "Neutral"))</f>
        <v>Neutral</v>
      </c>
    </row>
    <row r="2563" spans="1:15" x14ac:dyDescent="0.3">
      <c r="A2563" s="1">
        <v>42114</v>
      </c>
      <c r="B2563" s="2">
        <v>206.78</v>
      </c>
      <c r="C2563" s="2">
        <v>207.85</v>
      </c>
      <c r="D2563" s="2">
        <v>203.85</v>
      </c>
      <c r="E2563" s="2">
        <v>205.27</v>
      </c>
      <c r="F2563" s="2">
        <v>2559251</v>
      </c>
      <c r="G2563" s="27" t="str">
        <f>TEXT(StockData[[#This Row],[Date]],"dddd")</f>
        <v>Monday</v>
      </c>
      <c r="H2563" s="27" t="str">
        <f>TEXT(StockData[[#This Row],[Date]],"mmm yyyy")</f>
        <v>Apr 2015</v>
      </c>
      <c r="I2563" s="2">
        <f>StockData[[#This Row],[high]] - StockData[[#This Row],[low]]</f>
        <v>4</v>
      </c>
      <c r="J2563" s="27" t="str">
        <f>IF(StockData[[#This Row],[high]]=_xlfn.MAXIFS(StockData[high],StockData[Date],"&lt;="&amp;StockData[[#This Row],[Date]]),"New High","Repeat")</f>
        <v>Repeat</v>
      </c>
      <c r="K2563" s="27" t="str">
        <f>IF(StockData[[#This Row],[Spread]]&lt;5,"Low",IF(StockData[[#This Row],[Spread]]&lt;=15,"Medium","High"))</f>
        <v>Low</v>
      </c>
      <c r="L2563" s="27" t="str">
        <f>IF(StockData[[#This Row],[Spread]] &gt; AVERAGE(StockData[Spread]) * 1.2, "High", IF(StockData[[#This Row],[Spread]] &lt; AVERAGE(StockData[Spread]) * 0.8, "Low", "Medium"))</f>
        <v>Low</v>
      </c>
      <c r="M2563" s="13">
        <f>(StockData[[#This Row],[close]] - StockData[[#This Row],[open]] )/ StockData[[#This Row],[open]]</f>
        <v>-7.3024470451687343E-3</v>
      </c>
      <c r="N2563" s="27">
        <f>IF(StockData[[#This Row],[change%]] &gt; 0.02, 0.9, IF(StockData[[#This Row],[change%]] &lt; -0.02, -0.9, 0))</f>
        <v>0</v>
      </c>
      <c r="O2563" s="27" t="str">
        <f>IF(StockData[[#This Row],[sentiment score]] &gt; 0.5, "Positive", IF(StockData[[#This Row],[sentiment score]] &lt; -0.5, "Negative", "Neutral"))</f>
        <v>Neutral</v>
      </c>
    </row>
    <row r="2564" spans="1:15" x14ac:dyDescent="0.3">
      <c r="A2564" s="1">
        <v>42111</v>
      </c>
      <c r="B2564" s="2">
        <v>204.99</v>
      </c>
      <c r="C2564" s="2">
        <v>206.88</v>
      </c>
      <c r="D2564" s="2">
        <v>203.5</v>
      </c>
      <c r="E2564" s="2">
        <v>206.79</v>
      </c>
      <c r="F2564" s="2">
        <v>2469926</v>
      </c>
      <c r="G2564" s="27" t="str">
        <f>TEXT(StockData[[#This Row],[Date]],"dddd")</f>
        <v>Friday</v>
      </c>
      <c r="H2564" s="27" t="str">
        <f>TEXT(StockData[[#This Row],[Date]],"mmm yyyy")</f>
        <v>Apr 2015</v>
      </c>
      <c r="I2564" s="2">
        <f>StockData[[#This Row],[high]] - StockData[[#This Row],[low]]</f>
        <v>3.3799999999999955</v>
      </c>
      <c r="J2564" s="27" t="str">
        <f>IF(StockData[[#This Row],[high]]=_xlfn.MAXIFS(StockData[high],StockData[Date],"&lt;="&amp;StockData[[#This Row],[Date]]),"New High","Repeat")</f>
        <v>Repeat</v>
      </c>
      <c r="K2564" s="27" t="str">
        <f>IF(StockData[[#This Row],[Spread]]&lt;5,"Low",IF(StockData[[#This Row],[Spread]]&lt;=15,"Medium","High"))</f>
        <v>Low</v>
      </c>
      <c r="L2564" s="27" t="str">
        <f>IF(StockData[[#This Row],[Spread]] &gt; AVERAGE(StockData[Spread]) * 1.2, "High", IF(StockData[[#This Row],[Spread]] &lt; AVERAGE(StockData[Spread]) * 0.8, "Low", "Medium"))</f>
        <v>Low</v>
      </c>
      <c r="M2564" s="13">
        <f>(StockData[[#This Row],[close]] - StockData[[#This Row],[open]] )/ StockData[[#This Row],[open]]</f>
        <v>8.7809161422507578E-3</v>
      </c>
      <c r="N2564" s="27">
        <f>IF(StockData[[#This Row],[change%]] &gt; 0.02, 0.9, IF(StockData[[#This Row],[change%]] &lt; -0.02, -0.9, 0))</f>
        <v>0</v>
      </c>
      <c r="O2564" s="27" t="str">
        <f>IF(StockData[[#This Row],[sentiment score]] &gt; 0.5, "Positive", IF(StockData[[#This Row],[sentiment score]] &lt; -0.5, "Negative", "Neutral"))</f>
        <v>Neutral</v>
      </c>
    </row>
    <row r="2565" spans="1:15" x14ac:dyDescent="0.3">
      <c r="A2565" s="1">
        <v>42110</v>
      </c>
      <c r="B2565" s="2">
        <v>207.7</v>
      </c>
      <c r="C2565" s="2">
        <v>209.17</v>
      </c>
      <c r="D2565" s="2">
        <v>206.29</v>
      </c>
      <c r="E2565" s="2">
        <v>206.7</v>
      </c>
      <c r="F2565" s="2">
        <v>1659059</v>
      </c>
      <c r="G2565" s="27" t="str">
        <f>TEXT(StockData[[#This Row],[Date]],"dddd")</f>
        <v>Thursday</v>
      </c>
      <c r="H2565" s="27" t="str">
        <f>TEXT(StockData[[#This Row],[Date]],"mmm yyyy")</f>
        <v>Apr 2015</v>
      </c>
      <c r="I2565" s="2">
        <f>StockData[[#This Row],[high]] - StockData[[#This Row],[low]]</f>
        <v>2.8799999999999955</v>
      </c>
      <c r="J2565" s="27" t="str">
        <f>IF(StockData[[#This Row],[high]]=_xlfn.MAXIFS(StockData[high],StockData[Date],"&lt;="&amp;StockData[[#This Row],[Date]]),"New High","Repeat")</f>
        <v>Repeat</v>
      </c>
      <c r="K2565" s="27" t="str">
        <f>IF(StockData[[#This Row],[Spread]]&lt;5,"Low",IF(StockData[[#This Row],[Spread]]&lt;=15,"Medium","High"))</f>
        <v>Low</v>
      </c>
      <c r="L2565" s="27" t="str">
        <f>IF(StockData[[#This Row],[Spread]] &gt; AVERAGE(StockData[Spread]) * 1.2, "High", IF(StockData[[#This Row],[Spread]] &lt; AVERAGE(StockData[Spread]) * 0.8, "Low", "Medium"))</f>
        <v>Low</v>
      </c>
      <c r="M2565" s="13">
        <f>(StockData[[#This Row],[close]] - StockData[[#This Row],[open]] )/ StockData[[#This Row],[open]]</f>
        <v>-4.8146364949446319E-3</v>
      </c>
      <c r="N2565" s="27">
        <f>IF(StockData[[#This Row],[change%]] &gt; 0.02, 0.9, IF(StockData[[#This Row],[change%]] &lt; -0.02, -0.9, 0))</f>
        <v>0</v>
      </c>
      <c r="O2565" s="27" t="str">
        <f>IF(StockData[[#This Row],[sentiment score]] &gt; 0.5, "Positive", IF(StockData[[#This Row],[sentiment score]] &lt; -0.5, "Negative", "Neutral"))</f>
        <v>Neutral</v>
      </c>
    </row>
    <row r="2566" spans="1:15" x14ac:dyDescent="0.3">
      <c r="A2566" s="1">
        <v>42109</v>
      </c>
      <c r="B2566" s="2">
        <v>207.46</v>
      </c>
      <c r="C2566" s="2">
        <v>209.59</v>
      </c>
      <c r="D2566" s="2">
        <v>206.6</v>
      </c>
      <c r="E2566" s="2">
        <v>207.83</v>
      </c>
      <c r="F2566" s="2">
        <v>1952378</v>
      </c>
      <c r="G2566" s="27" t="str">
        <f>TEXT(StockData[[#This Row],[Date]],"dddd")</f>
        <v>Wednesday</v>
      </c>
      <c r="H2566" s="27" t="str">
        <f>TEXT(StockData[[#This Row],[Date]],"mmm yyyy")</f>
        <v>Apr 2015</v>
      </c>
      <c r="I2566" s="2">
        <f>StockData[[#This Row],[high]] - StockData[[#This Row],[low]]</f>
        <v>2.9900000000000091</v>
      </c>
      <c r="J2566" s="27" t="str">
        <f>IF(StockData[[#This Row],[high]]=_xlfn.MAXIFS(StockData[high],StockData[Date],"&lt;="&amp;StockData[[#This Row],[Date]]),"New High","Repeat")</f>
        <v>Repeat</v>
      </c>
      <c r="K2566" s="27" t="str">
        <f>IF(StockData[[#This Row],[Spread]]&lt;5,"Low",IF(StockData[[#This Row],[Spread]]&lt;=15,"Medium","High"))</f>
        <v>Low</v>
      </c>
      <c r="L2566" s="27" t="str">
        <f>IF(StockData[[#This Row],[Spread]] &gt; AVERAGE(StockData[Spread]) * 1.2, "High", IF(StockData[[#This Row],[Spread]] &lt; AVERAGE(StockData[Spread]) * 0.8, "Low", "Medium"))</f>
        <v>Low</v>
      </c>
      <c r="M2566" s="13">
        <f>(StockData[[#This Row],[close]] - StockData[[#This Row],[open]] )/ StockData[[#This Row],[open]]</f>
        <v>1.783476332787065E-3</v>
      </c>
      <c r="N2566" s="27">
        <f>IF(StockData[[#This Row],[change%]] &gt; 0.02, 0.9, IF(StockData[[#This Row],[change%]] &lt; -0.02, -0.9, 0))</f>
        <v>0</v>
      </c>
      <c r="O2566" s="27" t="str">
        <f>IF(StockData[[#This Row],[sentiment score]] &gt; 0.5, "Positive", IF(StockData[[#This Row],[sentiment score]] &lt; -0.5, "Negative", "Neutral"))</f>
        <v>Neutral</v>
      </c>
    </row>
    <row r="2567" spans="1:15" x14ac:dyDescent="0.3">
      <c r="A2567" s="1">
        <v>42108</v>
      </c>
      <c r="B2567" s="2">
        <v>208.57</v>
      </c>
      <c r="C2567" s="2">
        <v>209.49</v>
      </c>
      <c r="D2567" s="2">
        <v>205.5</v>
      </c>
      <c r="E2567" s="2">
        <v>207.46</v>
      </c>
      <c r="F2567" s="2">
        <v>3025963</v>
      </c>
      <c r="G2567" s="27" t="str">
        <f>TEXT(StockData[[#This Row],[Date]],"dddd")</f>
        <v>Tuesday</v>
      </c>
      <c r="H2567" s="27" t="str">
        <f>TEXT(StockData[[#This Row],[Date]],"mmm yyyy")</f>
        <v>Apr 2015</v>
      </c>
      <c r="I2567" s="2">
        <f>StockData[[#This Row],[high]] - StockData[[#This Row],[low]]</f>
        <v>3.9900000000000091</v>
      </c>
      <c r="J2567" s="27" t="str">
        <f>IF(StockData[[#This Row],[high]]=_xlfn.MAXIFS(StockData[high],StockData[Date],"&lt;="&amp;StockData[[#This Row],[Date]]),"New High","Repeat")</f>
        <v>Repeat</v>
      </c>
      <c r="K2567" s="27" t="str">
        <f>IF(StockData[[#This Row],[Spread]]&lt;5,"Low",IF(StockData[[#This Row],[Spread]]&lt;=15,"Medium","High"))</f>
        <v>Low</v>
      </c>
      <c r="L2567" s="27" t="str">
        <f>IF(StockData[[#This Row],[Spread]] &gt; AVERAGE(StockData[Spread]) * 1.2, "High", IF(StockData[[#This Row],[Spread]] &lt; AVERAGE(StockData[Spread]) * 0.8, "Low", "Medium"))</f>
        <v>Low</v>
      </c>
      <c r="M2567" s="13">
        <f>(StockData[[#This Row],[close]] - StockData[[#This Row],[open]] )/ StockData[[#This Row],[open]]</f>
        <v>-5.3219542599606141E-3</v>
      </c>
      <c r="N2567" s="27">
        <f>IF(StockData[[#This Row],[change%]] &gt; 0.02, 0.9, IF(StockData[[#This Row],[change%]] &lt; -0.02, -0.9, 0))</f>
        <v>0</v>
      </c>
      <c r="O2567" s="27" t="str">
        <f>IF(StockData[[#This Row],[sentiment score]] &gt; 0.5, "Positive", IF(StockData[[#This Row],[sentiment score]] &lt; -0.5, "Negative", "Neutral"))</f>
        <v>Neutral</v>
      </c>
    </row>
    <row r="2568" spans="1:15" x14ac:dyDescent="0.3">
      <c r="A2568" s="1">
        <v>42107</v>
      </c>
      <c r="B2568" s="2">
        <v>210.435</v>
      </c>
      <c r="C2568" s="2">
        <v>213</v>
      </c>
      <c r="D2568" s="2">
        <v>209.05</v>
      </c>
      <c r="E2568" s="2">
        <v>209.78</v>
      </c>
      <c r="F2568" s="2">
        <v>3758230</v>
      </c>
      <c r="G2568" s="27" t="str">
        <f>TEXT(StockData[[#This Row],[Date]],"dddd")</f>
        <v>Monday</v>
      </c>
      <c r="H2568" s="27" t="str">
        <f>TEXT(StockData[[#This Row],[Date]],"mmm yyyy")</f>
        <v>Apr 2015</v>
      </c>
      <c r="I2568" s="2">
        <f>StockData[[#This Row],[high]] - StockData[[#This Row],[low]]</f>
        <v>3.9499999999999886</v>
      </c>
      <c r="J2568" s="27" t="str">
        <f>IF(StockData[[#This Row],[high]]=_xlfn.MAXIFS(StockData[high],StockData[Date],"&lt;="&amp;StockData[[#This Row],[Date]]),"New High","Repeat")</f>
        <v>Repeat</v>
      </c>
      <c r="K2568" s="27" t="str">
        <f>IF(StockData[[#This Row],[Spread]]&lt;5,"Low",IF(StockData[[#This Row],[Spread]]&lt;=15,"Medium","High"))</f>
        <v>Low</v>
      </c>
      <c r="L2568" s="27" t="str">
        <f>IF(StockData[[#This Row],[Spread]] &gt; AVERAGE(StockData[Spread]) * 1.2, "High", IF(StockData[[#This Row],[Spread]] &lt; AVERAGE(StockData[Spread]) * 0.8, "Low", "Medium"))</f>
        <v>Low</v>
      </c>
      <c r="M2568" s="13">
        <f>(StockData[[#This Row],[close]] - StockData[[#This Row],[open]] )/ StockData[[#This Row],[open]]</f>
        <v>-3.1126000902891682E-3</v>
      </c>
      <c r="N2568" s="27">
        <f>IF(StockData[[#This Row],[change%]] &gt; 0.02, 0.9, IF(StockData[[#This Row],[change%]] &lt; -0.02, -0.9, 0))</f>
        <v>0</v>
      </c>
      <c r="O2568" s="27" t="str">
        <f>IF(StockData[[#This Row],[sentiment score]] &gt; 0.5, "Positive", IF(StockData[[#This Row],[sentiment score]] &lt; -0.5, "Negative", "Neutral"))</f>
        <v>Neutral</v>
      </c>
    </row>
    <row r="2569" spans="1:15" x14ac:dyDescent="0.3">
      <c r="A2569" s="1">
        <v>42104</v>
      </c>
      <c r="B2569" s="2">
        <v>209.85</v>
      </c>
      <c r="C2569" s="2">
        <v>211.65</v>
      </c>
      <c r="D2569" s="2">
        <v>209</v>
      </c>
      <c r="E2569" s="2">
        <v>210.9</v>
      </c>
      <c r="F2569" s="2">
        <v>4067676</v>
      </c>
      <c r="G2569" s="27" t="str">
        <f>TEXT(StockData[[#This Row],[Date]],"dddd")</f>
        <v>Friday</v>
      </c>
      <c r="H2569" s="27" t="str">
        <f>TEXT(StockData[[#This Row],[Date]],"mmm yyyy")</f>
        <v>Apr 2015</v>
      </c>
      <c r="I2569" s="2">
        <f>StockData[[#This Row],[high]] - StockData[[#This Row],[low]]</f>
        <v>2.6500000000000057</v>
      </c>
      <c r="J2569" s="27" t="str">
        <f>IF(StockData[[#This Row],[high]]=_xlfn.MAXIFS(StockData[high],StockData[Date],"&lt;="&amp;StockData[[#This Row],[Date]]),"New High","Repeat")</f>
        <v>Repeat</v>
      </c>
      <c r="K2569" s="27" t="str">
        <f>IF(StockData[[#This Row],[Spread]]&lt;5,"Low",IF(StockData[[#This Row],[Spread]]&lt;=15,"Medium","High"))</f>
        <v>Low</v>
      </c>
      <c r="L2569" s="27" t="str">
        <f>IF(StockData[[#This Row],[Spread]] &gt; AVERAGE(StockData[Spread]) * 1.2, "High", IF(StockData[[#This Row],[Spread]] &lt; AVERAGE(StockData[Spread]) * 0.8, "Low", "Medium"))</f>
        <v>Low</v>
      </c>
      <c r="M2569" s="13">
        <f>(StockData[[#This Row],[close]] - StockData[[#This Row],[open]] )/ StockData[[#This Row],[open]]</f>
        <v>5.0035739814153508E-3</v>
      </c>
      <c r="N2569" s="27">
        <f>IF(StockData[[#This Row],[change%]] &gt; 0.02, 0.9, IF(StockData[[#This Row],[change%]] &lt; -0.02, -0.9, 0))</f>
        <v>0</v>
      </c>
      <c r="O2569" s="27" t="str">
        <f>IF(StockData[[#This Row],[sentiment score]] &gt; 0.5, "Positive", IF(StockData[[#This Row],[sentiment score]] &lt; -0.5, "Negative", "Neutral"))</f>
        <v>Neutral</v>
      </c>
    </row>
    <row r="2570" spans="1:15" x14ac:dyDescent="0.3">
      <c r="A2570" s="1">
        <v>42103</v>
      </c>
      <c r="B2570" s="2">
        <v>208.43</v>
      </c>
      <c r="C2570" s="2">
        <v>210.37</v>
      </c>
      <c r="D2570" s="2">
        <v>206.12</v>
      </c>
      <c r="E2570" s="2">
        <v>210.09</v>
      </c>
      <c r="F2570" s="2">
        <v>3800225</v>
      </c>
      <c r="G2570" s="27" t="str">
        <f>TEXT(StockData[[#This Row],[Date]],"dddd")</f>
        <v>Thursday</v>
      </c>
      <c r="H2570" s="27" t="str">
        <f>TEXT(StockData[[#This Row],[Date]],"mmm yyyy")</f>
        <v>Apr 2015</v>
      </c>
      <c r="I2570" s="2">
        <f>StockData[[#This Row],[high]] - StockData[[#This Row],[low]]</f>
        <v>4.25</v>
      </c>
      <c r="J2570" s="27" t="str">
        <f>IF(StockData[[#This Row],[high]]=_xlfn.MAXIFS(StockData[high],StockData[Date],"&lt;="&amp;StockData[[#This Row],[Date]]),"New High","Repeat")</f>
        <v>Repeat</v>
      </c>
      <c r="K2570" s="27" t="str">
        <f>IF(StockData[[#This Row],[Spread]]&lt;5,"Low",IF(StockData[[#This Row],[Spread]]&lt;=15,"Medium","High"))</f>
        <v>Low</v>
      </c>
      <c r="L2570" s="27" t="str">
        <f>IF(StockData[[#This Row],[Spread]] &gt; AVERAGE(StockData[Spread]) * 1.2, "High", IF(StockData[[#This Row],[Spread]] &lt; AVERAGE(StockData[Spread]) * 0.8, "Low", "Medium"))</f>
        <v>Low</v>
      </c>
      <c r="M2570" s="13">
        <f>(StockData[[#This Row],[close]] - StockData[[#This Row],[open]] )/ StockData[[#This Row],[open]]</f>
        <v>7.9643045626828987E-3</v>
      </c>
      <c r="N2570" s="27">
        <f>IF(StockData[[#This Row],[change%]] &gt; 0.02, 0.9, IF(StockData[[#This Row],[change%]] &lt; -0.02, -0.9, 0))</f>
        <v>0</v>
      </c>
      <c r="O2570" s="27" t="str">
        <f>IF(StockData[[#This Row],[sentiment score]] &gt; 0.5, "Positive", IF(StockData[[#This Row],[sentiment score]] &lt; -0.5, "Negative", "Neutral"))</f>
        <v>Neutral</v>
      </c>
    </row>
    <row r="2571" spans="1:15" x14ac:dyDescent="0.3">
      <c r="A2571" s="1">
        <v>42102</v>
      </c>
      <c r="B2571" s="2">
        <v>208.2</v>
      </c>
      <c r="C2571" s="2">
        <v>210.9</v>
      </c>
      <c r="D2571" s="2">
        <v>205.87</v>
      </c>
      <c r="E2571" s="2">
        <v>207.67</v>
      </c>
      <c r="F2571" s="2">
        <v>6303117</v>
      </c>
      <c r="G2571" s="27" t="str">
        <f>TEXT(StockData[[#This Row],[Date]],"dddd")</f>
        <v>Wednesday</v>
      </c>
      <c r="H2571" s="27" t="str">
        <f>TEXT(StockData[[#This Row],[Date]],"mmm yyyy")</f>
        <v>Apr 2015</v>
      </c>
      <c r="I2571" s="2">
        <f>StockData[[#This Row],[high]] - StockData[[#This Row],[low]]</f>
        <v>5.0300000000000011</v>
      </c>
      <c r="J2571" s="27" t="str">
        <f>IF(StockData[[#This Row],[high]]=_xlfn.MAXIFS(StockData[high],StockData[Date],"&lt;="&amp;StockData[[#This Row],[Date]]),"New High","Repeat")</f>
        <v>Repeat</v>
      </c>
      <c r="K2571" s="27" t="str">
        <f>IF(StockData[[#This Row],[Spread]]&lt;5,"Low",IF(StockData[[#This Row],[Spread]]&lt;=15,"Medium","High"))</f>
        <v>Medium</v>
      </c>
      <c r="L2571" s="27" t="str">
        <f>IF(StockData[[#This Row],[Spread]] &gt; AVERAGE(StockData[Spread]) * 1.2, "High", IF(StockData[[#This Row],[Spread]] &lt; AVERAGE(StockData[Spread]) * 0.8, "Low", "Medium"))</f>
        <v>Low</v>
      </c>
      <c r="M2571" s="13">
        <f>(StockData[[#This Row],[close]] - StockData[[#This Row],[open]] )/ StockData[[#This Row],[open]]</f>
        <v>-2.5456292026897272E-3</v>
      </c>
      <c r="N2571" s="27">
        <f>IF(StockData[[#This Row],[change%]] &gt; 0.02, 0.9, IF(StockData[[#This Row],[change%]] &lt; -0.02, -0.9, 0))</f>
        <v>0</v>
      </c>
      <c r="O2571" s="27" t="str">
        <f>IF(StockData[[#This Row],[sentiment score]] &gt; 0.5, "Positive", IF(StockData[[#This Row],[sentiment score]] &lt; -0.5, "Negative", "Neutral"))</f>
        <v>Neutral</v>
      </c>
    </row>
    <row r="2572" spans="1:15" x14ac:dyDescent="0.3">
      <c r="A2572" s="1">
        <v>42101</v>
      </c>
      <c r="B2572" s="2">
        <v>202.51</v>
      </c>
      <c r="C2572" s="2">
        <v>205.06</v>
      </c>
      <c r="D2572" s="2">
        <v>201.14</v>
      </c>
      <c r="E2572" s="2">
        <v>203.25</v>
      </c>
      <c r="F2572" s="2">
        <v>4347864</v>
      </c>
      <c r="G2572" s="27" t="str">
        <f>TEXT(StockData[[#This Row],[Date]],"dddd")</f>
        <v>Tuesday</v>
      </c>
      <c r="H2572" s="27" t="str">
        <f>TEXT(StockData[[#This Row],[Date]],"mmm yyyy")</f>
        <v>Apr 2015</v>
      </c>
      <c r="I2572" s="2">
        <f>StockData[[#This Row],[high]] - StockData[[#This Row],[low]]</f>
        <v>3.9200000000000159</v>
      </c>
      <c r="J2572" s="27" t="str">
        <f>IF(StockData[[#This Row],[high]]=_xlfn.MAXIFS(StockData[high],StockData[Date],"&lt;="&amp;StockData[[#This Row],[Date]]),"New High","Repeat")</f>
        <v>Repeat</v>
      </c>
      <c r="K2572" s="27" t="str">
        <f>IF(StockData[[#This Row],[Spread]]&lt;5,"Low",IF(StockData[[#This Row],[Spread]]&lt;=15,"Medium","High"))</f>
        <v>Low</v>
      </c>
      <c r="L2572" s="27" t="str">
        <f>IF(StockData[[#This Row],[Spread]] &gt; AVERAGE(StockData[Spread]) * 1.2, "High", IF(StockData[[#This Row],[Spread]] &lt; AVERAGE(StockData[Spread]) * 0.8, "Low", "Medium"))</f>
        <v>Low</v>
      </c>
      <c r="M2572" s="13">
        <f>(StockData[[#This Row],[close]] - StockData[[#This Row],[open]] )/ StockData[[#This Row],[open]]</f>
        <v>3.654140536269859E-3</v>
      </c>
      <c r="N2572" s="27">
        <f>IF(StockData[[#This Row],[change%]] &gt; 0.02, 0.9, IF(StockData[[#This Row],[change%]] &lt; -0.02, -0.9, 0))</f>
        <v>0</v>
      </c>
      <c r="O2572" s="27" t="str">
        <f>IF(StockData[[#This Row],[sentiment score]] &gt; 0.5, "Positive", IF(StockData[[#This Row],[sentiment score]] &lt; -0.5, "Negative", "Neutral"))</f>
        <v>Neutral</v>
      </c>
    </row>
    <row r="2573" spans="1:15" x14ac:dyDescent="0.3">
      <c r="A2573" s="1">
        <v>42100</v>
      </c>
      <c r="B2573" s="2">
        <v>198</v>
      </c>
      <c r="C2573" s="2">
        <v>207.75</v>
      </c>
      <c r="D2573" s="2">
        <v>197.5</v>
      </c>
      <c r="E2573" s="2">
        <v>203.1</v>
      </c>
      <c r="F2573" s="2">
        <v>12455811</v>
      </c>
      <c r="G2573" s="27" t="str">
        <f>TEXT(StockData[[#This Row],[Date]],"dddd")</f>
        <v>Monday</v>
      </c>
      <c r="H2573" s="27" t="str">
        <f>TEXT(StockData[[#This Row],[Date]],"mmm yyyy")</f>
        <v>Apr 2015</v>
      </c>
      <c r="I2573" s="2">
        <f>StockData[[#This Row],[high]] - StockData[[#This Row],[low]]</f>
        <v>10.25</v>
      </c>
      <c r="J2573" s="27" t="str">
        <f>IF(StockData[[#This Row],[high]]=_xlfn.MAXIFS(StockData[high],StockData[Date],"&lt;="&amp;StockData[[#This Row],[Date]]),"New High","Repeat")</f>
        <v>Repeat</v>
      </c>
      <c r="K2573" s="27" t="str">
        <f>IF(StockData[[#This Row],[Spread]]&lt;5,"Low",IF(StockData[[#This Row],[Spread]]&lt;=15,"Medium","High"))</f>
        <v>Medium</v>
      </c>
      <c r="L2573" s="27" t="str">
        <f>IF(StockData[[#This Row],[Spread]] &gt; AVERAGE(StockData[Spread]) * 1.2, "High", IF(StockData[[#This Row],[Spread]] &lt; AVERAGE(StockData[Spread]) * 0.8, "Low", "Medium"))</f>
        <v>Low</v>
      </c>
      <c r="M2573" s="13">
        <f>(StockData[[#This Row],[close]] - StockData[[#This Row],[open]] )/ StockData[[#This Row],[open]]</f>
        <v>2.5757575757575729E-2</v>
      </c>
      <c r="N2573" s="27">
        <f>IF(StockData[[#This Row],[change%]] &gt; 0.02, 0.9, IF(StockData[[#This Row],[change%]] &lt; -0.02, -0.9, 0))</f>
        <v>0.9</v>
      </c>
      <c r="O2573" s="27" t="str">
        <f>IF(StockData[[#This Row],[sentiment score]] &gt; 0.5, "Positive", IF(StockData[[#This Row],[sentiment score]] &lt; -0.5, "Negative", "Neutral"))</f>
        <v>Positive</v>
      </c>
    </row>
    <row r="2574" spans="1:15" x14ac:dyDescent="0.3">
      <c r="A2574" s="1">
        <v>42096</v>
      </c>
      <c r="B2574" s="2">
        <v>190.23</v>
      </c>
      <c r="C2574" s="2">
        <v>193.23</v>
      </c>
      <c r="D2574" s="2">
        <v>190</v>
      </c>
      <c r="E2574" s="2">
        <v>191</v>
      </c>
      <c r="F2574" s="2">
        <v>5010368</v>
      </c>
      <c r="G2574" s="27" t="str">
        <f>TEXT(StockData[[#This Row],[Date]],"dddd")</f>
        <v>Thursday</v>
      </c>
      <c r="H2574" s="27" t="str">
        <f>TEXT(StockData[[#This Row],[Date]],"mmm yyyy")</f>
        <v>Apr 2015</v>
      </c>
      <c r="I2574" s="2">
        <f>StockData[[#This Row],[high]] - StockData[[#This Row],[low]]</f>
        <v>3.2299999999999898</v>
      </c>
      <c r="J2574" s="27" t="str">
        <f>IF(StockData[[#This Row],[high]]=_xlfn.MAXIFS(StockData[high],StockData[Date],"&lt;="&amp;StockData[[#This Row],[Date]]),"New High","Repeat")</f>
        <v>Repeat</v>
      </c>
      <c r="K2574" s="27" t="str">
        <f>IF(StockData[[#This Row],[Spread]]&lt;5,"Low",IF(StockData[[#This Row],[Spread]]&lt;=15,"Medium","High"))</f>
        <v>Low</v>
      </c>
      <c r="L2574" s="27" t="str">
        <f>IF(StockData[[#This Row],[Spread]] &gt; AVERAGE(StockData[Spread]) * 1.2, "High", IF(StockData[[#This Row],[Spread]] &lt; AVERAGE(StockData[Spread]) * 0.8, "Low", "Medium"))</f>
        <v>Low</v>
      </c>
      <c r="M2574" s="13">
        <f>(StockData[[#This Row],[close]] - StockData[[#This Row],[open]] )/ StockData[[#This Row],[open]]</f>
        <v>4.0477316932135323E-3</v>
      </c>
      <c r="N2574" s="27">
        <f>IF(StockData[[#This Row],[change%]] &gt; 0.02, 0.9, IF(StockData[[#This Row],[change%]] &lt; -0.02, -0.9, 0))</f>
        <v>0</v>
      </c>
      <c r="O2574" s="27" t="str">
        <f>IF(StockData[[#This Row],[sentiment score]] &gt; 0.5, "Positive", IF(StockData[[#This Row],[sentiment score]] &lt; -0.5, "Negative", "Neutral"))</f>
        <v>Neutral</v>
      </c>
    </row>
    <row r="2575" spans="1:15" x14ac:dyDescent="0.3">
      <c r="A2575" s="1">
        <v>42095</v>
      </c>
      <c r="B2575" s="2">
        <v>188.7</v>
      </c>
      <c r="C2575" s="2">
        <v>192.3</v>
      </c>
      <c r="D2575" s="2">
        <v>186.05</v>
      </c>
      <c r="E2575" s="2">
        <v>187.59</v>
      </c>
      <c r="F2575" s="2">
        <v>3794621</v>
      </c>
      <c r="G2575" s="27" t="str">
        <f>TEXT(StockData[[#This Row],[Date]],"dddd")</f>
        <v>Wednesday</v>
      </c>
      <c r="H2575" s="27" t="str">
        <f>TEXT(StockData[[#This Row],[Date]],"mmm yyyy")</f>
        <v>Apr 2015</v>
      </c>
      <c r="I2575" s="2">
        <f>StockData[[#This Row],[high]] - StockData[[#This Row],[low]]</f>
        <v>6.25</v>
      </c>
      <c r="J2575" s="27" t="str">
        <f>IF(StockData[[#This Row],[high]]=_xlfn.MAXIFS(StockData[high],StockData[Date],"&lt;="&amp;StockData[[#This Row],[Date]]),"New High","Repeat")</f>
        <v>Repeat</v>
      </c>
      <c r="K2575" s="27" t="str">
        <f>IF(StockData[[#This Row],[Spread]]&lt;5,"Low",IF(StockData[[#This Row],[Spread]]&lt;=15,"Medium","High"))</f>
        <v>Medium</v>
      </c>
      <c r="L2575" s="27" t="str">
        <f>IF(StockData[[#This Row],[Spread]] &gt; AVERAGE(StockData[Spread]) * 1.2, "High", IF(StockData[[#This Row],[Spread]] &lt; AVERAGE(StockData[Spread]) * 0.8, "Low", "Medium"))</f>
        <v>Low</v>
      </c>
      <c r="M2575" s="13">
        <f>(StockData[[#This Row],[close]] - StockData[[#This Row],[open]] )/ StockData[[#This Row],[open]]</f>
        <v>-5.8823529411763924E-3</v>
      </c>
      <c r="N2575" s="27">
        <f>IF(StockData[[#This Row],[change%]] &gt; 0.02, 0.9, IF(StockData[[#This Row],[change%]] &lt; -0.02, -0.9, 0))</f>
        <v>0</v>
      </c>
      <c r="O2575" s="27" t="str">
        <f>IF(StockData[[#This Row],[sentiment score]] &gt; 0.5, "Positive", IF(StockData[[#This Row],[sentiment score]] &lt; -0.5, "Negative", "Neutral"))</f>
        <v>Neutral</v>
      </c>
    </row>
    <row r="2576" spans="1:15" x14ac:dyDescent="0.3">
      <c r="A2576" s="1">
        <v>42094</v>
      </c>
      <c r="B2576" s="2">
        <v>193.53</v>
      </c>
      <c r="C2576" s="2">
        <v>193.76</v>
      </c>
      <c r="D2576" s="2">
        <v>188.41</v>
      </c>
      <c r="E2576" s="2">
        <v>188.77</v>
      </c>
      <c r="F2576" s="2">
        <v>5026569</v>
      </c>
      <c r="G2576" s="27" t="str">
        <f>TEXT(StockData[[#This Row],[Date]],"dddd")</f>
        <v>Tuesday</v>
      </c>
      <c r="H2576" s="27" t="str">
        <f>TEXT(StockData[[#This Row],[Date]],"mmm yyyy")</f>
        <v>Mar 2015</v>
      </c>
      <c r="I2576" s="2">
        <f>StockData[[#This Row],[high]] - StockData[[#This Row],[low]]</f>
        <v>5.3499999999999943</v>
      </c>
      <c r="J2576" s="27" t="str">
        <f>IF(StockData[[#This Row],[high]]=_xlfn.MAXIFS(StockData[high],StockData[Date],"&lt;="&amp;StockData[[#This Row],[Date]]),"New High","Repeat")</f>
        <v>Repeat</v>
      </c>
      <c r="K2576" s="27" t="str">
        <f>IF(StockData[[#This Row],[Spread]]&lt;5,"Low",IF(StockData[[#This Row],[Spread]]&lt;=15,"Medium","High"))</f>
        <v>Medium</v>
      </c>
      <c r="L2576" s="27" t="str">
        <f>IF(StockData[[#This Row],[Spread]] &gt; AVERAGE(StockData[Spread]) * 1.2, "High", IF(StockData[[#This Row],[Spread]] &lt; AVERAGE(StockData[Spread]) * 0.8, "Low", "Medium"))</f>
        <v>Low</v>
      </c>
      <c r="M2576" s="13">
        <f>(StockData[[#This Row],[close]] - StockData[[#This Row],[open]] )/ StockData[[#This Row],[open]]</f>
        <v>-2.4595669921975875E-2</v>
      </c>
      <c r="N2576" s="27">
        <f>IF(StockData[[#This Row],[change%]] &gt; 0.02, 0.9, IF(StockData[[#This Row],[change%]] &lt; -0.02, -0.9, 0))</f>
        <v>-0.9</v>
      </c>
      <c r="O2576" s="27" t="str">
        <f>IF(StockData[[#This Row],[sentiment score]] &gt; 0.5, "Positive", IF(StockData[[#This Row],[sentiment score]] &lt; -0.5, "Negative", "Neutral"))</f>
        <v>Negative</v>
      </c>
    </row>
    <row r="2577" spans="1:15" x14ac:dyDescent="0.3">
      <c r="A2577" s="1">
        <v>42093</v>
      </c>
      <c r="B2577" s="2">
        <v>185.85</v>
      </c>
      <c r="C2577" s="2">
        <v>192.25</v>
      </c>
      <c r="D2577" s="2">
        <v>181.8</v>
      </c>
      <c r="E2577" s="2">
        <v>190.57</v>
      </c>
      <c r="F2577" s="2">
        <v>10089516</v>
      </c>
      <c r="G2577" s="27" t="str">
        <f>TEXT(StockData[[#This Row],[Date]],"dddd")</f>
        <v>Monday</v>
      </c>
      <c r="H2577" s="27" t="str">
        <f>TEXT(StockData[[#This Row],[Date]],"mmm yyyy")</f>
        <v>Mar 2015</v>
      </c>
      <c r="I2577" s="2">
        <f>StockData[[#This Row],[high]] - StockData[[#This Row],[low]]</f>
        <v>10.449999999999989</v>
      </c>
      <c r="J2577" s="27" t="str">
        <f>IF(StockData[[#This Row],[high]]=_xlfn.MAXIFS(StockData[high],StockData[Date],"&lt;="&amp;StockData[[#This Row],[Date]]),"New High","Repeat")</f>
        <v>Repeat</v>
      </c>
      <c r="K2577" s="27" t="str">
        <f>IF(StockData[[#This Row],[Spread]]&lt;5,"Low",IF(StockData[[#This Row],[Spread]]&lt;=15,"Medium","High"))</f>
        <v>Medium</v>
      </c>
      <c r="L2577" s="27" t="str">
        <f>IF(StockData[[#This Row],[Spread]] &gt; AVERAGE(StockData[Spread]) * 1.2, "High", IF(StockData[[#This Row],[Spread]] &lt; AVERAGE(StockData[Spread]) * 0.8, "Low", "Medium"))</f>
        <v>Low</v>
      </c>
      <c r="M2577" s="13">
        <f>(StockData[[#This Row],[close]] - StockData[[#This Row],[open]] )/ StockData[[#This Row],[open]]</f>
        <v>2.539682539682539E-2</v>
      </c>
      <c r="N2577" s="27">
        <f>IF(StockData[[#This Row],[change%]] &gt; 0.02, 0.9, IF(StockData[[#This Row],[change%]] &lt; -0.02, -0.9, 0))</f>
        <v>0.9</v>
      </c>
      <c r="O2577" s="27" t="str">
        <f>IF(StockData[[#This Row],[sentiment score]] &gt; 0.5, "Positive", IF(StockData[[#This Row],[sentiment score]] &lt; -0.5, "Negative", "Neutral"))</f>
        <v>Positive</v>
      </c>
    </row>
    <row r="2578" spans="1:15" x14ac:dyDescent="0.3">
      <c r="A2578" s="1">
        <v>42090</v>
      </c>
      <c r="B2578" s="2">
        <v>189.07</v>
      </c>
      <c r="C2578" s="2">
        <v>189.28989999999999</v>
      </c>
      <c r="D2578" s="2">
        <v>181.4</v>
      </c>
      <c r="E2578" s="2">
        <v>185</v>
      </c>
      <c r="F2578" s="2">
        <v>8604947</v>
      </c>
      <c r="G2578" s="27" t="str">
        <f>TEXT(StockData[[#This Row],[Date]],"dddd")</f>
        <v>Friday</v>
      </c>
      <c r="H2578" s="27" t="str">
        <f>TEXT(StockData[[#This Row],[Date]],"mmm yyyy")</f>
        <v>Mar 2015</v>
      </c>
      <c r="I2578" s="2">
        <f>StockData[[#This Row],[high]] - StockData[[#This Row],[low]]</f>
        <v>7.889899999999983</v>
      </c>
      <c r="J2578" s="27" t="str">
        <f>IF(StockData[[#This Row],[high]]=_xlfn.MAXIFS(StockData[high],StockData[Date],"&lt;="&amp;StockData[[#This Row],[Date]]),"New High","Repeat")</f>
        <v>Repeat</v>
      </c>
      <c r="K2578" s="27" t="str">
        <f>IF(StockData[[#This Row],[Spread]]&lt;5,"Low",IF(StockData[[#This Row],[Spread]]&lt;=15,"Medium","High"))</f>
        <v>Medium</v>
      </c>
      <c r="L2578" s="27" t="str">
        <f>IF(StockData[[#This Row],[Spread]] &gt; AVERAGE(StockData[Spread]) * 1.2, "High", IF(StockData[[#This Row],[Spread]] &lt; AVERAGE(StockData[Spread]) * 0.8, "Low", "Medium"))</f>
        <v>Low</v>
      </c>
      <c r="M2578" s="13">
        <f>(StockData[[#This Row],[close]] - StockData[[#This Row],[open]] )/ StockData[[#This Row],[open]]</f>
        <v>-2.1526418786692723E-2</v>
      </c>
      <c r="N2578" s="27">
        <f>IF(StockData[[#This Row],[change%]] &gt; 0.02, 0.9, IF(StockData[[#This Row],[change%]] &lt; -0.02, -0.9, 0))</f>
        <v>-0.9</v>
      </c>
      <c r="O2578" s="27" t="str">
        <f>IF(StockData[[#This Row],[sentiment score]] &gt; 0.5, "Positive", IF(StockData[[#This Row],[sentiment score]] &lt; -0.5, "Negative", "Neutral"))</f>
        <v>Negative</v>
      </c>
    </row>
    <row r="2579" spans="1:15" x14ac:dyDescent="0.3">
      <c r="A2579" s="1">
        <v>42089</v>
      </c>
      <c r="B2579" s="2">
        <v>193.92</v>
      </c>
      <c r="C2579" s="2">
        <v>194.79</v>
      </c>
      <c r="D2579" s="2">
        <v>189.7</v>
      </c>
      <c r="E2579" s="2">
        <v>190.405</v>
      </c>
      <c r="F2579" s="2">
        <v>4127956</v>
      </c>
      <c r="G2579" s="27" t="str">
        <f>TEXT(StockData[[#This Row],[Date]],"dddd")</f>
        <v>Thursday</v>
      </c>
      <c r="H2579" s="27" t="str">
        <f>TEXT(StockData[[#This Row],[Date]],"mmm yyyy")</f>
        <v>Mar 2015</v>
      </c>
      <c r="I2579" s="2">
        <f>StockData[[#This Row],[high]] - StockData[[#This Row],[low]]</f>
        <v>5.0900000000000034</v>
      </c>
      <c r="J2579" s="27" t="str">
        <f>IF(StockData[[#This Row],[high]]=_xlfn.MAXIFS(StockData[high],StockData[Date],"&lt;="&amp;StockData[[#This Row],[Date]]),"New High","Repeat")</f>
        <v>Repeat</v>
      </c>
      <c r="K2579" s="27" t="str">
        <f>IF(StockData[[#This Row],[Spread]]&lt;5,"Low",IF(StockData[[#This Row],[Spread]]&lt;=15,"Medium","High"))</f>
        <v>Medium</v>
      </c>
      <c r="L2579" s="27" t="str">
        <f>IF(StockData[[#This Row],[Spread]] &gt; AVERAGE(StockData[Spread]) * 1.2, "High", IF(StockData[[#This Row],[Spread]] &lt; AVERAGE(StockData[Spread]) * 0.8, "Low", "Medium"))</f>
        <v>Low</v>
      </c>
      <c r="M2579" s="13">
        <f>(StockData[[#This Row],[close]] - StockData[[#This Row],[open]] )/ StockData[[#This Row],[open]]</f>
        <v>-1.8126031353135244E-2</v>
      </c>
      <c r="N2579" s="27">
        <f>IF(StockData[[#This Row],[change%]] &gt; 0.02, 0.9, IF(StockData[[#This Row],[change%]] &lt; -0.02, -0.9, 0))</f>
        <v>0</v>
      </c>
      <c r="O2579" s="27" t="str">
        <f>IF(StockData[[#This Row],[sentiment score]] &gt; 0.5, "Positive", IF(StockData[[#This Row],[sentiment score]] &lt; -0.5, "Negative", "Neutral"))</f>
        <v>Neutral</v>
      </c>
    </row>
    <row r="2580" spans="1:15" x14ac:dyDescent="0.3">
      <c r="A2580" s="1">
        <v>42088</v>
      </c>
      <c r="B2580" s="2">
        <v>198.27</v>
      </c>
      <c r="C2580" s="2">
        <v>198.59</v>
      </c>
      <c r="D2580" s="2">
        <v>192.7</v>
      </c>
      <c r="E2580" s="2">
        <v>194.3</v>
      </c>
      <c r="F2580" s="2">
        <v>5730389</v>
      </c>
      <c r="G2580" s="27" t="str">
        <f>TEXT(StockData[[#This Row],[Date]],"dddd")</f>
        <v>Wednesday</v>
      </c>
      <c r="H2580" s="27" t="str">
        <f>TEXT(StockData[[#This Row],[Date]],"mmm yyyy")</f>
        <v>Mar 2015</v>
      </c>
      <c r="I2580" s="2">
        <f>StockData[[#This Row],[high]] - StockData[[#This Row],[low]]</f>
        <v>5.8900000000000148</v>
      </c>
      <c r="J2580" s="27" t="str">
        <f>IF(StockData[[#This Row],[high]]=_xlfn.MAXIFS(StockData[high],StockData[Date],"&lt;="&amp;StockData[[#This Row],[Date]]),"New High","Repeat")</f>
        <v>Repeat</v>
      </c>
      <c r="K2580" s="27" t="str">
        <f>IF(StockData[[#This Row],[Spread]]&lt;5,"Low",IF(StockData[[#This Row],[Spread]]&lt;=15,"Medium","High"))</f>
        <v>Medium</v>
      </c>
      <c r="L2580" s="27" t="str">
        <f>IF(StockData[[#This Row],[Spread]] &gt; AVERAGE(StockData[Spread]) * 1.2, "High", IF(StockData[[#This Row],[Spread]] &lt; AVERAGE(StockData[Spread]) * 0.8, "Low", "Medium"))</f>
        <v>Low</v>
      </c>
      <c r="M2580" s="13">
        <f>(StockData[[#This Row],[close]] - StockData[[#This Row],[open]] )/ StockData[[#This Row],[open]]</f>
        <v>-2.0023200685933315E-2</v>
      </c>
      <c r="N2580" s="27">
        <f>IF(StockData[[#This Row],[change%]] &gt; 0.02, 0.9, IF(StockData[[#This Row],[change%]] &lt; -0.02, -0.9, 0))</f>
        <v>-0.9</v>
      </c>
      <c r="O2580" s="27" t="str">
        <f>IF(StockData[[#This Row],[sentiment score]] &gt; 0.5, "Positive", IF(StockData[[#This Row],[sentiment score]] &lt; -0.5, "Negative", "Neutral"))</f>
        <v>Negative</v>
      </c>
    </row>
    <row r="2581" spans="1:15" x14ac:dyDescent="0.3">
      <c r="A2581" s="1">
        <v>42087</v>
      </c>
      <c r="B2581" s="2">
        <v>201.58</v>
      </c>
      <c r="C2581" s="2">
        <v>203.79</v>
      </c>
      <c r="D2581" s="2">
        <v>199.75</v>
      </c>
      <c r="E2581" s="2">
        <v>201.72</v>
      </c>
      <c r="F2581" s="2">
        <v>3649860</v>
      </c>
      <c r="G2581" s="27" t="str">
        <f>TEXT(StockData[[#This Row],[Date]],"dddd")</f>
        <v>Tuesday</v>
      </c>
      <c r="H2581" s="27" t="str">
        <f>TEXT(StockData[[#This Row],[Date]],"mmm yyyy")</f>
        <v>Mar 2015</v>
      </c>
      <c r="I2581" s="2">
        <f>StockData[[#This Row],[high]] - StockData[[#This Row],[low]]</f>
        <v>4.039999999999992</v>
      </c>
      <c r="J2581" s="27" t="str">
        <f>IF(StockData[[#This Row],[high]]=_xlfn.MAXIFS(StockData[high],StockData[Date],"&lt;="&amp;StockData[[#This Row],[Date]]),"New High","Repeat")</f>
        <v>Repeat</v>
      </c>
      <c r="K2581" s="27" t="str">
        <f>IF(StockData[[#This Row],[Spread]]&lt;5,"Low",IF(StockData[[#This Row],[Spread]]&lt;=15,"Medium","High"))</f>
        <v>Low</v>
      </c>
      <c r="L2581" s="27" t="str">
        <f>IF(StockData[[#This Row],[Spread]] &gt; AVERAGE(StockData[Spread]) * 1.2, "High", IF(StockData[[#This Row],[Spread]] &lt; AVERAGE(StockData[Spread]) * 0.8, "Low", "Medium"))</f>
        <v>Low</v>
      </c>
      <c r="M2581" s="13">
        <f>(StockData[[#This Row],[close]] - StockData[[#This Row],[open]] )/ StockData[[#This Row],[open]]</f>
        <v>6.9451334457776737E-4</v>
      </c>
      <c r="N2581" s="27">
        <f>IF(StockData[[#This Row],[change%]] &gt; 0.02, 0.9, IF(StockData[[#This Row],[change%]] &lt; -0.02, -0.9, 0))</f>
        <v>0</v>
      </c>
      <c r="O2581" s="27" t="str">
        <f>IF(StockData[[#This Row],[sentiment score]] &gt; 0.5, "Positive", IF(StockData[[#This Row],[sentiment score]] &lt; -0.5, "Negative", "Neutral"))</f>
        <v>Neutral</v>
      </c>
    </row>
    <row r="2582" spans="1:15" x14ac:dyDescent="0.3">
      <c r="A2582" s="1">
        <v>42086</v>
      </c>
      <c r="B2582" s="2">
        <v>198.5</v>
      </c>
      <c r="C2582" s="2">
        <v>200.5</v>
      </c>
      <c r="D2582" s="2">
        <v>197.47</v>
      </c>
      <c r="E2582" s="2">
        <v>199.63</v>
      </c>
      <c r="F2582" s="2">
        <v>2631626</v>
      </c>
      <c r="G2582" s="27" t="str">
        <f>TEXT(StockData[[#This Row],[Date]],"dddd")</f>
        <v>Monday</v>
      </c>
      <c r="H2582" s="27" t="str">
        <f>TEXT(StockData[[#This Row],[Date]],"mmm yyyy")</f>
        <v>Mar 2015</v>
      </c>
      <c r="I2582" s="2">
        <f>StockData[[#This Row],[high]] - StockData[[#This Row],[low]]</f>
        <v>3.0300000000000011</v>
      </c>
      <c r="J2582" s="27" t="str">
        <f>IF(StockData[[#This Row],[high]]=_xlfn.MAXIFS(StockData[high],StockData[Date],"&lt;="&amp;StockData[[#This Row],[Date]]),"New High","Repeat")</f>
        <v>Repeat</v>
      </c>
      <c r="K2582" s="27" t="str">
        <f>IF(StockData[[#This Row],[Spread]]&lt;5,"Low",IF(StockData[[#This Row],[Spread]]&lt;=15,"Medium","High"))</f>
        <v>Low</v>
      </c>
      <c r="L2582" s="27" t="str">
        <f>IF(StockData[[#This Row],[Spread]] &gt; AVERAGE(StockData[Spread]) * 1.2, "High", IF(StockData[[#This Row],[Spread]] &lt; AVERAGE(StockData[Spread]) * 0.8, "Low", "Medium"))</f>
        <v>Low</v>
      </c>
      <c r="M2582" s="13">
        <f>(StockData[[#This Row],[close]] - StockData[[#This Row],[open]] )/ StockData[[#This Row],[open]]</f>
        <v>5.6926952141057707E-3</v>
      </c>
      <c r="N2582" s="27">
        <f>IF(StockData[[#This Row],[change%]] &gt; 0.02, 0.9, IF(StockData[[#This Row],[change%]] &lt; -0.02, -0.9, 0))</f>
        <v>0</v>
      </c>
      <c r="O2582" s="27" t="str">
        <f>IF(StockData[[#This Row],[sentiment score]] &gt; 0.5, "Positive", IF(StockData[[#This Row],[sentiment score]] &lt; -0.5, "Negative", "Neutral"))</f>
        <v>Neutral</v>
      </c>
    </row>
    <row r="2583" spans="1:15" x14ac:dyDescent="0.3">
      <c r="A2583" s="1">
        <v>42083</v>
      </c>
      <c r="B2583" s="2">
        <v>197.45</v>
      </c>
      <c r="C2583" s="2">
        <v>198.99</v>
      </c>
      <c r="D2583" s="2">
        <v>195.62100000000001</v>
      </c>
      <c r="E2583" s="2">
        <v>198.08</v>
      </c>
      <c r="F2583" s="2">
        <v>4269467</v>
      </c>
      <c r="G2583" s="27" t="str">
        <f>TEXT(StockData[[#This Row],[Date]],"dddd")</f>
        <v>Friday</v>
      </c>
      <c r="H2583" s="27" t="str">
        <f>TEXT(StockData[[#This Row],[Date]],"mmm yyyy")</f>
        <v>Mar 2015</v>
      </c>
      <c r="I2583" s="2">
        <f>StockData[[#This Row],[high]] - StockData[[#This Row],[low]]</f>
        <v>3.3689999999999998</v>
      </c>
      <c r="J2583" s="27" t="str">
        <f>IF(StockData[[#This Row],[high]]=_xlfn.MAXIFS(StockData[high],StockData[Date],"&lt;="&amp;StockData[[#This Row],[Date]]),"New High","Repeat")</f>
        <v>Repeat</v>
      </c>
      <c r="K2583" s="27" t="str">
        <f>IF(StockData[[#This Row],[Spread]]&lt;5,"Low",IF(StockData[[#This Row],[Spread]]&lt;=15,"Medium","High"))</f>
        <v>Low</v>
      </c>
      <c r="L2583" s="27" t="str">
        <f>IF(StockData[[#This Row],[Spread]] &gt; AVERAGE(StockData[Spread]) * 1.2, "High", IF(StockData[[#This Row],[Spread]] &lt; AVERAGE(StockData[Spread]) * 0.8, "Low", "Medium"))</f>
        <v>Low</v>
      </c>
      <c r="M2583" s="13">
        <f>(StockData[[#This Row],[close]] - StockData[[#This Row],[open]] )/ StockData[[#This Row],[open]]</f>
        <v>3.1906811851102755E-3</v>
      </c>
      <c r="N2583" s="27">
        <f>IF(StockData[[#This Row],[change%]] &gt; 0.02, 0.9, IF(StockData[[#This Row],[change%]] &lt; -0.02, -0.9, 0))</f>
        <v>0</v>
      </c>
      <c r="O2583" s="27" t="str">
        <f>IF(StockData[[#This Row],[sentiment score]] &gt; 0.5, "Positive", IF(StockData[[#This Row],[sentiment score]] &lt; -0.5, "Negative", "Neutral"))</f>
        <v>Neutral</v>
      </c>
    </row>
    <row r="2584" spans="1:15" x14ac:dyDescent="0.3">
      <c r="A2584" s="1">
        <v>42082</v>
      </c>
      <c r="B2584" s="2">
        <v>202</v>
      </c>
      <c r="C2584" s="2">
        <v>204.59</v>
      </c>
      <c r="D2584" s="2">
        <v>194.53</v>
      </c>
      <c r="E2584" s="2">
        <v>195.65</v>
      </c>
      <c r="F2584" s="2">
        <v>8475244</v>
      </c>
      <c r="G2584" s="27" t="str">
        <f>TEXT(StockData[[#This Row],[Date]],"dddd")</f>
        <v>Thursday</v>
      </c>
      <c r="H2584" s="27" t="str">
        <f>TEXT(StockData[[#This Row],[Date]],"mmm yyyy")</f>
        <v>Mar 2015</v>
      </c>
      <c r="I2584" s="2">
        <f>StockData[[#This Row],[high]] - StockData[[#This Row],[low]]</f>
        <v>10.060000000000002</v>
      </c>
      <c r="J2584" s="27" t="str">
        <f>IF(StockData[[#This Row],[high]]=_xlfn.MAXIFS(StockData[high],StockData[Date],"&lt;="&amp;StockData[[#This Row],[Date]]),"New High","Repeat")</f>
        <v>Repeat</v>
      </c>
      <c r="K2584" s="27" t="str">
        <f>IF(StockData[[#This Row],[Spread]]&lt;5,"Low",IF(StockData[[#This Row],[Spread]]&lt;=15,"Medium","High"))</f>
        <v>Medium</v>
      </c>
      <c r="L2584" s="27" t="str">
        <f>IF(StockData[[#This Row],[Spread]] &gt; AVERAGE(StockData[Spread]) * 1.2, "High", IF(StockData[[#This Row],[Spread]] &lt; AVERAGE(StockData[Spread]) * 0.8, "Low", "Medium"))</f>
        <v>Low</v>
      </c>
      <c r="M2584" s="13">
        <f>(StockData[[#This Row],[close]] - StockData[[#This Row],[open]] )/ StockData[[#This Row],[open]]</f>
        <v>-3.1435643564356408E-2</v>
      </c>
      <c r="N2584" s="27">
        <f>IF(StockData[[#This Row],[change%]] &gt; 0.02, 0.9, IF(StockData[[#This Row],[change%]] &lt; -0.02, -0.9, 0))</f>
        <v>-0.9</v>
      </c>
      <c r="O2584" s="27" t="str">
        <f>IF(StockData[[#This Row],[sentiment score]] &gt; 0.5, "Positive", IF(StockData[[#This Row],[sentiment score]] &lt; -0.5, "Negative", "Neutral"))</f>
        <v>Negative</v>
      </c>
    </row>
    <row r="2585" spans="1:15" x14ac:dyDescent="0.3">
      <c r="A2585" s="1">
        <v>42081</v>
      </c>
      <c r="B2585" s="2">
        <v>194.96</v>
      </c>
      <c r="C2585" s="2">
        <v>200.88</v>
      </c>
      <c r="D2585" s="2">
        <v>193.11</v>
      </c>
      <c r="E2585" s="2">
        <v>200.71</v>
      </c>
      <c r="F2585" s="2">
        <v>4820936</v>
      </c>
      <c r="G2585" s="27" t="str">
        <f>TEXT(StockData[[#This Row],[Date]],"dddd")</f>
        <v>Wednesday</v>
      </c>
      <c r="H2585" s="27" t="str">
        <f>TEXT(StockData[[#This Row],[Date]],"mmm yyyy")</f>
        <v>Mar 2015</v>
      </c>
      <c r="I2585" s="2">
        <f>StockData[[#This Row],[high]] - StockData[[#This Row],[low]]</f>
        <v>7.7699999999999818</v>
      </c>
      <c r="J2585" s="27" t="str">
        <f>IF(StockData[[#This Row],[high]]=_xlfn.MAXIFS(StockData[high],StockData[Date],"&lt;="&amp;StockData[[#This Row],[Date]]),"New High","Repeat")</f>
        <v>Repeat</v>
      </c>
      <c r="K2585" s="27" t="str">
        <f>IF(StockData[[#This Row],[Spread]]&lt;5,"Low",IF(StockData[[#This Row],[Spread]]&lt;=15,"Medium","High"))</f>
        <v>Medium</v>
      </c>
      <c r="L2585" s="27" t="str">
        <f>IF(StockData[[#This Row],[Spread]] &gt; AVERAGE(StockData[Spread]) * 1.2, "High", IF(StockData[[#This Row],[Spread]] &lt; AVERAGE(StockData[Spread]) * 0.8, "Low", "Medium"))</f>
        <v>Low</v>
      </c>
      <c r="M2585" s="13">
        <f>(StockData[[#This Row],[close]] - StockData[[#This Row],[open]] )/ StockData[[#This Row],[open]]</f>
        <v>2.9493229380385719E-2</v>
      </c>
      <c r="N2585" s="27">
        <f>IF(StockData[[#This Row],[change%]] &gt; 0.02, 0.9, IF(StockData[[#This Row],[change%]] &lt; -0.02, -0.9, 0))</f>
        <v>0.9</v>
      </c>
      <c r="O2585" s="27" t="str">
        <f>IF(StockData[[#This Row],[sentiment score]] &gt; 0.5, "Positive", IF(StockData[[#This Row],[sentiment score]] &lt; -0.5, "Negative", "Neutral"))</f>
        <v>Positive</v>
      </c>
    </row>
    <row r="2586" spans="1:15" x14ac:dyDescent="0.3">
      <c r="A2586" s="1">
        <v>42080</v>
      </c>
      <c r="B2586" s="2">
        <v>195.43</v>
      </c>
      <c r="C2586" s="2">
        <v>198.71</v>
      </c>
      <c r="D2586" s="2">
        <v>193.94</v>
      </c>
      <c r="E2586" s="2">
        <v>194.73</v>
      </c>
      <c r="F2586" s="2">
        <v>4894052</v>
      </c>
      <c r="G2586" s="27" t="str">
        <f>TEXT(StockData[[#This Row],[Date]],"dddd")</f>
        <v>Tuesday</v>
      </c>
      <c r="H2586" s="27" t="str">
        <f>TEXT(StockData[[#This Row],[Date]],"mmm yyyy")</f>
        <v>Mar 2015</v>
      </c>
      <c r="I2586" s="2">
        <f>StockData[[#This Row],[high]] - StockData[[#This Row],[low]]</f>
        <v>4.7700000000000102</v>
      </c>
      <c r="J2586" s="27" t="str">
        <f>IF(StockData[[#This Row],[high]]=_xlfn.MAXIFS(StockData[high],StockData[Date],"&lt;="&amp;StockData[[#This Row],[Date]]),"New High","Repeat")</f>
        <v>Repeat</v>
      </c>
      <c r="K2586" s="27" t="str">
        <f>IF(StockData[[#This Row],[Spread]]&lt;5,"Low",IF(StockData[[#This Row],[Spread]]&lt;=15,"Medium","High"))</f>
        <v>Low</v>
      </c>
      <c r="L2586" s="27" t="str">
        <f>IF(StockData[[#This Row],[Spread]] &gt; AVERAGE(StockData[Spread]) * 1.2, "High", IF(StockData[[#This Row],[Spread]] &lt; AVERAGE(StockData[Spread]) * 0.8, "Low", "Medium"))</f>
        <v>Low</v>
      </c>
      <c r="M2586" s="13">
        <f>(StockData[[#This Row],[close]] - StockData[[#This Row],[open]] )/ StockData[[#This Row],[open]]</f>
        <v>-3.5818451619506575E-3</v>
      </c>
      <c r="N2586" s="27">
        <f>IF(StockData[[#This Row],[change%]] &gt; 0.02, 0.9, IF(StockData[[#This Row],[change%]] &lt; -0.02, -0.9, 0))</f>
        <v>0</v>
      </c>
      <c r="O2586" s="27" t="str">
        <f>IF(StockData[[#This Row],[sentiment score]] &gt; 0.5, "Positive", IF(StockData[[#This Row],[sentiment score]] &lt; -0.5, "Negative", "Neutral"))</f>
        <v>Neutral</v>
      </c>
    </row>
    <row r="2587" spans="1:15" x14ac:dyDescent="0.3">
      <c r="A2587" s="1">
        <v>42079</v>
      </c>
      <c r="B2587" s="2">
        <v>192</v>
      </c>
      <c r="C2587" s="2">
        <v>195.91</v>
      </c>
      <c r="D2587" s="2">
        <v>189.8</v>
      </c>
      <c r="E2587" s="2">
        <v>195.7</v>
      </c>
      <c r="F2587" s="2">
        <v>5628783</v>
      </c>
      <c r="G2587" s="27" t="str">
        <f>TEXT(StockData[[#This Row],[Date]],"dddd")</f>
        <v>Monday</v>
      </c>
      <c r="H2587" s="27" t="str">
        <f>TEXT(StockData[[#This Row],[Date]],"mmm yyyy")</f>
        <v>Mar 2015</v>
      </c>
      <c r="I2587" s="2">
        <f>StockData[[#This Row],[high]] - StockData[[#This Row],[low]]</f>
        <v>6.1099999999999852</v>
      </c>
      <c r="J2587" s="27" t="str">
        <f>IF(StockData[[#This Row],[high]]=_xlfn.MAXIFS(StockData[high],StockData[Date],"&lt;="&amp;StockData[[#This Row],[Date]]),"New High","Repeat")</f>
        <v>Repeat</v>
      </c>
      <c r="K2587" s="27" t="str">
        <f>IF(StockData[[#This Row],[Spread]]&lt;5,"Low",IF(StockData[[#This Row],[Spread]]&lt;=15,"Medium","High"))</f>
        <v>Medium</v>
      </c>
      <c r="L2587" s="27" t="str">
        <f>IF(StockData[[#This Row],[Spread]] &gt; AVERAGE(StockData[Spread]) * 1.2, "High", IF(StockData[[#This Row],[Spread]] &lt; AVERAGE(StockData[Spread]) * 0.8, "Low", "Medium"))</f>
        <v>Low</v>
      </c>
      <c r="M2587" s="13">
        <f>(StockData[[#This Row],[close]] - StockData[[#This Row],[open]] )/ StockData[[#This Row],[open]]</f>
        <v>1.9270833333333275E-2</v>
      </c>
      <c r="N2587" s="27">
        <f>IF(StockData[[#This Row],[change%]] &gt; 0.02, 0.9, IF(StockData[[#This Row],[change%]] &lt; -0.02, -0.9, 0))</f>
        <v>0</v>
      </c>
      <c r="O2587" s="27" t="str">
        <f>IF(StockData[[#This Row],[sentiment score]] &gt; 0.5, "Positive", IF(StockData[[#This Row],[sentiment score]] &lt; -0.5, "Negative", "Neutral"))</f>
        <v>Neutral</v>
      </c>
    </row>
    <row r="2588" spans="1:15" x14ac:dyDescent="0.3">
      <c r="A2588" s="1">
        <v>42076</v>
      </c>
      <c r="B2588" s="2">
        <v>188.95</v>
      </c>
      <c r="C2588" s="2">
        <v>191.75</v>
      </c>
      <c r="D2588" s="2">
        <v>187.32</v>
      </c>
      <c r="E2588" s="2">
        <v>188.68</v>
      </c>
      <c r="F2588" s="2">
        <v>5434298</v>
      </c>
      <c r="G2588" s="27" t="str">
        <f>TEXT(StockData[[#This Row],[Date]],"dddd")</f>
        <v>Friday</v>
      </c>
      <c r="H2588" s="27" t="str">
        <f>TEXT(StockData[[#This Row],[Date]],"mmm yyyy")</f>
        <v>Mar 2015</v>
      </c>
      <c r="I2588" s="2">
        <f>StockData[[#This Row],[high]] - StockData[[#This Row],[low]]</f>
        <v>4.4300000000000068</v>
      </c>
      <c r="J2588" s="27" t="str">
        <f>IF(StockData[[#This Row],[high]]=_xlfn.MAXIFS(StockData[high],StockData[Date],"&lt;="&amp;StockData[[#This Row],[Date]]),"New High","Repeat")</f>
        <v>Repeat</v>
      </c>
      <c r="K2588" s="27" t="str">
        <f>IF(StockData[[#This Row],[Spread]]&lt;5,"Low",IF(StockData[[#This Row],[Spread]]&lt;=15,"Medium","High"))</f>
        <v>Low</v>
      </c>
      <c r="L2588" s="27" t="str">
        <f>IF(StockData[[#This Row],[Spread]] &gt; AVERAGE(StockData[Spread]) * 1.2, "High", IF(StockData[[#This Row],[Spread]] &lt; AVERAGE(StockData[Spread]) * 0.8, "Low", "Medium"))</f>
        <v>Low</v>
      </c>
      <c r="M2588" s="13">
        <f>(StockData[[#This Row],[close]] - StockData[[#This Row],[open]] )/ StockData[[#This Row],[open]]</f>
        <v>-1.4289494575283506E-3</v>
      </c>
      <c r="N2588" s="27">
        <f>IF(StockData[[#This Row],[change%]] &gt; 0.02, 0.9, IF(StockData[[#This Row],[change%]] &lt; -0.02, -0.9, 0))</f>
        <v>0</v>
      </c>
      <c r="O2588" s="27" t="str">
        <f>IF(StockData[[#This Row],[sentiment score]] &gt; 0.5, "Positive", IF(StockData[[#This Row],[sentiment score]] &lt; -0.5, "Negative", "Neutral"))</f>
        <v>Neutral</v>
      </c>
    </row>
    <row r="2589" spans="1:15" x14ac:dyDescent="0.3">
      <c r="A2589" s="1">
        <v>42075</v>
      </c>
      <c r="B2589" s="2">
        <v>193.75</v>
      </c>
      <c r="C2589" s="2">
        <v>194.45</v>
      </c>
      <c r="D2589" s="2">
        <v>189.75</v>
      </c>
      <c r="E2589" s="2">
        <v>191.07</v>
      </c>
      <c r="F2589" s="2">
        <v>4149294</v>
      </c>
      <c r="G2589" s="27" t="str">
        <f>TEXT(StockData[[#This Row],[Date]],"dddd")</f>
        <v>Thursday</v>
      </c>
      <c r="H2589" s="27" t="str">
        <f>TEXT(StockData[[#This Row],[Date]],"mmm yyyy")</f>
        <v>Mar 2015</v>
      </c>
      <c r="I2589" s="2">
        <f>StockData[[#This Row],[high]] - StockData[[#This Row],[low]]</f>
        <v>4.6999999999999886</v>
      </c>
      <c r="J2589" s="27" t="str">
        <f>IF(StockData[[#This Row],[high]]=_xlfn.MAXIFS(StockData[high],StockData[Date],"&lt;="&amp;StockData[[#This Row],[Date]]),"New High","Repeat")</f>
        <v>Repeat</v>
      </c>
      <c r="K2589" s="27" t="str">
        <f>IF(StockData[[#This Row],[Spread]]&lt;5,"Low",IF(StockData[[#This Row],[Spread]]&lt;=15,"Medium","High"))</f>
        <v>Low</v>
      </c>
      <c r="L2589" s="27" t="str">
        <f>IF(StockData[[#This Row],[Spread]] &gt; AVERAGE(StockData[Spread]) * 1.2, "High", IF(StockData[[#This Row],[Spread]] &lt; AVERAGE(StockData[Spread]) * 0.8, "Low", "Medium"))</f>
        <v>Low</v>
      </c>
      <c r="M2589" s="13">
        <f>(StockData[[#This Row],[close]] - StockData[[#This Row],[open]] )/ StockData[[#This Row],[open]]</f>
        <v>-1.3832258064516165E-2</v>
      </c>
      <c r="N2589" s="27">
        <f>IF(StockData[[#This Row],[change%]] &gt; 0.02, 0.9, IF(StockData[[#This Row],[change%]] &lt; -0.02, -0.9, 0))</f>
        <v>0</v>
      </c>
      <c r="O2589" s="27" t="str">
        <f>IF(StockData[[#This Row],[sentiment score]] &gt; 0.5, "Positive", IF(StockData[[#This Row],[sentiment score]] &lt; -0.5, "Negative", "Neutral"))</f>
        <v>Neutral</v>
      </c>
    </row>
    <row r="2590" spans="1:15" x14ac:dyDescent="0.3">
      <c r="A2590" s="1">
        <v>42074</v>
      </c>
      <c r="B2590" s="2">
        <v>191.15</v>
      </c>
      <c r="C2590" s="2">
        <v>196.18</v>
      </c>
      <c r="D2590" s="2">
        <v>191.01</v>
      </c>
      <c r="E2590" s="2">
        <v>193.74</v>
      </c>
      <c r="F2590" s="2">
        <v>4974871</v>
      </c>
      <c r="G2590" s="27" t="str">
        <f>TEXT(StockData[[#This Row],[Date]],"dddd")</f>
        <v>Wednesday</v>
      </c>
      <c r="H2590" s="27" t="str">
        <f>TEXT(StockData[[#This Row],[Date]],"mmm yyyy")</f>
        <v>Mar 2015</v>
      </c>
      <c r="I2590" s="2">
        <f>StockData[[#This Row],[high]] - StockData[[#This Row],[low]]</f>
        <v>5.1700000000000159</v>
      </c>
      <c r="J2590" s="27" t="str">
        <f>IF(StockData[[#This Row],[high]]=_xlfn.MAXIFS(StockData[high],StockData[Date],"&lt;="&amp;StockData[[#This Row],[Date]]),"New High","Repeat")</f>
        <v>Repeat</v>
      </c>
      <c r="K2590" s="27" t="str">
        <f>IF(StockData[[#This Row],[Spread]]&lt;5,"Low",IF(StockData[[#This Row],[Spread]]&lt;=15,"Medium","High"))</f>
        <v>Medium</v>
      </c>
      <c r="L2590" s="27" t="str">
        <f>IF(StockData[[#This Row],[Spread]] &gt; AVERAGE(StockData[Spread]) * 1.2, "High", IF(StockData[[#This Row],[Spread]] &lt; AVERAGE(StockData[Spread]) * 0.8, "Low", "Medium"))</f>
        <v>Low</v>
      </c>
      <c r="M2590" s="13">
        <f>(StockData[[#This Row],[close]] - StockData[[#This Row],[open]] )/ StockData[[#This Row],[open]]</f>
        <v>1.3549568401778725E-2</v>
      </c>
      <c r="N2590" s="27">
        <f>IF(StockData[[#This Row],[change%]] &gt; 0.02, 0.9, IF(StockData[[#This Row],[change%]] &lt; -0.02, -0.9, 0))</f>
        <v>0</v>
      </c>
      <c r="O2590" s="27" t="str">
        <f>IF(StockData[[#This Row],[sentiment score]] &gt; 0.5, "Positive", IF(StockData[[#This Row],[sentiment score]] &lt; -0.5, "Negative", "Neutral"))</f>
        <v>Neutral</v>
      </c>
    </row>
    <row r="2591" spans="1:15" x14ac:dyDescent="0.3">
      <c r="A2591" s="1">
        <v>42073</v>
      </c>
      <c r="B2591" s="2">
        <v>188.46</v>
      </c>
      <c r="C2591" s="2">
        <v>193.5</v>
      </c>
      <c r="D2591" s="2">
        <v>187.6</v>
      </c>
      <c r="E2591" s="2">
        <v>190.32</v>
      </c>
      <c r="F2591" s="2">
        <v>5579691</v>
      </c>
      <c r="G2591" s="27" t="str">
        <f>TEXT(StockData[[#This Row],[Date]],"dddd")</f>
        <v>Tuesday</v>
      </c>
      <c r="H2591" s="27" t="str">
        <f>TEXT(StockData[[#This Row],[Date]],"mmm yyyy")</f>
        <v>Mar 2015</v>
      </c>
      <c r="I2591" s="2">
        <f>StockData[[#This Row],[high]] - StockData[[#This Row],[low]]</f>
        <v>5.9000000000000057</v>
      </c>
      <c r="J2591" s="27" t="str">
        <f>IF(StockData[[#This Row],[high]]=_xlfn.MAXIFS(StockData[high],StockData[Date],"&lt;="&amp;StockData[[#This Row],[Date]]),"New High","Repeat")</f>
        <v>Repeat</v>
      </c>
      <c r="K2591" s="27" t="str">
        <f>IF(StockData[[#This Row],[Spread]]&lt;5,"Low",IF(StockData[[#This Row],[Spread]]&lt;=15,"Medium","High"))</f>
        <v>Medium</v>
      </c>
      <c r="L2591" s="27" t="str">
        <f>IF(StockData[[#This Row],[Spread]] &gt; AVERAGE(StockData[Spread]) * 1.2, "High", IF(StockData[[#This Row],[Spread]] &lt; AVERAGE(StockData[Spread]) * 0.8, "Low", "Medium"))</f>
        <v>Low</v>
      </c>
      <c r="M2591" s="13">
        <f>(StockData[[#This Row],[close]] - StockData[[#This Row],[open]] )/ StockData[[#This Row],[open]]</f>
        <v>9.8694683221903067E-3</v>
      </c>
      <c r="N2591" s="27">
        <f>IF(StockData[[#This Row],[change%]] &gt; 0.02, 0.9, IF(StockData[[#This Row],[change%]] &lt; -0.02, -0.9, 0))</f>
        <v>0</v>
      </c>
      <c r="O2591" s="27" t="str">
        <f>IF(StockData[[#This Row],[sentiment score]] &gt; 0.5, "Positive", IF(StockData[[#This Row],[sentiment score]] &lt; -0.5, "Negative", "Neutral"))</f>
        <v>Neutral</v>
      </c>
    </row>
    <row r="2592" spans="1:15" x14ac:dyDescent="0.3">
      <c r="A2592" s="1">
        <v>42072</v>
      </c>
      <c r="B2592" s="2">
        <v>194.39</v>
      </c>
      <c r="C2592" s="2">
        <v>194.49</v>
      </c>
      <c r="D2592" s="2">
        <v>188.25</v>
      </c>
      <c r="E2592" s="2">
        <v>190.88</v>
      </c>
      <c r="F2592" s="2">
        <v>6736724</v>
      </c>
      <c r="G2592" s="27" t="str">
        <f>TEXT(StockData[[#This Row],[Date]],"dddd")</f>
        <v>Monday</v>
      </c>
      <c r="H2592" s="27" t="str">
        <f>TEXT(StockData[[#This Row],[Date]],"mmm yyyy")</f>
        <v>Mar 2015</v>
      </c>
      <c r="I2592" s="2">
        <f>StockData[[#This Row],[high]] - StockData[[#This Row],[low]]</f>
        <v>6.2400000000000091</v>
      </c>
      <c r="J2592" s="27" t="str">
        <f>IF(StockData[[#This Row],[high]]=_xlfn.MAXIFS(StockData[high],StockData[Date],"&lt;="&amp;StockData[[#This Row],[Date]]),"New High","Repeat")</f>
        <v>Repeat</v>
      </c>
      <c r="K2592" s="27" t="str">
        <f>IF(StockData[[#This Row],[Spread]]&lt;5,"Low",IF(StockData[[#This Row],[Spread]]&lt;=15,"Medium","High"))</f>
        <v>Medium</v>
      </c>
      <c r="L2592" s="27" t="str">
        <f>IF(StockData[[#This Row],[Spread]] &gt; AVERAGE(StockData[Spread]) * 1.2, "High", IF(StockData[[#This Row],[Spread]] &lt; AVERAGE(StockData[Spread]) * 0.8, "Low", "Medium"))</f>
        <v>Low</v>
      </c>
      <c r="M2592" s="13">
        <f>(StockData[[#This Row],[close]] - StockData[[#This Row],[open]] )/ StockData[[#This Row],[open]]</f>
        <v>-1.8056484387056902E-2</v>
      </c>
      <c r="N2592" s="27">
        <f>IF(StockData[[#This Row],[change%]] &gt; 0.02, 0.9, IF(StockData[[#This Row],[change%]] &lt; -0.02, -0.9, 0))</f>
        <v>0</v>
      </c>
      <c r="O2592" s="27" t="str">
        <f>IF(StockData[[#This Row],[sentiment score]] &gt; 0.5, "Positive", IF(StockData[[#This Row],[sentiment score]] &lt; -0.5, "Negative", "Neutral"))</f>
        <v>Neutral</v>
      </c>
    </row>
    <row r="2593" spans="1:15" x14ac:dyDescent="0.3">
      <c r="A2593" s="1">
        <v>42069</v>
      </c>
      <c r="B2593" s="2">
        <v>199.21</v>
      </c>
      <c r="C2593" s="2">
        <v>200.75</v>
      </c>
      <c r="D2593" s="2">
        <v>192.15100000000001</v>
      </c>
      <c r="E2593" s="2">
        <v>193.88</v>
      </c>
      <c r="F2593" s="2">
        <v>6712438</v>
      </c>
      <c r="G2593" s="27" t="str">
        <f>TEXT(StockData[[#This Row],[Date]],"dddd")</f>
        <v>Friday</v>
      </c>
      <c r="H2593" s="27" t="str">
        <f>TEXT(StockData[[#This Row],[Date]],"mmm yyyy")</f>
        <v>Mar 2015</v>
      </c>
      <c r="I2593" s="2">
        <f>StockData[[#This Row],[high]] - StockData[[#This Row],[low]]</f>
        <v>8.5989999999999895</v>
      </c>
      <c r="J2593" s="27" t="str">
        <f>IF(StockData[[#This Row],[high]]=_xlfn.MAXIFS(StockData[high],StockData[Date],"&lt;="&amp;StockData[[#This Row],[Date]]),"New High","Repeat")</f>
        <v>Repeat</v>
      </c>
      <c r="K2593" s="27" t="str">
        <f>IF(StockData[[#This Row],[Spread]]&lt;5,"Low",IF(StockData[[#This Row],[Spread]]&lt;=15,"Medium","High"))</f>
        <v>Medium</v>
      </c>
      <c r="L2593" s="27" t="str">
        <f>IF(StockData[[#This Row],[Spread]] &gt; AVERAGE(StockData[Spread]) * 1.2, "High", IF(StockData[[#This Row],[Spread]] &lt; AVERAGE(StockData[Spread]) * 0.8, "Low", "Medium"))</f>
        <v>Low</v>
      </c>
      <c r="M2593" s="13">
        <f>(StockData[[#This Row],[close]] - StockData[[#This Row],[open]] )/ StockData[[#This Row],[open]]</f>
        <v>-2.675568495557458E-2</v>
      </c>
      <c r="N2593" s="27">
        <f>IF(StockData[[#This Row],[change%]] &gt; 0.02, 0.9, IF(StockData[[#This Row],[change%]] &lt; -0.02, -0.9, 0))</f>
        <v>-0.9</v>
      </c>
      <c r="O2593" s="27" t="str">
        <f>IF(StockData[[#This Row],[sentiment score]] &gt; 0.5, "Positive", IF(StockData[[#This Row],[sentiment score]] &lt; -0.5, "Negative", "Neutral"))</f>
        <v>Negative</v>
      </c>
    </row>
    <row r="2594" spans="1:15" x14ac:dyDescent="0.3">
      <c r="A2594" s="1">
        <v>42068</v>
      </c>
      <c r="B2594" s="2">
        <v>202.85</v>
      </c>
      <c r="C2594" s="2">
        <v>206.19</v>
      </c>
      <c r="D2594" s="2">
        <v>200.15</v>
      </c>
      <c r="E2594" s="2">
        <v>200.63</v>
      </c>
      <c r="F2594" s="2">
        <v>4877015</v>
      </c>
      <c r="G2594" s="27" t="str">
        <f>TEXT(StockData[[#This Row],[Date]],"dddd")</f>
        <v>Thursday</v>
      </c>
      <c r="H2594" s="27" t="str">
        <f>TEXT(StockData[[#This Row],[Date]],"mmm yyyy")</f>
        <v>Mar 2015</v>
      </c>
      <c r="I2594" s="2">
        <f>StockData[[#This Row],[high]] - StockData[[#This Row],[low]]</f>
        <v>6.039999999999992</v>
      </c>
      <c r="J2594" s="27" t="str">
        <f>IF(StockData[[#This Row],[high]]=_xlfn.MAXIFS(StockData[high],StockData[Date],"&lt;="&amp;StockData[[#This Row],[Date]]),"New High","Repeat")</f>
        <v>Repeat</v>
      </c>
      <c r="K2594" s="27" t="str">
        <f>IF(StockData[[#This Row],[Spread]]&lt;5,"Low",IF(StockData[[#This Row],[Spread]]&lt;=15,"Medium","High"))</f>
        <v>Medium</v>
      </c>
      <c r="L2594" s="27" t="str">
        <f>IF(StockData[[#This Row],[Spread]] &gt; AVERAGE(StockData[Spread]) * 1.2, "High", IF(StockData[[#This Row],[Spread]] &lt; AVERAGE(StockData[Spread]) * 0.8, "Low", "Medium"))</f>
        <v>Low</v>
      </c>
      <c r="M2594" s="13">
        <f>(StockData[[#This Row],[close]] - StockData[[#This Row],[open]] )/ StockData[[#This Row],[open]]</f>
        <v>-1.0944047325610051E-2</v>
      </c>
      <c r="N2594" s="27">
        <f>IF(StockData[[#This Row],[change%]] &gt; 0.02, 0.9, IF(StockData[[#This Row],[change%]] &lt; -0.02, -0.9, 0))</f>
        <v>0</v>
      </c>
      <c r="O2594" s="27" t="str">
        <f>IF(StockData[[#This Row],[sentiment score]] &gt; 0.5, "Positive", IF(StockData[[#This Row],[sentiment score]] &lt; -0.5, "Negative", "Neutral"))</f>
        <v>Neutral</v>
      </c>
    </row>
    <row r="2595" spans="1:15" x14ac:dyDescent="0.3">
      <c r="A2595" s="1">
        <v>42067</v>
      </c>
      <c r="B2595" s="2">
        <v>199.25</v>
      </c>
      <c r="C2595" s="2">
        <v>202.52</v>
      </c>
      <c r="D2595" s="2">
        <v>197.21</v>
      </c>
      <c r="E2595" s="2">
        <v>202.435</v>
      </c>
      <c r="F2595" s="2">
        <v>4221962</v>
      </c>
      <c r="G2595" s="27" t="str">
        <f>TEXT(StockData[[#This Row],[Date]],"dddd")</f>
        <v>Wednesday</v>
      </c>
      <c r="H2595" s="27" t="str">
        <f>TEXT(StockData[[#This Row],[Date]],"mmm yyyy")</f>
        <v>Mar 2015</v>
      </c>
      <c r="I2595" s="2">
        <f>StockData[[#This Row],[high]] - StockData[[#This Row],[low]]</f>
        <v>5.3100000000000023</v>
      </c>
      <c r="J2595" s="27" t="str">
        <f>IF(StockData[[#This Row],[high]]=_xlfn.MAXIFS(StockData[high],StockData[Date],"&lt;="&amp;StockData[[#This Row],[Date]]),"New High","Repeat")</f>
        <v>Repeat</v>
      </c>
      <c r="K2595" s="27" t="str">
        <f>IF(StockData[[#This Row],[Spread]]&lt;5,"Low",IF(StockData[[#This Row],[Spread]]&lt;=15,"Medium","High"))</f>
        <v>Medium</v>
      </c>
      <c r="L2595" s="27" t="str">
        <f>IF(StockData[[#This Row],[Spread]] &gt; AVERAGE(StockData[Spread]) * 1.2, "High", IF(StockData[[#This Row],[Spread]] &lt; AVERAGE(StockData[Spread]) * 0.8, "Low", "Medium"))</f>
        <v>Low</v>
      </c>
      <c r="M2595" s="13">
        <f>(StockData[[#This Row],[close]] - StockData[[#This Row],[open]] )/ StockData[[#This Row],[open]]</f>
        <v>1.5984943538268518E-2</v>
      </c>
      <c r="N2595" s="27">
        <f>IF(StockData[[#This Row],[change%]] &gt; 0.02, 0.9, IF(StockData[[#This Row],[change%]] &lt; -0.02, -0.9, 0))</f>
        <v>0</v>
      </c>
      <c r="O2595" s="27" t="str">
        <f>IF(StockData[[#This Row],[sentiment score]] &gt; 0.5, "Positive", IF(StockData[[#This Row],[sentiment score]] &lt; -0.5, "Negative", "Neutral"))</f>
        <v>Neutral</v>
      </c>
    </row>
    <row r="2596" spans="1:15" x14ac:dyDescent="0.3">
      <c r="A2596" s="1">
        <v>42066</v>
      </c>
      <c r="B2596" s="2">
        <v>196.81</v>
      </c>
      <c r="C2596" s="2">
        <v>200.24350000000001</v>
      </c>
      <c r="D2596" s="2">
        <v>195.32</v>
      </c>
      <c r="E2596" s="2">
        <v>199.56</v>
      </c>
      <c r="F2596" s="2">
        <v>4432329</v>
      </c>
      <c r="G2596" s="27" t="str">
        <f>TEXT(StockData[[#This Row],[Date]],"dddd")</f>
        <v>Tuesday</v>
      </c>
      <c r="H2596" s="27" t="str">
        <f>TEXT(StockData[[#This Row],[Date]],"mmm yyyy")</f>
        <v>Mar 2015</v>
      </c>
      <c r="I2596" s="2">
        <f>StockData[[#This Row],[high]] - StockData[[#This Row],[low]]</f>
        <v>4.9235000000000184</v>
      </c>
      <c r="J2596" s="27" t="str">
        <f>IF(StockData[[#This Row],[high]]=_xlfn.MAXIFS(StockData[high],StockData[Date],"&lt;="&amp;StockData[[#This Row],[Date]]),"New High","Repeat")</f>
        <v>Repeat</v>
      </c>
      <c r="K2596" s="27" t="str">
        <f>IF(StockData[[#This Row],[Spread]]&lt;5,"Low",IF(StockData[[#This Row],[Spread]]&lt;=15,"Medium","High"))</f>
        <v>Low</v>
      </c>
      <c r="L2596" s="27" t="str">
        <f>IF(StockData[[#This Row],[Spread]] &gt; AVERAGE(StockData[Spread]) * 1.2, "High", IF(StockData[[#This Row],[Spread]] &lt; AVERAGE(StockData[Spread]) * 0.8, "Low", "Medium"))</f>
        <v>Low</v>
      </c>
      <c r="M2596" s="13">
        <f>(StockData[[#This Row],[close]] - StockData[[#This Row],[open]] )/ StockData[[#This Row],[open]]</f>
        <v>1.3972867232356079E-2</v>
      </c>
      <c r="N2596" s="27">
        <f>IF(StockData[[#This Row],[change%]] &gt; 0.02, 0.9, IF(StockData[[#This Row],[change%]] &lt; -0.02, -0.9, 0))</f>
        <v>0</v>
      </c>
      <c r="O2596" s="27" t="str">
        <f>IF(StockData[[#This Row],[sentiment score]] &gt; 0.5, "Positive", IF(StockData[[#This Row],[sentiment score]] &lt; -0.5, "Negative", "Neutral"))</f>
        <v>Neutral</v>
      </c>
    </row>
    <row r="2597" spans="1:15" x14ac:dyDescent="0.3">
      <c r="A2597" s="1">
        <v>42065</v>
      </c>
      <c r="B2597" s="2">
        <v>202.7</v>
      </c>
      <c r="C2597" s="2">
        <v>203.34</v>
      </c>
      <c r="D2597" s="2">
        <v>195.82499999999999</v>
      </c>
      <c r="E2597" s="2">
        <v>197.32499999999999</v>
      </c>
      <c r="F2597" s="2">
        <v>7922065</v>
      </c>
      <c r="G2597" s="27" t="str">
        <f>TEXT(StockData[[#This Row],[Date]],"dddd")</f>
        <v>Monday</v>
      </c>
      <c r="H2597" s="27" t="str">
        <f>TEXT(StockData[[#This Row],[Date]],"mmm yyyy")</f>
        <v>Mar 2015</v>
      </c>
      <c r="I2597" s="2">
        <f>StockData[[#This Row],[high]] - StockData[[#This Row],[low]]</f>
        <v>7.5150000000000148</v>
      </c>
      <c r="J2597" s="27" t="str">
        <f>IF(StockData[[#This Row],[high]]=_xlfn.MAXIFS(StockData[high],StockData[Date],"&lt;="&amp;StockData[[#This Row],[Date]]),"New High","Repeat")</f>
        <v>Repeat</v>
      </c>
      <c r="K2597" s="27" t="str">
        <f>IF(StockData[[#This Row],[Spread]]&lt;5,"Low",IF(StockData[[#This Row],[Spread]]&lt;=15,"Medium","High"))</f>
        <v>Medium</v>
      </c>
      <c r="L2597" s="27" t="str">
        <f>IF(StockData[[#This Row],[Spread]] &gt; AVERAGE(StockData[Spread]) * 1.2, "High", IF(StockData[[#This Row],[Spread]] &lt; AVERAGE(StockData[Spread]) * 0.8, "Low", "Medium"))</f>
        <v>Low</v>
      </c>
      <c r="M2597" s="13">
        <f>(StockData[[#This Row],[close]] - StockData[[#This Row],[open]] )/ StockData[[#This Row],[open]]</f>
        <v>-2.6517020226936361E-2</v>
      </c>
      <c r="N2597" s="27">
        <f>IF(StockData[[#This Row],[change%]] &gt; 0.02, 0.9, IF(StockData[[#This Row],[change%]] &lt; -0.02, -0.9, 0))</f>
        <v>-0.9</v>
      </c>
      <c r="O2597" s="27" t="str">
        <f>IF(StockData[[#This Row],[sentiment score]] &gt; 0.5, "Positive", IF(StockData[[#This Row],[sentiment score]] &lt; -0.5, "Negative", "Neutral"))</f>
        <v>Negative</v>
      </c>
    </row>
    <row r="2598" spans="1:15" x14ac:dyDescent="0.3">
      <c r="A2598" s="1">
        <v>42062</v>
      </c>
      <c r="B2598" s="2">
        <v>206.9</v>
      </c>
      <c r="C2598" s="2">
        <v>208.55</v>
      </c>
      <c r="D2598" s="2">
        <v>202.8</v>
      </c>
      <c r="E2598" s="2">
        <v>203.34</v>
      </c>
      <c r="F2598" s="2">
        <v>3882084</v>
      </c>
      <c r="G2598" s="27" t="str">
        <f>TEXT(StockData[[#This Row],[Date]],"dddd")</f>
        <v>Friday</v>
      </c>
      <c r="H2598" s="27" t="str">
        <f>TEXT(StockData[[#This Row],[Date]],"mmm yyyy")</f>
        <v>Feb 2015</v>
      </c>
      <c r="I2598" s="2">
        <f>StockData[[#This Row],[high]] - StockData[[#This Row],[low]]</f>
        <v>5.75</v>
      </c>
      <c r="J2598" s="27" t="str">
        <f>IF(StockData[[#This Row],[high]]=_xlfn.MAXIFS(StockData[high],StockData[Date],"&lt;="&amp;StockData[[#This Row],[Date]]),"New High","Repeat")</f>
        <v>Repeat</v>
      </c>
      <c r="K2598" s="27" t="str">
        <f>IF(StockData[[#This Row],[Spread]]&lt;5,"Low",IF(StockData[[#This Row],[Spread]]&lt;=15,"Medium","High"))</f>
        <v>Medium</v>
      </c>
      <c r="L2598" s="27" t="str">
        <f>IF(StockData[[#This Row],[Spread]] &gt; AVERAGE(StockData[Spread]) * 1.2, "High", IF(StockData[[#This Row],[Spread]] &lt; AVERAGE(StockData[Spread]) * 0.8, "Low", "Medium"))</f>
        <v>Low</v>
      </c>
      <c r="M2598" s="13">
        <f>(StockData[[#This Row],[close]] - StockData[[#This Row],[open]] )/ StockData[[#This Row],[open]]</f>
        <v>-1.7206379893668449E-2</v>
      </c>
      <c r="N2598" s="27">
        <f>IF(StockData[[#This Row],[change%]] &gt; 0.02, 0.9, IF(StockData[[#This Row],[change%]] &lt; -0.02, -0.9, 0))</f>
        <v>0</v>
      </c>
      <c r="O2598" s="27" t="str">
        <f>IF(StockData[[#This Row],[sentiment score]] &gt; 0.5, "Positive", IF(StockData[[#This Row],[sentiment score]] &lt; -0.5, "Negative", "Neutral"))</f>
        <v>Neutral</v>
      </c>
    </row>
    <row r="2599" spans="1:15" x14ac:dyDescent="0.3">
      <c r="A2599" s="1">
        <v>42061</v>
      </c>
      <c r="B2599" s="2">
        <v>204</v>
      </c>
      <c r="C2599" s="2">
        <v>211.09</v>
      </c>
      <c r="D2599" s="2">
        <v>202.22</v>
      </c>
      <c r="E2599" s="2">
        <v>207.19</v>
      </c>
      <c r="F2599" s="2">
        <v>6472855</v>
      </c>
      <c r="G2599" s="27" t="str">
        <f>TEXT(StockData[[#This Row],[Date]],"dddd")</f>
        <v>Thursday</v>
      </c>
      <c r="H2599" s="27" t="str">
        <f>TEXT(StockData[[#This Row],[Date]],"mmm yyyy")</f>
        <v>Feb 2015</v>
      </c>
      <c r="I2599" s="2">
        <f>StockData[[#This Row],[high]] - StockData[[#This Row],[low]]</f>
        <v>8.8700000000000045</v>
      </c>
      <c r="J2599" s="27" t="str">
        <f>IF(StockData[[#This Row],[high]]=_xlfn.MAXIFS(StockData[high],StockData[Date],"&lt;="&amp;StockData[[#This Row],[Date]]),"New High","Repeat")</f>
        <v>Repeat</v>
      </c>
      <c r="K2599" s="27" t="str">
        <f>IF(StockData[[#This Row],[Spread]]&lt;5,"Low",IF(StockData[[#This Row],[Spread]]&lt;=15,"Medium","High"))</f>
        <v>Medium</v>
      </c>
      <c r="L2599" s="27" t="str">
        <f>IF(StockData[[#This Row],[Spread]] &gt; AVERAGE(StockData[Spread]) * 1.2, "High", IF(StockData[[#This Row],[Spread]] &lt; AVERAGE(StockData[Spread]) * 0.8, "Low", "Medium"))</f>
        <v>Low</v>
      </c>
      <c r="M2599" s="13">
        <f>(StockData[[#This Row],[close]] - StockData[[#This Row],[open]] )/ StockData[[#This Row],[open]]</f>
        <v>1.5637254901960773E-2</v>
      </c>
      <c r="N2599" s="27">
        <f>IF(StockData[[#This Row],[change%]] &gt; 0.02, 0.9, IF(StockData[[#This Row],[change%]] &lt; -0.02, -0.9, 0))</f>
        <v>0</v>
      </c>
      <c r="O2599" s="27" t="str">
        <f>IF(StockData[[#This Row],[sentiment score]] &gt; 0.5, "Positive", IF(StockData[[#This Row],[sentiment score]] &lt; -0.5, "Negative", "Neutral"))</f>
        <v>Neutral</v>
      </c>
    </row>
    <row r="2600" spans="1:15" x14ac:dyDescent="0.3">
      <c r="A2600" s="1">
        <v>42060</v>
      </c>
      <c r="B2600" s="2">
        <v>204.94</v>
      </c>
      <c r="C2600" s="2">
        <v>207.14</v>
      </c>
      <c r="D2600" s="2">
        <v>202.58</v>
      </c>
      <c r="E2600" s="2">
        <v>203.76</v>
      </c>
      <c r="F2600" s="2">
        <v>3909520</v>
      </c>
      <c r="G2600" s="27" t="str">
        <f>TEXT(StockData[[#This Row],[Date]],"dddd")</f>
        <v>Wednesday</v>
      </c>
      <c r="H2600" s="27" t="str">
        <f>TEXT(StockData[[#This Row],[Date]],"mmm yyyy")</f>
        <v>Feb 2015</v>
      </c>
      <c r="I2600" s="2">
        <f>StockData[[#This Row],[high]] - StockData[[#This Row],[low]]</f>
        <v>4.5599999999999739</v>
      </c>
      <c r="J2600" s="27" t="str">
        <f>IF(StockData[[#This Row],[high]]=_xlfn.MAXIFS(StockData[high],StockData[Date],"&lt;="&amp;StockData[[#This Row],[Date]]),"New High","Repeat")</f>
        <v>Repeat</v>
      </c>
      <c r="K2600" s="27" t="str">
        <f>IF(StockData[[#This Row],[Spread]]&lt;5,"Low",IF(StockData[[#This Row],[Spread]]&lt;=15,"Medium","High"))</f>
        <v>Low</v>
      </c>
      <c r="L2600" s="27" t="str">
        <f>IF(StockData[[#This Row],[Spread]] &gt; AVERAGE(StockData[Spread]) * 1.2, "High", IF(StockData[[#This Row],[Spread]] &lt; AVERAGE(StockData[Spread]) * 0.8, "Low", "Medium"))</f>
        <v>Low</v>
      </c>
      <c r="M2600" s="13">
        <f>(StockData[[#This Row],[close]] - StockData[[#This Row],[open]] )/ StockData[[#This Row],[open]]</f>
        <v>-5.7577827656875519E-3</v>
      </c>
      <c r="N2600" s="27">
        <f>IF(StockData[[#This Row],[change%]] &gt; 0.02, 0.9, IF(StockData[[#This Row],[change%]] &lt; -0.02, -0.9, 0))</f>
        <v>0</v>
      </c>
      <c r="O2600" s="27" t="str">
        <f>IF(StockData[[#This Row],[sentiment score]] &gt; 0.5, "Positive", IF(StockData[[#This Row],[sentiment score]] &lt; -0.5, "Negative", "Neutral"))</f>
        <v>Neutral</v>
      </c>
    </row>
    <row r="2601" spans="1:15" x14ac:dyDescent="0.3">
      <c r="A2601" s="1">
        <v>42059</v>
      </c>
      <c r="B2601" s="2">
        <v>207.29</v>
      </c>
      <c r="C2601" s="2">
        <v>207.29</v>
      </c>
      <c r="D2601" s="2">
        <v>201.7</v>
      </c>
      <c r="E2601" s="2">
        <v>204.11</v>
      </c>
      <c r="F2601" s="2">
        <v>6603560</v>
      </c>
      <c r="G2601" s="27" t="str">
        <f>TEXT(StockData[[#This Row],[Date]],"dddd")</f>
        <v>Tuesday</v>
      </c>
      <c r="H2601" s="27" t="str">
        <f>TEXT(StockData[[#This Row],[Date]],"mmm yyyy")</f>
        <v>Feb 2015</v>
      </c>
      <c r="I2601" s="2">
        <f>StockData[[#This Row],[high]] - StockData[[#This Row],[low]]</f>
        <v>5.5900000000000034</v>
      </c>
      <c r="J2601" s="27" t="str">
        <f>IF(StockData[[#This Row],[high]]=_xlfn.MAXIFS(StockData[high],StockData[Date],"&lt;="&amp;StockData[[#This Row],[Date]]),"New High","Repeat")</f>
        <v>Repeat</v>
      </c>
      <c r="K2601" s="27" t="str">
        <f>IF(StockData[[#This Row],[Spread]]&lt;5,"Low",IF(StockData[[#This Row],[Spread]]&lt;=15,"Medium","High"))</f>
        <v>Medium</v>
      </c>
      <c r="L2601" s="27" t="str">
        <f>IF(StockData[[#This Row],[Spread]] &gt; AVERAGE(StockData[Spread]) * 1.2, "High", IF(StockData[[#This Row],[Spread]] &lt; AVERAGE(StockData[Spread]) * 0.8, "Low", "Medium"))</f>
        <v>Low</v>
      </c>
      <c r="M2601" s="13">
        <f>(StockData[[#This Row],[close]] - StockData[[#This Row],[open]] )/ StockData[[#This Row],[open]]</f>
        <v>-1.5340826860919381E-2</v>
      </c>
      <c r="N2601" s="27">
        <f>IF(StockData[[#This Row],[change%]] &gt; 0.02, 0.9, IF(StockData[[#This Row],[change%]] &lt; -0.02, -0.9, 0))</f>
        <v>0</v>
      </c>
      <c r="O2601" s="27" t="str">
        <f>IF(StockData[[#This Row],[sentiment score]] &gt; 0.5, "Positive", IF(StockData[[#This Row],[sentiment score]] &lt; -0.5, "Negative", "Neutral"))</f>
        <v>Neutral</v>
      </c>
    </row>
    <row r="2602" spans="1:15" x14ac:dyDescent="0.3">
      <c r="A2602" s="1">
        <v>42058</v>
      </c>
      <c r="B2602" s="2">
        <v>215.66</v>
      </c>
      <c r="C2602" s="2">
        <v>218.2</v>
      </c>
      <c r="D2602" s="2">
        <v>206.33</v>
      </c>
      <c r="E2602" s="2">
        <v>207.33500000000001</v>
      </c>
      <c r="F2602" s="2">
        <v>8499775</v>
      </c>
      <c r="G2602" s="27" t="str">
        <f>TEXT(StockData[[#This Row],[Date]],"dddd")</f>
        <v>Monday</v>
      </c>
      <c r="H2602" s="27" t="str">
        <f>TEXT(StockData[[#This Row],[Date]],"mmm yyyy")</f>
        <v>Feb 2015</v>
      </c>
      <c r="I2602" s="2">
        <f>StockData[[#This Row],[high]] - StockData[[#This Row],[low]]</f>
        <v>11.869999999999976</v>
      </c>
      <c r="J2602" s="27" t="str">
        <f>IF(StockData[[#This Row],[high]]=_xlfn.MAXIFS(StockData[high],StockData[Date],"&lt;="&amp;StockData[[#This Row],[Date]]),"New High","Repeat")</f>
        <v>Repeat</v>
      </c>
      <c r="K2602" s="27" t="str">
        <f>IF(StockData[[#This Row],[Spread]]&lt;5,"Low",IF(StockData[[#This Row],[Spread]]&lt;=15,"Medium","High"))</f>
        <v>Medium</v>
      </c>
      <c r="L2602" s="27" t="str">
        <f>IF(StockData[[#This Row],[Spread]] &gt; AVERAGE(StockData[Spread]) * 1.2, "High", IF(StockData[[#This Row],[Spread]] &lt; AVERAGE(StockData[Spread]) * 0.8, "Low", "Medium"))</f>
        <v>Medium</v>
      </c>
      <c r="M2602" s="13">
        <f>(StockData[[#This Row],[close]] - StockData[[#This Row],[open]] )/ StockData[[#This Row],[open]]</f>
        <v>-3.8602429750533192E-2</v>
      </c>
      <c r="N2602" s="27">
        <f>IF(StockData[[#This Row],[change%]] &gt; 0.02, 0.9, IF(StockData[[#This Row],[change%]] &lt; -0.02, -0.9, 0))</f>
        <v>-0.9</v>
      </c>
      <c r="O2602" s="27" t="str">
        <f>IF(StockData[[#This Row],[sentiment score]] &gt; 0.5, "Positive", IF(StockData[[#This Row],[sentiment score]] &lt; -0.5, "Negative", "Neutral"))</f>
        <v>Negative</v>
      </c>
    </row>
    <row r="2603" spans="1:15" x14ac:dyDescent="0.3">
      <c r="A2603" s="1">
        <v>42055</v>
      </c>
      <c r="B2603" s="2">
        <v>210.78</v>
      </c>
      <c r="C2603" s="2">
        <v>217.6</v>
      </c>
      <c r="D2603" s="2">
        <v>209.81</v>
      </c>
      <c r="E2603" s="2">
        <v>217.11</v>
      </c>
      <c r="F2603" s="2">
        <v>5982089</v>
      </c>
      <c r="G2603" s="27" t="str">
        <f>TEXT(StockData[[#This Row],[Date]],"dddd")</f>
        <v>Friday</v>
      </c>
      <c r="H2603" s="27" t="str">
        <f>TEXT(StockData[[#This Row],[Date]],"mmm yyyy")</f>
        <v>Feb 2015</v>
      </c>
      <c r="I2603" s="2">
        <f>StockData[[#This Row],[high]] - StockData[[#This Row],[low]]</f>
        <v>7.789999999999992</v>
      </c>
      <c r="J2603" s="27" t="str">
        <f>IF(StockData[[#This Row],[high]]=_xlfn.MAXIFS(StockData[high],StockData[Date],"&lt;="&amp;StockData[[#This Row],[Date]]),"New High","Repeat")</f>
        <v>Repeat</v>
      </c>
      <c r="K2603" s="27" t="str">
        <f>IF(StockData[[#This Row],[Spread]]&lt;5,"Low",IF(StockData[[#This Row],[Spread]]&lt;=15,"Medium","High"))</f>
        <v>Medium</v>
      </c>
      <c r="L2603" s="27" t="str">
        <f>IF(StockData[[#This Row],[Spread]] &gt; AVERAGE(StockData[Spread]) * 1.2, "High", IF(StockData[[#This Row],[Spread]] &lt; AVERAGE(StockData[Spread]) * 0.8, "Low", "Medium"))</f>
        <v>Low</v>
      </c>
      <c r="M2603" s="13">
        <f>(StockData[[#This Row],[close]] - StockData[[#This Row],[open]] )/ StockData[[#This Row],[open]]</f>
        <v>3.0031312268716255E-2</v>
      </c>
      <c r="N2603" s="27">
        <f>IF(StockData[[#This Row],[change%]] &gt; 0.02, 0.9, IF(StockData[[#This Row],[change%]] &lt; -0.02, -0.9, 0))</f>
        <v>0.9</v>
      </c>
      <c r="O2603" s="27" t="str">
        <f>IF(StockData[[#This Row],[sentiment score]] &gt; 0.5, "Positive", IF(StockData[[#This Row],[sentiment score]] &lt; -0.5, "Negative", "Neutral"))</f>
        <v>Positive</v>
      </c>
    </row>
    <row r="2604" spans="1:15" x14ac:dyDescent="0.3">
      <c r="A2604" s="1">
        <v>42054</v>
      </c>
      <c r="B2604" s="2">
        <v>205</v>
      </c>
      <c r="C2604" s="2">
        <v>212.44</v>
      </c>
      <c r="D2604" s="2">
        <v>203.75</v>
      </c>
      <c r="E2604" s="2">
        <v>211.70500000000001</v>
      </c>
      <c r="F2604" s="2">
        <v>5154148</v>
      </c>
      <c r="G2604" s="27" t="str">
        <f>TEXT(StockData[[#This Row],[Date]],"dddd")</f>
        <v>Thursday</v>
      </c>
      <c r="H2604" s="27" t="str">
        <f>TEXT(StockData[[#This Row],[Date]],"mmm yyyy")</f>
        <v>Feb 2015</v>
      </c>
      <c r="I2604" s="2">
        <f>StockData[[#This Row],[high]] - StockData[[#This Row],[low]]</f>
        <v>8.6899999999999977</v>
      </c>
      <c r="J2604" s="27" t="str">
        <f>IF(StockData[[#This Row],[high]]=_xlfn.MAXIFS(StockData[high],StockData[Date],"&lt;="&amp;StockData[[#This Row],[Date]]),"New High","Repeat")</f>
        <v>Repeat</v>
      </c>
      <c r="K2604" s="27" t="str">
        <f>IF(StockData[[#This Row],[Spread]]&lt;5,"Low",IF(StockData[[#This Row],[Spread]]&lt;=15,"Medium","High"))</f>
        <v>Medium</v>
      </c>
      <c r="L2604" s="27" t="str">
        <f>IF(StockData[[#This Row],[Spread]] &gt; AVERAGE(StockData[Spread]) * 1.2, "High", IF(StockData[[#This Row],[Spread]] &lt; AVERAGE(StockData[Spread]) * 0.8, "Low", "Medium"))</f>
        <v>Low</v>
      </c>
      <c r="M2604" s="13">
        <f>(StockData[[#This Row],[close]] - StockData[[#This Row],[open]] )/ StockData[[#This Row],[open]]</f>
        <v>3.2707317073170795E-2</v>
      </c>
      <c r="N2604" s="27">
        <f>IF(StockData[[#This Row],[change%]] &gt; 0.02, 0.9, IF(StockData[[#This Row],[change%]] &lt; -0.02, -0.9, 0))</f>
        <v>0.9</v>
      </c>
      <c r="O2604" s="27" t="str">
        <f>IF(StockData[[#This Row],[sentiment score]] &gt; 0.5, "Positive", IF(StockData[[#This Row],[sentiment score]] &lt; -0.5, "Negative", "Neutral"))</f>
        <v>Positive</v>
      </c>
    </row>
    <row r="2605" spans="1:15" x14ac:dyDescent="0.3">
      <c r="A2605" s="1">
        <v>42053</v>
      </c>
      <c r="B2605" s="2">
        <v>204.17</v>
      </c>
      <c r="C2605" s="2">
        <v>206.17</v>
      </c>
      <c r="D2605" s="2">
        <v>202.6</v>
      </c>
      <c r="E2605" s="2">
        <v>204.46</v>
      </c>
      <c r="F2605" s="2">
        <v>2713598</v>
      </c>
      <c r="G2605" s="27" t="str">
        <f>TEXT(StockData[[#This Row],[Date]],"dddd")</f>
        <v>Wednesday</v>
      </c>
      <c r="H2605" s="27" t="str">
        <f>TEXT(StockData[[#This Row],[Date]],"mmm yyyy")</f>
        <v>Feb 2015</v>
      </c>
      <c r="I2605" s="2">
        <f>StockData[[#This Row],[high]] - StockData[[#This Row],[low]]</f>
        <v>3.5699999999999932</v>
      </c>
      <c r="J2605" s="27" t="str">
        <f>IF(StockData[[#This Row],[high]]=_xlfn.MAXIFS(StockData[high],StockData[Date],"&lt;="&amp;StockData[[#This Row],[Date]]),"New High","Repeat")</f>
        <v>Repeat</v>
      </c>
      <c r="K2605" s="27" t="str">
        <f>IF(StockData[[#This Row],[Spread]]&lt;5,"Low",IF(StockData[[#This Row],[Spread]]&lt;=15,"Medium","High"))</f>
        <v>Low</v>
      </c>
      <c r="L2605" s="27" t="str">
        <f>IF(StockData[[#This Row],[Spread]] &gt; AVERAGE(StockData[Spread]) * 1.2, "High", IF(StockData[[#This Row],[Spread]] &lt; AVERAGE(StockData[Spread]) * 0.8, "Low", "Medium"))</f>
        <v>Low</v>
      </c>
      <c r="M2605" s="13">
        <f>(StockData[[#This Row],[close]] - StockData[[#This Row],[open]] )/ StockData[[#This Row],[open]]</f>
        <v>1.4203849733066586E-3</v>
      </c>
      <c r="N2605" s="27">
        <f>IF(StockData[[#This Row],[change%]] &gt; 0.02, 0.9, IF(StockData[[#This Row],[change%]] &lt; -0.02, -0.9, 0))</f>
        <v>0</v>
      </c>
      <c r="O2605" s="27" t="str">
        <f>IF(StockData[[#This Row],[sentiment score]] &gt; 0.5, "Positive", IF(StockData[[#This Row],[sentiment score]] &lt; -0.5, "Negative", "Neutral"))</f>
        <v>Neutral</v>
      </c>
    </row>
    <row r="2606" spans="1:15" x14ac:dyDescent="0.3">
      <c r="A2606" s="1">
        <v>42052</v>
      </c>
      <c r="B2606" s="2">
        <v>205.7</v>
      </c>
      <c r="C2606" s="2">
        <v>205.7</v>
      </c>
      <c r="D2606" s="2">
        <v>201.5</v>
      </c>
      <c r="E2606" s="2">
        <v>204.35</v>
      </c>
      <c r="F2606" s="2">
        <v>3979647</v>
      </c>
      <c r="G2606" s="27" t="str">
        <f>TEXT(StockData[[#This Row],[Date]],"dddd")</f>
        <v>Tuesday</v>
      </c>
      <c r="H2606" s="27" t="str">
        <f>TEXT(StockData[[#This Row],[Date]],"mmm yyyy")</f>
        <v>Feb 2015</v>
      </c>
      <c r="I2606" s="2">
        <f>StockData[[#This Row],[high]] - StockData[[#This Row],[low]]</f>
        <v>4.1999999999999886</v>
      </c>
      <c r="J2606" s="27" t="str">
        <f>IF(StockData[[#This Row],[high]]=_xlfn.MAXIFS(StockData[high],StockData[Date],"&lt;="&amp;StockData[[#This Row],[Date]]),"New High","Repeat")</f>
        <v>Repeat</v>
      </c>
      <c r="K2606" s="27" t="str">
        <f>IF(StockData[[#This Row],[Spread]]&lt;5,"Low",IF(StockData[[#This Row],[Spread]]&lt;=15,"Medium","High"))</f>
        <v>Low</v>
      </c>
      <c r="L2606" s="27" t="str">
        <f>IF(StockData[[#This Row],[Spread]] &gt; AVERAGE(StockData[Spread]) * 1.2, "High", IF(StockData[[#This Row],[Spread]] &lt; AVERAGE(StockData[Spread]) * 0.8, "Low", "Medium"))</f>
        <v>Low</v>
      </c>
      <c r="M2606" s="13">
        <f>(StockData[[#This Row],[close]] - StockData[[#This Row],[open]] )/ StockData[[#This Row],[open]]</f>
        <v>-6.5629557608166958E-3</v>
      </c>
      <c r="N2606" s="27">
        <f>IF(StockData[[#This Row],[change%]] &gt; 0.02, 0.9, IF(StockData[[#This Row],[change%]] &lt; -0.02, -0.9, 0))</f>
        <v>0</v>
      </c>
      <c r="O2606" s="27" t="str">
        <f>IF(StockData[[#This Row],[sentiment score]] &gt; 0.5, "Positive", IF(StockData[[#This Row],[sentiment score]] &lt; -0.5, "Negative", "Neutral"))</f>
        <v>Neutral</v>
      </c>
    </row>
    <row r="2607" spans="1:15" x14ac:dyDescent="0.3">
      <c r="A2607" s="1">
        <v>42048</v>
      </c>
      <c r="B2607" s="2">
        <v>202.9</v>
      </c>
      <c r="C2607" s="2">
        <v>205.99</v>
      </c>
      <c r="D2607" s="2">
        <v>200.91</v>
      </c>
      <c r="E2607" s="2">
        <v>203.77</v>
      </c>
      <c r="F2607" s="2">
        <v>6191003</v>
      </c>
      <c r="G2607" s="27" t="str">
        <f>TEXT(StockData[[#This Row],[Date]],"dddd")</f>
        <v>Friday</v>
      </c>
      <c r="H2607" s="27" t="str">
        <f>TEXT(StockData[[#This Row],[Date]],"mmm yyyy")</f>
        <v>Feb 2015</v>
      </c>
      <c r="I2607" s="2">
        <f>StockData[[#This Row],[high]] - StockData[[#This Row],[low]]</f>
        <v>5.0800000000000125</v>
      </c>
      <c r="J2607" s="27" t="str">
        <f>IF(StockData[[#This Row],[high]]=_xlfn.MAXIFS(StockData[high],StockData[Date],"&lt;="&amp;StockData[[#This Row],[Date]]),"New High","Repeat")</f>
        <v>Repeat</v>
      </c>
      <c r="K2607" s="27" t="str">
        <f>IF(StockData[[#This Row],[Spread]]&lt;5,"Low",IF(StockData[[#This Row],[Spread]]&lt;=15,"Medium","High"))</f>
        <v>Medium</v>
      </c>
      <c r="L2607" s="27" t="str">
        <f>IF(StockData[[#This Row],[Spread]] &gt; AVERAGE(StockData[Spread]) * 1.2, "High", IF(StockData[[#This Row],[Spread]] &lt; AVERAGE(StockData[Spread]) * 0.8, "Low", "Medium"))</f>
        <v>Low</v>
      </c>
      <c r="M2607" s="13">
        <f>(StockData[[#This Row],[close]] - StockData[[#This Row],[open]] )/ StockData[[#This Row],[open]]</f>
        <v>4.2878265155249116E-3</v>
      </c>
      <c r="N2607" s="27">
        <f>IF(StockData[[#This Row],[change%]] &gt; 0.02, 0.9, IF(StockData[[#This Row],[change%]] &lt; -0.02, -0.9, 0))</f>
        <v>0</v>
      </c>
      <c r="O2607" s="27" t="str">
        <f>IF(StockData[[#This Row],[sentiment score]] &gt; 0.5, "Positive", IF(StockData[[#This Row],[sentiment score]] &lt; -0.5, "Negative", "Neutral"))</f>
        <v>Neutral</v>
      </c>
    </row>
    <row r="2608" spans="1:15" x14ac:dyDescent="0.3">
      <c r="A2608" s="1">
        <v>42047</v>
      </c>
      <c r="B2608" s="2">
        <v>193.57</v>
      </c>
      <c r="C2608" s="2">
        <v>203.0882</v>
      </c>
      <c r="D2608" s="2">
        <v>193.28</v>
      </c>
      <c r="E2608" s="2">
        <v>202.88</v>
      </c>
      <c r="F2608" s="2">
        <v>15649607</v>
      </c>
      <c r="G2608" s="27" t="str">
        <f>TEXT(StockData[[#This Row],[Date]],"dddd")</f>
        <v>Thursday</v>
      </c>
      <c r="H2608" s="27" t="str">
        <f>TEXT(StockData[[#This Row],[Date]],"mmm yyyy")</f>
        <v>Feb 2015</v>
      </c>
      <c r="I2608" s="2">
        <f>StockData[[#This Row],[high]] - StockData[[#This Row],[low]]</f>
        <v>9.8081999999999994</v>
      </c>
      <c r="J2608" s="27" t="str">
        <f>IF(StockData[[#This Row],[high]]=_xlfn.MAXIFS(StockData[high],StockData[Date],"&lt;="&amp;StockData[[#This Row],[Date]]),"New High","Repeat")</f>
        <v>Repeat</v>
      </c>
      <c r="K2608" s="27" t="str">
        <f>IF(StockData[[#This Row],[Spread]]&lt;5,"Low",IF(StockData[[#This Row],[Spread]]&lt;=15,"Medium","High"))</f>
        <v>Medium</v>
      </c>
      <c r="L2608" s="27" t="str">
        <f>IF(StockData[[#This Row],[Spread]] &gt; AVERAGE(StockData[Spread]) * 1.2, "High", IF(StockData[[#This Row],[Spread]] &lt; AVERAGE(StockData[Spread]) * 0.8, "Low", "Medium"))</f>
        <v>Low</v>
      </c>
      <c r="M2608" s="13">
        <f>(StockData[[#This Row],[close]] - StockData[[#This Row],[open]] )/ StockData[[#This Row],[open]]</f>
        <v>4.8096295913622994E-2</v>
      </c>
      <c r="N2608" s="27">
        <f>IF(StockData[[#This Row],[change%]] &gt; 0.02, 0.9, IF(StockData[[#This Row],[change%]] &lt; -0.02, -0.9, 0))</f>
        <v>0.9</v>
      </c>
      <c r="O2608" s="27" t="str">
        <f>IF(StockData[[#This Row],[sentiment score]] &gt; 0.5, "Positive", IF(StockData[[#This Row],[sentiment score]] &lt; -0.5, "Negative", "Neutral"))</f>
        <v>Positive</v>
      </c>
    </row>
    <row r="2609" spans="1:15" x14ac:dyDescent="0.3">
      <c r="A2609" s="1">
        <v>42046</v>
      </c>
      <c r="B2609" s="2">
        <v>212.21</v>
      </c>
      <c r="C2609" s="2">
        <v>214.74</v>
      </c>
      <c r="D2609" s="2">
        <v>207.28</v>
      </c>
      <c r="E2609" s="2">
        <v>212.8</v>
      </c>
      <c r="F2609" s="2">
        <v>9769102</v>
      </c>
      <c r="G2609" s="27" t="str">
        <f>TEXT(StockData[[#This Row],[Date]],"dddd")</f>
        <v>Wednesday</v>
      </c>
      <c r="H2609" s="27" t="str">
        <f>TEXT(StockData[[#This Row],[Date]],"mmm yyyy")</f>
        <v>Feb 2015</v>
      </c>
      <c r="I2609" s="2">
        <f>StockData[[#This Row],[high]] - StockData[[#This Row],[low]]</f>
        <v>7.460000000000008</v>
      </c>
      <c r="J2609" s="27" t="str">
        <f>IF(StockData[[#This Row],[high]]=_xlfn.MAXIFS(StockData[high],StockData[Date],"&lt;="&amp;StockData[[#This Row],[Date]]),"New High","Repeat")</f>
        <v>Repeat</v>
      </c>
      <c r="K2609" s="27" t="str">
        <f>IF(StockData[[#This Row],[Spread]]&lt;5,"Low",IF(StockData[[#This Row],[Spread]]&lt;=15,"Medium","High"))</f>
        <v>Medium</v>
      </c>
      <c r="L2609" s="27" t="str">
        <f>IF(StockData[[#This Row],[Spread]] &gt; AVERAGE(StockData[Spread]) * 1.2, "High", IF(StockData[[#This Row],[Spread]] &lt; AVERAGE(StockData[Spread]) * 0.8, "Low", "Medium"))</f>
        <v>Low</v>
      </c>
      <c r="M2609" s="13">
        <f>(StockData[[#This Row],[close]] - StockData[[#This Row],[open]] )/ StockData[[#This Row],[open]]</f>
        <v>2.7802648320060476E-3</v>
      </c>
      <c r="N2609" s="27">
        <f>IF(StockData[[#This Row],[change%]] &gt; 0.02, 0.9, IF(StockData[[#This Row],[change%]] &lt; -0.02, -0.9, 0))</f>
        <v>0</v>
      </c>
      <c r="O2609" s="27" t="str">
        <f>IF(StockData[[#This Row],[sentiment score]] &gt; 0.5, "Positive", IF(StockData[[#This Row],[sentiment score]] &lt; -0.5, "Negative", "Neutral"))</f>
        <v>Neutral</v>
      </c>
    </row>
    <row r="2610" spans="1:15" x14ac:dyDescent="0.3">
      <c r="A2610" s="1">
        <v>42045</v>
      </c>
      <c r="B2610" s="2">
        <v>217.55</v>
      </c>
      <c r="C2610" s="2">
        <v>220.5</v>
      </c>
      <c r="D2610" s="2">
        <v>215</v>
      </c>
      <c r="E2610" s="2">
        <v>216.29</v>
      </c>
      <c r="F2610" s="2">
        <v>5390542</v>
      </c>
      <c r="G2610" s="27" t="str">
        <f>TEXT(StockData[[#This Row],[Date]],"dddd")</f>
        <v>Tuesday</v>
      </c>
      <c r="H2610" s="27" t="str">
        <f>TEXT(StockData[[#This Row],[Date]],"mmm yyyy")</f>
        <v>Feb 2015</v>
      </c>
      <c r="I2610" s="2">
        <f>StockData[[#This Row],[high]] - StockData[[#This Row],[low]]</f>
        <v>5.5</v>
      </c>
      <c r="J2610" s="27" t="str">
        <f>IF(StockData[[#This Row],[high]]=_xlfn.MAXIFS(StockData[high],StockData[Date],"&lt;="&amp;StockData[[#This Row],[Date]]),"New High","Repeat")</f>
        <v>Repeat</v>
      </c>
      <c r="K2610" s="27" t="str">
        <f>IF(StockData[[#This Row],[Spread]]&lt;5,"Low",IF(StockData[[#This Row],[Spread]]&lt;=15,"Medium","High"))</f>
        <v>Medium</v>
      </c>
      <c r="L2610" s="27" t="str">
        <f>IF(StockData[[#This Row],[Spread]] &gt; AVERAGE(StockData[Spread]) * 1.2, "High", IF(StockData[[#This Row],[Spread]] &lt; AVERAGE(StockData[Spread]) * 0.8, "Low", "Medium"))</f>
        <v>Low</v>
      </c>
      <c r="M2610" s="13">
        <f>(StockData[[#This Row],[close]] - StockData[[#This Row],[open]] )/ StockData[[#This Row],[open]]</f>
        <v>-5.791772006435391E-3</v>
      </c>
      <c r="N2610" s="27">
        <f>IF(StockData[[#This Row],[change%]] &gt; 0.02, 0.9, IF(StockData[[#This Row],[change%]] &lt; -0.02, -0.9, 0))</f>
        <v>0</v>
      </c>
      <c r="O2610" s="27" t="str">
        <f>IF(StockData[[#This Row],[sentiment score]] &gt; 0.5, "Positive", IF(StockData[[#This Row],[sentiment score]] &lt; -0.5, "Negative", "Neutral"))</f>
        <v>Neutral</v>
      </c>
    </row>
    <row r="2611" spans="1:15" x14ac:dyDescent="0.3">
      <c r="A2611" s="1">
        <v>42044</v>
      </c>
      <c r="B2611" s="2">
        <v>215.38</v>
      </c>
      <c r="C2611" s="2">
        <v>217.93</v>
      </c>
      <c r="D2611" s="2">
        <v>211.99</v>
      </c>
      <c r="E2611" s="2">
        <v>217.48</v>
      </c>
      <c r="F2611" s="2">
        <v>3472423</v>
      </c>
      <c r="G2611" s="27" t="str">
        <f>TEXT(StockData[[#This Row],[Date]],"dddd")</f>
        <v>Monday</v>
      </c>
      <c r="H2611" s="27" t="str">
        <f>TEXT(StockData[[#This Row],[Date]],"mmm yyyy")</f>
        <v>Feb 2015</v>
      </c>
      <c r="I2611" s="2">
        <f>StockData[[#This Row],[high]] - StockData[[#This Row],[low]]</f>
        <v>5.9399999999999977</v>
      </c>
      <c r="J2611" s="27" t="str">
        <f>IF(StockData[[#This Row],[high]]=_xlfn.MAXIFS(StockData[high],StockData[Date],"&lt;="&amp;StockData[[#This Row],[Date]]),"New High","Repeat")</f>
        <v>Repeat</v>
      </c>
      <c r="K2611" s="27" t="str">
        <f>IF(StockData[[#This Row],[Spread]]&lt;5,"Low",IF(StockData[[#This Row],[Spread]]&lt;=15,"Medium","High"))</f>
        <v>Medium</v>
      </c>
      <c r="L2611" s="27" t="str">
        <f>IF(StockData[[#This Row],[Spread]] &gt; AVERAGE(StockData[Spread]) * 1.2, "High", IF(StockData[[#This Row],[Spread]] &lt; AVERAGE(StockData[Spread]) * 0.8, "Low", "Medium"))</f>
        <v>Low</v>
      </c>
      <c r="M2611" s="13">
        <f>(StockData[[#This Row],[close]] - StockData[[#This Row],[open]] )/ StockData[[#This Row],[open]]</f>
        <v>9.7502089330485393E-3</v>
      </c>
      <c r="N2611" s="27">
        <f>IF(StockData[[#This Row],[change%]] &gt; 0.02, 0.9, IF(StockData[[#This Row],[change%]] &lt; -0.02, -0.9, 0))</f>
        <v>0</v>
      </c>
      <c r="O2611" s="27" t="str">
        <f>IF(StockData[[#This Row],[sentiment score]] &gt; 0.5, "Positive", IF(StockData[[#This Row],[sentiment score]] &lt; -0.5, "Negative", "Neutral"))</f>
        <v>Neutral</v>
      </c>
    </row>
    <row r="2612" spans="1:15" x14ac:dyDescent="0.3">
      <c r="A2612" s="1">
        <v>42041</v>
      </c>
      <c r="B2612" s="2">
        <v>222</v>
      </c>
      <c r="C2612" s="2">
        <v>223.4</v>
      </c>
      <c r="D2612" s="2">
        <v>216.5001</v>
      </c>
      <c r="E2612" s="2">
        <v>217.36</v>
      </c>
      <c r="F2612" s="2">
        <v>3243931</v>
      </c>
      <c r="G2612" s="27" t="str">
        <f>TEXT(StockData[[#This Row],[Date]],"dddd")</f>
        <v>Friday</v>
      </c>
      <c r="H2612" s="27" t="str">
        <f>TEXT(StockData[[#This Row],[Date]],"mmm yyyy")</f>
        <v>Feb 2015</v>
      </c>
      <c r="I2612" s="2">
        <f>StockData[[#This Row],[high]] - StockData[[#This Row],[low]]</f>
        <v>6.8999000000000024</v>
      </c>
      <c r="J2612" s="27" t="str">
        <f>IF(StockData[[#This Row],[high]]=_xlfn.MAXIFS(StockData[high],StockData[Date],"&lt;="&amp;StockData[[#This Row],[Date]]),"New High","Repeat")</f>
        <v>Repeat</v>
      </c>
      <c r="K2612" s="27" t="str">
        <f>IF(StockData[[#This Row],[Spread]]&lt;5,"Low",IF(StockData[[#This Row],[Spread]]&lt;=15,"Medium","High"))</f>
        <v>Medium</v>
      </c>
      <c r="L2612" s="27" t="str">
        <f>IF(StockData[[#This Row],[Spread]] &gt; AVERAGE(StockData[Spread]) * 1.2, "High", IF(StockData[[#This Row],[Spread]] &lt; AVERAGE(StockData[Spread]) * 0.8, "Low", "Medium"))</f>
        <v>Low</v>
      </c>
      <c r="M2612" s="13">
        <f>(StockData[[#This Row],[close]] - StockData[[#This Row],[open]] )/ StockData[[#This Row],[open]]</f>
        <v>-2.090090090090084E-2</v>
      </c>
      <c r="N2612" s="27">
        <f>IF(StockData[[#This Row],[change%]] &gt; 0.02, 0.9, IF(StockData[[#This Row],[change%]] &lt; -0.02, -0.9, 0))</f>
        <v>-0.9</v>
      </c>
      <c r="O2612" s="27" t="str">
        <f>IF(StockData[[#This Row],[sentiment score]] &gt; 0.5, "Positive", IF(StockData[[#This Row],[sentiment score]] &lt; -0.5, "Negative", "Neutral"))</f>
        <v>Negative</v>
      </c>
    </row>
    <row r="2613" spans="1:15" x14ac:dyDescent="0.3">
      <c r="A2613" s="1">
        <v>42040</v>
      </c>
      <c r="B2613" s="2">
        <v>219.88</v>
      </c>
      <c r="C2613" s="2">
        <v>225.48</v>
      </c>
      <c r="D2613" s="2">
        <v>219.63800000000001</v>
      </c>
      <c r="E2613" s="2">
        <v>220.99</v>
      </c>
      <c r="F2613" s="2">
        <v>3522947</v>
      </c>
      <c r="G2613" s="27" t="str">
        <f>TEXT(StockData[[#This Row],[Date]],"dddd")</f>
        <v>Thursday</v>
      </c>
      <c r="H2613" s="27" t="str">
        <f>TEXT(StockData[[#This Row],[Date]],"mmm yyyy")</f>
        <v>Feb 2015</v>
      </c>
      <c r="I2613" s="2">
        <f>StockData[[#This Row],[high]] - StockData[[#This Row],[low]]</f>
        <v>5.8419999999999845</v>
      </c>
      <c r="J2613" s="27" t="str">
        <f>IF(StockData[[#This Row],[high]]=_xlfn.MAXIFS(StockData[high],StockData[Date],"&lt;="&amp;StockData[[#This Row],[Date]]),"New High","Repeat")</f>
        <v>Repeat</v>
      </c>
      <c r="K2613" s="27" t="str">
        <f>IF(StockData[[#This Row],[Spread]]&lt;5,"Low",IF(StockData[[#This Row],[Spread]]&lt;=15,"Medium","High"))</f>
        <v>Medium</v>
      </c>
      <c r="L2613" s="27" t="str">
        <f>IF(StockData[[#This Row],[Spread]] &gt; AVERAGE(StockData[Spread]) * 1.2, "High", IF(StockData[[#This Row],[Spread]] &lt; AVERAGE(StockData[Spread]) * 0.8, "Low", "Medium"))</f>
        <v>Low</v>
      </c>
      <c r="M2613" s="13">
        <f>(StockData[[#This Row],[close]] - StockData[[#This Row],[open]] )/ StockData[[#This Row],[open]]</f>
        <v>5.0482081135165254E-3</v>
      </c>
      <c r="N2613" s="27">
        <f>IF(StockData[[#This Row],[change%]] &gt; 0.02, 0.9, IF(StockData[[#This Row],[change%]] &lt; -0.02, -0.9, 0))</f>
        <v>0</v>
      </c>
      <c r="O2613" s="27" t="str">
        <f>IF(StockData[[#This Row],[sentiment score]] &gt; 0.5, "Positive", IF(StockData[[#This Row],[sentiment score]] &lt; -0.5, "Negative", "Neutral"))</f>
        <v>Neutral</v>
      </c>
    </row>
    <row r="2614" spans="1:15" x14ac:dyDescent="0.3">
      <c r="A2614" s="1">
        <v>42039</v>
      </c>
      <c r="B2614" s="2">
        <v>218.29</v>
      </c>
      <c r="C2614" s="2">
        <v>221.47900000000001</v>
      </c>
      <c r="D2614" s="2">
        <v>216.8</v>
      </c>
      <c r="E2614" s="2">
        <v>218.55</v>
      </c>
      <c r="F2614" s="2">
        <v>3305377</v>
      </c>
      <c r="G2614" s="27" t="str">
        <f>TEXT(StockData[[#This Row],[Date]],"dddd")</f>
        <v>Wednesday</v>
      </c>
      <c r="H2614" s="27" t="str">
        <f>TEXT(StockData[[#This Row],[Date]],"mmm yyyy")</f>
        <v>Feb 2015</v>
      </c>
      <c r="I2614" s="2">
        <f>StockData[[#This Row],[high]] - StockData[[#This Row],[low]]</f>
        <v>4.679000000000002</v>
      </c>
      <c r="J2614" s="27" t="str">
        <f>IF(StockData[[#This Row],[high]]=_xlfn.MAXIFS(StockData[high],StockData[Date],"&lt;="&amp;StockData[[#This Row],[Date]]),"New High","Repeat")</f>
        <v>Repeat</v>
      </c>
      <c r="K2614" s="27" t="str">
        <f>IF(StockData[[#This Row],[Spread]]&lt;5,"Low",IF(StockData[[#This Row],[Spread]]&lt;=15,"Medium","High"))</f>
        <v>Low</v>
      </c>
      <c r="L2614" s="27" t="str">
        <f>IF(StockData[[#This Row],[Spread]] &gt; AVERAGE(StockData[Spread]) * 1.2, "High", IF(StockData[[#This Row],[Spread]] &lt; AVERAGE(StockData[Spread]) * 0.8, "Low", "Medium"))</f>
        <v>Low</v>
      </c>
      <c r="M2614" s="13">
        <f>(StockData[[#This Row],[close]] - StockData[[#This Row],[open]] )/ StockData[[#This Row],[open]]</f>
        <v>1.191076091438084E-3</v>
      </c>
      <c r="N2614" s="27">
        <f>IF(StockData[[#This Row],[change%]] &gt; 0.02, 0.9, IF(StockData[[#This Row],[change%]] &lt; -0.02, -0.9, 0))</f>
        <v>0</v>
      </c>
      <c r="O2614" s="27" t="str">
        <f>IF(StockData[[#This Row],[sentiment score]] &gt; 0.5, "Positive", IF(StockData[[#This Row],[sentiment score]] &lt; -0.5, "Negative", "Neutral"))</f>
        <v>Neutral</v>
      </c>
    </row>
    <row r="2615" spans="1:15" x14ac:dyDescent="0.3">
      <c r="A2615" s="1">
        <v>42038</v>
      </c>
      <c r="B2615" s="2">
        <v>213.22</v>
      </c>
      <c r="C2615" s="2">
        <v>220.37</v>
      </c>
      <c r="D2615" s="2">
        <v>211.27</v>
      </c>
      <c r="E2615" s="2">
        <v>218.36</v>
      </c>
      <c r="F2615" s="2">
        <v>4826244</v>
      </c>
      <c r="G2615" s="27" t="str">
        <f>TEXT(StockData[[#This Row],[Date]],"dddd")</f>
        <v>Tuesday</v>
      </c>
      <c r="H2615" s="27" t="str">
        <f>TEXT(StockData[[#This Row],[Date]],"mmm yyyy")</f>
        <v>Feb 2015</v>
      </c>
      <c r="I2615" s="2">
        <f>StockData[[#This Row],[high]] - StockData[[#This Row],[low]]</f>
        <v>9.0999999999999943</v>
      </c>
      <c r="J2615" s="27" t="str">
        <f>IF(StockData[[#This Row],[high]]=_xlfn.MAXIFS(StockData[high],StockData[Date],"&lt;="&amp;StockData[[#This Row],[Date]]),"New High","Repeat")</f>
        <v>Repeat</v>
      </c>
      <c r="K2615" s="27" t="str">
        <f>IF(StockData[[#This Row],[Spread]]&lt;5,"Low",IF(StockData[[#This Row],[Spread]]&lt;=15,"Medium","High"))</f>
        <v>Medium</v>
      </c>
      <c r="L2615" s="27" t="str">
        <f>IF(StockData[[#This Row],[Spread]] &gt; AVERAGE(StockData[Spread]) * 1.2, "High", IF(StockData[[#This Row],[Spread]] &lt; AVERAGE(StockData[Spread]) * 0.8, "Low", "Medium"))</f>
        <v>Low</v>
      </c>
      <c r="M2615" s="13">
        <f>(StockData[[#This Row],[close]] - StockData[[#This Row],[open]] )/ StockData[[#This Row],[open]]</f>
        <v>2.4106556608198174E-2</v>
      </c>
      <c r="N2615" s="27">
        <f>IF(StockData[[#This Row],[change%]] &gt; 0.02, 0.9, IF(StockData[[#This Row],[change%]] &lt; -0.02, -0.9, 0))</f>
        <v>0.9</v>
      </c>
      <c r="O2615" s="27" t="str">
        <f>IF(StockData[[#This Row],[sentiment score]] &gt; 0.5, "Positive", IF(StockData[[#This Row],[sentiment score]] &lt; -0.5, "Negative", "Neutral"))</f>
        <v>Positive</v>
      </c>
    </row>
    <row r="2616" spans="1:15" x14ac:dyDescent="0.3">
      <c r="A2616" s="1">
        <v>42037</v>
      </c>
      <c r="B2616" s="2">
        <v>203.97</v>
      </c>
      <c r="C2616" s="2">
        <v>211.94990000000001</v>
      </c>
      <c r="D2616" s="2">
        <v>203.3</v>
      </c>
      <c r="E2616" s="2">
        <v>210.94</v>
      </c>
      <c r="F2616" s="2">
        <v>4149186</v>
      </c>
      <c r="G2616" s="27" t="str">
        <f>TEXT(StockData[[#This Row],[Date]],"dddd")</f>
        <v>Monday</v>
      </c>
      <c r="H2616" s="27" t="str">
        <f>TEXT(StockData[[#This Row],[Date]],"mmm yyyy")</f>
        <v>Feb 2015</v>
      </c>
      <c r="I2616" s="2">
        <f>StockData[[#This Row],[high]] - StockData[[#This Row],[low]]</f>
        <v>8.6499000000000024</v>
      </c>
      <c r="J2616" s="27" t="str">
        <f>IF(StockData[[#This Row],[high]]=_xlfn.MAXIFS(StockData[high],StockData[Date],"&lt;="&amp;StockData[[#This Row],[Date]]),"New High","Repeat")</f>
        <v>Repeat</v>
      </c>
      <c r="K2616" s="27" t="str">
        <f>IF(StockData[[#This Row],[Spread]]&lt;5,"Low",IF(StockData[[#This Row],[Spread]]&lt;=15,"Medium","High"))</f>
        <v>Medium</v>
      </c>
      <c r="L2616" s="27" t="str">
        <f>IF(StockData[[#This Row],[Spread]] &gt; AVERAGE(StockData[Spread]) * 1.2, "High", IF(StockData[[#This Row],[Spread]] &lt; AVERAGE(StockData[Spread]) * 0.8, "Low", "Medium"))</f>
        <v>Low</v>
      </c>
      <c r="M2616" s="13">
        <f>(StockData[[#This Row],[close]] - StockData[[#This Row],[open]] )/ StockData[[#This Row],[open]]</f>
        <v>3.417169191547776E-2</v>
      </c>
      <c r="N2616" s="27">
        <f>IF(StockData[[#This Row],[change%]] &gt; 0.02, 0.9, IF(StockData[[#This Row],[change%]] &lt; -0.02, -0.9, 0))</f>
        <v>0.9</v>
      </c>
      <c r="O2616" s="27" t="str">
        <f>IF(StockData[[#This Row],[sentiment score]] &gt; 0.5, "Positive", IF(StockData[[#This Row],[sentiment score]] &lt; -0.5, "Negative", "Neutral"))</f>
        <v>Positive</v>
      </c>
    </row>
    <row r="2617" spans="1:15" x14ac:dyDescent="0.3">
      <c r="A2617" s="1">
        <v>42034</v>
      </c>
      <c r="B2617" s="2">
        <v>203.96</v>
      </c>
      <c r="C2617" s="2">
        <v>207.47</v>
      </c>
      <c r="D2617" s="2">
        <v>203</v>
      </c>
      <c r="E2617" s="2">
        <v>203.6</v>
      </c>
      <c r="F2617" s="2">
        <v>3006959</v>
      </c>
      <c r="G2617" s="27" t="str">
        <f>TEXT(StockData[[#This Row],[Date]],"dddd")</f>
        <v>Friday</v>
      </c>
      <c r="H2617" s="27" t="str">
        <f>TEXT(StockData[[#This Row],[Date]],"mmm yyyy")</f>
        <v>Jan 2015</v>
      </c>
      <c r="I2617" s="2">
        <f>StockData[[#This Row],[high]] - StockData[[#This Row],[low]]</f>
        <v>4.4699999999999989</v>
      </c>
      <c r="J2617" s="27" t="str">
        <f>IF(StockData[[#This Row],[high]]=_xlfn.MAXIFS(StockData[high],StockData[Date],"&lt;="&amp;StockData[[#This Row],[Date]]),"New High","Repeat")</f>
        <v>Repeat</v>
      </c>
      <c r="K2617" s="27" t="str">
        <f>IF(StockData[[#This Row],[Spread]]&lt;5,"Low",IF(StockData[[#This Row],[Spread]]&lt;=15,"Medium","High"))</f>
        <v>Low</v>
      </c>
      <c r="L2617" s="27" t="str">
        <f>IF(StockData[[#This Row],[Spread]] &gt; AVERAGE(StockData[Spread]) * 1.2, "High", IF(StockData[[#This Row],[Spread]] &lt; AVERAGE(StockData[Spread]) * 0.8, "Low", "Medium"))</f>
        <v>Low</v>
      </c>
      <c r="M2617" s="13">
        <f>(StockData[[#This Row],[close]] - StockData[[#This Row],[open]] )/ StockData[[#This Row],[open]]</f>
        <v>-1.7650519709747677E-3</v>
      </c>
      <c r="N2617" s="27">
        <f>IF(StockData[[#This Row],[change%]] &gt; 0.02, 0.9, IF(StockData[[#This Row],[change%]] &lt; -0.02, -0.9, 0))</f>
        <v>0</v>
      </c>
      <c r="O2617" s="27" t="str">
        <f>IF(StockData[[#This Row],[sentiment score]] &gt; 0.5, "Positive", IF(StockData[[#This Row],[sentiment score]] &lt; -0.5, "Negative", "Neutral"))</f>
        <v>Neutral</v>
      </c>
    </row>
    <row r="2618" spans="1:15" x14ac:dyDescent="0.3">
      <c r="A2618" s="1">
        <v>42033</v>
      </c>
      <c r="B2618" s="2">
        <v>201.07</v>
      </c>
      <c r="C2618" s="2">
        <v>205.98</v>
      </c>
      <c r="D2618" s="2">
        <v>196.5</v>
      </c>
      <c r="E2618" s="2">
        <v>205.2</v>
      </c>
      <c r="F2618" s="2">
        <v>3548106</v>
      </c>
      <c r="G2618" s="27" t="str">
        <f>TEXT(StockData[[#This Row],[Date]],"dddd")</f>
        <v>Thursday</v>
      </c>
      <c r="H2618" s="27" t="str">
        <f>TEXT(StockData[[#This Row],[Date]],"mmm yyyy")</f>
        <v>Jan 2015</v>
      </c>
      <c r="I2618" s="2">
        <f>StockData[[#This Row],[high]] - StockData[[#This Row],[low]]</f>
        <v>9.4799999999999898</v>
      </c>
      <c r="J2618" s="27" t="str">
        <f>IF(StockData[[#This Row],[high]]=_xlfn.MAXIFS(StockData[high],StockData[Date],"&lt;="&amp;StockData[[#This Row],[Date]]),"New High","Repeat")</f>
        <v>Repeat</v>
      </c>
      <c r="K2618" s="27" t="str">
        <f>IF(StockData[[#This Row],[Spread]]&lt;5,"Low",IF(StockData[[#This Row],[Spread]]&lt;=15,"Medium","High"))</f>
        <v>Medium</v>
      </c>
      <c r="L2618" s="27" t="str">
        <f>IF(StockData[[#This Row],[Spread]] &gt; AVERAGE(StockData[Spread]) * 1.2, "High", IF(StockData[[#This Row],[Spread]] &lt; AVERAGE(StockData[Spread]) * 0.8, "Low", "Medium"))</f>
        <v>Low</v>
      </c>
      <c r="M2618" s="13">
        <f>(StockData[[#This Row],[close]] - StockData[[#This Row],[open]] )/ StockData[[#This Row],[open]]</f>
        <v>2.0540110409310169E-2</v>
      </c>
      <c r="N2618" s="27">
        <f>IF(StockData[[#This Row],[change%]] &gt; 0.02, 0.9, IF(StockData[[#This Row],[change%]] &lt; -0.02, -0.9, 0))</f>
        <v>0.9</v>
      </c>
      <c r="O2618" s="27" t="str">
        <f>IF(StockData[[#This Row],[sentiment score]] &gt; 0.5, "Positive", IF(StockData[[#This Row],[sentiment score]] &lt; -0.5, "Negative", "Neutral"))</f>
        <v>Positive</v>
      </c>
    </row>
    <row r="2619" spans="1:15" x14ac:dyDescent="0.3">
      <c r="A2619" s="1">
        <v>42032</v>
      </c>
      <c r="B2619" s="2">
        <v>206.11</v>
      </c>
      <c r="C2619" s="2">
        <v>206.36799999999999</v>
      </c>
      <c r="D2619" s="2">
        <v>198.42</v>
      </c>
      <c r="E2619" s="2">
        <v>199.37</v>
      </c>
      <c r="F2619" s="2">
        <v>3149606</v>
      </c>
      <c r="G2619" s="27" t="str">
        <f>TEXT(StockData[[#This Row],[Date]],"dddd")</f>
        <v>Wednesday</v>
      </c>
      <c r="H2619" s="27" t="str">
        <f>TEXT(StockData[[#This Row],[Date]],"mmm yyyy")</f>
        <v>Jan 2015</v>
      </c>
      <c r="I2619" s="2">
        <f>StockData[[#This Row],[high]] - StockData[[#This Row],[low]]</f>
        <v>7.9480000000000075</v>
      </c>
      <c r="J2619" s="27" t="str">
        <f>IF(StockData[[#This Row],[high]]=_xlfn.MAXIFS(StockData[high],StockData[Date],"&lt;="&amp;StockData[[#This Row],[Date]]),"New High","Repeat")</f>
        <v>Repeat</v>
      </c>
      <c r="K2619" s="27" t="str">
        <f>IF(StockData[[#This Row],[Spread]]&lt;5,"Low",IF(StockData[[#This Row],[Spread]]&lt;=15,"Medium","High"))</f>
        <v>Medium</v>
      </c>
      <c r="L2619" s="27" t="str">
        <f>IF(StockData[[#This Row],[Spread]] &gt; AVERAGE(StockData[Spread]) * 1.2, "High", IF(StockData[[#This Row],[Spread]] &lt; AVERAGE(StockData[Spread]) * 0.8, "Low", "Medium"))</f>
        <v>Low</v>
      </c>
      <c r="M2619" s="13">
        <f>(StockData[[#This Row],[close]] - StockData[[#This Row],[open]] )/ StockData[[#This Row],[open]]</f>
        <v>-3.2700984910969913E-2</v>
      </c>
      <c r="N2619" s="27">
        <f>IF(StockData[[#This Row],[change%]] &gt; 0.02, 0.9, IF(StockData[[#This Row],[change%]] &lt; -0.02, -0.9, 0))</f>
        <v>-0.9</v>
      </c>
      <c r="O2619" s="27" t="str">
        <f>IF(StockData[[#This Row],[sentiment score]] &gt; 0.5, "Positive", IF(StockData[[#This Row],[sentiment score]] &lt; -0.5, "Negative", "Neutral"))</f>
        <v>Negative</v>
      </c>
    </row>
    <row r="2620" spans="1:15" x14ac:dyDescent="0.3">
      <c r="A2620" s="1">
        <v>42031</v>
      </c>
      <c r="B2620" s="2">
        <v>204.42</v>
      </c>
      <c r="C2620" s="2">
        <v>208.03</v>
      </c>
      <c r="D2620" s="2">
        <v>203.3</v>
      </c>
      <c r="E2620" s="2">
        <v>205.98</v>
      </c>
      <c r="F2620" s="2">
        <v>2781024</v>
      </c>
      <c r="G2620" s="27" t="str">
        <f>TEXT(StockData[[#This Row],[Date]],"dddd")</f>
        <v>Tuesday</v>
      </c>
      <c r="H2620" s="27" t="str">
        <f>TEXT(StockData[[#This Row],[Date]],"mmm yyyy")</f>
        <v>Jan 2015</v>
      </c>
      <c r="I2620" s="2">
        <f>StockData[[#This Row],[high]] - StockData[[#This Row],[low]]</f>
        <v>4.7299999999999898</v>
      </c>
      <c r="J2620" s="27" t="str">
        <f>IF(StockData[[#This Row],[high]]=_xlfn.MAXIFS(StockData[high],StockData[Date],"&lt;="&amp;StockData[[#This Row],[Date]]),"New High","Repeat")</f>
        <v>Repeat</v>
      </c>
      <c r="K2620" s="27" t="str">
        <f>IF(StockData[[#This Row],[Spread]]&lt;5,"Low",IF(StockData[[#This Row],[Spread]]&lt;=15,"Medium","High"))</f>
        <v>Low</v>
      </c>
      <c r="L2620" s="27" t="str">
        <f>IF(StockData[[#This Row],[Spread]] &gt; AVERAGE(StockData[Spread]) * 1.2, "High", IF(StockData[[#This Row],[Spread]] &lt; AVERAGE(StockData[Spread]) * 0.8, "Low", "Medium"))</f>
        <v>Low</v>
      </c>
      <c r="M2620" s="13">
        <f>(StockData[[#This Row],[close]] - StockData[[#This Row],[open]] )/ StockData[[#This Row],[open]]</f>
        <v>7.6313472262988079E-3</v>
      </c>
      <c r="N2620" s="27">
        <f>IF(StockData[[#This Row],[change%]] &gt; 0.02, 0.9, IF(StockData[[#This Row],[change%]] &lt; -0.02, -0.9, 0))</f>
        <v>0</v>
      </c>
      <c r="O2620" s="27" t="str">
        <f>IF(StockData[[#This Row],[sentiment score]] &gt; 0.5, "Positive", IF(StockData[[#This Row],[sentiment score]] &lt; -0.5, "Negative", "Neutral"))</f>
        <v>Neutral</v>
      </c>
    </row>
    <row r="2621" spans="1:15" x14ac:dyDescent="0.3">
      <c r="A2621" s="1">
        <v>42030</v>
      </c>
      <c r="B2621" s="2">
        <v>201.83</v>
      </c>
      <c r="C2621" s="2">
        <v>208.62</v>
      </c>
      <c r="D2621" s="2">
        <v>201.05</v>
      </c>
      <c r="E2621" s="2">
        <v>206.55</v>
      </c>
      <c r="F2621" s="2">
        <v>3234522</v>
      </c>
      <c r="G2621" s="27" t="str">
        <f>TEXT(StockData[[#This Row],[Date]],"dddd")</f>
        <v>Monday</v>
      </c>
      <c r="H2621" s="27" t="str">
        <f>TEXT(StockData[[#This Row],[Date]],"mmm yyyy")</f>
        <v>Jan 2015</v>
      </c>
      <c r="I2621" s="2">
        <f>StockData[[#This Row],[high]] - StockData[[#This Row],[low]]</f>
        <v>7.5699999999999932</v>
      </c>
      <c r="J2621" s="27" t="str">
        <f>IF(StockData[[#This Row],[high]]=_xlfn.MAXIFS(StockData[high],StockData[Date],"&lt;="&amp;StockData[[#This Row],[Date]]),"New High","Repeat")</f>
        <v>Repeat</v>
      </c>
      <c r="K2621" s="27" t="str">
        <f>IF(StockData[[#This Row],[Spread]]&lt;5,"Low",IF(StockData[[#This Row],[Spread]]&lt;=15,"Medium","High"))</f>
        <v>Medium</v>
      </c>
      <c r="L2621" s="27" t="str">
        <f>IF(StockData[[#This Row],[Spread]] &gt; AVERAGE(StockData[Spread]) * 1.2, "High", IF(StockData[[#This Row],[Spread]] &lt; AVERAGE(StockData[Spread]) * 0.8, "Low", "Medium"))</f>
        <v>Low</v>
      </c>
      <c r="M2621" s="13">
        <f>(StockData[[#This Row],[close]] - StockData[[#This Row],[open]] )/ StockData[[#This Row],[open]]</f>
        <v>2.3386017935886631E-2</v>
      </c>
      <c r="N2621" s="27">
        <f>IF(StockData[[#This Row],[change%]] &gt; 0.02, 0.9, IF(StockData[[#This Row],[change%]] &lt; -0.02, -0.9, 0))</f>
        <v>0.9</v>
      </c>
      <c r="O2621" s="27" t="str">
        <f>IF(StockData[[#This Row],[sentiment score]] &gt; 0.5, "Positive", IF(StockData[[#This Row],[sentiment score]] &lt; -0.5, "Negative", "Neutral"))</f>
        <v>Positive</v>
      </c>
    </row>
    <row r="2622" spans="1:15" x14ac:dyDescent="0.3">
      <c r="A2622" s="1">
        <v>42027</v>
      </c>
      <c r="B2622" s="2">
        <v>200.29</v>
      </c>
      <c r="C2622" s="2">
        <v>203.5</v>
      </c>
      <c r="D2622" s="2">
        <v>198.33</v>
      </c>
      <c r="E2622" s="2">
        <v>201.29</v>
      </c>
      <c r="F2622" s="2">
        <v>3442371</v>
      </c>
      <c r="G2622" s="27" t="str">
        <f>TEXT(StockData[[#This Row],[Date]],"dddd")</f>
        <v>Friday</v>
      </c>
      <c r="H2622" s="27" t="str">
        <f>TEXT(StockData[[#This Row],[Date]],"mmm yyyy")</f>
        <v>Jan 2015</v>
      </c>
      <c r="I2622" s="2">
        <f>StockData[[#This Row],[high]] - StockData[[#This Row],[low]]</f>
        <v>5.1699999999999875</v>
      </c>
      <c r="J2622" s="27" t="str">
        <f>IF(StockData[[#This Row],[high]]=_xlfn.MAXIFS(StockData[high],StockData[Date],"&lt;="&amp;StockData[[#This Row],[Date]]),"New High","Repeat")</f>
        <v>Repeat</v>
      </c>
      <c r="K2622" s="27" t="str">
        <f>IF(StockData[[#This Row],[Spread]]&lt;5,"Low",IF(StockData[[#This Row],[Spread]]&lt;=15,"Medium","High"))</f>
        <v>Medium</v>
      </c>
      <c r="L2622" s="27" t="str">
        <f>IF(StockData[[#This Row],[Spread]] &gt; AVERAGE(StockData[Spread]) * 1.2, "High", IF(StockData[[#This Row],[Spread]] &lt; AVERAGE(StockData[Spread]) * 0.8, "Low", "Medium"))</f>
        <v>Low</v>
      </c>
      <c r="M2622" s="13">
        <f>(StockData[[#This Row],[close]] - StockData[[#This Row],[open]] )/ StockData[[#This Row],[open]]</f>
        <v>4.9927604972789461E-3</v>
      </c>
      <c r="N2622" s="27">
        <f>IF(StockData[[#This Row],[change%]] &gt; 0.02, 0.9, IF(StockData[[#This Row],[change%]] &lt; -0.02, -0.9, 0))</f>
        <v>0</v>
      </c>
      <c r="O2622" s="27" t="str">
        <f>IF(StockData[[#This Row],[sentiment score]] &gt; 0.5, "Positive", IF(StockData[[#This Row],[sentiment score]] &lt; -0.5, "Negative", "Neutral"))</f>
        <v>Neutral</v>
      </c>
    </row>
    <row r="2623" spans="1:15" x14ac:dyDescent="0.3">
      <c r="A2623" s="1">
        <v>42026</v>
      </c>
      <c r="B2623" s="2">
        <v>197</v>
      </c>
      <c r="C2623" s="2">
        <v>203.24</v>
      </c>
      <c r="D2623" s="2">
        <v>195.2</v>
      </c>
      <c r="E2623" s="2">
        <v>201.62</v>
      </c>
      <c r="F2623" s="2">
        <v>4116905</v>
      </c>
      <c r="G2623" s="27" t="str">
        <f>TEXT(StockData[[#This Row],[Date]],"dddd")</f>
        <v>Thursday</v>
      </c>
      <c r="H2623" s="27" t="str">
        <f>TEXT(StockData[[#This Row],[Date]],"mmm yyyy")</f>
        <v>Jan 2015</v>
      </c>
      <c r="I2623" s="2">
        <f>StockData[[#This Row],[high]] - StockData[[#This Row],[low]]</f>
        <v>8.0400000000000205</v>
      </c>
      <c r="J2623" s="27" t="str">
        <f>IF(StockData[[#This Row],[high]]=_xlfn.MAXIFS(StockData[high],StockData[Date],"&lt;="&amp;StockData[[#This Row],[Date]]),"New High","Repeat")</f>
        <v>Repeat</v>
      </c>
      <c r="K2623" s="27" t="str">
        <f>IF(StockData[[#This Row],[Spread]]&lt;5,"Low",IF(StockData[[#This Row],[Spread]]&lt;=15,"Medium","High"))</f>
        <v>Medium</v>
      </c>
      <c r="L2623" s="27" t="str">
        <f>IF(StockData[[#This Row],[Spread]] &gt; AVERAGE(StockData[Spread]) * 1.2, "High", IF(StockData[[#This Row],[Spread]] &lt; AVERAGE(StockData[Spread]) * 0.8, "Low", "Medium"))</f>
        <v>Low</v>
      </c>
      <c r="M2623" s="13">
        <f>(StockData[[#This Row],[close]] - StockData[[#This Row],[open]] )/ StockData[[#This Row],[open]]</f>
        <v>2.3451776649746216E-2</v>
      </c>
      <c r="N2623" s="27">
        <f>IF(StockData[[#This Row],[change%]] &gt; 0.02, 0.9, IF(StockData[[#This Row],[change%]] &lt; -0.02, -0.9, 0))</f>
        <v>0.9</v>
      </c>
      <c r="O2623" s="27" t="str">
        <f>IF(StockData[[#This Row],[sentiment score]] &gt; 0.5, "Positive", IF(StockData[[#This Row],[sentiment score]] &lt; -0.5, "Negative", "Neutral"))</f>
        <v>Positive</v>
      </c>
    </row>
    <row r="2624" spans="1:15" x14ac:dyDescent="0.3">
      <c r="A2624" s="1">
        <v>42025</v>
      </c>
      <c r="B2624" s="2">
        <v>189.55</v>
      </c>
      <c r="C2624" s="2">
        <v>198.68</v>
      </c>
      <c r="D2624" s="2">
        <v>189.51</v>
      </c>
      <c r="E2624" s="2">
        <v>196.57</v>
      </c>
      <c r="F2624" s="2">
        <v>4153043</v>
      </c>
      <c r="G2624" s="27" t="str">
        <f>TEXT(StockData[[#This Row],[Date]],"dddd")</f>
        <v>Wednesday</v>
      </c>
      <c r="H2624" s="27" t="str">
        <f>TEXT(StockData[[#This Row],[Date]],"mmm yyyy")</f>
        <v>Jan 2015</v>
      </c>
      <c r="I2624" s="2">
        <f>StockData[[#This Row],[high]] - StockData[[#This Row],[low]]</f>
        <v>9.1700000000000159</v>
      </c>
      <c r="J2624" s="27" t="str">
        <f>IF(StockData[[#This Row],[high]]=_xlfn.MAXIFS(StockData[high],StockData[Date],"&lt;="&amp;StockData[[#This Row],[Date]]),"New High","Repeat")</f>
        <v>Repeat</v>
      </c>
      <c r="K2624" s="27" t="str">
        <f>IF(StockData[[#This Row],[Spread]]&lt;5,"Low",IF(StockData[[#This Row],[Spread]]&lt;=15,"Medium","High"))</f>
        <v>Medium</v>
      </c>
      <c r="L2624" s="27" t="str">
        <f>IF(StockData[[#This Row],[Spread]] &gt; AVERAGE(StockData[Spread]) * 1.2, "High", IF(StockData[[#This Row],[Spread]] &lt; AVERAGE(StockData[Spread]) * 0.8, "Low", "Medium"))</f>
        <v>Low</v>
      </c>
      <c r="M2624" s="13">
        <f>(StockData[[#This Row],[close]] - StockData[[#This Row],[open]] )/ StockData[[#This Row],[open]]</f>
        <v>3.7035083091532479E-2</v>
      </c>
      <c r="N2624" s="27">
        <f>IF(StockData[[#This Row],[change%]] &gt; 0.02, 0.9, IF(StockData[[#This Row],[change%]] &lt; -0.02, -0.9, 0))</f>
        <v>0.9</v>
      </c>
      <c r="O2624" s="27" t="str">
        <f>IF(StockData[[#This Row],[sentiment score]] &gt; 0.5, "Positive", IF(StockData[[#This Row],[sentiment score]] &lt; -0.5, "Negative", "Neutral"))</f>
        <v>Positive</v>
      </c>
    </row>
    <row r="2625" spans="1:15" x14ac:dyDescent="0.3">
      <c r="A2625" s="1">
        <v>42024</v>
      </c>
      <c r="B2625" s="2">
        <v>193.87</v>
      </c>
      <c r="C2625" s="2">
        <v>194.1199</v>
      </c>
      <c r="D2625" s="2">
        <v>187.04</v>
      </c>
      <c r="E2625" s="2">
        <v>191.93</v>
      </c>
      <c r="F2625" s="2">
        <v>4503182</v>
      </c>
      <c r="G2625" s="27" t="str">
        <f>TEXT(StockData[[#This Row],[Date]],"dddd")</f>
        <v>Tuesday</v>
      </c>
      <c r="H2625" s="27" t="str">
        <f>TEXT(StockData[[#This Row],[Date]],"mmm yyyy")</f>
        <v>Jan 2015</v>
      </c>
      <c r="I2625" s="2">
        <f>StockData[[#This Row],[high]] - StockData[[#This Row],[low]]</f>
        <v>7.0799000000000092</v>
      </c>
      <c r="J2625" s="27" t="str">
        <f>IF(StockData[[#This Row],[high]]=_xlfn.MAXIFS(StockData[high],StockData[Date],"&lt;="&amp;StockData[[#This Row],[Date]]),"New High","Repeat")</f>
        <v>Repeat</v>
      </c>
      <c r="K2625" s="27" t="str">
        <f>IF(StockData[[#This Row],[Spread]]&lt;5,"Low",IF(StockData[[#This Row],[Spread]]&lt;=15,"Medium","High"))</f>
        <v>Medium</v>
      </c>
      <c r="L2625" s="27" t="str">
        <f>IF(StockData[[#This Row],[Spread]] &gt; AVERAGE(StockData[Spread]) * 1.2, "High", IF(StockData[[#This Row],[Spread]] &lt; AVERAGE(StockData[Spread]) * 0.8, "Low", "Medium"))</f>
        <v>Low</v>
      </c>
      <c r="M2625" s="13">
        <f>(StockData[[#This Row],[close]] - StockData[[#This Row],[open]] )/ StockData[[#This Row],[open]]</f>
        <v>-1.0006705524320409E-2</v>
      </c>
      <c r="N2625" s="27">
        <f>IF(StockData[[#This Row],[change%]] &gt; 0.02, 0.9, IF(StockData[[#This Row],[change%]] &lt; -0.02, -0.9, 0))</f>
        <v>0</v>
      </c>
      <c r="O2625" s="27" t="str">
        <f>IF(StockData[[#This Row],[sentiment score]] &gt; 0.5, "Positive", IF(StockData[[#This Row],[sentiment score]] &lt; -0.5, "Negative", "Neutral"))</f>
        <v>Neutral</v>
      </c>
    </row>
    <row r="2626" spans="1:15" x14ac:dyDescent="0.3">
      <c r="A2626" s="1">
        <v>42020</v>
      </c>
      <c r="B2626" s="2">
        <v>190.7</v>
      </c>
      <c r="C2626" s="2">
        <v>194.49</v>
      </c>
      <c r="D2626" s="2">
        <v>189.65</v>
      </c>
      <c r="E2626" s="2">
        <v>193.07</v>
      </c>
      <c r="F2626" s="2">
        <v>3603158</v>
      </c>
      <c r="G2626" s="27" t="str">
        <f>TEXT(StockData[[#This Row],[Date]],"dddd")</f>
        <v>Friday</v>
      </c>
      <c r="H2626" s="27" t="str">
        <f>TEXT(StockData[[#This Row],[Date]],"mmm yyyy")</f>
        <v>Jan 2015</v>
      </c>
      <c r="I2626" s="2">
        <f>StockData[[#This Row],[high]] - StockData[[#This Row],[low]]</f>
        <v>4.8400000000000034</v>
      </c>
      <c r="J2626" s="27" t="str">
        <f>IF(StockData[[#This Row],[high]]=_xlfn.MAXIFS(StockData[high],StockData[Date],"&lt;="&amp;StockData[[#This Row],[Date]]),"New High","Repeat")</f>
        <v>Repeat</v>
      </c>
      <c r="K2626" s="27" t="str">
        <f>IF(StockData[[#This Row],[Spread]]&lt;5,"Low",IF(StockData[[#This Row],[Spread]]&lt;=15,"Medium","High"))</f>
        <v>Low</v>
      </c>
      <c r="L2626" s="27" t="str">
        <f>IF(StockData[[#This Row],[Spread]] &gt; AVERAGE(StockData[Spread]) * 1.2, "High", IF(StockData[[#This Row],[Spread]] &lt; AVERAGE(StockData[Spread]) * 0.8, "Low", "Medium"))</f>
        <v>Low</v>
      </c>
      <c r="M2626" s="13">
        <f>(StockData[[#This Row],[close]] - StockData[[#This Row],[open]] )/ StockData[[#This Row],[open]]</f>
        <v>1.2427897220765625E-2</v>
      </c>
      <c r="N2626" s="27">
        <f>IF(StockData[[#This Row],[change%]] &gt; 0.02, 0.9, IF(StockData[[#This Row],[change%]] &lt; -0.02, -0.9, 0))</f>
        <v>0</v>
      </c>
      <c r="O2626" s="27" t="str">
        <f>IF(StockData[[#This Row],[sentiment score]] &gt; 0.5, "Positive", IF(StockData[[#This Row],[sentiment score]] &lt; -0.5, "Negative", "Neutral"))</f>
        <v>Neutral</v>
      </c>
    </row>
    <row r="2627" spans="1:15" x14ac:dyDescent="0.3">
      <c r="A2627" s="1">
        <v>42019</v>
      </c>
      <c r="B2627" s="2">
        <v>194.49</v>
      </c>
      <c r="C2627" s="2">
        <v>195.7499</v>
      </c>
      <c r="D2627" s="2">
        <v>190</v>
      </c>
      <c r="E2627" s="2">
        <v>191.87</v>
      </c>
      <c r="F2627" s="2">
        <v>5216524</v>
      </c>
      <c r="G2627" s="27" t="str">
        <f>TEXT(StockData[[#This Row],[Date]],"dddd")</f>
        <v>Thursday</v>
      </c>
      <c r="H2627" s="27" t="str">
        <f>TEXT(StockData[[#This Row],[Date]],"mmm yyyy")</f>
        <v>Jan 2015</v>
      </c>
      <c r="I2627" s="2">
        <f>StockData[[#This Row],[high]] - StockData[[#This Row],[low]]</f>
        <v>5.7498999999999967</v>
      </c>
      <c r="J2627" s="27" t="str">
        <f>IF(StockData[[#This Row],[high]]=_xlfn.MAXIFS(StockData[high],StockData[Date],"&lt;="&amp;StockData[[#This Row],[Date]]),"New High","Repeat")</f>
        <v>Repeat</v>
      </c>
      <c r="K2627" s="27" t="str">
        <f>IF(StockData[[#This Row],[Spread]]&lt;5,"Low",IF(StockData[[#This Row],[Spread]]&lt;=15,"Medium","High"))</f>
        <v>Medium</v>
      </c>
      <c r="L2627" s="27" t="str">
        <f>IF(StockData[[#This Row],[Spread]] &gt; AVERAGE(StockData[Spread]) * 1.2, "High", IF(StockData[[#This Row],[Spread]] &lt; AVERAGE(StockData[Spread]) * 0.8, "Low", "Medium"))</f>
        <v>Low</v>
      </c>
      <c r="M2627" s="13">
        <f>(StockData[[#This Row],[close]] - StockData[[#This Row],[open]] )/ StockData[[#This Row],[open]]</f>
        <v>-1.3471129621060231E-2</v>
      </c>
      <c r="N2627" s="27">
        <f>IF(StockData[[#This Row],[change%]] &gt; 0.02, 0.9, IF(StockData[[#This Row],[change%]] &lt; -0.02, -0.9, 0))</f>
        <v>0</v>
      </c>
      <c r="O2627" s="27" t="str">
        <f>IF(StockData[[#This Row],[sentiment score]] &gt; 0.5, "Positive", IF(StockData[[#This Row],[sentiment score]] &lt; -0.5, "Negative", "Neutral"))</f>
        <v>Neutral</v>
      </c>
    </row>
    <row r="2628" spans="1:15" x14ac:dyDescent="0.3">
      <c r="A2628" s="1">
        <v>42018</v>
      </c>
      <c r="B2628" s="2">
        <v>185.83</v>
      </c>
      <c r="C2628" s="2">
        <v>195.2</v>
      </c>
      <c r="D2628" s="2">
        <v>185</v>
      </c>
      <c r="E2628" s="2">
        <v>192.69</v>
      </c>
      <c r="F2628" s="2">
        <v>11551855</v>
      </c>
      <c r="G2628" s="27" t="str">
        <f>TEXT(StockData[[#This Row],[Date]],"dddd")</f>
        <v>Wednesday</v>
      </c>
      <c r="H2628" s="27" t="str">
        <f>TEXT(StockData[[#This Row],[Date]],"mmm yyyy")</f>
        <v>Jan 2015</v>
      </c>
      <c r="I2628" s="2">
        <f>StockData[[#This Row],[high]] - StockData[[#This Row],[low]]</f>
        <v>10.199999999999989</v>
      </c>
      <c r="J2628" s="27" t="str">
        <f>IF(StockData[[#This Row],[high]]=_xlfn.MAXIFS(StockData[high],StockData[Date],"&lt;="&amp;StockData[[#This Row],[Date]]),"New High","Repeat")</f>
        <v>Repeat</v>
      </c>
      <c r="K2628" s="27" t="str">
        <f>IF(StockData[[#This Row],[Spread]]&lt;5,"Low",IF(StockData[[#This Row],[Spread]]&lt;=15,"Medium","High"))</f>
        <v>Medium</v>
      </c>
      <c r="L2628" s="27" t="str">
        <f>IF(StockData[[#This Row],[Spread]] &gt; AVERAGE(StockData[Spread]) * 1.2, "High", IF(StockData[[#This Row],[Spread]] &lt; AVERAGE(StockData[Spread]) * 0.8, "Low", "Medium"))</f>
        <v>Low</v>
      </c>
      <c r="M2628" s="13">
        <f>(StockData[[#This Row],[close]] - StockData[[#This Row],[open]] )/ StockData[[#This Row],[open]]</f>
        <v>3.6915460367002016E-2</v>
      </c>
      <c r="N2628" s="27">
        <f>IF(StockData[[#This Row],[change%]] &gt; 0.02, 0.9, IF(StockData[[#This Row],[change%]] &lt; -0.02, -0.9, 0))</f>
        <v>0.9</v>
      </c>
      <c r="O2628" s="27" t="str">
        <f>IF(StockData[[#This Row],[sentiment score]] &gt; 0.5, "Positive", IF(StockData[[#This Row],[sentiment score]] &lt; -0.5, "Negative", "Neutral"))</f>
        <v>Positive</v>
      </c>
    </row>
    <row r="2629" spans="1:15" x14ac:dyDescent="0.3">
      <c r="A2629" s="1">
        <v>42017</v>
      </c>
      <c r="B2629" s="2">
        <v>203.32</v>
      </c>
      <c r="C2629" s="2">
        <v>207.61</v>
      </c>
      <c r="D2629" s="2">
        <v>200.911</v>
      </c>
      <c r="E2629" s="2">
        <v>204.25</v>
      </c>
      <c r="F2629" s="2">
        <v>4477320</v>
      </c>
      <c r="G2629" s="27" t="str">
        <f>TEXT(StockData[[#This Row],[Date]],"dddd")</f>
        <v>Tuesday</v>
      </c>
      <c r="H2629" s="27" t="str">
        <f>TEXT(StockData[[#This Row],[Date]],"mmm yyyy")</f>
        <v>Jan 2015</v>
      </c>
      <c r="I2629" s="2">
        <f>StockData[[#This Row],[high]] - StockData[[#This Row],[low]]</f>
        <v>6.6990000000000123</v>
      </c>
      <c r="J2629" s="27" t="str">
        <f>IF(StockData[[#This Row],[high]]=_xlfn.MAXIFS(StockData[high],StockData[Date],"&lt;="&amp;StockData[[#This Row],[Date]]),"New High","Repeat")</f>
        <v>Repeat</v>
      </c>
      <c r="K2629" s="27" t="str">
        <f>IF(StockData[[#This Row],[Spread]]&lt;5,"Low",IF(StockData[[#This Row],[Spread]]&lt;=15,"Medium","High"))</f>
        <v>Medium</v>
      </c>
      <c r="L2629" s="27" t="str">
        <f>IF(StockData[[#This Row],[Spread]] &gt; AVERAGE(StockData[Spread]) * 1.2, "High", IF(StockData[[#This Row],[Spread]] &lt; AVERAGE(StockData[Spread]) * 0.8, "Low", "Medium"))</f>
        <v>Low</v>
      </c>
      <c r="M2629" s="13">
        <f>(StockData[[#This Row],[close]] - StockData[[#This Row],[open]] )/ StockData[[#This Row],[open]]</f>
        <v>4.5740704308479584E-3</v>
      </c>
      <c r="N2629" s="27">
        <f>IF(StockData[[#This Row],[change%]] &gt; 0.02, 0.9, IF(StockData[[#This Row],[change%]] &lt; -0.02, -0.9, 0))</f>
        <v>0</v>
      </c>
      <c r="O2629" s="27" t="str">
        <f>IF(StockData[[#This Row],[sentiment score]] &gt; 0.5, "Positive", IF(StockData[[#This Row],[sentiment score]] &lt; -0.5, "Negative", "Neutral"))</f>
        <v>Neutral</v>
      </c>
    </row>
    <row r="2630" spans="1:15" x14ac:dyDescent="0.3">
      <c r="A2630" s="1">
        <v>42016</v>
      </c>
      <c r="B2630" s="2">
        <v>203.05</v>
      </c>
      <c r="C2630" s="2">
        <v>204.47</v>
      </c>
      <c r="D2630" s="2">
        <v>199.25</v>
      </c>
      <c r="E2630" s="2">
        <v>202.21</v>
      </c>
      <c r="F2630" s="2">
        <v>5950280</v>
      </c>
      <c r="G2630" s="27" t="str">
        <f>TEXT(StockData[[#This Row],[Date]],"dddd")</f>
        <v>Monday</v>
      </c>
      <c r="H2630" s="27" t="str">
        <f>TEXT(StockData[[#This Row],[Date]],"mmm yyyy")</f>
        <v>Jan 2015</v>
      </c>
      <c r="I2630" s="2">
        <f>StockData[[#This Row],[high]] - StockData[[#This Row],[low]]</f>
        <v>5.2199999999999989</v>
      </c>
      <c r="J2630" s="27" t="str">
        <f>IF(StockData[[#This Row],[high]]=_xlfn.MAXIFS(StockData[high],StockData[Date],"&lt;="&amp;StockData[[#This Row],[Date]]),"New High","Repeat")</f>
        <v>Repeat</v>
      </c>
      <c r="K2630" s="27" t="str">
        <f>IF(StockData[[#This Row],[Spread]]&lt;5,"Low",IF(StockData[[#This Row],[Spread]]&lt;=15,"Medium","High"))</f>
        <v>Medium</v>
      </c>
      <c r="L2630" s="27" t="str">
        <f>IF(StockData[[#This Row],[Spread]] &gt; AVERAGE(StockData[Spread]) * 1.2, "High", IF(StockData[[#This Row],[Spread]] &lt; AVERAGE(StockData[Spread]) * 0.8, "Low", "Medium"))</f>
        <v>Low</v>
      </c>
      <c r="M2630" s="13">
        <f>(StockData[[#This Row],[close]] - StockData[[#This Row],[open]] )/ StockData[[#This Row],[open]]</f>
        <v>-4.1369120906180907E-3</v>
      </c>
      <c r="N2630" s="27">
        <f>IF(StockData[[#This Row],[change%]] &gt; 0.02, 0.9, IF(StockData[[#This Row],[change%]] &lt; -0.02, -0.9, 0))</f>
        <v>0</v>
      </c>
      <c r="O2630" s="27" t="str">
        <f>IF(StockData[[#This Row],[sentiment score]] &gt; 0.5, "Positive", IF(StockData[[#This Row],[sentiment score]] &lt; -0.5, "Negative", "Neutral"))</f>
        <v>Neutral</v>
      </c>
    </row>
    <row r="2631" spans="1:15" x14ac:dyDescent="0.3">
      <c r="A2631" s="1">
        <v>42013</v>
      </c>
      <c r="B2631" s="2">
        <v>208.92</v>
      </c>
      <c r="C2631" s="2">
        <v>209.98</v>
      </c>
      <c r="D2631" s="2">
        <v>204.96</v>
      </c>
      <c r="E2631" s="2">
        <v>206.66</v>
      </c>
      <c r="F2631" s="2">
        <v>4580722</v>
      </c>
      <c r="G2631" s="27" t="str">
        <f>TEXT(StockData[[#This Row],[Date]],"dddd")</f>
        <v>Friday</v>
      </c>
      <c r="H2631" s="27" t="str">
        <f>TEXT(StockData[[#This Row],[Date]],"mmm yyyy")</f>
        <v>Jan 2015</v>
      </c>
      <c r="I2631" s="2">
        <f>StockData[[#This Row],[high]] - StockData[[#This Row],[low]]</f>
        <v>5.0199999999999818</v>
      </c>
      <c r="J2631" s="27" t="str">
        <f>IF(StockData[[#This Row],[high]]=_xlfn.MAXIFS(StockData[high],StockData[Date],"&lt;="&amp;StockData[[#This Row],[Date]]),"New High","Repeat")</f>
        <v>Repeat</v>
      </c>
      <c r="K2631" s="27" t="str">
        <f>IF(StockData[[#This Row],[Spread]]&lt;5,"Low",IF(StockData[[#This Row],[Spread]]&lt;=15,"Medium","High"))</f>
        <v>Medium</v>
      </c>
      <c r="L2631" s="27" t="str">
        <f>IF(StockData[[#This Row],[Spread]] &gt; AVERAGE(StockData[Spread]) * 1.2, "High", IF(StockData[[#This Row],[Spread]] &lt; AVERAGE(StockData[Spread]) * 0.8, "Low", "Medium"))</f>
        <v>Low</v>
      </c>
      <c r="M2631" s="13">
        <f>(StockData[[#This Row],[close]] - StockData[[#This Row],[open]] )/ StockData[[#This Row],[open]]</f>
        <v>-1.0817537813517093E-2</v>
      </c>
      <c r="N2631" s="27">
        <f>IF(StockData[[#This Row],[change%]] &gt; 0.02, 0.9, IF(StockData[[#This Row],[change%]] &lt; -0.02, -0.9, 0))</f>
        <v>0</v>
      </c>
      <c r="O2631" s="27" t="str">
        <f>IF(StockData[[#This Row],[sentiment score]] &gt; 0.5, "Positive", IF(StockData[[#This Row],[sentiment score]] &lt; -0.5, "Negative", "Neutral"))</f>
        <v>Neutral</v>
      </c>
    </row>
    <row r="2632" spans="1:15" x14ac:dyDescent="0.3">
      <c r="A2632" s="1">
        <v>42012</v>
      </c>
      <c r="B2632" s="2">
        <v>212.81</v>
      </c>
      <c r="C2632" s="2">
        <v>213.79990000000001</v>
      </c>
      <c r="D2632" s="2">
        <v>210.01</v>
      </c>
      <c r="E2632" s="2">
        <v>210.61500000000001</v>
      </c>
      <c r="F2632" s="2">
        <v>3442509</v>
      </c>
      <c r="G2632" s="27" t="str">
        <f>TEXT(StockData[[#This Row],[Date]],"dddd")</f>
        <v>Thursday</v>
      </c>
      <c r="H2632" s="27" t="str">
        <f>TEXT(StockData[[#This Row],[Date]],"mmm yyyy")</f>
        <v>Jan 2015</v>
      </c>
      <c r="I2632" s="2">
        <f>StockData[[#This Row],[high]] - StockData[[#This Row],[low]]</f>
        <v>3.7899000000000171</v>
      </c>
      <c r="J2632" s="27" t="str">
        <f>IF(StockData[[#This Row],[high]]=_xlfn.MAXIFS(StockData[high],StockData[Date],"&lt;="&amp;StockData[[#This Row],[Date]]),"New High","Repeat")</f>
        <v>Repeat</v>
      </c>
      <c r="K2632" s="27" t="str">
        <f>IF(StockData[[#This Row],[Spread]]&lt;5,"Low",IF(StockData[[#This Row],[Spread]]&lt;=15,"Medium","High"))</f>
        <v>Low</v>
      </c>
      <c r="L2632" s="27" t="str">
        <f>IF(StockData[[#This Row],[Spread]] &gt; AVERAGE(StockData[Spread]) * 1.2, "High", IF(StockData[[#This Row],[Spread]] &lt; AVERAGE(StockData[Spread]) * 0.8, "Low", "Medium"))</f>
        <v>Low</v>
      </c>
      <c r="M2632" s="13">
        <f>(StockData[[#This Row],[close]] - StockData[[#This Row],[open]] )/ StockData[[#This Row],[open]]</f>
        <v>-1.0314364926460191E-2</v>
      </c>
      <c r="N2632" s="27">
        <f>IF(StockData[[#This Row],[change%]] &gt; 0.02, 0.9, IF(StockData[[#This Row],[change%]] &lt; -0.02, -0.9, 0))</f>
        <v>0</v>
      </c>
      <c r="O2632" s="27" t="str">
        <f>IF(StockData[[#This Row],[sentiment score]] &gt; 0.5, "Positive", IF(StockData[[#This Row],[sentiment score]] &lt; -0.5, "Negative", "Neutral"))</f>
        <v>Neutral</v>
      </c>
    </row>
    <row r="2633" spans="1:15" x14ac:dyDescent="0.3">
      <c r="A2633" s="1">
        <v>42011</v>
      </c>
      <c r="B2633" s="2">
        <v>213.35</v>
      </c>
      <c r="C2633" s="2">
        <v>214.78</v>
      </c>
      <c r="D2633" s="2">
        <v>209.78</v>
      </c>
      <c r="E2633" s="2">
        <v>210.95</v>
      </c>
      <c r="F2633" s="2">
        <v>2968390</v>
      </c>
      <c r="G2633" s="27" t="str">
        <f>TEXT(StockData[[#This Row],[Date]],"dddd")</f>
        <v>Wednesday</v>
      </c>
      <c r="H2633" s="27" t="str">
        <f>TEXT(StockData[[#This Row],[Date]],"mmm yyyy")</f>
        <v>Jan 2015</v>
      </c>
      <c r="I2633" s="2">
        <f>StockData[[#This Row],[high]] - StockData[[#This Row],[low]]</f>
        <v>5</v>
      </c>
      <c r="J2633" s="27" t="str">
        <f>IF(StockData[[#This Row],[high]]=_xlfn.MAXIFS(StockData[high],StockData[Date],"&lt;="&amp;StockData[[#This Row],[Date]]),"New High","Repeat")</f>
        <v>Repeat</v>
      </c>
      <c r="K2633" s="27" t="str">
        <f>IF(StockData[[#This Row],[Spread]]&lt;5,"Low",IF(StockData[[#This Row],[Spread]]&lt;=15,"Medium","High"))</f>
        <v>Medium</v>
      </c>
      <c r="L2633" s="27" t="str">
        <f>IF(StockData[[#This Row],[Spread]] &gt; AVERAGE(StockData[Spread]) * 1.2, "High", IF(StockData[[#This Row],[Spread]] &lt; AVERAGE(StockData[Spread]) * 0.8, "Low", "Medium"))</f>
        <v>Low</v>
      </c>
      <c r="M2633" s="13">
        <f>(StockData[[#This Row],[close]] - StockData[[#This Row],[open]] )/ StockData[[#This Row],[open]]</f>
        <v>-1.1249121162409214E-2</v>
      </c>
      <c r="N2633" s="27">
        <f>IF(StockData[[#This Row],[change%]] &gt; 0.02, 0.9, IF(StockData[[#This Row],[change%]] &lt; -0.02, -0.9, 0))</f>
        <v>0</v>
      </c>
      <c r="O2633" s="27" t="str">
        <f>IF(StockData[[#This Row],[sentiment score]] &gt; 0.5, "Positive", IF(StockData[[#This Row],[sentiment score]] &lt; -0.5, "Negative", "Neutral"))</f>
        <v>Neutral</v>
      </c>
    </row>
    <row r="2634" spans="1:15" x14ac:dyDescent="0.3">
      <c r="A2634" s="1">
        <v>42010</v>
      </c>
      <c r="B2634" s="2">
        <v>210.06</v>
      </c>
      <c r="C2634" s="2">
        <v>214.2</v>
      </c>
      <c r="D2634" s="2">
        <v>204.21</v>
      </c>
      <c r="E2634" s="2">
        <v>211.28</v>
      </c>
      <c r="F2634" s="2">
        <v>6261936</v>
      </c>
      <c r="G2634" s="27" t="str">
        <f>TEXT(StockData[[#This Row],[Date]],"dddd")</f>
        <v>Tuesday</v>
      </c>
      <c r="H2634" s="27" t="str">
        <f>TEXT(StockData[[#This Row],[Date]],"mmm yyyy")</f>
        <v>Jan 2015</v>
      </c>
      <c r="I2634" s="2">
        <f>StockData[[#This Row],[high]] - StockData[[#This Row],[low]]</f>
        <v>9.9899999999999807</v>
      </c>
      <c r="J2634" s="27" t="str">
        <f>IF(StockData[[#This Row],[high]]=_xlfn.MAXIFS(StockData[high],StockData[Date],"&lt;="&amp;StockData[[#This Row],[Date]]),"New High","Repeat")</f>
        <v>Repeat</v>
      </c>
      <c r="K2634" s="27" t="str">
        <f>IF(StockData[[#This Row],[Spread]]&lt;5,"Low",IF(StockData[[#This Row],[Spread]]&lt;=15,"Medium","High"))</f>
        <v>Medium</v>
      </c>
      <c r="L2634" s="27" t="str">
        <f>IF(StockData[[#This Row],[Spread]] &gt; AVERAGE(StockData[Spread]) * 1.2, "High", IF(StockData[[#This Row],[Spread]] &lt; AVERAGE(StockData[Spread]) * 0.8, "Low", "Medium"))</f>
        <v>Low</v>
      </c>
      <c r="M2634" s="13">
        <f>(StockData[[#This Row],[close]] - StockData[[#This Row],[open]] )/ StockData[[#This Row],[open]]</f>
        <v>5.8078644196896071E-3</v>
      </c>
      <c r="N2634" s="27">
        <f>IF(StockData[[#This Row],[change%]] &gt; 0.02, 0.9, IF(StockData[[#This Row],[change%]] &lt; -0.02, -0.9, 0))</f>
        <v>0</v>
      </c>
      <c r="O2634" s="27" t="str">
        <f>IF(StockData[[#This Row],[sentiment score]] &gt; 0.5, "Positive", IF(StockData[[#This Row],[sentiment score]] &lt; -0.5, "Negative", "Neutral"))</f>
        <v>Neutral</v>
      </c>
    </row>
    <row r="2635" spans="1:15" x14ac:dyDescent="0.3">
      <c r="A2635" s="1">
        <v>42009</v>
      </c>
      <c r="B2635" s="2">
        <v>214.55</v>
      </c>
      <c r="C2635" s="2">
        <v>216.5</v>
      </c>
      <c r="D2635" s="2">
        <v>207.1626</v>
      </c>
      <c r="E2635" s="2">
        <v>210.09</v>
      </c>
      <c r="F2635" s="2">
        <v>5368477</v>
      </c>
      <c r="G2635" s="27" t="str">
        <f>TEXT(StockData[[#This Row],[Date]],"dddd")</f>
        <v>Monday</v>
      </c>
      <c r="H2635" s="27" t="str">
        <f>TEXT(StockData[[#This Row],[Date]],"mmm yyyy")</f>
        <v>Jan 2015</v>
      </c>
      <c r="I2635" s="2">
        <f>StockData[[#This Row],[high]] - StockData[[#This Row],[low]]</f>
        <v>9.3374000000000024</v>
      </c>
      <c r="J2635" s="27" t="str">
        <f>IF(StockData[[#This Row],[high]]=_xlfn.MAXIFS(StockData[high],StockData[Date],"&lt;="&amp;StockData[[#This Row],[Date]]),"New High","Repeat")</f>
        <v>Repeat</v>
      </c>
      <c r="K2635" s="27" t="str">
        <f>IF(StockData[[#This Row],[Spread]]&lt;5,"Low",IF(StockData[[#This Row],[Spread]]&lt;=15,"Medium","High"))</f>
        <v>Medium</v>
      </c>
      <c r="L2635" s="27" t="str">
        <f>IF(StockData[[#This Row],[Spread]] &gt; AVERAGE(StockData[Spread]) * 1.2, "High", IF(StockData[[#This Row],[Spread]] &lt; AVERAGE(StockData[Spread]) * 0.8, "Low", "Medium"))</f>
        <v>Low</v>
      </c>
      <c r="M2635" s="13">
        <f>(StockData[[#This Row],[close]] - StockData[[#This Row],[open]] )/ StockData[[#This Row],[open]]</f>
        <v>-2.0787695175949698E-2</v>
      </c>
      <c r="N2635" s="27">
        <f>IF(StockData[[#This Row],[change%]] &gt; 0.02, 0.9, IF(StockData[[#This Row],[change%]] &lt; -0.02, -0.9, 0))</f>
        <v>-0.9</v>
      </c>
      <c r="O2635" s="27" t="str">
        <f>IF(StockData[[#This Row],[sentiment score]] &gt; 0.5, "Positive", IF(StockData[[#This Row],[sentiment score]] &lt; -0.5, "Negative", "Neutral"))</f>
        <v>Negative</v>
      </c>
    </row>
    <row r="2636" spans="1:15" x14ac:dyDescent="0.3">
      <c r="A2636" s="1">
        <v>42006</v>
      </c>
      <c r="B2636" s="2">
        <v>222.87</v>
      </c>
      <c r="C2636" s="2">
        <v>223.25</v>
      </c>
      <c r="D2636" s="2">
        <v>213.26</v>
      </c>
      <c r="E2636" s="2">
        <v>219.31</v>
      </c>
      <c r="F2636" s="2">
        <v>4764443</v>
      </c>
      <c r="G2636" s="27" t="str">
        <f>TEXT(StockData[[#This Row],[Date]],"dddd")</f>
        <v>Friday</v>
      </c>
      <c r="H2636" s="27" t="str">
        <f>TEXT(StockData[[#This Row],[Date]],"mmm yyyy")</f>
        <v>Jan 2015</v>
      </c>
      <c r="I2636" s="2">
        <f>StockData[[#This Row],[high]] - StockData[[#This Row],[low]]</f>
        <v>9.9900000000000091</v>
      </c>
      <c r="J2636" s="27" t="str">
        <f>IF(StockData[[#This Row],[high]]=_xlfn.MAXIFS(StockData[high],StockData[Date],"&lt;="&amp;StockData[[#This Row],[Date]]),"New High","Repeat")</f>
        <v>Repeat</v>
      </c>
      <c r="K2636" s="27" t="str">
        <f>IF(StockData[[#This Row],[Spread]]&lt;5,"Low",IF(StockData[[#This Row],[Spread]]&lt;=15,"Medium","High"))</f>
        <v>Medium</v>
      </c>
      <c r="L2636" s="27" t="str">
        <f>IF(StockData[[#This Row],[Spread]] &gt; AVERAGE(StockData[Spread]) * 1.2, "High", IF(StockData[[#This Row],[Spread]] &lt; AVERAGE(StockData[Spread]) * 0.8, "Low", "Medium"))</f>
        <v>Low</v>
      </c>
      <c r="M2636" s="13">
        <f>(StockData[[#This Row],[close]] - StockData[[#This Row],[open]] )/ StockData[[#This Row],[open]]</f>
        <v>-1.5973437429891876E-2</v>
      </c>
      <c r="N2636" s="27">
        <f>IF(StockData[[#This Row],[change%]] &gt; 0.02, 0.9, IF(StockData[[#This Row],[change%]] &lt; -0.02, -0.9, 0))</f>
        <v>0</v>
      </c>
      <c r="O2636" s="27" t="str">
        <f>IF(StockData[[#This Row],[sentiment score]] &gt; 0.5, "Positive", IF(StockData[[#This Row],[sentiment score]] &lt; -0.5, "Negative", "Neutral"))</f>
        <v>Neutral</v>
      </c>
    </row>
    <row r="2637" spans="1:15" x14ac:dyDescent="0.3">
      <c r="A2637" s="1">
        <v>42004</v>
      </c>
      <c r="B2637" s="2">
        <v>223.09</v>
      </c>
      <c r="C2637" s="2">
        <v>225.68</v>
      </c>
      <c r="D2637" s="2">
        <v>222.25</v>
      </c>
      <c r="E2637" s="2">
        <v>222.41</v>
      </c>
      <c r="F2637" s="2">
        <v>2402097</v>
      </c>
      <c r="G2637" s="27" t="str">
        <f>TEXT(StockData[[#This Row],[Date]],"dddd")</f>
        <v>Wednesday</v>
      </c>
      <c r="H2637" s="27" t="str">
        <f>TEXT(StockData[[#This Row],[Date]],"mmm yyyy")</f>
        <v>Dec 2014</v>
      </c>
      <c r="I2637" s="2">
        <f>StockData[[#This Row],[high]] - StockData[[#This Row],[low]]</f>
        <v>3.4300000000000068</v>
      </c>
      <c r="J2637" s="27" t="str">
        <f>IF(StockData[[#This Row],[high]]=_xlfn.MAXIFS(StockData[high],StockData[Date],"&lt;="&amp;StockData[[#This Row],[Date]]),"New High","Repeat")</f>
        <v>Repeat</v>
      </c>
      <c r="K2637" s="27" t="str">
        <f>IF(StockData[[#This Row],[Spread]]&lt;5,"Low",IF(StockData[[#This Row],[Spread]]&lt;=15,"Medium","High"))</f>
        <v>Low</v>
      </c>
      <c r="L2637" s="27" t="str">
        <f>IF(StockData[[#This Row],[Spread]] &gt; AVERAGE(StockData[Spread]) * 1.2, "High", IF(StockData[[#This Row],[Spread]] &lt; AVERAGE(StockData[Spread]) * 0.8, "Low", "Medium"))</f>
        <v>Low</v>
      </c>
      <c r="M2637" s="13">
        <f>(StockData[[#This Row],[close]] - StockData[[#This Row],[open]] )/ StockData[[#This Row],[open]]</f>
        <v>-3.0480971805101386E-3</v>
      </c>
      <c r="N2637" s="27">
        <f>IF(StockData[[#This Row],[change%]] &gt; 0.02, 0.9, IF(StockData[[#This Row],[change%]] &lt; -0.02, -0.9, 0))</f>
        <v>0</v>
      </c>
      <c r="O2637" s="27" t="str">
        <f>IF(StockData[[#This Row],[sentiment score]] &gt; 0.5, "Positive", IF(StockData[[#This Row],[sentiment score]] &lt; -0.5, "Negative", "Neutral"))</f>
        <v>Neutral</v>
      </c>
    </row>
    <row r="2638" spans="1:15" x14ac:dyDescent="0.3">
      <c r="A2638" s="1">
        <v>42003</v>
      </c>
      <c r="B2638" s="2">
        <v>223.99</v>
      </c>
      <c r="C2638" s="2">
        <v>225.654</v>
      </c>
      <c r="D2638" s="2">
        <v>221.4</v>
      </c>
      <c r="E2638" s="2">
        <v>222.23</v>
      </c>
      <c r="F2638" s="2">
        <v>2903242</v>
      </c>
      <c r="G2638" s="27" t="str">
        <f>TEXT(StockData[[#This Row],[Date]],"dddd")</f>
        <v>Tuesday</v>
      </c>
      <c r="H2638" s="27" t="str">
        <f>TEXT(StockData[[#This Row],[Date]],"mmm yyyy")</f>
        <v>Dec 2014</v>
      </c>
      <c r="I2638" s="2">
        <f>StockData[[#This Row],[high]] - StockData[[#This Row],[low]]</f>
        <v>4.2539999999999907</v>
      </c>
      <c r="J2638" s="27" t="str">
        <f>IF(StockData[[#This Row],[high]]=_xlfn.MAXIFS(StockData[high],StockData[Date],"&lt;="&amp;StockData[[#This Row],[Date]]),"New High","Repeat")</f>
        <v>Repeat</v>
      </c>
      <c r="K2638" s="27" t="str">
        <f>IF(StockData[[#This Row],[Spread]]&lt;5,"Low",IF(StockData[[#This Row],[Spread]]&lt;=15,"Medium","High"))</f>
        <v>Low</v>
      </c>
      <c r="L2638" s="27" t="str">
        <f>IF(StockData[[#This Row],[Spread]] &gt; AVERAGE(StockData[Spread]) * 1.2, "High", IF(StockData[[#This Row],[Spread]] &lt; AVERAGE(StockData[Spread]) * 0.8, "Low", "Medium"))</f>
        <v>Low</v>
      </c>
      <c r="M2638" s="13">
        <f>(StockData[[#This Row],[close]] - StockData[[#This Row],[open]] )/ StockData[[#This Row],[open]]</f>
        <v>-7.8574936381089304E-3</v>
      </c>
      <c r="N2638" s="27">
        <f>IF(StockData[[#This Row],[change%]] &gt; 0.02, 0.9, IF(StockData[[#This Row],[change%]] &lt; -0.02, -0.9, 0))</f>
        <v>0</v>
      </c>
      <c r="O2638" s="27" t="str">
        <f>IF(StockData[[#This Row],[sentiment score]] &gt; 0.5, "Positive", IF(StockData[[#This Row],[sentiment score]] &lt; -0.5, "Negative", "Neutral"))</f>
        <v>Neutral</v>
      </c>
    </row>
    <row r="2639" spans="1:15" x14ac:dyDescent="0.3">
      <c r="A2639" s="1">
        <v>42002</v>
      </c>
      <c r="B2639" s="2">
        <v>226.9</v>
      </c>
      <c r="C2639" s="2">
        <v>227.91</v>
      </c>
      <c r="D2639" s="2">
        <v>224.02</v>
      </c>
      <c r="E2639" s="2">
        <v>225.71</v>
      </c>
      <c r="F2639" s="2">
        <v>2811828</v>
      </c>
      <c r="G2639" s="27" t="str">
        <f>TEXT(StockData[[#This Row],[Date]],"dddd")</f>
        <v>Monday</v>
      </c>
      <c r="H2639" s="27" t="str">
        <f>TEXT(StockData[[#This Row],[Date]],"mmm yyyy")</f>
        <v>Dec 2014</v>
      </c>
      <c r="I2639" s="2">
        <f>StockData[[#This Row],[high]] - StockData[[#This Row],[low]]</f>
        <v>3.8899999999999864</v>
      </c>
      <c r="J2639" s="27" t="str">
        <f>IF(StockData[[#This Row],[high]]=_xlfn.MAXIFS(StockData[high],StockData[Date],"&lt;="&amp;StockData[[#This Row],[Date]]),"New High","Repeat")</f>
        <v>Repeat</v>
      </c>
      <c r="K2639" s="27" t="str">
        <f>IF(StockData[[#This Row],[Spread]]&lt;5,"Low",IF(StockData[[#This Row],[Spread]]&lt;=15,"Medium","High"))</f>
        <v>Low</v>
      </c>
      <c r="L2639" s="27" t="str">
        <f>IF(StockData[[#This Row],[Spread]] &gt; AVERAGE(StockData[Spread]) * 1.2, "High", IF(StockData[[#This Row],[Spread]] &lt; AVERAGE(StockData[Spread]) * 0.8, "Low", "Medium"))</f>
        <v>Low</v>
      </c>
      <c r="M2639" s="13">
        <f>(StockData[[#This Row],[close]] - StockData[[#This Row],[open]] )/ StockData[[#This Row],[open]]</f>
        <v>-5.2446011458792321E-3</v>
      </c>
      <c r="N2639" s="27">
        <f>IF(StockData[[#This Row],[change%]] &gt; 0.02, 0.9, IF(StockData[[#This Row],[change%]] &lt; -0.02, -0.9, 0))</f>
        <v>0</v>
      </c>
      <c r="O2639" s="27" t="str">
        <f>IF(StockData[[#This Row],[sentiment score]] &gt; 0.5, "Positive", IF(StockData[[#This Row],[sentiment score]] &lt; -0.5, "Negative", "Neutral"))</f>
        <v>Neutral</v>
      </c>
    </row>
    <row r="2640" spans="1:15" x14ac:dyDescent="0.3">
      <c r="A2640" s="1">
        <v>41999</v>
      </c>
      <c r="B2640" s="2">
        <v>221.51</v>
      </c>
      <c r="C2640" s="2">
        <v>228.5</v>
      </c>
      <c r="D2640" s="2">
        <v>221.5</v>
      </c>
      <c r="E2640" s="2">
        <v>227.82</v>
      </c>
      <c r="F2640" s="2">
        <v>3327016</v>
      </c>
      <c r="G2640" s="27" t="str">
        <f>TEXT(StockData[[#This Row],[Date]],"dddd")</f>
        <v>Friday</v>
      </c>
      <c r="H2640" s="27" t="str">
        <f>TEXT(StockData[[#This Row],[Date]],"mmm yyyy")</f>
        <v>Dec 2014</v>
      </c>
      <c r="I2640" s="2">
        <f>StockData[[#This Row],[high]] - StockData[[#This Row],[low]]</f>
        <v>7</v>
      </c>
      <c r="J2640" s="27" t="str">
        <f>IF(StockData[[#This Row],[high]]=_xlfn.MAXIFS(StockData[high],StockData[Date],"&lt;="&amp;StockData[[#This Row],[Date]]),"New High","Repeat")</f>
        <v>Repeat</v>
      </c>
      <c r="K2640" s="27" t="str">
        <f>IF(StockData[[#This Row],[Spread]]&lt;5,"Low",IF(StockData[[#This Row],[Spread]]&lt;=15,"Medium","High"))</f>
        <v>Medium</v>
      </c>
      <c r="L2640" s="27" t="str">
        <f>IF(StockData[[#This Row],[Spread]] &gt; AVERAGE(StockData[Spread]) * 1.2, "High", IF(StockData[[#This Row],[Spread]] &lt; AVERAGE(StockData[Spread]) * 0.8, "Low", "Medium"))</f>
        <v>Low</v>
      </c>
      <c r="M2640" s="13">
        <f>(StockData[[#This Row],[close]] - StockData[[#This Row],[open]] )/ StockData[[#This Row],[open]]</f>
        <v>2.8486298586971253E-2</v>
      </c>
      <c r="N2640" s="27">
        <f>IF(StockData[[#This Row],[change%]] &gt; 0.02, 0.9, IF(StockData[[#This Row],[change%]] &lt; -0.02, -0.9, 0))</f>
        <v>0.9</v>
      </c>
      <c r="O2640" s="27" t="str">
        <f>IF(StockData[[#This Row],[sentiment score]] &gt; 0.5, "Positive", IF(StockData[[#This Row],[sentiment score]] &lt; -0.5, "Negative", "Neutral"))</f>
        <v>Positive</v>
      </c>
    </row>
    <row r="2641" spans="1:15" x14ac:dyDescent="0.3">
      <c r="A2641" s="1">
        <v>41997</v>
      </c>
      <c r="B2641" s="2">
        <v>219.77</v>
      </c>
      <c r="C2641" s="2">
        <v>222.5</v>
      </c>
      <c r="D2641" s="2">
        <v>219.25</v>
      </c>
      <c r="E2641" s="2">
        <v>222.26</v>
      </c>
      <c r="F2641" s="2">
        <v>1333518</v>
      </c>
      <c r="G2641" s="27" t="str">
        <f>TEXT(StockData[[#This Row],[Date]],"dddd")</f>
        <v>Wednesday</v>
      </c>
      <c r="H2641" s="27" t="str">
        <f>TEXT(StockData[[#This Row],[Date]],"mmm yyyy")</f>
        <v>Dec 2014</v>
      </c>
      <c r="I2641" s="2">
        <f>StockData[[#This Row],[high]] - StockData[[#This Row],[low]]</f>
        <v>3.25</v>
      </c>
      <c r="J2641" s="27" t="str">
        <f>IF(StockData[[#This Row],[high]]=_xlfn.MAXIFS(StockData[high],StockData[Date],"&lt;="&amp;StockData[[#This Row],[Date]]),"New High","Repeat")</f>
        <v>Repeat</v>
      </c>
      <c r="K2641" s="27" t="str">
        <f>IF(StockData[[#This Row],[Spread]]&lt;5,"Low",IF(StockData[[#This Row],[Spread]]&lt;=15,"Medium","High"))</f>
        <v>Low</v>
      </c>
      <c r="L2641" s="27" t="str">
        <f>IF(StockData[[#This Row],[Spread]] &gt; AVERAGE(StockData[Spread]) * 1.2, "High", IF(StockData[[#This Row],[Spread]] &lt; AVERAGE(StockData[Spread]) * 0.8, "Low", "Medium"))</f>
        <v>Low</v>
      </c>
      <c r="M2641" s="13">
        <f>(StockData[[#This Row],[close]] - StockData[[#This Row],[open]] )/ StockData[[#This Row],[open]]</f>
        <v>1.1330026846248262E-2</v>
      </c>
      <c r="N2641" s="27">
        <f>IF(StockData[[#This Row],[change%]] &gt; 0.02, 0.9, IF(StockData[[#This Row],[change%]] &lt; -0.02, -0.9, 0))</f>
        <v>0</v>
      </c>
      <c r="O2641" s="27" t="str">
        <f>IF(StockData[[#This Row],[sentiment score]] &gt; 0.5, "Positive", IF(StockData[[#This Row],[sentiment score]] &lt; -0.5, "Negative", "Neutral"))</f>
        <v>Neutral</v>
      </c>
    </row>
    <row r="2642" spans="1:15" x14ac:dyDescent="0.3">
      <c r="A2642" s="1">
        <v>41996</v>
      </c>
      <c r="B2642" s="2">
        <v>223.81</v>
      </c>
      <c r="C2642" s="2">
        <v>224.315</v>
      </c>
      <c r="D2642" s="2">
        <v>219.52420000000001</v>
      </c>
      <c r="E2642" s="2">
        <v>220.97</v>
      </c>
      <c r="F2642" s="2">
        <v>4513321</v>
      </c>
      <c r="G2642" s="27" t="str">
        <f>TEXT(StockData[[#This Row],[Date]],"dddd")</f>
        <v>Tuesday</v>
      </c>
      <c r="H2642" s="27" t="str">
        <f>TEXT(StockData[[#This Row],[Date]],"mmm yyyy")</f>
        <v>Dec 2014</v>
      </c>
      <c r="I2642" s="2">
        <f>StockData[[#This Row],[high]] - StockData[[#This Row],[low]]</f>
        <v>4.7907999999999902</v>
      </c>
      <c r="J2642" s="27" t="str">
        <f>IF(StockData[[#This Row],[high]]=_xlfn.MAXIFS(StockData[high],StockData[Date],"&lt;="&amp;StockData[[#This Row],[Date]]),"New High","Repeat")</f>
        <v>Repeat</v>
      </c>
      <c r="K2642" s="27" t="str">
        <f>IF(StockData[[#This Row],[Spread]]&lt;5,"Low",IF(StockData[[#This Row],[Spread]]&lt;=15,"Medium","High"))</f>
        <v>Low</v>
      </c>
      <c r="L2642" s="27" t="str">
        <f>IF(StockData[[#This Row],[Spread]] &gt; AVERAGE(StockData[Spread]) * 1.2, "High", IF(StockData[[#This Row],[Spread]] &lt; AVERAGE(StockData[Spread]) * 0.8, "Low", "Medium"))</f>
        <v>Low</v>
      </c>
      <c r="M2642" s="13">
        <f>(StockData[[#This Row],[close]] - StockData[[#This Row],[open]] )/ StockData[[#This Row],[open]]</f>
        <v>-1.2689334703543199E-2</v>
      </c>
      <c r="N2642" s="27">
        <f>IF(StockData[[#This Row],[change%]] &gt; 0.02, 0.9, IF(StockData[[#This Row],[change%]] &lt; -0.02, -0.9, 0))</f>
        <v>0</v>
      </c>
      <c r="O2642" s="27" t="str">
        <f>IF(StockData[[#This Row],[sentiment score]] &gt; 0.5, "Positive", IF(StockData[[#This Row],[sentiment score]] &lt; -0.5, "Negative", "Neutral"))</f>
        <v>Neutral</v>
      </c>
    </row>
    <row r="2643" spans="1:15" x14ac:dyDescent="0.3">
      <c r="A2643" s="1">
        <v>41995</v>
      </c>
      <c r="B2643" s="2">
        <v>220</v>
      </c>
      <c r="C2643" s="2">
        <v>224.06</v>
      </c>
      <c r="D2643" s="2">
        <v>218.26</v>
      </c>
      <c r="E2643" s="2">
        <v>222.6</v>
      </c>
      <c r="F2643" s="2">
        <v>4806917</v>
      </c>
      <c r="G2643" s="27" t="str">
        <f>TEXT(StockData[[#This Row],[Date]],"dddd")</f>
        <v>Monday</v>
      </c>
      <c r="H2643" s="27" t="str">
        <f>TEXT(StockData[[#This Row],[Date]],"mmm yyyy")</f>
        <v>Dec 2014</v>
      </c>
      <c r="I2643" s="2">
        <f>StockData[[#This Row],[high]] - StockData[[#This Row],[low]]</f>
        <v>5.8000000000000114</v>
      </c>
      <c r="J2643" s="27" t="str">
        <f>IF(StockData[[#This Row],[high]]=_xlfn.MAXIFS(StockData[high],StockData[Date],"&lt;="&amp;StockData[[#This Row],[Date]]),"New High","Repeat")</f>
        <v>Repeat</v>
      </c>
      <c r="K2643" s="27" t="str">
        <f>IF(StockData[[#This Row],[Spread]]&lt;5,"Low",IF(StockData[[#This Row],[Spread]]&lt;=15,"Medium","High"))</f>
        <v>Medium</v>
      </c>
      <c r="L2643" s="27" t="str">
        <f>IF(StockData[[#This Row],[Spread]] &gt; AVERAGE(StockData[Spread]) * 1.2, "High", IF(StockData[[#This Row],[Spread]] &lt; AVERAGE(StockData[Spread]) * 0.8, "Low", "Medium"))</f>
        <v>Low</v>
      </c>
      <c r="M2643" s="13">
        <f>(StockData[[#This Row],[close]] - StockData[[#This Row],[open]] )/ StockData[[#This Row],[open]]</f>
        <v>1.1818181818181792E-2</v>
      </c>
      <c r="N2643" s="27">
        <f>IF(StockData[[#This Row],[change%]] &gt; 0.02, 0.9, IF(StockData[[#This Row],[change%]] &lt; -0.02, -0.9, 0))</f>
        <v>0</v>
      </c>
      <c r="O2643" s="27" t="str">
        <f>IF(StockData[[#This Row],[sentiment score]] &gt; 0.5, "Positive", IF(StockData[[#This Row],[sentiment score]] &lt; -0.5, "Negative", "Neutral"))</f>
        <v>Neutral</v>
      </c>
    </row>
    <row r="2644" spans="1:15" x14ac:dyDescent="0.3">
      <c r="A2644" s="1">
        <v>41992</v>
      </c>
      <c r="B2644" s="2">
        <v>220.19</v>
      </c>
      <c r="C2644" s="2">
        <v>220.4</v>
      </c>
      <c r="D2644" s="2">
        <v>214.5</v>
      </c>
      <c r="E2644" s="2">
        <v>219.29</v>
      </c>
      <c r="F2644" s="2">
        <v>6910461</v>
      </c>
      <c r="G2644" s="27" t="str">
        <f>TEXT(StockData[[#This Row],[Date]],"dddd")</f>
        <v>Friday</v>
      </c>
      <c r="H2644" s="27" t="str">
        <f>TEXT(StockData[[#This Row],[Date]],"mmm yyyy")</f>
        <v>Dec 2014</v>
      </c>
      <c r="I2644" s="2">
        <f>StockData[[#This Row],[high]] - StockData[[#This Row],[low]]</f>
        <v>5.9000000000000057</v>
      </c>
      <c r="J2644" s="27" t="str">
        <f>IF(StockData[[#This Row],[high]]=_xlfn.MAXIFS(StockData[high],StockData[Date],"&lt;="&amp;StockData[[#This Row],[Date]]),"New High","Repeat")</f>
        <v>Repeat</v>
      </c>
      <c r="K2644" s="27" t="str">
        <f>IF(StockData[[#This Row],[Spread]]&lt;5,"Low",IF(StockData[[#This Row],[Spread]]&lt;=15,"Medium","High"))</f>
        <v>Medium</v>
      </c>
      <c r="L2644" s="27" t="str">
        <f>IF(StockData[[#This Row],[Spread]] &gt; AVERAGE(StockData[Spread]) * 1.2, "High", IF(StockData[[#This Row],[Spread]] &lt; AVERAGE(StockData[Spread]) * 0.8, "Low", "Medium"))</f>
        <v>Low</v>
      </c>
      <c r="M2644" s="13">
        <f>(StockData[[#This Row],[close]] - StockData[[#This Row],[open]] )/ StockData[[#This Row],[open]]</f>
        <v>-4.0873790817021922E-3</v>
      </c>
      <c r="N2644" s="27">
        <f>IF(StockData[[#This Row],[change%]] &gt; 0.02, 0.9, IF(StockData[[#This Row],[change%]] &lt; -0.02, -0.9, 0))</f>
        <v>0</v>
      </c>
      <c r="O2644" s="27" t="str">
        <f>IF(StockData[[#This Row],[sentiment score]] &gt; 0.5, "Positive", IF(StockData[[#This Row],[sentiment score]] &lt; -0.5, "Negative", "Neutral"))</f>
        <v>Neutral</v>
      </c>
    </row>
    <row r="2645" spans="1:15" x14ac:dyDescent="0.3">
      <c r="A2645" s="1">
        <v>41991</v>
      </c>
      <c r="B2645" s="2">
        <v>212.38</v>
      </c>
      <c r="C2645" s="2">
        <v>218.44</v>
      </c>
      <c r="D2645" s="2">
        <v>211.8</v>
      </c>
      <c r="E2645" s="2">
        <v>218.26</v>
      </c>
      <c r="F2645" s="2">
        <v>7483349</v>
      </c>
      <c r="G2645" s="27" t="str">
        <f>TEXT(StockData[[#This Row],[Date]],"dddd")</f>
        <v>Thursday</v>
      </c>
      <c r="H2645" s="27" t="str">
        <f>TEXT(StockData[[#This Row],[Date]],"mmm yyyy")</f>
        <v>Dec 2014</v>
      </c>
      <c r="I2645" s="2">
        <f>StockData[[#This Row],[high]] - StockData[[#This Row],[low]]</f>
        <v>6.6399999999999864</v>
      </c>
      <c r="J2645" s="27" t="str">
        <f>IF(StockData[[#This Row],[high]]=_xlfn.MAXIFS(StockData[high],StockData[Date],"&lt;="&amp;StockData[[#This Row],[Date]]),"New High","Repeat")</f>
        <v>Repeat</v>
      </c>
      <c r="K2645" s="27" t="str">
        <f>IF(StockData[[#This Row],[Spread]]&lt;5,"Low",IF(StockData[[#This Row],[Spread]]&lt;=15,"Medium","High"))</f>
        <v>Medium</v>
      </c>
      <c r="L2645" s="27" t="str">
        <f>IF(StockData[[#This Row],[Spread]] &gt; AVERAGE(StockData[Spread]) * 1.2, "High", IF(StockData[[#This Row],[Spread]] &lt; AVERAGE(StockData[Spread]) * 0.8, "Low", "Medium"))</f>
        <v>Low</v>
      </c>
      <c r="M2645" s="13">
        <f>(StockData[[#This Row],[close]] - StockData[[#This Row],[open]] )/ StockData[[#This Row],[open]]</f>
        <v>2.7686222808174007E-2</v>
      </c>
      <c r="N2645" s="27">
        <f>IF(StockData[[#This Row],[change%]] &gt; 0.02, 0.9, IF(StockData[[#This Row],[change%]] &lt; -0.02, -0.9, 0))</f>
        <v>0.9</v>
      </c>
      <c r="O2645" s="27" t="str">
        <f>IF(StockData[[#This Row],[sentiment score]] &gt; 0.5, "Positive", IF(StockData[[#This Row],[sentiment score]] &lt; -0.5, "Negative", "Neutral"))</f>
        <v>Positive</v>
      </c>
    </row>
    <row r="2646" spans="1:15" x14ac:dyDescent="0.3">
      <c r="A2646" s="1">
        <v>41990</v>
      </c>
      <c r="B2646" s="2">
        <v>193.06</v>
      </c>
      <c r="C2646" s="2">
        <v>206.65</v>
      </c>
      <c r="D2646" s="2">
        <v>192.65</v>
      </c>
      <c r="E2646" s="2">
        <v>205.82</v>
      </c>
      <c r="F2646" s="2">
        <v>7367834</v>
      </c>
      <c r="G2646" s="27" t="str">
        <f>TEXT(StockData[[#This Row],[Date]],"dddd")</f>
        <v>Wednesday</v>
      </c>
      <c r="H2646" s="27" t="str">
        <f>TEXT(StockData[[#This Row],[Date]],"mmm yyyy")</f>
        <v>Dec 2014</v>
      </c>
      <c r="I2646" s="2">
        <f>StockData[[#This Row],[high]] - StockData[[#This Row],[low]]</f>
        <v>14</v>
      </c>
      <c r="J2646" s="27" t="str">
        <f>IF(StockData[[#This Row],[high]]=_xlfn.MAXIFS(StockData[high],StockData[Date],"&lt;="&amp;StockData[[#This Row],[Date]]),"New High","Repeat")</f>
        <v>Repeat</v>
      </c>
      <c r="K2646" s="27" t="str">
        <f>IF(StockData[[#This Row],[Spread]]&lt;5,"Low",IF(StockData[[#This Row],[Spread]]&lt;=15,"Medium","High"))</f>
        <v>Medium</v>
      </c>
      <c r="L2646" s="27" t="str">
        <f>IF(StockData[[#This Row],[Spread]] &gt; AVERAGE(StockData[Spread]) * 1.2, "High", IF(StockData[[#This Row],[Spread]] &lt; AVERAGE(StockData[Spread]) * 0.8, "Low", "Medium"))</f>
        <v>Medium</v>
      </c>
      <c r="M2646" s="13">
        <f>(StockData[[#This Row],[close]] - StockData[[#This Row],[open]] )/ StockData[[#This Row],[open]]</f>
        <v>6.6093442453123333E-2</v>
      </c>
      <c r="N2646" s="27">
        <f>IF(StockData[[#This Row],[change%]] &gt; 0.02, 0.9, IF(StockData[[#This Row],[change%]] &lt; -0.02, -0.9, 0))</f>
        <v>0.9</v>
      </c>
      <c r="O2646" s="27" t="str">
        <f>IF(StockData[[#This Row],[sentiment score]] &gt; 0.5, "Positive", IF(StockData[[#This Row],[sentiment score]] &lt; -0.5, "Negative", "Neutral"))</f>
        <v>Positive</v>
      </c>
    </row>
    <row r="2647" spans="1:15" x14ac:dyDescent="0.3">
      <c r="A2647" s="1">
        <v>41989</v>
      </c>
      <c r="B2647" s="2">
        <v>200.89</v>
      </c>
      <c r="C2647" s="2">
        <v>203.68</v>
      </c>
      <c r="D2647" s="2">
        <v>195.37</v>
      </c>
      <c r="E2647" s="2">
        <v>197.81</v>
      </c>
      <c r="F2647" s="2">
        <v>8426105</v>
      </c>
      <c r="G2647" s="27" t="str">
        <f>TEXT(StockData[[#This Row],[Date]],"dddd")</f>
        <v>Tuesday</v>
      </c>
      <c r="H2647" s="27" t="str">
        <f>TEXT(StockData[[#This Row],[Date]],"mmm yyyy")</f>
        <v>Dec 2014</v>
      </c>
      <c r="I2647" s="2">
        <f>StockData[[#This Row],[high]] - StockData[[#This Row],[low]]</f>
        <v>8.3100000000000023</v>
      </c>
      <c r="J2647" s="27" t="str">
        <f>IF(StockData[[#This Row],[high]]=_xlfn.MAXIFS(StockData[high],StockData[Date],"&lt;="&amp;StockData[[#This Row],[Date]]),"New High","Repeat")</f>
        <v>Repeat</v>
      </c>
      <c r="K2647" s="27" t="str">
        <f>IF(StockData[[#This Row],[Spread]]&lt;5,"Low",IF(StockData[[#This Row],[Spread]]&lt;=15,"Medium","High"))</f>
        <v>Medium</v>
      </c>
      <c r="L2647" s="27" t="str">
        <f>IF(StockData[[#This Row],[Spread]] &gt; AVERAGE(StockData[Spread]) * 1.2, "High", IF(StockData[[#This Row],[Spread]] &lt; AVERAGE(StockData[Spread]) * 0.8, "Low", "Medium"))</f>
        <v>Low</v>
      </c>
      <c r="M2647" s="13">
        <f>(StockData[[#This Row],[close]] - StockData[[#This Row],[open]] )/ StockData[[#This Row],[open]]</f>
        <v>-1.5331773607446784E-2</v>
      </c>
      <c r="N2647" s="27">
        <f>IF(StockData[[#This Row],[change%]] &gt; 0.02, 0.9, IF(StockData[[#This Row],[change%]] &lt; -0.02, -0.9, 0))</f>
        <v>0</v>
      </c>
      <c r="O2647" s="27" t="str">
        <f>IF(StockData[[#This Row],[sentiment score]] &gt; 0.5, "Positive", IF(StockData[[#This Row],[sentiment score]] &lt; -0.5, "Negative", "Neutral"))</f>
        <v>Neutral</v>
      </c>
    </row>
    <row r="2648" spans="1:15" x14ac:dyDescent="0.3">
      <c r="A2648" s="1">
        <v>41988</v>
      </c>
      <c r="B2648" s="2">
        <v>209.29</v>
      </c>
      <c r="C2648" s="2">
        <v>209.8</v>
      </c>
      <c r="D2648" s="2">
        <v>202.67</v>
      </c>
      <c r="E2648" s="2">
        <v>204.04</v>
      </c>
      <c r="F2648" s="2">
        <v>5218252</v>
      </c>
      <c r="G2648" s="27" t="str">
        <f>TEXT(StockData[[#This Row],[Date]],"dddd")</f>
        <v>Monday</v>
      </c>
      <c r="H2648" s="27" t="str">
        <f>TEXT(StockData[[#This Row],[Date]],"mmm yyyy")</f>
        <v>Dec 2014</v>
      </c>
      <c r="I2648" s="2">
        <f>StockData[[#This Row],[high]] - StockData[[#This Row],[low]]</f>
        <v>7.1300000000000239</v>
      </c>
      <c r="J2648" s="27" t="str">
        <f>IF(StockData[[#This Row],[high]]=_xlfn.MAXIFS(StockData[high],StockData[Date],"&lt;="&amp;StockData[[#This Row],[Date]]),"New High","Repeat")</f>
        <v>Repeat</v>
      </c>
      <c r="K2648" s="27" t="str">
        <f>IF(StockData[[#This Row],[Spread]]&lt;5,"Low",IF(StockData[[#This Row],[Spread]]&lt;=15,"Medium","High"))</f>
        <v>Medium</v>
      </c>
      <c r="L2648" s="27" t="str">
        <f>IF(StockData[[#This Row],[Spread]] &gt; AVERAGE(StockData[Spread]) * 1.2, "High", IF(StockData[[#This Row],[Spread]] &lt; AVERAGE(StockData[Spread]) * 0.8, "Low", "Medium"))</f>
        <v>Low</v>
      </c>
      <c r="M2648" s="13">
        <f>(StockData[[#This Row],[close]] - StockData[[#This Row],[open]] )/ StockData[[#This Row],[open]]</f>
        <v>-2.5084810549954609E-2</v>
      </c>
      <c r="N2648" s="27">
        <f>IF(StockData[[#This Row],[change%]] &gt; 0.02, 0.9, IF(StockData[[#This Row],[change%]] &lt; -0.02, -0.9, 0))</f>
        <v>-0.9</v>
      </c>
      <c r="O2648" s="27" t="str">
        <f>IF(StockData[[#This Row],[sentiment score]] &gt; 0.5, "Positive", IF(StockData[[#This Row],[sentiment score]] &lt; -0.5, "Negative", "Neutral"))</f>
        <v>Negative</v>
      </c>
    </row>
    <row r="2649" spans="1:15" x14ac:dyDescent="0.3">
      <c r="A2649" s="1">
        <v>41985</v>
      </c>
      <c r="B2649" s="2">
        <v>204.82</v>
      </c>
      <c r="C2649" s="2">
        <v>211.68</v>
      </c>
      <c r="D2649" s="2">
        <v>204.5</v>
      </c>
      <c r="E2649" s="2">
        <v>207</v>
      </c>
      <c r="F2649" s="2">
        <v>7173782</v>
      </c>
      <c r="G2649" s="27" t="str">
        <f>TEXT(StockData[[#This Row],[Date]],"dddd")</f>
        <v>Friday</v>
      </c>
      <c r="H2649" s="27" t="str">
        <f>TEXT(StockData[[#This Row],[Date]],"mmm yyyy")</f>
        <v>Dec 2014</v>
      </c>
      <c r="I2649" s="2">
        <f>StockData[[#This Row],[high]] - StockData[[#This Row],[low]]</f>
        <v>7.1800000000000068</v>
      </c>
      <c r="J2649" s="27" t="str">
        <f>IF(StockData[[#This Row],[high]]=_xlfn.MAXIFS(StockData[high],StockData[Date],"&lt;="&amp;StockData[[#This Row],[Date]]),"New High","Repeat")</f>
        <v>Repeat</v>
      </c>
      <c r="K2649" s="27" t="str">
        <f>IF(StockData[[#This Row],[Spread]]&lt;5,"Low",IF(StockData[[#This Row],[Spread]]&lt;=15,"Medium","High"))</f>
        <v>Medium</v>
      </c>
      <c r="L2649" s="27" t="str">
        <f>IF(StockData[[#This Row],[Spread]] &gt; AVERAGE(StockData[Spread]) * 1.2, "High", IF(StockData[[#This Row],[Spread]] &lt; AVERAGE(StockData[Spread]) * 0.8, "Low", "Medium"))</f>
        <v>Low</v>
      </c>
      <c r="M2649" s="13">
        <f>(StockData[[#This Row],[close]] - StockData[[#This Row],[open]] )/ StockData[[#This Row],[open]]</f>
        <v>1.06434918464994E-2</v>
      </c>
      <c r="N2649" s="27">
        <f>IF(StockData[[#This Row],[change%]] &gt; 0.02, 0.9, IF(StockData[[#This Row],[change%]] &lt; -0.02, -0.9, 0))</f>
        <v>0</v>
      </c>
      <c r="O2649" s="27" t="str">
        <f>IF(StockData[[#This Row],[sentiment score]] &gt; 0.5, "Positive", IF(StockData[[#This Row],[sentiment score]] &lt; -0.5, "Negative", "Neutral"))</f>
        <v>Neutral</v>
      </c>
    </row>
    <row r="2650" spans="1:15" x14ac:dyDescent="0.3">
      <c r="A2650" s="1">
        <v>41984</v>
      </c>
      <c r="B2650" s="2">
        <v>210.53</v>
      </c>
      <c r="C2650" s="2">
        <v>215.43</v>
      </c>
      <c r="D2650" s="2">
        <v>208.23</v>
      </c>
      <c r="E2650" s="2">
        <v>208.88</v>
      </c>
      <c r="F2650" s="2">
        <v>6694398</v>
      </c>
      <c r="G2650" s="27" t="str">
        <f>TEXT(StockData[[#This Row],[Date]],"dddd")</f>
        <v>Thursday</v>
      </c>
      <c r="H2650" s="27" t="str">
        <f>TEXT(StockData[[#This Row],[Date]],"mmm yyyy")</f>
        <v>Dec 2014</v>
      </c>
      <c r="I2650" s="2">
        <f>StockData[[#This Row],[high]] - StockData[[#This Row],[low]]</f>
        <v>7.2000000000000171</v>
      </c>
      <c r="J2650" s="27" t="str">
        <f>IF(StockData[[#This Row],[high]]=_xlfn.MAXIFS(StockData[high],StockData[Date],"&lt;="&amp;StockData[[#This Row],[Date]]),"New High","Repeat")</f>
        <v>Repeat</v>
      </c>
      <c r="K2650" s="27" t="str">
        <f>IF(StockData[[#This Row],[Spread]]&lt;5,"Low",IF(StockData[[#This Row],[Spread]]&lt;=15,"Medium","High"))</f>
        <v>Medium</v>
      </c>
      <c r="L2650" s="27" t="str">
        <f>IF(StockData[[#This Row],[Spread]] &gt; AVERAGE(StockData[Spread]) * 1.2, "High", IF(StockData[[#This Row],[Spread]] &lt; AVERAGE(StockData[Spread]) * 0.8, "Low", "Medium"))</f>
        <v>Low</v>
      </c>
      <c r="M2650" s="13">
        <f>(StockData[[#This Row],[close]] - StockData[[#This Row],[open]] )/ StockData[[#This Row],[open]]</f>
        <v>-7.8373628461502198E-3</v>
      </c>
      <c r="N2650" s="27">
        <f>IF(StockData[[#This Row],[change%]] &gt; 0.02, 0.9, IF(StockData[[#This Row],[change%]] &lt; -0.02, -0.9, 0))</f>
        <v>0</v>
      </c>
      <c r="O2650" s="27" t="str">
        <f>IF(StockData[[#This Row],[sentiment score]] &gt; 0.5, "Positive", IF(StockData[[#This Row],[sentiment score]] &lt; -0.5, "Negative", "Neutral"))</f>
        <v>Neutral</v>
      </c>
    </row>
    <row r="2651" spans="1:15" x14ac:dyDescent="0.3">
      <c r="A2651" s="1">
        <v>41983</v>
      </c>
      <c r="B2651" s="2">
        <v>214.13</v>
      </c>
      <c r="C2651" s="2">
        <v>216.77</v>
      </c>
      <c r="D2651" s="2">
        <v>207.7</v>
      </c>
      <c r="E2651" s="2">
        <v>209.84</v>
      </c>
      <c r="F2651" s="2">
        <v>7314139</v>
      </c>
      <c r="G2651" s="27" t="str">
        <f>TEXT(StockData[[#This Row],[Date]],"dddd")</f>
        <v>Wednesday</v>
      </c>
      <c r="H2651" s="27" t="str">
        <f>TEXT(StockData[[#This Row],[Date]],"mmm yyyy")</f>
        <v>Dec 2014</v>
      </c>
      <c r="I2651" s="2">
        <f>StockData[[#This Row],[high]] - StockData[[#This Row],[low]]</f>
        <v>9.0700000000000216</v>
      </c>
      <c r="J2651" s="27" t="str">
        <f>IF(StockData[[#This Row],[high]]=_xlfn.MAXIFS(StockData[high],StockData[Date],"&lt;="&amp;StockData[[#This Row],[Date]]),"New High","Repeat")</f>
        <v>Repeat</v>
      </c>
      <c r="K2651" s="27" t="str">
        <f>IF(StockData[[#This Row],[Spread]]&lt;5,"Low",IF(StockData[[#This Row],[Spread]]&lt;=15,"Medium","High"))</f>
        <v>Medium</v>
      </c>
      <c r="L2651" s="27" t="str">
        <f>IF(StockData[[#This Row],[Spread]] &gt; AVERAGE(StockData[Spread]) * 1.2, "High", IF(StockData[[#This Row],[Spread]] &lt; AVERAGE(StockData[Spread]) * 0.8, "Low", "Medium"))</f>
        <v>Low</v>
      </c>
      <c r="M2651" s="13">
        <f>(StockData[[#This Row],[close]] - StockData[[#This Row],[open]] )/ StockData[[#This Row],[open]]</f>
        <v>-2.0034558445803916E-2</v>
      </c>
      <c r="N2651" s="27">
        <f>IF(StockData[[#This Row],[change%]] &gt; 0.02, 0.9, IF(StockData[[#This Row],[change%]] &lt; -0.02, -0.9, 0))</f>
        <v>-0.9</v>
      </c>
      <c r="O2651" s="27" t="str">
        <f>IF(StockData[[#This Row],[sentiment score]] &gt; 0.5, "Positive", IF(StockData[[#This Row],[sentiment score]] &lt; -0.5, "Negative", "Neutral"))</f>
        <v>Negative</v>
      </c>
    </row>
    <row r="2652" spans="1:15" x14ac:dyDescent="0.3">
      <c r="A2652" s="1">
        <v>41982</v>
      </c>
      <c r="B2652" s="2">
        <v>209.34</v>
      </c>
      <c r="C2652" s="2">
        <v>217.7294</v>
      </c>
      <c r="D2652" s="2">
        <v>204.27</v>
      </c>
      <c r="E2652" s="2">
        <v>216.89</v>
      </c>
      <c r="F2652" s="2">
        <v>9431502</v>
      </c>
      <c r="G2652" s="27" t="str">
        <f>TEXT(StockData[[#This Row],[Date]],"dddd")</f>
        <v>Tuesday</v>
      </c>
      <c r="H2652" s="27" t="str">
        <f>TEXT(StockData[[#This Row],[Date]],"mmm yyyy")</f>
        <v>Dec 2014</v>
      </c>
      <c r="I2652" s="2">
        <f>StockData[[#This Row],[high]] - StockData[[#This Row],[low]]</f>
        <v>13.459399999999988</v>
      </c>
      <c r="J2652" s="27" t="str">
        <f>IF(StockData[[#This Row],[high]]=_xlfn.MAXIFS(StockData[high],StockData[Date],"&lt;="&amp;StockData[[#This Row],[Date]]),"New High","Repeat")</f>
        <v>Repeat</v>
      </c>
      <c r="K2652" s="27" t="str">
        <f>IF(StockData[[#This Row],[Spread]]&lt;5,"Low",IF(StockData[[#This Row],[Spread]]&lt;=15,"Medium","High"))</f>
        <v>Medium</v>
      </c>
      <c r="L2652" s="27" t="str">
        <f>IF(StockData[[#This Row],[Spread]] &gt; AVERAGE(StockData[Spread]) * 1.2, "High", IF(StockData[[#This Row],[Spread]] &lt; AVERAGE(StockData[Spread]) * 0.8, "Low", "Medium"))</f>
        <v>Medium</v>
      </c>
      <c r="M2652" s="13">
        <f>(StockData[[#This Row],[close]] - StockData[[#This Row],[open]] )/ StockData[[#This Row],[open]]</f>
        <v>3.6065730390751803E-2</v>
      </c>
      <c r="N2652" s="27">
        <f>IF(StockData[[#This Row],[change%]] &gt; 0.02, 0.9, IF(StockData[[#This Row],[change%]] &lt; -0.02, -0.9, 0))</f>
        <v>0.9</v>
      </c>
      <c r="O2652" s="27" t="str">
        <f>IF(StockData[[#This Row],[sentiment score]] &gt; 0.5, "Positive", IF(StockData[[#This Row],[sentiment score]] &lt; -0.5, "Negative", "Neutral"))</f>
        <v>Positive</v>
      </c>
    </row>
    <row r="2653" spans="1:15" x14ac:dyDescent="0.3">
      <c r="A2653" s="1">
        <v>41981</v>
      </c>
      <c r="B2653" s="2">
        <v>221.54</v>
      </c>
      <c r="C2653" s="2">
        <v>224.86</v>
      </c>
      <c r="D2653" s="2">
        <v>212.34</v>
      </c>
      <c r="E2653" s="2">
        <v>214.36</v>
      </c>
      <c r="F2653" s="2">
        <v>9225619</v>
      </c>
      <c r="G2653" s="27" t="str">
        <f>TEXT(StockData[[#This Row],[Date]],"dddd")</f>
        <v>Monday</v>
      </c>
      <c r="H2653" s="27" t="str">
        <f>TEXT(StockData[[#This Row],[Date]],"mmm yyyy")</f>
        <v>Dec 2014</v>
      </c>
      <c r="I2653" s="2">
        <f>StockData[[#This Row],[high]] - StockData[[#This Row],[low]]</f>
        <v>12.52000000000001</v>
      </c>
      <c r="J2653" s="27" t="str">
        <f>IF(StockData[[#This Row],[high]]=_xlfn.MAXIFS(StockData[high],StockData[Date],"&lt;="&amp;StockData[[#This Row],[Date]]),"New High","Repeat")</f>
        <v>Repeat</v>
      </c>
      <c r="K2653" s="27" t="str">
        <f>IF(StockData[[#This Row],[Spread]]&lt;5,"Low",IF(StockData[[#This Row],[Spread]]&lt;=15,"Medium","High"))</f>
        <v>Medium</v>
      </c>
      <c r="L2653" s="27" t="str">
        <f>IF(StockData[[#This Row],[Spread]] &gt; AVERAGE(StockData[Spread]) * 1.2, "High", IF(StockData[[#This Row],[Spread]] &lt; AVERAGE(StockData[Spread]) * 0.8, "Low", "Medium"))</f>
        <v>Medium</v>
      </c>
      <c r="M2653" s="13">
        <f>(StockData[[#This Row],[close]] - StockData[[#This Row],[open]] )/ StockData[[#This Row],[open]]</f>
        <v>-3.2409497156269652E-2</v>
      </c>
      <c r="N2653" s="27">
        <f>IF(StockData[[#This Row],[change%]] &gt; 0.02, 0.9, IF(StockData[[#This Row],[change%]] &lt; -0.02, -0.9, 0))</f>
        <v>-0.9</v>
      </c>
      <c r="O2653" s="27" t="str">
        <f>IF(StockData[[#This Row],[sentiment score]] &gt; 0.5, "Positive", IF(StockData[[#This Row],[sentiment score]] &lt; -0.5, "Negative", "Neutral"))</f>
        <v>Negative</v>
      </c>
    </row>
    <row r="2654" spans="1:15" x14ac:dyDescent="0.3">
      <c r="A2654" s="1">
        <v>41978</v>
      </c>
      <c r="B2654" s="2">
        <v>228.67</v>
      </c>
      <c r="C2654" s="2">
        <v>229.38900000000001</v>
      </c>
      <c r="D2654" s="2">
        <v>222.26</v>
      </c>
      <c r="E2654" s="2">
        <v>223.71</v>
      </c>
      <c r="F2654" s="2">
        <v>6063619</v>
      </c>
      <c r="G2654" s="27" t="str">
        <f>TEXT(StockData[[#This Row],[Date]],"dddd")</f>
        <v>Friday</v>
      </c>
      <c r="H2654" s="27" t="str">
        <f>TEXT(StockData[[#This Row],[Date]],"mmm yyyy")</f>
        <v>Dec 2014</v>
      </c>
      <c r="I2654" s="2">
        <f>StockData[[#This Row],[high]] - StockData[[#This Row],[low]]</f>
        <v>7.1290000000000191</v>
      </c>
      <c r="J2654" s="27" t="str">
        <f>IF(StockData[[#This Row],[high]]=_xlfn.MAXIFS(StockData[high],StockData[Date],"&lt;="&amp;StockData[[#This Row],[Date]]),"New High","Repeat")</f>
        <v>Repeat</v>
      </c>
      <c r="K2654" s="27" t="str">
        <f>IF(StockData[[#This Row],[Spread]]&lt;5,"Low",IF(StockData[[#This Row],[Spread]]&lt;=15,"Medium","High"))</f>
        <v>Medium</v>
      </c>
      <c r="L2654" s="27" t="str">
        <f>IF(StockData[[#This Row],[Spread]] &gt; AVERAGE(StockData[Spread]) * 1.2, "High", IF(StockData[[#This Row],[Spread]] &lt; AVERAGE(StockData[Spread]) * 0.8, "Low", "Medium"))</f>
        <v>Low</v>
      </c>
      <c r="M2654" s="13">
        <f>(StockData[[#This Row],[close]] - StockData[[#This Row],[open]] )/ StockData[[#This Row],[open]]</f>
        <v>-2.1690645908951676E-2</v>
      </c>
      <c r="N2654" s="27">
        <f>IF(StockData[[#This Row],[change%]] &gt; 0.02, 0.9, IF(StockData[[#This Row],[change%]] &lt; -0.02, -0.9, 0))</f>
        <v>-0.9</v>
      </c>
      <c r="O2654" s="27" t="str">
        <f>IF(StockData[[#This Row],[sentiment score]] &gt; 0.5, "Positive", IF(StockData[[#This Row],[sentiment score]] &lt; -0.5, "Negative", "Neutral"))</f>
        <v>Negative</v>
      </c>
    </row>
    <row r="2655" spans="1:15" x14ac:dyDescent="0.3">
      <c r="A2655" s="1">
        <v>41977</v>
      </c>
      <c r="B2655" s="2">
        <v>228.6</v>
      </c>
      <c r="C2655" s="2">
        <v>230.9</v>
      </c>
      <c r="D2655" s="2">
        <v>227.81</v>
      </c>
      <c r="E2655" s="2">
        <v>228.28</v>
      </c>
      <c r="F2655" s="2">
        <v>3879208</v>
      </c>
      <c r="G2655" s="27" t="str">
        <f>TEXT(StockData[[#This Row],[Date]],"dddd")</f>
        <v>Thursday</v>
      </c>
      <c r="H2655" s="27" t="str">
        <f>TEXT(StockData[[#This Row],[Date]],"mmm yyyy")</f>
        <v>Dec 2014</v>
      </c>
      <c r="I2655" s="2">
        <f>StockData[[#This Row],[high]] - StockData[[#This Row],[low]]</f>
        <v>3.0900000000000034</v>
      </c>
      <c r="J2655" s="27" t="str">
        <f>IF(StockData[[#This Row],[high]]=_xlfn.MAXIFS(StockData[high],StockData[Date],"&lt;="&amp;StockData[[#This Row],[Date]]),"New High","Repeat")</f>
        <v>Repeat</v>
      </c>
      <c r="K2655" s="27" t="str">
        <f>IF(StockData[[#This Row],[Spread]]&lt;5,"Low",IF(StockData[[#This Row],[Spread]]&lt;=15,"Medium","High"))</f>
        <v>Low</v>
      </c>
      <c r="L2655" s="27" t="str">
        <f>IF(StockData[[#This Row],[Spread]] &gt; AVERAGE(StockData[Spread]) * 1.2, "High", IF(StockData[[#This Row],[Spread]] &lt; AVERAGE(StockData[Spread]) * 0.8, "Low", "Medium"))</f>
        <v>Low</v>
      </c>
      <c r="M2655" s="13">
        <f>(StockData[[#This Row],[close]] - StockData[[#This Row],[open]] )/ StockData[[#This Row],[open]]</f>
        <v>-1.3998250218722362E-3</v>
      </c>
      <c r="N2655" s="27">
        <f>IF(StockData[[#This Row],[change%]] &gt; 0.02, 0.9, IF(StockData[[#This Row],[change%]] &lt; -0.02, -0.9, 0))</f>
        <v>0</v>
      </c>
      <c r="O2655" s="27" t="str">
        <f>IF(StockData[[#This Row],[sentiment score]] &gt; 0.5, "Positive", IF(StockData[[#This Row],[sentiment score]] &lt; -0.5, "Negative", "Neutral"))</f>
        <v>Neutral</v>
      </c>
    </row>
    <row r="2656" spans="1:15" x14ac:dyDescent="0.3">
      <c r="A2656" s="1">
        <v>41976</v>
      </c>
      <c r="B2656" s="2">
        <v>226.25</v>
      </c>
      <c r="C2656" s="2">
        <v>229.72</v>
      </c>
      <c r="D2656" s="2">
        <v>225.5</v>
      </c>
      <c r="E2656" s="2">
        <v>229.3</v>
      </c>
      <c r="F2656" s="2">
        <v>5307733</v>
      </c>
      <c r="G2656" s="27" t="str">
        <f>TEXT(StockData[[#This Row],[Date]],"dddd")</f>
        <v>Wednesday</v>
      </c>
      <c r="H2656" s="27" t="str">
        <f>TEXT(StockData[[#This Row],[Date]],"mmm yyyy")</f>
        <v>Dec 2014</v>
      </c>
      <c r="I2656" s="2">
        <f>StockData[[#This Row],[high]] - StockData[[#This Row],[low]]</f>
        <v>4.2199999999999989</v>
      </c>
      <c r="J2656" s="27" t="str">
        <f>IF(StockData[[#This Row],[high]]=_xlfn.MAXIFS(StockData[high],StockData[Date],"&lt;="&amp;StockData[[#This Row],[Date]]),"New High","Repeat")</f>
        <v>Repeat</v>
      </c>
      <c r="K2656" s="27" t="str">
        <f>IF(StockData[[#This Row],[Spread]]&lt;5,"Low",IF(StockData[[#This Row],[Spread]]&lt;=15,"Medium","High"))</f>
        <v>Low</v>
      </c>
      <c r="L2656" s="27" t="str">
        <f>IF(StockData[[#This Row],[Spread]] &gt; AVERAGE(StockData[Spread]) * 1.2, "High", IF(StockData[[#This Row],[Spread]] &lt; AVERAGE(StockData[Spread]) * 0.8, "Low", "Medium"))</f>
        <v>Low</v>
      </c>
      <c r="M2656" s="13">
        <f>(StockData[[#This Row],[close]] - StockData[[#This Row],[open]] )/ StockData[[#This Row],[open]]</f>
        <v>1.3480662983425465E-2</v>
      </c>
      <c r="N2656" s="27">
        <f>IF(StockData[[#This Row],[change%]] &gt; 0.02, 0.9, IF(StockData[[#This Row],[change%]] &lt; -0.02, -0.9, 0))</f>
        <v>0</v>
      </c>
      <c r="O2656" s="27" t="str">
        <f>IF(StockData[[#This Row],[sentiment score]] &gt; 0.5, "Positive", IF(StockData[[#This Row],[sentiment score]] &lt; -0.5, "Negative", "Neutral"))</f>
        <v>Neutral</v>
      </c>
    </row>
    <row r="2657" spans="1:15" x14ac:dyDescent="0.3">
      <c r="A2657" s="1">
        <v>41975</v>
      </c>
      <c r="B2657" s="2">
        <v>234.57</v>
      </c>
      <c r="C2657" s="2">
        <v>234.88</v>
      </c>
      <c r="D2657" s="2">
        <v>228</v>
      </c>
      <c r="E2657" s="2">
        <v>231.43</v>
      </c>
      <c r="F2657" s="2">
        <v>5887046</v>
      </c>
      <c r="G2657" s="27" t="str">
        <f>TEXT(StockData[[#This Row],[Date]],"dddd")</f>
        <v>Tuesday</v>
      </c>
      <c r="H2657" s="27" t="str">
        <f>TEXT(StockData[[#This Row],[Date]],"mmm yyyy")</f>
        <v>Dec 2014</v>
      </c>
      <c r="I2657" s="2">
        <f>StockData[[#This Row],[high]] - StockData[[#This Row],[low]]</f>
        <v>6.8799999999999955</v>
      </c>
      <c r="J2657" s="27" t="str">
        <f>IF(StockData[[#This Row],[high]]=_xlfn.MAXIFS(StockData[high],StockData[Date],"&lt;="&amp;StockData[[#This Row],[Date]]),"New High","Repeat")</f>
        <v>Repeat</v>
      </c>
      <c r="K2657" s="27" t="str">
        <f>IF(StockData[[#This Row],[Spread]]&lt;5,"Low",IF(StockData[[#This Row],[Spread]]&lt;=15,"Medium","High"))</f>
        <v>Medium</v>
      </c>
      <c r="L2657" s="27" t="str">
        <f>IF(StockData[[#This Row],[Spread]] &gt; AVERAGE(StockData[Spread]) * 1.2, "High", IF(StockData[[#This Row],[Spread]] &lt; AVERAGE(StockData[Spread]) * 0.8, "Low", "Medium"))</f>
        <v>Low</v>
      </c>
      <c r="M2657" s="13">
        <f>(StockData[[#This Row],[close]] - StockData[[#This Row],[open]] )/ StockData[[#This Row],[open]]</f>
        <v>-1.3386196018246095E-2</v>
      </c>
      <c r="N2657" s="27">
        <f>IF(StockData[[#This Row],[change%]] &gt; 0.02, 0.9, IF(StockData[[#This Row],[change%]] &lt; -0.02, -0.9, 0))</f>
        <v>0</v>
      </c>
      <c r="O2657" s="27" t="str">
        <f>IF(StockData[[#This Row],[sentiment score]] &gt; 0.5, "Positive", IF(StockData[[#This Row],[sentiment score]] &lt; -0.5, "Negative", "Neutral"))</f>
        <v>Neutral</v>
      </c>
    </row>
    <row r="2658" spans="1:15" x14ac:dyDescent="0.3">
      <c r="A2658" s="1">
        <v>41974</v>
      </c>
      <c r="B2658" s="2">
        <v>241.16</v>
      </c>
      <c r="C2658" s="2">
        <v>242.47</v>
      </c>
      <c r="D2658" s="2">
        <v>229.01</v>
      </c>
      <c r="E2658" s="2">
        <v>231.64</v>
      </c>
      <c r="F2658" s="2">
        <v>8619351</v>
      </c>
      <c r="G2658" s="27" t="str">
        <f>TEXT(StockData[[#This Row],[Date]],"dddd")</f>
        <v>Monday</v>
      </c>
      <c r="H2658" s="27" t="str">
        <f>TEXT(StockData[[#This Row],[Date]],"mmm yyyy")</f>
        <v>Dec 2014</v>
      </c>
      <c r="I2658" s="2">
        <f>StockData[[#This Row],[high]] - StockData[[#This Row],[low]]</f>
        <v>13.460000000000008</v>
      </c>
      <c r="J2658" s="27" t="str">
        <f>IF(StockData[[#This Row],[high]]=_xlfn.MAXIFS(StockData[high],StockData[Date],"&lt;="&amp;StockData[[#This Row],[Date]]),"New High","Repeat")</f>
        <v>Repeat</v>
      </c>
      <c r="K2658" s="27" t="str">
        <f>IF(StockData[[#This Row],[Spread]]&lt;5,"Low",IF(StockData[[#This Row],[Spread]]&lt;=15,"Medium","High"))</f>
        <v>Medium</v>
      </c>
      <c r="L2658" s="27" t="str">
        <f>IF(StockData[[#This Row],[Spread]] &gt; AVERAGE(StockData[Spread]) * 1.2, "High", IF(StockData[[#This Row],[Spread]] &lt; AVERAGE(StockData[Spread]) * 0.8, "Low", "Medium"))</f>
        <v>Medium</v>
      </c>
      <c r="M2658" s="13">
        <f>(StockData[[#This Row],[close]] - StockData[[#This Row],[open]] )/ StockData[[#This Row],[open]]</f>
        <v>-3.9475866644551376E-2</v>
      </c>
      <c r="N2658" s="27">
        <f>IF(StockData[[#This Row],[change%]] &gt; 0.02, 0.9, IF(StockData[[#This Row],[change%]] &lt; -0.02, -0.9, 0))</f>
        <v>-0.9</v>
      </c>
      <c r="O2658" s="27" t="str">
        <f>IF(StockData[[#This Row],[sentiment score]] &gt; 0.5, "Positive", IF(StockData[[#This Row],[sentiment score]] &lt; -0.5, "Negative", "Neutral"))</f>
        <v>Negative</v>
      </c>
    </row>
    <row r="2659" spans="1:15" x14ac:dyDescent="0.3">
      <c r="A2659" s="1">
        <v>41971</v>
      </c>
      <c r="B2659" s="2">
        <v>245.35</v>
      </c>
      <c r="C2659" s="2">
        <v>246.68989999999999</v>
      </c>
      <c r="D2659" s="2">
        <v>242.52</v>
      </c>
      <c r="E2659" s="2">
        <v>244.52</v>
      </c>
      <c r="F2659" s="2">
        <v>2119688</v>
      </c>
      <c r="G2659" s="27" t="str">
        <f>TEXT(StockData[[#This Row],[Date]],"dddd")</f>
        <v>Friday</v>
      </c>
      <c r="H2659" s="27" t="str">
        <f>TEXT(StockData[[#This Row],[Date]],"mmm yyyy")</f>
        <v>Nov 2014</v>
      </c>
      <c r="I2659" s="2">
        <f>StockData[[#This Row],[high]] - StockData[[#This Row],[low]]</f>
        <v>4.1698999999999842</v>
      </c>
      <c r="J2659" s="27" t="str">
        <f>IF(StockData[[#This Row],[high]]=_xlfn.MAXIFS(StockData[high],StockData[Date],"&lt;="&amp;StockData[[#This Row],[Date]]),"New High","Repeat")</f>
        <v>Repeat</v>
      </c>
      <c r="K2659" s="27" t="str">
        <f>IF(StockData[[#This Row],[Spread]]&lt;5,"Low",IF(StockData[[#This Row],[Spread]]&lt;=15,"Medium","High"))</f>
        <v>Low</v>
      </c>
      <c r="L2659" s="27" t="str">
        <f>IF(StockData[[#This Row],[Spread]] &gt; AVERAGE(StockData[Spread]) * 1.2, "High", IF(StockData[[#This Row],[Spread]] &lt; AVERAGE(StockData[Spread]) * 0.8, "Low", "Medium"))</f>
        <v>Low</v>
      </c>
      <c r="M2659" s="13">
        <f>(StockData[[#This Row],[close]] - StockData[[#This Row],[open]] )/ StockData[[#This Row],[open]]</f>
        <v>-3.382922355818154E-3</v>
      </c>
      <c r="N2659" s="27">
        <f>IF(StockData[[#This Row],[change%]] &gt; 0.02, 0.9, IF(StockData[[#This Row],[change%]] &lt; -0.02, -0.9, 0))</f>
        <v>0</v>
      </c>
      <c r="O2659" s="27" t="str">
        <f>IF(StockData[[#This Row],[sentiment score]] &gt; 0.5, "Positive", IF(StockData[[#This Row],[sentiment score]] &lt; -0.5, "Negative", "Neutral"))</f>
        <v>Neutral</v>
      </c>
    </row>
    <row r="2660" spans="1:15" x14ac:dyDescent="0.3">
      <c r="A2660" s="1">
        <v>41969</v>
      </c>
      <c r="B2660" s="2">
        <v>248.34</v>
      </c>
      <c r="C2660" s="2">
        <v>249</v>
      </c>
      <c r="D2660" s="2">
        <v>246.6003</v>
      </c>
      <c r="E2660" s="2">
        <v>248.44</v>
      </c>
      <c r="F2660" s="2">
        <v>1981819</v>
      </c>
      <c r="G2660" s="27" t="str">
        <f>TEXT(StockData[[#This Row],[Date]],"dddd")</f>
        <v>Wednesday</v>
      </c>
      <c r="H2660" s="27" t="str">
        <f>TEXT(StockData[[#This Row],[Date]],"mmm yyyy")</f>
        <v>Nov 2014</v>
      </c>
      <c r="I2660" s="2">
        <f>StockData[[#This Row],[high]] - StockData[[#This Row],[low]]</f>
        <v>2.3996999999999957</v>
      </c>
      <c r="J2660" s="27" t="str">
        <f>IF(StockData[[#This Row],[high]]=_xlfn.MAXIFS(StockData[high],StockData[Date],"&lt;="&amp;StockData[[#This Row],[Date]]),"New High","Repeat")</f>
        <v>Repeat</v>
      </c>
      <c r="K2660" s="27" t="str">
        <f>IF(StockData[[#This Row],[Spread]]&lt;5,"Low",IF(StockData[[#This Row],[Spread]]&lt;=15,"Medium","High"))</f>
        <v>Low</v>
      </c>
      <c r="L2660" s="27" t="str">
        <f>IF(StockData[[#This Row],[Spread]] &gt; AVERAGE(StockData[Spread]) * 1.2, "High", IF(StockData[[#This Row],[Spread]] &lt; AVERAGE(StockData[Spread]) * 0.8, "Low", "Medium"))</f>
        <v>Low</v>
      </c>
      <c r="M2660" s="13">
        <f>(StockData[[#This Row],[close]] - StockData[[#This Row],[open]] )/ StockData[[#This Row],[open]]</f>
        <v>4.0267375372470931E-4</v>
      </c>
      <c r="N2660" s="27">
        <f>IF(StockData[[#This Row],[change%]] &gt; 0.02, 0.9, IF(StockData[[#This Row],[change%]] &lt; -0.02, -0.9, 0))</f>
        <v>0</v>
      </c>
      <c r="O2660" s="27" t="str">
        <f>IF(StockData[[#This Row],[sentiment score]] &gt; 0.5, "Positive", IF(StockData[[#This Row],[sentiment score]] &lt; -0.5, "Negative", "Neutral"))</f>
        <v>Neutral</v>
      </c>
    </row>
    <row r="2661" spans="1:15" x14ac:dyDescent="0.3">
      <c r="A2661" s="1">
        <v>41968</v>
      </c>
      <c r="B2661" s="2">
        <v>247.35</v>
      </c>
      <c r="C2661" s="2">
        <v>249.72</v>
      </c>
      <c r="D2661" s="2">
        <v>246.09049999999999</v>
      </c>
      <c r="E2661" s="2">
        <v>248.09</v>
      </c>
      <c r="F2661" s="2">
        <v>3159804</v>
      </c>
      <c r="G2661" s="27" t="str">
        <f>TEXT(StockData[[#This Row],[Date]],"dddd")</f>
        <v>Tuesday</v>
      </c>
      <c r="H2661" s="27" t="str">
        <f>TEXT(StockData[[#This Row],[Date]],"mmm yyyy")</f>
        <v>Nov 2014</v>
      </c>
      <c r="I2661" s="2">
        <f>StockData[[#This Row],[high]] - StockData[[#This Row],[low]]</f>
        <v>3.6295000000000073</v>
      </c>
      <c r="J2661" s="27" t="str">
        <f>IF(StockData[[#This Row],[high]]=_xlfn.MAXIFS(StockData[high],StockData[Date],"&lt;="&amp;StockData[[#This Row],[Date]]),"New High","Repeat")</f>
        <v>Repeat</v>
      </c>
      <c r="K2661" s="27" t="str">
        <f>IF(StockData[[#This Row],[Spread]]&lt;5,"Low",IF(StockData[[#This Row],[Spread]]&lt;=15,"Medium","High"))</f>
        <v>Low</v>
      </c>
      <c r="L2661" s="27" t="str">
        <f>IF(StockData[[#This Row],[Spread]] &gt; AVERAGE(StockData[Spread]) * 1.2, "High", IF(StockData[[#This Row],[Spread]] &lt; AVERAGE(StockData[Spread]) * 0.8, "Low", "Medium"))</f>
        <v>Low</v>
      </c>
      <c r="M2661" s="13">
        <f>(StockData[[#This Row],[close]] - StockData[[#This Row],[open]] )/ StockData[[#This Row],[open]]</f>
        <v>2.9917121487770732E-3</v>
      </c>
      <c r="N2661" s="27">
        <f>IF(StockData[[#This Row],[change%]] &gt; 0.02, 0.9, IF(StockData[[#This Row],[change%]] &lt; -0.02, -0.9, 0))</f>
        <v>0</v>
      </c>
      <c r="O2661" s="27" t="str">
        <f>IF(StockData[[#This Row],[sentiment score]] &gt; 0.5, "Positive", IF(StockData[[#This Row],[sentiment score]] &lt; -0.5, "Negative", "Neutral"))</f>
        <v>Neutral</v>
      </c>
    </row>
    <row r="2662" spans="1:15" x14ac:dyDescent="0.3">
      <c r="A2662" s="1">
        <v>41967</v>
      </c>
      <c r="B2662" s="2">
        <v>245.2</v>
      </c>
      <c r="C2662" s="2">
        <v>247.6</v>
      </c>
      <c r="D2662" s="2">
        <v>240.64</v>
      </c>
      <c r="E2662" s="2">
        <v>246.72</v>
      </c>
      <c r="F2662" s="2">
        <v>4789708</v>
      </c>
      <c r="G2662" s="27" t="str">
        <f>TEXT(StockData[[#This Row],[Date]],"dddd")</f>
        <v>Monday</v>
      </c>
      <c r="H2662" s="27" t="str">
        <f>TEXT(StockData[[#This Row],[Date]],"mmm yyyy")</f>
        <v>Nov 2014</v>
      </c>
      <c r="I2662" s="2">
        <f>StockData[[#This Row],[high]] - StockData[[#This Row],[low]]</f>
        <v>6.960000000000008</v>
      </c>
      <c r="J2662" s="27" t="str">
        <f>IF(StockData[[#This Row],[high]]=_xlfn.MAXIFS(StockData[high],StockData[Date],"&lt;="&amp;StockData[[#This Row],[Date]]),"New High","Repeat")</f>
        <v>Repeat</v>
      </c>
      <c r="K2662" s="27" t="str">
        <f>IF(StockData[[#This Row],[Spread]]&lt;5,"Low",IF(StockData[[#This Row],[Spread]]&lt;=15,"Medium","High"))</f>
        <v>Medium</v>
      </c>
      <c r="L2662" s="27" t="str">
        <f>IF(StockData[[#This Row],[Spread]] &gt; AVERAGE(StockData[Spread]) * 1.2, "High", IF(StockData[[#This Row],[Spread]] &lt; AVERAGE(StockData[Spread]) * 0.8, "Low", "Medium"))</f>
        <v>Low</v>
      </c>
      <c r="M2662" s="13">
        <f>(StockData[[#This Row],[close]] - StockData[[#This Row],[open]] )/ StockData[[#This Row],[open]]</f>
        <v>6.1990212071778563E-3</v>
      </c>
      <c r="N2662" s="27">
        <f>IF(StockData[[#This Row],[change%]] &gt; 0.02, 0.9, IF(StockData[[#This Row],[change%]] &lt; -0.02, -0.9, 0))</f>
        <v>0</v>
      </c>
      <c r="O2662" s="27" t="str">
        <f>IF(StockData[[#This Row],[sentiment score]] &gt; 0.5, "Positive", IF(StockData[[#This Row],[sentiment score]] &lt; -0.5, "Negative", "Neutral"))</f>
        <v>Neutral</v>
      </c>
    </row>
    <row r="2663" spans="1:15" x14ac:dyDescent="0.3">
      <c r="A2663" s="1">
        <v>41964</v>
      </c>
      <c r="B2663" s="2">
        <v>252.21</v>
      </c>
      <c r="C2663" s="2">
        <v>252.78</v>
      </c>
      <c r="D2663" s="2">
        <v>242.17</v>
      </c>
      <c r="E2663" s="2">
        <v>242.78</v>
      </c>
      <c r="F2663" s="2">
        <v>7485059</v>
      </c>
      <c r="G2663" s="27" t="str">
        <f>TEXT(StockData[[#This Row],[Date]],"dddd")</f>
        <v>Friday</v>
      </c>
      <c r="H2663" s="27" t="str">
        <f>TEXT(StockData[[#This Row],[Date]],"mmm yyyy")</f>
        <v>Nov 2014</v>
      </c>
      <c r="I2663" s="2">
        <f>StockData[[#This Row],[high]] - StockData[[#This Row],[low]]</f>
        <v>10.610000000000014</v>
      </c>
      <c r="J2663" s="27" t="str">
        <f>IF(StockData[[#This Row],[high]]=_xlfn.MAXIFS(StockData[high],StockData[Date],"&lt;="&amp;StockData[[#This Row],[Date]]),"New High","Repeat")</f>
        <v>Repeat</v>
      </c>
      <c r="K2663" s="27" t="str">
        <f>IF(StockData[[#This Row],[Spread]]&lt;5,"Low",IF(StockData[[#This Row],[Spread]]&lt;=15,"Medium","High"))</f>
        <v>Medium</v>
      </c>
      <c r="L2663" s="27" t="str">
        <f>IF(StockData[[#This Row],[Spread]] &gt; AVERAGE(StockData[Spread]) * 1.2, "High", IF(StockData[[#This Row],[Spread]] &lt; AVERAGE(StockData[Spread]) * 0.8, "Low", "Medium"))</f>
        <v>Low</v>
      </c>
      <c r="M2663" s="13">
        <f>(StockData[[#This Row],[close]] - StockData[[#This Row],[open]] )/ StockData[[#This Row],[open]]</f>
        <v>-3.738947702311568E-2</v>
      </c>
      <c r="N2663" s="27">
        <f>IF(StockData[[#This Row],[change%]] &gt; 0.02, 0.9, IF(StockData[[#This Row],[change%]] &lt; -0.02, -0.9, 0))</f>
        <v>-0.9</v>
      </c>
      <c r="O2663" s="27" t="str">
        <f>IF(StockData[[#This Row],[sentiment score]] &gt; 0.5, "Positive", IF(StockData[[#This Row],[sentiment score]] &lt; -0.5, "Negative", "Neutral"))</f>
        <v>Negative</v>
      </c>
    </row>
    <row r="2664" spans="1:15" x14ac:dyDescent="0.3">
      <c r="A2664" s="1">
        <v>41963</v>
      </c>
      <c r="B2664" s="2">
        <v>247.95</v>
      </c>
      <c r="C2664" s="2">
        <v>250.93</v>
      </c>
      <c r="D2664" s="2">
        <v>246</v>
      </c>
      <c r="E2664" s="2">
        <v>248.71</v>
      </c>
      <c r="F2664" s="2">
        <v>3587220</v>
      </c>
      <c r="G2664" s="27" t="str">
        <f>TEXT(StockData[[#This Row],[Date]],"dddd")</f>
        <v>Thursday</v>
      </c>
      <c r="H2664" s="27" t="str">
        <f>TEXT(StockData[[#This Row],[Date]],"mmm yyyy")</f>
        <v>Nov 2014</v>
      </c>
      <c r="I2664" s="2">
        <f>StockData[[#This Row],[high]] - StockData[[#This Row],[low]]</f>
        <v>4.9300000000000068</v>
      </c>
      <c r="J2664" s="27" t="str">
        <f>IF(StockData[[#This Row],[high]]=_xlfn.MAXIFS(StockData[high],StockData[Date],"&lt;="&amp;StockData[[#This Row],[Date]]),"New High","Repeat")</f>
        <v>Repeat</v>
      </c>
      <c r="K2664" s="27" t="str">
        <f>IF(StockData[[#This Row],[Spread]]&lt;5,"Low",IF(StockData[[#This Row],[Spread]]&lt;=15,"Medium","High"))</f>
        <v>Low</v>
      </c>
      <c r="L2664" s="27" t="str">
        <f>IF(StockData[[#This Row],[Spread]] &gt; AVERAGE(StockData[Spread]) * 1.2, "High", IF(StockData[[#This Row],[Spread]] &lt; AVERAGE(StockData[Spread]) * 0.8, "Low", "Medium"))</f>
        <v>Low</v>
      </c>
      <c r="M2664" s="13">
        <f>(StockData[[#This Row],[close]] - StockData[[#This Row],[open]] )/ StockData[[#This Row],[open]]</f>
        <v>3.0651340996169364E-3</v>
      </c>
      <c r="N2664" s="27">
        <f>IF(StockData[[#This Row],[change%]] &gt; 0.02, 0.9, IF(StockData[[#This Row],[change%]] &lt; -0.02, -0.9, 0))</f>
        <v>0</v>
      </c>
      <c r="O2664" s="27" t="str">
        <f>IF(StockData[[#This Row],[sentiment score]] &gt; 0.5, "Positive", IF(StockData[[#This Row],[sentiment score]] &lt; -0.5, "Negative", "Neutral"))</f>
        <v>Neutral</v>
      </c>
    </row>
    <row r="2665" spans="1:15" x14ac:dyDescent="0.3">
      <c r="A2665" s="1">
        <v>41962</v>
      </c>
      <c r="B2665" s="2">
        <v>250.61</v>
      </c>
      <c r="C2665" s="2">
        <v>251.88</v>
      </c>
      <c r="D2665" s="2">
        <v>245.6</v>
      </c>
      <c r="E2665" s="2">
        <v>247.74</v>
      </c>
      <c r="F2665" s="2">
        <v>7918486</v>
      </c>
      <c r="G2665" s="27" t="str">
        <f>TEXT(StockData[[#This Row],[Date]],"dddd")</f>
        <v>Wednesday</v>
      </c>
      <c r="H2665" s="27" t="str">
        <f>TEXT(StockData[[#This Row],[Date]],"mmm yyyy")</f>
        <v>Nov 2014</v>
      </c>
      <c r="I2665" s="2">
        <f>StockData[[#This Row],[high]] - StockData[[#This Row],[low]]</f>
        <v>6.2800000000000011</v>
      </c>
      <c r="J2665" s="27" t="str">
        <f>IF(StockData[[#This Row],[high]]=_xlfn.MAXIFS(StockData[high],StockData[Date],"&lt;="&amp;StockData[[#This Row],[Date]]),"New High","Repeat")</f>
        <v>Repeat</v>
      </c>
      <c r="K2665" s="27" t="str">
        <f>IF(StockData[[#This Row],[Spread]]&lt;5,"Low",IF(StockData[[#This Row],[Spread]]&lt;=15,"Medium","High"))</f>
        <v>Medium</v>
      </c>
      <c r="L2665" s="27" t="str">
        <f>IF(StockData[[#This Row],[Spread]] &gt; AVERAGE(StockData[Spread]) * 1.2, "High", IF(StockData[[#This Row],[Spread]] &lt; AVERAGE(StockData[Spread]) * 0.8, "Low", "Medium"))</f>
        <v>Low</v>
      </c>
      <c r="M2665" s="13">
        <f>(StockData[[#This Row],[close]] - StockData[[#This Row],[open]] )/ StockData[[#This Row],[open]]</f>
        <v>-1.1452056980966459E-2</v>
      </c>
      <c r="N2665" s="27">
        <f>IF(StockData[[#This Row],[change%]] &gt; 0.02, 0.9, IF(StockData[[#This Row],[change%]] &lt; -0.02, -0.9, 0))</f>
        <v>0</v>
      </c>
      <c r="O2665" s="27" t="str">
        <f>IF(StockData[[#This Row],[sentiment score]] &gt; 0.5, "Positive", IF(StockData[[#This Row],[sentiment score]] &lt; -0.5, "Negative", "Neutral"))</f>
        <v>Neutral</v>
      </c>
    </row>
    <row r="2666" spans="1:15" x14ac:dyDescent="0.3">
      <c r="A2666" s="1">
        <v>41961</v>
      </c>
      <c r="B2666" s="2">
        <v>255.86</v>
      </c>
      <c r="C2666" s="2">
        <v>259.99</v>
      </c>
      <c r="D2666" s="2">
        <v>255.51</v>
      </c>
      <c r="E2666" s="2">
        <v>257.7</v>
      </c>
      <c r="F2666" s="2">
        <v>4474294</v>
      </c>
      <c r="G2666" s="27" t="str">
        <f>TEXT(StockData[[#This Row],[Date]],"dddd")</f>
        <v>Tuesday</v>
      </c>
      <c r="H2666" s="27" t="str">
        <f>TEXT(StockData[[#This Row],[Date]],"mmm yyyy")</f>
        <v>Nov 2014</v>
      </c>
      <c r="I2666" s="2">
        <f>StockData[[#This Row],[high]] - StockData[[#This Row],[low]]</f>
        <v>4.4800000000000182</v>
      </c>
      <c r="J2666" s="27" t="str">
        <f>IF(StockData[[#This Row],[high]]=_xlfn.MAXIFS(StockData[high],StockData[Date],"&lt;="&amp;StockData[[#This Row],[Date]]),"New High","Repeat")</f>
        <v>Repeat</v>
      </c>
      <c r="K2666" s="27" t="str">
        <f>IF(StockData[[#This Row],[Spread]]&lt;5,"Low",IF(StockData[[#This Row],[Spread]]&lt;=15,"Medium","High"))</f>
        <v>Low</v>
      </c>
      <c r="L2666" s="27" t="str">
        <f>IF(StockData[[#This Row],[Spread]] &gt; AVERAGE(StockData[Spread]) * 1.2, "High", IF(StockData[[#This Row],[Spread]] &lt; AVERAGE(StockData[Spread]) * 0.8, "Low", "Medium"))</f>
        <v>Low</v>
      </c>
      <c r="M2666" s="13">
        <f>(StockData[[#This Row],[close]] - StockData[[#This Row],[open]] )/ StockData[[#This Row],[open]]</f>
        <v>7.1914328148205073E-3</v>
      </c>
      <c r="N2666" s="27">
        <f>IF(StockData[[#This Row],[change%]] &gt; 0.02, 0.9, IF(StockData[[#This Row],[change%]] &lt; -0.02, -0.9, 0))</f>
        <v>0</v>
      </c>
      <c r="O2666" s="27" t="str">
        <f>IF(StockData[[#This Row],[sentiment score]] &gt; 0.5, "Positive", IF(StockData[[#This Row],[sentiment score]] &lt; -0.5, "Negative", "Neutral"))</f>
        <v>Neutral</v>
      </c>
    </row>
    <row r="2667" spans="1:15" x14ac:dyDescent="0.3">
      <c r="A2667" s="1">
        <v>41960</v>
      </c>
      <c r="B2667" s="2">
        <v>257.49</v>
      </c>
      <c r="C2667" s="2">
        <v>259</v>
      </c>
      <c r="D2667" s="2">
        <v>252.02</v>
      </c>
      <c r="E2667" s="2">
        <v>253.98</v>
      </c>
      <c r="F2667" s="2">
        <v>4025695</v>
      </c>
      <c r="G2667" s="27" t="str">
        <f>TEXT(StockData[[#This Row],[Date]],"dddd")</f>
        <v>Monday</v>
      </c>
      <c r="H2667" s="27" t="str">
        <f>TEXT(StockData[[#This Row],[Date]],"mmm yyyy")</f>
        <v>Nov 2014</v>
      </c>
      <c r="I2667" s="2">
        <f>StockData[[#This Row],[high]] - StockData[[#This Row],[low]]</f>
        <v>6.9799999999999898</v>
      </c>
      <c r="J2667" s="27" t="str">
        <f>IF(StockData[[#This Row],[high]]=_xlfn.MAXIFS(StockData[high],StockData[Date],"&lt;="&amp;StockData[[#This Row],[Date]]),"New High","Repeat")</f>
        <v>Repeat</v>
      </c>
      <c r="K2667" s="27" t="str">
        <f>IF(StockData[[#This Row],[Spread]]&lt;5,"Low",IF(StockData[[#This Row],[Spread]]&lt;=15,"Medium","High"))</f>
        <v>Medium</v>
      </c>
      <c r="L2667" s="27" t="str">
        <f>IF(StockData[[#This Row],[Spread]] &gt; AVERAGE(StockData[Spread]) * 1.2, "High", IF(StockData[[#This Row],[Spread]] &lt; AVERAGE(StockData[Spread]) * 0.8, "Low", "Medium"))</f>
        <v>Low</v>
      </c>
      <c r="M2667" s="13">
        <f>(StockData[[#This Row],[close]] - StockData[[#This Row],[open]] )/ StockData[[#This Row],[open]]</f>
        <v>-1.3631597343586233E-2</v>
      </c>
      <c r="N2667" s="27">
        <f>IF(StockData[[#This Row],[change%]] &gt; 0.02, 0.9, IF(StockData[[#This Row],[change%]] &lt; -0.02, -0.9, 0))</f>
        <v>0</v>
      </c>
      <c r="O2667" s="27" t="str">
        <f>IF(StockData[[#This Row],[sentiment score]] &gt; 0.5, "Positive", IF(StockData[[#This Row],[sentiment score]] &lt; -0.5, "Negative", "Neutral"))</f>
        <v>Neutral</v>
      </c>
    </row>
    <row r="2668" spans="1:15" x14ac:dyDescent="0.3">
      <c r="A2668" s="1">
        <v>41957</v>
      </c>
      <c r="B2668" s="2">
        <v>250</v>
      </c>
      <c r="C2668" s="2">
        <v>258.85000000000002</v>
      </c>
      <c r="D2668" s="2">
        <v>248.5</v>
      </c>
      <c r="E2668" s="2">
        <v>258.68</v>
      </c>
      <c r="F2668" s="2">
        <v>6101145</v>
      </c>
      <c r="G2668" s="27" t="str">
        <f>TEXT(StockData[[#This Row],[Date]],"dddd")</f>
        <v>Friday</v>
      </c>
      <c r="H2668" s="27" t="str">
        <f>TEXT(StockData[[#This Row],[Date]],"mmm yyyy")</f>
        <v>Nov 2014</v>
      </c>
      <c r="I2668" s="2">
        <f>StockData[[#This Row],[high]] - StockData[[#This Row],[low]]</f>
        <v>10.350000000000023</v>
      </c>
      <c r="J2668" s="27" t="str">
        <f>IF(StockData[[#This Row],[high]]=_xlfn.MAXIFS(StockData[high],StockData[Date],"&lt;="&amp;StockData[[#This Row],[Date]]),"New High","Repeat")</f>
        <v>Repeat</v>
      </c>
      <c r="K2668" s="27" t="str">
        <f>IF(StockData[[#This Row],[Spread]]&lt;5,"Low",IF(StockData[[#This Row],[Spread]]&lt;=15,"Medium","High"))</f>
        <v>Medium</v>
      </c>
      <c r="L2668" s="27" t="str">
        <f>IF(StockData[[#This Row],[Spread]] &gt; AVERAGE(StockData[Spread]) * 1.2, "High", IF(StockData[[#This Row],[Spread]] &lt; AVERAGE(StockData[Spread]) * 0.8, "Low", "Medium"))</f>
        <v>Low</v>
      </c>
      <c r="M2668" s="13">
        <f>(StockData[[#This Row],[close]] - StockData[[#This Row],[open]] )/ StockData[[#This Row],[open]]</f>
        <v>3.4720000000000029E-2</v>
      </c>
      <c r="N2668" s="27">
        <f>IF(StockData[[#This Row],[change%]] &gt; 0.02, 0.9, IF(StockData[[#This Row],[change%]] &lt; -0.02, -0.9, 0))</f>
        <v>0.9</v>
      </c>
      <c r="O2668" s="27" t="str">
        <f>IF(StockData[[#This Row],[sentiment score]] &gt; 0.5, "Positive", IF(StockData[[#This Row],[sentiment score]] &lt; -0.5, "Negative", "Neutral"))</f>
        <v>Positive</v>
      </c>
    </row>
    <row r="2669" spans="1:15" x14ac:dyDescent="0.3">
      <c r="A2669" s="1">
        <v>41956</v>
      </c>
      <c r="B2669" s="2">
        <v>250.62</v>
      </c>
      <c r="C2669" s="2">
        <v>255.75</v>
      </c>
      <c r="D2669" s="2">
        <v>250.25</v>
      </c>
      <c r="E2669" s="2">
        <v>251.7</v>
      </c>
      <c r="F2669" s="2">
        <v>6236036</v>
      </c>
      <c r="G2669" s="27" t="str">
        <f>TEXT(StockData[[#This Row],[Date]],"dddd")</f>
        <v>Thursday</v>
      </c>
      <c r="H2669" s="27" t="str">
        <f>TEXT(StockData[[#This Row],[Date]],"mmm yyyy")</f>
        <v>Nov 2014</v>
      </c>
      <c r="I2669" s="2">
        <f>StockData[[#This Row],[high]] - StockData[[#This Row],[low]]</f>
        <v>5.5</v>
      </c>
      <c r="J2669" s="27" t="str">
        <f>IF(StockData[[#This Row],[high]]=_xlfn.MAXIFS(StockData[high],StockData[Date],"&lt;="&amp;StockData[[#This Row],[Date]]),"New High","Repeat")</f>
        <v>Repeat</v>
      </c>
      <c r="K2669" s="27" t="str">
        <f>IF(StockData[[#This Row],[Spread]]&lt;5,"Low",IF(StockData[[#This Row],[Spread]]&lt;=15,"Medium","High"))</f>
        <v>Medium</v>
      </c>
      <c r="L2669" s="27" t="str">
        <f>IF(StockData[[#This Row],[Spread]] &gt; AVERAGE(StockData[Spread]) * 1.2, "High", IF(StockData[[#This Row],[Spread]] &lt; AVERAGE(StockData[Spread]) * 0.8, "Low", "Medium"))</f>
        <v>Low</v>
      </c>
      <c r="M2669" s="13">
        <f>(StockData[[#This Row],[close]] - StockData[[#This Row],[open]] )/ StockData[[#This Row],[open]]</f>
        <v>4.3093129039980214E-3</v>
      </c>
      <c r="N2669" s="27">
        <f>IF(StockData[[#This Row],[change%]] &gt; 0.02, 0.9, IF(StockData[[#This Row],[change%]] &lt; -0.02, -0.9, 0))</f>
        <v>0</v>
      </c>
      <c r="O2669" s="27" t="str">
        <f>IF(StockData[[#This Row],[sentiment score]] &gt; 0.5, "Positive", IF(StockData[[#This Row],[sentiment score]] &lt; -0.5, "Negative", "Neutral"))</f>
        <v>Neutral</v>
      </c>
    </row>
    <row r="2670" spans="1:15" x14ac:dyDescent="0.3">
      <c r="A2670" s="1">
        <v>41955</v>
      </c>
      <c r="B2670" s="2">
        <v>249.72</v>
      </c>
      <c r="C2670" s="2">
        <v>252.34</v>
      </c>
      <c r="D2670" s="2">
        <v>245.58</v>
      </c>
      <c r="E2670" s="2">
        <v>249.1</v>
      </c>
      <c r="F2670" s="2">
        <v>5870818</v>
      </c>
      <c r="G2670" s="27" t="str">
        <f>TEXT(StockData[[#This Row],[Date]],"dddd")</f>
        <v>Wednesday</v>
      </c>
      <c r="H2670" s="27" t="str">
        <f>TEXT(StockData[[#This Row],[Date]],"mmm yyyy")</f>
        <v>Nov 2014</v>
      </c>
      <c r="I2670" s="2">
        <f>StockData[[#This Row],[high]] - StockData[[#This Row],[low]]</f>
        <v>6.7599999999999909</v>
      </c>
      <c r="J2670" s="27" t="str">
        <f>IF(StockData[[#This Row],[high]]=_xlfn.MAXIFS(StockData[high],StockData[Date],"&lt;="&amp;StockData[[#This Row],[Date]]),"New High","Repeat")</f>
        <v>Repeat</v>
      </c>
      <c r="K2670" s="27" t="str">
        <f>IF(StockData[[#This Row],[Spread]]&lt;5,"Low",IF(StockData[[#This Row],[Spread]]&lt;=15,"Medium","High"))</f>
        <v>Medium</v>
      </c>
      <c r="L2670" s="27" t="str">
        <f>IF(StockData[[#This Row],[Spread]] &gt; AVERAGE(StockData[Spread]) * 1.2, "High", IF(StockData[[#This Row],[Spread]] &lt; AVERAGE(StockData[Spread]) * 0.8, "Low", "Medium"))</f>
        <v>Low</v>
      </c>
      <c r="M2670" s="13">
        <f>(StockData[[#This Row],[close]] - StockData[[#This Row],[open]] )/ StockData[[#This Row],[open]]</f>
        <v>-2.4827807144001462E-3</v>
      </c>
      <c r="N2670" s="27">
        <f>IF(StockData[[#This Row],[change%]] &gt; 0.02, 0.9, IF(StockData[[#This Row],[change%]] &lt; -0.02, -0.9, 0))</f>
        <v>0</v>
      </c>
      <c r="O2670" s="27" t="str">
        <f>IF(StockData[[#This Row],[sentiment score]] &gt; 0.5, "Positive", IF(StockData[[#This Row],[sentiment score]] &lt; -0.5, "Negative", "Neutral"))</f>
        <v>Neutral</v>
      </c>
    </row>
    <row r="2671" spans="1:15" x14ac:dyDescent="0.3">
      <c r="A2671" s="1">
        <v>41954</v>
      </c>
      <c r="B2671" s="2">
        <v>242.55</v>
      </c>
      <c r="C2671" s="2">
        <v>251.82</v>
      </c>
      <c r="D2671" s="2">
        <v>242</v>
      </c>
      <c r="E2671" s="2">
        <v>251.08</v>
      </c>
      <c r="F2671" s="2">
        <v>7952565</v>
      </c>
      <c r="G2671" s="27" t="str">
        <f>TEXT(StockData[[#This Row],[Date]],"dddd")</f>
        <v>Tuesday</v>
      </c>
      <c r="H2671" s="27" t="str">
        <f>TEXT(StockData[[#This Row],[Date]],"mmm yyyy")</f>
        <v>Nov 2014</v>
      </c>
      <c r="I2671" s="2">
        <f>StockData[[#This Row],[high]] - StockData[[#This Row],[low]]</f>
        <v>9.8199999999999932</v>
      </c>
      <c r="J2671" s="27" t="str">
        <f>IF(StockData[[#This Row],[high]]=_xlfn.MAXIFS(StockData[high],StockData[Date],"&lt;="&amp;StockData[[#This Row],[Date]]),"New High","Repeat")</f>
        <v>Repeat</v>
      </c>
      <c r="K2671" s="27" t="str">
        <f>IF(StockData[[#This Row],[Spread]]&lt;5,"Low",IF(StockData[[#This Row],[Spread]]&lt;=15,"Medium","High"))</f>
        <v>Medium</v>
      </c>
      <c r="L2671" s="27" t="str">
        <f>IF(StockData[[#This Row],[Spread]] &gt; AVERAGE(StockData[Spread]) * 1.2, "High", IF(StockData[[#This Row],[Spread]] &lt; AVERAGE(StockData[Spread]) * 0.8, "Low", "Medium"))</f>
        <v>Low</v>
      </c>
      <c r="M2671" s="13">
        <f>(StockData[[#This Row],[close]] - StockData[[#This Row],[open]] )/ StockData[[#This Row],[open]]</f>
        <v>3.5168006596578025E-2</v>
      </c>
      <c r="N2671" s="27">
        <f>IF(StockData[[#This Row],[change%]] &gt; 0.02, 0.9, IF(StockData[[#This Row],[change%]] &lt; -0.02, -0.9, 0))</f>
        <v>0.9</v>
      </c>
      <c r="O2671" s="27" t="str">
        <f>IF(StockData[[#This Row],[sentiment score]] &gt; 0.5, "Positive", IF(StockData[[#This Row],[sentiment score]] &lt; -0.5, "Negative", "Neutral"))</f>
        <v>Positive</v>
      </c>
    </row>
    <row r="2672" spans="1:15" x14ac:dyDescent="0.3">
      <c r="A2672" s="1">
        <v>41953</v>
      </c>
      <c r="B2672" s="2">
        <v>239.11</v>
      </c>
      <c r="C2672" s="2">
        <v>242.88</v>
      </c>
      <c r="D2672" s="2">
        <v>236.8</v>
      </c>
      <c r="E2672" s="2">
        <v>241.93</v>
      </c>
      <c r="F2672" s="2">
        <v>4577208</v>
      </c>
      <c r="G2672" s="27" t="str">
        <f>TEXT(StockData[[#This Row],[Date]],"dddd")</f>
        <v>Monday</v>
      </c>
      <c r="H2672" s="27" t="str">
        <f>TEXT(StockData[[#This Row],[Date]],"mmm yyyy")</f>
        <v>Nov 2014</v>
      </c>
      <c r="I2672" s="2">
        <f>StockData[[#This Row],[high]] - StockData[[#This Row],[low]]</f>
        <v>6.0799999999999841</v>
      </c>
      <c r="J2672" s="27" t="str">
        <f>IF(StockData[[#This Row],[high]]=_xlfn.MAXIFS(StockData[high],StockData[Date],"&lt;="&amp;StockData[[#This Row],[Date]]),"New High","Repeat")</f>
        <v>Repeat</v>
      </c>
      <c r="K2672" s="27" t="str">
        <f>IF(StockData[[#This Row],[Spread]]&lt;5,"Low",IF(StockData[[#This Row],[Spread]]&lt;=15,"Medium","High"))</f>
        <v>Medium</v>
      </c>
      <c r="L2672" s="27" t="str">
        <f>IF(StockData[[#This Row],[Spread]] &gt; AVERAGE(StockData[Spread]) * 1.2, "High", IF(StockData[[#This Row],[Spread]] &lt; AVERAGE(StockData[Spread]) * 0.8, "Low", "Medium"))</f>
        <v>Low</v>
      </c>
      <c r="M2672" s="13">
        <f>(StockData[[#This Row],[close]] - StockData[[#This Row],[open]] )/ StockData[[#This Row],[open]]</f>
        <v>1.179373510099951E-2</v>
      </c>
      <c r="N2672" s="27">
        <f>IF(StockData[[#This Row],[change%]] &gt; 0.02, 0.9, IF(StockData[[#This Row],[change%]] &lt; -0.02, -0.9, 0))</f>
        <v>0</v>
      </c>
      <c r="O2672" s="27" t="str">
        <f>IF(StockData[[#This Row],[sentiment score]] &gt; 0.5, "Positive", IF(StockData[[#This Row],[sentiment score]] &lt; -0.5, "Negative", "Neutral"))</f>
        <v>Neutral</v>
      </c>
    </row>
    <row r="2673" spans="1:15" x14ac:dyDescent="0.3">
      <c r="A2673" s="1">
        <v>41950</v>
      </c>
      <c r="B2673" s="2">
        <v>242.19</v>
      </c>
      <c r="C2673" s="2">
        <v>242.8399</v>
      </c>
      <c r="D2673" s="2">
        <v>237.2</v>
      </c>
      <c r="E2673" s="2">
        <v>240.2</v>
      </c>
      <c r="F2673" s="2">
        <v>5161023</v>
      </c>
      <c r="G2673" s="27" t="str">
        <f>TEXT(StockData[[#This Row],[Date]],"dddd")</f>
        <v>Friday</v>
      </c>
      <c r="H2673" s="27" t="str">
        <f>TEXT(StockData[[#This Row],[Date]],"mmm yyyy")</f>
        <v>Nov 2014</v>
      </c>
      <c r="I2673" s="2">
        <f>StockData[[#This Row],[high]] - StockData[[#This Row],[low]]</f>
        <v>5.6399000000000115</v>
      </c>
      <c r="J2673" s="27" t="str">
        <f>IF(StockData[[#This Row],[high]]=_xlfn.MAXIFS(StockData[high],StockData[Date],"&lt;="&amp;StockData[[#This Row],[Date]]),"New High","Repeat")</f>
        <v>Repeat</v>
      </c>
      <c r="K2673" s="27" t="str">
        <f>IF(StockData[[#This Row],[Spread]]&lt;5,"Low",IF(StockData[[#This Row],[Spread]]&lt;=15,"Medium","High"))</f>
        <v>Medium</v>
      </c>
      <c r="L2673" s="27" t="str">
        <f>IF(StockData[[#This Row],[Spread]] &gt; AVERAGE(StockData[Spread]) * 1.2, "High", IF(StockData[[#This Row],[Spread]] &lt; AVERAGE(StockData[Spread]) * 0.8, "Low", "Medium"))</f>
        <v>Low</v>
      </c>
      <c r="M2673" s="13">
        <f>(StockData[[#This Row],[close]] - StockData[[#This Row],[open]] )/ StockData[[#This Row],[open]]</f>
        <v>-8.2166893761097034E-3</v>
      </c>
      <c r="N2673" s="27">
        <f>IF(StockData[[#This Row],[change%]] &gt; 0.02, 0.9, IF(StockData[[#This Row],[change%]] &lt; -0.02, -0.9, 0))</f>
        <v>0</v>
      </c>
      <c r="O2673" s="27" t="str">
        <f>IF(StockData[[#This Row],[sentiment score]] &gt; 0.5, "Positive", IF(StockData[[#This Row],[sentiment score]] &lt; -0.5, "Negative", "Neutral"))</f>
        <v>Neutral</v>
      </c>
    </row>
    <row r="2674" spans="1:15" x14ac:dyDescent="0.3">
      <c r="A2674" s="1">
        <v>41949</v>
      </c>
      <c r="B2674" s="2">
        <v>234.49</v>
      </c>
      <c r="C2674" s="2">
        <v>246.69</v>
      </c>
      <c r="D2674" s="2">
        <v>228.5</v>
      </c>
      <c r="E2674" s="2">
        <v>241.22</v>
      </c>
      <c r="F2674" s="2">
        <v>15354717</v>
      </c>
      <c r="G2674" s="27" t="str">
        <f>TEXT(StockData[[#This Row],[Date]],"dddd")</f>
        <v>Thursday</v>
      </c>
      <c r="H2674" s="27" t="str">
        <f>TEXT(StockData[[#This Row],[Date]],"mmm yyyy")</f>
        <v>Nov 2014</v>
      </c>
      <c r="I2674" s="2">
        <f>StockData[[#This Row],[high]] - StockData[[#This Row],[low]]</f>
        <v>18.189999999999998</v>
      </c>
      <c r="J2674" s="27" t="str">
        <f>IF(StockData[[#This Row],[high]]=_xlfn.MAXIFS(StockData[high],StockData[Date],"&lt;="&amp;StockData[[#This Row],[Date]]),"New High","Repeat")</f>
        <v>Repeat</v>
      </c>
      <c r="K2674" s="27" t="str">
        <f>IF(StockData[[#This Row],[Spread]]&lt;5,"Low",IF(StockData[[#This Row],[Spread]]&lt;=15,"Medium","High"))</f>
        <v>High</v>
      </c>
      <c r="L2674" s="27" t="str">
        <f>IF(StockData[[#This Row],[Spread]] &gt; AVERAGE(StockData[Spread]) * 1.2, "High", IF(StockData[[#This Row],[Spread]] &lt; AVERAGE(StockData[Spread]) * 0.8, "Low", "Medium"))</f>
        <v>High</v>
      </c>
      <c r="M2674" s="13">
        <f>(StockData[[#This Row],[close]] - StockData[[#This Row],[open]] )/ StockData[[#This Row],[open]]</f>
        <v>2.8700584246662927E-2</v>
      </c>
      <c r="N2674" s="27">
        <f>IF(StockData[[#This Row],[change%]] &gt; 0.02, 0.9, IF(StockData[[#This Row],[change%]] &lt; -0.02, -0.9, 0))</f>
        <v>0.9</v>
      </c>
      <c r="O2674" s="27" t="str">
        <f>IF(StockData[[#This Row],[sentiment score]] &gt; 0.5, "Positive", IF(StockData[[#This Row],[sentiment score]] &lt; -0.5, "Negative", "Neutral"))</f>
        <v>Positive</v>
      </c>
    </row>
    <row r="2675" spans="1:15" x14ac:dyDescent="0.3">
      <c r="A2675" s="1">
        <v>41948</v>
      </c>
      <c r="B2675" s="2">
        <v>241</v>
      </c>
      <c r="C2675" s="2">
        <v>241.36</v>
      </c>
      <c r="D2675" s="2">
        <v>230.53</v>
      </c>
      <c r="E2675" s="2">
        <v>230.97</v>
      </c>
      <c r="F2675" s="2">
        <v>9045925</v>
      </c>
      <c r="G2675" s="27" t="str">
        <f>TEXT(StockData[[#This Row],[Date]],"dddd")</f>
        <v>Wednesday</v>
      </c>
      <c r="H2675" s="27" t="str">
        <f>TEXT(StockData[[#This Row],[Date]],"mmm yyyy")</f>
        <v>Nov 2014</v>
      </c>
      <c r="I2675" s="2">
        <f>StockData[[#This Row],[high]] - StockData[[#This Row],[low]]</f>
        <v>10.830000000000013</v>
      </c>
      <c r="J2675" s="27" t="str">
        <f>IF(StockData[[#This Row],[high]]=_xlfn.MAXIFS(StockData[high],StockData[Date],"&lt;="&amp;StockData[[#This Row],[Date]]),"New High","Repeat")</f>
        <v>Repeat</v>
      </c>
      <c r="K2675" s="27" t="str">
        <f>IF(StockData[[#This Row],[Spread]]&lt;5,"Low",IF(StockData[[#This Row],[Spread]]&lt;=15,"Medium","High"))</f>
        <v>Medium</v>
      </c>
      <c r="L2675" s="27" t="str">
        <f>IF(StockData[[#This Row],[Spread]] &gt; AVERAGE(StockData[Spread]) * 1.2, "High", IF(StockData[[#This Row],[Spread]] &lt; AVERAGE(StockData[Spread]) * 0.8, "Low", "Medium"))</f>
        <v>Low</v>
      </c>
      <c r="M2675" s="13">
        <f>(StockData[[#This Row],[close]] - StockData[[#This Row],[open]] )/ StockData[[#This Row],[open]]</f>
        <v>-4.1618257261410795E-2</v>
      </c>
      <c r="N2675" s="27">
        <f>IF(StockData[[#This Row],[change%]] &gt; 0.02, 0.9, IF(StockData[[#This Row],[change%]] &lt; -0.02, -0.9, 0))</f>
        <v>-0.9</v>
      </c>
      <c r="O2675" s="27" t="str">
        <f>IF(StockData[[#This Row],[sentiment score]] &gt; 0.5, "Positive", IF(StockData[[#This Row],[sentiment score]] &lt; -0.5, "Negative", "Neutral"))</f>
        <v>Negative</v>
      </c>
    </row>
    <row r="2676" spans="1:15" x14ac:dyDescent="0.3">
      <c r="A2676" s="1">
        <v>41947</v>
      </c>
      <c r="B2676" s="2">
        <v>240.49</v>
      </c>
      <c r="C2676" s="2">
        <v>242.35</v>
      </c>
      <c r="D2676" s="2">
        <v>236.53</v>
      </c>
      <c r="E2676" s="2">
        <v>238.93</v>
      </c>
      <c r="F2676" s="2">
        <v>3682572</v>
      </c>
      <c r="G2676" s="27" t="str">
        <f>TEXT(StockData[[#This Row],[Date]],"dddd")</f>
        <v>Tuesday</v>
      </c>
      <c r="H2676" s="27" t="str">
        <f>TEXT(StockData[[#This Row],[Date]],"mmm yyyy")</f>
        <v>Nov 2014</v>
      </c>
      <c r="I2676" s="2">
        <f>StockData[[#This Row],[high]] - StockData[[#This Row],[low]]</f>
        <v>5.8199999999999932</v>
      </c>
      <c r="J2676" s="27" t="str">
        <f>IF(StockData[[#This Row],[high]]=_xlfn.MAXIFS(StockData[high],StockData[Date],"&lt;="&amp;StockData[[#This Row],[Date]]),"New High","Repeat")</f>
        <v>Repeat</v>
      </c>
      <c r="K2676" s="27" t="str">
        <f>IF(StockData[[#This Row],[Spread]]&lt;5,"Low",IF(StockData[[#This Row],[Spread]]&lt;=15,"Medium","High"))</f>
        <v>Medium</v>
      </c>
      <c r="L2676" s="27" t="str">
        <f>IF(StockData[[#This Row],[Spread]] &gt; AVERAGE(StockData[Spread]) * 1.2, "High", IF(StockData[[#This Row],[Spread]] &lt; AVERAGE(StockData[Spread]) * 0.8, "Low", "Medium"))</f>
        <v>Low</v>
      </c>
      <c r="M2676" s="13">
        <f>(StockData[[#This Row],[close]] - StockData[[#This Row],[open]] )/ StockData[[#This Row],[open]]</f>
        <v>-6.4867562060792637E-3</v>
      </c>
      <c r="N2676" s="27">
        <f>IF(StockData[[#This Row],[change%]] &gt; 0.02, 0.9, IF(StockData[[#This Row],[change%]] &lt; -0.02, -0.9, 0))</f>
        <v>0</v>
      </c>
      <c r="O2676" s="27" t="str">
        <f>IF(StockData[[#This Row],[sentiment score]] &gt; 0.5, "Positive", IF(StockData[[#This Row],[sentiment score]] &lt; -0.5, "Negative", "Neutral"))</f>
        <v>Neutral</v>
      </c>
    </row>
    <row r="2677" spans="1:15" x14ac:dyDescent="0.3">
      <c r="A2677" s="1">
        <v>41946</v>
      </c>
      <c r="B2677" s="2">
        <v>243</v>
      </c>
      <c r="C2677" s="2">
        <v>247.56</v>
      </c>
      <c r="D2677" s="2">
        <v>241.32</v>
      </c>
      <c r="E2677" s="2">
        <v>242.59</v>
      </c>
      <c r="F2677" s="2">
        <v>4207268</v>
      </c>
      <c r="G2677" s="27" t="str">
        <f>TEXT(StockData[[#This Row],[Date]],"dddd")</f>
        <v>Monday</v>
      </c>
      <c r="H2677" s="27" t="str">
        <f>TEXT(StockData[[#This Row],[Date]],"mmm yyyy")</f>
        <v>Nov 2014</v>
      </c>
      <c r="I2677" s="2">
        <f>StockData[[#This Row],[high]] - StockData[[#This Row],[low]]</f>
        <v>6.2400000000000091</v>
      </c>
      <c r="J2677" s="27" t="str">
        <f>IF(StockData[[#This Row],[high]]=_xlfn.MAXIFS(StockData[high],StockData[Date],"&lt;="&amp;StockData[[#This Row],[Date]]),"New High","Repeat")</f>
        <v>Repeat</v>
      </c>
      <c r="K2677" s="27" t="str">
        <f>IF(StockData[[#This Row],[Spread]]&lt;5,"Low",IF(StockData[[#This Row],[Spread]]&lt;=15,"Medium","High"))</f>
        <v>Medium</v>
      </c>
      <c r="L2677" s="27" t="str">
        <f>IF(StockData[[#This Row],[Spread]] &gt; AVERAGE(StockData[Spread]) * 1.2, "High", IF(StockData[[#This Row],[Spread]] &lt; AVERAGE(StockData[Spread]) * 0.8, "Low", "Medium"))</f>
        <v>Low</v>
      </c>
      <c r="M2677" s="13">
        <f>(StockData[[#This Row],[close]] - StockData[[#This Row],[open]] )/ StockData[[#This Row],[open]]</f>
        <v>-1.6872427983538954E-3</v>
      </c>
      <c r="N2677" s="27">
        <f>IF(StockData[[#This Row],[change%]] &gt; 0.02, 0.9, IF(StockData[[#This Row],[change%]] &lt; -0.02, -0.9, 0))</f>
        <v>0</v>
      </c>
      <c r="O2677" s="27" t="str">
        <f>IF(StockData[[#This Row],[sentiment score]] &gt; 0.5, "Positive", IF(StockData[[#This Row],[sentiment score]] &lt; -0.5, "Negative", "Neutral"))</f>
        <v>Neutral</v>
      </c>
    </row>
    <row r="2678" spans="1:15" x14ac:dyDescent="0.3">
      <c r="A2678" s="1">
        <v>41943</v>
      </c>
      <c r="B2678" s="2">
        <v>242.51</v>
      </c>
      <c r="C2678" s="2">
        <v>243.12</v>
      </c>
      <c r="D2678" s="2">
        <v>238.75</v>
      </c>
      <c r="E2678" s="2">
        <v>241.7</v>
      </c>
      <c r="F2678" s="2">
        <v>3775327</v>
      </c>
      <c r="G2678" s="27" t="str">
        <f>TEXT(StockData[[#This Row],[Date]],"dddd")</f>
        <v>Friday</v>
      </c>
      <c r="H2678" s="27" t="str">
        <f>TEXT(StockData[[#This Row],[Date]],"mmm yyyy")</f>
        <v>Oct 2014</v>
      </c>
      <c r="I2678" s="2">
        <f>StockData[[#This Row],[high]] - StockData[[#This Row],[low]]</f>
        <v>4.3700000000000045</v>
      </c>
      <c r="J2678" s="27" t="str">
        <f>IF(StockData[[#This Row],[high]]=_xlfn.MAXIFS(StockData[high],StockData[Date],"&lt;="&amp;StockData[[#This Row],[Date]]),"New High","Repeat")</f>
        <v>Repeat</v>
      </c>
      <c r="K2678" s="27" t="str">
        <f>IF(StockData[[#This Row],[Spread]]&lt;5,"Low",IF(StockData[[#This Row],[Spread]]&lt;=15,"Medium","High"))</f>
        <v>Low</v>
      </c>
      <c r="L2678" s="27" t="str">
        <f>IF(StockData[[#This Row],[Spread]] &gt; AVERAGE(StockData[Spread]) * 1.2, "High", IF(StockData[[#This Row],[Spread]] &lt; AVERAGE(StockData[Spread]) * 0.8, "Low", "Medium"))</f>
        <v>Low</v>
      </c>
      <c r="M2678" s="13">
        <f>(StockData[[#This Row],[close]] - StockData[[#This Row],[open]] )/ StockData[[#This Row],[open]]</f>
        <v>-3.3400684507855442E-3</v>
      </c>
      <c r="N2678" s="27">
        <f>IF(StockData[[#This Row],[change%]] &gt; 0.02, 0.9, IF(StockData[[#This Row],[change%]] &lt; -0.02, -0.9, 0))</f>
        <v>0</v>
      </c>
      <c r="O2678" s="27" t="str">
        <f>IF(StockData[[#This Row],[sentiment score]] &gt; 0.5, "Positive", IF(StockData[[#This Row],[sentiment score]] &lt; -0.5, "Negative", "Neutral"))</f>
        <v>Neutral</v>
      </c>
    </row>
    <row r="2679" spans="1:15" x14ac:dyDescent="0.3">
      <c r="A2679" s="1">
        <v>41942</v>
      </c>
      <c r="B2679" s="2">
        <v>238.14</v>
      </c>
      <c r="C2679" s="2">
        <v>240.5</v>
      </c>
      <c r="D2679" s="2">
        <v>235.06</v>
      </c>
      <c r="E2679" s="2">
        <v>238.66</v>
      </c>
      <c r="F2679" s="2">
        <v>3228371</v>
      </c>
      <c r="G2679" s="27" t="str">
        <f>TEXT(StockData[[#This Row],[Date]],"dddd")</f>
        <v>Thursday</v>
      </c>
      <c r="H2679" s="27" t="str">
        <f>TEXT(StockData[[#This Row],[Date]],"mmm yyyy")</f>
        <v>Oct 2014</v>
      </c>
      <c r="I2679" s="2">
        <f>StockData[[#This Row],[high]] - StockData[[#This Row],[low]]</f>
        <v>5.4399999999999977</v>
      </c>
      <c r="J2679" s="27" t="str">
        <f>IF(StockData[[#This Row],[high]]=_xlfn.MAXIFS(StockData[high],StockData[Date],"&lt;="&amp;StockData[[#This Row],[Date]]),"New High","Repeat")</f>
        <v>Repeat</v>
      </c>
      <c r="K2679" s="27" t="str">
        <f>IF(StockData[[#This Row],[Spread]]&lt;5,"Low",IF(StockData[[#This Row],[Spread]]&lt;=15,"Medium","High"))</f>
        <v>Medium</v>
      </c>
      <c r="L2679" s="27" t="str">
        <f>IF(StockData[[#This Row],[Spread]] &gt; AVERAGE(StockData[Spread]) * 1.2, "High", IF(StockData[[#This Row],[Spread]] &lt; AVERAGE(StockData[Spread]) * 0.8, "Low", "Medium"))</f>
        <v>Low</v>
      </c>
      <c r="M2679" s="13">
        <f>(StockData[[#This Row],[close]] - StockData[[#This Row],[open]] )/ StockData[[#This Row],[open]]</f>
        <v>2.1835894851768298E-3</v>
      </c>
      <c r="N2679" s="27">
        <f>IF(StockData[[#This Row],[change%]] &gt; 0.02, 0.9, IF(StockData[[#This Row],[change%]] &lt; -0.02, -0.9, 0))</f>
        <v>0</v>
      </c>
      <c r="O2679" s="27" t="str">
        <f>IF(StockData[[#This Row],[sentiment score]] &gt; 0.5, "Positive", IF(StockData[[#This Row],[sentiment score]] &lt; -0.5, "Negative", "Neutral"))</f>
        <v>Neutral</v>
      </c>
    </row>
    <row r="2680" spans="1:15" x14ac:dyDescent="0.3">
      <c r="A2680" s="1">
        <v>41941</v>
      </c>
      <c r="B2680" s="2">
        <v>241.13</v>
      </c>
      <c r="C2680" s="2">
        <v>241.5</v>
      </c>
      <c r="D2680" s="2">
        <v>235.64</v>
      </c>
      <c r="E2680" s="2">
        <v>238.1</v>
      </c>
      <c r="F2680" s="2">
        <v>4967640</v>
      </c>
      <c r="G2680" s="27" t="str">
        <f>TEXT(StockData[[#This Row],[Date]],"dddd")</f>
        <v>Wednesday</v>
      </c>
      <c r="H2680" s="27" t="str">
        <f>TEXT(StockData[[#This Row],[Date]],"mmm yyyy")</f>
        <v>Oct 2014</v>
      </c>
      <c r="I2680" s="2">
        <f>StockData[[#This Row],[high]] - StockData[[#This Row],[low]]</f>
        <v>5.8600000000000136</v>
      </c>
      <c r="J2680" s="27" t="str">
        <f>IF(StockData[[#This Row],[high]]=_xlfn.MAXIFS(StockData[high],StockData[Date],"&lt;="&amp;StockData[[#This Row],[Date]]),"New High","Repeat")</f>
        <v>Repeat</v>
      </c>
      <c r="K2680" s="27" t="str">
        <f>IF(StockData[[#This Row],[Spread]]&lt;5,"Low",IF(StockData[[#This Row],[Spread]]&lt;=15,"Medium","High"))</f>
        <v>Medium</v>
      </c>
      <c r="L2680" s="27" t="str">
        <f>IF(StockData[[#This Row],[Spread]] &gt; AVERAGE(StockData[Spread]) * 1.2, "High", IF(StockData[[#This Row],[Spread]] &lt; AVERAGE(StockData[Spread]) * 0.8, "Low", "Medium"))</f>
        <v>Low</v>
      </c>
      <c r="M2680" s="13">
        <f>(StockData[[#This Row],[close]] - StockData[[#This Row],[open]] )/ StockData[[#This Row],[open]]</f>
        <v>-1.256583585617717E-2</v>
      </c>
      <c r="N2680" s="27">
        <f>IF(StockData[[#This Row],[change%]] &gt; 0.02, 0.9, IF(StockData[[#This Row],[change%]] &lt; -0.02, -0.9, 0))</f>
        <v>0</v>
      </c>
      <c r="O2680" s="27" t="str">
        <f>IF(StockData[[#This Row],[sentiment score]] &gt; 0.5, "Positive", IF(StockData[[#This Row],[sentiment score]] &lt; -0.5, "Negative", "Neutral"))</f>
        <v>Neutral</v>
      </c>
    </row>
    <row r="2681" spans="1:15" x14ac:dyDescent="0.3">
      <c r="A2681" s="1">
        <v>41940</v>
      </c>
      <c r="B2681" s="2">
        <v>229.6</v>
      </c>
      <c r="C2681" s="2">
        <v>244.6</v>
      </c>
      <c r="D2681" s="2">
        <v>228.25</v>
      </c>
      <c r="E2681" s="2">
        <v>242.77</v>
      </c>
      <c r="F2681" s="2">
        <v>10516297</v>
      </c>
      <c r="G2681" s="27" t="str">
        <f>TEXT(StockData[[#This Row],[Date]],"dddd")</f>
        <v>Tuesday</v>
      </c>
      <c r="H2681" s="27" t="str">
        <f>TEXT(StockData[[#This Row],[Date]],"mmm yyyy")</f>
        <v>Oct 2014</v>
      </c>
      <c r="I2681" s="2">
        <f>StockData[[#This Row],[high]] - StockData[[#This Row],[low]]</f>
        <v>16.349999999999994</v>
      </c>
      <c r="J2681" s="27" t="str">
        <f>IF(StockData[[#This Row],[high]]=_xlfn.MAXIFS(StockData[high],StockData[Date],"&lt;="&amp;StockData[[#This Row],[Date]]),"New High","Repeat")</f>
        <v>Repeat</v>
      </c>
      <c r="K2681" s="27" t="str">
        <f>IF(StockData[[#This Row],[Spread]]&lt;5,"Low",IF(StockData[[#This Row],[Spread]]&lt;=15,"Medium","High"))</f>
        <v>High</v>
      </c>
      <c r="L2681" s="27" t="str">
        <f>IF(StockData[[#This Row],[Spread]] &gt; AVERAGE(StockData[Spread]) * 1.2, "High", IF(StockData[[#This Row],[Spread]] &lt; AVERAGE(StockData[Spread]) * 0.8, "Low", "Medium"))</f>
        <v>High</v>
      </c>
      <c r="M2681" s="13">
        <f>(StockData[[#This Row],[close]] - StockData[[#This Row],[open]] )/ StockData[[#This Row],[open]]</f>
        <v>5.7360627177700421E-2</v>
      </c>
      <c r="N2681" s="27">
        <f>IF(StockData[[#This Row],[change%]] &gt; 0.02, 0.9, IF(StockData[[#This Row],[change%]] &lt; -0.02, -0.9, 0))</f>
        <v>0.9</v>
      </c>
      <c r="O2681" s="27" t="str">
        <f>IF(StockData[[#This Row],[sentiment score]] &gt; 0.5, "Positive", IF(StockData[[#This Row],[sentiment score]] &lt; -0.5, "Negative", "Neutral"))</f>
        <v>Positive</v>
      </c>
    </row>
    <row r="2682" spans="1:15" x14ac:dyDescent="0.3">
      <c r="A2682" s="1">
        <v>41939</v>
      </c>
      <c r="B2682" s="2">
        <v>234.25</v>
      </c>
      <c r="C2682" s="2">
        <v>234.61</v>
      </c>
      <c r="D2682" s="2">
        <v>220.31</v>
      </c>
      <c r="E2682" s="2">
        <v>221.67</v>
      </c>
      <c r="F2682" s="2">
        <v>9553348</v>
      </c>
      <c r="G2682" s="27" t="str">
        <f>TEXT(StockData[[#This Row],[Date]],"dddd")</f>
        <v>Monday</v>
      </c>
      <c r="H2682" s="27" t="str">
        <f>TEXT(StockData[[#This Row],[Date]],"mmm yyyy")</f>
        <v>Oct 2014</v>
      </c>
      <c r="I2682" s="2">
        <f>StockData[[#This Row],[high]] - StockData[[#This Row],[low]]</f>
        <v>14.300000000000011</v>
      </c>
      <c r="J2682" s="27" t="str">
        <f>IF(StockData[[#This Row],[high]]=_xlfn.MAXIFS(StockData[high],StockData[Date],"&lt;="&amp;StockData[[#This Row],[Date]]),"New High","Repeat")</f>
        <v>Repeat</v>
      </c>
      <c r="K2682" s="27" t="str">
        <f>IF(StockData[[#This Row],[Spread]]&lt;5,"Low",IF(StockData[[#This Row],[Spread]]&lt;=15,"Medium","High"))</f>
        <v>Medium</v>
      </c>
      <c r="L2682" s="27" t="str">
        <f>IF(StockData[[#This Row],[Spread]] &gt; AVERAGE(StockData[Spread]) * 1.2, "High", IF(StockData[[#This Row],[Spread]] &lt; AVERAGE(StockData[Spread]) * 0.8, "Low", "Medium"))</f>
        <v>Medium</v>
      </c>
      <c r="M2682" s="13">
        <f>(StockData[[#This Row],[close]] - StockData[[#This Row],[open]] )/ StockData[[#This Row],[open]]</f>
        <v>-5.3703308431163339E-2</v>
      </c>
      <c r="N2682" s="27">
        <f>IF(StockData[[#This Row],[change%]] &gt; 0.02, 0.9, IF(StockData[[#This Row],[change%]] &lt; -0.02, -0.9, 0))</f>
        <v>-0.9</v>
      </c>
      <c r="O2682" s="27" t="str">
        <f>IF(StockData[[#This Row],[sentiment score]] &gt; 0.5, "Positive", IF(StockData[[#This Row],[sentiment score]] &lt; -0.5, "Negative", "Neutral"))</f>
        <v>Negative</v>
      </c>
    </row>
    <row r="2683" spans="1:15" x14ac:dyDescent="0.3">
      <c r="A2683" s="1">
        <v>41936</v>
      </c>
      <c r="B2683" s="2">
        <v>236.27</v>
      </c>
      <c r="C2683" s="2">
        <v>237.8</v>
      </c>
      <c r="D2683" s="2">
        <v>231.2</v>
      </c>
      <c r="E2683" s="2">
        <v>235.24</v>
      </c>
      <c r="F2683" s="2">
        <v>3466927</v>
      </c>
      <c r="G2683" s="27" t="str">
        <f>TEXT(StockData[[#This Row],[Date]],"dddd")</f>
        <v>Friday</v>
      </c>
      <c r="H2683" s="27" t="str">
        <f>TEXT(StockData[[#This Row],[Date]],"mmm yyyy")</f>
        <v>Oct 2014</v>
      </c>
      <c r="I2683" s="2">
        <f>StockData[[#This Row],[high]] - StockData[[#This Row],[low]]</f>
        <v>6.6000000000000227</v>
      </c>
      <c r="J2683" s="27" t="str">
        <f>IF(StockData[[#This Row],[high]]=_xlfn.MAXIFS(StockData[high],StockData[Date],"&lt;="&amp;StockData[[#This Row],[Date]]),"New High","Repeat")</f>
        <v>Repeat</v>
      </c>
      <c r="K2683" s="27" t="str">
        <f>IF(StockData[[#This Row],[Spread]]&lt;5,"Low",IF(StockData[[#This Row],[Spread]]&lt;=15,"Medium","High"))</f>
        <v>Medium</v>
      </c>
      <c r="L2683" s="27" t="str">
        <f>IF(StockData[[#This Row],[Spread]] &gt; AVERAGE(StockData[Spread]) * 1.2, "High", IF(StockData[[#This Row],[Spread]] &lt; AVERAGE(StockData[Spread]) * 0.8, "Low", "Medium"))</f>
        <v>Low</v>
      </c>
      <c r="M2683" s="13">
        <f>(StockData[[#This Row],[close]] - StockData[[#This Row],[open]] )/ StockData[[#This Row],[open]]</f>
        <v>-4.3594193084183393E-3</v>
      </c>
      <c r="N2683" s="27">
        <f>IF(StockData[[#This Row],[change%]] &gt; 0.02, 0.9, IF(StockData[[#This Row],[change%]] &lt; -0.02, -0.9, 0))</f>
        <v>0</v>
      </c>
      <c r="O2683" s="27" t="str">
        <f>IF(StockData[[#This Row],[sentiment score]] &gt; 0.5, "Positive", IF(StockData[[#This Row],[sentiment score]] &lt; -0.5, "Negative", "Neutral"))</f>
        <v>Neutral</v>
      </c>
    </row>
    <row r="2684" spans="1:15" x14ac:dyDescent="0.3">
      <c r="A2684" s="1">
        <v>41935</v>
      </c>
      <c r="B2684" s="2">
        <v>234.655</v>
      </c>
      <c r="C2684" s="2">
        <v>236.28</v>
      </c>
      <c r="D2684" s="2">
        <v>232</v>
      </c>
      <c r="E2684" s="2">
        <v>235.29</v>
      </c>
      <c r="F2684" s="2">
        <v>3499882</v>
      </c>
      <c r="G2684" s="27" t="str">
        <f>TEXT(StockData[[#This Row],[Date]],"dddd")</f>
        <v>Thursday</v>
      </c>
      <c r="H2684" s="27" t="str">
        <f>TEXT(StockData[[#This Row],[Date]],"mmm yyyy")</f>
        <v>Oct 2014</v>
      </c>
      <c r="I2684" s="2">
        <f>StockData[[#This Row],[high]] - StockData[[#This Row],[low]]</f>
        <v>4.2800000000000011</v>
      </c>
      <c r="J2684" s="27" t="str">
        <f>IF(StockData[[#This Row],[high]]=_xlfn.MAXIFS(StockData[high],StockData[Date],"&lt;="&amp;StockData[[#This Row],[Date]]),"New High","Repeat")</f>
        <v>Repeat</v>
      </c>
      <c r="K2684" s="27" t="str">
        <f>IF(StockData[[#This Row],[Spread]]&lt;5,"Low",IF(StockData[[#This Row],[Spread]]&lt;=15,"Medium","High"))</f>
        <v>Low</v>
      </c>
      <c r="L2684" s="27" t="str">
        <f>IF(StockData[[#This Row],[Spread]] &gt; AVERAGE(StockData[Spread]) * 1.2, "High", IF(StockData[[#This Row],[Spread]] &lt; AVERAGE(StockData[Spread]) * 0.8, "Low", "Medium"))</f>
        <v>Low</v>
      </c>
      <c r="M2684" s="13">
        <f>(StockData[[#This Row],[close]] - StockData[[#This Row],[open]] )/ StockData[[#This Row],[open]]</f>
        <v>2.7061004453346016E-3</v>
      </c>
      <c r="N2684" s="27">
        <f>IF(StockData[[#This Row],[change%]] &gt; 0.02, 0.9, IF(StockData[[#This Row],[change%]] &lt; -0.02, -0.9, 0))</f>
        <v>0</v>
      </c>
      <c r="O2684" s="27" t="str">
        <f>IF(StockData[[#This Row],[sentiment score]] &gt; 0.5, "Positive", IF(StockData[[#This Row],[sentiment score]] &lt; -0.5, "Negative", "Neutral"))</f>
        <v>Neutral</v>
      </c>
    </row>
    <row r="2685" spans="1:15" x14ac:dyDescent="0.3">
      <c r="A2685" s="1">
        <v>41934</v>
      </c>
      <c r="B2685" s="2">
        <v>233.19</v>
      </c>
      <c r="C2685" s="2">
        <v>237.39</v>
      </c>
      <c r="D2685" s="2">
        <v>230.56</v>
      </c>
      <c r="E2685" s="2">
        <v>231.1</v>
      </c>
      <c r="F2685" s="2">
        <v>4123397</v>
      </c>
      <c r="G2685" s="27" t="str">
        <f>TEXT(StockData[[#This Row],[Date]],"dddd")</f>
        <v>Wednesday</v>
      </c>
      <c r="H2685" s="27" t="str">
        <f>TEXT(StockData[[#This Row],[Date]],"mmm yyyy")</f>
        <v>Oct 2014</v>
      </c>
      <c r="I2685" s="2">
        <f>StockData[[#This Row],[high]] - StockData[[#This Row],[low]]</f>
        <v>6.8299999999999841</v>
      </c>
      <c r="J2685" s="27" t="str">
        <f>IF(StockData[[#This Row],[high]]=_xlfn.MAXIFS(StockData[high],StockData[Date],"&lt;="&amp;StockData[[#This Row],[Date]]),"New High","Repeat")</f>
        <v>Repeat</v>
      </c>
      <c r="K2685" s="27" t="str">
        <f>IF(StockData[[#This Row],[Spread]]&lt;5,"Low",IF(StockData[[#This Row],[Spread]]&lt;=15,"Medium","High"))</f>
        <v>Medium</v>
      </c>
      <c r="L2685" s="27" t="str">
        <f>IF(StockData[[#This Row],[Spread]] &gt; AVERAGE(StockData[Spread]) * 1.2, "High", IF(StockData[[#This Row],[Spread]] &lt; AVERAGE(StockData[Spread]) * 0.8, "Low", "Medium"))</f>
        <v>Low</v>
      </c>
      <c r="M2685" s="13">
        <f>(StockData[[#This Row],[close]] - StockData[[#This Row],[open]] )/ StockData[[#This Row],[open]]</f>
        <v>-8.9626484840687991E-3</v>
      </c>
      <c r="N2685" s="27">
        <f>IF(StockData[[#This Row],[change%]] &gt; 0.02, 0.9, IF(StockData[[#This Row],[change%]] &lt; -0.02, -0.9, 0))</f>
        <v>0</v>
      </c>
      <c r="O2685" s="27" t="str">
        <f>IF(StockData[[#This Row],[sentiment score]] &gt; 0.5, "Positive", IF(StockData[[#This Row],[sentiment score]] &lt; -0.5, "Negative", "Neutral"))</f>
        <v>Neutral</v>
      </c>
    </row>
    <row r="2686" spans="1:15" x14ac:dyDescent="0.3">
      <c r="A2686" s="1">
        <v>41933</v>
      </c>
      <c r="B2686" s="2">
        <v>234.27</v>
      </c>
      <c r="C2686" s="2">
        <v>235.39</v>
      </c>
      <c r="D2686" s="2">
        <v>230.8</v>
      </c>
      <c r="E2686" s="2">
        <v>235.34</v>
      </c>
      <c r="F2686" s="2">
        <v>4130345</v>
      </c>
      <c r="G2686" s="27" t="str">
        <f>TEXT(StockData[[#This Row],[Date]],"dddd")</f>
        <v>Tuesday</v>
      </c>
      <c r="H2686" s="27" t="str">
        <f>TEXT(StockData[[#This Row],[Date]],"mmm yyyy")</f>
        <v>Oct 2014</v>
      </c>
      <c r="I2686" s="2">
        <f>StockData[[#This Row],[high]] - StockData[[#This Row],[low]]</f>
        <v>4.589999999999975</v>
      </c>
      <c r="J2686" s="27" t="str">
        <f>IF(StockData[[#This Row],[high]]=_xlfn.MAXIFS(StockData[high],StockData[Date],"&lt;="&amp;StockData[[#This Row],[Date]]),"New High","Repeat")</f>
        <v>Repeat</v>
      </c>
      <c r="K2686" s="27" t="str">
        <f>IF(StockData[[#This Row],[Spread]]&lt;5,"Low",IF(StockData[[#This Row],[Spread]]&lt;=15,"Medium","High"))</f>
        <v>Low</v>
      </c>
      <c r="L2686" s="27" t="str">
        <f>IF(StockData[[#This Row],[Spread]] &gt; AVERAGE(StockData[Spread]) * 1.2, "High", IF(StockData[[#This Row],[Spread]] &lt; AVERAGE(StockData[Spread]) * 0.8, "Low", "Medium"))</f>
        <v>Low</v>
      </c>
      <c r="M2686" s="13">
        <f>(StockData[[#This Row],[close]] - StockData[[#This Row],[open]] )/ StockData[[#This Row],[open]]</f>
        <v>4.5673795193579766E-3</v>
      </c>
      <c r="N2686" s="27">
        <f>IF(StockData[[#This Row],[change%]] &gt; 0.02, 0.9, IF(StockData[[#This Row],[change%]] &lt; -0.02, -0.9, 0))</f>
        <v>0</v>
      </c>
      <c r="O2686" s="27" t="str">
        <f>IF(StockData[[#This Row],[sentiment score]] &gt; 0.5, "Positive", IF(StockData[[#This Row],[sentiment score]] &lt; -0.5, "Negative", "Neutral"))</f>
        <v>Neutral</v>
      </c>
    </row>
    <row r="2687" spans="1:15" x14ac:dyDescent="0.3">
      <c r="A2687" s="1">
        <v>41932</v>
      </c>
      <c r="B2687" s="2">
        <v>226.72</v>
      </c>
      <c r="C2687" s="2">
        <v>232.4</v>
      </c>
      <c r="D2687" s="2">
        <v>225.51</v>
      </c>
      <c r="E2687" s="2">
        <v>230.47</v>
      </c>
      <c r="F2687" s="2">
        <v>3499686</v>
      </c>
      <c r="G2687" s="27" t="str">
        <f>TEXT(StockData[[#This Row],[Date]],"dddd")</f>
        <v>Monday</v>
      </c>
      <c r="H2687" s="27" t="str">
        <f>TEXT(StockData[[#This Row],[Date]],"mmm yyyy")</f>
        <v>Oct 2014</v>
      </c>
      <c r="I2687" s="2">
        <f>StockData[[#This Row],[high]] - StockData[[#This Row],[low]]</f>
        <v>6.8900000000000148</v>
      </c>
      <c r="J2687" s="27" t="str">
        <f>IF(StockData[[#This Row],[high]]=_xlfn.MAXIFS(StockData[high],StockData[Date],"&lt;="&amp;StockData[[#This Row],[Date]]),"New High","Repeat")</f>
        <v>Repeat</v>
      </c>
      <c r="K2687" s="27" t="str">
        <f>IF(StockData[[#This Row],[Spread]]&lt;5,"Low",IF(StockData[[#This Row],[Spread]]&lt;=15,"Medium","High"))</f>
        <v>Medium</v>
      </c>
      <c r="L2687" s="27" t="str">
        <f>IF(StockData[[#This Row],[Spread]] &gt; AVERAGE(StockData[Spread]) * 1.2, "High", IF(StockData[[#This Row],[Spread]] &lt; AVERAGE(StockData[Spread]) * 0.8, "Low", "Medium"))</f>
        <v>Low</v>
      </c>
      <c r="M2687" s="13">
        <f>(StockData[[#This Row],[close]] - StockData[[#This Row],[open]] )/ StockData[[#This Row],[open]]</f>
        <v>1.6540225829216656E-2</v>
      </c>
      <c r="N2687" s="27">
        <f>IF(StockData[[#This Row],[change%]] &gt; 0.02, 0.9, IF(StockData[[#This Row],[change%]] &lt; -0.02, -0.9, 0))</f>
        <v>0</v>
      </c>
      <c r="O2687" s="27" t="str">
        <f>IF(StockData[[#This Row],[sentiment score]] &gt; 0.5, "Positive", IF(StockData[[#This Row],[sentiment score]] &lt; -0.5, "Negative", "Neutral"))</f>
        <v>Neutral</v>
      </c>
    </row>
    <row r="2688" spans="1:15" x14ac:dyDescent="0.3">
      <c r="A2688" s="1">
        <v>41929</v>
      </c>
      <c r="B2688" s="2">
        <v>233.38</v>
      </c>
      <c r="C2688" s="2">
        <v>234.77</v>
      </c>
      <c r="D2688" s="2">
        <v>226.55</v>
      </c>
      <c r="E2688" s="2">
        <v>227.48</v>
      </c>
      <c r="F2688" s="2">
        <v>10551850</v>
      </c>
      <c r="G2688" s="27" t="str">
        <f>TEXT(StockData[[#This Row],[Date]],"dddd")</f>
        <v>Friday</v>
      </c>
      <c r="H2688" s="27" t="str">
        <f>TEXT(StockData[[#This Row],[Date]],"mmm yyyy")</f>
        <v>Oct 2014</v>
      </c>
      <c r="I2688" s="2">
        <f>StockData[[#This Row],[high]] - StockData[[#This Row],[low]]</f>
        <v>8.2199999999999989</v>
      </c>
      <c r="J2688" s="27" t="str">
        <f>IF(StockData[[#This Row],[high]]=_xlfn.MAXIFS(StockData[high],StockData[Date],"&lt;="&amp;StockData[[#This Row],[Date]]),"New High","Repeat")</f>
        <v>Repeat</v>
      </c>
      <c r="K2688" s="27" t="str">
        <f>IF(StockData[[#This Row],[Spread]]&lt;5,"Low",IF(StockData[[#This Row],[Spread]]&lt;=15,"Medium","High"))</f>
        <v>Medium</v>
      </c>
      <c r="L2688" s="27" t="str">
        <f>IF(StockData[[#This Row],[Spread]] &gt; AVERAGE(StockData[Spread]) * 1.2, "High", IF(StockData[[#This Row],[Spread]] &lt; AVERAGE(StockData[Spread]) * 0.8, "Low", "Medium"))</f>
        <v>Low</v>
      </c>
      <c r="M2688" s="13">
        <f>(StockData[[#This Row],[close]] - StockData[[#This Row],[open]] )/ StockData[[#This Row],[open]]</f>
        <v>-2.5280658154083493E-2</v>
      </c>
      <c r="N2688" s="27">
        <f>IF(StockData[[#This Row],[change%]] &gt; 0.02, 0.9, IF(StockData[[#This Row],[change%]] &lt; -0.02, -0.9, 0))</f>
        <v>-0.9</v>
      </c>
      <c r="O2688" s="27" t="str">
        <f>IF(StockData[[#This Row],[sentiment score]] &gt; 0.5, "Positive", IF(StockData[[#This Row],[sentiment score]] &lt; -0.5, "Negative", "Neutral"))</f>
        <v>Negative</v>
      </c>
    </row>
    <row r="2689" spans="1:15" x14ac:dyDescent="0.3">
      <c r="A2689" s="1">
        <v>41928</v>
      </c>
      <c r="B2689" s="2">
        <v>219.72</v>
      </c>
      <c r="C2689" s="2">
        <v>229.92</v>
      </c>
      <c r="D2689" s="2">
        <v>219.1</v>
      </c>
      <c r="E2689" s="2">
        <v>226.35</v>
      </c>
      <c r="F2689" s="2">
        <v>5404565</v>
      </c>
      <c r="G2689" s="27" t="str">
        <f>TEXT(StockData[[#This Row],[Date]],"dddd")</f>
        <v>Thursday</v>
      </c>
      <c r="H2689" s="27" t="str">
        <f>TEXT(StockData[[#This Row],[Date]],"mmm yyyy")</f>
        <v>Oct 2014</v>
      </c>
      <c r="I2689" s="2">
        <f>StockData[[#This Row],[high]] - StockData[[#This Row],[low]]</f>
        <v>10.819999999999993</v>
      </c>
      <c r="J2689" s="27" t="str">
        <f>IF(StockData[[#This Row],[high]]=_xlfn.MAXIFS(StockData[high],StockData[Date],"&lt;="&amp;StockData[[#This Row],[Date]]),"New High","Repeat")</f>
        <v>Repeat</v>
      </c>
      <c r="K2689" s="27" t="str">
        <f>IF(StockData[[#This Row],[Spread]]&lt;5,"Low",IF(StockData[[#This Row],[Spread]]&lt;=15,"Medium","High"))</f>
        <v>Medium</v>
      </c>
      <c r="L2689" s="27" t="str">
        <f>IF(StockData[[#This Row],[Spread]] &gt; AVERAGE(StockData[Spread]) * 1.2, "High", IF(StockData[[#This Row],[Spread]] &lt; AVERAGE(StockData[Spread]) * 0.8, "Low", "Medium"))</f>
        <v>Low</v>
      </c>
      <c r="M2689" s="13">
        <f>(StockData[[#This Row],[close]] - StockData[[#This Row],[open]] )/ StockData[[#This Row],[open]]</f>
        <v>3.0174767886400854E-2</v>
      </c>
      <c r="N2689" s="27">
        <f>IF(StockData[[#This Row],[change%]] &gt; 0.02, 0.9, IF(StockData[[#This Row],[change%]] &lt; -0.02, -0.9, 0))</f>
        <v>0.9</v>
      </c>
      <c r="O2689" s="27" t="str">
        <f>IF(StockData[[#This Row],[sentiment score]] &gt; 0.5, "Positive", IF(StockData[[#This Row],[sentiment score]] &lt; -0.5, "Negative", "Neutral"))</f>
        <v>Positive</v>
      </c>
    </row>
    <row r="2690" spans="1:15" x14ac:dyDescent="0.3">
      <c r="A2690" s="1">
        <v>41927</v>
      </c>
      <c r="B2690" s="2">
        <v>220</v>
      </c>
      <c r="C2690" s="2">
        <v>230.99</v>
      </c>
      <c r="D2690" s="2">
        <v>217.32</v>
      </c>
      <c r="E2690" s="2">
        <v>229.7</v>
      </c>
      <c r="F2690" s="2">
        <v>9151648</v>
      </c>
      <c r="G2690" s="27" t="str">
        <f>TEXT(StockData[[#This Row],[Date]],"dddd")</f>
        <v>Wednesday</v>
      </c>
      <c r="H2690" s="27" t="str">
        <f>TEXT(StockData[[#This Row],[Date]],"mmm yyyy")</f>
        <v>Oct 2014</v>
      </c>
      <c r="I2690" s="2">
        <f>StockData[[#This Row],[high]] - StockData[[#This Row],[low]]</f>
        <v>13.670000000000016</v>
      </c>
      <c r="J2690" s="27" t="str">
        <f>IF(StockData[[#This Row],[high]]=_xlfn.MAXIFS(StockData[high],StockData[Date],"&lt;="&amp;StockData[[#This Row],[Date]]),"New High","Repeat")</f>
        <v>Repeat</v>
      </c>
      <c r="K2690" s="27" t="str">
        <f>IF(StockData[[#This Row],[Spread]]&lt;5,"Low",IF(StockData[[#This Row],[Spread]]&lt;=15,"Medium","High"))</f>
        <v>Medium</v>
      </c>
      <c r="L2690" s="27" t="str">
        <f>IF(StockData[[#This Row],[Spread]] &gt; AVERAGE(StockData[Spread]) * 1.2, "High", IF(StockData[[#This Row],[Spread]] &lt; AVERAGE(StockData[Spread]) * 0.8, "Low", "Medium"))</f>
        <v>Medium</v>
      </c>
      <c r="M2690" s="13">
        <f>(StockData[[#This Row],[close]] - StockData[[#This Row],[open]] )/ StockData[[#This Row],[open]]</f>
        <v>4.4090909090909042E-2</v>
      </c>
      <c r="N2690" s="27">
        <f>IF(StockData[[#This Row],[change%]] &gt; 0.02, 0.9, IF(StockData[[#This Row],[change%]] &lt; -0.02, -0.9, 0))</f>
        <v>0.9</v>
      </c>
      <c r="O2690" s="27" t="str">
        <f>IF(StockData[[#This Row],[sentiment score]] &gt; 0.5, "Positive", IF(StockData[[#This Row],[sentiment score]] &lt; -0.5, "Negative", "Neutral"))</f>
        <v>Positive</v>
      </c>
    </row>
    <row r="2691" spans="1:15" x14ac:dyDescent="0.3">
      <c r="A2691" s="1">
        <v>41926</v>
      </c>
      <c r="B2691" s="2">
        <v>228.25</v>
      </c>
      <c r="C2691" s="2">
        <v>232.47</v>
      </c>
      <c r="D2691" s="2">
        <v>223</v>
      </c>
      <c r="E2691" s="2">
        <v>227.06</v>
      </c>
      <c r="F2691" s="2">
        <v>7112339</v>
      </c>
      <c r="G2691" s="27" t="str">
        <f>TEXT(StockData[[#This Row],[Date]],"dddd")</f>
        <v>Tuesday</v>
      </c>
      <c r="H2691" s="27" t="str">
        <f>TEXT(StockData[[#This Row],[Date]],"mmm yyyy")</f>
        <v>Oct 2014</v>
      </c>
      <c r="I2691" s="2">
        <f>StockData[[#This Row],[high]] - StockData[[#This Row],[low]]</f>
        <v>9.4699999999999989</v>
      </c>
      <c r="J2691" s="27" t="str">
        <f>IF(StockData[[#This Row],[high]]=_xlfn.MAXIFS(StockData[high],StockData[Date],"&lt;="&amp;StockData[[#This Row],[Date]]),"New High","Repeat")</f>
        <v>Repeat</v>
      </c>
      <c r="K2691" s="27" t="str">
        <f>IF(StockData[[#This Row],[Spread]]&lt;5,"Low",IF(StockData[[#This Row],[Spread]]&lt;=15,"Medium","High"))</f>
        <v>Medium</v>
      </c>
      <c r="L2691" s="27" t="str">
        <f>IF(StockData[[#This Row],[Spread]] &gt; AVERAGE(StockData[Spread]) * 1.2, "High", IF(StockData[[#This Row],[Spread]] &lt; AVERAGE(StockData[Spread]) * 0.8, "Low", "Medium"))</f>
        <v>Low</v>
      </c>
      <c r="M2691" s="13">
        <f>(StockData[[#This Row],[close]] - StockData[[#This Row],[open]] )/ StockData[[#This Row],[open]]</f>
        <v>-5.2135815991237577E-3</v>
      </c>
      <c r="N2691" s="27">
        <f>IF(StockData[[#This Row],[change%]] &gt; 0.02, 0.9, IF(StockData[[#This Row],[change%]] &lt; -0.02, -0.9, 0))</f>
        <v>0</v>
      </c>
      <c r="O2691" s="27" t="str">
        <f>IF(StockData[[#This Row],[sentiment score]] &gt; 0.5, "Positive", IF(StockData[[#This Row],[sentiment score]] &lt; -0.5, "Negative", "Neutral"))</f>
        <v>Neutral</v>
      </c>
    </row>
    <row r="2692" spans="1:15" x14ac:dyDescent="0.3">
      <c r="A2692" s="1">
        <v>41925</v>
      </c>
      <c r="B2692" s="2">
        <v>238.57</v>
      </c>
      <c r="C2692" s="2">
        <v>238.96279999999999</v>
      </c>
      <c r="D2692" s="2">
        <v>221</v>
      </c>
      <c r="E2692" s="2">
        <v>224.59</v>
      </c>
      <c r="F2692" s="2">
        <v>11276552</v>
      </c>
      <c r="G2692" s="27" t="str">
        <f>TEXT(StockData[[#This Row],[Date]],"dddd")</f>
        <v>Monday</v>
      </c>
      <c r="H2692" s="27" t="str">
        <f>TEXT(StockData[[#This Row],[Date]],"mmm yyyy")</f>
        <v>Oct 2014</v>
      </c>
      <c r="I2692" s="2">
        <f>StockData[[#This Row],[high]] - StockData[[#This Row],[low]]</f>
        <v>17.962799999999987</v>
      </c>
      <c r="J2692" s="27" t="str">
        <f>IF(StockData[[#This Row],[high]]=_xlfn.MAXIFS(StockData[high],StockData[Date],"&lt;="&amp;StockData[[#This Row],[Date]]),"New High","Repeat")</f>
        <v>Repeat</v>
      </c>
      <c r="K2692" s="27" t="str">
        <f>IF(StockData[[#This Row],[Spread]]&lt;5,"Low",IF(StockData[[#This Row],[Spread]]&lt;=15,"Medium","High"))</f>
        <v>High</v>
      </c>
      <c r="L2692" s="27" t="str">
        <f>IF(StockData[[#This Row],[Spread]] &gt; AVERAGE(StockData[Spread]) * 1.2, "High", IF(StockData[[#This Row],[Spread]] &lt; AVERAGE(StockData[Spread]) * 0.8, "Low", "Medium"))</f>
        <v>High</v>
      </c>
      <c r="M2692" s="13">
        <f>(StockData[[#This Row],[close]] - StockData[[#This Row],[open]] )/ StockData[[#This Row],[open]]</f>
        <v>-5.8599153288343003E-2</v>
      </c>
      <c r="N2692" s="27">
        <f>IF(StockData[[#This Row],[change%]] &gt; 0.02, 0.9, IF(StockData[[#This Row],[change%]] &lt; -0.02, -0.9, 0))</f>
        <v>-0.9</v>
      </c>
      <c r="O2692" s="27" t="str">
        <f>IF(StockData[[#This Row],[sentiment score]] &gt; 0.5, "Positive", IF(StockData[[#This Row],[sentiment score]] &lt; -0.5, "Negative", "Neutral"))</f>
        <v>Negative</v>
      </c>
    </row>
    <row r="2693" spans="1:15" x14ac:dyDescent="0.3">
      <c r="A2693" s="1">
        <v>41922</v>
      </c>
      <c r="B2693" s="2">
        <v>244.64</v>
      </c>
      <c r="C2693" s="2">
        <v>245.89</v>
      </c>
      <c r="D2693" s="2">
        <v>235.2</v>
      </c>
      <c r="E2693" s="2">
        <v>236.91</v>
      </c>
      <c r="F2693" s="2">
        <v>12898275</v>
      </c>
      <c r="G2693" s="27" t="str">
        <f>TEXT(StockData[[#This Row],[Date]],"dddd")</f>
        <v>Friday</v>
      </c>
      <c r="H2693" s="27" t="str">
        <f>TEXT(StockData[[#This Row],[Date]],"mmm yyyy")</f>
        <v>Oct 2014</v>
      </c>
      <c r="I2693" s="2">
        <f>StockData[[#This Row],[high]] - StockData[[#This Row],[low]]</f>
        <v>10.689999999999998</v>
      </c>
      <c r="J2693" s="27" t="str">
        <f>IF(StockData[[#This Row],[high]]=_xlfn.MAXIFS(StockData[high],StockData[Date],"&lt;="&amp;StockData[[#This Row],[Date]]),"New High","Repeat")</f>
        <v>Repeat</v>
      </c>
      <c r="K2693" s="27" t="str">
        <f>IF(StockData[[#This Row],[Spread]]&lt;5,"Low",IF(StockData[[#This Row],[Spread]]&lt;=15,"Medium","High"))</f>
        <v>Medium</v>
      </c>
      <c r="L2693" s="27" t="str">
        <f>IF(StockData[[#This Row],[Spread]] &gt; AVERAGE(StockData[Spread]) * 1.2, "High", IF(StockData[[#This Row],[Spread]] &lt; AVERAGE(StockData[Spread]) * 0.8, "Low", "Medium"))</f>
        <v>Low</v>
      </c>
      <c r="M2693" s="13">
        <f>(StockData[[#This Row],[close]] - StockData[[#This Row],[open]] )/ StockData[[#This Row],[open]]</f>
        <v>-3.1597449313276613E-2</v>
      </c>
      <c r="N2693" s="27">
        <f>IF(StockData[[#This Row],[change%]] &gt; 0.02, 0.9, IF(StockData[[#This Row],[change%]] &lt; -0.02, -0.9, 0))</f>
        <v>-0.9</v>
      </c>
      <c r="O2693" s="27" t="str">
        <f>IF(StockData[[#This Row],[sentiment score]] &gt; 0.5, "Positive", IF(StockData[[#This Row],[sentiment score]] &lt; -0.5, "Negative", "Neutral"))</f>
        <v>Negative</v>
      </c>
    </row>
    <row r="2694" spans="1:15" x14ac:dyDescent="0.3">
      <c r="A2694" s="1">
        <v>41921</v>
      </c>
      <c r="B2694" s="2">
        <v>262.25</v>
      </c>
      <c r="C2694" s="2">
        <v>265.54000000000002</v>
      </c>
      <c r="D2694" s="2">
        <v>254.4</v>
      </c>
      <c r="E2694" s="2">
        <v>257.01</v>
      </c>
      <c r="F2694" s="2">
        <v>7361316</v>
      </c>
      <c r="G2694" s="27" t="str">
        <f>TEXT(StockData[[#This Row],[Date]],"dddd")</f>
        <v>Thursday</v>
      </c>
      <c r="H2694" s="27" t="str">
        <f>TEXT(StockData[[#This Row],[Date]],"mmm yyyy")</f>
        <v>Oct 2014</v>
      </c>
      <c r="I2694" s="2">
        <f>StockData[[#This Row],[high]] - StockData[[#This Row],[low]]</f>
        <v>11.140000000000015</v>
      </c>
      <c r="J2694" s="27" t="str">
        <f>IF(StockData[[#This Row],[high]]=_xlfn.MAXIFS(StockData[high],StockData[Date],"&lt;="&amp;StockData[[#This Row],[Date]]),"New High","Repeat")</f>
        <v>Repeat</v>
      </c>
      <c r="K2694" s="27" t="str">
        <f>IF(StockData[[#This Row],[Spread]]&lt;5,"Low",IF(StockData[[#This Row],[Spread]]&lt;=15,"Medium","High"))</f>
        <v>Medium</v>
      </c>
      <c r="L2694" s="27" t="str">
        <f>IF(StockData[[#This Row],[Spread]] &gt; AVERAGE(StockData[Spread]) * 1.2, "High", IF(StockData[[#This Row],[Spread]] &lt; AVERAGE(StockData[Spread]) * 0.8, "Low", "Medium"))</f>
        <v>Medium</v>
      </c>
      <c r="M2694" s="13">
        <f>(StockData[[#This Row],[close]] - StockData[[#This Row],[open]] )/ StockData[[#This Row],[open]]</f>
        <v>-1.9980934223069624E-2</v>
      </c>
      <c r="N2694" s="27">
        <f>IF(StockData[[#This Row],[change%]] &gt; 0.02, 0.9, IF(StockData[[#This Row],[change%]] &lt; -0.02, -0.9, 0))</f>
        <v>0</v>
      </c>
      <c r="O2694" s="27" t="str">
        <f>IF(StockData[[#This Row],[sentiment score]] &gt; 0.5, "Positive", IF(StockData[[#This Row],[sentiment score]] &lt; -0.5, "Negative", "Neutral"))</f>
        <v>Neutral</v>
      </c>
    </row>
    <row r="2695" spans="1:15" x14ac:dyDescent="0.3">
      <c r="A2695" s="1">
        <v>41920</v>
      </c>
      <c r="B2695" s="2">
        <v>260.10000000000002</v>
      </c>
      <c r="C2695" s="2">
        <v>262.88</v>
      </c>
      <c r="D2695" s="2">
        <v>252.64</v>
      </c>
      <c r="E2695" s="2">
        <v>259.27999999999997</v>
      </c>
      <c r="F2695" s="2">
        <v>5062615</v>
      </c>
      <c r="G2695" s="27" t="str">
        <f>TEXT(StockData[[#This Row],[Date]],"dddd")</f>
        <v>Wednesday</v>
      </c>
      <c r="H2695" s="27" t="str">
        <f>TEXT(StockData[[#This Row],[Date]],"mmm yyyy")</f>
        <v>Oct 2014</v>
      </c>
      <c r="I2695" s="2">
        <f>StockData[[#This Row],[high]] - StockData[[#This Row],[low]]</f>
        <v>10.240000000000009</v>
      </c>
      <c r="J2695" s="27" t="str">
        <f>IF(StockData[[#This Row],[high]]=_xlfn.MAXIFS(StockData[high],StockData[Date],"&lt;="&amp;StockData[[#This Row],[Date]]),"New High","Repeat")</f>
        <v>Repeat</v>
      </c>
      <c r="K2695" s="27" t="str">
        <f>IF(StockData[[#This Row],[Spread]]&lt;5,"Low",IF(StockData[[#This Row],[Spread]]&lt;=15,"Medium","High"))</f>
        <v>Medium</v>
      </c>
      <c r="L2695" s="27" t="str">
        <f>IF(StockData[[#This Row],[Spread]] &gt; AVERAGE(StockData[Spread]) * 1.2, "High", IF(StockData[[#This Row],[Spread]] &lt; AVERAGE(StockData[Spread]) * 0.8, "Low", "Medium"))</f>
        <v>Low</v>
      </c>
      <c r="M2695" s="13">
        <f>(StockData[[#This Row],[close]] - StockData[[#This Row],[open]] )/ StockData[[#This Row],[open]]</f>
        <v>-3.1526336024607841E-3</v>
      </c>
      <c r="N2695" s="27">
        <f>IF(StockData[[#This Row],[change%]] &gt; 0.02, 0.9, IF(StockData[[#This Row],[change%]] &lt; -0.02, -0.9, 0))</f>
        <v>0</v>
      </c>
      <c r="O2695" s="27" t="str">
        <f>IF(StockData[[#This Row],[sentiment score]] &gt; 0.5, "Positive", IF(StockData[[#This Row],[sentiment score]] &lt; -0.5, "Negative", "Neutral"))</f>
        <v>Neutral</v>
      </c>
    </row>
    <row r="2696" spans="1:15" x14ac:dyDescent="0.3">
      <c r="A2696" s="1">
        <v>41919</v>
      </c>
      <c r="B2696" s="2">
        <v>258.52999999999997</v>
      </c>
      <c r="C2696" s="2">
        <v>261.45999999999998</v>
      </c>
      <c r="D2696" s="2">
        <v>255.73</v>
      </c>
      <c r="E2696" s="2">
        <v>259.57</v>
      </c>
      <c r="F2696" s="2">
        <v>4491569</v>
      </c>
      <c r="G2696" s="27" t="str">
        <f>TEXT(StockData[[#This Row],[Date]],"dddd")</f>
        <v>Tuesday</v>
      </c>
      <c r="H2696" s="27" t="str">
        <f>TEXT(StockData[[#This Row],[Date]],"mmm yyyy")</f>
        <v>Oct 2014</v>
      </c>
      <c r="I2696" s="2">
        <f>StockData[[#This Row],[high]] - StockData[[#This Row],[low]]</f>
        <v>5.7299999999999898</v>
      </c>
      <c r="J2696" s="27" t="str">
        <f>IF(StockData[[#This Row],[high]]=_xlfn.MAXIFS(StockData[high],StockData[Date],"&lt;="&amp;StockData[[#This Row],[Date]]),"New High","Repeat")</f>
        <v>Repeat</v>
      </c>
      <c r="K2696" s="27" t="str">
        <f>IF(StockData[[#This Row],[Spread]]&lt;5,"Low",IF(StockData[[#This Row],[Spread]]&lt;=15,"Medium","High"))</f>
        <v>Medium</v>
      </c>
      <c r="L2696" s="27" t="str">
        <f>IF(StockData[[#This Row],[Spread]] &gt; AVERAGE(StockData[Spread]) * 1.2, "High", IF(StockData[[#This Row],[Spread]] &lt; AVERAGE(StockData[Spread]) * 0.8, "Low", "Medium"))</f>
        <v>Low</v>
      </c>
      <c r="M2696" s="13">
        <f>(StockData[[#This Row],[close]] - StockData[[#This Row],[open]] )/ StockData[[#This Row],[open]]</f>
        <v>4.0227439755541735E-3</v>
      </c>
      <c r="N2696" s="27">
        <f>IF(StockData[[#This Row],[change%]] &gt; 0.02, 0.9, IF(StockData[[#This Row],[change%]] &lt; -0.02, -0.9, 0))</f>
        <v>0</v>
      </c>
      <c r="O2696" s="27" t="str">
        <f>IF(StockData[[#This Row],[sentiment score]] &gt; 0.5, "Positive", IF(StockData[[#This Row],[sentiment score]] &lt; -0.5, "Negative", "Neutral"))</f>
        <v>Neutral</v>
      </c>
    </row>
    <row r="2697" spans="1:15" x14ac:dyDescent="0.3">
      <c r="A2697" s="1">
        <v>41918</v>
      </c>
      <c r="B2697" s="2">
        <v>259.13</v>
      </c>
      <c r="C2697" s="2">
        <v>262.49</v>
      </c>
      <c r="D2697" s="2">
        <v>257.8</v>
      </c>
      <c r="E2697" s="2">
        <v>260.62</v>
      </c>
      <c r="F2697" s="2">
        <v>7719055</v>
      </c>
      <c r="G2697" s="27" t="str">
        <f>TEXT(StockData[[#This Row],[Date]],"dddd")</f>
        <v>Monday</v>
      </c>
      <c r="H2697" s="27" t="str">
        <f>TEXT(StockData[[#This Row],[Date]],"mmm yyyy")</f>
        <v>Oct 2014</v>
      </c>
      <c r="I2697" s="2">
        <f>StockData[[#This Row],[high]] - StockData[[#This Row],[low]]</f>
        <v>4.6899999999999977</v>
      </c>
      <c r="J2697" s="27" t="str">
        <f>IF(StockData[[#This Row],[high]]=_xlfn.MAXIFS(StockData[high],StockData[Date],"&lt;="&amp;StockData[[#This Row],[Date]]),"New High","Repeat")</f>
        <v>Repeat</v>
      </c>
      <c r="K2697" s="27" t="str">
        <f>IF(StockData[[#This Row],[Spread]]&lt;5,"Low",IF(StockData[[#This Row],[Spread]]&lt;=15,"Medium","High"))</f>
        <v>Low</v>
      </c>
      <c r="L2697" s="27" t="str">
        <f>IF(StockData[[#This Row],[Spread]] &gt; AVERAGE(StockData[Spread]) * 1.2, "High", IF(StockData[[#This Row],[Spread]] &lt; AVERAGE(StockData[Spread]) * 0.8, "Low", "Medium"))</f>
        <v>Low</v>
      </c>
      <c r="M2697" s="13">
        <f>(StockData[[#This Row],[close]] - StockData[[#This Row],[open]] )/ StockData[[#This Row],[open]]</f>
        <v>5.7500096476672292E-3</v>
      </c>
      <c r="N2697" s="27">
        <f>IF(StockData[[#This Row],[change%]] &gt; 0.02, 0.9, IF(StockData[[#This Row],[change%]] &lt; -0.02, -0.9, 0))</f>
        <v>0</v>
      </c>
      <c r="O2697" s="27" t="str">
        <f>IF(StockData[[#This Row],[sentiment score]] &gt; 0.5, "Positive", IF(StockData[[#This Row],[sentiment score]] &lt; -0.5, "Negative", "Neutral"))</f>
        <v>Neutral</v>
      </c>
    </row>
    <row r="2698" spans="1:15" x14ac:dyDescent="0.3">
      <c r="A2698" s="1">
        <v>41915</v>
      </c>
      <c r="B2698" s="2">
        <v>253.06</v>
      </c>
      <c r="C2698" s="2">
        <v>256.5</v>
      </c>
      <c r="D2698" s="2">
        <v>251.03299999999999</v>
      </c>
      <c r="E2698" s="2">
        <v>255.21</v>
      </c>
      <c r="F2698" s="2">
        <v>5408665</v>
      </c>
      <c r="G2698" s="27" t="str">
        <f>TEXT(StockData[[#This Row],[Date]],"dddd")</f>
        <v>Friday</v>
      </c>
      <c r="H2698" s="27" t="str">
        <f>TEXT(StockData[[#This Row],[Date]],"mmm yyyy")</f>
        <v>Oct 2014</v>
      </c>
      <c r="I2698" s="2">
        <f>StockData[[#This Row],[high]] - StockData[[#This Row],[low]]</f>
        <v>5.467000000000013</v>
      </c>
      <c r="J2698" s="27" t="str">
        <f>IF(StockData[[#This Row],[high]]=_xlfn.MAXIFS(StockData[high],StockData[Date],"&lt;="&amp;StockData[[#This Row],[Date]]),"New High","Repeat")</f>
        <v>Repeat</v>
      </c>
      <c r="K2698" s="27" t="str">
        <f>IF(StockData[[#This Row],[Spread]]&lt;5,"Low",IF(StockData[[#This Row],[Spread]]&lt;=15,"Medium","High"))</f>
        <v>Medium</v>
      </c>
      <c r="L2698" s="27" t="str">
        <f>IF(StockData[[#This Row],[Spread]] &gt; AVERAGE(StockData[Spread]) * 1.2, "High", IF(StockData[[#This Row],[Spread]] &lt; AVERAGE(StockData[Spread]) * 0.8, "Low", "Medium"))</f>
        <v>Low</v>
      </c>
      <c r="M2698" s="13">
        <f>(StockData[[#This Row],[close]] - StockData[[#This Row],[open]] )/ StockData[[#This Row],[open]]</f>
        <v>8.4960088516557557E-3</v>
      </c>
      <c r="N2698" s="27">
        <f>IF(StockData[[#This Row],[change%]] &gt; 0.02, 0.9, IF(StockData[[#This Row],[change%]] &lt; -0.02, -0.9, 0))</f>
        <v>0</v>
      </c>
      <c r="O2698" s="27" t="str">
        <f>IF(StockData[[#This Row],[sentiment score]] &gt; 0.5, "Positive", IF(StockData[[#This Row],[sentiment score]] &lt; -0.5, "Negative", "Neutral"))</f>
        <v>Neutral</v>
      </c>
    </row>
    <row r="2699" spans="1:15" x14ac:dyDescent="0.3">
      <c r="A2699" s="1">
        <v>41914</v>
      </c>
      <c r="B2699" s="2">
        <v>250.2</v>
      </c>
      <c r="C2699" s="2">
        <v>252.79</v>
      </c>
      <c r="D2699" s="2">
        <v>245.36</v>
      </c>
      <c r="E2699" s="2">
        <v>251.42</v>
      </c>
      <c r="F2699" s="2">
        <v>9002001</v>
      </c>
      <c r="G2699" s="27" t="str">
        <f>TEXT(StockData[[#This Row],[Date]],"dddd")</f>
        <v>Thursday</v>
      </c>
      <c r="H2699" s="27" t="str">
        <f>TEXT(StockData[[#This Row],[Date]],"mmm yyyy")</f>
        <v>Oct 2014</v>
      </c>
      <c r="I2699" s="2">
        <f>StockData[[#This Row],[high]] - StockData[[#This Row],[low]]</f>
        <v>7.4299999999999784</v>
      </c>
      <c r="J2699" s="27" t="str">
        <f>IF(StockData[[#This Row],[high]]=_xlfn.MAXIFS(StockData[high],StockData[Date],"&lt;="&amp;StockData[[#This Row],[Date]]),"New High","Repeat")</f>
        <v>Repeat</v>
      </c>
      <c r="K2699" s="27" t="str">
        <f>IF(StockData[[#This Row],[Spread]]&lt;5,"Low",IF(StockData[[#This Row],[Spread]]&lt;=15,"Medium","High"))</f>
        <v>Medium</v>
      </c>
      <c r="L2699" s="27" t="str">
        <f>IF(StockData[[#This Row],[Spread]] &gt; AVERAGE(StockData[Spread]) * 1.2, "High", IF(StockData[[#This Row],[Spread]] &lt; AVERAGE(StockData[Spread]) * 0.8, "Low", "Medium"))</f>
        <v>Low</v>
      </c>
      <c r="M2699" s="13">
        <f>(StockData[[#This Row],[close]] - StockData[[#This Row],[open]] )/ StockData[[#This Row],[open]]</f>
        <v>4.8760991207034326E-3</v>
      </c>
      <c r="N2699" s="27">
        <f>IF(StockData[[#This Row],[change%]] &gt; 0.02, 0.9, IF(StockData[[#This Row],[change%]] &lt; -0.02, -0.9, 0))</f>
        <v>0</v>
      </c>
      <c r="O2699" s="27" t="str">
        <f>IF(StockData[[#This Row],[sentiment score]] &gt; 0.5, "Positive", IF(StockData[[#This Row],[sentiment score]] &lt; -0.5, "Negative", "Neutral"))</f>
        <v>Neutral</v>
      </c>
    </row>
    <row r="2700" spans="1:15" x14ac:dyDescent="0.3">
      <c r="A2700" s="1">
        <v>41913</v>
      </c>
      <c r="B2700" s="2">
        <v>242.2</v>
      </c>
      <c r="C2700" s="2">
        <v>242.66</v>
      </c>
      <c r="D2700" s="2">
        <v>235.65</v>
      </c>
      <c r="E2700" s="2">
        <v>240.24</v>
      </c>
      <c r="F2700" s="2">
        <v>5946510</v>
      </c>
      <c r="G2700" s="27" t="str">
        <f>TEXT(StockData[[#This Row],[Date]],"dddd")</f>
        <v>Wednesday</v>
      </c>
      <c r="H2700" s="27" t="str">
        <f>TEXT(StockData[[#This Row],[Date]],"mmm yyyy")</f>
        <v>Oct 2014</v>
      </c>
      <c r="I2700" s="2">
        <f>StockData[[#This Row],[high]] - StockData[[#This Row],[low]]</f>
        <v>7.0099999999999909</v>
      </c>
      <c r="J2700" s="27" t="str">
        <f>IF(StockData[[#This Row],[high]]=_xlfn.MAXIFS(StockData[high],StockData[Date],"&lt;="&amp;StockData[[#This Row],[Date]]),"New High","Repeat")</f>
        <v>Repeat</v>
      </c>
      <c r="K2700" s="27" t="str">
        <f>IF(StockData[[#This Row],[Spread]]&lt;5,"Low",IF(StockData[[#This Row],[Spread]]&lt;=15,"Medium","High"))</f>
        <v>Medium</v>
      </c>
      <c r="L2700" s="27" t="str">
        <f>IF(StockData[[#This Row],[Spread]] &gt; AVERAGE(StockData[Spread]) * 1.2, "High", IF(StockData[[#This Row],[Spread]] &lt; AVERAGE(StockData[Spread]) * 0.8, "Low", "Medium"))</f>
        <v>Low</v>
      </c>
      <c r="M2700" s="13">
        <f>(StockData[[#This Row],[close]] - StockData[[#This Row],[open]] )/ StockData[[#This Row],[open]]</f>
        <v>-8.0924855491328641E-3</v>
      </c>
      <c r="N2700" s="27">
        <f>IF(StockData[[#This Row],[change%]] &gt; 0.02, 0.9, IF(StockData[[#This Row],[change%]] &lt; -0.02, -0.9, 0))</f>
        <v>0</v>
      </c>
      <c r="O2700" s="27" t="str">
        <f>IF(StockData[[#This Row],[sentiment score]] &gt; 0.5, "Positive", IF(StockData[[#This Row],[sentiment score]] &lt; -0.5, "Negative", "Neutral"))</f>
        <v>Neutral</v>
      </c>
    </row>
    <row r="2701" spans="1:15" x14ac:dyDescent="0.3">
      <c r="A2701" s="1">
        <v>41912</v>
      </c>
      <c r="B2701" s="2">
        <v>246.92</v>
      </c>
      <c r="C2701" s="2">
        <v>247.65</v>
      </c>
      <c r="D2701" s="2">
        <v>240.1249</v>
      </c>
      <c r="E2701" s="2">
        <v>242.68</v>
      </c>
      <c r="F2701" s="2">
        <v>4248127</v>
      </c>
      <c r="G2701" s="27" t="str">
        <f>TEXT(StockData[[#This Row],[Date]],"dddd")</f>
        <v>Tuesday</v>
      </c>
      <c r="H2701" s="27" t="str">
        <f>TEXT(StockData[[#This Row],[Date]],"mmm yyyy")</f>
        <v>Sep 2014</v>
      </c>
      <c r="I2701" s="2">
        <f>StockData[[#This Row],[high]] - StockData[[#This Row],[low]]</f>
        <v>7.525100000000009</v>
      </c>
      <c r="J2701" s="27" t="str">
        <f>IF(StockData[[#This Row],[high]]=_xlfn.MAXIFS(StockData[high],StockData[Date],"&lt;="&amp;StockData[[#This Row],[Date]]),"New High","Repeat")</f>
        <v>Repeat</v>
      </c>
      <c r="K2701" s="27" t="str">
        <f>IF(StockData[[#This Row],[Spread]]&lt;5,"Low",IF(StockData[[#This Row],[Spread]]&lt;=15,"Medium","High"))</f>
        <v>Medium</v>
      </c>
      <c r="L2701" s="27" t="str">
        <f>IF(StockData[[#This Row],[Spread]] &gt; AVERAGE(StockData[Spread]) * 1.2, "High", IF(StockData[[#This Row],[Spread]] &lt; AVERAGE(StockData[Spread]) * 0.8, "Low", "Medium"))</f>
        <v>Low</v>
      </c>
      <c r="M2701" s="13">
        <f>(StockData[[#This Row],[close]] - StockData[[#This Row],[open]] )/ StockData[[#This Row],[open]]</f>
        <v>-1.7171553539607892E-2</v>
      </c>
      <c r="N2701" s="27">
        <f>IF(StockData[[#This Row],[change%]] &gt; 0.02, 0.9, IF(StockData[[#This Row],[change%]] &lt; -0.02, -0.9, 0))</f>
        <v>0</v>
      </c>
      <c r="O2701" s="27" t="str">
        <f>IF(StockData[[#This Row],[sentiment score]] &gt; 0.5, "Positive", IF(StockData[[#This Row],[sentiment score]] &lt; -0.5, "Negative", "Neutral"))</f>
        <v>Neutral</v>
      </c>
    </row>
    <row r="2702" spans="1:15" x14ac:dyDescent="0.3">
      <c r="A2702" s="1">
        <v>41911</v>
      </c>
      <c r="B2702" s="2">
        <v>244</v>
      </c>
      <c r="C2702" s="2">
        <v>248.64</v>
      </c>
      <c r="D2702" s="2">
        <v>241.38</v>
      </c>
      <c r="E2702" s="2">
        <v>245.26</v>
      </c>
      <c r="F2702" s="2">
        <v>4854687</v>
      </c>
      <c r="G2702" s="27" t="str">
        <f>TEXT(StockData[[#This Row],[Date]],"dddd")</f>
        <v>Monday</v>
      </c>
      <c r="H2702" s="27" t="str">
        <f>TEXT(StockData[[#This Row],[Date]],"mmm yyyy")</f>
        <v>Sep 2014</v>
      </c>
      <c r="I2702" s="2">
        <f>StockData[[#This Row],[high]] - StockData[[#This Row],[low]]</f>
        <v>7.2599999999999909</v>
      </c>
      <c r="J2702" s="27" t="str">
        <f>IF(StockData[[#This Row],[high]]=_xlfn.MAXIFS(StockData[high],StockData[Date],"&lt;="&amp;StockData[[#This Row],[Date]]),"New High","Repeat")</f>
        <v>Repeat</v>
      </c>
      <c r="K2702" s="27" t="str">
        <f>IF(StockData[[#This Row],[Spread]]&lt;5,"Low",IF(StockData[[#This Row],[Spread]]&lt;=15,"Medium","High"))</f>
        <v>Medium</v>
      </c>
      <c r="L2702" s="27" t="str">
        <f>IF(StockData[[#This Row],[Spread]] &gt; AVERAGE(StockData[Spread]) * 1.2, "High", IF(StockData[[#This Row],[Spread]] &lt; AVERAGE(StockData[Spread]) * 0.8, "Low", "Medium"))</f>
        <v>Low</v>
      </c>
      <c r="M2702" s="13">
        <f>(StockData[[#This Row],[close]] - StockData[[#This Row],[open]] )/ StockData[[#This Row],[open]]</f>
        <v>5.1639344262294712E-3</v>
      </c>
      <c r="N2702" s="27">
        <f>IF(StockData[[#This Row],[change%]] &gt; 0.02, 0.9, IF(StockData[[#This Row],[change%]] &lt; -0.02, -0.9, 0))</f>
        <v>0</v>
      </c>
      <c r="O2702" s="27" t="str">
        <f>IF(StockData[[#This Row],[sentiment score]] &gt; 0.5, "Positive", IF(StockData[[#This Row],[sentiment score]] &lt; -0.5, "Negative", "Neutral"))</f>
        <v>Neutral</v>
      </c>
    </row>
    <row r="2703" spans="1:15" x14ac:dyDescent="0.3">
      <c r="A2703" s="1">
        <v>41908</v>
      </c>
      <c r="B2703" s="2">
        <v>248.25</v>
      </c>
      <c r="C2703" s="2">
        <v>249.73</v>
      </c>
      <c r="D2703" s="2">
        <v>246.07</v>
      </c>
      <c r="E2703" s="2">
        <v>246.6</v>
      </c>
      <c r="F2703" s="2">
        <v>3798841</v>
      </c>
      <c r="G2703" s="27" t="str">
        <f>TEXT(StockData[[#This Row],[Date]],"dddd")</f>
        <v>Friday</v>
      </c>
      <c r="H2703" s="27" t="str">
        <f>TEXT(StockData[[#This Row],[Date]],"mmm yyyy")</f>
        <v>Sep 2014</v>
      </c>
      <c r="I2703" s="2">
        <f>StockData[[#This Row],[high]] - StockData[[#This Row],[low]]</f>
        <v>3.6599999999999966</v>
      </c>
      <c r="J2703" s="27" t="str">
        <f>IF(StockData[[#This Row],[high]]=_xlfn.MAXIFS(StockData[high],StockData[Date],"&lt;="&amp;StockData[[#This Row],[Date]]),"New High","Repeat")</f>
        <v>Repeat</v>
      </c>
      <c r="K2703" s="27" t="str">
        <f>IF(StockData[[#This Row],[Spread]]&lt;5,"Low",IF(StockData[[#This Row],[Spread]]&lt;=15,"Medium","High"))</f>
        <v>Low</v>
      </c>
      <c r="L2703" s="27" t="str">
        <f>IF(StockData[[#This Row],[Spread]] &gt; AVERAGE(StockData[Spread]) * 1.2, "High", IF(StockData[[#This Row],[Spread]] &lt; AVERAGE(StockData[Spread]) * 0.8, "Low", "Medium"))</f>
        <v>Low</v>
      </c>
      <c r="M2703" s="13">
        <f>(StockData[[#This Row],[close]] - StockData[[#This Row],[open]] )/ StockData[[#This Row],[open]]</f>
        <v>-6.6465256797583307E-3</v>
      </c>
      <c r="N2703" s="27">
        <f>IF(StockData[[#This Row],[change%]] &gt; 0.02, 0.9, IF(StockData[[#This Row],[change%]] &lt; -0.02, -0.9, 0))</f>
        <v>0</v>
      </c>
      <c r="O2703" s="27" t="str">
        <f>IF(StockData[[#This Row],[sentiment score]] &gt; 0.5, "Positive", IF(StockData[[#This Row],[sentiment score]] &lt; -0.5, "Negative", "Neutral"))</f>
        <v>Neutral</v>
      </c>
    </row>
    <row r="2704" spans="1:15" x14ac:dyDescent="0.3">
      <c r="A2704" s="1">
        <v>41907</v>
      </c>
      <c r="B2704" s="2">
        <v>252.52</v>
      </c>
      <c r="C2704" s="2">
        <v>254.96</v>
      </c>
      <c r="D2704" s="2">
        <v>246.1</v>
      </c>
      <c r="E2704" s="2">
        <v>246.95</v>
      </c>
      <c r="F2704" s="2">
        <v>4828483</v>
      </c>
      <c r="G2704" s="27" t="str">
        <f>TEXT(StockData[[#This Row],[Date]],"dddd")</f>
        <v>Thursday</v>
      </c>
      <c r="H2704" s="27" t="str">
        <f>TEXT(StockData[[#This Row],[Date]],"mmm yyyy")</f>
        <v>Sep 2014</v>
      </c>
      <c r="I2704" s="2">
        <f>StockData[[#This Row],[high]] - StockData[[#This Row],[low]]</f>
        <v>8.8600000000000136</v>
      </c>
      <c r="J2704" s="27" t="str">
        <f>IF(StockData[[#This Row],[high]]=_xlfn.MAXIFS(StockData[high],StockData[Date],"&lt;="&amp;StockData[[#This Row],[Date]]),"New High","Repeat")</f>
        <v>Repeat</v>
      </c>
      <c r="K2704" s="27" t="str">
        <f>IF(StockData[[#This Row],[Spread]]&lt;5,"Low",IF(StockData[[#This Row],[Spread]]&lt;=15,"Medium","High"))</f>
        <v>Medium</v>
      </c>
      <c r="L2704" s="27" t="str">
        <f>IF(StockData[[#This Row],[Spread]] &gt; AVERAGE(StockData[Spread]) * 1.2, "High", IF(StockData[[#This Row],[Spread]] &lt; AVERAGE(StockData[Spread]) * 0.8, "Low", "Medium"))</f>
        <v>Low</v>
      </c>
      <c r="M2704" s="13">
        <f>(StockData[[#This Row],[close]] - StockData[[#This Row],[open]] )/ StockData[[#This Row],[open]]</f>
        <v>-2.2057658799303111E-2</v>
      </c>
      <c r="N2704" s="27">
        <f>IF(StockData[[#This Row],[change%]] &gt; 0.02, 0.9, IF(StockData[[#This Row],[change%]] &lt; -0.02, -0.9, 0))</f>
        <v>-0.9</v>
      </c>
      <c r="O2704" s="27" t="str">
        <f>IF(StockData[[#This Row],[sentiment score]] &gt; 0.5, "Positive", IF(StockData[[#This Row],[sentiment score]] &lt; -0.5, "Negative", "Neutral"))</f>
        <v>Negative</v>
      </c>
    </row>
    <row r="2705" spans="1:15" x14ac:dyDescent="0.3">
      <c r="A2705" s="1">
        <v>41906</v>
      </c>
      <c r="B2705" s="2">
        <v>251.12</v>
      </c>
      <c r="C2705" s="2">
        <v>252.84</v>
      </c>
      <c r="D2705" s="2">
        <v>247.04</v>
      </c>
      <c r="E2705" s="2">
        <v>252.14</v>
      </c>
      <c r="F2705" s="2">
        <v>3739005</v>
      </c>
      <c r="G2705" s="27" t="str">
        <f>TEXT(StockData[[#This Row],[Date]],"dddd")</f>
        <v>Wednesday</v>
      </c>
      <c r="H2705" s="27" t="str">
        <f>TEXT(StockData[[#This Row],[Date]],"mmm yyyy")</f>
        <v>Sep 2014</v>
      </c>
      <c r="I2705" s="2">
        <f>StockData[[#This Row],[high]] - StockData[[#This Row],[low]]</f>
        <v>5.8000000000000114</v>
      </c>
      <c r="J2705" s="27" t="str">
        <f>IF(StockData[[#This Row],[high]]=_xlfn.MAXIFS(StockData[high],StockData[Date],"&lt;="&amp;StockData[[#This Row],[Date]]),"New High","Repeat")</f>
        <v>Repeat</v>
      </c>
      <c r="K2705" s="27" t="str">
        <f>IF(StockData[[#This Row],[Spread]]&lt;5,"Low",IF(StockData[[#This Row],[Spread]]&lt;=15,"Medium","High"))</f>
        <v>Medium</v>
      </c>
      <c r="L2705" s="27" t="str">
        <f>IF(StockData[[#This Row],[Spread]] &gt; AVERAGE(StockData[Spread]) * 1.2, "High", IF(StockData[[#This Row],[Spread]] &lt; AVERAGE(StockData[Spread]) * 0.8, "Low", "Medium"))</f>
        <v>Low</v>
      </c>
      <c r="M2705" s="13">
        <f>(StockData[[#This Row],[close]] - StockData[[#This Row],[open]] )/ StockData[[#This Row],[open]]</f>
        <v>4.0618031220133076E-3</v>
      </c>
      <c r="N2705" s="27">
        <f>IF(StockData[[#This Row],[change%]] &gt; 0.02, 0.9, IF(StockData[[#This Row],[change%]] &lt; -0.02, -0.9, 0))</f>
        <v>0</v>
      </c>
      <c r="O2705" s="27" t="str">
        <f>IF(StockData[[#This Row],[sentiment score]] &gt; 0.5, "Positive", IF(StockData[[#This Row],[sentiment score]] &lt; -0.5, "Negative", "Neutral"))</f>
        <v>Neutral</v>
      </c>
    </row>
    <row r="2706" spans="1:15" x14ac:dyDescent="0.3">
      <c r="A2706" s="1">
        <v>41905</v>
      </c>
      <c r="B2706" s="2">
        <v>245.22</v>
      </c>
      <c r="C2706" s="2">
        <v>253.8</v>
      </c>
      <c r="D2706" s="2">
        <v>245</v>
      </c>
      <c r="E2706" s="2">
        <v>250.41</v>
      </c>
      <c r="F2706" s="2">
        <v>5658700</v>
      </c>
      <c r="G2706" s="27" t="str">
        <f>TEXT(StockData[[#This Row],[Date]],"dddd")</f>
        <v>Tuesday</v>
      </c>
      <c r="H2706" s="27" t="str">
        <f>TEXT(StockData[[#This Row],[Date]],"mmm yyyy")</f>
        <v>Sep 2014</v>
      </c>
      <c r="I2706" s="2">
        <f>StockData[[#This Row],[high]] - StockData[[#This Row],[low]]</f>
        <v>8.8000000000000114</v>
      </c>
      <c r="J2706" s="27" t="str">
        <f>IF(StockData[[#This Row],[high]]=_xlfn.MAXIFS(StockData[high],StockData[Date],"&lt;="&amp;StockData[[#This Row],[Date]]),"New High","Repeat")</f>
        <v>Repeat</v>
      </c>
      <c r="K2706" s="27" t="str">
        <f>IF(StockData[[#This Row],[Spread]]&lt;5,"Low",IF(StockData[[#This Row],[Spread]]&lt;=15,"Medium","High"))</f>
        <v>Medium</v>
      </c>
      <c r="L2706" s="27" t="str">
        <f>IF(StockData[[#This Row],[Spread]] &gt; AVERAGE(StockData[Spread]) * 1.2, "High", IF(StockData[[#This Row],[Spread]] &lt; AVERAGE(StockData[Spread]) * 0.8, "Low", "Medium"))</f>
        <v>Low</v>
      </c>
      <c r="M2706" s="13">
        <f>(StockData[[#This Row],[close]] - StockData[[#This Row],[open]] )/ StockData[[#This Row],[open]]</f>
        <v>2.1164668460973809E-2</v>
      </c>
      <c r="N2706" s="27">
        <f>IF(StockData[[#This Row],[change%]] &gt; 0.02, 0.9, IF(StockData[[#This Row],[change%]] &lt; -0.02, -0.9, 0))</f>
        <v>0.9</v>
      </c>
      <c r="O2706" s="27" t="str">
        <f>IF(StockData[[#This Row],[sentiment score]] &gt; 0.5, "Positive", IF(StockData[[#This Row],[sentiment score]] &lt; -0.5, "Negative", "Neutral"))</f>
        <v>Positive</v>
      </c>
    </row>
    <row r="2707" spans="1:15" x14ac:dyDescent="0.3">
      <c r="A2707" s="1">
        <v>41904</v>
      </c>
      <c r="B2707" s="2">
        <v>255</v>
      </c>
      <c r="C2707" s="2">
        <v>256.02</v>
      </c>
      <c r="D2707" s="2">
        <v>244.71</v>
      </c>
      <c r="E2707" s="2">
        <v>250.03</v>
      </c>
      <c r="F2707" s="2">
        <v>8214100</v>
      </c>
      <c r="G2707" s="27" t="str">
        <f>TEXT(StockData[[#This Row],[Date]],"dddd")</f>
        <v>Monday</v>
      </c>
      <c r="H2707" s="27" t="str">
        <f>TEXT(StockData[[#This Row],[Date]],"mmm yyyy")</f>
        <v>Sep 2014</v>
      </c>
      <c r="I2707" s="2">
        <f>StockData[[#This Row],[high]] - StockData[[#This Row],[low]]</f>
        <v>11.309999999999974</v>
      </c>
      <c r="J2707" s="27" t="str">
        <f>IF(StockData[[#This Row],[high]]=_xlfn.MAXIFS(StockData[high],StockData[Date],"&lt;="&amp;StockData[[#This Row],[Date]]),"New High","Repeat")</f>
        <v>Repeat</v>
      </c>
      <c r="K2707" s="27" t="str">
        <f>IF(StockData[[#This Row],[Spread]]&lt;5,"Low",IF(StockData[[#This Row],[Spread]]&lt;=15,"Medium","High"))</f>
        <v>Medium</v>
      </c>
      <c r="L2707" s="27" t="str">
        <f>IF(StockData[[#This Row],[Spread]] &gt; AVERAGE(StockData[Spread]) * 1.2, "High", IF(StockData[[#This Row],[Spread]] &lt; AVERAGE(StockData[Spread]) * 0.8, "Low", "Medium"))</f>
        <v>Medium</v>
      </c>
      <c r="M2707" s="13">
        <f>(StockData[[#This Row],[close]] - StockData[[#This Row],[open]] )/ StockData[[#This Row],[open]]</f>
        <v>-1.9490196078431367E-2</v>
      </c>
      <c r="N2707" s="27">
        <f>IF(StockData[[#This Row],[change%]] &gt; 0.02, 0.9, IF(StockData[[#This Row],[change%]] &lt; -0.02, -0.9, 0))</f>
        <v>0</v>
      </c>
      <c r="O2707" s="27" t="str">
        <f>IF(StockData[[#This Row],[sentiment score]] &gt; 0.5, "Positive", IF(StockData[[#This Row],[sentiment score]] &lt; -0.5, "Negative", "Neutral"))</f>
        <v>Neutral</v>
      </c>
    </row>
    <row r="2708" spans="1:15" x14ac:dyDescent="0.3">
      <c r="A2708" s="1">
        <v>41901</v>
      </c>
      <c r="B2708" s="2">
        <v>257.99</v>
      </c>
      <c r="C2708" s="2">
        <v>261.43</v>
      </c>
      <c r="D2708" s="2">
        <v>255.27</v>
      </c>
      <c r="E2708" s="2">
        <v>259.32</v>
      </c>
      <c r="F2708" s="2">
        <v>6810900</v>
      </c>
      <c r="G2708" s="27" t="str">
        <f>TEXT(StockData[[#This Row],[Date]],"dddd")</f>
        <v>Friday</v>
      </c>
      <c r="H2708" s="27" t="str">
        <f>TEXT(StockData[[#This Row],[Date]],"mmm yyyy")</f>
        <v>Sep 2014</v>
      </c>
      <c r="I2708" s="2">
        <f>StockData[[#This Row],[high]] - StockData[[#This Row],[low]]</f>
        <v>6.1599999999999966</v>
      </c>
      <c r="J2708" s="27" t="str">
        <f>IF(StockData[[#This Row],[high]]=_xlfn.MAXIFS(StockData[high],StockData[Date],"&lt;="&amp;StockData[[#This Row],[Date]]),"New High","Repeat")</f>
        <v>Repeat</v>
      </c>
      <c r="K2708" s="27" t="str">
        <f>IF(StockData[[#This Row],[Spread]]&lt;5,"Low",IF(StockData[[#This Row],[Spread]]&lt;=15,"Medium","High"))</f>
        <v>Medium</v>
      </c>
      <c r="L2708" s="27" t="str">
        <f>IF(StockData[[#This Row],[Spread]] &gt; AVERAGE(StockData[Spread]) * 1.2, "High", IF(StockData[[#This Row],[Spread]] &lt; AVERAGE(StockData[Spread]) * 0.8, "Low", "Medium"))</f>
        <v>Low</v>
      </c>
      <c r="M2708" s="13">
        <f>(StockData[[#This Row],[close]] - StockData[[#This Row],[open]] )/ StockData[[#This Row],[open]]</f>
        <v>5.1552385751385092E-3</v>
      </c>
      <c r="N2708" s="27">
        <f>IF(StockData[[#This Row],[change%]] &gt; 0.02, 0.9, IF(StockData[[#This Row],[change%]] &lt; -0.02, -0.9, 0))</f>
        <v>0</v>
      </c>
      <c r="O2708" s="27" t="str">
        <f>IF(StockData[[#This Row],[sentiment score]] &gt; 0.5, "Positive", IF(StockData[[#This Row],[sentiment score]] &lt; -0.5, "Negative", "Neutral"))</f>
        <v>Neutral</v>
      </c>
    </row>
    <row r="2709" spans="1:15" x14ac:dyDescent="0.3">
      <c r="A2709" s="1">
        <v>41900</v>
      </c>
      <c r="B2709" s="2">
        <v>263.36</v>
      </c>
      <c r="C2709" s="2">
        <v>265.60000000000002</v>
      </c>
      <c r="D2709" s="2">
        <v>262.32</v>
      </c>
      <c r="E2709" s="2">
        <v>263.82</v>
      </c>
      <c r="F2709" s="2">
        <v>3692600</v>
      </c>
      <c r="G2709" s="27" t="str">
        <f>TEXT(StockData[[#This Row],[Date]],"dddd")</f>
        <v>Thursday</v>
      </c>
      <c r="H2709" s="27" t="str">
        <f>TEXT(StockData[[#This Row],[Date]],"mmm yyyy")</f>
        <v>Sep 2014</v>
      </c>
      <c r="I2709" s="2">
        <f>StockData[[#This Row],[high]] - StockData[[#This Row],[low]]</f>
        <v>3.2800000000000296</v>
      </c>
      <c r="J2709" s="27" t="str">
        <f>IF(StockData[[#This Row],[high]]=_xlfn.MAXIFS(StockData[high],StockData[Date],"&lt;="&amp;StockData[[#This Row],[Date]]),"New High","Repeat")</f>
        <v>Repeat</v>
      </c>
      <c r="K2709" s="27" t="str">
        <f>IF(StockData[[#This Row],[Spread]]&lt;5,"Low",IF(StockData[[#This Row],[Spread]]&lt;=15,"Medium","High"))</f>
        <v>Low</v>
      </c>
      <c r="L2709" s="27" t="str">
        <f>IF(StockData[[#This Row],[Spread]] &gt; AVERAGE(StockData[Spread]) * 1.2, "High", IF(StockData[[#This Row],[Spread]] &lt; AVERAGE(StockData[Spread]) * 0.8, "Low", "Medium"))</f>
        <v>Low</v>
      </c>
      <c r="M2709" s="13">
        <f>(StockData[[#This Row],[close]] - StockData[[#This Row],[open]] )/ StockData[[#This Row],[open]]</f>
        <v>1.7466585662210643E-3</v>
      </c>
      <c r="N2709" s="27">
        <f>IF(StockData[[#This Row],[change%]] &gt; 0.02, 0.9, IF(StockData[[#This Row],[change%]] &lt; -0.02, -0.9, 0))</f>
        <v>0</v>
      </c>
      <c r="O2709" s="27" t="str">
        <f>IF(StockData[[#This Row],[sentiment score]] &gt; 0.5, "Positive", IF(StockData[[#This Row],[sentiment score]] &lt; -0.5, "Negative", "Neutral"))</f>
        <v>Neutral</v>
      </c>
    </row>
    <row r="2710" spans="1:15" x14ac:dyDescent="0.3">
      <c r="A2710" s="1">
        <v>41899</v>
      </c>
      <c r="B2710" s="2">
        <v>262.41000000000003</v>
      </c>
      <c r="C2710" s="2">
        <v>264.7</v>
      </c>
      <c r="D2710" s="2">
        <v>259.5</v>
      </c>
      <c r="E2710" s="2">
        <v>261.38</v>
      </c>
      <c r="F2710" s="2">
        <v>5177700</v>
      </c>
      <c r="G2710" s="27" t="str">
        <f>TEXT(StockData[[#This Row],[Date]],"dddd")</f>
        <v>Wednesday</v>
      </c>
      <c r="H2710" s="27" t="str">
        <f>TEXT(StockData[[#This Row],[Date]],"mmm yyyy")</f>
        <v>Sep 2014</v>
      </c>
      <c r="I2710" s="2">
        <f>StockData[[#This Row],[high]] - StockData[[#This Row],[low]]</f>
        <v>5.1999999999999886</v>
      </c>
      <c r="J2710" s="27" t="str">
        <f>IF(StockData[[#This Row],[high]]=_xlfn.MAXIFS(StockData[high],StockData[Date],"&lt;="&amp;StockData[[#This Row],[Date]]),"New High","Repeat")</f>
        <v>Repeat</v>
      </c>
      <c r="K2710" s="27" t="str">
        <f>IF(StockData[[#This Row],[Spread]]&lt;5,"Low",IF(StockData[[#This Row],[Spread]]&lt;=15,"Medium","High"))</f>
        <v>Medium</v>
      </c>
      <c r="L2710" s="27" t="str">
        <f>IF(StockData[[#This Row],[Spread]] &gt; AVERAGE(StockData[Spread]) * 1.2, "High", IF(StockData[[#This Row],[Spread]] &lt; AVERAGE(StockData[Spread]) * 0.8, "Low", "Medium"))</f>
        <v>Low</v>
      </c>
      <c r="M2710" s="13">
        <f>(StockData[[#This Row],[close]] - StockData[[#This Row],[open]] )/ StockData[[#This Row],[open]]</f>
        <v>-3.9251552913380948E-3</v>
      </c>
      <c r="N2710" s="27">
        <f>IF(StockData[[#This Row],[change%]] &gt; 0.02, 0.9, IF(StockData[[#This Row],[change%]] &lt; -0.02, -0.9, 0))</f>
        <v>0</v>
      </c>
      <c r="O2710" s="27" t="str">
        <f>IF(StockData[[#This Row],[sentiment score]] &gt; 0.5, "Positive", IF(StockData[[#This Row],[sentiment score]] &lt; -0.5, "Negative", "Neutral"))</f>
        <v>Neutral</v>
      </c>
    </row>
    <row r="2711" spans="1:15" x14ac:dyDescent="0.3">
      <c r="A2711" s="1">
        <v>41898</v>
      </c>
      <c r="B2711" s="2">
        <v>255.15</v>
      </c>
      <c r="C2711" s="2">
        <v>262.45999999999998</v>
      </c>
      <c r="D2711" s="2">
        <v>252.42</v>
      </c>
      <c r="E2711" s="2">
        <v>260.74</v>
      </c>
      <c r="F2711" s="2">
        <v>8300100</v>
      </c>
      <c r="G2711" s="27" t="str">
        <f>TEXT(StockData[[#This Row],[Date]],"dddd")</f>
        <v>Tuesday</v>
      </c>
      <c r="H2711" s="27" t="str">
        <f>TEXT(StockData[[#This Row],[Date]],"mmm yyyy")</f>
        <v>Sep 2014</v>
      </c>
      <c r="I2711" s="2">
        <f>StockData[[#This Row],[high]] - StockData[[#This Row],[low]]</f>
        <v>10.039999999999992</v>
      </c>
      <c r="J2711" s="27" t="str">
        <f>IF(StockData[[#This Row],[high]]=_xlfn.MAXIFS(StockData[high],StockData[Date],"&lt;="&amp;StockData[[#This Row],[Date]]),"New High","Repeat")</f>
        <v>Repeat</v>
      </c>
      <c r="K2711" s="27" t="str">
        <f>IF(StockData[[#This Row],[Spread]]&lt;5,"Low",IF(StockData[[#This Row],[Spread]]&lt;=15,"Medium","High"))</f>
        <v>Medium</v>
      </c>
      <c r="L2711" s="27" t="str">
        <f>IF(StockData[[#This Row],[Spread]] &gt; AVERAGE(StockData[Spread]) * 1.2, "High", IF(StockData[[#This Row],[Spread]] &lt; AVERAGE(StockData[Spread]) * 0.8, "Low", "Medium"))</f>
        <v>Low</v>
      </c>
      <c r="M2711" s="13">
        <f>(StockData[[#This Row],[close]] - StockData[[#This Row],[open]] )/ StockData[[#This Row],[open]]</f>
        <v>2.1908681167940439E-2</v>
      </c>
      <c r="N2711" s="27">
        <f>IF(StockData[[#This Row],[change%]] &gt; 0.02, 0.9, IF(StockData[[#This Row],[change%]] &lt; -0.02, -0.9, 0))</f>
        <v>0.9</v>
      </c>
      <c r="O2711" s="27" t="str">
        <f>IF(StockData[[#This Row],[sentiment score]] &gt; 0.5, "Positive", IF(StockData[[#This Row],[sentiment score]] &lt; -0.5, "Negative", "Neutral"))</f>
        <v>Positive</v>
      </c>
    </row>
    <row r="2712" spans="1:15" x14ac:dyDescent="0.3">
      <c r="A2712" s="1">
        <v>41897</v>
      </c>
      <c r="B2712" s="2">
        <v>274.37</v>
      </c>
      <c r="C2712" s="2">
        <v>274.39999999999998</v>
      </c>
      <c r="D2712" s="2">
        <v>249.13</v>
      </c>
      <c r="E2712" s="2">
        <v>253.86</v>
      </c>
      <c r="F2712" s="2">
        <v>16455400</v>
      </c>
      <c r="G2712" s="27" t="str">
        <f>TEXT(StockData[[#This Row],[Date]],"dddd")</f>
        <v>Monday</v>
      </c>
      <c r="H2712" s="27" t="str">
        <f>TEXT(StockData[[#This Row],[Date]],"mmm yyyy")</f>
        <v>Sep 2014</v>
      </c>
      <c r="I2712" s="2">
        <f>StockData[[#This Row],[high]] - StockData[[#This Row],[low]]</f>
        <v>25.269999999999982</v>
      </c>
      <c r="J2712" s="27" t="str">
        <f>IF(StockData[[#This Row],[high]]=_xlfn.MAXIFS(StockData[high],StockData[Date],"&lt;="&amp;StockData[[#This Row],[Date]]),"New High","Repeat")</f>
        <v>Repeat</v>
      </c>
      <c r="K2712" s="27" t="str">
        <f>IF(StockData[[#This Row],[Spread]]&lt;5,"Low",IF(StockData[[#This Row],[Spread]]&lt;=15,"Medium","High"))</f>
        <v>High</v>
      </c>
      <c r="L2712" s="27" t="str">
        <f>IF(StockData[[#This Row],[Spread]] &gt; AVERAGE(StockData[Spread]) * 1.2, "High", IF(StockData[[#This Row],[Spread]] &lt; AVERAGE(StockData[Spread]) * 0.8, "Low", "Medium"))</f>
        <v>High</v>
      </c>
      <c r="M2712" s="13">
        <f>(StockData[[#This Row],[close]] - StockData[[#This Row],[open]] )/ StockData[[#This Row],[open]]</f>
        <v>-7.4753070670991698E-2</v>
      </c>
      <c r="N2712" s="27">
        <f>IF(StockData[[#This Row],[change%]] &gt; 0.02, 0.9, IF(StockData[[#This Row],[change%]] &lt; -0.02, -0.9, 0))</f>
        <v>-0.9</v>
      </c>
      <c r="O2712" s="27" t="str">
        <f>IF(StockData[[#This Row],[sentiment score]] &gt; 0.5, "Positive", IF(StockData[[#This Row],[sentiment score]] &lt; -0.5, "Negative", "Neutral"))</f>
        <v>Negative</v>
      </c>
    </row>
    <row r="2713" spans="1:15" x14ac:dyDescent="0.3">
      <c r="A2713" s="1">
        <v>41894</v>
      </c>
      <c r="B2713" s="2">
        <v>280.5</v>
      </c>
      <c r="C2713" s="2">
        <v>282.39</v>
      </c>
      <c r="D2713" s="2">
        <v>277</v>
      </c>
      <c r="E2713" s="2">
        <v>279.2</v>
      </c>
      <c r="F2713" s="2">
        <v>3324600</v>
      </c>
      <c r="G2713" s="27" t="str">
        <f>TEXT(StockData[[#This Row],[Date]],"dddd")</f>
        <v>Friday</v>
      </c>
      <c r="H2713" s="27" t="str">
        <f>TEXT(StockData[[#This Row],[Date]],"mmm yyyy")</f>
        <v>Sep 2014</v>
      </c>
      <c r="I2713" s="2">
        <f>StockData[[#This Row],[high]] - StockData[[#This Row],[low]]</f>
        <v>5.3899999999999864</v>
      </c>
      <c r="J2713" s="27" t="str">
        <f>IF(StockData[[#This Row],[high]]=_xlfn.MAXIFS(StockData[high],StockData[Date],"&lt;="&amp;StockData[[#This Row],[Date]]),"New High","Repeat")</f>
        <v>Repeat</v>
      </c>
      <c r="K2713" s="27" t="str">
        <f>IF(StockData[[#This Row],[Spread]]&lt;5,"Low",IF(StockData[[#This Row],[Spread]]&lt;=15,"Medium","High"))</f>
        <v>Medium</v>
      </c>
      <c r="L2713" s="27" t="str">
        <f>IF(StockData[[#This Row],[Spread]] &gt; AVERAGE(StockData[Spread]) * 1.2, "High", IF(StockData[[#This Row],[Spread]] &lt; AVERAGE(StockData[Spread]) * 0.8, "Low", "Medium"))</f>
        <v>Low</v>
      </c>
      <c r="M2713" s="13">
        <f>(StockData[[#This Row],[close]] - StockData[[#This Row],[open]] )/ StockData[[#This Row],[open]]</f>
        <v>-4.6345811051693806E-3</v>
      </c>
      <c r="N2713" s="27">
        <f>IF(StockData[[#This Row],[change%]] &gt; 0.02, 0.9, IF(StockData[[#This Row],[change%]] &lt; -0.02, -0.9, 0))</f>
        <v>0</v>
      </c>
      <c r="O2713" s="27" t="str">
        <f>IF(StockData[[#This Row],[sentiment score]] &gt; 0.5, "Positive", IF(StockData[[#This Row],[sentiment score]] &lt; -0.5, "Negative", "Neutral"))</f>
        <v>Neutral</v>
      </c>
    </row>
    <row r="2714" spans="1:15" x14ac:dyDescent="0.3">
      <c r="A2714" s="1">
        <v>41893</v>
      </c>
      <c r="B2714" s="2">
        <v>280.45999999999998</v>
      </c>
      <c r="C2714" s="2">
        <v>284.79000000000002</v>
      </c>
      <c r="D2714" s="2">
        <v>278.63</v>
      </c>
      <c r="E2714" s="2">
        <v>280.31</v>
      </c>
      <c r="F2714" s="2">
        <v>3766100</v>
      </c>
      <c r="G2714" s="27" t="str">
        <f>TEXT(StockData[[#This Row],[Date]],"dddd")</f>
        <v>Thursday</v>
      </c>
      <c r="H2714" s="27" t="str">
        <f>TEXT(StockData[[#This Row],[Date]],"mmm yyyy")</f>
        <v>Sep 2014</v>
      </c>
      <c r="I2714" s="2">
        <f>StockData[[#This Row],[high]] - StockData[[#This Row],[low]]</f>
        <v>6.160000000000025</v>
      </c>
      <c r="J2714" s="27" t="str">
        <f>IF(StockData[[#This Row],[high]]=_xlfn.MAXIFS(StockData[high],StockData[Date],"&lt;="&amp;StockData[[#This Row],[Date]]),"New High","Repeat")</f>
        <v>Repeat</v>
      </c>
      <c r="K2714" s="27" t="str">
        <f>IF(StockData[[#This Row],[Spread]]&lt;5,"Low",IF(StockData[[#This Row],[Spread]]&lt;=15,"Medium","High"))</f>
        <v>Medium</v>
      </c>
      <c r="L2714" s="27" t="str">
        <f>IF(StockData[[#This Row],[Spread]] &gt; AVERAGE(StockData[Spread]) * 1.2, "High", IF(StockData[[#This Row],[Spread]] &lt; AVERAGE(StockData[Spread]) * 0.8, "Low", "Medium"))</f>
        <v>Low</v>
      </c>
      <c r="M2714" s="13">
        <f>(StockData[[#This Row],[close]] - StockData[[#This Row],[open]] )/ StockData[[#This Row],[open]]</f>
        <v>-5.3483562718383113E-4</v>
      </c>
      <c r="N2714" s="27">
        <f>IF(StockData[[#This Row],[change%]] &gt; 0.02, 0.9, IF(StockData[[#This Row],[change%]] &lt; -0.02, -0.9, 0))</f>
        <v>0</v>
      </c>
      <c r="O2714" s="27" t="str">
        <f>IF(StockData[[#This Row],[sentiment score]] &gt; 0.5, "Positive", IF(StockData[[#This Row],[sentiment score]] &lt; -0.5, "Negative", "Neutral"))</f>
        <v>Neutral</v>
      </c>
    </row>
    <row r="2715" spans="1:15" x14ac:dyDescent="0.3">
      <c r="A2715" s="1">
        <v>41892</v>
      </c>
      <c r="B2715" s="2">
        <v>279.5</v>
      </c>
      <c r="C2715" s="2">
        <v>281.41000000000003</v>
      </c>
      <c r="D2715" s="2">
        <v>273.66000000000003</v>
      </c>
      <c r="E2715" s="2">
        <v>281.10000000000002</v>
      </c>
      <c r="F2715" s="2">
        <v>3781300</v>
      </c>
      <c r="G2715" s="27" t="str">
        <f>TEXT(StockData[[#This Row],[Date]],"dddd")</f>
        <v>Wednesday</v>
      </c>
      <c r="H2715" s="27" t="str">
        <f>TEXT(StockData[[#This Row],[Date]],"mmm yyyy")</f>
        <v>Sep 2014</v>
      </c>
      <c r="I2715" s="2">
        <f>StockData[[#This Row],[high]] - StockData[[#This Row],[low]]</f>
        <v>7.75</v>
      </c>
      <c r="J2715" s="27" t="str">
        <f>IF(StockData[[#This Row],[high]]=_xlfn.MAXIFS(StockData[high],StockData[Date],"&lt;="&amp;StockData[[#This Row],[Date]]),"New High","Repeat")</f>
        <v>Repeat</v>
      </c>
      <c r="K2715" s="27" t="str">
        <f>IF(StockData[[#This Row],[Spread]]&lt;5,"Low",IF(StockData[[#This Row],[Spread]]&lt;=15,"Medium","High"))</f>
        <v>Medium</v>
      </c>
      <c r="L2715" s="27" t="str">
        <f>IF(StockData[[#This Row],[Spread]] &gt; AVERAGE(StockData[Spread]) * 1.2, "High", IF(StockData[[#This Row],[Spread]] &lt; AVERAGE(StockData[Spread]) * 0.8, "Low", "Medium"))</f>
        <v>Low</v>
      </c>
      <c r="M2715" s="13">
        <f>(StockData[[#This Row],[close]] - StockData[[#This Row],[open]] )/ StockData[[#This Row],[open]]</f>
        <v>5.7245080500895268E-3</v>
      </c>
      <c r="N2715" s="27">
        <f>IF(StockData[[#This Row],[change%]] &gt; 0.02, 0.9, IF(StockData[[#This Row],[change%]] &lt; -0.02, -0.9, 0))</f>
        <v>0</v>
      </c>
      <c r="O2715" s="27" t="str">
        <f>IF(StockData[[#This Row],[sentiment score]] &gt; 0.5, "Positive", IF(StockData[[#This Row],[sentiment score]] &lt; -0.5, "Negative", "Neutral"))</f>
        <v>Neutral</v>
      </c>
    </row>
    <row r="2716" spans="1:15" x14ac:dyDescent="0.3">
      <c r="A2716" s="1">
        <v>41891</v>
      </c>
      <c r="B2716" s="2">
        <v>282.99</v>
      </c>
      <c r="C2716" s="2">
        <v>285.49</v>
      </c>
      <c r="D2716" s="2">
        <v>277</v>
      </c>
      <c r="E2716" s="2">
        <v>278.48</v>
      </c>
      <c r="F2716" s="2">
        <v>4558800</v>
      </c>
      <c r="G2716" s="27" t="str">
        <f>TEXT(StockData[[#This Row],[Date]],"dddd")</f>
        <v>Tuesday</v>
      </c>
      <c r="H2716" s="27" t="str">
        <f>TEXT(StockData[[#This Row],[Date]],"mmm yyyy")</f>
        <v>Sep 2014</v>
      </c>
      <c r="I2716" s="2">
        <f>StockData[[#This Row],[high]] - StockData[[#This Row],[low]]</f>
        <v>8.4900000000000091</v>
      </c>
      <c r="J2716" s="27" t="str">
        <f>IF(StockData[[#This Row],[high]]=_xlfn.MAXIFS(StockData[high],StockData[Date],"&lt;="&amp;StockData[[#This Row],[Date]]),"New High","Repeat")</f>
        <v>Repeat</v>
      </c>
      <c r="K2716" s="27" t="str">
        <f>IF(StockData[[#This Row],[Spread]]&lt;5,"Low",IF(StockData[[#This Row],[Spread]]&lt;=15,"Medium","High"))</f>
        <v>Medium</v>
      </c>
      <c r="L2716" s="27" t="str">
        <f>IF(StockData[[#This Row],[Spread]] &gt; AVERAGE(StockData[Spread]) * 1.2, "High", IF(StockData[[#This Row],[Spread]] &lt; AVERAGE(StockData[Spread]) * 0.8, "Low", "Medium"))</f>
        <v>Low</v>
      </c>
      <c r="M2716" s="13">
        <f>(StockData[[#This Row],[close]] - StockData[[#This Row],[open]] )/ StockData[[#This Row],[open]]</f>
        <v>-1.593695890314142E-2</v>
      </c>
      <c r="N2716" s="27">
        <f>IF(StockData[[#This Row],[change%]] &gt; 0.02, 0.9, IF(StockData[[#This Row],[change%]] &lt; -0.02, -0.9, 0))</f>
        <v>0</v>
      </c>
      <c r="O2716" s="27" t="str">
        <f>IF(StockData[[#This Row],[sentiment score]] &gt; 0.5, "Positive", IF(StockData[[#This Row],[sentiment score]] &lt; -0.5, "Negative", "Neutral"))</f>
        <v>Neutral</v>
      </c>
    </row>
    <row r="2717" spans="1:15" x14ac:dyDescent="0.3">
      <c r="A2717" s="1">
        <v>41890</v>
      </c>
      <c r="B2717" s="2">
        <v>277.62</v>
      </c>
      <c r="C2717" s="2">
        <v>284.88</v>
      </c>
      <c r="D2717" s="2">
        <v>277.52269999999999</v>
      </c>
      <c r="E2717" s="2">
        <v>282.11</v>
      </c>
      <c r="F2717" s="2">
        <v>5501600</v>
      </c>
      <c r="G2717" s="27" t="str">
        <f>TEXT(StockData[[#This Row],[Date]],"dddd")</f>
        <v>Monday</v>
      </c>
      <c r="H2717" s="27" t="str">
        <f>TEXT(StockData[[#This Row],[Date]],"mmm yyyy")</f>
        <v>Sep 2014</v>
      </c>
      <c r="I2717" s="2">
        <f>StockData[[#This Row],[high]] - StockData[[#This Row],[low]]</f>
        <v>7.3573000000000093</v>
      </c>
      <c r="J2717" s="27" t="str">
        <f>IF(StockData[[#This Row],[high]]=_xlfn.MAXIFS(StockData[high],StockData[Date],"&lt;="&amp;StockData[[#This Row],[Date]]),"New High","Repeat")</f>
        <v>Repeat</v>
      </c>
      <c r="K2717" s="27" t="str">
        <f>IF(StockData[[#This Row],[Spread]]&lt;5,"Low",IF(StockData[[#This Row],[Spread]]&lt;=15,"Medium","High"))</f>
        <v>Medium</v>
      </c>
      <c r="L2717" s="27" t="str">
        <f>IF(StockData[[#This Row],[Spread]] &gt; AVERAGE(StockData[Spread]) * 1.2, "High", IF(StockData[[#This Row],[Spread]] &lt; AVERAGE(StockData[Spread]) * 0.8, "Low", "Medium"))</f>
        <v>Low</v>
      </c>
      <c r="M2717" s="13">
        <f>(StockData[[#This Row],[close]] - StockData[[#This Row],[open]] )/ StockData[[#This Row],[open]]</f>
        <v>1.6173186369858112E-2</v>
      </c>
      <c r="N2717" s="27">
        <f>IF(StockData[[#This Row],[change%]] &gt; 0.02, 0.9, IF(StockData[[#This Row],[change%]] &lt; -0.02, -0.9, 0))</f>
        <v>0</v>
      </c>
      <c r="O2717" s="27" t="str">
        <f>IF(StockData[[#This Row],[sentiment score]] &gt; 0.5, "Positive", IF(StockData[[#This Row],[sentiment score]] &lt; -0.5, "Negative", "Neutral"))</f>
        <v>Neutral</v>
      </c>
    </row>
    <row r="2718" spans="1:15" x14ac:dyDescent="0.3">
      <c r="A2718" s="1">
        <v>41887</v>
      </c>
      <c r="B2718" s="2">
        <v>282.55</v>
      </c>
      <c r="C2718" s="2">
        <v>282.89999999999998</v>
      </c>
      <c r="D2718" s="2">
        <v>272.51</v>
      </c>
      <c r="E2718" s="2">
        <v>277.39</v>
      </c>
      <c r="F2718" s="2">
        <v>11169900</v>
      </c>
      <c r="G2718" s="27" t="str">
        <f>TEXT(StockData[[#This Row],[Date]],"dddd")</f>
        <v>Friday</v>
      </c>
      <c r="H2718" s="27" t="str">
        <f>TEXT(StockData[[#This Row],[Date]],"mmm yyyy")</f>
        <v>Sep 2014</v>
      </c>
      <c r="I2718" s="2">
        <f>StockData[[#This Row],[high]] - StockData[[#This Row],[low]]</f>
        <v>10.389999999999986</v>
      </c>
      <c r="J2718" s="27" t="str">
        <f>IF(StockData[[#This Row],[high]]=_xlfn.MAXIFS(StockData[high],StockData[Date],"&lt;="&amp;StockData[[#This Row],[Date]]),"New High","Repeat")</f>
        <v>Repeat</v>
      </c>
      <c r="K2718" s="27" t="str">
        <f>IF(StockData[[#This Row],[Spread]]&lt;5,"Low",IF(StockData[[#This Row],[Spread]]&lt;=15,"Medium","High"))</f>
        <v>Medium</v>
      </c>
      <c r="L2718" s="27" t="str">
        <f>IF(StockData[[#This Row],[Spread]] &gt; AVERAGE(StockData[Spread]) * 1.2, "High", IF(StockData[[#This Row],[Spread]] &lt; AVERAGE(StockData[Spread]) * 0.8, "Low", "Medium"))</f>
        <v>Low</v>
      </c>
      <c r="M2718" s="13">
        <f>(StockData[[#This Row],[close]] - StockData[[#This Row],[open]] )/ StockData[[#This Row],[open]]</f>
        <v>-1.8262254468235799E-2</v>
      </c>
      <c r="N2718" s="27">
        <f>IF(StockData[[#This Row],[change%]] &gt; 0.02, 0.9, IF(StockData[[#This Row],[change%]] &lt; -0.02, -0.9, 0))</f>
        <v>0</v>
      </c>
      <c r="O2718" s="27" t="str">
        <f>IF(StockData[[#This Row],[sentiment score]] &gt; 0.5, "Positive", IF(StockData[[#This Row],[sentiment score]] &lt; -0.5, "Negative", "Neutral"))</f>
        <v>Neutral</v>
      </c>
    </row>
    <row r="2719" spans="1:15" x14ac:dyDescent="0.3">
      <c r="A2719" s="1">
        <v>41886</v>
      </c>
      <c r="B2719" s="2">
        <v>284.01</v>
      </c>
      <c r="C2719" s="2">
        <v>291.42</v>
      </c>
      <c r="D2719" s="2">
        <v>280.39999999999998</v>
      </c>
      <c r="E2719" s="2">
        <v>286.04000000000002</v>
      </c>
      <c r="F2719" s="2">
        <v>8315700</v>
      </c>
      <c r="G2719" s="27" t="str">
        <f>TEXT(StockData[[#This Row],[Date]],"dddd")</f>
        <v>Thursday</v>
      </c>
      <c r="H2719" s="27" t="str">
        <f>TEXT(StockData[[#This Row],[Date]],"mmm yyyy")</f>
        <v>Sep 2014</v>
      </c>
      <c r="I2719" s="2">
        <f>StockData[[#This Row],[high]] - StockData[[#This Row],[low]]</f>
        <v>11.020000000000039</v>
      </c>
      <c r="J2719" s="27" t="str">
        <f>IF(StockData[[#This Row],[high]]=_xlfn.MAXIFS(StockData[high],StockData[Date],"&lt;="&amp;StockData[[#This Row],[Date]]),"New High","Repeat")</f>
        <v>New High</v>
      </c>
      <c r="K2719" s="27" t="str">
        <f>IF(StockData[[#This Row],[Spread]]&lt;5,"Low",IF(StockData[[#This Row],[Spread]]&lt;=15,"Medium","High"))</f>
        <v>Medium</v>
      </c>
      <c r="L2719" s="27" t="str">
        <f>IF(StockData[[#This Row],[Spread]] &gt; AVERAGE(StockData[Spread]) * 1.2, "High", IF(StockData[[#This Row],[Spread]] &lt; AVERAGE(StockData[Spread]) * 0.8, "Low", "Medium"))</f>
        <v>Medium</v>
      </c>
      <c r="M2719" s="13">
        <f>(StockData[[#This Row],[close]] - StockData[[#This Row],[open]] )/ StockData[[#This Row],[open]]</f>
        <v>7.1476356466322654E-3</v>
      </c>
      <c r="N2719" s="27">
        <f>IF(StockData[[#This Row],[change%]] &gt; 0.02, 0.9, IF(StockData[[#This Row],[change%]] &lt; -0.02, -0.9, 0))</f>
        <v>0</v>
      </c>
      <c r="O2719" s="27" t="str">
        <f>IF(StockData[[#This Row],[sentiment score]] &gt; 0.5, "Positive", IF(StockData[[#This Row],[sentiment score]] &lt; -0.5, "Negative", "Neutral"))</f>
        <v>Neutral</v>
      </c>
    </row>
    <row r="2720" spans="1:15" x14ac:dyDescent="0.3">
      <c r="A2720" s="1">
        <v>41885</v>
      </c>
      <c r="B2720" s="2">
        <v>287.67</v>
      </c>
      <c r="C2720" s="2">
        <v>288</v>
      </c>
      <c r="D2720" s="2">
        <v>280.10000000000002</v>
      </c>
      <c r="E2720" s="2">
        <v>281.19</v>
      </c>
      <c r="F2720" s="2">
        <v>6772300</v>
      </c>
      <c r="G2720" s="27" t="str">
        <f>TEXT(StockData[[#This Row],[Date]],"dddd")</f>
        <v>Wednesday</v>
      </c>
      <c r="H2720" s="27" t="str">
        <f>TEXT(StockData[[#This Row],[Date]],"mmm yyyy")</f>
        <v>Sep 2014</v>
      </c>
      <c r="I2720" s="2">
        <f>StockData[[#This Row],[high]] - StockData[[#This Row],[low]]</f>
        <v>7.8999999999999773</v>
      </c>
      <c r="J2720" s="27" t="str">
        <f>IF(StockData[[#This Row],[high]]=_xlfn.MAXIFS(StockData[high],StockData[Date],"&lt;="&amp;StockData[[#This Row],[Date]]),"New High","Repeat")</f>
        <v>New High</v>
      </c>
      <c r="K2720" s="27" t="str">
        <f>IF(StockData[[#This Row],[Spread]]&lt;5,"Low",IF(StockData[[#This Row],[Spread]]&lt;=15,"Medium","High"))</f>
        <v>Medium</v>
      </c>
      <c r="L2720" s="27" t="str">
        <f>IF(StockData[[#This Row],[Spread]] &gt; AVERAGE(StockData[Spread]) * 1.2, "High", IF(StockData[[#This Row],[Spread]] &lt; AVERAGE(StockData[Spread]) * 0.8, "Low", "Medium"))</f>
        <v>Low</v>
      </c>
      <c r="M2720" s="13">
        <f>(StockData[[#This Row],[close]] - StockData[[#This Row],[open]] )/ StockData[[#This Row],[open]]</f>
        <v>-2.2525810824903597E-2</v>
      </c>
      <c r="N2720" s="27">
        <f>IF(StockData[[#This Row],[change%]] &gt; 0.02, 0.9, IF(StockData[[#This Row],[change%]] &lt; -0.02, -0.9, 0))</f>
        <v>-0.9</v>
      </c>
      <c r="O2720" s="27" t="str">
        <f>IF(StockData[[#This Row],[sentiment score]] &gt; 0.5, "Positive", IF(StockData[[#This Row],[sentiment score]] &lt; -0.5, "Negative", "Neutral"))</f>
        <v>Negative</v>
      </c>
    </row>
    <row r="2721" spans="1:15" x14ac:dyDescent="0.3">
      <c r="A2721" s="1">
        <v>41884</v>
      </c>
      <c r="B2721" s="2">
        <v>275.5</v>
      </c>
      <c r="C2721" s="2">
        <v>284.89</v>
      </c>
      <c r="D2721" s="2">
        <v>274.3</v>
      </c>
      <c r="E2721" s="2">
        <v>284.12</v>
      </c>
      <c r="F2721" s="2">
        <v>9804100</v>
      </c>
      <c r="G2721" s="27" t="str">
        <f>TEXT(StockData[[#This Row],[Date]],"dddd")</f>
        <v>Tuesday</v>
      </c>
      <c r="H2721" s="27" t="str">
        <f>TEXT(StockData[[#This Row],[Date]],"mmm yyyy")</f>
        <v>Sep 2014</v>
      </c>
      <c r="I2721" s="2">
        <f>StockData[[#This Row],[high]] - StockData[[#This Row],[low]]</f>
        <v>10.589999999999975</v>
      </c>
      <c r="J2721" s="27" t="str">
        <f>IF(StockData[[#This Row],[high]]=_xlfn.MAXIFS(StockData[high],StockData[Date],"&lt;="&amp;StockData[[#This Row],[Date]]),"New High","Repeat")</f>
        <v>New High</v>
      </c>
      <c r="K2721" s="27" t="str">
        <f>IF(StockData[[#This Row],[Spread]]&lt;5,"Low",IF(StockData[[#This Row],[Spread]]&lt;=15,"Medium","High"))</f>
        <v>Medium</v>
      </c>
      <c r="L2721" s="27" t="str">
        <f>IF(StockData[[#This Row],[Spread]] &gt; AVERAGE(StockData[Spread]) * 1.2, "High", IF(StockData[[#This Row],[Spread]] &lt; AVERAGE(StockData[Spread]) * 0.8, "Low", "Medium"))</f>
        <v>Low</v>
      </c>
      <c r="M2721" s="13">
        <f>(StockData[[#This Row],[close]] - StockData[[#This Row],[open]] )/ StockData[[#This Row],[open]]</f>
        <v>3.1288566243194212E-2</v>
      </c>
      <c r="N2721" s="27">
        <f>IF(StockData[[#This Row],[change%]] &gt; 0.02, 0.9, IF(StockData[[#This Row],[change%]] &lt; -0.02, -0.9, 0))</f>
        <v>0.9</v>
      </c>
      <c r="O2721" s="27" t="str">
        <f>IF(StockData[[#This Row],[sentiment score]] &gt; 0.5, "Positive", IF(StockData[[#This Row],[sentiment score]] &lt; -0.5, "Negative", "Neutral"))</f>
        <v>Positive</v>
      </c>
    </row>
    <row r="2722" spans="1:15" x14ac:dyDescent="0.3">
      <c r="A2722" s="1">
        <v>41880</v>
      </c>
      <c r="B2722" s="2">
        <v>268.7</v>
      </c>
      <c r="C2722" s="2">
        <v>272</v>
      </c>
      <c r="D2722" s="2">
        <v>267.51</v>
      </c>
      <c r="E2722" s="2">
        <v>269.7</v>
      </c>
      <c r="F2722" s="2">
        <v>6447100</v>
      </c>
      <c r="G2722" s="27" t="str">
        <f>TEXT(StockData[[#This Row],[Date]],"dddd")</f>
        <v>Friday</v>
      </c>
      <c r="H2722" s="27" t="str">
        <f>TEXT(StockData[[#This Row],[Date]],"mmm yyyy")</f>
        <v>Aug 2014</v>
      </c>
      <c r="I2722" s="2">
        <f>StockData[[#This Row],[high]] - StockData[[#This Row],[low]]</f>
        <v>4.4900000000000091</v>
      </c>
      <c r="J2722" s="27" t="str">
        <f>IF(StockData[[#This Row],[high]]=_xlfn.MAXIFS(StockData[high],StockData[Date],"&lt;="&amp;StockData[[#This Row],[Date]]),"New High","Repeat")</f>
        <v>New High</v>
      </c>
      <c r="K2722" s="27" t="str">
        <f>IF(StockData[[#This Row],[Spread]]&lt;5,"Low",IF(StockData[[#This Row],[Spread]]&lt;=15,"Medium","High"))</f>
        <v>Low</v>
      </c>
      <c r="L2722" s="27" t="str">
        <f>IF(StockData[[#This Row],[Spread]] &gt; AVERAGE(StockData[Spread]) * 1.2, "High", IF(StockData[[#This Row],[Spread]] &lt; AVERAGE(StockData[Spread]) * 0.8, "Low", "Medium"))</f>
        <v>Low</v>
      </c>
      <c r="M2722" s="13">
        <f>(StockData[[#This Row],[close]] - StockData[[#This Row],[open]] )/ StockData[[#This Row],[open]]</f>
        <v>3.7216226274655751E-3</v>
      </c>
      <c r="N2722" s="27">
        <f>IF(StockData[[#This Row],[change%]] &gt; 0.02, 0.9, IF(StockData[[#This Row],[change%]] &lt; -0.02, -0.9, 0))</f>
        <v>0</v>
      </c>
      <c r="O2722" s="27" t="str">
        <f>IF(StockData[[#This Row],[sentiment score]] &gt; 0.5, "Positive", IF(StockData[[#This Row],[sentiment score]] &lt; -0.5, "Negative", "Neutral"))</f>
        <v>Neutral</v>
      </c>
    </row>
    <row r="2723" spans="1:15" x14ac:dyDescent="0.3">
      <c r="A2723" s="1">
        <v>41879</v>
      </c>
      <c r="B2723" s="2">
        <v>261.89</v>
      </c>
      <c r="C2723" s="2">
        <v>264.48</v>
      </c>
      <c r="D2723" s="2">
        <v>261.64</v>
      </c>
      <c r="E2723" s="2">
        <v>263.86</v>
      </c>
      <c r="F2723" s="2">
        <v>2844900</v>
      </c>
      <c r="G2723" s="27" t="str">
        <f>TEXT(StockData[[#This Row],[Date]],"dddd")</f>
        <v>Thursday</v>
      </c>
      <c r="H2723" s="27" t="str">
        <f>TEXT(StockData[[#This Row],[Date]],"mmm yyyy")</f>
        <v>Aug 2014</v>
      </c>
      <c r="I2723" s="2">
        <f>StockData[[#This Row],[high]] - StockData[[#This Row],[low]]</f>
        <v>2.8400000000000318</v>
      </c>
      <c r="J2723" s="27" t="str">
        <f>IF(StockData[[#This Row],[high]]=_xlfn.MAXIFS(StockData[high],StockData[Date],"&lt;="&amp;StockData[[#This Row],[Date]]),"New High","Repeat")</f>
        <v>Repeat</v>
      </c>
      <c r="K2723" s="27" t="str">
        <f>IF(StockData[[#This Row],[Spread]]&lt;5,"Low",IF(StockData[[#This Row],[Spread]]&lt;=15,"Medium","High"))</f>
        <v>Low</v>
      </c>
      <c r="L2723" s="27" t="str">
        <f>IF(StockData[[#This Row],[Spread]] &gt; AVERAGE(StockData[Spread]) * 1.2, "High", IF(StockData[[#This Row],[Spread]] &lt; AVERAGE(StockData[Spread]) * 0.8, "Low", "Medium"))</f>
        <v>Low</v>
      </c>
      <c r="M2723" s="13">
        <f>(StockData[[#This Row],[close]] - StockData[[#This Row],[open]] )/ StockData[[#This Row],[open]]</f>
        <v>7.5222421627401861E-3</v>
      </c>
      <c r="N2723" s="27">
        <f>IF(StockData[[#This Row],[change%]] &gt; 0.02, 0.9, IF(StockData[[#This Row],[change%]] &lt; -0.02, -0.9, 0))</f>
        <v>0</v>
      </c>
      <c r="O2723" s="27" t="str">
        <f>IF(StockData[[#This Row],[sentiment score]] &gt; 0.5, "Positive", IF(StockData[[#This Row],[sentiment score]] &lt; -0.5, "Negative", "Neutral"))</f>
        <v>Neutral</v>
      </c>
    </row>
    <row r="2724" spans="1:15" x14ac:dyDescent="0.3">
      <c r="A2724" s="1">
        <v>41878</v>
      </c>
      <c r="B2724" s="2">
        <v>263.5</v>
      </c>
      <c r="C2724" s="2">
        <v>264.24</v>
      </c>
      <c r="D2724" s="2">
        <v>260.29000000000002</v>
      </c>
      <c r="E2724" s="2">
        <v>263.25</v>
      </c>
      <c r="F2724" s="2">
        <v>2985100</v>
      </c>
      <c r="G2724" s="27" t="str">
        <f>TEXT(StockData[[#This Row],[Date]],"dddd")</f>
        <v>Wednesday</v>
      </c>
      <c r="H2724" s="27" t="str">
        <f>TEXT(StockData[[#This Row],[Date]],"mmm yyyy")</f>
        <v>Aug 2014</v>
      </c>
      <c r="I2724" s="2">
        <f>StockData[[#This Row],[high]] - StockData[[#This Row],[low]]</f>
        <v>3.9499999999999886</v>
      </c>
      <c r="J2724" s="27" t="str">
        <f>IF(StockData[[#This Row],[high]]=_xlfn.MAXIFS(StockData[high],StockData[Date],"&lt;="&amp;StockData[[#This Row],[Date]]),"New High","Repeat")</f>
        <v>Repeat</v>
      </c>
      <c r="K2724" s="27" t="str">
        <f>IF(StockData[[#This Row],[Spread]]&lt;5,"Low",IF(StockData[[#This Row],[Spread]]&lt;=15,"Medium","High"))</f>
        <v>Low</v>
      </c>
      <c r="L2724" s="27" t="str">
        <f>IF(StockData[[#This Row],[Spread]] &gt; AVERAGE(StockData[Spread]) * 1.2, "High", IF(StockData[[#This Row],[Spread]] &lt; AVERAGE(StockData[Spread]) * 0.8, "Low", "Medium"))</f>
        <v>Low</v>
      </c>
      <c r="M2724" s="13">
        <f>(StockData[[#This Row],[close]] - StockData[[#This Row],[open]] )/ StockData[[#This Row],[open]]</f>
        <v>-9.4876660341555979E-4</v>
      </c>
      <c r="N2724" s="27">
        <f>IF(StockData[[#This Row],[change%]] &gt; 0.02, 0.9, IF(StockData[[#This Row],[change%]] &lt; -0.02, -0.9, 0))</f>
        <v>0</v>
      </c>
      <c r="O2724" s="27" t="str">
        <f>IF(StockData[[#This Row],[sentiment score]] &gt; 0.5, "Positive", IF(StockData[[#This Row],[sentiment score]] &lt; -0.5, "Negative", "Neutral"))</f>
        <v>Neutral</v>
      </c>
    </row>
    <row r="2725" spans="1:15" x14ac:dyDescent="0.3">
      <c r="A2725" s="1">
        <v>41877</v>
      </c>
      <c r="B2725" s="2">
        <v>264.98</v>
      </c>
      <c r="C2725" s="2">
        <v>265.5</v>
      </c>
      <c r="D2725" s="2">
        <v>261.66000000000003</v>
      </c>
      <c r="E2725" s="2">
        <v>261.74</v>
      </c>
      <c r="F2725" s="2">
        <v>3818000</v>
      </c>
      <c r="G2725" s="27" t="str">
        <f>TEXT(StockData[[#This Row],[Date]],"dddd")</f>
        <v>Tuesday</v>
      </c>
      <c r="H2725" s="27" t="str">
        <f>TEXT(StockData[[#This Row],[Date]],"mmm yyyy")</f>
        <v>Aug 2014</v>
      </c>
      <c r="I2725" s="2">
        <f>StockData[[#This Row],[high]] - StockData[[#This Row],[low]]</f>
        <v>3.839999999999975</v>
      </c>
      <c r="J2725" s="27" t="str">
        <f>IF(StockData[[#This Row],[high]]=_xlfn.MAXIFS(StockData[high],StockData[Date],"&lt;="&amp;StockData[[#This Row],[Date]]),"New High","Repeat")</f>
        <v>Repeat</v>
      </c>
      <c r="K2725" s="27" t="str">
        <f>IF(StockData[[#This Row],[Spread]]&lt;5,"Low",IF(StockData[[#This Row],[Spread]]&lt;=15,"Medium","High"))</f>
        <v>Low</v>
      </c>
      <c r="L2725" s="27" t="str">
        <f>IF(StockData[[#This Row],[Spread]] &gt; AVERAGE(StockData[Spread]) * 1.2, "High", IF(StockData[[#This Row],[Spread]] &lt; AVERAGE(StockData[Spread]) * 0.8, "Low", "Medium"))</f>
        <v>Low</v>
      </c>
      <c r="M2725" s="13">
        <f>(StockData[[#This Row],[close]] - StockData[[#This Row],[open]] )/ StockData[[#This Row],[open]]</f>
        <v>-1.2227337912295301E-2</v>
      </c>
      <c r="N2725" s="27">
        <f>IF(StockData[[#This Row],[change%]] &gt; 0.02, 0.9, IF(StockData[[#This Row],[change%]] &lt; -0.02, -0.9, 0))</f>
        <v>0</v>
      </c>
      <c r="O2725" s="27" t="str">
        <f>IF(StockData[[#This Row],[sentiment score]] &gt; 0.5, "Positive", IF(StockData[[#This Row],[sentiment score]] &lt; -0.5, "Negative", "Neutral"))</f>
        <v>Neutral</v>
      </c>
    </row>
    <row r="2726" spans="1:15" x14ac:dyDescent="0.3">
      <c r="A2726" s="1">
        <v>41876</v>
      </c>
      <c r="B2726" s="2">
        <v>258.19</v>
      </c>
      <c r="C2726" s="2">
        <v>263.68</v>
      </c>
      <c r="D2726" s="2">
        <v>258.19</v>
      </c>
      <c r="E2726" s="2">
        <v>262.55</v>
      </c>
      <c r="F2726" s="2">
        <v>4308000</v>
      </c>
      <c r="G2726" s="27" t="str">
        <f>TEXT(StockData[[#This Row],[Date]],"dddd")</f>
        <v>Monday</v>
      </c>
      <c r="H2726" s="27" t="str">
        <f>TEXT(StockData[[#This Row],[Date]],"mmm yyyy")</f>
        <v>Aug 2014</v>
      </c>
      <c r="I2726" s="2">
        <f>StockData[[#This Row],[high]] - StockData[[#This Row],[low]]</f>
        <v>5.4900000000000091</v>
      </c>
      <c r="J2726" s="27" t="str">
        <f>IF(StockData[[#This Row],[high]]=_xlfn.MAXIFS(StockData[high],StockData[Date],"&lt;="&amp;StockData[[#This Row],[Date]]),"New High","Repeat")</f>
        <v>Repeat</v>
      </c>
      <c r="K2726" s="27" t="str">
        <f>IF(StockData[[#This Row],[Spread]]&lt;5,"Low",IF(StockData[[#This Row],[Spread]]&lt;=15,"Medium","High"))</f>
        <v>Medium</v>
      </c>
      <c r="L2726" s="27" t="str">
        <f>IF(StockData[[#This Row],[Spread]] &gt; AVERAGE(StockData[Spread]) * 1.2, "High", IF(StockData[[#This Row],[Spread]] &lt; AVERAGE(StockData[Spread]) * 0.8, "Low", "Medium"))</f>
        <v>Low</v>
      </c>
      <c r="M2726" s="13">
        <f>(StockData[[#This Row],[close]] - StockData[[#This Row],[open]] )/ StockData[[#This Row],[open]]</f>
        <v>1.6886788798946565E-2</v>
      </c>
      <c r="N2726" s="27">
        <f>IF(StockData[[#This Row],[change%]] &gt; 0.02, 0.9, IF(StockData[[#This Row],[change%]] &lt; -0.02, -0.9, 0))</f>
        <v>0</v>
      </c>
      <c r="O2726" s="27" t="str">
        <f>IF(StockData[[#This Row],[sentiment score]] &gt; 0.5, "Positive", IF(StockData[[#This Row],[sentiment score]] &lt; -0.5, "Negative", "Neutral"))</f>
        <v>Neutral</v>
      </c>
    </row>
    <row r="2727" spans="1:15" x14ac:dyDescent="0.3">
      <c r="A2727" s="1">
        <v>41873</v>
      </c>
      <c r="B2727" s="2">
        <v>254.54</v>
      </c>
      <c r="C2727" s="2">
        <v>256.94990000000001</v>
      </c>
      <c r="D2727" s="2">
        <v>252.61</v>
      </c>
      <c r="E2727" s="2">
        <v>256.77999999999997</v>
      </c>
      <c r="F2727" s="2">
        <v>2833400</v>
      </c>
      <c r="G2727" s="27" t="str">
        <f>TEXT(StockData[[#This Row],[Date]],"dddd")</f>
        <v>Friday</v>
      </c>
      <c r="H2727" s="27" t="str">
        <f>TEXT(StockData[[#This Row],[Date]],"mmm yyyy")</f>
        <v>Aug 2014</v>
      </c>
      <c r="I2727" s="2">
        <f>StockData[[#This Row],[high]] - StockData[[#This Row],[low]]</f>
        <v>4.3399000000000001</v>
      </c>
      <c r="J2727" s="27" t="str">
        <f>IF(StockData[[#This Row],[high]]=_xlfn.MAXIFS(StockData[high],StockData[Date],"&lt;="&amp;StockData[[#This Row],[Date]]),"New High","Repeat")</f>
        <v>Repeat</v>
      </c>
      <c r="K2727" s="27" t="str">
        <f>IF(StockData[[#This Row],[Spread]]&lt;5,"Low",IF(StockData[[#This Row],[Spread]]&lt;=15,"Medium","High"))</f>
        <v>Low</v>
      </c>
      <c r="L2727" s="27" t="str">
        <f>IF(StockData[[#This Row],[Spread]] &gt; AVERAGE(StockData[Spread]) * 1.2, "High", IF(StockData[[#This Row],[Spread]] &lt; AVERAGE(StockData[Spread]) * 0.8, "Low", "Medium"))</f>
        <v>Low</v>
      </c>
      <c r="M2727" s="13">
        <f>(StockData[[#This Row],[close]] - StockData[[#This Row],[open]] )/ StockData[[#This Row],[open]]</f>
        <v>8.8001885754693983E-3</v>
      </c>
      <c r="N2727" s="27">
        <f>IF(StockData[[#This Row],[change%]] &gt; 0.02, 0.9, IF(StockData[[#This Row],[change%]] &lt; -0.02, -0.9, 0))</f>
        <v>0</v>
      </c>
      <c r="O2727" s="27" t="str">
        <f>IF(StockData[[#This Row],[sentiment score]] &gt; 0.5, "Positive", IF(StockData[[#This Row],[sentiment score]] &lt; -0.5, "Negative", "Neutral"))</f>
        <v>Neutral</v>
      </c>
    </row>
    <row r="2728" spans="1:15" x14ac:dyDescent="0.3">
      <c r="A2728" s="1">
        <v>41872</v>
      </c>
      <c r="B2728" s="2">
        <v>256.52</v>
      </c>
      <c r="C2728" s="2">
        <v>258.8</v>
      </c>
      <c r="D2728" s="2">
        <v>253.26</v>
      </c>
      <c r="E2728" s="2">
        <v>254.34</v>
      </c>
      <c r="F2728" s="2">
        <v>2915600</v>
      </c>
      <c r="G2728" s="27" t="str">
        <f>TEXT(StockData[[#This Row],[Date]],"dddd")</f>
        <v>Thursday</v>
      </c>
      <c r="H2728" s="27" t="str">
        <f>TEXT(StockData[[#This Row],[Date]],"mmm yyyy")</f>
        <v>Aug 2014</v>
      </c>
      <c r="I2728" s="2">
        <f>StockData[[#This Row],[high]] - StockData[[#This Row],[low]]</f>
        <v>5.5400000000000205</v>
      </c>
      <c r="J2728" s="27" t="str">
        <f>IF(StockData[[#This Row],[high]]=_xlfn.MAXIFS(StockData[high],StockData[Date],"&lt;="&amp;StockData[[#This Row],[Date]]),"New High","Repeat")</f>
        <v>Repeat</v>
      </c>
      <c r="K2728" s="27" t="str">
        <f>IF(StockData[[#This Row],[Spread]]&lt;5,"Low",IF(StockData[[#This Row],[Spread]]&lt;=15,"Medium","High"))</f>
        <v>Medium</v>
      </c>
      <c r="L2728" s="27" t="str">
        <f>IF(StockData[[#This Row],[Spread]] &gt; AVERAGE(StockData[Spread]) * 1.2, "High", IF(StockData[[#This Row],[Spread]] &lt; AVERAGE(StockData[Spread]) * 0.8, "Low", "Medium"))</f>
        <v>Low</v>
      </c>
      <c r="M2728" s="13">
        <f>(StockData[[#This Row],[close]] - StockData[[#This Row],[open]] )/ StockData[[#This Row],[open]]</f>
        <v>-8.4983627007639891E-3</v>
      </c>
      <c r="N2728" s="27">
        <f>IF(StockData[[#This Row],[change%]] &gt; 0.02, 0.9, IF(StockData[[#This Row],[change%]] &lt; -0.02, -0.9, 0))</f>
        <v>0</v>
      </c>
      <c r="O2728" s="27" t="str">
        <f>IF(StockData[[#This Row],[sentiment score]] &gt; 0.5, "Positive", IF(StockData[[#This Row],[sentiment score]] &lt; -0.5, "Negative", "Neutral"))</f>
        <v>Neutral</v>
      </c>
    </row>
    <row r="2729" spans="1:15" x14ac:dyDescent="0.3">
      <c r="A2729" s="1">
        <v>41871</v>
      </c>
      <c r="B2729" s="2">
        <v>254.67</v>
      </c>
      <c r="C2729" s="2">
        <v>258.74</v>
      </c>
      <c r="D2729" s="2">
        <v>253</v>
      </c>
      <c r="E2729" s="2">
        <v>255.71</v>
      </c>
      <c r="F2729" s="2">
        <v>3015500</v>
      </c>
      <c r="G2729" s="27" t="str">
        <f>TEXT(StockData[[#This Row],[Date]],"dddd")</f>
        <v>Wednesday</v>
      </c>
      <c r="H2729" s="27" t="str">
        <f>TEXT(StockData[[#This Row],[Date]],"mmm yyyy")</f>
        <v>Aug 2014</v>
      </c>
      <c r="I2729" s="2">
        <f>StockData[[#This Row],[high]] - StockData[[#This Row],[low]]</f>
        <v>5.7400000000000091</v>
      </c>
      <c r="J2729" s="27" t="str">
        <f>IF(StockData[[#This Row],[high]]=_xlfn.MAXIFS(StockData[high],StockData[Date],"&lt;="&amp;StockData[[#This Row],[Date]]),"New High","Repeat")</f>
        <v>Repeat</v>
      </c>
      <c r="K2729" s="27" t="str">
        <f>IF(StockData[[#This Row],[Spread]]&lt;5,"Low",IF(StockData[[#This Row],[Spread]]&lt;=15,"Medium","High"))</f>
        <v>Medium</v>
      </c>
      <c r="L2729" s="27" t="str">
        <f>IF(StockData[[#This Row],[Spread]] &gt; AVERAGE(StockData[Spread]) * 1.2, "High", IF(StockData[[#This Row],[Spread]] &lt; AVERAGE(StockData[Spread]) * 0.8, "Low", "Medium"))</f>
        <v>Low</v>
      </c>
      <c r="M2729" s="13">
        <f>(StockData[[#This Row],[close]] - StockData[[#This Row],[open]] )/ StockData[[#This Row],[open]]</f>
        <v>4.0837161817254509E-3</v>
      </c>
      <c r="N2729" s="27">
        <f>IF(StockData[[#This Row],[change%]] &gt; 0.02, 0.9, IF(StockData[[#This Row],[change%]] &lt; -0.02, -0.9, 0))</f>
        <v>0</v>
      </c>
      <c r="O2729" s="27" t="str">
        <f>IF(StockData[[#This Row],[sentiment score]] &gt; 0.5, "Positive", IF(StockData[[#This Row],[sentiment score]] &lt; -0.5, "Negative", "Neutral"))</f>
        <v>Neutral</v>
      </c>
    </row>
    <row r="2730" spans="1:15" x14ac:dyDescent="0.3">
      <c r="A2730" s="1">
        <v>41870</v>
      </c>
      <c r="B2730" s="2">
        <v>258.87</v>
      </c>
      <c r="C2730" s="2">
        <v>259.33</v>
      </c>
      <c r="D2730" s="2">
        <v>251.62</v>
      </c>
      <c r="E2730" s="2">
        <v>256.76</v>
      </c>
      <c r="F2730" s="2">
        <v>5334800</v>
      </c>
      <c r="G2730" s="27" t="str">
        <f>TEXT(StockData[[#This Row],[Date]],"dddd")</f>
        <v>Tuesday</v>
      </c>
      <c r="H2730" s="27" t="str">
        <f>TEXT(StockData[[#This Row],[Date]],"mmm yyyy")</f>
        <v>Aug 2014</v>
      </c>
      <c r="I2730" s="2">
        <f>StockData[[#This Row],[high]] - StockData[[#This Row],[low]]</f>
        <v>7.7099999999999795</v>
      </c>
      <c r="J2730" s="27" t="str">
        <f>IF(StockData[[#This Row],[high]]=_xlfn.MAXIFS(StockData[high],StockData[Date],"&lt;="&amp;StockData[[#This Row],[Date]]),"New High","Repeat")</f>
        <v>Repeat</v>
      </c>
      <c r="K2730" s="27" t="str">
        <f>IF(StockData[[#This Row],[Spread]]&lt;5,"Low",IF(StockData[[#This Row],[Spread]]&lt;=15,"Medium","High"))</f>
        <v>Medium</v>
      </c>
      <c r="L2730" s="27" t="str">
        <f>IF(StockData[[#This Row],[Spread]] &gt; AVERAGE(StockData[Spread]) * 1.2, "High", IF(StockData[[#This Row],[Spread]] &lt; AVERAGE(StockData[Spread]) * 0.8, "Low", "Medium"))</f>
        <v>Low</v>
      </c>
      <c r="M2730" s="13">
        <f>(StockData[[#This Row],[close]] - StockData[[#This Row],[open]] )/ StockData[[#This Row],[open]]</f>
        <v>-8.1508092865145189E-3</v>
      </c>
      <c r="N2730" s="27">
        <f>IF(StockData[[#This Row],[change%]] &gt; 0.02, 0.9, IF(StockData[[#This Row],[change%]] &lt; -0.02, -0.9, 0))</f>
        <v>0</v>
      </c>
      <c r="O2730" s="27" t="str">
        <f>IF(StockData[[#This Row],[sentiment score]] &gt; 0.5, "Positive", IF(StockData[[#This Row],[sentiment score]] &lt; -0.5, "Negative", "Neutral"))</f>
        <v>Neutral</v>
      </c>
    </row>
    <row r="2731" spans="1:15" x14ac:dyDescent="0.3">
      <c r="A2731" s="1">
        <v>41869</v>
      </c>
      <c r="B2731" s="2">
        <v>263.25</v>
      </c>
      <c r="C2731" s="2">
        <v>267.26</v>
      </c>
      <c r="D2731" s="2">
        <v>259.75</v>
      </c>
      <c r="E2731" s="2">
        <v>259.94</v>
      </c>
      <c r="F2731" s="2">
        <v>5836800</v>
      </c>
      <c r="G2731" s="27" t="str">
        <f>TEXT(StockData[[#This Row],[Date]],"dddd")</f>
        <v>Monday</v>
      </c>
      <c r="H2731" s="27" t="str">
        <f>TEXT(StockData[[#This Row],[Date]],"mmm yyyy")</f>
        <v>Aug 2014</v>
      </c>
      <c r="I2731" s="2">
        <f>StockData[[#This Row],[high]] - StockData[[#This Row],[low]]</f>
        <v>7.5099999999999909</v>
      </c>
      <c r="J2731" s="27" t="str">
        <f>IF(StockData[[#This Row],[high]]=_xlfn.MAXIFS(StockData[high],StockData[Date],"&lt;="&amp;StockData[[#This Row],[Date]]),"New High","Repeat")</f>
        <v>New High</v>
      </c>
      <c r="K2731" s="27" t="str">
        <f>IF(StockData[[#This Row],[Spread]]&lt;5,"Low",IF(StockData[[#This Row],[Spread]]&lt;=15,"Medium","High"))</f>
        <v>Medium</v>
      </c>
      <c r="L2731" s="27" t="str">
        <f>IF(StockData[[#This Row],[Spread]] &gt; AVERAGE(StockData[Spread]) * 1.2, "High", IF(StockData[[#This Row],[Spread]] &lt; AVERAGE(StockData[Spread]) * 0.8, "Low", "Medium"))</f>
        <v>Low</v>
      </c>
      <c r="M2731" s="13">
        <f>(StockData[[#This Row],[close]] - StockData[[#This Row],[open]] )/ StockData[[#This Row],[open]]</f>
        <v>-1.2573599240265916E-2</v>
      </c>
      <c r="N2731" s="27">
        <f>IF(StockData[[#This Row],[change%]] &gt; 0.02, 0.9, IF(StockData[[#This Row],[change%]] &lt; -0.02, -0.9, 0))</f>
        <v>0</v>
      </c>
      <c r="O2731" s="27" t="str">
        <f>IF(StockData[[#This Row],[sentiment score]] &gt; 0.5, "Positive", IF(StockData[[#This Row],[sentiment score]] &lt; -0.5, "Negative", "Neutral"))</f>
        <v>Neutral</v>
      </c>
    </row>
    <row r="2732" spans="1:15" x14ac:dyDescent="0.3">
      <c r="A2732" s="1">
        <v>41866</v>
      </c>
      <c r="B2732" s="2">
        <v>261.48</v>
      </c>
      <c r="C2732" s="2">
        <v>262.08999999999997</v>
      </c>
      <c r="D2732" s="2">
        <v>258.5</v>
      </c>
      <c r="E2732" s="2">
        <v>262.01</v>
      </c>
      <c r="F2732" s="2">
        <v>3857500</v>
      </c>
      <c r="G2732" s="27" t="str">
        <f>TEXT(StockData[[#This Row],[Date]],"dddd")</f>
        <v>Friday</v>
      </c>
      <c r="H2732" s="27" t="str">
        <f>TEXT(StockData[[#This Row],[Date]],"mmm yyyy")</f>
        <v>Aug 2014</v>
      </c>
      <c r="I2732" s="2">
        <f>StockData[[#This Row],[high]] - StockData[[#This Row],[low]]</f>
        <v>3.589999999999975</v>
      </c>
      <c r="J2732" s="27" t="str">
        <f>IF(StockData[[#This Row],[high]]=_xlfn.MAXIFS(StockData[high],StockData[Date],"&lt;="&amp;StockData[[#This Row],[Date]]),"New High","Repeat")</f>
        <v>Repeat</v>
      </c>
      <c r="K2732" s="27" t="str">
        <f>IF(StockData[[#This Row],[Spread]]&lt;5,"Low",IF(StockData[[#This Row],[Spread]]&lt;=15,"Medium","High"))</f>
        <v>Low</v>
      </c>
      <c r="L2732" s="27" t="str">
        <f>IF(StockData[[#This Row],[Spread]] &gt; AVERAGE(StockData[Spread]) * 1.2, "High", IF(StockData[[#This Row],[Spread]] &lt; AVERAGE(StockData[Spread]) * 0.8, "Low", "Medium"))</f>
        <v>Low</v>
      </c>
      <c r="M2732" s="13">
        <f>(StockData[[#This Row],[close]] - StockData[[#This Row],[open]] )/ StockData[[#This Row],[open]]</f>
        <v>2.0269236652897837E-3</v>
      </c>
      <c r="N2732" s="27">
        <f>IF(StockData[[#This Row],[change%]] &gt; 0.02, 0.9, IF(StockData[[#This Row],[change%]] &lt; -0.02, -0.9, 0))</f>
        <v>0</v>
      </c>
      <c r="O2732" s="27" t="str">
        <f>IF(StockData[[#This Row],[sentiment score]] &gt; 0.5, "Positive", IF(StockData[[#This Row],[sentiment score]] &lt; -0.5, "Negative", "Neutral"))</f>
        <v>Neutral</v>
      </c>
    </row>
    <row r="2733" spans="1:15" x14ac:dyDescent="0.3">
      <c r="A2733" s="1">
        <v>41865</v>
      </c>
      <c r="B2733" s="2">
        <v>262.49</v>
      </c>
      <c r="C2733" s="2">
        <v>263</v>
      </c>
      <c r="D2733" s="2">
        <v>258.54000000000002</v>
      </c>
      <c r="E2733" s="2">
        <v>261.38</v>
      </c>
      <c r="F2733" s="2">
        <v>4122800</v>
      </c>
      <c r="G2733" s="27" t="str">
        <f>TEXT(StockData[[#This Row],[Date]],"dddd")</f>
        <v>Thursday</v>
      </c>
      <c r="H2733" s="27" t="str">
        <f>TEXT(StockData[[#This Row],[Date]],"mmm yyyy")</f>
        <v>Aug 2014</v>
      </c>
      <c r="I2733" s="2">
        <f>StockData[[#This Row],[high]] - StockData[[#This Row],[low]]</f>
        <v>4.4599999999999795</v>
      </c>
      <c r="J2733" s="27" t="str">
        <f>IF(StockData[[#This Row],[high]]=_xlfn.MAXIFS(StockData[high],StockData[Date],"&lt;="&amp;StockData[[#This Row],[Date]]),"New High","Repeat")</f>
        <v>Repeat</v>
      </c>
      <c r="K2733" s="27" t="str">
        <f>IF(StockData[[#This Row],[Spread]]&lt;5,"Low",IF(StockData[[#This Row],[Spread]]&lt;=15,"Medium","High"))</f>
        <v>Low</v>
      </c>
      <c r="L2733" s="27" t="str">
        <f>IF(StockData[[#This Row],[Spread]] &gt; AVERAGE(StockData[Spread]) * 1.2, "High", IF(StockData[[#This Row],[Spread]] &lt; AVERAGE(StockData[Spread]) * 0.8, "Low", "Medium"))</f>
        <v>Low</v>
      </c>
      <c r="M2733" s="13">
        <f>(StockData[[#This Row],[close]] - StockData[[#This Row],[open]] )/ StockData[[#This Row],[open]]</f>
        <v>-4.2287325231437902E-3</v>
      </c>
      <c r="N2733" s="27">
        <f>IF(StockData[[#This Row],[change%]] &gt; 0.02, 0.9, IF(StockData[[#This Row],[change%]] &lt; -0.02, -0.9, 0))</f>
        <v>0</v>
      </c>
      <c r="O2733" s="27" t="str">
        <f>IF(StockData[[#This Row],[sentiment score]] &gt; 0.5, "Positive", IF(StockData[[#This Row],[sentiment score]] &lt; -0.5, "Negative", "Neutral"))</f>
        <v>Neutral</v>
      </c>
    </row>
    <row r="2734" spans="1:15" x14ac:dyDescent="0.3">
      <c r="A2734" s="1">
        <v>41864</v>
      </c>
      <c r="B2734" s="2">
        <v>262.01</v>
      </c>
      <c r="C2734" s="2">
        <v>265.64</v>
      </c>
      <c r="D2734" s="2">
        <v>259.61</v>
      </c>
      <c r="E2734" s="2">
        <v>260.31</v>
      </c>
      <c r="F2734" s="2">
        <v>6919000</v>
      </c>
      <c r="G2734" s="27" t="str">
        <f>TEXT(StockData[[#This Row],[Date]],"dddd")</f>
        <v>Wednesday</v>
      </c>
      <c r="H2734" s="27" t="str">
        <f>TEXT(StockData[[#This Row],[Date]],"mmm yyyy")</f>
        <v>Aug 2014</v>
      </c>
      <c r="I2734" s="2">
        <f>StockData[[#This Row],[high]] - StockData[[#This Row],[low]]</f>
        <v>6.0299999999999727</v>
      </c>
      <c r="J2734" s="27" t="str">
        <f>IF(StockData[[#This Row],[high]]=_xlfn.MAXIFS(StockData[high],StockData[Date],"&lt;="&amp;StockData[[#This Row],[Date]]),"New High","Repeat")</f>
        <v>New High</v>
      </c>
      <c r="K2734" s="27" t="str">
        <f>IF(StockData[[#This Row],[Spread]]&lt;5,"Low",IF(StockData[[#This Row],[Spread]]&lt;=15,"Medium","High"))</f>
        <v>Medium</v>
      </c>
      <c r="L2734" s="27" t="str">
        <f>IF(StockData[[#This Row],[Spread]] &gt; AVERAGE(StockData[Spread]) * 1.2, "High", IF(StockData[[#This Row],[Spread]] &lt; AVERAGE(StockData[Spread]) * 0.8, "Low", "Medium"))</f>
        <v>Low</v>
      </c>
      <c r="M2734" s="13">
        <f>(StockData[[#This Row],[close]] - StockData[[#This Row],[open]] )/ StockData[[#This Row],[open]]</f>
        <v>-6.4883019732070862E-3</v>
      </c>
      <c r="N2734" s="27">
        <f>IF(StockData[[#This Row],[change%]] &gt; 0.02, 0.9, IF(StockData[[#This Row],[change%]] &lt; -0.02, -0.9, 0))</f>
        <v>0</v>
      </c>
      <c r="O2734" s="27" t="str">
        <f>IF(StockData[[#This Row],[sentiment score]] &gt; 0.5, "Positive", IF(StockData[[#This Row],[sentiment score]] &lt; -0.5, "Negative", "Neutral"))</f>
        <v>Neutral</v>
      </c>
    </row>
    <row r="2735" spans="1:15" x14ac:dyDescent="0.3">
      <c r="A2735" s="1">
        <v>41863</v>
      </c>
      <c r="B2735" s="2">
        <v>258.08</v>
      </c>
      <c r="C2735" s="2">
        <v>260.3</v>
      </c>
      <c r="D2735" s="2">
        <v>254.58009999999999</v>
      </c>
      <c r="E2735" s="2">
        <v>259.95999999999998</v>
      </c>
      <c r="F2735" s="2">
        <v>6382300</v>
      </c>
      <c r="G2735" s="27" t="str">
        <f>TEXT(StockData[[#This Row],[Date]],"dddd")</f>
        <v>Tuesday</v>
      </c>
      <c r="H2735" s="27" t="str">
        <f>TEXT(StockData[[#This Row],[Date]],"mmm yyyy")</f>
        <v>Aug 2014</v>
      </c>
      <c r="I2735" s="2">
        <f>StockData[[#This Row],[high]] - StockData[[#This Row],[low]]</f>
        <v>5.719900000000024</v>
      </c>
      <c r="J2735" s="27" t="str">
        <f>IF(StockData[[#This Row],[high]]=_xlfn.MAXIFS(StockData[high],StockData[Date],"&lt;="&amp;StockData[[#This Row],[Date]]),"New High","Repeat")</f>
        <v>Repeat</v>
      </c>
      <c r="K2735" s="27" t="str">
        <f>IF(StockData[[#This Row],[Spread]]&lt;5,"Low",IF(StockData[[#This Row],[Spread]]&lt;=15,"Medium","High"))</f>
        <v>Medium</v>
      </c>
      <c r="L2735" s="27" t="str">
        <f>IF(StockData[[#This Row],[Spread]] &gt; AVERAGE(StockData[Spread]) * 1.2, "High", IF(StockData[[#This Row],[Spread]] &lt; AVERAGE(StockData[Spread]) * 0.8, "Low", "Medium"))</f>
        <v>Low</v>
      </c>
      <c r="M2735" s="13">
        <f>(StockData[[#This Row],[close]] - StockData[[#This Row],[open]] )/ StockData[[#This Row],[open]]</f>
        <v>7.2845629262244093E-3</v>
      </c>
      <c r="N2735" s="27">
        <f>IF(StockData[[#This Row],[change%]] &gt; 0.02, 0.9, IF(StockData[[#This Row],[change%]] &lt; -0.02, -0.9, 0))</f>
        <v>0</v>
      </c>
      <c r="O2735" s="27" t="str">
        <f>IF(StockData[[#This Row],[sentiment score]] &gt; 0.5, "Positive", IF(StockData[[#This Row],[sentiment score]] &lt; -0.5, "Negative", "Neutral"))</f>
        <v>Neutral</v>
      </c>
    </row>
    <row r="2736" spans="1:15" x14ac:dyDescent="0.3">
      <c r="A2736" s="1">
        <v>41862</v>
      </c>
      <c r="B2736" s="2">
        <v>255.48</v>
      </c>
      <c r="C2736" s="2">
        <v>263.74</v>
      </c>
      <c r="D2736" s="2">
        <v>255</v>
      </c>
      <c r="E2736" s="2">
        <v>259.32</v>
      </c>
      <c r="F2736" s="2">
        <v>8072500</v>
      </c>
      <c r="G2736" s="27" t="str">
        <f>TEXT(StockData[[#This Row],[Date]],"dddd")</f>
        <v>Monday</v>
      </c>
      <c r="H2736" s="27" t="str">
        <f>TEXT(StockData[[#This Row],[Date]],"mmm yyyy")</f>
        <v>Aug 2014</v>
      </c>
      <c r="I2736" s="2">
        <f>StockData[[#This Row],[high]] - StockData[[#This Row],[low]]</f>
        <v>8.7400000000000091</v>
      </c>
      <c r="J2736" s="27" t="str">
        <f>IF(StockData[[#This Row],[high]]=_xlfn.MAXIFS(StockData[high],StockData[Date],"&lt;="&amp;StockData[[#This Row],[Date]]),"New High","Repeat")</f>
        <v>Repeat</v>
      </c>
      <c r="K2736" s="27" t="str">
        <f>IF(StockData[[#This Row],[Spread]]&lt;5,"Low",IF(StockData[[#This Row],[Spread]]&lt;=15,"Medium","High"))</f>
        <v>Medium</v>
      </c>
      <c r="L2736" s="27" t="str">
        <f>IF(StockData[[#This Row],[Spread]] &gt; AVERAGE(StockData[Spread]) * 1.2, "High", IF(StockData[[#This Row],[Spread]] &lt; AVERAGE(StockData[Spread]) * 0.8, "Low", "Medium"))</f>
        <v>Low</v>
      </c>
      <c r="M2736" s="13">
        <f>(StockData[[#This Row],[close]] - StockData[[#This Row],[open]] )/ StockData[[#This Row],[open]]</f>
        <v>1.5030530765617675E-2</v>
      </c>
      <c r="N2736" s="27">
        <f>IF(StockData[[#This Row],[change%]] &gt; 0.02, 0.9, IF(StockData[[#This Row],[change%]] &lt; -0.02, -0.9, 0))</f>
        <v>0</v>
      </c>
      <c r="O2736" s="27" t="str">
        <f>IF(StockData[[#This Row],[sentiment score]] &gt; 0.5, "Positive", IF(StockData[[#This Row],[sentiment score]] &lt; -0.5, "Negative", "Neutral"))</f>
        <v>Neutral</v>
      </c>
    </row>
    <row r="2737" spans="1:15" x14ac:dyDescent="0.3">
      <c r="A2737" s="1">
        <v>41859</v>
      </c>
      <c r="B2737" s="2">
        <v>251.16</v>
      </c>
      <c r="C2737" s="2">
        <v>251.76</v>
      </c>
      <c r="D2737" s="2">
        <v>246.5</v>
      </c>
      <c r="E2737" s="2">
        <v>248.13</v>
      </c>
      <c r="F2737" s="2">
        <v>5090100</v>
      </c>
      <c r="G2737" s="27" t="str">
        <f>TEXT(StockData[[#This Row],[Date]],"dddd")</f>
        <v>Friday</v>
      </c>
      <c r="H2737" s="27" t="str">
        <f>TEXT(StockData[[#This Row],[Date]],"mmm yyyy")</f>
        <v>Aug 2014</v>
      </c>
      <c r="I2737" s="2">
        <f>StockData[[#This Row],[high]] - StockData[[#This Row],[low]]</f>
        <v>5.2599999999999909</v>
      </c>
      <c r="J2737" s="27" t="str">
        <f>IF(StockData[[#This Row],[high]]=_xlfn.MAXIFS(StockData[high],StockData[Date],"&lt;="&amp;StockData[[#This Row],[Date]]),"New High","Repeat")</f>
        <v>Repeat</v>
      </c>
      <c r="K2737" s="27" t="str">
        <f>IF(StockData[[#This Row],[Spread]]&lt;5,"Low",IF(StockData[[#This Row],[Spread]]&lt;=15,"Medium","High"))</f>
        <v>Medium</v>
      </c>
      <c r="L2737" s="27" t="str">
        <f>IF(StockData[[#This Row],[Spread]] &gt; AVERAGE(StockData[Spread]) * 1.2, "High", IF(StockData[[#This Row],[Spread]] &lt; AVERAGE(StockData[Spread]) * 0.8, "Low", "Medium"))</f>
        <v>Low</v>
      </c>
      <c r="M2737" s="13">
        <f>(StockData[[#This Row],[close]] - StockData[[#This Row],[open]] )/ StockData[[#This Row],[open]]</f>
        <v>-1.2064022933588155E-2</v>
      </c>
      <c r="N2737" s="27">
        <f>IF(StockData[[#This Row],[change%]] &gt; 0.02, 0.9, IF(StockData[[#This Row],[change%]] &lt; -0.02, -0.9, 0))</f>
        <v>0</v>
      </c>
      <c r="O2737" s="27" t="str">
        <f>IF(StockData[[#This Row],[sentiment score]] &gt; 0.5, "Positive", IF(StockData[[#This Row],[sentiment score]] &lt; -0.5, "Negative", "Neutral"))</f>
        <v>Neutral</v>
      </c>
    </row>
    <row r="2738" spans="1:15" x14ac:dyDescent="0.3">
      <c r="A2738" s="1">
        <v>41858</v>
      </c>
      <c r="B2738" s="2">
        <v>250.12</v>
      </c>
      <c r="C2738" s="2">
        <v>256.68799999999999</v>
      </c>
      <c r="D2738" s="2">
        <v>249.12</v>
      </c>
      <c r="E2738" s="2">
        <v>252.39</v>
      </c>
      <c r="F2738" s="2">
        <v>7464700</v>
      </c>
      <c r="G2738" s="27" t="str">
        <f>TEXT(StockData[[#This Row],[Date]],"dddd")</f>
        <v>Thursday</v>
      </c>
      <c r="H2738" s="27" t="str">
        <f>TEXT(StockData[[#This Row],[Date]],"mmm yyyy")</f>
        <v>Aug 2014</v>
      </c>
      <c r="I2738" s="2">
        <f>StockData[[#This Row],[high]] - StockData[[#This Row],[low]]</f>
        <v>7.5679999999999836</v>
      </c>
      <c r="J2738" s="27" t="str">
        <f>IF(StockData[[#This Row],[high]]=_xlfn.MAXIFS(StockData[high],StockData[Date],"&lt;="&amp;StockData[[#This Row],[Date]]),"New High","Repeat")</f>
        <v>Repeat</v>
      </c>
      <c r="K2738" s="27" t="str">
        <f>IF(StockData[[#This Row],[Spread]]&lt;5,"Low",IF(StockData[[#This Row],[Spread]]&lt;=15,"Medium","High"))</f>
        <v>Medium</v>
      </c>
      <c r="L2738" s="27" t="str">
        <f>IF(StockData[[#This Row],[Spread]] &gt; AVERAGE(StockData[Spread]) * 1.2, "High", IF(StockData[[#This Row],[Spread]] &lt; AVERAGE(StockData[Spread]) * 0.8, "Low", "Medium"))</f>
        <v>Low</v>
      </c>
      <c r="M2738" s="13">
        <f>(StockData[[#This Row],[close]] - StockData[[#This Row],[open]] )/ StockData[[#This Row],[open]]</f>
        <v>9.0756436910282342E-3</v>
      </c>
      <c r="N2738" s="27">
        <f>IF(StockData[[#This Row],[change%]] &gt; 0.02, 0.9, IF(StockData[[#This Row],[change%]] &lt; -0.02, -0.9, 0))</f>
        <v>0</v>
      </c>
      <c r="O2738" s="27" t="str">
        <f>IF(StockData[[#This Row],[sentiment score]] &gt; 0.5, "Positive", IF(StockData[[#This Row],[sentiment score]] &lt; -0.5, "Negative", "Neutral"))</f>
        <v>Neutral</v>
      </c>
    </row>
    <row r="2739" spans="1:15" x14ac:dyDescent="0.3">
      <c r="A2739" s="1">
        <v>41857</v>
      </c>
      <c r="B2739" s="2">
        <v>238.9</v>
      </c>
      <c r="C2739" s="2">
        <v>251.42</v>
      </c>
      <c r="D2739" s="2">
        <v>238.58</v>
      </c>
      <c r="E2739" s="2">
        <v>248.93010000000001</v>
      </c>
      <c r="F2739" s="2">
        <v>9235500</v>
      </c>
      <c r="G2739" s="27" t="str">
        <f>TEXT(StockData[[#This Row],[Date]],"dddd")</f>
        <v>Wednesday</v>
      </c>
      <c r="H2739" s="27" t="str">
        <f>TEXT(StockData[[#This Row],[Date]],"mmm yyyy")</f>
        <v>Aug 2014</v>
      </c>
      <c r="I2739" s="2">
        <f>StockData[[#This Row],[high]] - StockData[[#This Row],[low]]</f>
        <v>12.839999999999975</v>
      </c>
      <c r="J2739" s="27" t="str">
        <f>IF(StockData[[#This Row],[high]]=_xlfn.MAXIFS(StockData[high],StockData[Date],"&lt;="&amp;StockData[[#This Row],[Date]]),"New High","Repeat")</f>
        <v>Repeat</v>
      </c>
      <c r="K2739" s="27" t="str">
        <f>IF(StockData[[#This Row],[Spread]]&lt;5,"Low",IF(StockData[[#This Row],[Spread]]&lt;=15,"Medium","High"))</f>
        <v>Medium</v>
      </c>
      <c r="L2739" s="27" t="str">
        <f>IF(StockData[[#This Row],[Spread]] &gt; AVERAGE(StockData[Spread]) * 1.2, "High", IF(StockData[[#This Row],[Spread]] &lt; AVERAGE(StockData[Spread]) * 0.8, "Low", "Medium"))</f>
        <v>Medium</v>
      </c>
      <c r="M2739" s="13">
        <f>(StockData[[#This Row],[close]] - StockData[[#This Row],[open]] )/ StockData[[#This Row],[open]]</f>
        <v>4.1984512348262892E-2</v>
      </c>
      <c r="N2739" s="27">
        <f>IF(StockData[[#This Row],[change%]] &gt; 0.02, 0.9, IF(StockData[[#This Row],[change%]] &lt; -0.02, -0.9, 0))</f>
        <v>0.9</v>
      </c>
      <c r="O2739" s="27" t="str">
        <f>IF(StockData[[#This Row],[sentiment score]] &gt; 0.5, "Positive", IF(StockData[[#This Row],[sentiment score]] &lt; -0.5, "Negative", "Neutral"))</f>
        <v>Positive</v>
      </c>
    </row>
    <row r="2740" spans="1:15" x14ac:dyDescent="0.3">
      <c r="A2740" s="1">
        <v>41856</v>
      </c>
      <c r="B2740" s="2">
        <v>237.47</v>
      </c>
      <c r="C2740" s="2">
        <v>242.99</v>
      </c>
      <c r="D2740" s="2">
        <v>235.69</v>
      </c>
      <c r="E2740" s="2">
        <v>238.49</v>
      </c>
      <c r="F2740" s="2">
        <v>5371300</v>
      </c>
      <c r="G2740" s="27" t="str">
        <f>TEXT(StockData[[#This Row],[Date]],"dddd")</f>
        <v>Tuesday</v>
      </c>
      <c r="H2740" s="27" t="str">
        <f>TEXT(StockData[[#This Row],[Date]],"mmm yyyy")</f>
        <v>Aug 2014</v>
      </c>
      <c r="I2740" s="2">
        <f>StockData[[#This Row],[high]] - StockData[[#This Row],[low]]</f>
        <v>7.3000000000000114</v>
      </c>
      <c r="J2740" s="27" t="str">
        <f>IF(StockData[[#This Row],[high]]=_xlfn.MAXIFS(StockData[high],StockData[Date],"&lt;="&amp;StockData[[#This Row],[Date]]),"New High","Repeat")</f>
        <v>Repeat</v>
      </c>
      <c r="K2740" s="27" t="str">
        <f>IF(StockData[[#This Row],[Spread]]&lt;5,"Low",IF(StockData[[#This Row],[Spread]]&lt;=15,"Medium","High"))</f>
        <v>Medium</v>
      </c>
      <c r="L2740" s="27" t="str">
        <f>IF(StockData[[#This Row],[Spread]] &gt; AVERAGE(StockData[Spread]) * 1.2, "High", IF(StockData[[#This Row],[Spread]] &lt; AVERAGE(StockData[Spread]) * 0.8, "Low", "Medium"))</f>
        <v>Low</v>
      </c>
      <c r="M2740" s="13">
        <f>(StockData[[#This Row],[close]] - StockData[[#This Row],[open]] )/ StockData[[#This Row],[open]]</f>
        <v>4.2952794037141966E-3</v>
      </c>
      <c r="N2740" s="27">
        <f>IF(StockData[[#This Row],[change%]] &gt; 0.02, 0.9, IF(StockData[[#This Row],[change%]] &lt; -0.02, -0.9, 0))</f>
        <v>0</v>
      </c>
      <c r="O2740" s="27" t="str">
        <f>IF(StockData[[#This Row],[sentiment score]] &gt; 0.5, "Positive", IF(StockData[[#This Row],[sentiment score]] &lt; -0.5, "Negative", "Neutral"))</f>
        <v>Neutral</v>
      </c>
    </row>
    <row r="2741" spans="1:15" x14ac:dyDescent="0.3">
      <c r="A2741" s="1">
        <v>41855</v>
      </c>
      <c r="B2741" s="2">
        <v>234.38</v>
      </c>
      <c r="C2741" s="2">
        <v>240.5</v>
      </c>
      <c r="D2741" s="2">
        <v>233.27</v>
      </c>
      <c r="E2741" s="2">
        <v>238.52</v>
      </c>
      <c r="F2741" s="2">
        <v>5959700</v>
      </c>
      <c r="G2741" s="27" t="str">
        <f>TEXT(StockData[[#This Row],[Date]],"dddd")</f>
        <v>Monday</v>
      </c>
      <c r="H2741" s="27" t="str">
        <f>TEXT(StockData[[#This Row],[Date]],"mmm yyyy")</f>
        <v>Aug 2014</v>
      </c>
      <c r="I2741" s="2">
        <f>StockData[[#This Row],[high]] - StockData[[#This Row],[low]]</f>
        <v>7.2299999999999898</v>
      </c>
      <c r="J2741" s="27" t="str">
        <f>IF(StockData[[#This Row],[high]]=_xlfn.MAXIFS(StockData[high],StockData[Date],"&lt;="&amp;StockData[[#This Row],[Date]]),"New High","Repeat")</f>
        <v>Repeat</v>
      </c>
      <c r="K2741" s="27" t="str">
        <f>IF(StockData[[#This Row],[Spread]]&lt;5,"Low",IF(StockData[[#This Row],[Spread]]&lt;=15,"Medium","High"))</f>
        <v>Medium</v>
      </c>
      <c r="L2741" s="27" t="str">
        <f>IF(StockData[[#This Row],[Spread]] &gt; AVERAGE(StockData[Spread]) * 1.2, "High", IF(StockData[[#This Row],[Spread]] &lt; AVERAGE(StockData[Spread]) * 0.8, "Low", "Medium"))</f>
        <v>Low</v>
      </c>
      <c r="M2741" s="13">
        <f>(StockData[[#This Row],[close]] - StockData[[#This Row],[open]] )/ StockData[[#This Row],[open]]</f>
        <v>1.7663623176038975E-2</v>
      </c>
      <c r="N2741" s="27">
        <f>IF(StockData[[#This Row],[change%]] &gt; 0.02, 0.9, IF(StockData[[#This Row],[change%]] &lt; -0.02, -0.9, 0))</f>
        <v>0</v>
      </c>
      <c r="O2741" s="27" t="str">
        <f>IF(StockData[[#This Row],[sentiment score]] &gt; 0.5, "Positive", IF(StockData[[#This Row],[sentiment score]] &lt; -0.5, "Negative", "Neutral"))</f>
        <v>Neutral</v>
      </c>
    </row>
    <row r="2742" spans="1:15" x14ac:dyDescent="0.3">
      <c r="A2742" s="1">
        <v>41852</v>
      </c>
      <c r="B2742" s="2">
        <v>226.09</v>
      </c>
      <c r="C2742" s="2">
        <v>237.5</v>
      </c>
      <c r="D2742" s="2">
        <v>226</v>
      </c>
      <c r="E2742" s="2">
        <v>233.27</v>
      </c>
      <c r="F2742" s="2">
        <v>11895800</v>
      </c>
      <c r="G2742" s="27" t="str">
        <f>TEXT(StockData[[#This Row],[Date]],"dddd")</f>
        <v>Friday</v>
      </c>
      <c r="H2742" s="27" t="str">
        <f>TEXT(StockData[[#This Row],[Date]],"mmm yyyy")</f>
        <v>Aug 2014</v>
      </c>
      <c r="I2742" s="2">
        <f>StockData[[#This Row],[high]] - StockData[[#This Row],[low]]</f>
        <v>11.5</v>
      </c>
      <c r="J2742" s="27" t="str">
        <f>IF(StockData[[#This Row],[high]]=_xlfn.MAXIFS(StockData[high],StockData[Date],"&lt;="&amp;StockData[[#This Row],[Date]]),"New High","Repeat")</f>
        <v>Repeat</v>
      </c>
      <c r="K2742" s="27" t="str">
        <f>IF(StockData[[#This Row],[Spread]]&lt;5,"Low",IF(StockData[[#This Row],[Spread]]&lt;=15,"Medium","High"))</f>
        <v>Medium</v>
      </c>
      <c r="L2742" s="27" t="str">
        <f>IF(StockData[[#This Row],[Spread]] &gt; AVERAGE(StockData[Spread]) * 1.2, "High", IF(StockData[[#This Row],[Spread]] &lt; AVERAGE(StockData[Spread]) * 0.8, "Low", "Medium"))</f>
        <v>Medium</v>
      </c>
      <c r="M2742" s="13">
        <f>(StockData[[#This Row],[close]] - StockData[[#This Row],[open]] )/ StockData[[#This Row],[open]]</f>
        <v>3.175726480605072E-2</v>
      </c>
      <c r="N2742" s="27">
        <f>IF(StockData[[#This Row],[change%]] &gt; 0.02, 0.9, IF(StockData[[#This Row],[change%]] &lt; -0.02, -0.9, 0))</f>
        <v>0.9</v>
      </c>
      <c r="O2742" s="27" t="str">
        <f>IF(StockData[[#This Row],[sentiment score]] &gt; 0.5, "Positive", IF(StockData[[#This Row],[sentiment score]] &lt; -0.5, "Negative", "Neutral"))</f>
        <v>Positive</v>
      </c>
    </row>
    <row r="2743" spans="1:15" x14ac:dyDescent="0.3">
      <c r="A2743" s="1">
        <v>41851</v>
      </c>
      <c r="B2743" s="2">
        <v>229.26</v>
      </c>
      <c r="C2743" s="2">
        <v>231.4</v>
      </c>
      <c r="D2743" s="2">
        <v>221.5</v>
      </c>
      <c r="E2743" s="2">
        <v>223.3</v>
      </c>
      <c r="F2743" s="2">
        <v>7678300</v>
      </c>
      <c r="G2743" s="27" t="str">
        <f>TEXT(StockData[[#This Row],[Date]],"dddd")</f>
        <v>Thursday</v>
      </c>
      <c r="H2743" s="27" t="str">
        <f>TEXT(StockData[[#This Row],[Date]],"mmm yyyy")</f>
        <v>Jul 2014</v>
      </c>
      <c r="I2743" s="2">
        <f>StockData[[#This Row],[high]] - StockData[[#This Row],[low]]</f>
        <v>9.9000000000000057</v>
      </c>
      <c r="J2743" s="27" t="str">
        <f>IF(StockData[[#This Row],[high]]=_xlfn.MAXIFS(StockData[high],StockData[Date],"&lt;="&amp;StockData[[#This Row],[Date]]),"New High","Repeat")</f>
        <v>Repeat</v>
      </c>
      <c r="K2743" s="27" t="str">
        <f>IF(StockData[[#This Row],[Spread]]&lt;5,"Low",IF(StockData[[#This Row],[Spread]]&lt;=15,"Medium","High"))</f>
        <v>Medium</v>
      </c>
      <c r="L2743" s="27" t="str">
        <f>IF(StockData[[#This Row],[Spread]] &gt; AVERAGE(StockData[Spread]) * 1.2, "High", IF(StockData[[#This Row],[Spread]] &lt; AVERAGE(StockData[Spread]) * 0.8, "Low", "Medium"))</f>
        <v>Low</v>
      </c>
      <c r="M2743" s="13">
        <f>(StockData[[#This Row],[close]] - StockData[[#This Row],[open]] )/ StockData[[#This Row],[open]]</f>
        <v>-2.5996684986478145E-2</v>
      </c>
      <c r="N2743" s="27">
        <f>IF(StockData[[#This Row],[change%]] &gt; 0.02, 0.9, IF(StockData[[#This Row],[change%]] &lt; -0.02, -0.9, 0))</f>
        <v>-0.9</v>
      </c>
      <c r="O2743" s="27" t="str">
        <f>IF(StockData[[#This Row],[sentiment score]] &gt; 0.5, "Positive", IF(StockData[[#This Row],[sentiment score]] &lt; -0.5, "Negative", "Neutral"))</f>
        <v>Negative</v>
      </c>
    </row>
    <row r="2744" spans="1:15" x14ac:dyDescent="0.3">
      <c r="A2744" s="1">
        <v>41850</v>
      </c>
      <c r="B2744" s="2">
        <v>221.92</v>
      </c>
      <c r="C2744" s="2">
        <v>229.6</v>
      </c>
      <c r="D2744" s="2">
        <v>221.04</v>
      </c>
      <c r="E2744" s="2">
        <v>228.92</v>
      </c>
      <c r="F2744" s="2">
        <v>4917600</v>
      </c>
      <c r="G2744" s="27" t="str">
        <f>TEXT(StockData[[#This Row],[Date]],"dddd")</f>
        <v>Wednesday</v>
      </c>
      <c r="H2744" s="27" t="str">
        <f>TEXT(StockData[[#This Row],[Date]],"mmm yyyy")</f>
        <v>Jul 2014</v>
      </c>
      <c r="I2744" s="2">
        <f>StockData[[#This Row],[high]] - StockData[[#This Row],[low]]</f>
        <v>8.5600000000000023</v>
      </c>
      <c r="J2744" s="27" t="str">
        <f>IF(StockData[[#This Row],[high]]=_xlfn.MAXIFS(StockData[high],StockData[Date],"&lt;="&amp;StockData[[#This Row],[Date]]),"New High","Repeat")</f>
        <v>Repeat</v>
      </c>
      <c r="K2744" s="27" t="str">
        <f>IF(StockData[[#This Row],[Spread]]&lt;5,"Low",IF(StockData[[#This Row],[Spread]]&lt;=15,"Medium","High"))</f>
        <v>Medium</v>
      </c>
      <c r="L2744" s="27" t="str">
        <f>IF(StockData[[#This Row],[Spread]] &gt; AVERAGE(StockData[Spread]) * 1.2, "High", IF(StockData[[#This Row],[Spread]] &lt; AVERAGE(StockData[Spread]) * 0.8, "Low", "Medium"))</f>
        <v>Low</v>
      </c>
      <c r="M2744" s="13">
        <f>(StockData[[#This Row],[close]] - StockData[[#This Row],[open]] )/ StockData[[#This Row],[open]]</f>
        <v>3.1542898341744778E-2</v>
      </c>
      <c r="N2744" s="27">
        <f>IF(StockData[[#This Row],[change%]] &gt; 0.02, 0.9, IF(StockData[[#This Row],[change%]] &lt; -0.02, -0.9, 0))</f>
        <v>0.9</v>
      </c>
      <c r="O2744" s="27" t="str">
        <f>IF(StockData[[#This Row],[sentiment score]] &gt; 0.5, "Positive", IF(StockData[[#This Row],[sentiment score]] &lt; -0.5, "Negative", "Neutral"))</f>
        <v>Positive</v>
      </c>
    </row>
    <row r="2745" spans="1:15" x14ac:dyDescent="0.3">
      <c r="A2745" s="1">
        <v>41849</v>
      </c>
      <c r="B2745" s="2">
        <v>226.61</v>
      </c>
      <c r="C2745" s="2">
        <v>228.3</v>
      </c>
      <c r="D2745" s="2">
        <v>224.86</v>
      </c>
      <c r="E2745" s="2">
        <v>225.01</v>
      </c>
      <c r="F2745" s="2">
        <v>3382400</v>
      </c>
      <c r="G2745" s="27" t="str">
        <f>TEXT(StockData[[#This Row],[Date]],"dddd")</f>
        <v>Tuesday</v>
      </c>
      <c r="H2745" s="27" t="str">
        <f>TEXT(StockData[[#This Row],[Date]],"mmm yyyy")</f>
        <v>Jul 2014</v>
      </c>
      <c r="I2745" s="2">
        <f>StockData[[#This Row],[high]] - StockData[[#This Row],[low]]</f>
        <v>3.4399999999999977</v>
      </c>
      <c r="J2745" s="27" t="str">
        <f>IF(StockData[[#This Row],[high]]=_xlfn.MAXIFS(StockData[high],StockData[Date],"&lt;="&amp;StockData[[#This Row],[Date]]),"New High","Repeat")</f>
        <v>Repeat</v>
      </c>
      <c r="K2745" s="27" t="str">
        <f>IF(StockData[[#This Row],[Spread]]&lt;5,"Low",IF(StockData[[#This Row],[Spread]]&lt;=15,"Medium","High"))</f>
        <v>Low</v>
      </c>
      <c r="L2745" s="27" t="str">
        <f>IF(StockData[[#This Row],[Spread]] &gt; AVERAGE(StockData[Spread]) * 1.2, "High", IF(StockData[[#This Row],[Spread]] &lt; AVERAGE(StockData[Spread]) * 0.8, "Low", "Medium"))</f>
        <v>Low</v>
      </c>
      <c r="M2745" s="13">
        <f>(StockData[[#This Row],[close]] - StockData[[#This Row],[open]] )/ StockData[[#This Row],[open]]</f>
        <v>-7.0605886765810096E-3</v>
      </c>
      <c r="N2745" s="27">
        <f>IF(StockData[[#This Row],[change%]] &gt; 0.02, 0.9, IF(StockData[[#This Row],[change%]] &lt; -0.02, -0.9, 0))</f>
        <v>0</v>
      </c>
      <c r="O2745" s="27" t="str">
        <f>IF(StockData[[#This Row],[sentiment score]] &gt; 0.5, "Positive", IF(StockData[[#This Row],[sentiment score]] &lt; -0.5, "Negative", "Neutral"))</f>
        <v>Neutral</v>
      </c>
    </row>
    <row r="2746" spans="1:15" x14ac:dyDescent="0.3">
      <c r="A2746" s="1">
        <v>41848</v>
      </c>
      <c r="B2746" s="2">
        <v>224.25</v>
      </c>
      <c r="C2746" s="2">
        <v>232</v>
      </c>
      <c r="D2746" s="2">
        <v>221.40199999999999</v>
      </c>
      <c r="E2746" s="2">
        <v>224.82</v>
      </c>
      <c r="F2746" s="2">
        <v>6514300</v>
      </c>
      <c r="G2746" s="27" t="str">
        <f>TEXT(StockData[[#This Row],[Date]],"dddd")</f>
        <v>Monday</v>
      </c>
      <c r="H2746" s="27" t="str">
        <f>TEXT(StockData[[#This Row],[Date]],"mmm yyyy")</f>
        <v>Jul 2014</v>
      </c>
      <c r="I2746" s="2">
        <f>StockData[[#This Row],[high]] - StockData[[#This Row],[low]]</f>
        <v>10.598000000000013</v>
      </c>
      <c r="J2746" s="27" t="str">
        <f>IF(StockData[[#This Row],[high]]=_xlfn.MAXIFS(StockData[high],StockData[Date],"&lt;="&amp;StockData[[#This Row],[Date]]),"New High","Repeat")</f>
        <v>Repeat</v>
      </c>
      <c r="K2746" s="27" t="str">
        <f>IF(StockData[[#This Row],[Spread]]&lt;5,"Low",IF(StockData[[#This Row],[Spread]]&lt;=15,"Medium","High"))</f>
        <v>Medium</v>
      </c>
      <c r="L2746" s="27" t="str">
        <f>IF(StockData[[#This Row],[Spread]] &gt; AVERAGE(StockData[Spread]) * 1.2, "High", IF(StockData[[#This Row],[Spread]] &lt; AVERAGE(StockData[Spread]) * 0.8, "Low", "Medium"))</f>
        <v>Low</v>
      </c>
      <c r="M2746" s="13">
        <f>(StockData[[#This Row],[close]] - StockData[[#This Row],[open]] )/ StockData[[#This Row],[open]]</f>
        <v>2.5418060200668594E-3</v>
      </c>
      <c r="N2746" s="27">
        <f>IF(StockData[[#This Row],[change%]] &gt; 0.02, 0.9, IF(StockData[[#This Row],[change%]] &lt; -0.02, -0.9, 0))</f>
        <v>0</v>
      </c>
      <c r="O2746" s="27" t="str">
        <f>IF(StockData[[#This Row],[sentiment score]] &gt; 0.5, "Positive", IF(StockData[[#This Row],[sentiment score]] &lt; -0.5, "Negative", "Neutral"))</f>
        <v>Neutral</v>
      </c>
    </row>
    <row r="2747" spans="1:15" x14ac:dyDescent="0.3">
      <c r="A2747" s="1">
        <v>41845</v>
      </c>
      <c r="B2747" s="2">
        <v>222.72</v>
      </c>
      <c r="C2747" s="2">
        <v>226.97</v>
      </c>
      <c r="D2747" s="2">
        <v>221.75</v>
      </c>
      <c r="E2747" s="2">
        <v>223.57</v>
      </c>
      <c r="F2747" s="2">
        <v>3087100</v>
      </c>
      <c r="G2747" s="27" t="str">
        <f>TEXT(StockData[[#This Row],[Date]],"dddd")</f>
        <v>Friday</v>
      </c>
      <c r="H2747" s="27" t="str">
        <f>TEXT(StockData[[#This Row],[Date]],"mmm yyyy")</f>
        <v>Jul 2014</v>
      </c>
      <c r="I2747" s="2">
        <f>StockData[[#This Row],[high]] - StockData[[#This Row],[low]]</f>
        <v>5.2199999999999989</v>
      </c>
      <c r="J2747" s="27" t="str">
        <f>IF(StockData[[#This Row],[high]]=_xlfn.MAXIFS(StockData[high],StockData[Date],"&lt;="&amp;StockData[[#This Row],[Date]]),"New High","Repeat")</f>
        <v>Repeat</v>
      </c>
      <c r="K2747" s="27" t="str">
        <f>IF(StockData[[#This Row],[Spread]]&lt;5,"Low",IF(StockData[[#This Row],[Spread]]&lt;=15,"Medium","High"))</f>
        <v>Medium</v>
      </c>
      <c r="L2747" s="27" t="str">
        <f>IF(StockData[[#This Row],[Spread]] &gt; AVERAGE(StockData[Spread]) * 1.2, "High", IF(StockData[[#This Row],[Spread]] &lt; AVERAGE(StockData[Spread]) * 0.8, "Low", "Medium"))</f>
        <v>Low</v>
      </c>
      <c r="M2747" s="13">
        <f>(StockData[[#This Row],[close]] - StockData[[#This Row],[open]] )/ StockData[[#This Row],[open]]</f>
        <v>3.8164511494252619E-3</v>
      </c>
      <c r="N2747" s="27">
        <f>IF(StockData[[#This Row],[change%]] &gt; 0.02, 0.9, IF(StockData[[#This Row],[change%]] &lt; -0.02, -0.9, 0))</f>
        <v>0</v>
      </c>
      <c r="O2747" s="27" t="str">
        <f>IF(StockData[[#This Row],[sentiment score]] &gt; 0.5, "Positive", IF(StockData[[#This Row],[sentiment score]] &lt; -0.5, "Negative", "Neutral"))</f>
        <v>Neutral</v>
      </c>
    </row>
    <row r="2748" spans="1:15" x14ac:dyDescent="0.3">
      <c r="A2748" s="1">
        <v>41844</v>
      </c>
      <c r="B2748" s="2">
        <v>223.25</v>
      </c>
      <c r="C2748" s="2">
        <v>225.1</v>
      </c>
      <c r="D2748" s="2">
        <v>220.8</v>
      </c>
      <c r="E2748" s="2">
        <v>223.54</v>
      </c>
      <c r="F2748" s="2">
        <v>3245500</v>
      </c>
      <c r="G2748" s="27" t="str">
        <f>TEXT(StockData[[#This Row],[Date]],"dddd")</f>
        <v>Thursday</v>
      </c>
      <c r="H2748" s="27" t="str">
        <f>TEXT(StockData[[#This Row],[Date]],"mmm yyyy")</f>
        <v>Jul 2014</v>
      </c>
      <c r="I2748" s="2">
        <f>StockData[[#This Row],[high]] - StockData[[#This Row],[low]]</f>
        <v>4.2999999999999829</v>
      </c>
      <c r="J2748" s="27" t="str">
        <f>IF(StockData[[#This Row],[high]]=_xlfn.MAXIFS(StockData[high],StockData[Date],"&lt;="&amp;StockData[[#This Row],[Date]]),"New High","Repeat")</f>
        <v>Repeat</v>
      </c>
      <c r="K2748" s="27" t="str">
        <f>IF(StockData[[#This Row],[Spread]]&lt;5,"Low",IF(StockData[[#This Row],[Spread]]&lt;=15,"Medium","High"))</f>
        <v>Low</v>
      </c>
      <c r="L2748" s="27" t="str">
        <f>IF(StockData[[#This Row],[Spread]] &gt; AVERAGE(StockData[Spread]) * 1.2, "High", IF(StockData[[#This Row],[Spread]] &lt; AVERAGE(StockData[Spread]) * 0.8, "Low", "Medium"))</f>
        <v>Low</v>
      </c>
      <c r="M2748" s="13">
        <f>(StockData[[#This Row],[close]] - StockData[[#This Row],[open]] )/ StockData[[#This Row],[open]]</f>
        <v>1.2989921612541638E-3</v>
      </c>
      <c r="N2748" s="27">
        <f>IF(StockData[[#This Row],[change%]] &gt; 0.02, 0.9, IF(StockData[[#This Row],[change%]] &lt; -0.02, -0.9, 0))</f>
        <v>0</v>
      </c>
      <c r="O2748" s="27" t="str">
        <f>IF(StockData[[#This Row],[sentiment score]] &gt; 0.5, "Positive", IF(StockData[[#This Row],[sentiment score]] &lt; -0.5, "Negative", "Neutral"))</f>
        <v>Neutral</v>
      </c>
    </row>
    <row r="2749" spans="1:15" x14ac:dyDescent="0.3">
      <c r="A2749" s="1">
        <v>41843</v>
      </c>
      <c r="B2749" s="2">
        <v>220.01</v>
      </c>
      <c r="C2749" s="2">
        <v>224.75</v>
      </c>
      <c r="D2749" s="2">
        <v>219.43</v>
      </c>
      <c r="E2749" s="2">
        <v>222.49</v>
      </c>
      <c r="F2749" s="2">
        <v>3083300</v>
      </c>
      <c r="G2749" s="27" t="str">
        <f>TEXT(StockData[[#This Row],[Date]],"dddd")</f>
        <v>Wednesday</v>
      </c>
      <c r="H2749" s="27" t="str">
        <f>TEXT(StockData[[#This Row],[Date]],"mmm yyyy")</f>
        <v>Jul 2014</v>
      </c>
      <c r="I2749" s="2">
        <f>StockData[[#This Row],[high]] - StockData[[#This Row],[low]]</f>
        <v>5.3199999999999932</v>
      </c>
      <c r="J2749" s="27" t="str">
        <f>IF(StockData[[#This Row],[high]]=_xlfn.MAXIFS(StockData[high],StockData[Date],"&lt;="&amp;StockData[[#This Row],[Date]]),"New High","Repeat")</f>
        <v>Repeat</v>
      </c>
      <c r="K2749" s="27" t="str">
        <f>IF(StockData[[#This Row],[Spread]]&lt;5,"Low",IF(StockData[[#This Row],[Spread]]&lt;=15,"Medium","High"))</f>
        <v>Medium</v>
      </c>
      <c r="L2749" s="27" t="str">
        <f>IF(StockData[[#This Row],[Spread]] &gt; AVERAGE(StockData[Spread]) * 1.2, "High", IF(StockData[[#This Row],[Spread]] &lt; AVERAGE(StockData[Spread]) * 0.8, "Low", "Medium"))</f>
        <v>Low</v>
      </c>
      <c r="M2749" s="13">
        <f>(StockData[[#This Row],[close]] - StockData[[#This Row],[open]] )/ StockData[[#This Row],[open]]</f>
        <v>1.1272214899322841E-2</v>
      </c>
      <c r="N2749" s="27">
        <f>IF(StockData[[#This Row],[change%]] &gt; 0.02, 0.9, IF(StockData[[#This Row],[change%]] &lt; -0.02, -0.9, 0))</f>
        <v>0</v>
      </c>
      <c r="O2749" s="27" t="str">
        <f>IF(StockData[[#This Row],[sentiment score]] &gt; 0.5, "Positive", IF(StockData[[#This Row],[sentiment score]] &lt; -0.5, "Negative", "Neutral"))</f>
        <v>Neutral</v>
      </c>
    </row>
    <row r="2750" spans="1:15" x14ac:dyDescent="0.3">
      <c r="A2750" s="1">
        <v>41842</v>
      </c>
      <c r="B2750" s="2">
        <v>222.19</v>
      </c>
      <c r="C2750" s="2">
        <v>223.3</v>
      </c>
      <c r="D2750" s="2">
        <v>219.1113</v>
      </c>
      <c r="E2750" s="2">
        <v>219.58</v>
      </c>
      <c r="F2750" s="2">
        <v>2730000</v>
      </c>
      <c r="G2750" s="27" t="str">
        <f>TEXT(StockData[[#This Row],[Date]],"dddd")</f>
        <v>Tuesday</v>
      </c>
      <c r="H2750" s="27" t="str">
        <f>TEXT(StockData[[#This Row],[Date]],"mmm yyyy")</f>
        <v>Jul 2014</v>
      </c>
      <c r="I2750" s="2">
        <f>StockData[[#This Row],[high]] - StockData[[#This Row],[low]]</f>
        <v>4.1887000000000114</v>
      </c>
      <c r="J2750" s="27" t="str">
        <f>IF(StockData[[#This Row],[high]]=_xlfn.MAXIFS(StockData[high],StockData[Date],"&lt;="&amp;StockData[[#This Row],[Date]]),"New High","Repeat")</f>
        <v>Repeat</v>
      </c>
      <c r="K2750" s="27" t="str">
        <f>IF(StockData[[#This Row],[Spread]]&lt;5,"Low",IF(StockData[[#This Row],[Spread]]&lt;=15,"Medium","High"))</f>
        <v>Low</v>
      </c>
      <c r="L2750" s="27" t="str">
        <f>IF(StockData[[#This Row],[Spread]] &gt; AVERAGE(StockData[Spread]) * 1.2, "High", IF(StockData[[#This Row],[Spread]] &lt; AVERAGE(StockData[Spread]) * 0.8, "Low", "Medium"))</f>
        <v>Low</v>
      </c>
      <c r="M2750" s="13">
        <f>(StockData[[#This Row],[close]] - StockData[[#This Row],[open]] )/ StockData[[#This Row],[open]]</f>
        <v>-1.1746703271974369E-2</v>
      </c>
      <c r="N2750" s="27">
        <f>IF(StockData[[#This Row],[change%]] &gt; 0.02, 0.9, IF(StockData[[#This Row],[change%]] &lt; -0.02, -0.9, 0))</f>
        <v>0</v>
      </c>
      <c r="O2750" s="27" t="str">
        <f>IF(StockData[[#This Row],[sentiment score]] &gt; 0.5, "Positive", IF(StockData[[#This Row],[sentiment score]] &lt; -0.5, "Negative", "Neutral"))</f>
        <v>Neutral</v>
      </c>
    </row>
    <row r="2751" spans="1:15" x14ac:dyDescent="0.3">
      <c r="A2751" s="1">
        <v>41841</v>
      </c>
      <c r="B2751" s="2">
        <v>217.25</v>
      </c>
      <c r="C2751" s="2">
        <v>223.21</v>
      </c>
      <c r="D2751" s="2">
        <v>216.72</v>
      </c>
      <c r="E2751" s="2">
        <v>220.54</v>
      </c>
      <c r="F2751" s="2">
        <v>3822200</v>
      </c>
      <c r="G2751" s="27" t="str">
        <f>TEXT(StockData[[#This Row],[Date]],"dddd")</f>
        <v>Monday</v>
      </c>
      <c r="H2751" s="27" t="str">
        <f>TEXT(StockData[[#This Row],[Date]],"mmm yyyy")</f>
        <v>Jul 2014</v>
      </c>
      <c r="I2751" s="2">
        <f>StockData[[#This Row],[high]] - StockData[[#This Row],[low]]</f>
        <v>6.4900000000000091</v>
      </c>
      <c r="J2751" s="27" t="str">
        <f>IF(StockData[[#This Row],[high]]=_xlfn.MAXIFS(StockData[high],StockData[Date],"&lt;="&amp;StockData[[#This Row],[Date]]),"New High","Repeat")</f>
        <v>Repeat</v>
      </c>
      <c r="K2751" s="27" t="str">
        <f>IF(StockData[[#This Row],[Spread]]&lt;5,"Low",IF(StockData[[#This Row],[Spread]]&lt;=15,"Medium","High"))</f>
        <v>Medium</v>
      </c>
      <c r="L2751" s="27" t="str">
        <f>IF(StockData[[#This Row],[Spread]] &gt; AVERAGE(StockData[Spread]) * 1.2, "High", IF(StockData[[#This Row],[Spread]] &lt; AVERAGE(StockData[Spread]) * 0.8, "Low", "Medium"))</f>
        <v>Low</v>
      </c>
      <c r="M2751" s="13">
        <f>(StockData[[#This Row],[close]] - StockData[[#This Row],[open]] )/ StockData[[#This Row],[open]]</f>
        <v>1.5143843498273841E-2</v>
      </c>
      <c r="N2751" s="27">
        <f>IF(StockData[[#This Row],[change%]] &gt; 0.02, 0.9, IF(StockData[[#This Row],[change%]] &lt; -0.02, -0.9, 0))</f>
        <v>0</v>
      </c>
      <c r="O2751" s="27" t="str">
        <f>IF(StockData[[#This Row],[sentiment score]] &gt; 0.5, "Positive", IF(StockData[[#This Row],[sentiment score]] &lt; -0.5, "Negative", "Neutral"))</f>
        <v>Neutral</v>
      </c>
    </row>
    <row r="2752" spans="1:15" x14ac:dyDescent="0.3">
      <c r="A2752" s="1">
        <v>41838</v>
      </c>
      <c r="B2752" s="2">
        <v>215.95</v>
      </c>
      <c r="C2752" s="2">
        <v>221.21</v>
      </c>
      <c r="D2752" s="2">
        <v>215.93</v>
      </c>
      <c r="E2752" s="2">
        <v>220.02010000000001</v>
      </c>
      <c r="F2752" s="2">
        <v>4253700</v>
      </c>
      <c r="G2752" s="27" t="str">
        <f>TEXT(StockData[[#This Row],[Date]],"dddd")</f>
        <v>Friday</v>
      </c>
      <c r="H2752" s="27" t="str">
        <f>TEXT(StockData[[#This Row],[Date]],"mmm yyyy")</f>
        <v>Jul 2014</v>
      </c>
      <c r="I2752" s="2">
        <f>StockData[[#This Row],[high]] - StockData[[#This Row],[low]]</f>
        <v>5.2800000000000011</v>
      </c>
      <c r="J2752" s="27" t="str">
        <f>IF(StockData[[#This Row],[high]]=_xlfn.MAXIFS(StockData[high],StockData[Date],"&lt;="&amp;StockData[[#This Row],[Date]]),"New High","Repeat")</f>
        <v>Repeat</v>
      </c>
      <c r="K2752" s="27" t="str">
        <f>IF(StockData[[#This Row],[Spread]]&lt;5,"Low",IF(StockData[[#This Row],[Spread]]&lt;=15,"Medium","High"))</f>
        <v>Medium</v>
      </c>
      <c r="L2752" s="27" t="str">
        <f>IF(StockData[[#This Row],[Spread]] &gt; AVERAGE(StockData[Spread]) * 1.2, "High", IF(StockData[[#This Row],[Spread]] &lt; AVERAGE(StockData[Spread]) * 0.8, "Low", "Medium"))</f>
        <v>Low</v>
      </c>
      <c r="M2752" s="13">
        <f>(StockData[[#This Row],[close]] - StockData[[#This Row],[open]] )/ StockData[[#This Row],[open]]</f>
        <v>1.8847418383885275E-2</v>
      </c>
      <c r="N2752" s="27">
        <f>IF(StockData[[#This Row],[change%]] &gt; 0.02, 0.9, IF(StockData[[#This Row],[change%]] &lt; -0.02, -0.9, 0))</f>
        <v>0</v>
      </c>
      <c r="O2752" s="27" t="str">
        <f>IF(StockData[[#This Row],[sentiment score]] &gt; 0.5, "Positive", IF(StockData[[#This Row],[sentiment score]] &lt; -0.5, "Negative", "Neutral"))</f>
        <v>Neutral</v>
      </c>
    </row>
    <row r="2753" spans="1:15" x14ac:dyDescent="0.3">
      <c r="A2753" s="1">
        <v>41837</v>
      </c>
      <c r="B2753" s="2">
        <v>216.16</v>
      </c>
      <c r="C2753" s="2">
        <v>220.55</v>
      </c>
      <c r="D2753" s="2">
        <v>213.6</v>
      </c>
      <c r="E2753" s="2">
        <v>215.4</v>
      </c>
      <c r="F2753" s="2">
        <v>4649400</v>
      </c>
      <c r="G2753" s="27" t="str">
        <f>TEXT(StockData[[#This Row],[Date]],"dddd")</f>
        <v>Thursday</v>
      </c>
      <c r="H2753" s="27" t="str">
        <f>TEXT(StockData[[#This Row],[Date]],"mmm yyyy")</f>
        <v>Jul 2014</v>
      </c>
      <c r="I2753" s="2">
        <f>StockData[[#This Row],[high]] - StockData[[#This Row],[low]]</f>
        <v>6.9500000000000171</v>
      </c>
      <c r="J2753" s="27" t="str">
        <f>IF(StockData[[#This Row],[high]]=_xlfn.MAXIFS(StockData[high],StockData[Date],"&lt;="&amp;StockData[[#This Row],[Date]]),"New High","Repeat")</f>
        <v>Repeat</v>
      </c>
      <c r="K2753" s="27" t="str">
        <f>IF(StockData[[#This Row],[Spread]]&lt;5,"Low",IF(StockData[[#This Row],[Spread]]&lt;=15,"Medium","High"))</f>
        <v>Medium</v>
      </c>
      <c r="L2753" s="27" t="str">
        <f>IF(StockData[[#This Row],[Spread]] &gt; AVERAGE(StockData[Spread]) * 1.2, "High", IF(StockData[[#This Row],[Spread]] &lt; AVERAGE(StockData[Spread]) * 0.8, "Low", "Medium"))</f>
        <v>Low</v>
      </c>
      <c r="M2753" s="13">
        <f>(StockData[[#This Row],[close]] - StockData[[#This Row],[open]] )/ StockData[[#This Row],[open]]</f>
        <v>-3.5159141376757538E-3</v>
      </c>
      <c r="N2753" s="27">
        <f>IF(StockData[[#This Row],[change%]] &gt; 0.02, 0.9, IF(StockData[[#This Row],[change%]] &lt; -0.02, -0.9, 0))</f>
        <v>0</v>
      </c>
      <c r="O2753" s="27" t="str">
        <f>IF(StockData[[#This Row],[sentiment score]] &gt; 0.5, "Positive", IF(StockData[[#This Row],[sentiment score]] &lt; -0.5, "Negative", "Neutral"))</f>
        <v>Neutral</v>
      </c>
    </row>
    <row r="2754" spans="1:15" x14ac:dyDescent="0.3">
      <c r="A2754" s="1">
        <v>41836</v>
      </c>
      <c r="B2754" s="2">
        <v>221.82</v>
      </c>
      <c r="C2754" s="2">
        <v>224.8</v>
      </c>
      <c r="D2754" s="2">
        <v>216.82</v>
      </c>
      <c r="E2754" s="2">
        <v>217.16</v>
      </c>
      <c r="F2754" s="2">
        <v>4044500</v>
      </c>
      <c r="G2754" s="27" t="str">
        <f>TEXT(StockData[[#This Row],[Date]],"dddd")</f>
        <v>Wednesday</v>
      </c>
      <c r="H2754" s="27" t="str">
        <f>TEXT(StockData[[#This Row],[Date]],"mmm yyyy")</f>
        <v>Jul 2014</v>
      </c>
      <c r="I2754" s="2">
        <f>StockData[[#This Row],[high]] - StockData[[#This Row],[low]]</f>
        <v>7.9800000000000182</v>
      </c>
      <c r="J2754" s="27" t="str">
        <f>IF(StockData[[#This Row],[high]]=_xlfn.MAXIFS(StockData[high],StockData[Date],"&lt;="&amp;StockData[[#This Row],[Date]]),"New High","Repeat")</f>
        <v>Repeat</v>
      </c>
      <c r="K2754" s="27" t="str">
        <f>IF(StockData[[#This Row],[Spread]]&lt;5,"Low",IF(StockData[[#This Row],[Spread]]&lt;=15,"Medium","High"))</f>
        <v>Medium</v>
      </c>
      <c r="L2754" s="27" t="str">
        <f>IF(StockData[[#This Row],[Spread]] &gt; AVERAGE(StockData[Spread]) * 1.2, "High", IF(StockData[[#This Row],[Spread]] &lt; AVERAGE(StockData[Spread]) * 0.8, "Low", "Medium"))</f>
        <v>Low</v>
      </c>
      <c r="M2754" s="13">
        <f>(StockData[[#This Row],[close]] - StockData[[#This Row],[open]] )/ StockData[[#This Row],[open]]</f>
        <v>-2.1008024524389129E-2</v>
      </c>
      <c r="N2754" s="27">
        <f>IF(StockData[[#This Row],[change%]] &gt; 0.02, 0.9, IF(StockData[[#This Row],[change%]] &lt; -0.02, -0.9, 0))</f>
        <v>-0.9</v>
      </c>
      <c r="O2754" s="27" t="str">
        <f>IF(StockData[[#This Row],[sentiment score]] &gt; 0.5, "Positive", IF(StockData[[#This Row],[sentiment score]] &lt; -0.5, "Negative", "Neutral"))</f>
        <v>Negative</v>
      </c>
    </row>
    <row r="2755" spans="1:15" x14ac:dyDescent="0.3">
      <c r="A2755" s="1">
        <v>41835</v>
      </c>
      <c r="B2755" s="2">
        <v>226.73</v>
      </c>
      <c r="C2755" s="2">
        <v>227.65</v>
      </c>
      <c r="D2755" s="2">
        <v>218.1</v>
      </c>
      <c r="E2755" s="2">
        <v>219.58</v>
      </c>
      <c r="F2755" s="2">
        <v>5718500</v>
      </c>
      <c r="G2755" s="27" t="str">
        <f>TEXT(StockData[[#This Row],[Date]],"dddd")</f>
        <v>Tuesday</v>
      </c>
      <c r="H2755" s="27" t="str">
        <f>TEXT(StockData[[#This Row],[Date]],"mmm yyyy")</f>
        <v>Jul 2014</v>
      </c>
      <c r="I2755" s="2">
        <f>StockData[[#This Row],[high]] - StockData[[#This Row],[low]]</f>
        <v>9.5500000000000114</v>
      </c>
      <c r="J2755" s="27" t="str">
        <f>IF(StockData[[#This Row],[high]]=_xlfn.MAXIFS(StockData[high],StockData[Date],"&lt;="&amp;StockData[[#This Row],[Date]]),"New High","Repeat")</f>
        <v>Repeat</v>
      </c>
      <c r="K2755" s="27" t="str">
        <f>IF(StockData[[#This Row],[Spread]]&lt;5,"Low",IF(StockData[[#This Row],[Spread]]&lt;=15,"Medium","High"))</f>
        <v>Medium</v>
      </c>
      <c r="L2755" s="27" t="str">
        <f>IF(StockData[[#This Row],[Spread]] &gt; AVERAGE(StockData[Spread]) * 1.2, "High", IF(StockData[[#This Row],[Spread]] &lt; AVERAGE(StockData[Spread]) * 0.8, "Low", "Medium"))</f>
        <v>Low</v>
      </c>
      <c r="M2755" s="13">
        <f>(StockData[[#This Row],[close]] - StockData[[#This Row],[open]] )/ StockData[[#This Row],[open]]</f>
        <v>-3.1535306311471695E-2</v>
      </c>
      <c r="N2755" s="27">
        <f>IF(StockData[[#This Row],[change%]] &gt; 0.02, 0.9, IF(StockData[[#This Row],[change%]] &lt; -0.02, -0.9, 0))</f>
        <v>-0.9</v>
      </c>
      <c r="O2755" s="27" t="str">
        <f>IF(StockData[[#This Row],[sentiment score]] &gt; 0.5, "Positive", IF(StockData[[#This Row],[sentiment score]] &lt; -0.5, "Negative", "Neutral"))</f>
        <v>Negative</v>
      </c>
    </row>
    <row r="2756" spans="1:15" x14ac:dyDescent="0.3">
      <c r="A2756" s="1">
        <v>41834</v>
      </c>
      <c r="B2756" s="2">
        <v>219.99</v>
      </c>
      <c r="C2756" s="2">
        <v>228.79</v>
      </c>
      <c r="D2756" s="2">
        <v>215.4502</v>
      </c>
      <c r="E2756" s="2">
        <v>226.7</v>
      </c>
      <c r="F2756" s="2">
        <v>7203200</v>
      </c>
      <c r="G2756" s="27" t="str">
        <f>TEXT(StockData[[#This Row],[Date]],"dddd")</f>
        <v>Monday</v>
      </c>
      <c r="H2756" s="27" t="str">
        <f>TEXT(StockData[[#This Row],[Date]],"mmm yyyy")</f>
        <v>Jul 2014</v>
      </c>
      <c r="I2756" s="2">
        <f>StockData[[#This Row],[high]] - StockData[[#This Row],[low]]</f>
        <v>13.339799999999997</v>
      </c>
      <c r="J2756" s="27" t="str">
        <f>IF(StockData[[#This Row],[high]]=_xlfn.MAXIFS(StockData[high],StockData[Date],"&lt;="&amp;StockData[[#This Row],[Date]]),"New High","Repeat")</f>
        <v>Repeat</v>
      </c>
      <c r="K2756" s="27" t="str">
        <f>IF(StockData[[#This Row],[Spread]]&lt;5,"Low",IF(StockData[[#This Row],[Spread]]&lt;=15,"Medium","High"))</f>
        <v>Medium</v>
      </c>
      <c r="L2756" s="27" t="str">
        <f>IF(StockData[[#This Row],[Spread]] &gt; AVERAGE(StockData[Spread]) * 1.2, "High", IF(StockData[[#This Row],[Spread]] &lt; AVERAGE(StockData[Spread]) * 0.8, "Low", "Medium"))</f>
        <v>Medium</v>
      </c>
      <c r="M2756" s="13">
        <f>(StockData[[#This Row],[close]] - StockData[[#This Row],[open]] )/ StockData[[#This Row],[open]]</f>
        <v>3.0501386426655664E-2</v>
      </c>
      <c r="N2756" s="27">
        <f>IF(StockData[[#This Row],[change%]] &gt; 0.02, 0.9, IF(StockData[[#This Row],[change%]] &lt; -0.02, -0.9, 0))</f>
        <v>0.9</v>
      </c>
      <c r="O2756" s="27" t="str">
        <f>IF(StockData[[#This Row],[sentiment score]] &gt; 0.5, "Positive", IF(StockData[[#This Row],[sentiment score]] &lt; -0.5, "Negative", "Neutral"))</f>
        <v>Positive</v>
      </c>
    </row>
    <row r="2757" spans="1:15" x14ac:dyDescent="0.3">
      <c r="A2757" s="1">
        <v>41831</v>
      </c>
      <c r="B2757" s="2">
        <v>220.61</v>
      </c>
      <c r="C2757" s="2">
        <v>221.6</v>
      </c>
      <c r="D2757" s="2">
        <v>217.6</v>
      </c>
      <c r="E2757" s="2">
        <v>218.13</v>
      </c>
      <c r="F2757" s="2">
        <v>3302300</v>
      </c>
      <c r="G2757" s="27" t="str">
        <f>TEXT(StockData[[#This Row],[Date]],"dddd")</f>
        <v>Friday</v>
      </c>
      <c r="H2757" s="27" t="str">
        <f>TEXT(StockData[[#This Row],[Date]],"mmm yyyy")</f>
        <v>Jul 2014</v>
      </c>
      <c r="I2757" s="2">
        <f>StockData[[#This Row],[high]] - StockData[[#This Row],[low]]</f>
        <v>4</v>
      </c>
      <c r="J2757" s="27" t="str">
        <f>IF(StockData[[#This Row],[high]]=_xlfn.MAXIFS(StockData[high],StockData[Date],"&lt;="&amp;StockData[[#This Row],[Date]]),"New High","Repeat")</f>
        <v>Repeat</v>
      </c>
      <c r="K2757" s="27" t="str">
        <f>IF(StockData[[#This Row],[Spread]]&lt;5,"Low",IF(StockData[[#This Row],[Spread]]&lt;=15,"Medium","High"))</f>
        <v>Low</v>
      </c>
      <c r="L2757" s="27" t="str">
        <f>IF(StockData[[#This Row],[Spread]] &gt; AVERAGE(StockData[Spread]) * 1.2, "High", IF(StockData[[#This Row],[Spread]] &lt; AVERAGE(StockData[Spread]) * 0.8, "Low", "Medium"))</f>
        <v>Low</v>
      </c>
      <c r="M2757" s="13">
        <f>(StockData[[#This Row],[close]] - StockData[[#This Row],[open]] )/ StockData[[#This Row],[open]]</f>
        <v>-1.1241557499660115E-2</v>
      </c>
      <c r="N2757" s="27">
        <f>IF(StockData[[#This Row],[change%]] &gt; 0.02, 0.9, IF(StockData[[#This Row],[change%]] &lt; -0.02, -0.9, 0))</f>
        <v>0</v>
      </c>
      <c r="O2757" s="27" t="str">
        <f>IF(StockData[[#This Row],[sentiment score]] &gt; 0.5, "Positive", IF(StockData[[#This Row],[sentiment score]] &lt; -0.5, "Negative", "Neutral"))</f>
        <v>Neutral</v>
      </c>
    </row>
    <row r="2758" spans="1:15" x14ac:dyDescent="0.3">
      <c r="A2758" s="1">
        <v>41830</v>
      </c>
      <c r="B2758" s="2">
        <v>217.18</v>
      </c>
      <c r="C2758" s="2">
        <v>222.22</v>
      </c>
      <c r="D2758" s="2">
        <v>216.04</v>
      </c>
      <c r="E2758" s="2">
        <v>219.46</v>
      </c>
      <c r="F2758" s="2">
        <v>4863900</v>
      </c>
      <c r="G2758" s="27" t="str">
        <f>TEXT(StockData[[#This Row],[Date]],"dddd")</f>
        <v>Thursday</v>
      </c>
      <c r="H2758" s="27" t="str">
        <f>TEXT(StockData[[#This Row],[Date]],"mmm yyyy")</f>
        <v>Jul 2014</v>
      </c>
      <c r="I2758" s="2">
        <f>StockData[[#This Row],[high]] - StockData[[#This Row],[low]]</f>
        <v>6.1800000000000068</v>
      </c>
      <c r="J2758" s="27" t="str">
        <f>IF(StockData[[#This Row],[high]]=_xlfn.MAXIFS(StockData[high],StockData[Date],"&lt;="&amp;StockData[[#This Row],[Date]]),"New High","Repeat")</f>
        <v>Repeat</v>
      </c>
      <c r="K2758" s="27" t="str">
        <f>IF(StockData[[#This Row],[Spread]]&lt;5,"Low",IF(StockData[[#This Row],[Spread]]&lt;=15,"Medium","High"))</f>
        <v>Medium</v>
      </c>
      <c r="L2758" s="27" t="str">
        <f>IF(StockData[[#This Row],[Spread]] &gt; AVERAGE(StockData[Spread]) * 1.2, "High", IF(StockData[[#This Row],[Spread]] &lt; AVERAGE(StockData[Spread]) * 0.8, "Low", "Medium"))</f>
        <v>Low</v>
      </c>
      <c r="M2758" s="13">
        <f>(StockData[[#This Row],[close]] - StockData[[#This Row],[open]] )/ StockData[[#This Row],[open]]</f>
        <v>1.0498204254535414E-2</v>
      </c>
      <c r="N2758" s="27">
        <f>IF(StockData[[#This Row],[change%]] &gt; 0.02, 0.9, IF(StockData[[#This Row],[change%]] &lt; -0.02, -0.9, 0))</f>
        <v>0</v>
      </c>
      <c r="O2758" s="27" t="str">
        <f>IF(StockData[[#This Row],[sentiment score]] &gt; 0.5, "Positive", IF(StockData[[#This Row],[sentiment score]] &lt; -0.5, "Negative", "Neutral"))</f>
        <v>Neutral</v>
      </c>
    </row>
    <row r="2759" spans="1:15" x14ac:dyDescent="0.3">
      <c r="A2759" s="1">
        <v>41829</v>
      </c>
      <c r="B2759" s="2">
        <v>221.27</v>
      </c>
      <c r="C2759" s="2">
        <v>224.22</v>
      </c>
      <c r="D2759" s="2">
        <v>219.21</v>
      </c>
      <c r="E2759" s="2">
        <v>223.06</v>
      </c>
      <c r="F2759" s="2">
        <v>4115400</v>
      </c>
      <c r="G2759" s="27" t="str">
        <f>TEXT(StockData[[#This Row],[Date]],"dddd")</f>
        <v>Wednesday</v>
      </c>
      <c r="H2759" s="27" t="str">
        <f>TEXT(StockData[[#This Row],[Date]],"mmm yyyy")</f>
        <v>Jul 2014</v>
      </c>
      <c r="I2759" s="2">
        <f>StockData[[#This Row],[high]] - StockData[[#This Row],[low]]</f>
        <v>5.0099999999999909</v>
      </c>
      <c r="J2759" s="27" t="str">
        <f>IF(StockData[[#This Row],[high]]=_xlfn.MAXIFS(StockData[high],StockData[Date],"&lt;="&amp;StockData[[#This Row],[Date]]),"New High","Repeat")</f>
        <v>Repeat</v>
      </c>
      <c r="K2759" s="27" t="str">
        <f>IF(StockData[[#This Row],[Spread]]&lt;5,"Low",IF(StockData[[#This Row],[Spread]]&lt;=15,"Medium","High"))</f>
        <v>Medium</v>
      </c>
      <c r="L2759" s="27" t="str">
        <f>IF(StockData[[#This Row],[Spread]] &gt; AVERAGE(StockData[Spread]) * 1.2, "High", IF(StockData[[#This Row],[Spread]] &lt; AVERAGE(StockData[Spread]) * 0.8, "Low", "Medium"))</f>
        <v>Low</v>
      </c>
      <c r="M2759" s="13">
        <f>(StockData[[#This Row],[close]] - StockData[[#This Row],[open]] )/ StockData[[#This Row],[open]]</f>
        <v>8.0896642111447196E-3</v>
      </c>
      <c r="N2759" s="27">
        <f>IF(StockData[[#This Row],[change%]] &gt; 0.02, 0.9, IF(StockData[[#This Row],[change%]] &lt; -0.02, -0.9, 0))</f>
        <v>0</v>
      </c>
      <c r="O2759" s="27" t="str">
        <f>IF(StockData[[#This Row],[sentiment score]] &gt; 0.5, "Positive", IF(StockData[[#This Row],[sentiment score]] &lt; -0.5, "Negative", "Neutral"))</f>
        <v>Neutral</v>
      </c>
    </row>
    <row r="2760" spans="1:15" x14ac:dyDescent="0.3">
      <c r="A2760" s="1">
        <v>41828</v>
      </c>
      <c r="B2760" s="2">
        <v>218.65</v>
      </c>
      <c r="C2760" s="2">
        <v>220.96</v>
      </c>
      <c r="D2760" s="2">
        <v>214.27</v>
      </c>
      <c r="E2760" s="2">
        <v>219.07</v>
      </c>
      <c r="F2760" s="2">
        <v>7836200</v>
      </c>
      <c r="G2760" s="27" t="str">
        <f>TEXT(StockData[[#This Row],[Date]],"dddd")</f>
        <v>Tuesday</v>
      </c>
      <c r="H2760" s="27" t="str">
        <f>TEXT(StockData[[#This Row],[Date]],"mmm yyyy")</f>
        <v>Jul 2014</v>
      </c>
      <c r="I2760" s="2">
        <f>StockData[[#This Row],[high]] - StockData[[#This Row],[low]]</f>
        <v>6.6899999999999977</v>
      </c>
      <c r="J2760" s="27" t="str">
        <f>IF(StockData[[#This Row],[high]]=_xlfn.MAXIFS(StockData[high],StockData[Date],"&lt;="&amp;StockData[[#This Row],[Date]]),"New High","Repeat")</f>
        <v>Repeat</v>
      </c>
      <c r="K2760" s="27" t="str">
        <f>IF(StockData[[#This Row],[Spread]]&lt;5,"Low",IF(StockData[[#This Row],[Spread]]&lt;=15,"Medium","High"))</f>
        <v>Medium</v>
      </c>
      <c r="L2760" s="27" t="str">
        <f>IF(StockData[[#This Row],[Spread]] &gt; AVERAGE(StockData[Spread]) * 1.2, "High", IF(StockData[[#This Row],[Spread]] &lt; AVERAGE(StockData[Spread]) * 0.8, "Low", "Medium"))</f>
        <v>Low</v>
      </c>
      <c r="M2760" s="13">
        <f>(StockData[[#This Row],[close]] - StockData[[#This Row],[open]] )/ StockData[[#This Row],[open]]</f>
        <v>1.9208781157099817E-3</v>
      </c>
      <c r="N2760" s="27">
        <f>IF(StockData[[#This Row],[change%]] &gt; 0.02, 0.9, IF(StockData[[#This Row],[change%]] &lt; -0.02, -0.9, 0))</f>
        <v>0</v>
      </c>
      <c r="O2760" s="27" t="str">
        <f>IF(StockData[[#This Row],[sentiment score]] &gt; 0.5, "Positive", IF(StockData[[#This Row],[sentiment score]] &lt; -0.5, "Negative", "Neutral"))</f>
        <v>Neutral</v>
      </c>
    </row>
    <row r="2761" spans="1:15" x14ac:dyDescent="0.3">
      <c r="A2761" s="1">
        <v>41827</v>
      </c>
      <c r="B2761" s="2">
        <v>227.5</v>
      </c>
      <c r="C2761" s="2">
        <v>229.78</v>
      </c>
      <c r="D2761" s="2">
        <v>220.4</v>
      </c>
      <c r="E2761" s="2">
        <v>222.66</v>
      </c>
      <c r="F2761" s="2">
        <v>5893700</v>
      </c>
      <c r="G2761" s="27" t="str">
        <f>TEXT(StockData[[#This Row],[Date]],"dddd")</f>
        <v>Monday</v>
      </c>
      <c r="H2761" s="27" t="str">
        <f>TEXT(StockData[[#This Row],[Date]],"mmm yyyy")</f>
        <v>Jul 2014</v>
      </c>
      <c r="I2761" s="2">
        <f>StockData[[#This Row],[high]] - StockData[[#This Row],[low]]</f>
        <v>9.3799999999999955</v>
      </c>
      <c r="J2761" s="27" t="str">
        <f>IF(StockData[[#This Row],[high]]=_xlfn.MAXIFS(StockData[high],StockData[Date],"&lt;="&amp;StockData[[#This Row],[Date]]),"New High","Repeat")</f>
        <v>Repeat</v>
      </c>
      <c r="K2761" s="27" t="str">
        <f>IF(StockData[[#This Row],[Spread]]&lt;5,"Low",IF(StockData[[#This Row],[Spread]]&lt;=15,"Medium","High"))</f>
        <v>Medium</v>
      </c>
      <c r="L2761" s="27" t="str">
        <f>IF(StockData[[#This Row],[Spread]] &gt; AVERAGE(StockData[Spread]) * 1.2, "High", IF(StockData[[#This Row],[Spread]] &lt; AVERAGE(StockData[Spread]) * 0.8, "Low", "Medium"))</f>
        <v>Low</v>
      </c>
      <c r="M2761" s="13">
        <f>(StockData[[#This Row],[close]] - StockData[[#This Row],[open]] )/ StockData[[#This Row],[open]]</f>
        <v>-2.1274725274725289E-2</v>
      </c>
      <c r="N2761" s="27">
        <f>IF(StockData[[#This Row],[change%]] &gt; 0.02, 0.9, IF(StockData[[#This Row],[change%]] &lt; -0.02, -0.9, 0))</f>
        <v>-0.9</v>
      </c>
      <c r="O2761" s="27" t="str">
        <f>IF(StockData[[#This Row],[sentiment score]] &gt; 0.5, "Positive", IF(StockData[[#This Row],[sentiment score]] &lt; -0.5, "Negative", "Neutral"))</f>
        <v>Negative</v>
      </c>
    </row>
    <row r="2762" spans="1:15" x14ac:dyDescent="0.3">
      <c r="A2762" s="1">
        <v>41823</v>
      </c>
      <c r="B2762" s="2">
        <v>231.29</v>
      </c>
      <c r="C2762" s="2">
        <v>231.89840000000001</v>
      </c>
      <c r="D2762" s="2">
        <v>224</v>
      </c>
      <c r="E2762" s="2">
        <v>229.25</v>
      </c>
      <c r="F2762" s="2">
        <v>5166700</v>
      </c>
      <c r="G2762" s="27" t="str">
        <f>TEXT(StockData[[#This Row],[Date]],"dddd")</f>
        <v>Thursday</v>
      </c>
      <c r="H2762" s="27" t="str">
        <f>TEXT(StockData[[#This Row],[Date]],"mmm yyyy")</f>
        <v>Jul 2014</v>
      </c>
      <c r="I2762" s="2">
        <f>StockData[[#This Row],[high]] - StockData[[#This Row],[low]]</f>
        <v>7.8984000000000094</v>
      </c>
      <c r="J2762" s="27" t="str">
        <f>IF(StockData[[#This Row],[high]]=_xlfn.MAXIFS(StockData[high],StockData[Date],"&lt;="&amp;StockData[[#This Row],[Date]]),"New High","Repeat")</f>
        <v>Repeat</v>
      </c>
      <c r="K2762" s="27" t="str">
        <f>IF(StockData[[#This Row],[Spread]]&lt;5,"Low",IF(StockData[[#This Row],[Spread]]&lt;=15,"Medium","High"))</f>
        <v>Medium</v>
      </c>
      <c r="L2762" s="27" t="str">
        <f>IF(StockData[[#This Row],[Spread]] &gt; AVERAGE(StockData[Spread]) * 1.2, "High", IF(StockData[[#This Row],[Spread]] &lt; AVERAGE(StockData[Spread]) * 0.8, "Low", "Medium"))</f>
        <v>Low</v>
      </c>
      <c r="M2762" s="13">
        <f>(StockData[[#This Row],[close]] - StockData[[#This Row],[open]] )/ StockData[[#This Row],[open]]</f>
        <v>-8.8200959833974329E-3</v>
      </c>
      <c r="N2762" s="27">
        <f>IF(StockData[[#This Row],[change%]] &gt; 0.02, 0.9, IF(StockData[[#This Row],[change%]] &lt; -0.02, -0.9, 0))</f>
        <v>0</v>
      </c>
      <c r="O2762" s="27" t="str">
        <f>IF(StockData[[#This Row],[sentiment score]] &gt; 0.5, "Positive", IF(StockData[[#This Row],[sentiment score]] &lt; -0.5, "Negative", "Neutral"))</f>
        <v>Neutral</v>
      </c>
    </row>
    <row r="2763" spans="1:15" x14ac:dyDescent="0.3">
      <c r="A2763" s="1">
        <v>41822</v>
      </c>
      <c r="B2763" s="2">
        <v>240.66</v>
      </c>
      <c r="C2763" s="2">
        <v>242.33</v>
      </c>
      <c r="D2763" s="2">
        <v>227.07</v>
      </c>
      <c r="E2763" s="2">
        <v>229.42500000000001</v>
      </c>
      <c r="F2763" s="2">
        <v>8027400</v>
      </c>
      <c r="G2763" s="27" t="str">
        <f>TEXT(StockData[[#This Row],[Date]],"dddd")</f>
        <v>Wednesday</v>
      </c>
      <c r="H2763" s="27" t="str">
        <f>TEXT(StockData[[#This Row],[Date]],"mmm yyyy")</f>
        <v>Jul 2014</v>
      </c>
      <c r="I2763" s="2">
        <f>StockData[[#This Row],[high]] - StockData[[#This Row],[low]]</f>
        <v>15.260000000000019</v>
      </c>
      <c r="J2763" s="27" t="str">
        <f>IF(StockData[[#This Row],[high]]=_xlfn.MAXIFS(StockData[high],StockData[Date],"&lt;="&amp;StockData[[#This Row],[Date]]),"New High","Repeat")</f>
        <v>Repeat</v>
      </c>
      <c r="K2763" s="27" t="str">
        <f>IF(StockData[[#This Row],[Spread]]&lt;5,"Low",IF(StockData[[#This Row],[Spread]]&lt;=15,"Medium","High"))</f>
        <v>High</v>
      </c>
      <c r="L2763" s="27" t="str">
        <f>IF(StockData[[#This Row],[Spread]] &gt; AVERAGE(StockData[Spread]) * 1.2, "High", IF(StockData[[#This Row],[Spread]] &lt; AVERAGE(StockData[Spread]) * 0.8, "Low", "Medium"))</f>
        <v>Medium</v>
      </c>
      <c r="M2763" s="13">
        <f>(StockData[[#This Row],[close]] - StockData[[#This Row],[open]] )/ StockData[[#This Row],[open]]</f>
        <v>-4.6684118673647405E-2</v>
      </c>
      <c r="N2763" s="27">
        <f>IF(StockData[[#This Row],[change%]] &gt; 0.02, 0.9, IF(StockData[[#This Row],[change%]] &lt; -0.02, -0.9, 0))</f>
        <v>-0.9</v>
      </c>
      <c r="O2763" s="27" t="str">
        <f>IF(StockData[[#This Row],[sentiment score]] &gt; 0.5, "Positive", IF(StockData[[#This Row],[sentiment score]] &lt; -0.5, "Negative", "Neutral"))</f>
        <v>Negative</v>
      </c>
    </row>
    <row r="2764" spans="1:15" x14ac:dyDescent="0.3">
      <c r="A2764" s="1">
        <v>41821</v>
      </c>
      <c r="B2764" s="2">
        <v>242.46</v>
      </c>
      <c r="C2764" s="2">
        <v>243.44</v>
      </c>
      <c r="D2764" s="2">
        <v>238.7</v>
      </c>
      <c r="E2764" s="2">
        <v>239.72</v>
      </c>
      <c r="F2764" s="2">
        <v>4336100</v>
      </c>
      <c r="G2764" s="27" t="str">
        <f>TEXT(StockData[[#This Row],[Date]],"dddd")</f>
        <v>Tuesday</v>
      </c>
      <c r="H2764" s="27" t="str">
        <f>TEXT(StockData[[#This Row],[Date]],"mmm yyyy")</f>
        <v>Jul 2014</v>
      </c>
      <c r="I2764" s="2">
        <f>StockData[[#This Row],[high]] - StockData[[#This Row],[low]]</f>
        <v>4.7400000000000091</v>
      </c>
      <c r="J2764" s="27" t="str">
        <f>IF(StockData[[#This Row],[high]]=_xlfn.MAXIFS(StockData[high],StockData[Date],"&lt;="&amp;StockData[[#This Row],[Date]]),"New High","Repeat")</f>
        <v>Repeat</v>
      </c>
      <c r="K2764" s="27" t="str">
        <f>IF(StockData[[#This Row],[Spread]]&lt;5,"Low",IF(StockData[[#This Row],[Spread]]&lt;=15,"Medium","High"))</f>
        <v>Low</v>
      </c>
      <c r="L2764" s="27" t="str">
        <f>IF(StockData[[#This Row],[Spread]] &gt; AVERAGE(StockData[Spread]) * 1.2, "High", IF(StockData[[#This Row],[Spread]] &lt; AVERAGE(StockData[Spread]) * 0.8, "Low", "Medium"))</f>
        <v>Low</v>
      </c>
      <c r="M2764" s="13">
        <f>(StockData[[#This Row],[close]] - StockData[[#This Row],[open]] )/ StockData[[#This Row],[open]]</f>
        <v>-1.1300833127113788E-2</v>
      </c>
      <c r="N2764" s="27">
        <f>IF(StockData[[#This Row],[change%]] &gt; 0.02, 0.9, IF(StockData[[#This Row],[change%]] &lt; -0.02, -0.9, 0))</f>
        <v>0</v>
      </c>
      <c r="O2764" s="27" t="str">
        <f>IF(StockData[[#This Row],[sentiment score]] &gt; 0.5, "Positive", IF(StockData[[#This Row],[sentiment score]] &lt; -0.5, "Negative", "Neutral"))</f>
        <v>Neutral</v>
      </c>
    </row>
    <row r="2765" spans="1:15" x14ac:dyDescent="0.3">
      <c r="A2765" s="1">
        <v>41820</v>
      </c>
      <c r="B2765" s="2">
        <v>239.55</v>
      </c>
      <c r="C2765" s="2">
        <v>244.49</v>
      </c>
      <c r="D2765" s="2">
        <v>239</v>
      </c>
      <c r="E2765" s="2">
        <v>240.06</v>
      </c>
      <c r="F2765" s="2">
        <v>4828600</v>
      </c>
      <c r="G2765" s="27" t="str">
        <f>TEXT(StockData[[#This Row],[Date]],"dddd")</f>
        <v>Monday</v>
      </c>
      <c r="H2765" s="27" t="str">
        <f>TEXT(StockData[[#This Row],[Date]],"mmm yyyy")</f>
        <v>Jun 2014</v>
      </c>
      <c r="I2765" s="2">
        <f>StockData[[#This Row],[high]] - StockData[[#This Row],[low]]</f>
        <v>5.4900000000000091</v>
      </c>
      <c r="J2765" s="27" t="str">
        <f>IF(StockData[[#This Row],[high]]=_xlfn.MAXIFS(StockData[high],StockData[Date],"&lt;="&amp;StockData[[#This Row],[Date]]),"New High","Repeat")</f>
        <v>Repeat</v>
      </c>
      <c r="K2765" s="27" t="str">
        <f>IF(StockData[[#This Row],[Spread]]&lt;5,"Low",IF(StockData[[#This Row],[Spread]]&lt;=15,"Medium","High"))</f>
        <v>Medium</v>
      </c>
      <c r="L2765" s="27" t="str">
        <f>IF(StockData[[#This Row],[Spread]] &gt; AVERAGE(StockData[Spread]) * 1.2, "High", IF(StockData[[#This Row],[Spread]] &lt; AVERAGE(StockData[Spread]) * 0.8, "Low", "Medium"))</f>
        <v>Low</v>
      </c>
      <c r="M2765" s="13">
        <f>(StockData[[#This Row],[close]] - StockData[[#This Row],[open]] )/ StockData[[#This Row],[open]]</f>
        <v>2.1289918597369689E-3</v>
      </c>
      <c r="N2765" s="27">
        <f>IF(StockData[[#This Row],[change%]] &gt; 0.02, 0.9, IF(StockData[[#This Row],[change%]] &lt; -0.02, -0.9, 0))</f>
        <v>0</v>
      </c>
      <c r="O2765" s="27" t="str">
        <f>IF(StockData[[#This Row],[sentiment score]] &gt; 0.5, "Positive", IF(StockData[[#This Row],[sentiment score]] &lt; -0.5, "Negative", "Neutral"))</f>
        <v>Neutral</v>
      </c>
    </row>
    <row r="2766" spans="1:15" x14ac:dyDescent="0.3">
      <c r="A2766" s="1">
        <v>41817</v>
      </c>
      <c r="B2766" s="2">
        <v>234.69</v>
      </c>
      <c r="C2766" s="2">
        <v>240</v>
      </c>
      <c r="D2766" s="2">
        <v>234.5001</v>
      </c>
      <c r="E2766" s="2">
        <v>239.06</v>
      </c>
      <c r="F2766" s="2">
        <v>5635000</v>
      </c>
      <c r="G2766" s="27" t="str">
        <f>TEXT(StockData[[#This Row],[Date]],"dddd")</f>
        <v>Friday</v>
      </c>
      <c r="H2766" s="27" t="str">
        <f>TEXT(StockData[[#This Row],[Date]],"mmm yyyy")</f>
        <v>Jun 2014</v>
      </c>
      <c r="I2766" s="2">
        <f>StockData[[#This Row],[high]] - StockData[[#This Row],[low]]</f>
        <v>5.4998999999999967</v>
      </c>
      <c r="J2766" s="27" t="str">
        <f>IF(StockData[[#This Row],[high]]=_xlfn.MAXIFS(StockData[high],StockData[Date],"&lt;="&amp;StockData[[#This Row],[Date]]),"New High","Repeat")</f>
        <v>Repeat</v>
      </c>
      <c r="K2766" s="27" t="str">
        <f>IF(StockData[[#This Row],[Spread]]&lt;5,"Low",IF(StockData[[#This Row],[Spread]]&lt;=15,"Medium","High"))</f>
        <v>Medium</v>
      </c>
      <c r="L2766" s="27" t="str">
        <f>IF(StockData[[#This Row],[Spread]] &gt; AVERAGE(StockData[Spread]) * 1.2, "High", IF(StockData[[#This Row],[Spread]] &lt; AVERAGE(StockData[Spread]) * 0.8, "Low", "Medium"))</f>
        <v>Low</v>
      </c>
      <c r="M2766" s="13">
        <f>(StockData[[#This Row],[close]] - StockData[[#This Row],[open]] )/ StockData[[#This Row],[open]]</f>
        <v>1.8620307639865375E-2</v>
      </c>
      <c r="N2766" s="27">
        <f>IF(StockData[[#This Row],[change%]] &gt; 0.02, 0.9, IF(StockData[[#This Row],[change%]] &lt; -0.02, -0.9, 0))</f>
        <v>0</v>
      </c>
      <c r="O2766" s="27" t="str">
        <f>IF(StockData[[#This Row],[sentiment score]] &gt; 0.5, "Positive", IF(StockData[[#This Row],[sentiment score]] &lt; -0.5, "Negative", "Neutral"))</f>
        <v>Neutral</v>
      </c>
    </row>
    <row r="2767" spans="1:15" x14ac:dyDescent="0.3">
      <c r="A2767" s="1">
        <v>41816</v>
      </c>
      <c r="B2767" s="2">
        <v>237.17</v>
      </c>
      <c r="C2767" s="2">
        <v>240.4</v>
      </c>
      <c r="D2767" s="2">
        <v>234.21100000000001</v>
      </c>
      <c r="E2767" s="2">
        <v>235.6</v>
      </c>
      <c r="F2767" s="2">
        <v>5121400</v>
      </c>
      <c r="G2767" s="27" t="str">
        <f>TEXT(StockData[[#This Row],[Date]],"dddd")</f>
        <v>Thursday</v>
      </c>
      <c r="H2767" s="27" t="str">
        <f>TEXT(StockData[[#This Row],[Date]],"mmm yyyy")</f>
        <v>Jun 2014</v>
      </c>
      <c r="I2767" s="2">
        <f>StockData[[#This Row],[high]] - StockData[[#This Row],[low]]</f>
        <v>6.188999999999993</v>
      </c>
      <c r="J2767" s="27" t="str">
        <f>IF(StockData[[#This Row],[high]]=_xlfn.MAXIFS(StockData[high],StockData[Date],"&lt;="&amp;StockData[[#This Row],[Date]]),"New High","Repeat")</f>
        <v>Repeat</v>
      </c>
      <c r="K2767" s="27" t="str">
        <f>IF(StockData[[#This Row],[Spread]]&lt;5,"Low",IF(StockData[[#This Row],[Spread]]&lt;=15,"Medium","High"))</f>
        <v>Medium</v>
      </c>
      <c r="L2767" s="27" t="str">
        <f>IF(StockData[[#This Row],[Spread]] &gt; AVERAGE(StockData[Spread]) * 1.2, "High", IF(StockData[[#This Row],[Spread]] &lt; AVERAGE(StockData[Spread]) * 0.8, "Low", "Medium"))</f>
        <v>Low</v>
      </c>
      <c r="M2767" s="13">
        <f>(StockData[[#This Row],[close]] - StockData[[#This Row],[open]] )/ StockData[[#This Row],[open]]</f>
        <v>-6.6197242484293678E-3</v>
      </c>
      <c r="N2767" s="27">
        <f>IF(StockData[[#This Row],[change%]] &gt; 0.02, 0.9, IF(StockData[[#This Row],[change%]] &lt; -0.02, -0.9, 0))</f>
        <v>0</v>
      </c>
      <c r="O2767" s="27" t="str">
        <f>IF(StockData[[#This Row],[sentiment score]] &gt; 0.5, "Positive", IF(StockData[[#This Row],[sentiment score]] &lt; -0.5, "Negative", "Neutral"))</f>
        <v>Neutral</v>
      </c>
    </row>
    <row r="2768" spans="1:15" x14ac:dyDescent="0.3">
      <c r="A2768" s="1">
        <v>41815</v>
      </c>
      <c r="B2768" s="2">
        <v>233.05</v>
      </c>
      <c r="C2768" s="2">
        <v>237.55</v>
      </c>
      <c r="D2768" s="2">
        <v>230.24</v>
      </c>
      <c r="E2768" s="2">
        <v>236.89099999999999</v>
      </c>
      <c r="F2768" s="2">
        <v>5801600</v>
      </c>
      <c r="G2768" s="27" t="str">
        <f>TEXT(StockData[[#This Row],[Date]],"dddd")</f>
        <v>Wednesday</v>
      </c>
      <c r="H2768" s="27" t="str">
        <f>TEXT(StockData[[#This Row],[Date]],"mmm yyyy")</f>
        <v>Jun 2014</v>
      </c>
      <c r="I2768" s="2">
        <f>StockData[[#This Row],[high]] - StockData[[#This Row],[low]]</f>
        <v>7.3100000000000023</v>
      </c>
      <c r="J2768" s="27" t="str">
        <f>IF(StockData[[#This Row],[high]]=_xlfn.MAXIFS(StockData[high],StockData[Date],"&lt;="&amp;StockData[[#This Row],[Date]]),"New High","Repeat")</f>
        <v>Repeat</v>
      </c>
      <c r="K2768" s="27" t="str">
        <f>IF(StockData[[#This Row],[Spread]]&lt;5,"Low",IF(StockData[[#This Row],[Spread]]&lt;=15,"Medium","High"))</f>
        <v>Medium</v>
      </c>
      <c r="L2768" s="27" t="str">
        <f>IF(StockData[[#This Row],[Spread]] &gt; AVERAGE(StockData[Spread]) * 1.2, "High", IF(StockData[[#This Row],[Spread]] &lt; AVERAGE(StockData[Spread]) * 0.8, "Low", "Medium"))</f>
        <v>Low</v>
      </c>
      <c r="M2768" s="13">
        <f>(StockData[[#This Row],[close]] - StockData[[#This Row],[open]] )/ StockData[[#This Row],[open]]</f>
        <v>1.6481441750697188E-2</v>
      </c>
      <c r="N2768" s="27">
        <f>IF(StockData[[#This Row],[change%]] &gt; 0.02, 0.9, IF(StockData[[#This Row],[change%]] &lt; -0.02, -0.9, 0))</f>
        <v>0</v>
      </c>
      <c r="O2768" s="27" t="str">
        <f>IF(StockData[[#This Row],[sentiment score]] &gt; 0.5, "Positive", IF(StockData[[#This Row],[sentiment score]] &lt; -0.5, "Negative", "Neutral"))</f>
        <v>Neutral</v>
      </c>
    </row>
    <row r="2769" spans="1:15" x14ac:dyDescent="0.3">
      <c r="A2769" s="1">
        <v>41814</v>
      </c>
      <c r="B2769" s="2">
        <v>238.97</v>
      </c>
      <c r="C2769" s="2">
        <v>241.88</v>
      </c>
      <c r="D2769" s="2">
        <v>231.62780000000001</v>
      </c>
      <c r="E2769" s="2">
        <v>232.5</v>
      </c>
      <c r="F2769" s="2">
        <v>8075900</v>
      </c>
      <c r="G2769" s="27" t="str">
        <f>TEXT(StockData[[#This Row],[Date]],"dddd")</f>
        <v>Tuesday</v>
      </c>
      <c r="H2769" s="27" t="str">
        <f>TEXT(StockData[[#This Row],[Date]],"mmm yyyy")</f>
        <v>Jun 2014</v>
      </c>
      <c r="I2769" s="2">
        <f>StockData[[#This Row],[high]] - StockData[[#This Row],[low]]</f>
        <v>10.252199999999988</v>
      </c>
      <c r="J2769" s="27" t="str">
        <f>IF(StockData[[#This Row],[high]]=_xlfn.MAXIFS(StockData[high],StockData[Date],"&lt;="&amp;StockData[[#This Row],[Date]]),"New High","Repeat")</f>
        <v>Repeat</v>
      </c>
      <c r="K2769" s="27" t="str">
        <f>IF(StockData[[#This Row],[Spread]]&lt;5,"Low",IF(StockData[[#This Row],[Spread]]&lt;=15,"Medium","High"))</f>
        <v>Medium</v>
      </c>
      <c r="L2769" s="27" t="str">
        <f>IF(StockData[[#This Row],[Spread]] &gt; AVERAGE(StockData[Spread]) * 1.2, "High", IF(StockData[[#This Row],[Spread]] &lt; AVERAGE(StockData[Spread]) * 0.8, "Low", "Medium"))</f>
        <v>Low</v>
      </c>
      <c r="M2769" s="13">
        <f>(StockData[[#This Row],[close]] - StockData[[#This Row],[open]] )/ StockData[[#This Row],[open]]</f>
        <v>-2.7074528183453985E-2</v>
      </c>
      <c r="N2769" s="27">
        <f>IF(StockData[[#This Row],[change%]] &gt; 0.02, 0.9, IF(StockData[[#This Row],[change%]] &lt; -0.02, -0.9, 0))</f>
        <v>-0.9</v>
      </c>
      <c r="O2769" s="27" t="str">
        <f>IF(StockData[[#This Row],[sentiment score]] &gt; 0.5, "Positive", IF(StockData[[#This Row],[sentiment score]] &lt; -0.5, "Negative", "Neutral"))</f>
        <v>Negative</v>
      </c>
    </row>
    <row r="2770" spans="1:15" x14ac:dyDescent="0.3">
      <c r="A2770" s="1">
        <v>41813</v>
      </c>
      <c r="B2770" s="2">
        <v>229.51</v>
      </c>
      <c r="C2770" s="2">
        <v>238.99</v>
      </c>
      <c r="D2770" s="2">
        <v>228.22</v>
      </c>
      <c r="E2770" s="2">
        <v>237.22</v>
      </c>
      <c r="F2770" s="2">
        <v>7791100</v>
      </c>
      <c r="G2770" s="27" t="str">
        <f>TEXT(StockData[[#This Row],[Date]],"dddd")</f>
        <v>Monday</v>
      </c>
      <c r="H2770" s="27" t="str">
        <f>TEXT(StockData[[#This Row],[Date]],"mmm yyyy")</f>
        <v>Jun 2014</v>
      </c>
      <c r="I2770" s="2">
        <f>StockData[[#This Row],[high]] - StockData[[#This Row],[low]]</f>
        <v>10.77000000000001</v>
      </c>
      <c r="J2770" s="27" t="str">
        <f>IF(StockData[[#This Row],[high]]=_xlfn.MAXIFS(StockData[high],StockData[Date],"&lt;="&amp;StockData[[#This Row],[Date]]),"New High","Repeat")</f>
        <v>Repeat</v>
      </c>
      <c r="K2770" s="27" t="str">
        <f>IF(StockData[[#This Row],[Spread]]&lt;5,"Low",IF(StockData[[#This Row],[Spread]]&lt;=15,"Medium","High"))</f>
        <v>Medium</v>
      </c>
      <c r="L2770" s="27" t="str">
        <f>IF(StockData[[#This Row],[Spread]] &gt; AVERAGE(StockData[Spread]) * 1.2, "High", IF(StockData[[#This Row],[Spread]] &lt; AVERAGE(StockData[Spread]) * 0.8, "Low", "Medium"))</f>
        <v>Low</v>
      </c>
      <c r="M2770" s="13">
        <f>(StockData[[#This Row],[close]] - StockData[[#This Row],[open]] )/ StockData[[#This Row],[open]]</f>
        <v>3.3593307481155542E-2</v>
      </c>
      <c r="N2770" s="27">
        <f>IF(StockData[[#This Row],[change%]] &gt; 0.02, 0.9, IF(StockData[[#This Row],[change%]] &lt; -0.02, -0.9, 0))</f>
        <v>0.9</v>
      </c>
      <c r="O2770" s="27" t="str">
        <f>IF(StockData[[#This Row],[sentiment score]] &gt; 0.5, "Positive", IF(StockData[[#This Row],[sentiment score]] &lt; -0.5, "Negative", "Neutral"))</f>
        <v>Positive</v>
      </c>
    </row>
    <row r="2771" spans="1:15" x14ac:dyDescent="0.3">
      <c r="A2771" s="1">
        <v>41810</v>
      </c>
      <c r="B2771" s="2">
        <v>228.52</v>
      </c>
      <c r="C2771" s="2">
        <v>231.29</v>
      </c>
      <c r="D2771" s="2">
        <v>226.2</v>
      </c>
      <c r="E2771" s="2">
        <v>229.59</v>
      </c>
      <c r="F2771" s="2">
        <v>4903900</v>
      </c>
      <c r="G2771" s="27" t="str">
        <f>TEXT(StockData[[#This Row],[Date]],"dddd")</f>
        <v>Friday</v>
      </c>
      <c r="H2771" s="27" t="str">
        <f>TEXT(StockData[[#This Row],[Date]],"mmm yyyy")</f>
        <v>Jun 2014</v>
      </c>
      <c r="I2771" s="2">
        <f>StockData[[#This Row],[high]] - StockData[[#This Row],[low]]</f>
        <v>5.0900000000000034</v>
      </c>
      <c r="J2771" s="27" t="str">
        <f>IF(StockData[[#This Row],[high]]=_xlfn.MAXIFS(StockData[high],StockData[Date],"&lt;="&amp;StockData[[#This Row],[Date]]),"New High","Repeat")</f>
        <v>Repeat</v>
      </c>
      <c r="K2771" s="27" t="str">
        <f>IF(StockData[[#This Row],[Spread]]&lt;5,"Low",IF(StockData[[#This Row],[Spread]]&lt;=15,"Medium","High"))</f>
        <v>Medium</v>
      </c>
      <c r="L2771" s="27" t="str">
        <f>IF(StockData[[#This Row],[Spread]] &gt; AVERAGE(StockData[Spread]) * 1.2, "High", IF(StockData[[#This Row],[Spread]] &lt; AVERAGE(StockData[Spread]) * 0.8, "Low", "Medium"))</f>
        <v>Low</v>
      </c>
      <c r="M2771" s="13">
        <f>(StockData[[#This Row],[close]] - StockData[[#This Row],[open]] )/ StockData[[#This Row],[open]]</f>
        <v>4.6823035182915855E-3</v>
      </c>
      <c r="N2771" s="27">
        <f>IF(StockData[[#This Row],[change%]] &gt; 0.02, 0.9, IF(StockData[[#This Row],[change%]] &lt; -0.02, -0.9, 0))</f>
        <v>0</v>
      </c>
      <c r="O2771" s="27" t="str">
        <f>IF(StockData[[#This Row],[sentiment score]] &gt; 0.5, "Positive", IF(StockData[[#This Row],[sentiment score]] &lt; -0.5, "Negative", "Neutral"))</f>
        <v>Neutral</v>
      </c>
    </row>
    <row r="2772" spans="1:15" x14ac:dyDescent="0.3">
      <c r="A2772" s="1">
        <v>41809</v>
      </c>
      <c r="B2772" s="2">
        <v>228.88</v>
      </c>
      <c r="C2772" s="2">
        <v>235.31</v>
      </c>
      <c r="D2772" s="2">
        <v>227</v>
      </c>
      <c r="E2772" s="2">
        <v>227.79</v>
      </c>
      <c r="F2772" s="2">
        <v>8793100</v>
      </c>
      <c r="G2772" s="27" t="str">
        <f>TEXT(StockData[[#This Row],[Date]],"dddd")</f>
        <v>Thursday</v>
      </c>
      <c r="H2772" s="27" t="str">
        <f>TEXT(StockData[[#This Row],[Date]],"mmm yyyy")</f>
        <v>Jun 2014</v>
      </c>
      <c r="I2772" s="2">
        <f>StockData[[#This Row],[high]] - StockData[[#This Row],[low]]</f>
        <v>8.3100000000000023</v>
      </c>
      <c r="J2772" s="27" t="str">
        <f>IF(StockData[[#This Row],[high]]=_xlfn.MAXIFS(StockData[high],StockData[Date],"&lt;="&amp;StockData[[#This Row],[Date]]),"New High","Repeat")</f>
        <v>Repeat</v>
      </c>
      <c r="K2772" s="27" t="str">
        <f>IF(StockData[[#This Row],[Spread]]&lt;5,"Low",IF(StockData[[#This Row],[Spread]]&lt;=15,"Medium","High"))</f>
        <v>Medium</v>
      </c>
      <c r="L2772" s="27" t="str">
        <f>IF(StockData[[#This Row],[Spread]] &gt; AVERAGE(StockData[Spread]) * 1.2, "High", IF(StockData[[#This Row],[Spread]] &lt; AVERAGE(StockData[Spread]) * 0.8, "Low", "Medium"))</f>
        <v>Low</v>
      </c>
      <c r="M2772" s="13">
        <f>(StockData[[#This Row],[close]] - StockData[[#This Row],[open]] )/ StockData[[#This Row],[open]]</f>
        <v>-4.762320866829795E-3</v>
      </c>
      <c r="N2772" s="27">
        <f>IF(StockData[[#This Row],[change%]] &gt; 0.02, 0.9, IF(StockData[[#This Row],[change%]] &lt; -0.02, -0.9, 0))</f>
        <v>0</v>
      </c>
      <c r="O2772" s="27" t="str">
        <f>IF(StockData[[#This Row],[sentiment score]] &gt; 0.5, "Positive", IF(StockData[[#This Row],[sentiment score]] &lt; -0.5, "Negative", "Neutral"))</f>
        <v>Neutral</v>
      </c>
    </row>
    <row r="2773" spans="1:15" x14ac:dyDescent="0.3">
      <c r="A2773" s="1">
        <v>41808</v>
      </c>
      <c r="B2773" s="2">
        <v>231.5</v>
      </c>
      <c r="C2773" s="2">
        <v>231.71</v>
      </c>
      <c r="D2773" s="2">
        <v>226.12</v>
      </c>
      <c r="E2773" s="2">
        <v>227.12</v>
      </c>
      <c r="F2773" s="2">
        <v>6940200</v>
      </c>
      <c r="G2773" s="27" t="str">
        <f>TEXT(StockData[[#This Row],[Date]],"dddd")</f>
        <v>Wednesday</v>
      </c>
      <c r="H2773" s="27" t="str">
        <f>TEXT(StockData[[#This Row],[Date]],"mmm yyyy")</f>
        <v>Jun 2014</v>
      </c>
      <c r="I2773" s="2">
        <f>StockData[[#This Row],[high]] - StockData[[#This Row],[low]]</f>
        <v>5.5900000000000034</v>
      </c>
      <c r="J2773" s="27" t="str">
        <f>IF(StockData[[#This Row],[high]]=_xlfn.MAXIFS(StockData[high],StockData[Date],"&lt;="&amp;StockData[[#This Row],[Date]]),"New High","Repeat")</f>
        <v>Repeat</v>
      </c>
      <c r="K2773" s="27" t="str">
        <f>IF(StockData[[#This Row],[Spread]]&lt;5,"Low",IF(StockData[[#This Row],[Spread]]&lt;=15,"Medium","High"))</f>
        <v>Medium</v>
      </c>
      <c r="L2773" s="27" t="str">
        <f>IF(StockData[[#This Row],[Spread]] &gt; AVERAGE(StockData[Spread]) * 1.2, "High", IF(StockData[[#This Row],[Spread]] &lt; AVERAGE(StockData[Spread]) * 0.8, "Low", "Medium"))</f>
        <v>Low</v>
      </c>
      <c r="M2773" s="13">
        <f>(StockData[[#This Row],[close]] - StockData[[#This Row],[open]] )/ StockData[[#This Row],[open]]</f>
        <v>-1.8920086393088533E-2</v>
      </c>
      <c r="N2773" s="27">
        <f>IF(StockData[[#This Row],[change%]] &gt; 0.02, 0.9, IF(StockData[[#This Row],[change%]] &lt; -0.02, -0.9, 0))</f>
        <v>0</v>
      </c>
      <c r="O2773" s="27" t="str">
        <f>IF(StockData[[#This Row],[sentiment score]] &gt; 0.5, "Positive", IF(StockData[[#This Row],[sentiment score]] &lt; -0.5, "Negative", "Neutral"))</f>
        <v>Neutral</v>
      </c>
    </row>
    <row r="2774" spans="1:15" x14ac:dyDescent="0.3">
      <c r="A2774" s="1">
        <v>41807</v>
      </c>
      <c r="B2774" s="2">
        <v>224.11</v>
      </c>
      <c r="C2774" s="2">
        <v>235.54</v>
      </c>
      <c r="D2774" s="2">
        <v>222.85</v>
      </c>
      <c r="E2774" s="2">
        <v>231.67</v>
      </c>
      <c r="F2774" s="2">
        <v>13246700</v>
      </c>
      <c r="G2774" s="27" t="str">
        <f>TEXT(StockData[[#This Row],[Date]],"dddd")</f>
        <v>Tuesday</v>
      </c>
      <c r="H2774" s="27" t="str">
        <f>TEXT(StockData[[#This Row],[Date]],"mmm yyyy")</f>
        <v>Jun 2014</v>
      </c>
      <c r="I2774" s="2">
        <f>StockData[[#This Row],[high]] - StockData[[#This Row],[low]]</f>
        <v>12.689999999999998</v>
      </c>
      <c r="J2774" s="27" t="str">
        <f>IF(StockData[[#This Row],[high]]=_xlfn.MAXIFS(StockData[high],StockData[Date],"&lt;="&amp;StockData[[#This Row],[Date]]),"New High","Repeat")</f>
        <v>Repeat</v>
      </c>
      <c r="K2774" s="27" t="str">
        <f>IF(StockData[[#This Row],[Spread]]&lt;5,"Low",IF(StockData[[#This Row],[Spread]]&lt;=15,"Medium","High"))</f>
        <v>Medium</v>
      </c>
      <c r="L2774" s="27" t="str">
        <f>IF(StockData[[#This Row],[Spread]] &gt; AVERAGE(StockData[Spread]) * 1.2, "High", IF(StockData[[#This Row],[Spread]] &lt; AVERAGE(StockData[Spread]) * 0.8, "Low", "Medium"))</f>
        <v>Medium</v>
      </c>
      <c r="M2774" s="13">
        <f>(StockData[[#This Row],[close]] - StockData[[#This Row],[open]] )/ StockData[[#This Row],[open]]</f>
        <v>3.3733434474142045E-2</v>
      </c>
      <c r="N2774" s="27">
        <f>IF(StockData[[#This Row],[change%]] &gt; 0.02, 0.9, IF(StockData[[#This Row],[change%]] &lt; -0.02, -0.9, 0))</f>
        <v>0.9</v>
      </c>
      <c r="O2774" s="27" t="str">
        <f>IF(StockData[[#This Row],[sentiment score]] &gt; 0.5, "Positive", IF(StockData[[#This Row],[sentiment score]] &lt; -0.5, "Negative", "Neutral"))</f>
        <v>Positive</v>
      </c>
    </row>
    <row r="2775" spans="1:15" x14ac:dyDescent="0.3">
      <c r="A2775" s="1">
        <v>41806</v>
      </c>
      <c r="B2775" s="2">
        <v>206.76</v>
      </c>
      <c r="C2775" s="2">
        <v>225.49</v>
      </c>
      <c r="D2775" s="2">
        <v>206.26</v>
      </c>
      <c r="E2775" s="2">
        <v>224.61</v>
      </c>
      <c r="F2775" s="2">
        <v>13193100</v>
      </c>
      <c r="G2775" s="27" t="str">
        <f>TEXT(StockData[[#This Row],[Date]],"dddd")</f>
        <v>Monday</v>
      </c>
      <c r="H2775" s="27" t="str">
        <f>TEXT(StockData[[#This Row],[Date]],"mmm yyyy")</f>
        <v>Jun 2014</v>
      </c>
      <c r="I2775" s="2">
        <f>StockData[[#This Row],[high]] - StockData[[#This Row],[low]]</f>
        <v>19.230000000000018</v>
      </c>
      <c r="J2775" s="27" t="str">
        <f>IF(StockData[[#This Row],[high]]=_xlfn.MAXIFS(StockData[high],StockData[Date],"&lt;="&amp;StockData[[#This Row],[Date]]),"New High","Repeat")</f>
        <v>Repeat</v>
      </c>
      <c r="K2775" s="27" t="str">
        <f>IF(StockData[[#This Row],[Spread]]&lt;5,"Low",IF(StockData[[#This Row],[Spread]]&lt;=15,"Medium","High"))</f>
        <v>High</v>
      </c>
      <c r="L2775" s="27" t="str">
        <f>IF(StockData[[#This Row],[Spread]] &gt; AVERAGE(StockData[Spread]) * 1.2, "High", IF(StockData[[#This Row],[Spread]] &lt; AVERAGE(StockData[Spread]) * 0.8, "Low", "Medium"))</f>
        <v>High</v>
      </c>
      <c r="M2775" s="13">
        <f>(StockData[[#This Row],[close]] - StockData[[#This Row],[open]] )/ StockData[[#This Row],[open]]</f>
        <v>8.633197910621021E-2</v>
      </c>
      <c r="N2775" s="27">
        <f>IF(StockData[[#This Row],[change%]] &gt; 0.02, 0.9, IF(StockData[[#This Row],[change%]] &lt; -0.02, -0.9, 0))</f>
        <v>0.9</v>
      </c>
      <c r="O2775" s="27" t="str">
        <f>IF(StockData[[#This Row],[sentiment score]] &gt; 0.5, "Positive", IF(StockData[[#This Row],[sentiment score]] &lt; -0.5, "Negative", "Neutral"))</f>
        <v>Positive</v>
      </c>
    </row>
    <row r="2776" spans="1:15" x14ac:dyDescent="0.3">
      <c r="A2776" s="1">
        <v>41803</v>
      </c>
      <c r="B2776" s="2">
        <v>204.78</v>
      </c>
      <c r="C2776" s="2">
        <v>206.79</v>
      </c>
      <c r="D2776" s="2">
        <v>201.584</v>
      </c>
      <c r="E2776" s="2">
        <v>206.42</v>
      </c>
      <c r="F2776" s="2">
        <v>3544300</v>
      </c>
      <c r="G2776" s="27" t="str">
        <f>TEXT(StockData[[#This Row],[Date]],"dddd")</f>
        <v>Friday</v>
      </c>
      <c r="H2776" s="27" t="str">
        <f>TEXT(StockData[[#This Row],[Date]],"mmm yyyy")</f>
        <v>Jun 2014</v>
      </c>
      <c r="I2776" s="2">
        <f>StockData[[#This Row],[high]] - StockData[[#This Row],[low]]</f>
        <v>5.2059999999999889</v>
      </c>
      <c r="J2776" s="27" t="str">
        <f>IF(StockData[[#This Row],[high]]=_xlfn.MAXIFS(StockData[high],StockData[Date],"&lt;="&amp;StockData[[#This Row],[Date]]),"New High","Repeat")</f>
        <v>Repeat</v>
      </c>
      <c r="K2776" s="27" t="str">
        <f>IF(StockData[[#This Row],[Spread]]&lt;5,"Low",IF(StockData[[#This Row],[Spread]]&lt;=15,"Medium","High"))</f>
        <v>Medium</v>
      </c>
      <c r="L2776" s="27" t="str">
        <f>IF(StockData[[#This Row],[Spread]] &gt; AVERAGE(StockData[Spread]) * 1.2, "High", IF(StockData[[#This Row],[Spread]] &lt; AVERAGE(StockData[Spread]) * 0.8, "Low", "Medium"))</f>
        <v>Low</v>
      </c>
      <c r="M2776" s="13">
        <f>(StockData[[#This Row],[close]] - StockData[[#This Row],[open]] )/ StockData[[#This Row],[open]]</f>
        <v>8.0085945893152953E-3</v>
      </c>
      <c r="N2776" s="27">
        <f>IF(StockData[[#This Row],[change%]] &gt; 0.02, 0.9, IF(StockData[[#This Row],[change%]] &lt; -0.02, -0.9, 0))</f>
        <v>0</v>
      </c>
      <c r="O2776" s="27" t="str">
        <f>IF(StockData[[#This Row],[sentiment score]] &gt; 0.5, "Positive", IF(StockData[[#This Row],[sentiment score]] &lt; -0.5, "Negative", "Neutral"))</f>
        <v>Neutral</v>
      </c>
    </row>
    <row r="2777" spans="1:15" x14ac:dyDescent="0.3">
      <c r="A2777" s="1">
        <v>41802</v>
      </c>
      <c r="B2777" s="2">
        <v>205.1</v>
      </c>
      <c r="C2777" s="2">
        <v>209.88</v>
      </c>
      <c r="D2777" s="2">
        <v>202.71</v>
      </c>
      <c r="E2777" s="2">
        <v>203.52</v>
      </c>
      <c r="F2777" s="2">
        <v>5993700</v>
      </c>
      <c r="G2777" s="27" t="str">
        <f>TEXT(StockData[[#This Row],[Date]],"dddd")</f>
        <v>Thursday</v>
      </c>
      <c r="H2777" s="27" t="str">
        <f>TEXT(StockData[[#This Row],[Date]],"mmm yyyy")</f>
        <v>Jun 2014</v>
      </c>
      <c r="I2777" s="2">
        <f>StockData[[#This Row],[high]] - StockData[[#This Row],[low]]</f>
        <v>7.1699999999999875</v>
      </c>
      <c r="J2777" s="27" t="str">
        <f>IF(StockData[[#This Row],[high]]=_xlfn.MAXIFS(StockData[high],StockData[Date],"&lt;="&amp;StockData[[#This Row],[Date]]),"New High","Repeat")</f>
        <v>Repeat</v>
      </c>
      <c r="K2777" s="27" t="str">
        <f>IF(StockData[[#This Row],[Spread]]&lt;5,"Low",IF(StockData[[#This Row],[Spread]]&lt;=15,"Medium","High"))</f>
        <v>Medium</v>
      </c>
      <c r="L2777" s="27" t="str">
        <f>IF(StockData[[#This Row],[Spread]] &gt; AVERAGE(StockData[Spread]) * 1.2, "High", IF(StockData[[#This Row],[Spread]] &lt; AVERAGE(StockData[Spread]) * 0.8, "Low", "Medium"))</f>
        <v>Low</v>
      </c>
      <c r="M2777" s="13">
        <f>(StockData[[#This Row],[close]] - StockData[[#This Row],[open]] )/ StockData[[#This Row],[open]]</f>
        <v>-7.7035592393953391E-3</v>
      </c>
      <c r="N2777" s="27">
        <f>IF(StockData[[#This Row],[change%]] &gt; 0.02, 0.9, IF(StockData[[#This Row],[change%]] &lt; -0.02, -0.9, 0))</f>
        <v>0</v>
      </c>
      <c r="O2777" s="27" t="str">
        <f>IF(StockData[[#This Row],[sentiment score]] &gt; 0.5, "Positive", IF(StockData[[#This Row],[sentiment score]] &lt; -0.5, "Negative", "Neutral"))</f>
        <v>Neutral</v>
      </c>
    </row>
    <row r="2778" spans="1:15" x14ac:dyDescent="0.3">
      <c r="A2778" s="1">
        <v>41801</v>
      </c>
      <c r="B2778" s="2">
        <v>201.5</v>
      </c>
      <c r="C2778" s="2">
        <v>205</v>
      </c>
      <c r="D2778" s="2">
        <v>199.251</v>
      </c>
      <c r="E2778" s="2">
        <v>204.47</v>
      </c>
      <c r="F2778" s="2">
        <v>3977500</v>
      </c>
      <c r="G2778" s="27" t="str">
        <f>TEXT(StockData[[#This Row],[Date]],"dddd")</f>
        <v>Wednesday</v>
      </c>
      <c r="H2778" s="27" t="str">
        <f>TEXT(StockData[[#This Row],[Date]],"mmm yyyy")</f>
        <v>Jun 2014</v>
      </c>
      <c r="I2778" s="2">
        <f>StockData[[#This Row],[high]] - StockData[[#This Row],[low]]</f>
        <v>5.7489999999999952</v>
      </c>
      <c r="J2778" s="27" t="str">
        <f>IF(StockData[[#This Row],[high]]=_xlfn.MAXIFS(StockData[high],StockData[Date],"&lt;="&amp;StockData[[#This Row],[Date]]),"New High","Repeat")</f>
        <v>Repeat</v>
      </c>
      <c r="K2778" s="27" t="str">
        <f>IF(StockData[[#This Row],[Spread]]&lt;5,"Low",IF(StockData[[#This Row],[Spread]]&lt;=15,"Medium","High"))</f>
        <v>Medium</v>
      </c>
      <c r="L2778" s="27" t="str">
        <f>IF(StockData[[#This Row],[Spread]] &gt; AVERAGE(StockData[Spread]) * 1.2, "High", IF(StockData[[#This Row],[Spread]] &lt; AVERAGE(StockData[Spread]) * 0.8, "Low", "Medium"))</f>
        <v>Low</v>
      </c>
      <c r="M2778" s="13">
        <f>(StockData[[#This Row],[close]] - StockData[[#This Row],[open]] )/ StockData[[#This Row],[open]]</f>
        <v>1.4739454094292798E-2</v>
      </c>
      <c r="N2778" s="27">
        <f>IF(StockData[[#This Row],[change%]] &gt; 0.02, 0.9, IF(StockData[[#This Row],[change%]] &lt; -0.02, -0.9, 0))</f>
        <v>0</v>
      </c>
      <c r="O2778" s="27" t="str">
        <f>IF(StockData[[#This Row],[sentiment score]] &gt; 0.5, "Positive", IF(StockData[[#This Row],[sentiment score]] &lt; -0.5, "Negative", "Neutral"))</f>
        <v>Neutral</v>
      </c>
    </row>
    <row r="2779" spans="1:15" x14ac:dyDescent="0.3">
      <c r="A2779" s="1">
        <v>41800</v>
      </c>
      <c r="B2779" s="2">
        <v>204.43</v>
      </c>
      <c r="C2779" s="2">
        <v>206.97</v>
      </c>
      <c r="D2779" s="2">
        <v>201.55</v>
      </c>
      <c r="E2779" s="2">
        <v>202.3</v>
      </c>
      <c r="F2779" s="2">
        <v>3514700</v>
      </c>
      <c r="G2779" s="27" t="str">
        <f>TEXT(StockData[[#This Row],[Date]],"dddd")</f>
        <v>Tuesday</v>
      </c>
      <c r="H2779" s="27" t="str">
        <f>TEXT(StockData[[#This Row],[Date]],"mmm yyyy")</f>
        <v>Jun 2014</v>
      </c>
      <c r="I2779" s="2">
        <f>StockData[[#This Row],[high]] - StockData[[#This Row],[low]]</f>
        <v>5.4199999999999875</v>
      </c>
      <c r="J2779" s="27" t="str">
        <f>IF(StockData[[#This Row],[high]]=_xlfn.MAXIFS(StockData[high],StockData[Date],"&lt;="&amp;StockData[[#This Row],[Date]]),"New High","Repeat")</f>
        <v>Repeat</v>
      </c>
      <c r="K2779" s="27" t="str">
        <f>IF(StockData[[#This Row],[Spread]]&lt;5,"Low",IF(StockData[[#This Row],[Spread]]&lt;=15,"Medium","High"))</f>
        <v>Medium</v>
      </c>
      <c r="L2779" s="27" t="str">
        <f>IF(StockData[[#This Row],[Spread]] &gt; AVERAGE(StockData[Spread]) * 1.2, "High", IF(StockData[[#This Row],[Spread]] &lt; AVERAGE(StockData[Spread]) * 0.8, "Low", "Medium"))</f>
        <v>Low</v>
      </c>
      <c r="M2779" s="13">
        <f>(StockData[[#This Row],[close]] - StockData[[#This Row],[open]] )/ StockData[[#This Row],[open]]</f>
        <v>-1.0419214401017441E-2</v>
      </c>
      <c r="N2779" s="27">
        <f>IF(StockData[[#This Row],[change%]] &gt; 0.02, 0.9, IF(StockData[[#This Row],[change%]] &lt; -0.02, -0.9, 0))</f>
        <v>0</v>
      </c>
      <c r="O2779" s="27" t="str">
        <f>IF(StockData[[#This Row],[sentiment score]] &gt; 0.5, "Positive", IF(StockData[[#This Row],[sentiment score]] &lt; -0.5, "Negative", "Neutral"))</f>
        <v>Neutral</v>
      </c>
    </row>
    <row r="2780" spans="1:15" x14ac:dyDescent="0.3">
      <c r="A2780" s="1">
        <v>41799</v>
      </c>
      <c r="B2780" s="2">
        <v>207.95</v>
      </c>
      <c r="C2780" s="2">
        <v>209.99</v>
      </c>
      <c r="D2780" s="2">
        <v>204.2</v>
      </c>
      <c r="E2780" s="2">
        <v>205.31</v>
      </c>
      <c r="F2780" s="2">
        <v>2805700</v>
      </c>
      <c r="G2780" s="27" t="str">
        <f>TEXT(StockData[[#This Row],[Date]],"dddd")</f>
        <v>Monday</v>
      </c>
      <c r="H2780" s="27" t="str">
        <f>TEXT(StockData[[#This Row],[Date]],"mmm yyyy")</f>
        <v>Jun 2014</v>
      </c>
      <c r="I2780" s="2">
        <f>StockData[[#This Row],[high]] - StockData[[#This Row],[low]]</f>
        <v>5.7900000000000205</v>
      </c>
      <c r="J2780" s="27" t="str">
        <f>IF(StockData[[#This Row],[high]]=_xlfn.MAXIFS(StockData[high],StockData[Date],"&lt;="&amp;StockData[[#This Row],[Date]]),"New High","Repeat")</f>
        <v>Repeat</v>
      </c>
      <c r="K2780" s="27" t="str">
        <f>IF(StockData[[#This Row],[Spread]]&lt;5,"Low",IF(StockData[[#This Row],[Spread]]&lt;=15,"Medium","High"))</f>
        <v>Medium</v>
      </c>
      <c r="L2780" s="27" t="str">
        <f>IF(StockData[[#This Row],[Spread]] &gt; AVERAGE(StockData[Spread]) * 1.2, "High", IF(StockData[[#This Row],[Spread]] &lt; AVERAGE(StockData[Spread]) * 0.8, "Low", "Medium"))</f>
        <v>Low</v>
      </c>
      <c r="M2780" s="13">
        <f>(StockData[[#This Row],[close]] - StockData[[#This Row],[open]] )/ StockData[[#This Row],[open]]</f>
        <v>-1.2695359461408928E-2</v>
      </c>
      <c r="N2780" s="27">
        <f>IF(StockData[[#This Row],[change%]] &gt; 0.02, 0.9, IF(StockData[[#This Row],[change%]] &lt; -0.02, -0.9, 0))</f>
        <v>0</v>
      </c>
      <c r="O2780" s="27" t="str">
        <f>IF(StockData[[#This Row],[sentiment score]] &gt; 0.5, "Positive", IF(StockData[[#This Row],[sentiment score]] &lt; -0.5, "Negative", "Neutral"))</f>
        <v>Neutral</v>
      </c>
    </row>
    <row r="2781" spans="1:15" x14ac:dyDescent="0.3">
      <c r="A2781" s="1">
        <v>41796</v>
      </c>
      <c r="B2781" s="2">
        <v>209.75</v>
      </c>
      <c r="C2781" s="2">
        <v>210.81</v>
      </c>
      <c r="D2781" s="2">
        <v>207.18</v>
      </c>
      <c r="E2781" s="2">
        <v>208.17099999999999</v>
      </c>
      <c r="F2781" s="2">
        <v>3073800</v>
      </c>
      <c r="G2781" s="27" t="str">
        <f>TEXT(StockData[[#This Row],[Date]],"dddd")</f>
        <v>Friday</v>
      </c>
      <c r="H2781" s="27" t="str">
        <f>TEXT(StockData[[#This Row],[Date]],"mmm yyyy")</f>
        <v>Jun 2014</v>
      </c>
      <c r="I2781" s="2">
        <f>StockData[[#This Row],[high]] - StockData[[#This Row],[low]]</f>
        <v>3.6299999999999955</v>
      </c>
      <c r="J2781" s="27" t="str">
        <f>IF(StockData[[#This Row],[high]]=_xlfn.MAXIFS(StockData[high],StockData[Date],"&lt;="&amp;StockData[[#This Row],[Date]]),"New High","Repeat")</f>
        <v>Repeat</v>
      </c>
      <c r="K2781" s="27" t="str">
        <f>IF(StockData[[#This Row],[Spread]]&lt;5,"Low",IF(StockData[[#This Row],[Spread]]&lt;=15,"Medium","High"))</f>
        <v>Low</v>
      </c>
      <c r="L2781" s="27" t="str">
        <f>IF(StockData[[#This Row],[Spread]] &gt; AVERAGE(StockData[Spread]) * 1.2, "High", IF(StockData[[#This Row],[Spread]] &lt; AVERAGE(StockData[Spread]) * 0.8, "Low", "Medium"))</f>
        <v>Low</v>
      </c>
      <c r="M2781" s="13">
        <f>(StockData[[#This Row],[close]] - StockData[[#This Row],[open]] )/ StockData[[#This Row],[open]]</f>
        <v>-7.5280095351609429E-3</v>
      </c>
      <c r="N2781" s="27">
        <f>IF(StockData[[#This Row],[change%]] &gt; 0.02, 0.9, IF(StockData[[#This Row],[change%]] &lt; -0.02, -0.9, 0))</f>
        <v>0</v>
      </c>
      <c r="O2781" s="27" t="str">
        <f>IF(StockData[[#This Row],[sentiment score]] &gt; 0.5, "Positive", IF(StockData[[#This Row],[sentiment score]] &lt; -0.5, "Negative", "Neutral"))</f>
        <v>Neutral</v>
      </c>
    </row>
    <row r="2782" spans="1:15" x14ac:dyDescent="0.3">
      <c r="A2782" s="1">
        <v>41795</v>
      </c>
      <c r="B2782" s="2">
        <v>204.47</v>
      </c>
      <c r="C2782" s="2">
        <v>209.2</v>
      </c>
      <c r="D2782" s="2">
        <v>204.05</v>
      </c>
      <c r="E2782" s="2">
        <v>206.9</v>
      </c>
      <c r="F2782" s="2">
        <v>4054600</v>
      </c>
      <c r="G2782" s="27" t="str">
        <f>TEXT(StockData[[#This Row],[Date]],"dddd")</f>
        <v>Thursday</v>
      </c>
      <c r="H2782" s="27" t="str">
        <f>TEXT(StockData[[#This Row],[Date]],"mmm yyyy")</f>
        <v>Jun 2014</v>
      </c>
      <c r="I2782" s="2">
        <f>StockData[[#This Row],[high]] - StockData[[#This Row],[low]]</f>
        <v>5.1499999999999773</v>
      </c>
      <c r="J2782" s="27" t="str">
        <f>IF(StockData[[#This Row],[high]]=_xlfn.MAXIFS(StockData[high],StockData[Date],"&lt;="&amp;StockData[[#This Row],[Date]]),"New High","Repeat")</f>
        <v>Repeat</v>
      </c>
      <c r="K2782" s="27" t="str">
        <f>IF(StockData[[#This Row],[Spread]]&lt;5,"Low",IF(StockData[[#This Row],[Spread]]&lt;=15,"Medium","High"))</f>
        <v>Medium</v>
      </c>
      <c r="L2782" s="27" t="str">
        <f>IF(StockData[[#This Row],[Spread]] &gt; AVERAGE(StockData[Spread]) * 1.2, "High", IF(StockData[[#This Row],[Spread]] &lt; AVERAGE(StockData[Spread]) * 0.8, "Low", "Medium"))</f>
        <v>Low</v>
      </c>
      <c r="M2782" s="13">
        <f>(StockData[[#This Row],[close]] - StockData[[#This Row],[open]] )/ StockData[[#This Row],[open]]</f>
        <v>1.1884384017215272E-2</v>
      </c>
      <c r="N2782" s="27">
        <f>IF(StockData[[#This Row],[change%]] &gt; 0.02, 0.9, IF(StockData[[#This Row],[change%]] &lt; -0.02, -0.9, 0))</f>
        <v>0</v>
      </c>
      <c r="O2782" s="27" t="str">
        <f>IF(StockData[[#This Row],[sentiment score]] &gt; 0.5, "Positive", IF(StockData[[#This Row],[sentiment score]] &lt; -0.5, "Negative", "Neutral"))</f>
        <v>Neutral</v>
      </c>
    </row>
    <row r="2783" spans="1:15" x14ac:dyDescent="0.3">
      <c r="A2783" s="1">
        <v>41794</v>
      </c>
      <c r="B2783" s="2">
        <v>204.35</v>
      </c>
      <c r="C2783" s="2">
        <v>206.26</v>
      </c>
      <c r="D2783" s="2">
        <v>200.39599999999999</v>
      </c>
      <c r="E2783" s="2">
        <v>203.99</v>
      </c>
      <c r="F2783" s="2">
        <v>3427400</v>
      </c>
      <c r="G2783" s="27" t="str">
        <f>TEXT(StockData[[#This Row],[Date]],"dddd")</f>
        <v>Wednesday</v>
      </c>
      <c r="H2783" s="27" t="str">
        <f>TEXT(StockData[[#This Row],[Date]],"mmm yyyy")</f>
        <v>Jun 2014</v>
      </c>
      <c r="I2783" s="2">
        <f>StockData[[#This Row],[high]] - StockData[[#This Row],[low]]</f>
        <v>5.8640000000000043</v>
      </c>
      <c r="J2783" s="27" t="str">
        <f>IF(StockData[[#This Row],[high]]=_xlfn.MAXIFS(StockData[high],StockData[Date],"&lt;="&amp;StockData[[#This Row],[Date]]),"New High","Repeat")</f>
        <v>Repeat</v>
      </c>
      <c r="K2783" s="27" t="str">
        <f>IF(StockData[[#This Row],[Spread]]&lt;5,"Low",IF(StockData[[#This Row],[Spread]]&lt;=15,"Medium","High"))</f>
        <v>Medium</v>
      </c>
      <c r="L2783" s="27" t="str">
        <f>IF(StockData[[#This Row],[Spread]] &gt; AVERAGE(StockData[Spread]) * 1.2, "High", IF(StockData[[#This Row],[Spread]] &lt; AVERAGE(StockData[Spread]) * 0.8, "Low", "Medium"))</f>
        <v>Low</v>
      </c>
      <c r="M2783" s="13">
        <f>(StockData[[#This Row],[close]] - StockData[[#This Row],[open]] )/ StockData[[#This Row],[open]]</f>
        <v>-1.7616833863468816E-3</v>
      </c>
      <c r="N2783" s="27">
        <f>IF(StockData[[#This Row],[change%]] &gt; 0.02, 0.9, IF(StockData[[#This Row],[change%]] &lt; -0.02, -0.9, 0))</f>
        <v>0</v>
      </c>
      <c r="O2783" s="27" t="str">
        <f>IF(StockData[[#This Row],[sentiment score]] &gt; 0.5, "Positive", IF(StockData[[#This Row],[sentiment score]] &lt; -0.5, "Negative", "Neutral"))</f>
        <v>Neutral</v>
      </c>
    </row>
    <row r="2784" spans="1:15" x14ac:dyDescent="0.3">
      <c r="A2784" s="1">
        <v>41793</v>
      </c>
      <c r="B2784" s="2">
        <v>203.49</v>
      </c>
      <c r="C2784" s="2">
        <v>208</v>
      </c>
      <c r="D2784" s="2">
        <v>202.59</v>
      </c>
      <c r="E2784" s="2">
        <v>204.94</v>
      </c>
      <c r="F2784" s="2">
        <v>3860800</v>
      </c>
      <c r="G2784" s="27" t="str">
        <f>TEXT(StockData[[#This Row],[Date]],"dddd")</f>
        <v>Tuesday</v>
      </c>
      <c r="H2784" s="27" t="str">
        <f>TEXT(StockData[[#This Row],[Date]],"mmm yyyy")</f>
        <v>Jun 2014</v>
      </c>
      <c r="I2784" s="2">
        <f>StockData[[#This Row],[high]] - StockData[[#This Row],[low]]</f>
        <v>5.4099999999999966</v>
      </c>
      <c r="J2784" s="27" t="str">
        <f>IF(StockData[[#This Row],[high]]=_xlfn.MAXIFS(StockData[high],StockData[Date],"&lt;="&amp;StockData[[#This Row],[Date]]),"New High","Repeat")</f>
        <v>Repeat</v>
      </c>
      <c r="K2784" s="27" t="str">
        <f>IF(StockData[[#This Row],[Spread]]&lt;5,"Low",IF(StockData[[#This Row],[Spread]]&lt;=15,"Medium","High"))</f>
        <v>Medium</v>
      </c>
      <c r="L2784" s="27" t="str">
        <f>IF(StockData[[#This Row],[Spread]] &gt; AVERAGE(StockData[Spread]) * 1.2, "High", IF(StockData[[#This Row],[Spread]] &lt; AVERAGE(StockData[Spread]) * 0.8, "Low", "Medium"))</f>
        <v>Low</v>
      </c>
      <c r="M2784" s="13">
        <f>(StockData[[#This Row],[close]] - StockData[[#This Row],[open]] )/ StockData[[#This Row],[open]]</f>
        <v>7.1256572804559862E-3</v>
      </c>
      <c r="N2784" s="27">
        <f>IF(StockData[[#This Row],[change%]] &gt; 0.02, 0.9, IF(StockData[[#This Row],[change%]] &lt; -0.02, -0.9, 0))</f>
        <v>0</v>
      </c>
      <c r="O2784" s="27" t="str">
        <f>IF(StockData[[#This Row],[sentiment score]] &gt; 0.5, "Positive", IF(StockData[[#This Row],[sentiment score]] &lt; -0.5, "Negative", "Neutral"))</f>
        <v>Neutral</v>
      </c>
    </row>
    <row r="2785" spans="1:15" x14ac:dyDescent="0.3">
      <c r="A2785" s="1">
        <v>41792</v>
      </c>
      <c r="B2785" s="2">
        <v>207.33</v>
      </c>
      <c r="C2785" s="2">
        <v>209.35</v>
      </c>
      <c r="D2785" s="2">
        <v>201.67</v>
      </c>
      <c r="E2785" s="2">
        <v>204.7</v>
      </c>
      <c r="F2785" s="2">
        <v>4655100</v>
      </c>
      <c r="G2785" s="27" t="str">
        <f>TEXT(StockData[[#This Row],[Date]],"dddd")</f>
        <v>Monday</v>
      </c>
      <c r="H2785" s="27" t="str">
        <f>TEXT(StockData[[#This Row],[Date]],"mmm yyyy")</f>
        <v>Jun 2014</v>
      </c>
      <c r="I2785" s="2">
        <f>StockData[[#This Row],[high]] - StockData[[#This Row],[low]]</f>
        <v>7.6800000000000068</v>
      </c>
      <c r="J2785" s="27" t="str">
        <f>IF(StockData[[#This Row],[high]]=_xlfn.MAXIFS(StockData[high],StockData[Date],"&lt;="&amp;StockData[[#This Row],[Date]]),"New High","Repeat")</f>
        <v>Repeat</v>
      </c>
      <c r="K2785" s="27" t="str">
        <f>IF(StockData[[#This Row],[Spread]]&lt;5,"Low",IF(StockData[[#This Row],[Spread]]&lt;=15,"Medium","High"))</f>
        <v>Medium</v>
      </c>
      <c r="L2785" s="27" t="str">
        <f>IF(StockData[[#This Row],[Spread]] &gt; AVERAGE(StockData[Spread]) * 1.2, "High", IF(StockData[[#This Row],[Spread]] &lt; AVERAGE(StockData[Spread]) * 0.8, "Low", "Medium"))</f>
        <v>Low</v>
      </c>
      <c r="M2785" s="13">
        <f>(StockData[[#This Row],[close]] - StockData[[#This Row],[open]] )/ StockData[[#This Row],[open]]</f>
        <v>-1.2685091400183398E-2</v>
      </c>
      <c r="N2785" s="27">
        <f>IF(StockData[[#This Row],[change%]] &gt; 0.02, 0.9, IF(StockData[[#This Row],[change%]] &lt; -0.02, -0.9, 0))</f>
        <v>0</v>
      </c>
      <c r="O2785" s="27" t="str">
        <f>IF(StockData[[#This Row],[sentiment score]] &gt; 0.5, "Positive", IF(StockData[[#This Row],[sentiment score]] &lt; -0.5, "Negative", "Neutral"))</f>
        <v>Neutral</v>
      </c>
    </row>
    <row r="2786" spans="1:15" x14ac:dyDescent="0.3">
      <c r="A2786" s="1">
        <v>41789</v>
      </c>
      <c r="B2786" s="2">
        <v>210.3</v>
      </c>
      <c r="C2786" s="2">
        <v>214.8</v>
      </c>
      <c r="D2786" s="2">
        <v>207.02</v>
      </c>
      <c r="E2786" s="2">
        <v>207.77</v>
      </c>
      <c r="F2786" s="2">
        <v>5581100</v>
      </c>
      <c r="G2786" s="27" t="str">
        <f>TEXT(StockData[[#This Row],[Date]],"dddd")</f>
        <v>Friday</v>
      </c>
      <c r="H2786" s="27" t="str">
        <f>TEXT(StockData[[#This Row],[Date]],"mmm yyyy")</f>
        <v>May 2014</v>
      </c>
      <c r="I2786" s="2">
        <f>StockData[[#This Row],[high]] - StockData[[#This Row],[low]]</f>
        <v>7.7800000000000011</v>
      </c>
      <c r="J2786" s="27" t="str">
        <f>IF(StockData[[#This Row],[high]]=_xlfn.MAXIFS(StockData[high],StockData[Date],"&lt;="&amp;StockData[[#This Row],[Date]]),"New High","Repeat")</f>
        <v>Repeat</v>
      </c>
      <c r="K2786" s="27" t="str">
        <f>IF(StockData[[#This Row],[Spread]]&lt;5,"Low",IF(StockData[[#This Row],[Spread]]&lt;=15,"Medium","High"))</f>
        <v>Medium</v>
      </c>
      <c r="L2786" s="27" t="str">
        <f>IF(StockData[[#This Row],[Spread]] &gt; AVERAGE(StockData[Spread]) * 1.2, "High", IF(StockData[[#This Row],[Spread]] &lt; AVERAGE(StockData[Spread]) * 0.8, "Low", "Medium"))</f>
        <v>Low</v>
      </c>
      <c r="M2786" s="13">
        <f>(StockData[[#This Row],[close]] - StockData[[#This Row],[open]] )/ StockData[[#This Row],[open]]</f>
        <v>-1.2030432715168812E-2</v>
      </c>
      <c r="N2786" s="27">
        <f>IF(StockData[[#This Row],[change%]] &gt; 0.02, 0.9, IF(StockData[[#This Row],[change%]] &lt; -0.02, -0.9, 0))</f>
        <v>0</v>
      </c>
      <c r="O2786" s="27" t="str">
        <f>IF(StockData[[#This Row],[sentiment score]] &gt; 0.5, "Positive", IF(StockData[[#This Row],[sentiment score]] &lt; -0.5, "Negative", "Neutral"))</f>
        <v>Neutral</v>
      </c>
    </row>
    <row r="2787" spans="1:15" x14ac:dyDescent="0.3">
      <c r="A2787" s="1">
        <v>41788</v>
      </c>
      <c r="B2787" s="2">
        <v>210.57</v>
      </c>
      <c r="C2787" s="2">
        <v>212.49</v>
      </c>
      <c r="D2787" s="2">
        <v>207.72</v>
      </c>
      <c r="E2787" s="2">
        <v>210.24</v>
      </c>
      <c r="F2787" s="2">
        <v>3692500</v>
      </c>
      <c r="G2787" s="27" t="str">
        <f>TEXT(StockData[[#This Row],[Date]],"dddd")</f>
        <v>Thursday</v>
      </c>
      <c r="H2787" s="27" t="str">
        <f>TEXT(StockData[[#This Row],[Date]],"mmm yyyy")</f>
        <v>May 2014</v>
      </c>
      <c r="I2787" s="2">
        <f>StockData[[#This Row],[high]] - StockData[[#This Row],[low]]</f>
        <v>4.7700000000000102</v>
      </c>
      <c r="J2787" s="27" t="str">
        <f>IF(StockData[[#This Row],[high]]=_xlfn.MAXIFS(StockData[high],StockData[Date],"&lt;="&amp;StockData[[#This Row],[Date]]),"New High","Repeat")</f>
        <v>Repeat</v>
      </c>
      <c r="K2787" s="27" t="str">
        <f>IF(StockData[[#This Row],[Spread]]&lt;5,"Low",IF(StockData[[#This Row],[Spread]]&lt;=15,"Medium","High"))</f>
        <v>Low</v>
      </c>
      <c r="L2787" s="27" t="str">
        <f>IF(StockData[[#This Row],[Spread]] &gt; AVERAGE(StockData[Spread]) * 1.2, "High", IF(StockData[[#This Row],[Spread]] &lt; AVERAGE(StockData[Spread]) * 0.8, "Low", "Medium"))</f>
        <v>Low</v>
      </c>
      <c r="M2787" s="13">
        <f>(StockData[[#This Row],[close]] - StockData[[#This Row],[open]] )/ StockData[[#This Row],[open]]</f>
        <v>-1.567174811226595E-3</v>
      </c>
      <c r="N2787" s="27">
        <f>IF(StockData[[#This Row],[change%]] &gt; 0.02, 0.9, IF(StockData[[#This Row],[change%]] &lt; -0.02, -0.9, 0))</f>
        <v>0</v>
      </c>
      <c r="O2787" s="27" t="str">
        <f>IF(StockData[[#This Row],[sentiment score]] &gt; 0.5, "Positive", IF(StockData[[#This Row],[sentiment score]] &lt; -0.5, "Negative", "Neutral"))</f>
        <v>Neutral</v>
      </c>
    </row>
    <row r="2788" spans="1:15" x14ac:dyDescent="0.3">
      <c r="A2788" s="1">
        <v>41787</v>
      </c>
      <c r="B2788" s="2">
        <v>210.02</v>
      </c>
      <c r="C2788" s="2">
        <v>212.77</v>
      </c>
      <c r="D2788" s="2">
        <v>205.26</v>
      </c>
      <c r="E2788" s="2">
        <v>210.24</v>
      </c>
      <c r="F2788" s="2">
        <v>5495100</v>
      </c>
      <c r="G2788" s="27" t="str">
        <f>TEXT(StockData[[#This Row],[Date]],"dddd")</f>
        <v>Wednesday</v>
      </c>
      <c r="H2788" s="27" t="str">
        <f>TEXT(StockData[[#This Row],[Date]],"mmm yyyy")</f>
        <v>May 2014</v>
      </c>
      <c r="I2788" s="2">
        <f>StockData[[#This Row],[high]] - StockData[[#This Row],[low]]</f>
        <v>7.5100000000000193</v>
      </c>
      <c r="J2788" s="27" t="str">
        <f>IF(StockData[[#This Row],[high]]=_xlfn.MAXIFS(StockData[high],StockData[Date],"&lt;="&amp;StockData[[#This Row],[Date]]),"New High","Repeat")</f>
        <v>Repeat</v>
      </c>
      <c r="K2788" s="27" t="str">
        <f>IF(StockData[[#This Row],[Spread]]&lt;5,"Low",IF(StockData[[#This Row],[Spread]]&lt;=15,"Medium","High"))</f>
        <v>Medium</v>
      </c>
      <c r="L2788" s="27" t="str">
        <f>IF(StockData[[#This Row],[Spread]] &gt; AVERAGE(StockData[Spread]) * 1.2, "High", IF(StockData[[#This Row],[Spread]] &lt; AVERAGE(StockData[Spread]) * 0.8, "Low", "Medium"))</f>
        <v>Low</v>
      </c>
      <c r="M2788" s="13">
        <f>(StockData[[#This Row],[close]] - StockData[[#This Row],[open]] )/ StockData[[#This Row],[open]]</f>
        <v>1.0475192838777204E-3</v>
      </c>
      <c r="N2788" s="27">
        <f>IF(StockData[[#This Row],[change%]] &gt; 0.02, 0.9, IF(StockData[[#This Row],[change%]] &lt; -0.02, -0.9, 0))</f>
        <v>0</v>
      </c>
      <c r="O2788" s="27" t="str">
        <f>IF(StockData[[#This Row],[sentiment score]] &gt; 0.5, "Positive", IF(StockData[[#This Row],[sentiment score]] &lt; -0.5, "Negative", "Neutral"))</f>
        <v>Neutral</v>
      </c>
    </row>
    <row r="2789" spans="1:15" x14ac:dyDescent="0.3">
      <c r="A2789" s="1">
        <v>41786</v>
      </c>
      <c r="B2789" s="2">
        <v>208.52</v>
      </c>
      <c r="C2789" s="2">
        <v>213.87</v>
      </c>
      <c r="D2789" s="2">
        <v>207.7</v>
      </c>
      <c r="E2789" s="2">
        <v>211.56</v>
      </c>
      <c r="F2789" s="2">
        <v>5341100</v>
      </c>
      <c r="G2789" s="27" t="str">
        <f>TEXT(StockData[[#This Row],[Date]],"dddd")</f>
        <v>Tuesday</v>
      </c>
      <c r="H2789" s="27" t="str">
        <f>TEXT(StockData[[#This Row],[Date]],"mmm yyyy")</f>
        <v>May 2014</v>
      </c>
      <c r="I2789" s="2">
        <f>StockData[[#This Row],[high]] - StockData[[#This Row],[low]]</f>
        <v>6.1700000000000159</v>
      </c>
      <c r="J2789" s="27" t="str">
        <f>IF(StockData[[#This Row],[high]]=_xlfn.MAXIFS(StockData[high],StockData[Date],"&lt;="&amp;StockData[[#This Row],[Date]]),"New High","Repeat")</f>
        <v>Repeat</v>
      </c>
      <c r="K2789" s="27" t="str">
        <f>IF(StockData[[#This Row],[Spread]]&lt;5,"Low",IF(StockData[[#This Row],[Spread]]&lt;=15,"Medium","High"))</f>
        <v>Medium</v>
      </c>
      <c r="L2789" s="27" t="str">
        <f>IF(StockData[[#This Row],[Spread]] &gt; AVERAGE(StockData[Spread]) * 1.2, "High", IF(StockData[[#This Row],[Spread]] &lt; AVERAGE(StockData[Spread]) * 0.8, "Low", "Medium"))</f>
        <v>Low</v>
      </c>
      <c r="M2789" s="13">
        <f>(StockData[[#This Row],[close]] - StockData[[#This Row],[open]] )/ StockData[[#This Row],[open]]</f>
        <v>1.4578937272204067E-2</v>
      </c>
      <c r="N2789" s="27">
        <f>IF(StockData[[#This Row],[change%]] &gt; 0.02, 0.9, IF(StockData[[#This Row],[change%]] &lt; -0.02, -0.9, 0))</f>
        <v>0</v>
      </c>
      <c r="O2789" s="27" t="str">
        <f>IF(StockData[[#This Row],[sentiment score]] &gt; 0.5, "Positive", IF(StockData[[#This Row],[sentiment score]] &lt; -0.5, "Negative", "Neutral"))</f>
        <v>Neutral</v>
      </c>
    </row>
    <row r="2790" spans="1:15" x14ac:dyDescent="0.3">
      <c r="A2790" s="1">
        <v>41782</v>
      </c>
      <c r="B2790" s="2">
        <v>204.53</v>
      </c>
      <c r="C2790" s="2">
        <v>207.76</v>
      </c>
      <c r="D2790" s="2">
        <v>202.5</v>
      </c>
      <c r="E2790" s="2">
        <v>207.3</v>
      </c>
      <c r="F2790" s="2">
        <v>4006800</v>
      </c>
      <c r="G2790" s="27" t="str">
        <f>TEXT(StockData[[#This Row],[Date]],"dddd")</f>
        <v>Friday</v>
      </c>
      <c r="H2790" s="27" t="str">
        <f>TEXT(StockData[[#This Row],[Date]],"mmm yyyy")</f>
        <v>May 2014</v>
      </c>
      <c r="I2790" s="2">
        <f>StockData[[#This Row],[high]] - StockData[[#This Row],[low]]</f>
        <v>5.2599999999999909</v>
      </c>
      <c r="J2790" s="27" t="str">
        <f>IF(StockData[[#This Row],[high]]=_xlfn.MAXIFS(StockData[high],StockData[Date],"&lt;="&amp;StockData[[#This Row],[Date]]),"New High","Repeat")</f>
        <v>Repeat</v>
      </c>
      <c r="K2790" s="27" t="str">
        <f>IF(StockData[[#This Row],[Spread]]&lt;5,"Low",IF(StockData[[#This Row],[Spread]]&lt;=15,"Medium","High"))</f>
        <v>Medium</v>
      </c>
      <c r="L2790" s="27" t="str">
        <f>IF(StockData[[#This Row],[Spread]] &gt; AVERAGE(StockData[Spread]) * 1.2, "High", IF(StockData[[#This Row],[Spread]] &lt; AVERAGE(StockData[Spread]) * 0.8, "Low", "Medium"))</f>
        <v>Low</v>
      </c>
      <c r="M2790" s="13">
        <f>(StockData[[#This Row],[close]] - StockData[[#This Row],[open]] )/ StockData[[#This Row],[open]]</f>
        <v>1.3543245489659269E-2</v>
      </c>
      <c r="N2790" s="27">
        <f>IF(StockData[[#This Row],[change%]] &gt; 0.02, 0.9, IF(StockData[[#This Row],[change%]] &lt; -0.02, -0.9, 0))</f>
        <v>0</v>
      </c>
      <c r="O2790" s="27" t="str">
        <f>IF(StockData[[#This Row],[sentiment score]] &gt; 0.5, "Positive", IF(StockData[[#This Row],[sentiment score]] &lt; -0.5, "Negative", "Neutral"))</f>
        <v>Neutral</v>
      </c>
    </row>
    <row r="2791" spans="1:15" x14ac:dyDescent="0.3">
      <c r="A2791" s="1">
        <v>41781</v>
      </c>
      <c r="B2791" s="2">
        <v>200.35</v>
      </c>
      <c r="C2791" s="2">
        <v>206.88</v>
      </c>
      <c r="D2791" s="2">
        <v>199.56039999999999</v>
      </c>
      <c r="E2791" s="2">
        <v>204.88</v>
      </c>
      <c r="F2791" s="2">
        <v>6214500</v>
      </c>
      <c r="G2791" s="27" t="str">
        <f>TEXT(StockData[[#This Row],[Date]],"dddd")</f>
        <v>Thursday</v>
      </c>
      <c r="H2791" s="27" t="str">
        <f>TEXT(StockData[[#This Row],[Date]],"mmm yyyy")</f>
        <v>May 2014</v>
      </c>
      <c r="I2791" s="2">
        <f>StockData[[#This Row],[high]] - StockData[[#This Row],[low]]</f>
        <v>7.3196000000000083</v>
      </c>
      <c r="J2791" s="27" t="str">
        <f>IF(StockData[[#This Row],[high]]=_xlfn.MAXIFS(StockData[high],StockData[Date],"&lt;="&amp;StockData[[#This Row],[Date]]),"New High","Repeat")</f>
        <v>Repeat</v>
      </c>
      <c r="K2791" s="27" t="str">
        <f>IF(StockData[[#This Row],[Spread]]&lt;5,"Low",IF(StockData[[#This Row],[Spread]]&lt;=15,"Medium","High"))</f>
        <v>Medium</v>
      </c>
      <c r="L2791" s="27" t="str">
        <f>IF(StockData[[#This Row],[Spread]] &gt; AVERAGE(StockData[Spread]) * 1.2, "High", IF(StockData[[#This Row],[Spread]] &lt; AVERAGE(StockData[Spread]) * 0.8, "Low", "Medium"))</f>
        <v>Low</v>
      </c>
      <c r="M2791" s="13">
        <f>(StockData[[#This Row],[close]] - StockData[[#This Row],[open]] )/ StockData[[#This Row],[open]]</f>
        <v>2.2610431744447223E-2</v>
      </c>
      <c r="N2791" s="27">
        <f>IF(StockData[[#This Row],[change%]] &gt; 0.02, 0.9, IF(StockData[[#This Row],[change%]] &lt; -0.02, -0.9, 0))</f>
        <v>0.9</v>
      </c>
      <c r="O2791" s="27" t="str">
        <f>IF(StockData[[#This Row],[sentiment score]] &gt; 0.5, "Positive", IF(StockData[[#This Row],[sentiment score]] &lt; -0.5, "Negative", "Neutral"))</f>
        <v>Positive</v>
      </c>
    </row>
    <row r="2792" spans="1:15" x14ac:dyDescent="0.3">
      <c r="A2792" s="1">
        <v>41780</v>
      </c>
      <c r="B2792" s="2">
        <v>196.18</v>
      </c>
      <c r="C2792" s="2">
        <v>199.87</v>
      </c>
      <c r="D2792" s="2">
        <v>194.79</v>
      </c>
      <c r="E2792" s="2">
        <v>199.45</v>
      </c>
      <c r="F2792" s="2">
        <v>5285400</v>
      </c>
      <c r="G2792" s="27" t="str">
        <f>TEXT(StockData[[#This Row],[Date]],"dddd")</f>
        <v>Wednesday</v>
      </c>
      <c r="H2792" s="27" t="str">
        <f>TEXT(StockData[[#This Row],[Date]],"mmm yyyy")</f>
        <v>May 2014</v>
      </c>
      <c r="I2792" s="2">
        <f>StockData[[#This Row],[high]] - StockData[[#This Row],[low]]</f>
        <v>5.0800000000000125</v>
      </c>
      <c r="J2792" s="27" t="str">
        <f>IF(StockData[[#This Row],[high]]=_xlfn.MAXIFS(StockData[high],StockData[Date],"&lt;="&amp;StockData[[#This Row],[Date]]),"New High","Repeat")</f>
        <v>Repeat</v>
      </c>
      <c r="K2792" s="27" t="str">
        <f>IF(StockData[[#This Row],[Spread]]&lt;5,"Low",IF(StockData[[#This Row],[Spread]]&lt;=15,"Medium","High"))</f>
        <v>Medium</v>
      </c>
      <c r="L2792" s="27" t="str">
        <f>IF(StockData[[#This Row],[Spread]] &gt; AVERAGE(StockData[Spread]) * 1.2, "High", IF(StockData[[#This Row],[Spread]] &lt; AVERAGE(StockData[Spread]) * 0.8, "Low", "Medium"))</f>
        <v>Low</v>
      </c>
      <c r="M2792" s="13">
        <f>(StockData[[#This Row],[close]] - StockData[[#This Row],[open]] )/ StockData[[#This Row],[open]]</f>
        <v>1.6668365786522487E-2</v>
      </c>
      <c r="N2792" s="27">
        <f>IF(StockData[[#This Row],[change%]] &gt; 0.02, 0.9, IF(StockData[[#This Row],[change%]] &lt; -0.02, -0.9, 0))</f>
        <v>0</v>
      </c>
      <c r="O2792" s="27" t="str">
        <f>IF(StockData[[#This Row],[sentiment score]] &gt; 0.5, "Positive", IF(StockData[[#This Row],[sentiment score]] &lt; -0.5, "Negative", "Neutral"))</f>
        <v>Neutral</v>
      </c>
    </row>
    <row r="2793" spans="1:15" x14ac:dyDescent="0.3">
      <c r="A2793" s="1">
        <v>41779</v>
      </c>
      <c r="B2793" s="2">
        <v>196.94</v>
      </c>
      <c r="C2793" s="2">
        <v>199.33</v>
      </c>
      <c r="D2793" s="2">
        <v>193.0701</v>
      </c>
      <c r="E2793" s="2">
        <v>195.3</v>
      </c>
      <c r="F2793" s="2">
        <v>5546100</v>
      </c>
      <c r="G2793" s="27" t="str">
        <f>TEXT(StockData[[#This Row],[Date]],"dddd")</f>
        <v>Tuesday</v>
      </c>
      <c r="H2793" s="27" t="str">
        <f>TEXT(StockData[[#This Row],[Date]],"mmm yyyy")</f>
        <v>May 2014</v>
      </c>
      <c r="I2793" s="2">
        <f>StockData[[#This Row],[high]] - StockData[[#This Row],[low]]</f>
        <v>6.259900000000016</v>
      </c>
      <c r="J2793" s="27" t="str">
        <f>IF(StockData[[#This Row],[high]]=_xlfn.MAXIFS(StockData[high],StockData[Date],"&lt;="&amp;StockData[[#This Row],[Date]]),"New High","Repeat")</f>
        <v>Repeat</v>
      </c>
      <c r="K2793" s="27" t="str">
        <f>IF(StockData[[#This Row],[Spread]]&lt;5,"Low",IF(StockData[[#This Row],[Spread]]&lt;=15,"Medium","High"))</f>
        <v>Medium</v>
      </c>
      <c r="L2793" s="27" t="str">
        <f>IF(StockData[[#This Row],[Spread]] &gt; AVERAGE(StockData[Spread]) * 1.2, "High", IF(StockData[[#This Row],[Spread]] &lt; AVERAGE(StockData[Spread]) * 0.8, "Low", "Medium"))</f>
        <v>Low</v>
      </c>
      <c r="M2793" s="13">
        <f>(StockData[[#This Row],[close]] - StockData[[#This Row],[open]] )/ StockData[[#This Row],[open]]</f>
        <v>-8.3274093632577754E-3</v>
      </c>
      <c r="N2793" s="27">
        <f>IF(StockData[[#This Row],[change%]] &gt; 0.02, 0.9, IF(StockData[[#This Row],[change%]] &lt; -0.02, -0.9, 0))</f>
        <v>0</v>
      </c>
      <c r="O2793" s="27" t="str">
        <f>IF(StockData[[#This Row],[sentiment score]] &gt; 0.5, "Positive", IF(StockData[[#This Row],[sentiment score]] &lt; -0.5, "Negative", "Neutral"))</f>
        <v>Neutral</v>
      </c>
    </row>
    <row r="2794" spans="1:15" x14ac:dyDescent="0.3">
      <c r="A2794" s="1">
        <v>41778</v>
      </c>
      <c r="B2794" s="2">
        <v>190.72</v>
      </c>
      <c r="C2794" s="2">
        <v>196.89</v>
      </c>
      <c r="D2794" s="2">
        <v>190</v>
      </c>
      <c r="E2794" s="2">
        <v>196.09</v>
      </c>
      <c r="F2794" s="2">
        <v>4571700</v>
      </c>
      <c r="G2794" s="27" t="str">
        <f>TEXT(StockData[[#This Row],[Date]],"dddd")</f>
        <v>Monday</v>
      </c>
      <c r="H2794" s="27" t="str">
        <f>TEXT(StockData[[#This Row],[Date]],"mmm yyyy")</f>
        <v>May 2014</v>
      </c>
      <c r="I2794" s="2">
        <f>StockData[[#This Row],[high]] - StockData[[#This Row],[low]]</f>
        <v>6.8899999999999864</v>
      </c>
      <c r="J2794" s="27" t="str">
        <f>IF(StockData[[#This Row],[high]]=_xlfn.MAXIFS(StockData[high],StockData[Date],"&lt;="&amp;StockData[[#This Row],[Date]]),"New High","Repeat")</f>
        <v>Repeat</v>
      </c>
      <c r="K2794" s="27" t="str">
        <f>IF(StockData[[#This Row],[Spread]]&lt;5,"Low",IF(StockData[[#This Row],[Spread]]&lt;=15,"Medium","High"))</f>
        <v>Medium</v>
      </c>
      <c r="L2794" s="27" t="str">
        <f>IF(StockData[[#This Row],[Spread]] &gt; AVERAGE(StockData[Spread]) * 1.2, "High", IF(StockData[[#This Row],[Spread]] &lt; AVERAGE(StockData[Spread]) * 0.8, "Low", "Medium"))</f>
        <v>Low</v>
      </c>
      <c r="M2794" s="13">
        <f>(StockData[[#This Row],[close]] - StockData[[#This Row],[open]] )/ StockData[[#This Row],[open]]</f>
        <v>2.8156459731543647E-2</v>
      </c>
      <c r="N2794" s="27">
        <f>IF(StockData[[#This Row],[change%]] &gt; 0.02, 0.9, IF(StockData[[#This Row],[change%]] &lt; -0.02, -0.9, 0))</f>
        <v>0.9</v>
      </c>
      <c r="O2794" s="27" t="str">
        <f>IF(StockData[[#This Row],[sentiment score]] &gt; 0.5, "Positive", IF(StockData[[#This Row],[sentiment score]] &lt; -0.5, "Negative", "Neutral"))</f>
        <v>Positive</v>
      </c>
    </row>
    <row r="2795" spans="1:15" x14ac:dyDescent="0.3">
      <c r="A2795" s="1">
        <v>41775</v>
      </c>
      <c r="B2795" s="2">
        <v>188.95</v>
      </c>
      <c r="C2795" s="2">
        <v>192.04</v>
      </c>
      <c r="D2795" s="2">
        <v>187.72</v>
      </c>
      <c r="E2795" s="2">
        <v>191.56</v>
      </c>
      <c r="F2795" s="2">
        <v>4487700</v>
      </c>
      <c r="G2795" s="27" t="str">
        <f>TEXT(StockData[[#This Row],[Date]],"dddd")</f>
        <v>Friday</v>
      </c>
      <c r="H2795" s="27" t="str">
        <f>TEXT(StockData[[#This Row],[Date]],"mmm yyyy")</f>
        <v>May 2014</v>
      </c>
      <c r="I2795" s="2">
        <f>StockData[[#This Row],[high]] - StockData[[#This Row],[low]]</f>
        <v>4.3199999999999932</v>
      </c>
      <c r="J2795" s="27" t="str">
        <f>IF(StockData[[#This Row],[high]]=_xlfn.MAXIFS(StockData[high],StockData[Date],"&lt;="&amp;StockData[[#This Row],[Date]]),"New High","Repeat")</f>
        <v>Repeat</v>
      </c>
      <c r="K2795" s="27" t="str">
        <f>IF(StockData[[#This Row],[Spread]]&lt;5,"Low",IF(StockData[[#This Row],[Spread]]&lt;=15,"Medium","High"))</f>
        <v>Low</v>
      </c>
      <c r="L2795" s="27" t="str">
        <f>IF(StockData[[#This Row],[Spread]] &gt; AVERAGE(StockData[Spread]) * 1.2, "High", IF(StockData[[#This Row],[Spread]] &lt; AVERAGE(StockData[Spread]) * 0.8, "Low", "Medium"))</f>
        <v>Low</v>
      </c>
      <c r="M2795" s="13">
        <f>(StockData[[#This Row],[close]] - StockData[[#This Row],[open]] )/ StockData[[#This Row],[open]]</f>
        <v>1.3813178089441724E-2</v>
      </c>
      <c r="N2795" s="27">
        <f>IF(StockData[[#This Row],[change%]] &gt; 0.02, 0.9, IF(StockData[[#This Row],[change%]] &lt; -0.02, -0.9, 0))</f>
        <v>0</v>
      </c>
      <c r="O2795" s="27" t="str">
        <f>IF(StockData[[#This Row],[sentiment score]] &gt; 0.5, "Positive", IF(StockData[[#This Row],[sentiment score]] &lt; -0.5, "Negative", "Neutral"))</f>
        <v>Neutral</v>
      </c>
    </row>
    <row r="2796" spans="1:15" x14ac:dyDescent="0.3">
      <c r="A2796" s="1">
        <v>41774</v>
      </c>
      <c r="B2796" s="2">
        <v>189.98</v>
      </c>
      <c r="C2796" s="2">
        <v>192.65989999999999</v>
      </c>
      <c r="D2796" s="2">
        <v>185.3</v>
      </c>
      <c r="E2796" s="2">
        <v>188.59</v>
      </c>
      <c r="F2796" s="2">
        <v>6040400</v>
      </c>
      <c r="G2796" s="27" t="str">
        <f>TEXT(StockData[[#This Row],[Date]],"dddd")</f>
        <v>Thursday</v>
      </c>
      <c r="H2796" s="27" t="str">
        <f>TEXT(StockData[[#This Row],[Date]],"mmm yyyy")</f>
        <v>May 2014</v>
      </c>
      <c r="I2796" s="2">
        <f>StockData[[#This Row],[high]] - StockData[[#This Row],[low]]</f>
        <v>7.3598999999999819</v>
      </c>
      <c r="J2796" s="27" t="str">
        <f>IF(StockData[[#This Row],[high]]=_xlfn.MAXIFS(StockData[high],StockData[Date],"&lt;="&amp;StockData[[#This Row],[Date]]),"New High","Repeat")</f>
        <v>Repeat</v>
      </c>
      <c r="K2796" s="27" t="str">
        <f>IF(StockData[[#This Row],[Spread]]&lt;5,"Low",IF(StockData[[#This Row],[Spread]]&lt;=15,"Medium","High"))</f>
        <v>Medium</v>
      </c>
      <c r="L2796" s="27" t="str">
        <f>IF(StockData[[#This Row],[Spread]] &gt; AVERAGE(StockData[Spread]) * 1.2, "High", IF(StockData[[#This Row],[Spread]] &lt; AVERAGE(StockData[Spread]) * 0.8, "Low", "Medium"))</f>
        <v>Low</v>
      </c>
      <c r="M2796" s="13">
        <f>(StockData[[#This Row],[close]] - StockData[[#This Row],[open]] )/ StockData[[#This Row],[open]]</f>
        <v>-7.3165596378565447E-3</v>
      </c>
      <c r="N2796" s="27">
        <f>IF(StockData[[#This Row],[change%]] &gt; 0.02, 0.9, IF(StockData[[#This Row],[change%]] &lt; -0.02, -0.9, 0))</f>
        <v>0</v>
      </c>
      <c r="O2796" s="27" t="str">
        <f>IF(StockData[[#This Row],[sentiment score]] &gt; 0.5, "Positive", IF(StockData[[#This Row],[sentiment score]] &lt; -0.5, "Negative", "Neutral"))</f>
        <v>Neutral</v>
      </c>
    </row>
    <row r="2797" spans="1:15" x14ac:dyDescent="0.3">
      <c r="A2797" s="1">
        <v>41773</v>
      </c>
      <c r="B2797" s="2">
        <v>188.95</v>
      </c>
      <c r="C2797" s="2">
        <v>193.48</v>
      </c>
      <c r="D2797" s="2">
        <v>187.1</v>
      </c>
      <c r="E2797" s="2">
        <v>190.62</v>
      </c>
      <c r="F2797" s="2">
        <v>5406700</v>
      </c>
      <c r="G2797" s="27" t="str">
        <f>TEXT(StockData[[#This Row],[Date]],"dddd")</f>
        <v>Wednesday</v>
      </c>
      <c r="H2797" s="27" t="str">
        <f>TEXT(StockData[[#This Row],[Date]],"mmm yyyy")</f>
        <v>May 2014</v>
      </c>
      <c r="I2797" s="2">
        <f>StockData[[#This Row],[high]] - StockData[[#This Row],[low]]</f>
        <v>6.3799999999999955</v>
      </c>
      <c r="J2797" s="27" t="str">
        <f>IF(StockData[[#This Row],[high]]=_xlfn.MAXIFS(StockData[high],StockData[Date],"&lt;="&amp;StockData[[#This Row],[Date]]),"New High","Repeat")</f>
        <v>Repeat</v>
      </c>
      <c r="K2797" s="27" t="str">
        <f>IF(StockData[[#This Row],[Spread]]&lt;5,"Low",IF(StockData[[#This Row],[Spread]]&lt;=15,"Medium","High"))</f>
        <v>Medium</v>
      </c>
      <c r="L2797" s="27" t="str">
        <f>IF(StockData[[#This Row],[Spread]] &gt; AVERAGE(StockData[Spread]) * 1.2, "High", IF(StockData[[#This Row],[Spread]] &lt; AVERAGE(StockData[Spread]) * 0.8, "Low", "Medium"))</f>
        <v>Low</v>
      </c>
      <c r="M2797" s="13">
        <f>(StockData[[#This Row],[close]] - StockData[[#This Row],[open]] )/ StockData[[#This Row],[open]]</f>
        <v>8.8383170150834398E-3</v>
      </c>
      <c r="N2797" s="27">
        <f>IF(StockData[[#This Row],[change%]] &gt; 0.02, 0.9, IF(StockData[[#This Row],[change%]] &lt; -0.02, -0.9, 0))</f>
        <v>0</v>
      </c>
      <c r="O2797" s="27" t="str">
        <f>IF(StockData[[#This Row],[sentiment score]] &gt; 0.5, "Positive", IF(StockData[[#This Row],[sentiment score]] &lt; -0.5, "Negative", "Neutral"))</f>
        <v>Neutral</v>
      </c>
    </row>
    <row r="2798" spans="1:15" x14ac:dyDescent="0.3">
      <c r="A2798" s="1">
        <v>41772</v>
      </c>
      <c r="B2798" s="2">
        <v>183.76</v>
      </c>
      <c r="C2798" s="2">
        <v>191.34</v>
      </c>
      <c r="D2798" s="2">
        <v>183</v>
      </c>
      <c r="E2798" s="2">
        <v>190.16</v>
      </c>
      <c r="F2798" s="2">
        <v>7097200</v>
      </c>
      <c r="G2798" s="27" t="str">
        <f>TEXT(StockData[[#This Row],[Date]],"dddd")</f>
        <v>Tuesday</v>
      </c>
      <c r="H2798" s="27" t="str">
        <f>TEXT(StockData[[#This Row],[Date]],"mmm yyyy")</f>
        <v>May 2014</v>
      </c>
      <c r="I2798" s="2">
        <f>StockData[[#This Row],[high]] - StockData[[#This Row],[low]]</f>
        <v>8.3400000000000034</v>
      </c>
      <c r="J2798" s="27" t="str">
        <f>IF(StockData[[#This Row],[high]]=_xlfn.MAXIFS(StockData[high],StockData[Date],"&lt;="&amp;StockData[[#This Row],[Date]]),"New High","Repeat")</f>
        <v>Repeat</v>
      </c>
      <c r="K2798" s="27" t="str">
        <f>IF(StockData[[#This Row],[Spread]]&lt;5,"Low",IF(StockData[[#This Row],[Spread]]&lt;=15,"Medium","High"))</f>
        <v>Medium</v>
      </c>
      <c r="L2798" s="27" t="str">
        <f>IF(StockData[[#This Row],[Spread]] &gt; AVERAGE(StockData[Spread]) * 1.2, "High", IF(StockData[[#This Row],[Spread]] &lt; AVERAGE(StockData[Spread]) * 0.8, "Low", "Medium"))</f>
        <v>Low</v>
      </c>
      <c r="M2798" s="13">
        <f>(StockData[[#This Row],[close]] - StockData[[#This Row],[open]] )/ StockData[[#This Row],[open]]</f>
        <v>3.4828036569438434E-2</v>
      </c>
      <c r="N2798" s="27">
        <f>IF(StockData[[#This Row],[change%]] &gt; 0.02, 0.9, IF(StockData[[#This Row],[change%]] &lt; -0.02, -0.9, 0))</f>
        <v>0.9</v>
      </c>
      <c r="O2798" s="27" t="str">
        <f>IF(StockData[[#This Row],[sentiment score]] &gt; 0.5, "Positive", IF(StockData[[#This Row],[sentiment score]] &lt; -0.5, "Negative", "Neutral"))</f>
        <v>Positive</v>
      </c>
    </row>
    <row r="2799" spans="1:15" x14ac:dyDescent="0.3">
      <c r="A2799" s="1">
        <v>41771</v>
      </c>
      <c r="B2799" s="2">
        <v>183.87</v>
      </c>
      <c r="C2799" s="2">
        <v>187.19</v>
      </c>
      <c r="D2799" s="2">
        <v>179.88</v>
      </c>
      <c r="E2799" s="2">
        <v>184.67</v>
      </c>
      <c r="F2799" s="2">
        <v>7002300</v>
      </c>
      <c r="G2799" s="27" t="str">
        <f>TEXT(StockData[[#This Row],[Date]],"dddd")</f>
        <v>Monday</v>
      </c>
      <c r="H2799" s="27" t="str">
        <f>TEXT(StockData[[#This Row],[Date]],"mmm yyyy")</f>
        <v>May 2014</v>
      </c>
      <c r="I2799" s="2">
        <f>StockData[[#This Row],[high]] - StockData[[#This Row],[low]]</f>
        <v>7.3100000000000023</v>
      </c>
      <c r="J2799" s="27" t="str">
        <f>IF(StockData[[#This Row],[high]]=_xlfn.MAXIFS(StockData[high],StockData[Date],"&lt;="&amp;StockData[[#This Row],[Date]]),"New High","Repeat")</f>
        <v>Repeat</v>
      </c>
      <c r="K2799" s="27" t="str">
        <f>IF(StockData[[#This Row],[Spread]]&lt;5,"Low",IF(StockData[[#This Row],[Spread]]&lt;=15,"Medium","High"))</f>
        <v>Medium</v>
      </c>
      <c r="L2799" s="27" t="str">
        <f>IF(StockData[[#This Row],[Spread]] &gt; AVERAGE(StockData[Spread]) * 1.2, "High", IF(StockData[[#This Row],[Spread]] &lt; AVERAGE(StockData[Spread]) * 0.8, "Low", "Medium"))</f>
        <v>Low</v>
      </c>
      <c r="M2799" s="13">
        <f>(StockData[[#This Row],[close]] - StockData[[#This Row],[open]] )/ StockData[[#This Row],[open]]</f>
        <v>4.3509000924565342E-3</v>
      </c>
      <c r="N2799" s="27">
        <f>IF(StockData[[#This Row],[change%]] &gt; 0.02, 0.9, IF(StockData[[#This Row],[change%]] &lt; -0.02, -0.9, 0))</f>
        <v>0</v>
      </c>
      <c r="O2799" s="27" t="str">
        <f>IF(StockData[[#This Row],[sentiment score]] &gt; 0.5, "Positive", IF(StockData[[#This Row],[sentiment score]] &lt; -0.5, "Negative", "Neutral"))</f>
        <v>Neutral</v>
      </c>
    </row>
    <row r="2800" spans="1:15" x14ac:dyDescent="0.3">
      <c r="A2800" s="1">
        <v>41768</v>
      </c>
      <c r="B2800" s="2">
        <v>179.86</v>
      </c>
      <c r="C2800" s="2">
        <v>183.4</v>
      </c>
      <c r="D2800" s="2">
        <v>177.22</v>
      </c>
      <c r="E2800" s="2">
        <v>182.26</v>
      </c>
      <c r="F2800" s="2">
        <v>8495200</v>
      </c>
      <c r="G2800" s="27" t="str">
        <f>TEXT(StockData[[#This Row],[Date]],"dddd")</f>
        <v>Friday</v>
      </c>
      <c r="H2800" s="27" t="str">
        <f>TEXT(StockData[[#This Row],[Date]],"mmm yyyy")</f>
        <v>May 2014</v>
      </c>
      <c r="I2800" s="2">
        <f>StockData[[#This Row],[high]] - StockData[[#This Row],[low]]</f>
        <v>6.1800000000000068</v>
      </c>
      <c r="J2800" s="27" t="str">
        <f>IF(StockData[[#This Row],[high]]=_xlfn.MAXIFS(StockData[high],StockData[Date],"&lt;="&amp;StockData[[#This Row],[Date]]),"New High","Repeat")</f>
        <v>Repeat</v>
      </c>
      <c r="K2800" s="27" t="str">
        <f>IF(StockData[[#This Row],[Spread]]&lt;5,"Low",IF(StockData[[#This Row],[Spread]]&lt;=15,"Medium","High"))</f>
        <v>Medium</v>
      </c>
      <c r="L2800" s="27" t="str">
        <f>IF(StockData[[#This Row],[Spread]] &gt; AVERAGE(StockData[Spread]) * 1.2, "High", IF(StockData[[#This Row],[Spread]] &lt; AVERAGE(StockData[Spread]) * 0.8, "Low", "Medium"))</f>
        <v>Low</v>
      </c>
      <c r="M2800" s="13">
        <f>(StockData[[#This Row],[close]] - StockData[[#This Row],[open]] )/ StockData[[#This Row],[open]]</f>
        <v>1.3343711775825514E-2</v>
      </c>
      <c r="N2800" s="27">
        <f>IF(StockData[[#This Row],[change%]] &gt; 0.02, 0.9, IF(StockData[[#This Row],[change%]] &lt; -0.02, -0.9, 0))</f>
        <v>0</v>
      </c>
      <c r="O2800" s="27" t="str">
        <f>IF(StockData[[#This Row],[sentiment score]] &gt; 0.5, "Positive", IF(StockData[[#This Row],[sentiment score]] &lt; -0.5, "Negative", "Neutral"))</f>
        <v>Neutral</v>
      </c>
    </row>
    <row r="2801" spans="1:15" x14ac:dyDescent="0.3">
      <c r="A2801" s="1">
        <v>41767</v>
      </c>
      <c r="B2801" s="2">
        <v>182</v>
      </c>
      <c r="C2801" s="2">
        <v>194.4</v>
      </c>
      <c r="D2801" s="2">
        <v>178</v>
      </c>
      <c r="E2801" s="2">
        <v>178.59</v>
      </c>
      <c r="F2801" s="2">
        <v>20056600</v>
      </c>
      <c r="G2801" s="27" t="str">
        <f>TEXT(StockData[[#This Row],[Date]],"dddd")</f>
        <v>Thursday</v>
      </c>
      <c r="H2801" s="27" t="str">
        <f>TEXT(StockData[[#This Row],[Date]],"mmm yyyy")</f>
        <v>May 2014</v>
      </c>
      <c r="I2801" s="2">
        <f>StockData[[#This Row],[high]] - StockData[[#This Row],[low]]</f>
        <v>16.400000000000006</v>
      </c>
      <c r="J2801" s="27" t="str">
        <f>IF(StockData[[#This Row],[high]]=_xlfn.MAXIFS(StockData[high],StockData[Date],"&lt;="&amp;StockData[[#This Row],[Date]]),"New High","Repeat")</f>
        <v>Repeat</v>
      </c>
      <c r="K2801" s="27" t="str">
        <f>IF(StockData[[#This Row],[Spread]]&lt;5,"Low",IF(StockData[[#This Row],[Spread]]&lt;=15,"Medium","High"))</f>
        <v>High</v>
      </c>
      <c r="L2801" s="27" t="str">
        <f>IF(StockData[[#This Row],[Spread]] &gt; AVERAGE(StockData[Spread]) * 1.2, "High", IF(StockData[[#This Row],[Spread]] &lt; AVERAGE(StockData[Spread]) * 0.8, "Low", "Medium"))</f>
        <v>High</v>
      </c>
      <c r="M2801" s="13">
        <f>(StockData[[#This Row],[close]] - StockData[[#This Row],[open]] )/ StockData[[#This Row],[open]]</f>
        <v>-1.8736263736263716E-2</v>
      </c>
      <c r="N2801" s="27">
        <f>IF(StockData[[#This Row],[change%]] &gt; 0.02, 0.9, IF(StockData[[#This Row],[change%]] &lt; -0.02, -0.9, 0))</f>
        <v>0</v>
      </c>
      <c r="O2801" s="27" t="str">
        <f>IF(StockData[[#This Row],[sentiment score]] &gt; 0.5, "Positive", IF(StockData[[#This Row],[sentiment score]] &lt; -0.5, "Negative", "Neutral"))</f>
        <v>Neutral</v>
      </c>
    </row>
    <row r="2802" spans="1:15" x14ac:dyDescent="0.3">
      <c r="A2802" s="1">
        <v>41766</v>
      </c>
      <c r="B2802" s="2">
        <v>209.64</v>
      </c>
      <c r="C2802" s="2">
        <v>210.2</v>
      </c>
      <c r="D2802" s="2">
        <v>197.25</v>
      </c>
      <c r="E2802" s="2">
        <v>201.35</v>
      </c>
      <c r="F2802" s="2">
        <v>10179300</v>
      </c>
      <c r="G2802" s="27" t="str">
        <f>TEXT(StockData[[#This Row],[Date]],"dddd")</f>
        <v>Wednesday</v>
      </c>
      <c r="H2802" s="27" t="str">
        <f>TEXT(StockData[[#This Row],[Date]],"mmm yyyy")</f>
        <v>May 2014</v>
      </c>
      <c r="I2802" s="2">
        <f>StockData[[#This Row],[high]] - StockData[[#This Row],[low]]</f>
        <v>12.949999999999989</v>
      </c>
      <c r="J2802" s="27" t="str">
        <f>IF(StockData[[#This Row],[high]]=_xlfn.MAXIFS(StockData[high],StockData[Date],"&lt;="&amp;StockData[[#This Row],[Date]]),"New High","Repeat")</f>
        <v>Repeat</v>
      </c>
      <c r="K2802" s="27" t="str">
        <f>IF(StockData[[#This Row],[Spread]]&lt;5,"Low",IF(StockData[[#This Row],[Spread]]&lt;=15,"Medium","High"))</f>
        <v>Medium</v>
      </c>
      <c r="L2802" s="27" t="str">
        <f>IF(StockData[[#This Row],[Spread]] &gt; AVERAGE(StockData[Spread]) * 1.2, "High", IF(StockData[[#This Row],[Spread]] &lt; AVERAGE(StockData[Spread]) * 0.8, "Low", "Medium"))</f>
        <v>Medium</v>
      </c>
      <c r="M2802" s="13">
        <f>(StockData[[#This Row],[close]] - StockData[[#This Row],[open]] )/ StockData[[#This Row],[open]]</f>
        <v>-3.9543980156458658E-2</v>
      </c>
      <c r="N2802" s="27">
        <f>IF(StockData[[#This Row],[change%]] &gt; 0.02, 0.9, IF(StockData[[#This Row],[change%]] &lt; -0.02, -0.9, 0))</f>
        <v>-0.9</v>
      </c>
      <c r="O2802" s="27" t="str">
        <f>IF(StockData[[#This Row],[sentiment score]] &gt; 0.5, "Positive", IF(StockData[[#This Row],[sentiment score]] &lt; -0.5, "Negative", "Neutral"))</f>
        <v>Negative</v>
      </c>
    </row>
    <row r="2803" spans="1:15" x14ac:dyDescent="0.3">
      <c r="A2803" s="1">
        <v>41765</v>
      </c>
      <c r="B2803" s="2">
        <v>216.6</v>
      </c>
      <c r="C2803" s="2">
        <v>218.65960000000001</v>
      </c>
      <c r="D2803" s="2">
        <v>206.85</v>
      </c>
      <c r="E2803" s="2">
        <v>207.28</v>
      </c>
      <c r="F2803" s="2">
        <v>5636700</v>
      </c>
      <c r="G2803" s="27" t="str">
        <f>TEXT(StockData[[#This Row],[Date]],"dddd")</f>
        <v>Tuesday</v>
      </c>
      <c r="H2803" s="27" t="str">
        <f>TEXT(StockData[[#This Row],[Date]],"mmm yyyy")</f>
        <v>May 2014</v>
      </c>
      <c r="I2803" s="2">
        <f>StockData[[#This Row],[high]] - StockData[[#This Row],[low]]</f>
        <v>11.809600000000017</v>
      </c>
      <c r="J2803" s="27" t="str">
        <f>IF(StockData[[#This Row],[high]]=_xlfn.MAXIFS(StockData[high],StockData[Date],"&lt;="&amp;StockData[[#This Row],[Date]]),"New High","Repeat")</f>
        <v>Repeat</v>
      </c>
      <c r="K2803" s="27" t="str">
        <f>IF(StockData[[#This Row],[Spread]]&lt;5,"Low",IF(StockData[[#This Row],[Spread]]&lt;=15,"Medium","High"))</f>
        <v>Medium</v>
      </c>
      <c r="L2803" s="27" t="str">
        <f>IF(StockData[[#This Row],[Spread]] &gt; AVERAGE(StockData[Spread]) * 1.2, "High", IF(StockData[[#This Row],[Spread]] &lt; AVERAGE(StockData[Spread]) * 0.8, "Low", "Medium"))</f>
        <v>Medium</v>
      </c>
      <c r="M2803" s="13">
        <f>(StockData[[#This Row],[close]] - StockData[[#This Row],[open]] )/ StockData[[#This Row],[open]]</f>
        <v>-4.3028624192059065E-2</v>
      </c>
      <c r="N2803" s="27">
        <f>IF(StockData[[#This Row],[change%]] &gt; 0.02, 0.9, IF(StockData[[#This Row],[change%]] &lt; -0.02, -0.9, 0))</f>
        <v>-0.9</v>
      </c>
      <c r="O2803" s="27" t="str">
        <f>IF(StockData[[#This Row],[sentiment score]] &gt; 0.5, "Positive", IF(StockData[[#This Row],[sentiment score]] &lt; -0.5, "Negative", "Neutral"))</f>
        <v>Negative</v>
      </c>
    </row>
    <row r="2804" spans="1:15" x14ac:dyDescent="0.3">
      <c r="A2804" s="1">
        <v>41764</v>
      </c>
      <c r="B2804" s="2">
        <v>209.48</v>
      </c>
      <c r="C2804" s="2">
        <v>217.69</v>
      </c>
      <c r="D2804" s="2">
        <v>208.52</v>
      </c>
      <c r="E2804" s="2">
        <v>216.61</v>
      </c>
      <c r="F2804" s="2">
        <v>5147000</v>
      </c>
      <c r="G2804" s="27" t="str">
        <f>TEXT(StockData[[#This Row],[Date]],"dddd")</f>
        <v>Monday</v>
      </c>
      <c r="H2804" s="27" t="str">
        <f>TEXT(StockData[[#This Row],[Date]],"mmm yyyy")</f>
        <v>May 2014</v>
      </c>
      <c r="I2804" s="2">
        <f>StockData[[#This Row],[high]] - StockData[[#This Row],[low]]</f>
        <v>9.1699999999999875</v>
      </c>
      <c r="J2804" s="27" t="str">
        <f>IF(StockData[[#This Row],[high]]=_xlfn.MAXIFS(StockData[high],StockData[Date],"&lt;="&amp;StockData[[#This Row],[Date]]),"New High","Repeat")</f>
        <v>Repeat</v>
      </c>
      <c r="K2804" s="27" t="str">
        <f>IF(StockData[[#This Row],[Spread]]&lt;5,"Low",IF(StockData[[#This Row],[Spread]]&lt;=15,"Medium","High"))</f>
        <v>Medium</v>
      </c>
      <c r="L2804" s="27" t="str">
        <f>IF(StockData[[#This Row],[Spread]] &gt; AVERAGE(StockData[Spread]) * 1.2, "High", IF(StockData[[#This Row],[Spread]] &lt; AVERAGE(StockData[Spread]) * 0.8, "Low", "Medium"))</f>
        <v>Low</v>
      </c>
      <c r="M2804" s="13">
        <f>(StockData[[#This Row],[close]] - StockData[[#This Row],[open]] )/ StockData[[#This Row],[open]]</f>
        <v>3.4036662211189728E-2</v>
      </c>
      <c r="N2804" s="27">
        <f>IF(StockData[[#This Row],[change%]] &gt; 0.02, 0.9, IF(StockData[[#This Row],[change%]] &lt; -0.02, -0.9, 0))</f>
        <v>0.9</v>
      </c>
      <c r="O2804" s="27" t="str">
        <f>IF(StockData[[#This Row],[sentiment score]] &gt; 0.5, "Positive", IF(StockData[[#This Row],[sentiment score]] &lt; -0.5, "Negative", "Neutral"))</f>
        <v>Positive</v>
      </c>
    </row>
    <row r="2805" spans="1:15" x14ac:dyDescent="0.3">
      <c r="A2805" s="1">
        <v>41761</v>
      </c>
      <c r="B2805" s="2">
        <v>208.6</v>
      </c>
      <c r="C2805" s="2">
        <v>211.36</v>
      </c>
      <c r="D2805" s="2">
        <v>206.52</v>
      </c>
      <c r="E2805" s="2">
        <v>210.91</v>
      </c>
      <c r="F2805" s="2">
        <v>4086800</v>
      </c>
      <c r="G2805" s="27" t="str">
        <f>TEXT(StockData[[#This Row],[Date]],"dddd")</f>
        <v>Friday</v>
      </c>
      <c r="H2805" s="27" t="str">
        <f>TEXT(StockData[[#This Row],[Date]],"mmm yyyy")</f>
        <v>May 2014</v>
      </c>
      <c r="I2805" s="2">
        <f>StockData[[#This Row],[high]] - StockData[[#This Row],[low]]</f>
        <v>4.8400000000000034</v>
      </c>
      <c r="J2805" s="27" t="str">
        <f>IF(StockData[[#This Row],[high]]=_xlfn.MAXIFS(StockData[high],StockData[Date],"&lt;="&amp;StockData[[#This Row],[Date]]),"New High","Repeat")</f>
        <v>Repeat</v>
      </c>
      <c r="K2805" s="27" t="str">
        <f>IF(StockData[[#This Row],[Spread]]&lt;5,"Low",IF(StockData[[#This Row],[Spread]]&lt;=15,"Medium","High"))</f>
        <v>Low</v>
      </c>
      <c r="L2805" s="27" t="str">
        <f>IF(StockData[[#This Row],[Spread]] &gt; AVERAGE(StockData[Spread]) * 1.2, "High", IF(StockData[[#This Row],[Spread]] &lt; AVERAGE(StockData[Spread]) * 0.8, "Low", "Medium"))</f>
        <v>Low</v>
      </c>
      <c r="M2805" s="13">
        <f>(StockData[[#This Row],[close]] - StockData[[#This Row],[open]] )/ StockData[[#This Row],[open]]</f>
        <v>1.1073825503355715E-2</v>
      </c>
      <c r="N2805" s="27">
        <f>IF(StockData[[#This Row],[change%]] &gt; 0.02, 0.9, IF(StockData[[#This Row],[change%]] &lt; -0.02, -0.9, 0))</f>
        <v>0</v>
      </c>
      <c r="O2805" s="27" t="str">
        <f>IF(StockData[[#This Row],[sentiment score]] &gt; 0.5, "Positive", IF(StockData[[#This Row],[sentiment score]] &lt; -0.5, "Negative", "Neutral"))</f>
        <v>Neutral</v>
      </c>
    </row>
    <row r="2806" spans="1:15" x14ac:dyDescent="0.3">
      <c r="A2806" s="1">
        <v>41760</v>
      </c>
      <c r="B2806" s="2">
        <v>207.08</v>
      </c>
      <c r="C2806" s="2">
        <v>214.02</v>
      </c>
      <c r="D2806" s="2">
        <v>205.69</v>
      </c>
      <c r="E2806" s="2">
        <v>207.73</v>
      </c>
      <c r="F2806" s="2">
        <v>5439900</v>
      </c>
      <c r="G2806" s="27" t="str">
        <f>TEXT(StockData[[#This Row],[Date]],"dddd")</f>
        <v>Thursday</v>
      </c>
      <c r="H2806" s="27" t="str">
        <f>TEXT(StockData[[#This Row],[Date]],"mmm yyyy")</f>
        <v>May 2014</v>
      </c>
      <c r="I2806" s="2">
        <f>StockData[[#This Row],[high]] - StockData[[#This Row],[low]]</f>
        <v>8.3300000000000125</v>
      </c>
      <c r="J2806" s="27" t="str">
        <f>IF(StockData[[#This Row],[high]]=_xlfn.MAXIFS(StockData[high],StockData[Date],"&lt;="&amp;StockData[[#This Row],[Date]]),"New High","Repeat")</f>
        <v>Repeat</v>
      </c>
      <c r="K2806" s="27" t="str">
        <f>IF(StockData[[#This Row],[Spread]]&lt;5,"Low",IF(StockData[[#This Row],[Spread]]&lt;=15,"Medium","High"))</f>
        <v>Medium</v>
      </c>
      <c r="L2806" s="27" t="str">
        <f>IF(StockData[[#This Row],[Spread]] &gt; AVERAGE(StockData[Spread]) * 1.2, "High", IF(StockData[[#This Row],[Spread]] &lt; AVERAGE(StockData[Spread]) * 0.8, "Low", "Medium"))</f>
        <v>Low</v>
      </c>
      <c r="M2806" s="13">
        <f>(StockData[[#This Row],[close]] - StockData[[#This Row],[open]] )/ StockData[[#This Row],[open]]</f>
        <v>3.1388835232759186E-3</v>
      </c>
      <c r="N2806" s="27">
        <f>IF(StockData[[#This Row],[change%]] &gt; 0.02, 0.9, IF(StockData[[#This Row],[change%]] &lt; -0.02, -0.9, 0))</f>
        <v>0</v>
      </c>
      <c r="O2806" s="27" t="str">
        <f>IF(StockData[[#This Row],[sentiment score]] &gt; 0.5, "Positive", IF(StockData[[#This Row],[sentiment score]] &lt; -0.5, "Negative", "Neutral"))</f>
        <v>Neutral</v>
      </c>
    </row>
    <row r="2807" spans="1:15" x14ac:dyDescent="0.3">
      <c r="A2807" s="1">
        <v>41759</v>
      </c>
      <c r="B2807" s="2">
        <v>203.6</v>
      </c>
      <c r="C2807" s="2">
        <v>208.16</v>
      </c>
      <c r="D2807" s="2">
        <v>201.28</v>
      </c>
      <c r="E2807" s="2">
        <v>207.89</v>
      </c>
      <c r="F2807" s="2">
        <v>4440600</v>
      </c>
      <c r="G2807" s="27" t="str">
        <f>TEXT(StockData[[#This Row],[Date]],"dddd")</f>
        <v>Wednesday</v>
      </c>
      <c r="H2807" s="27" t="str">
        <f>TEXT(StockData[[#This Row],[Date]],"mmm yyyy")</f>
        <v>Apr 2014</v>
      </c>
      <c r="I2807" s="2">
        <f>StockData[[#This Row],[high]] - StockData[[#This Row],[low]]</f>
        <v>6.8799999999999955</v>
      </c>
      <c r="J2807" s="27" t="str">
        <f>IF(StockData[[#This Row],[high]]=_xlfn.MAXIFS(StockData[high],StockData[Date],"&lt;="&amp;StockData[[#This Row],[Date]]),"New High","Repeat")</f>
        <v>Repeat</v>
      </c>
      <c r="K2807" s="27" t="str">
        <f>IF(StockData[[#This Row],[Spread]]&lt;5,"Low",IF(StockData[[#This Row],[Spread]]&lt;=15,"Medium","High"))</f>
        <v>Medium</v>
      </c>
      <c r="L2807" s="27" t="str">
        <f>IF(StockData[[#This Row],[Spread]] &gt; AVERAGE(StockData[Spread]) * 1.2, "High", IF(StockData[[#This Row],[Spread]] &lt; AVERAGE(StockData[Spread]) * 0.8, "Low", "Medium"))</f>
        <v>Low</v>
      </c>
      <c r="M2807" s="13">
        <f>(StockData[[#This Row],[close]] - StockData[[#This Row],[open]] )/ StockData[[#This Row],[open]]</f>
        <v>2.1070726915520591E-2</v>
      </c>
      <c r="N2807" s="27">
        <f>IF(StockData[[#This Row],[change%]] &gt; 0.02, 0.9, IF(StockData[[#This Row],[change%]] &lt; -0.02, -0.9, 0))</f>
        <v>0.9</v>
      </c>
      <c r="O2807" s="27" t="str">
        <f>IF(StockData[[#This Row],[sentiment score]] &gt; 0.5, "Positive", IF(StockData[[#This Row],[sentiment score]] &lt; -0.5, "Negative", "Neutral"))</f>
        <v>Positive</v>
      </c>
    </row>
    <row r="2808" spans="1:15" x14ac:dyDescent="0.3">
      <c r="A2808" s="1">
        <v>41758</v>
      </c>
      <c r="B2808" s="2">
        <v>198.21</v>
      </c>
      <c r="C2808" s="2">
        <v>207.149</v>
      </c>
      <c r="D2808" s="2">
        <v>195.5301</v>
      </c>
      <c r="E2808" s="2">
        <v>206.92</v>
      </c>
      <c r="F2808" s="2">
        <v>5779100</v>
      </c>
      <c r="G2808" s="27" t="str">
        <f>TEXT(StockData[[#This Row],[Date]],"dddd")</f>
        <v>Tuesday</v>
      </c>
      <c r="H2808" s="27" t="str">
        <f>TEXT(StockData[[#This Row],[Date]],"mmm yyyy")</f>
        <v>Apr 2014</v>
      </c>
      <c r="I2808" s="2">
        <f>StockData[[#This Row],[high]] - StockData[[#This Row],[low]]</f>
        <v>11.618899999999996</v>
      </c>
      <c r="J2808" s="27" t="str">
        <f>IF(StockData[[#This Row],[high]]=_xlfn.MAXIFS(StockData[high],StockData[Date],"&lt;="&amp;StockData[[#This Row],[Date]]),"New High","Repeat")</f>
        <v>Repeat</v>
      </c>
      <c r="K2808" s="27" t="str">
        <f>IF(StockData[[#This Row],[Spread]]&lt;5,"Low",IF(StockData[[#This Row],[Spread]]&lt;=15,"Medium","High"))</f>
        <v>Medium</v>
      </c>
      <c r="L2808" s="27" t="str">
        <f>IF(StockData[[#This Row],[Spread]] &gt; AVERAGE(StockData[Spread]) * 1.2, "High", IF(StockData[[#This Row],[Spread]] &lt; AVERAGE(StockData[Spread]) * 0.8, "Low", "Medium"))</f>
        <v>Medium</v>
      </c>
      <c r="M2808" s="13">
        <f>(StockData[[#This Row],[close]] - StockData[[#This Row],[open]] )/ StockData[[#This Row],[open]]</f>
        <v>4.3943292467584778E-2</v>
      </c>
      <c r="N2808" s="27">
        <f>IF(StockData[[#This Row],[change%]] &gt; 0.02, 0.9, IF(StockData[[#This Row],[change%]] &lt; -0.02, -0.9, 0))</f>
        <v>0.9</v>
      </c>
      <c r="O2808" s="27" t="str">
        <f>IF(StockData[[#This Row],[sentiment score]] &gt; 0.5, "Positive", IF(StockData[[#This Row],[sentiment score]] &lt; -0.5, "Negative", "Neutral"))</f>
        <v>Positive</v>
      </c>
    </row>
    <row r="2809" spans="1:15" x14ac:dyDescent="0.3">
      <c r="A2809" s="1">
        <v>41757</v>
      </c>
      <c r="B2809" s="2">
        <v>200</v>
      </c>
      <c r="C2809" s="2">
        <v>203.78989999999999</v>
      </c>
      <c r="D2809" s="2">
        <v>190.5</v>
      </c>
      <c r="E2809" s="2">
        <v>198.51</v>
      </c>
      <c r="F2809" s="2">
        <v>7042000</v>
      </c>
      <c r="G2809" s="27" t="str">
        <f>TEXT(StockData[[#This Row],[Date]],"dddd")</f>
        <v>Monday</v>
      </c>
      <c r="H2809" s="27" t="str">
        <f>TEXT(StockData[[#This Row],[Date]],"mmm yyyy")</f>
        <v>Apr 2014</v>
      </c>
      <c r="I2809" s="2">
        <f>StockData[[#This Row],[high]] - StockData[[#This Row],[low]]</f>
        <v>13.289899999999989</v>
      </c>
      <c r="J2809" s="27" t="str">
        <f>IF(StockData[[#This Row],[high]]=_xlfn.MAXIFS(StockData[high],StockData[Date],"&lt;="&amp;StockData[[#This Row],[Date]]),"New High","Repeat")</f>
        <v>Repeat</v>
      </c>
      <c r="K2809" s="27" t="str">
        <f>IF(StockData[[#This Row],[Spread]]&lt;5,"Low",IF(StockData[[#This Row],[Spread]]&lt;=15,"Medium","High"))</f>
        <v>Medium</v>
      </c>
      <c r="L2809" s="27" t="str">
        <f>IF(StockData[[#This Row],[Spread]] &gt; AVERAGE(StockData[Spread]) * 1.2, "High", IF(StockData[[#This Row],[Spread]] &lt; AVERAGE(StockData[Spread]) * 0.8, "Low", "Medium"))</f>
        <v>Medium</v>
      </c>
      <c r="M2809" s="13">
        <f>(StockData[[#This Row],[close]] - StockData[[#This Row],[open]] )/ StockData[[#This Row],[open]]</f>
        <v>-7.4500000000000451E-3</v>
      </c>
      <c r="N2809" s="27">
        <f>IF(StockData[[#This Row],[change%]] &gt; 0.02, 0.9, IF(StockData[[#This Row],[change%]] &lt; -0.02, -0.9, 0))</f>
        <v>0</v>
      </c>
      <c r="O2809" s="27" t="str">
        <f>IF(StockData[[#This Row],[sentiment score]] &gt; 0.5, "Positive", IF(StockData[[#This Row],[sentiment score]] &lt; -0.5, "Negative", "Neutral"))</f>
        <v>Neutral</v>
      </c>
    </row>
    <row r="2810" spans="1:15" x14ac:dyDescent="0.3">
      <c r="A2810" s="1">
        <v>41754</v>
      </c>
      <c r="B2810" s="2">
        <v>202</v>
      </c>
      <c r="C2810" s="2">
        <v>206.7</v>
      </c>
      <c r="D2810" s="2">
        <v>197.65</v>
      </c>
      <c r="E2810" s="2">
        <v>199.85</v>
      </c>
      <c r="F2810" s="2">
        <v>6996700</v>
      </c>
      <c r="G2810" s="27" t="str">
        <f>TEXT(StockData[[#This Row],[Date]],"dddd")</f>
        <v>Friday</v>
      </c>
      <c r="H2810" s="27" t="str">
        <f>TEXT(StockData[[#This Row],[Date]],"mmm yyyy")</f>
        <v>Apr 2014</v>
      </c>
      <c r="I2810" s="2">
        <f>StockData[[#This Row],[high]] - StockData[[#This Row],[low]]</f>
        <v>9.0499999999999829</v>
      </c>
      <c r="J2810" s="27" t="str">
        <f>IF(StockData[[#This Row],[high]]=_xlfn.MAXIFS(StockData[high],StockData[Date],"&lt;="&amp;StockData[[#This Row],[Date]]),"New High","Repeat")</f>
        <v>Repeat</v>
      </c>
      <c r="K2810" s="27" t="str">
        <f>IF(StockData[[#This Row],[Spread]]&lt;5,"Low",IF(StockData[[#This Row],[Spread]]&lt;=15,"Medium","High"))</f>
        <v>Medium</v>
      </c>
      <c r="L2810" s="27" t="str">
        <f>IF(StockData[[#This Row],[Spread]] &gt; AVERAGE(StockData[Spread]) * 1.2, "High", IF(StockData[[#This Row],[Spread]] &lt; AVERAGE(StockData[Spread]) * 0.8, "Low", "Medium"))</f>
        <v>Low</v>
      </c>
      <c r="M2810" s="13">
        <f>(StockData[[#This Row],[close]] - StockData[[#This Row],[open]] )/ StockData[[#This Row],[open]]</f>
        <v>-1.0643564356435672E-2</v>
      </c>
      <c r="N2810" s="27">
        <f>IF(StockData[[#This Row],[change%]] &gt; 0.02, 0.9, IF(StockData[[#This Row],[change%]] &lt; -0.02, -0.9, 0))</f>
        <v>0</v>
      </c>
      <c r="O2810" s="27" t="str">
        <f>IF(StockData[[#This Row],[sentiment score]] &gt; 0.5, "Positive", IF(StockData[[#This Row],[sentiment score]] &lt; -0.5, "Negative", "Neutral"))</f>
        <v>Neutral</v>
      </c>
    </row>
    <row r="2811" spans="1:15" x14ac:dyDescent="0.3">
      <c r="A2811" s="1">
        <v>41753</v>
      </c>
      <c r="B2811" s="2">
        <v>210.81</v>
      </c>
      <c r="C2811" s="2">
        <v>212.8</v>
      </c>
      <c r="D2811" s="2">
        <v>203.2</v>
      </c>
      <c r="E2811" s="2">
        <v>207.86</v>
      </c>
      <c r="F2811" s="2">
        <v>5495200</v>
      </c>
      <c r="G2811" s="27" t="str">
        <f>TEXT(StockData[[#This Row],[Date]],"dddd")</f>
        <v>Thursday</v>
      </c>
      <c r="H2811" s="27" t="str">
        <f>TEXT(StockData[[#This Row],[Date]],"mmm yyyy")</f>
        <v>Apr 2014</v>
      </c>
      <c r="I2811" s="2">
        <f>StockData[[#This Row],[high]] - StockData[[#This Row],[low]]</f>
        <v>9.6000000000000227</v>
      </c>
      <c r="J2811" s="27" t="str">
        <f>IF(StockData[[#This Row],[high]]=_xlfn.MAXIFS(StockData[high],StockData[Date],"&lt;="&amp;StockData[[#This Row],[Date]]),"New High","Repeat")</f>
        <v>Repeat</v>
      </c>
      <c r="K2811" s="27" t="str">
        <f>IF(StockData[[#This Row],[Spread]]&lt;5,"Low",IF(StockData[[#This Row],[Spread]]&lt;=15,"Medium","High"))</f>
        <v>Medium</v>
      </c>
      <c r="L2811" s="27" t="str">
        <f>IF(StockData[[#This Row],[Spread]] &gt; AVERAGE(StockData[Spread]) * 1.2, "High", IF(StockData[[#This Row],[Spread]] &lt; AVERAGE(StockData[Spread]) * 0.8, "Low", "Medium"))</f>
        <v>Low</v>
      </c>
      <c r="M2811" s="13">
        <f>(StockData[[#This Row],[close]] - StockData[[#This Row],[open]] )/ StockData[[#This Row],[open]]</f>
        <v>-1.399364356529571E-2</v>
      </c>
      <c r="N2811" s="27">
        <f>IF(StockData[[#This Row],[change%]] &gt; 0.02, 0.9, IF(StockData[[#This Row],[change%]] &lt; -0.02, -0.9, 0))</f>
        <v>0</v>
      </c>
      <c r="O2811" s="27" t="str">
        <f>IF(StockData[[#This Row],[sentiment score]] &gt; 0.5, "Positive", IF(StockData[[#This Row],[sentiment score]] &lt; -0.5, "Negative", "Neutral"))</f>
        <v>Neutral</v>
      </c>
    </row>
    <row r="2812" spans="1:15" x14ac:dyDescent="0.3">
      <c r="A2812" s="1">
        <v>41752</v>
      </c>
      <c r="B2812" s="2">
        <v>216.33</v>
      </c>
      <c r="C2812" s="2">
        <v>216.74</v>
      </c>
      <c r="D2812" s="2">
        <v>207</v>
      </c>
      <c r="E2812" s="2">
        <v>207.99</v>
      </c>
      <c r="F2812" s="2">
        <v>7295600</v>
      </c>
      <c r="G2812" s="27" t="str">
        <f>TEXT(StockData[[#This Row],[Date]],"dddd")</f>
        <v>Wednesday</v>
      </c>
      <c r="H2812" s="27" t="str">
        <f>TEXT(StockData[[#This Row],[Date]],"mmm yyyy")</f>
        <v>Apr 2014</v>
      </c>
      <c r="I2812" s="2">
        <f>StockData[[#This Row],[high]] - StockData[[#This Row],[low]]</f>
        <v>9.7400000000000091</v>
      </c>
      <c r="J2812" s="27" t="str">
        <f>IF(StockData[[#This Row],[high]]=_xlfn.MAXIFS(StockData[high],StockData[Date],"&lt;="&amp;StockData[[#This Row],[Date]]),"New High","Repeat")</f>
        <v>Repeat</v>
      </c>
      <c r="K2812" s="27" t="str">
        <f>IF(StockData[[#This Row],[Spread]]&lt;5,"Low",IF(StockData[[#This Row],[Spread]]&lt;=15,"Medium","High"))</f>
        <v>Medium</v>
      </c>
      <c r="L2812" s="27" t="str">
        <f>IF(StockData[[#This Row],[Spread]] &gt; AVERAGE(StockData[Spread]) * 1.2, "High", IF(StockData[[#This Row],[Spread]] &lt; AVERAGE(StockData[Spread]) * 0.8, "Low", "Medium"))</f>
        <v>Low</v>
      </c>
      <c r="M2812" s="13">
        <f>(StockData[[#This Row],[close]] - StockData[[#This Row],[open]] )/ StockData[[#This Row],[open]]</f>
        <v>-3.8552211898488432E-2</v>
      </c>
      <c r="N2812" s="27">
        <f>IF(StockData[[#This Row],[change%]] &gt; 0.02, 0.9, IF(StockData[[#This Row],[change%]] &lt; -0.02, -0.9, 0))</f>
        <v>-0.9</v>
      </c>
      <c r="O2812" s="27" t="str">
        <f>IF(StockData[[#This Row],[sentiment score]] &gt; 0.5, "Positive", IF(StockData[[#This Row],[sentiment score]] &lt; -0.5, "Negative", "Neutral"))</f>
        <v>Negative</v>
      </c>
    </row>
    <row r="2813" spans="1:15" x14ac:dyDescent="0.3">
      <c r="A2813" s="1">
        <v>41751</v>
      </c>
      <c r="B2813" s="2">
        <v>206.36</v>
      </c>
      <c r="C2813" s="2">
        <v>219.33</v>
      </c>
      <c r="D2813" s="2">
        <v>205.01</v>
      </c>
      <c r="E2813" s="2">
        <v>218.64</v>
      </c>
      <c r="F2813" s="2">
        <v>9804700</v>
      </c>
      <c r="G2813" s="27" t="str">
        <f>TEXT(StockData[[#This Row],[Date]],"dddd")</f>
        <v>Tuesday</v>
      </c>
      <c r="H2813" s="27" t="str">
        <f>TEXT(StockData[[#This Row],[Date]],"mmm yyyy")</f>
        <v>Apr 2014</v>
      </c>
      <c r="I2813" s="2">
        <f>StockData[[#This Row],[high]] - StockData[[#This Row],[low]]</f>
        <v>14.320000000000022</v>
      </c>
      <c r="J2813" s="27" t="str">
        <f>IF(StockData[[#This Row],[high]]=_xlfn.MAXIFS(StockData[high],StockData[Date],"&lt;="&amp;StockData[[#This Row],[Date]]),"New High","Repeat")</f>
        <v>Repeat</v>
      </c>
      <c r="K2813" s="27" t="str">
        <f>IF(StockData[[#This Row],[Spread]]&lt;5,"Low",IF(StockData[[#This Row],[Spread]]&lt;=15,"Medium","High"))</f>
        <v>Medium</v>
      </c>
      <c r="L2813" s="27" t="str">
        <f>IF(StockData[[#This Row],[Spread]] &gt; AVERAGE(StockData[Spread]) * 1.2, "High", IF(StockData[[#This Row],[Spread]] &lt; AVERAGE(StockData[Spread]) * 0.8, "Low", "Medium"))</f>
        <v>Medium</v>
      </c>
      <c r="M2813" s="13">
        <f>(StockData[[#This Row],[close]] - StockData[[#This Row],[open]] )/ StockData[[#This Row],[open]]</f>
        <v>5.9507656522581762E-2</v>
      </c>
      <c r="N2813" s="27">
        <f>IF(StockData[[#This Row],[change%]] &gt; 0.02, 0.9, IF(StockData[[#This Row],[change%]] &lt; -0.02, -0.9, 0))</f>
        <v>0.9</v>
      </c>
      <c r="O2813" s="27" t="str">
        <f>IF(StockData[[#This Row],[sentiment score]] &gt; 0.5, "Positive", IF(StockData[[#This Row],[sentiment score]] &lt; -0.5, "Negative", "Neutral"))</f>
        <v>Positive</v>
      </c>
    </row>
    <row r="2814" spans="1:15" x14ac:dyDescent="0.3">
      <c r="A2814" s="1">
        <v>41750</v>
      </c>
      <c r="B2814" s="2">
        <v>197.08</v>
      </c>
      <c r="C2814" s="2">
        <v>206.2</v>
      </c>
      <c r="D2814" s="2">
        <v>194</v>
      </c>
      <c r="E2814" s="2">
        <v>204.38</v>
      </c>
      <c r="F2814" s="2">
        <v>5258200</v>
      </c>
      <c r="G2814" s="27" t="str">
        <f>TEXT(StockData[[#This Row],[Date]],"dddd")</f>
        <v>Monday</v>
      </c>
      <c r="H2814" s="27" t="str">
        <f>TEXT(StockData[[#This Row],[Date]],"mmm yyyy")</f>
        <v>Apr 2014</v>
      </c>
      <c r="I2814" s="2">
        <f>StockData[[#This Row],[high]] - StockData[[#This Row],[low]]</f>
        <v>12.199999999999989</v>
      </c>
      <c r="J2814" s="27" t="str">
        <f>IF(StockData[[#This Row],[high]]=_xlfn.MAXIFS(StockData[high],StockData[Date],"&lt;="&amp;StockData[[#This Row],[Date]]),"New High","Repeat")</f>
        <v>Repeat</v>
      </c>
      <c r="K2814" s="27" t="str">
        <f>IF(StockData[[#This Row],[Spread]]&lt;5,"Low",IF(StockData[[#This Row],[Spread]]&lt;=15,"Medium","High"))</f>
        <v>Medium</v>
      </c>
      <c r="L2814" s="27" t="str">
        <f>IF(StockData[[#This Row],[Spread]] &gt; AVERAGE(StockData[Spread]) * 1.2, "High", IF(StockData[[#This Row],[Spread]] &lt; AVERAGE(StockData[Spread]) * 0.8, "Low", "Medium"))</f>
        <v>Medium</v>
      </c>
      <c r="M2814" s="13">
        <f>(StockData[[#This Row],[close]] - StockData[[#This Row],[open]] )/ StockData[[#This Row],[open]]</f>
        <v>3.7040795615993417E-2</v>
      </c>
      <c r="N2814" s="27">
        <f>IF(StockData[[#This Row],[change%]] &gt; 0.02, 0.9, IF(StockData[[#This Row],[change%]] &lt; -0.02, -0.9, 0))</f>
        <v>0.9</v>
      </c>
      <c r="O2814" s="27" t="str">
        <f>IF(StockData[[#This Row],[sentiment score]] &gt; 0.5, "Positive", IF(StockData[[#This Row],[sentiment score]] &lt; -0.5, "Negative", "Neutral"))</f>
        <v>Positive</v>
      </c>
    </row>
    <row r="2815" spans="1:15" x14ac:dyDescent="0.3">
      <c r="A2815" s="1">
        <v>41746</v>
      </c>
      <c r="B2815" s="2">
        <v>199.61</v>
      </c>
      <c r="C2815" s="2">
        <v>202.29</v>
      </c>
      <c r="D2815" s="2">
        <v>194.08</v>
      </c>
      <c r="E2815" s="2">
        <v>198.12</v>
      </c>
      <c r="F2815" s="2">
        <v>5926800</v>
      </c>
      <c r="G2815" s="27" t="str">
        <f>TEXT(StockData[[#This Row],[Date]],"dddd")</f>
        <v>Thursday</v>
      </c>
      <c r="H2815" s="27" t="str">
        <f>TEXT(StockData[[#This Row],[Date]],"mmm yyyy")</f>
        <v>Apr 2014</v>
      </c>
      <c r="I2815" s="2">
        <f>StockData[[#This Row],[high]] - StockData[[#This Row],[low]]</f>
        <v>8.2099999999999795</v>
      </c>
      <c r="J2815" s="27" t="str">
        <f>IF(StockData[[#This Row],[high]]=_xlfn.MAXIFS(StockData[high],StockData[Date],"&lt;="&amp;StockData[[#This Row],[Date]]),"New High","Repeat")</f>
        <v>Repeat</v>
      </c>
      <c r="K2815" s="27" t="str">
        <f>IF(StockData[[#This Row],[Spread]]&lt;5,"Low",IF(StockData[[#This Row],[Spread]]&lt;=15,"Medium","High"))</f>
        <v>Medium</v>
      </c>
      <c r="L2815" s="27" t="str">
        <f>IF(StockData[[#This Row],[Spread]] &gt; AVERAGE(StockData[Spread]) * 1.2, "High", IF(StockData[[#This Row],[Spread]] &lt; AVERAGE(StockData[Spread]) * 0.8, "Low", "Medium"))</f>
        <v>Low</v>
      </c>
      <c r="M2815" s="13">
        <f>(StockData[[#This Row],[close]] - StockData[[#This Row],[open]] )/ StockData[[#This Row],[open]]</f>
        <v>-7.4645558839737938E-3</v>
      </c>
      <c r="N2815" s="27">
        <f>IF(StockData[[#This Row],[change%]] &gt; 0.02, 0.9, IF(StockData[[#This Row],[change%]] &lt; -0.02, -0.9, 0))</f>
        <v>0</v>
      </c>
      <c r="O2815" s="27" t="str">
        <f>IF(StockData[[#This Row],[sentiment score]] &gt; 0.5, "Positive", IF(StockData[[#This Row],[sentiment score]] &lt; -0.5, "Negative", "Neutral"))</f>
        <v>Neutral</v>
      </c>
    </row>
    <row r="2816" spans="1:15" x14ac:dyDescent="0.3">
      <c r="A2816" s="1">
        <v>41745</v>
      </c>
      <c r="B2816" s="2">
        <v>197</v>
      </c>
      <c r="C2816" s="2">
        <v>199.99</v>
      </c>
      <c r="D2816" s="2">
        <v>190.82</v>
      </c>
      <c r="E2816" s="2">
        <v>199.11</v>
      </c>
      <c r="F2816" s="2">
        <v>7202200</v>
      </c>
      <c r="G2816" s="27" t="str">
        <f>TEXT(StockData[[#This Row],[Date]],"dddd")</f>
        <v>Wednesday</v>
      </c>
      <c r="H2816" s="27" t="str">
        <f>TEXT(StockData[[#This Row],[Date]],"mmm yyyy")</f>
        <v>Apr 2014</v>
      </c>
      <c r="I2816" s="2">
        <f>StockData[[#This Row],[high]] - StockData[[#This Row],[low]]</f>
        <v>9.1700000000000159</v>
      </c>
      <c r="J2816" s="27" t="str">
        <f>IF(StockData[[#This Row],[high]]=_xlfn.MAXIFS(StockData[high],StockData[Date],"&lt;="&amp;StockData[[#This Row],[Date]]),"New High","Repeat")</f>
        <v>Repeat</v>
      </c>
      <c r="K2816" s="27" t="str">
        <f>IF(StockData[[#This Row],[Spread]]&lt;5,"Low",IF(StockData[[#This Row],[Spread]]&lt;=15,"Medium","High"))</f>
        <v>Medium</v>
      </c>
      <c r="L2816" s="27" t="str">
        <f>IF(StockData[[#This Row],[Spread]] &gt; AVERAGE(StockData[Spread]) * 1.2, "High", IF(StockData[[#This Row],[Spread]] &lt; AVERAGE(StockData[Spread]) * 0.8, "Low", "Medium"))</f>
        <v>Low</v>
      </c>
      <c r="M2816" s="13">
        <f>(StockData[[#This Row],[close]] - StockData[[#This Row],[open]] )/ StockData[[#This Row],[open]]</f>
        <v>1.0710659898477226E-2</v>
      </c>
      <c r="N2816" s="27">
        <f>IF(StockData[[#This Row],[change%]] &gt; 0.02, 0.9, IF(StockData[[#This Row],[change%]] &lt; -0.02, -0.9, 0))</f>
        <v>0</v>
      </c>
      <c r="O2816" s="27" t="str">
        <f>IF(StockData[[#This Row],[sentiment score]] &gt; 0.5, "Positive", IF(StockData[[#This Row],[sentiment score]] &lt; -0.5, "Negative", "Neutral"))</f>
        <v>Neutral</v>
      </c>
    </row>
    <row r="2817" spans="1:15" x14ac:dyDescent="0.3">
      <c r="A2817" s="1">
        <v>41744</v>
      </c>
      <c r="B2817" s="2">
        <v>199.09</v>
      </c>
      <c r="C2817" s="2">
        <v>199.29</v>
      </c>
      <c r="D2817" s="2">
        <v>184.32</v>
      </c>
      <c r="E2817" s="2">
        <v>193.91</v>
      </c>
      <c r="F2817" s="2">
        <v>13659300</v>
      </c>
      <c r="G2817" s="27" t="str">
        <f>TEXT(StockData[[#This Row],[Date]],"dddd")</f>
        <v>Tuesday</v>
      </c>
      <c r="H2817" s="27" t="str">
        <f>TEXT(StockData[[#This Row],[Date]],"mmm yyyy")</f>
        <v>Apr 2014</v>
      </c>
      <c r="I2817" s="2">
        <f>StockData[[#This Row],[high]] - StockData[[#This Row],[low]]</f>
        <v>14.969999999999999</v>
      </c>
      <c r="J2817" s="27" t="str">
        <f>IF(StockData[[#This Row],[high]]=_xlfn.MAXIFS(StockData[high],StockData[Date],"&lt;="&amp;StockData[[#This Row],[Date]]),"New High","Repeat")</f>
        <v>Repeat</v>
      </c>
      <c r="K2817" s="27" t="str">
        <f>IF(StockData[[#This Row],[Spread]]&lt;5,"Low",IF(StockData[[#This Row],[Spread]]&lt;=15,"Medium","High"))</f>
        <v>Medium</v>
      </c>
      <c r="L2817" s="27" t="str">
        <f>IF(StockData[[#This Row],[Spread]] &gt; AVERAGE(StockData[Spread]) * 1.2, "High", IF(StockData[[#This Row],[Spread]] &lt; AVERAGE(StockData[Spread]) * 0.8, "Low", "Medium"))</f>
        <v>Medium</v>
      </c>
      <c r="M2817" s="13">
        <f>(StockData[[#This Row],[close]] - StockData[[#This Row],[open]] )/ StockData[[#This Row],[open]]</f>
        <v>-2.6018383645587458E-2</v>
      </c>
      <c r="N2817" s="27">
        <f>IF(StockData[[#This Row],[change%]] &gt; 0.02, 0.9, IF(StockData[[#This Row],[change%]] &lt; -0.02, -0.9, 0))</f>
        <v>-0.9</v>
      </c>
      <c r="O2817" s="27" t="str">
        <f>IF(StockData[[#This Row],[sentiment score]] &gt; 0.5, "Positive", IF(StockData[[#This Row],[sentiment score]] &lt; -0.5, "Negative", "Neutral"))</f>
        <v>Negative</v>
      </c>
    </row>
    <row r="2818" spans="1:15" x14ac:dyDescent="0.3">
      <c r="A2818" s="1">
        <v>41743</v>
      </c>
      <c r="B2818" s="2">
        <v>207.6</v>
      </c>
      <c r="C2818" s="2">
        <v>208.44</v>
      </c>
      <c r="D2818" s="2">
        <v>194.41</v>
      </c>
      <c r="E2818" s="2">
        <v>198.09</v>
      </c>
      <c r="F2818" s="2">
        <v>7703000</v>
      </c>
      <c r="G2818" s="27" t="str">
        <f>TEXT(StockData[[#This Row],[Date]],"dddd")</f>
        <v>Monday</v>
      </c>
      <c r="H2818" s="27" t="str">
        <f>TEXT(StockData[[#This Row],[Date]],"mmm yyyy")</f>
        <v>Apr 2014</v>
      </c>
      <c r="I2818" s="2">
        <f>StockData[[#This Row],[high]] - StockData[[#This Row],[low]]</f>
        <v>14.030000000000001</v>
      </c>
      <c r="J2818" s="27" t="str">
        <f>IF(StockData[[#This Row],[high]]=_xlfn.MAXIFS(StockData[high],StockData[Date],"&lt;="&amp;StockData[[#This Row],[Date]]),"New High","Repeat")</f>
        <v>Repeat</v>
      </c>
      <c r="K2818" s="27" t="str">
        <f>IF(StockData[[#This Row],[Spread]]&lt;5,"Low",IF(StockData[[#This Row],[Spread]]&lt;=15,"Medium","High"))</f>
        <v>Medium</v>
      </c>
      <c r="L2818" s="27" t="str">
        <f>IF(StockData[[#This Row],[Spread]] &gt; AVERAGE(StockData[Spread]) * 1.2, "High", IF(StockData[[#This Row],[Spread]] &lt; AVERAGE(StockData[Spread]) * 0.8, "Low", "Medium"))</f>
        <v>Medium</v>
      </c>
      <c r="M2818" s="13">
        <f>(StockData[[#This Row],[close]] - StockData[[#This Row],[open]] )/ StockData[[#This Row],[open]]</f>
        <v>-4.5809248554913251E-2</v>
      </c>
      <c r="N2818" s="27">
        <f>IF(StockData[[#This Row],[change%]] &gt; 0.02, 0.9, IF(StockData[[#This Row],[change%]] &lt; -0.02, -0.9, 0))</f>
        <v>-0.9</v>
      </c>
      <c r="O2818" s="27" t="str">
        <f>IF(StockData[[#This Row],[sentiment score]] &gt; 0.5, "Positive", IF(StockData[[#This Row],[sentiment score]] &lt; -0.5, "Negative", "Neutral"))</f>
        <v>Negative</v>
      </c>
    </row>
    <row r="2819" spans="1:15" x14ac:dyDescent="0.3">
      <c r="A2819" s="1">
        <v>41740</v>
      </c>
      <c r="B2819" s="2">
        <v>200.61</v>
      </c>
      <c r="C2819" s="2">
        <v>207</v>
      </c>
      <c r="D2819" s="2">
        <v>198.6</v>
      </c>
      <c r="E2819" s="2">
        <v>203.78</v>
      </c>
      <c r="F2819" s="2">
        <v>9067200</v>
      </c>
      <c r="G2819" s="27" t="str">
        <f>TEXT(StockData[[#This Row],[Date]],"dddd")</f>
        <v>Friday</v>
      </c>
      <c r="H2819" s="27" t="str">
        <f>TEXT(StockData[[#This Row],[Date]],"mmm yyyy")</f>
        <v>Apr 2014</v>
      </c>
      <c r="I2819" s="2">
        <f>StockData[[#This Row],[high]] - StockData[[#This Row],[low]]</f>
        <v>8.4000000000000057</v>
      </c>
      <c r="J2819" s="27" t="str">
        <f>IF(StockData[[#This Row],[high]]=_xlfn.MAXIFS(StockData[high],StockData[Date],"&lt;="&amp;StockData[[#This Row],[Date]]),"New High","Repeat")</f>
        <v>Repeat</v>
      </c>
      <c r="K2819" s="27" t="str">
        <f>IF(StockData[[#This Row],[Spread]]&lt;5,"Low",IF(StockData[[#This Row],[Spread]]&lt;=15,"Medium","High"))</f>
        <v>Medium</v>
      </c>
      <c r="L2819" s="27" t="str">
        <f>IF(StockData[[#This Row],[Spread]] &gt; AVERAGE(StockData[Spread]) * 1.2, "High", IF(StockData[[#This Row],[Spread]] &lt; AVERAGE(StockData[Spread]) * 0.8, "Low", "Medium"))</f>
        <v>Low</v>
      </c>
      <c r="M2819" s="13">
        <f>(StockData[[#This Row],[close]] - StockData[[#This Row],[open]] )/ StockData[[#This Row],[open]]</f>
        <v>1.5801804496286265E-2</v>
      </c>
      <c r="N2819" s="27">
        <f>IF(StockData[[#This Row],[change%]] &gt; 0.02, 0.9, IF(StockData[[#This Row],[change%]] &lt; -0.02, -0.9, 0))</f>
        <v>0</v>
      </c>
      <c r="O2819" s="27" t="str">
        <f>IF(StockData[[#This Row],[sentiment score]] &gt; 0.5, "Positive", IF(StockData[[#This Row],[sentiment score]] &lt; -0.5, "Negative", "Neutral"))</f>
        <v>Neutral</v>
      </c>
    </row>
    <row r="2820" spans="1:15" x14ac:dyDescent="0.3">
      <c r="A2820" s="1">
        <v>41739</v>
      </c>
      <c r="B2820" s="2">
        <v>216.82</v>
      </c>
      <c r="C2820" s="2">
        <v>217.5</v>
      </c>
      <c r="D2820" s="2">
        <v>203.7901</v>
      </c>
      <c r="E2820" s="2">
        <v>204.19</v>
      </c>
      <c r="F2820" s="2">
        <v>7211500</v>
      </c>
      <c r="G2820" s="27" t="str">
        <f>TEXT(StockData[[#This Row],[Date]],"dddd")</f>
        <v>Thursday</v>
      </c>
      <c r="H2820" s="27" t="str">
        <f>TEXT(StockData[[#This Row],[Date]],"mmm yyyy")</f>
        <v>Apr 2014</v>
      </c>
      <c r="I2820" s="2">
        <f>StockData[[#This Row],[high]] - StockData[[#This Row],[low]]</f>
        <v>13.709900000000005</v>
      </c>
      <c r="J2820" s="27" t="str">
        <f>IF(StockData[[#This Row],[high]]=_xlfn.MAXIFS(StockData[high],StockData[Date],"&lt;="&amp;StockData[[#This Row],[Date]]),"New High","Repeat")</f>
        <v>Repeat</v>
      </c>
      <c r="K2820" s="27" t="str">
        <f>IF(StockData[[#This Row],[Spread]]&lt;5,"Low",IF(StockData[[#This Row],[Spread]]&lt;=15,"Medium","High"))</f>
        <v>Medium</v>
      </c>
      <c r="L2820" s="27" t="str">
        <f>IF(StockData[[#This Row],[Spread]] &gt; AVERAGE(StockData[Spread]) * 1.2, "High", IF(StockData[[#This Row],[Spread]] &lt; AVERAGE(StockData[Spread]) * 0.8, "Low", "Medium"))</f>
        <v>Medium</v>
      </c>
      <c r="M2820" s="13">
        <f>(StockData[[#This Row],[close]] - StockData[[#This Row],[open]] )/ StockData[[#This Row],[open]]</f>
        <v>-5.8251083848353452E-2</v>
      </c>
      <c r="N2820" s="27">
        <f>IF(StockData[[#This Row],[change%]] &gt; 0.02, 0.9, IF(StockData[[#This Row],[change%]] &lt; -0.02, -0.9, 0))</f>
        <v>-0.9</v>
      </c>
      <c r="O2820" s="27" t="str">
        <f>IF(StockData[[#This Row],[sentiment score]] &gt; 0.5, "Positive", IF(StockData[[#This Row],[sentiment score]] &lt; -0.5, "Negative", "Neutral"))</f>
        <v>Negative</v>
      </c>
    </row>
    <row r="2821" spans="1:15" x14ac:dyDescent="0.3">
      <c r="A2821" s="1">
        <v>41738</v>
      </c>
      <c r="B2821" s="2">
        <v>216.76</v>
      </c>
      <c r="C2821" s="2">
        <v>218.45</v>
      </c>
      <c r="D2821" s="2">
        <v>210.89</v>
      </c>
      <c r="E2821" s="2">
        <v>216.93</v>
      </c>
      <c r="F2821" s="2">
        <v>5157900</v>
      </c>
      <c r="G2821" s="27" t="str">
        <f>TEXT(StockData[[#This Row],[Date]],"dddd")</f>
        <v>Wednesday</v>
      </c>
      <c r="H2821" s="27" t="str">
        <f>TEXT(StockData[[#This Row],[Date]],"mmm yyyy")</f>
        <v>Apr 2014</v>
      </c>
      <c r="I2821" s="2">
        <f>StockData[[#This Row],[high]] - StockData[[#This Row],[low]]</f>
        <v>7.5600000000000023</v>
      </c>
      <c r="J2821" s="27" t="str">
        <f>IF(StockData[[#This Row],[high]]=_xlfn.MAXIFS(StockData[high],StockData[Date],"&lt;="&amp;StockData[[#This Row],[Date]]),"New High","Repeat")</f>
        <v>Repeat</v>
      </c>
      <c r="K2821" s="27" t="str">
        <f>IF(StockData[[#This Row],[Spread]]&lt;5,"Low",IF(StockData[[#This Row],[Spread]]&lt;=15,"Medium","High"))</f>
        <v>Medium</v>
      </c>
      <c r="L2821" s="27" t="str">
        <f>IF(StockData[[#This Row],[Spread]] &gt; AVERAGE(StockData[Spread]) * 1.2, "High", IF(StockData[[#This Row],[Spread]] &lt; AVERAGE(StockData[Spread]) * 0.8, "Low", "Medium"))</f>
        <v>Low</v>
      </c>
      <c r="M2821" s="13">
        <f>(StockData[[#This Row],[close]] - StockData[[#This Row],[open]] )/ StockData[[#This Row],[open]]</f>
        <v>7.8427754198198891E-4</v>
      </c>
      <c r="N2821" s="27">
        <f>IF(StockData[[#This Row],[change%]] &gt; 0.02, 0.9, IF(StockData[[#This Row],[change%]] &lt; -0.02, -0.9, 0))</f>
        <v>0</v>
      </c>
      <c r="O2821" s="27" t="str">
        <f>IF(StockData[[#This Row],[sentiment score]] &gt; 0.5, "Positive", IF(StockData[[#This Row],[sentiment score]] &lt; -0.5, "Negative", "Neutral"))</f>
        <v>Neutral</v>
      </c>
    </row>
    <row r="2822" spans="1:15" x14ac:dyDescent="0.3">
      <c r="A2822" s="1">
        <v>41737</v>
      </c>
      <c r="B2822" s="2">
        <v>210.05</v>
      </c>
      <c r="C2822" s="2">
        <v>216.48990000000001</v>
      </c>
      <c r="D2822" s="2">
        <v>206.42</v>
      </c>
      <c r="E2822" s="2">
        <v>215.46</v>
      </c>
      <c r="F2822" s="2">
        <v>6889300</v>
      </c>
      <c r="G2822" s="27" t="str">
        <f>TEXT(StockData[[#This Row],[Date]],"dddd")</f>
        <v>Tuesday</v>
      </c>
      <c r="H2822" s="27" t="str">
        <f>TEXT(StockData[[#This Row],[Date]],"mmm yyyy")</f>
        <v>Apr 2014</v>
      </c>
      <c r="I2822" s="2">
        <f>StockData[[#This Row],[high]] - StockData[[#This Row],[low]]</f>
        <v>10.069900000000018</v>
      </c>
      <c r="J2822" s="27" t="str">
        <f>IF(StockData[[#This Row],[high]]=_xlfn.MAXIFS(StockData[high],StockData[Date],"&lt;="&amp;StockData[[#This Row],[Date]]),"New High","Repeat")</f>
        <v>Repeat</v>
      </c>
      <c r="K2822" s="27" t="str">
        <f>IF(StockData[[#This Row],[Spread]]&lt;5,"Low",IF(StockData[[#This Row],[Spread]]&lt;=15,"Medium","High"))</f>
        <v>Medium</v>
      </c>
      <c r="L2822" s="27" t="str">
        <f>IF(StockData[[#This Row],[Spread]] &gt; AVERAGE(StockData[Spread]) * 1.2, "High", IF(StockData[[#This Row],[Spread]] &lt; AVERAGE(StockData[Spread]) * 0.8, "Low", "Medium"))</f>
        <v>Low</v>
      </c>
      <c r="M2822" s="13">
        <f>(StockData[[#This Row],[close]] - StockData[[#This Row],[open]] )/ StockData[[#This Row],[open]]</f>
        <v>2.5755772435134473E-2</v>
      </c>
      <c r="N2822" s="27">
        <f>IF(StockData[[#This Row],[change%]] &gt; 0.02, 0.9, IF(StockData[[#This Row],[change%]] &lt; -0.02, -0.9, 0))</f>
        <v>0.9</v>
      </c>
      <c r="O2822" s="27" t="str">
        <f>IF(StockData[[#This Row],[sentiment score]] &gt; 0.5, "Positive", IF(StockData[[#This Row],[sentiment score]] &lt; -0.5, "Negative", "Neutral"))</f>
        <v>Positive</v>
      </c>
    </row>
    <row r="2823" spans="1:15" x14ac:dyDescent="0.3">
      <c r="A2823" s="1">
        <v>41736</v>
      </c>
      <c r="B2823" s="2">
        <v>205.81</v>
      </c>
      <c r="C2823" s="2">
        <v>216.2</v>
      </c>
      <c r="D2823" s="2">
        <v>203.51</v>
      </c>
      <c r="E2823" s="2">
        <v>207.52</v>
      </c>
      <c r="F2823" s="2">
        <v>9855500</v>
      </c>
      <c r="G2823" s="27" t="str">
        <f>TEXT(StockData[[#This Row],[Date]],"dddd")</f>
        <v>Monday</v>
      </c>
      <c r="H2823" s="27" t="str">
        <f>TEXT(StockData[[#This Row],[Date]],"mmm yyyy")</f>
        <v>Apr 2014</v>
      </c>
      <c r="I2823" s="2">
        <f>StockData[[#This Row],[high]] - StockData[[#This Row],[low]]</f>
        <v>12.689999999999998</v>
      </c>
      <c r="J2823" s="27" t="str">
        <f>IF(StockData[[#This Row],[high]]=_xlfn.MAXIFS(StockData[high],StockData[Date],"&lt;="&amp;StockData[[#This Row],[Date]]),"New High","Repeat")</f>
        <v>Repeat</v>
      </c>
      <c r="K2823" s="27" t="str">
        <f>IF(StockData[[#This Row],[Spread]]&lt;5,"Low",IF(StockData[[#This Row],[Spread]]&lt;=15,"Medium","High"))</f>
        <v>Medium</v>
      </c>
      <c r="L2823" s="27" t="str">
        <f>IF(StockData[[#This Row],[Spread]] &gt; AVERAGE(StockData[Spread]) * 1.2, "High", IF(StockData[[#This Row],[Spread]] &lt; AVERAGE(StockData[Spread]) * 0.8, "Low", "Medium"))</f>
        <v>Medium</v>
      </c>
      <c r="M2823" s="13">
        <f>(StockData[[#This Row],[close]] - StockData[[#This Row],[open]] )/ StockData[[#This Row],[open]]</f>
        <v>8.3086341771537245E-3</v>
      </c>
      <c r="N2823" s="27">
        <f>IF(StockData[[#This Row],[change%]] &gt; 0.02, 0.9, IF(StockData[[#This Row],[change%]] &lt; -0.02, -0.9, 0))</f>
        <v>0</v>
      </c>
      <c r="O2823" s="27" t="str">
        <f>IF(StockData[[#This Row],[sentiment score]] &gt; 0.5, "Positive", IF(StockData[[#This Row],[sentiment score]] &lt; -0.5, "Negative", "Neutral"))</f>
        <v>Neutral</v>
      </c>
    </row>
    <row r="2824" spans="1:15" x14ac:dyDescent="0.3">
      <c r="A2824" s="1">
        <v>41733</v>
      </c>
      <c r="B2824" s="2">
        <v>226.01</v>
      </c>
      <c r="C2824" s="2">
        <v>228.27</v>
      </c>
      <c r="D2824" s="2">
        <v>211.25</v>
      </c>
      <c r="E2824" s="2">
        <v>212.22499999999999</v>
      </c>
      <c r="F2824" s="2">
        <v>11345600</v>
      </c>
      <c r="G2824" s="27" t="str">
        <f>TEXT(StockData[[#This Row],[Date]],"dddd")</f>
        <v>Friday</v>
      </c>
      <c r="H2824" s="27" t="str">
        <f>TEXT(StockData[[#This Row],[Date]],"mmm yyyy")</f>
        <v>Apr 2014</v>
      </c>
      <c r="I2824" s="2">
        <f>StockData[[#This Row],[high]] - StockData[[#This Row],[low]]</f>
        <v>17.02000000000001</v>
      </c>
      <c r="J2824" s="27" t="str">
        <f>IF(StockData[[#This Row],[high]]=_xlfn.MAXIFS(StockData[high],StockData[Date],"&lt;="&amp;StockData[[#This Row],[Date]]),"New High","Repeat")</f>
        <v>Repeat</v>
      </c>
      <c r="K2824" s="27" t="str">
        <f>IF(StockData[[#This Row],[Spread]]&lt;5,"Low",IF(StockData[[#This Row],[Spread]]&lt;=15,"Medium","High"))</f>
        <v>High</v>
      </c>
      <c r="L2824" s="27" t="str">
        <f>IF(StockData[[#This Row],[Spread]] &gt; AVERAGE(StockData[Spread]) * 1.2, "High", IF(StockData[[#This Row],[Spread]] &lt; AVERAGE(StockData[Spread]) * 0.8, "Low", "Medium"))</f>
        <v>High</v>
      </c>
      <c r="M2824" s="13">
        <f>(StockData[[#This Row],[close]] - StockData[[#This Row],[open]] )/ StockData[[#This Row],[open]]</f>
        <v>-6.0992876421397273E-2</v>
      </c>
      <c r="N2824" s="27">
        <f>IF(StockData[[#This Row],[change%]] &gt; 0.02, 0.9, IF(StockData[[#This Row],[change%]] &lt; -0.02, -0.9, 0))</f>
        <v>-0.9</v>
      </c>
      <c r="O2824" s="27" t="str">
        <f>IF(StockData[[#This Row],[sentiment score]] &gt; 0.5, "Positive", IF(StockData[[#This Row],[sentiment score]] &lt; -0.5, "Negative", "Neutral"))</f>
        <v>Negative</v>
      </c>
    </row>
    <row r="2825" spans="1:15" x14ac:dyDescent="0.3">
      <c r="A2825" s="1">
        <v>41732</v>
      </c>
      <c r="B2825" s="2">
        <v>230.3</v>
      </c>
      <c r="C2825" s="2">
        <v>235.73</v>
      </c>
      <c r="D2825" s="2">
        <v>222</v>
      </c>
      <c r="E2825" s="2">
        <v>225.4</v>
      </c>
      <c r="F2825" s="2">
        <v>10923700</v>
      </c>
      <c r="G2825" s="27" t="str">
        <f>TEXT(StockData[[#This Row],[Date]],"dddd")</f>
        <v>Thursday</v>
      </c>
      <c r="H2825" s="27" t="str">
        <f>TEXT(StockData[[#This Row],[Date]],"mmm yyyy")</f>
        <v>Apr 2014</v>
      </c>
      <c r="I2825" s="2">
        <f>StockData[[#This Row],[high]] - StockData[[#This Row],[low]]</f>
        <v>13.72999999999999</v>
      </c>
      <c r="J2825" s="27" t="str">
        <f>IF(StockData[[#This Row],[high]]=_xlfn.MAXIFS(StockData[high],StockData[Date],"&lt;="&amp;StockData[[#This Row],[Date]]),"New High","Repeat")</f>
        <v>Repeat</v>
      </c>
      <c r="K2825" s="27" t="str">
        <f>IF(StockData[[#This Row],[Spread]]&lt;5,"Low",IF(StockData[[#This Row],[Spread]]&lt;=15,"Medium","High"))</f>
        <v>Medium</v>
      </c>
      <c r="L2825" s="27" t="str">
        <f>IF(StockData[[#This Row],[Spread]] &gt; AVERAGE(StockData[Spread]) * 1.2, "High", IF(StockData[[#This Row],[Spread]] &lt; AVERAGE(StockData[Spread]) * 0.8, "Low", "Medium"))</f>
        <v>Medium</v>
      </c>
      <c r="M2825" s="13">
        <f>(StockData[[#This Row],[close]] - StockData[[#This Row],[open]] )/ StockData[[#This Row],[open]]</f>
        <v>-2.1276595744680875E-2</v>
      </c>
      <c r="N2825" s="27">
        <f>IF(StockData[[#This Row],[change%]] &gt; 0.02, 0.9, IF(StockData[[#This Row],[change%]] &lt; -0.02, -0.9, 0))</f>
        <v>-0.9</v>
      </c>
      <c r="O2825" s="27" t="str">
        <f>IF(StockData[[#This Row],[sentiment score]] &gt; 0.5, "Positive", IF(StockData[[#This Row],[sentiment score]] &lt; -0.5, "Negative", "Neutral"))</f>
        <v>Negative</v>
      </c>
    </row>
    <row r="2826" spans="1:15" x14ac:dyDescent="0.3">
      <c r="A2826" s="1">
        <v>41731</v>
      </c>
      <c r="B2826" s="2">
        <v>220</v>
      </c>
      <c r="C2826" s="2">
        <v>230.89</v>
      </c>
      <c r="D2826" s="2">
        <v>218.05</v>
      </c>
      <c r="E2826" s="2">
        <v>230.29</v>
      </c>
      <c r="F2826" s="2">
        <v>10782300</v>
      </c>
      <c r="G2826" s="27" t="str">
        <f>TEXT(StockData[[#This Row],[Date]],"dddd")</f>
        <v>Wednesday</v>
      </c>
      <c r="H2826" s="27" t="str">
        <f>TEXT(StockData[[#This Row],[Date]],"mmm yyyy")</f>
        <v>Apr 2014</v>
      </c>
      <c r="I2826" s="2">
        <f>StockData[[#This Row],[high]] - StockData[[#This Row],[low]]</f>
        <v>12.839999999999975</v>
      </c>
      <c r="J2826" s="27" t="str">
        <f>IF(StockData[[#This Row],[high]]=_xlfn.MAXIFS(StockData[high],StockData[Date],"&lt;="&amp;StockData[[#This Row],[Date]]),"New High","Repeat")</f>
        <v>Repeat</v>
      </c>
      <c r="K2826" s="27" t="str">
        <f>IF(StockData[[#This Row],[Spread]]&lt;5,"Low",IF(StockData[[#This Row],[Spread]]&lt;=15,"Medium","High"))</f>
        <v>Medium</v>
      </c>
      <c r="L2826" s="27" t="str">
        <f>IF(StockData[[#This Row],[Spread]] &gt; AVERAGE(StockData[Spread]) * 1.2, "High", IF(StockData[[#This Row],[Spread]] &lt; AVERAGE(StockData[Spread]) * 0.8, "Low", "Medium"))</f>
        <v>Medium</v>
      </c>
      <c r="M2826" s="13">
        <f>(StockData[[#This Row],[close]] - StockData[[#This Row],[open]] )/ StockData[[#This Row],[open]]</f>
        <v>4.6772727272727237E-2</v>
      </c>
      <c r="N2826" s="27">
        <f>IF(StockData[[#This Row],[change%]] &gt; 0.02, 0.9, IF(StockData[[#This Row],[change%]] &lt; -0.02, -0.9, 0))</f>
        <v>0.9</v>
      </c>
      <c r="O2826" s="27" t="str">
        <f>IF(StockData[[#This Row],[sentiment score]] &gt; 0.5, "Positive", IF(StockData[[#This Row],[sentiment score]] &lt; -0.5, "Negative", "Neutral"))</f>
        <v>Positive</v>
      </c>
    </row>
    <row r="2827" spans="1:15" x14ac:dyDescent="0.3">
      <c r="A2827" s="1">
        <v>41730</v>
      </c>
      <c r="B2827" s="2">
        <v>209.02</v>
      </c>
      <c r="C2827" s="2">
        <v>218.16</v>
      </c>
      <c r="D2827" s="2">
        <v>208.58</v>
      </c>
      <c r="E2827" s="2">
        <v>216.97</v>
      </c>
      <c r="F2827" s="2">
        <v>7371400</v>
      </c>
      <c r="G2827" s="27" t="str">
        <f>TEXT(StockData[[#This Row],[Date]],"dddd")</f>
        <v>Tuesday</v>
      </c>
      <c r="H2827" s="27" t="str">
        <f>TEXT(StockData[[#This Row],[Date]],"mmm yyyy")</f>
        <v>Apr 2014</v>
      </c>
      <c r="I2827" s="2">
        <f>StockData[[#This Row],[high]] - StockData[[#This Row],[low]]</f>
        <v>9.5799999999999841</v>
      </c>
      <c r="J2827" s="27" t="str">
        <f>IF(StockData[[#This Row],[high]]=_xlfn.MAXIFS(StockData[high],StockData[Date],"&lt;="&amp;StockData[[#This Row],[Date]]),"New High","Repeat")</f>
        <v>Repeat</v>
      </c>
      <c r="K2827" s="27" t="str">
        <f>IF(StockData[[#This Row],[Spread]]&lt;5,"Low",IF(StockData[[#This Row],[Spread]]&lt;=15,"Medium","High"))</f>
        <v>Medium</v>
      </c>
      <c r="L2827" s="27" t="str">
        <f>IF(StockData[[#This Row],[Spread]] &gt; AVERAGE(StockData[Spread]) * 1.2, "High", IF(StockData[[#This Row],[Spread]] &lt; AVERAGE(StockData[Spread]) * 0.8, "Low", "Medium"))</f>
        <v>Low</v>
      </c>
      <c r="M2827" s="13">
        <f>(StockData[[#This Row],[close]] - StockData[[#This Row],[open]] )/ StockData[[#This Row],[open]]</f>
        <v>3.803463783370007E-2</v>
      </c>
      <c r="N2827" s="27">
        <f>IF(StockData[[#This Row],[change%]] &gt; 0.02, 0.9, IF(StockData[[#This Row],[change%]] &lt; -0.02, -0.9, 0))</f>
        <v>0.9</v>
      </c>
      <c r="O2827" s="27" t="str">
        <f>IF(StockData[[#This Row],[sentiment score]] &gt; 0.5, "Positive", IF(StockData[[#This Row],[sentiment score]] &lt; -0.5, "Negative", "Neutral"))</f>
        <v>Positive</v>
      </c>
    </row>
    <row r="2828" spans="1:15" x14ac:dyDescent="0.3">
      <c r="A2828" s="1">
        <v>41729</v>
      </c>
      <c r="B2828" s="2">
        <v>216.5</v>
      </c>
      <c r="C2828" s="2">
        <v>216.75</v>
      </c>
      <c r="D2828" s="2">
        <v>206.39</v>
      </c>
      <c r="E2828" s="2">
        <v>208.45</v>
      </c>
      <c r="F2828" s="2">
        <v>8380000</v>
      </c>
      <c r="G2828" s="27" t="str">
        <f>TEXT(StockData[[#This Row],[Date]],"dddd")</f>
        <v>Monday</v>
      </c>
      <c r="H2828" s="27" t="str">
        <f>TEXT(StockData[[#This Row],[Date]],"mmm yyyy")</f>
        <v>Mar 2014</v>
      </c>
      <c r="I2828" s="2">
        <f>StockData[[#This Row],[high]] - StockData[[#This Row],[low]]</f>
        <v>10.360000000000014</v>
      </c>
      <c r="J2828" s="27" t="str">
        <f>IF(StockData[[#This Row],[high]]=_xlfn.MAXIFS(StockData[high],StockData[Date],"&lt;="&amp;StockData[[#This Row],[Date]]),"New High","Repeat")</f>
        <v>Repeat</v>
      </c>
      <c r="K2828" s="27" t="str">
        <f>IF(StockData[[#This Row],[Spread]]&lt;5,"Low",IF(StockData[[#This Row],[Spread]]&lt;=15,"Medium","High"))</f>
        <v>Medium</v>
      </c>
      <c r="L2828" s="27" t="str">
        <f>IF(StockData[[#This Row],[Spread]] &gt; AVERAGE(StockData[Spread]) * 1.2, "High", IF(StockData[[#This Row],[Spread]] &lt; AVERAGE(StockData[Spread]) * 0.8, "Low", "Medium"))</f>
        <v>Low</v>
      </c>
      <c r="M2828" s="13">
        <f>(StockData[[#This Row],[close]] - StockData[[#This Row],[open]] )/ StockData[[#This Row],[open]]</f>
        <v>-3.7182448036951553E-2</v>
      </c>
      <c r="N2828" s="27">
        <f>IF(StockData[[#This Row],[change%]] &gt; 0.02, 0.9, IF(StockData[[#This Row],[change%]] &lt; -0.02, -0.9, 0))</f>
        <v>-0.9</v>
      </c>
      <c r="O2828" s="27" t="str">
        <f>IF(StockData[[#This Row],[sentiment score]] &gt; 0.5, "Positive", IF(StockData[[#This Row],[sentiment score]] &lt; -0.5, "Negative", "Neutral"))</f>
        <v>Negative</v>
      </c>
    </row>
    <row r="2829" spans="1:15" x14ac:dyDescent="0.3">
      <c r="A2829" s="1">
        <v>41726</v>
      </c>
      <c r="B2829" s="2">
        <v>212.8</v>
      </c>
      <c r="C2829" s="2">
        <v>216.72</v>
      </c>
      <c r="D2829" s="2">
        <v>210.27</v>
      </c>
      <c r="E2829" s="2">
        <v>212.37</v>
      </c>
      <c r="F2829" s="2">
        <v>9684800</v>
      </c>
      <c r="G2829" s="27" t="str">
        <f>TEXT(StockData[[#This Row],[Date]],"dddd")</f>
        <v>Friday</v>
      </c>
      <c r="H2829" s="27" t="str">
        <f>TEXT(StockData[[#This Row],[Date]],"mmm yyyy")</f>
        <v>Mar 2014</v>
      </c>
      <c r="I2829" s="2">
        <f>StockData[[#This Row],[high]] - StockData[[#This Row],[low]]</f>
        <v>6.4499999999999886</v>
      </c>
      <c r="J2829" s="27" t="str">
        <f>IF(StockData[[#This Row],[high]]=_xlfn.MAXIFS(StockData[high],StockData[Date],"&lt;="&amp;StockData[[#This Row],[Date]]),"New High","Repeat")</f>
        <v>Repeat</v>
      </c>
      <c r="K2829" s="27" t="str">
        <f>IF(StockData[[#This Row],[Spread]]&lt;5,"Low",IF(StockData[[#This Row],[Spread]]&lt;=15,"Medium","High"))</f>
        <v>Medium</v>
      </c>
      <c r="L2829" s="27" t="str">
        <f>IF(StockData[[#This Row],[Spread]] &gt; AVERAGE(StockData[Spread]) * 1.2, "High", IF(StockData[[#This Row],[Spread]] &lt; AVERAGE(StockData[Spread]) * 0.8, "Low", "Medium"))</f>
        <v>Low</v>
      </c>
      <c r="M2829" s="13">
        <f>(StockData[[#This Row],[close]] - StockData[[#This Row],[open]] )/ StockData[[#This Row],[open]]</f>
        <v>-2.0206766917293551E-3</v>
      </c>
      <c r="N2829" s="27">
        <f>IF(StockData[[#This Row],[change%]] &gt; 0.02, 0.9, IF(StockData[[#This Row],[change%]] &lt; -0.02, -0.9, 0))</f>
        <v>0</v>
      </c>
      <c r="O2829" s="27" t="str">
        <f>IF(StockData[[#This Row],[sentiment score]] &gt; 0.5, "Positive", IF(StockData[[#This Row],[sentiment score]] &lt; -0.5, "Negative", "Neutral"))</f>
        <v>Neutral</v>
      </c>
    </row>
    <row r="2830" spans="1:15" x14ac:dyDescent="0.3">
      <c r="A2830" s="1">
        <v>41725</v>
      </c>
      <c r="B2830" s="2">
        <v>212.37</v>
      </c>
      <c r="C2830" s="2">
        <v>213.6</v>
      </c>
      <c r="D2830" s="2">
        <v>203</v>
      </c>
      <c r="E2830" s="2">
        <v>207.32</v>
      </c>
      <c r="F2830" s="2">
        <v>9495700</v>
      </c>
      <c r="G2830" s="27" t="str">
        <f>TEXT(StockData[[#This Row],[Date]],"dddd")</f>
        <v>Thursday</v>
      </c>
      <c r="H2830" s="27" t="str">
        <f>TEXT(StockData[[#This Row],[Date]],"mmm yyyy")</f>
        <v>Mar 2014</v>
      </c>
      <c r="I2830" s="2">
        <f>StockData[[#This Row],[high]] - StockData[[#This Row],[low]]</f>
        <v>10.599999999999994</v>
      </c>
      <c r="J2830" s="27" t="str">
        <f>IF(StockData[[#This Row],[high]]=_xlfn.MAXIFS(StockData[high],StockData[Date],"&lt;="&amp;StockData[[#This Row],[Date]]),"New High","Repeat")</f>
        <v>Repeat</v>
      </c>
      <c r="K2830" s="27" t="str">
        <f>IF(StockData[[#This Row],[Spread]]&lt;5,"Low",IF(StockData[[#This Row],[Spread]]&lt;=15,"Medium","High"))</f>
        <v>Medium</v>
      </c>
      <c r="L2830" s="27" t="str">
        <f>IF(StockData[[#This Row],[Spread]] &gt; AVERAGE(StockData[Spread]) * 1.2, "High", IF(StockData[[#This Row],[Spread]] &lt; AVERAGE(StockData[Spread]) * 0.8, "Low", "Medium"))</f>
        <v>Low</v>
      </c>
      <c r="M2830" s="13">
        <f>(StockData[[#This Row],[close]] - StockData[[#This Row],[open]] )/ StockData[[#This Row],[open]]</f>
        <v>-2.3779253190186991E-2</v>
      </c>
      <c r="N2830" s="27">
        <f>IF(StockData[[#This Row],[change%]] &gt; 0.02, 0.9, IF(StockData[[#This Row],[change%]] &lt; -0.02, -0.9, 0))</f>
        <v>-0.9</v>
      </c>
      <c r="O2830" s="27" t="str">
        <f>IF(StockData[[#This Row],[sentiment score]] &gt; 0.5, "Positive", IF(StockData[[#This Row],[sentiment score]] &lt; -0.5, "Negative", "Neutral"))</f>
        <v>Negative</v>
      </c>
    </row>
    <row r="2831" spans="1:15" x14ac:dyDescent="0.3">
      <c r="A2831" s="1">
        <v>41724</v>
      </c>
      <c r="B2831" s="2">
        <v>221.95</v>
      </c>
      <c r="C2831" s="2">
        <v>222.6</v>
      </c>
      <c r="D2831" s="2">
        <v>211.3501</v>
      </c>
      <c r="E2831" s="2">
        <v>212.96</v>
      </c>
      <c r="F2831" s="2">
        <v>6907300</v>
      </c>
      <c r="G2831" s="27" t="str">
        <f>TEXT(StockData[[#This Row],[Date]],"dddd")</f>
        <v>Wednesday</v>
      </c>
      <c r="H2831" s="27" t="str">
        <f>TEXT(StockData[[#This Row],[Date]],"mmm yyyy")</f>
        <v>Mar 2014</v>
      </c>
      <c r="I2831" s="2">
        <f>StockData[[#This Row],[high]] - StockData[[#This Row],[low]]</f>
        <v>11.249899999999997</v>
      </c>
      <c r="J2831" s="27" t="str">
        <f>IF(StockData[[#This Row],[high]]=_xlfn.MAXIFS(StockData[high],StockData[Date],"&lt;="&amp;StockData[[#This Row],[Date]]),"New High","Repeat")</f>
        <v>Repeat</v>
      </c>
      <c r="K2831" s="27" t="str">
        <f>IF(StockData[[#This Row],[Spread]]&lt;5,"Low",IF(StockData[[#This Row],[Spread]]&lt;=15,"Medium","High"))</f>
        <v>Medium</v>
      </c>
      <c r="L2831" s="27" t="str">
        <f>IF(StockData[[#This Row],[Spread]] &gt; AVERAGE(StockData[Spread]) * 1.2, "High", IF(StockData[[#This Row],[Spread]] &lt; AVERAGE(StockData[Spread]) * 0.8, "Low", "Medium"))</f>
        <v>Medium</v>
      </c>
      <c r="M2831" s="13">
        <f>(StockData[[#This Row],[close]] - StockData[[#This Row],[open]] )/ StockData[[#This Row],[open]]</f>
        <v>-4.0504618157242538E-2</v>
      </c>
      <c r="N2831" s="27">
        <f>IF(StockData[[#This Row],[change%]] &gt; 0.02, 0.9, IF(StockData[[#This Row],[change%]] &lt; -0.02, -0.9, 0))</f>
        <v>-0.9</v>
      </c>
      <c r="O2831" s="27" t="str">
        <f>IF(StockData[[#This Row],[sentiment score]] &gt; 0.5, "Positive", IF(StockData[[#This Row],[sentiment score]] &lt; -0.5, "Negative", "Neutral"))</f>
        <v>Negative</v>
      </c>
    </row>
    <row r="2832" spans="1:15" x14ac:dyDescent="0.3">
      <c r="A2832" s="1">
        <v>41723</v>
      </c>
      <c r="B2832" s="2">
        <v>224.14</v>
      </c>
      <c r="C2832" s="2">
        <v>227.05</v>
      </c>
      <c r="D2832" s="2">
        <v>217.9</v>
      </c>
      <c r="E2832" s="2">
        <v>220.44</v>
      </c>
      <c r="F2832" s="2">
        <v>7865400</v>
      </c>
      <c r="G2832" s="27" t="str">
        <f>TEXT(StockData[[#This Row],[Date]],"dddd")</f>
        <v>Tuesday</v>
      </c>
      <c r="H2832" s="27" t="str">
        <f>TEXT(StockData[[#This Row],[Date]],"mmm yyyy")</f>
        <v>Mar 2014</v>
      </c>
      <c r="I2832" s="2">
        <f>StockData[[#This Row],[high]] - StockData[[#This Row],[low]]</f>
        <v>9.1500000000000057</v>
      </c>
      <c r="J2832" s="27" t="str">
        <f>IF(StockData[[#This Row],[high]]=_xlfn.MAXIFS(StockData[high],StockData[Date],"&lt;="&amp;StockData[[#This Row],[Date]]),"New High","Repeat")</f>
        <v>Repeat</v>
      </c>
      <c r="K2832" s="27" t="str">
        <f>IF(StockData[[#This Row],[Spread]]&lt;5,"Low",IF(StockData[[#This Row],[Spread]]&lt;=15,"Medium","High"))</f>
        <v>Medium</v>
      </c>
      <c r="L2832" s="27" t="str">
        <f>IF(StockData[[#This Row],[Spread]] &gt; AVERAGE(StockData[Spread]) * 1.2, "High", IF(StockData[[#This Row],[Spread]] &lt; AVERAGE(StockData[Spread]) * 0.8, "Low", "Medium"))</f>
        <v>Low</v>
      </c>
      <c r="M2832" s="13">
        <f>(StockData[[#This Row],[close]] - StockData[[#This Row],[open]] )/ StockData[[#This Row],[open]]</f>
        <v>-1.6507539930400592E-2</v>
      </c>
      <c r="N2832" s="27">
        <f>IF(StockData[[#This Row],[change%]] &gt; 0.02, 0.9, IF(StockData[[#This Row],[change%]] &lt; -0.02, -0.9, 0))</f>
        <v>0</v>
      </c>
      <c r="O2832" s="27" t="str">
        <f>IF(StockData[[#This Row],[sentiment score]] &gt; 0.5, "Positive", IF(StockData[[#This Row],[sentiment score]] &lt; -0.5, "Negative", "Neutral"))</f>
        <v>Neutral</v>
      </c>
    </row>
    <row r="2833" spans="1:15" x14ac:dyDescent="0.3">
      <c r="A2833" s="1">
        <v>41722</v>
      </c>
      <c r="B2833" s="2">
        <v>229.75</v>
      </c>
      <c r="C2833" s="2">
        <v>229.9</v>
      </c>
      <c r="D2833" s="2">
        <v>210.27</v>
      </c>
      <c r="E2833" s="2">
        <v>220.17</v>
      </c>
      <c r="F2833" s="2">
        <v>11328800</v>
      </c>
      <c r="G2833" s="27" t="str">
        <f>TEXT(StockData[[#This Row],[Date]],"dddd")</f>
        <v>Monday</v>
      </c>
      <c r="H2833" s="27" t="str">
        <f>TEXT(StockData[[#This Row],[Date]],"mmm yyyy")</f>
        <v>Mar 2014</v>
      </c>
      <c r="I2833" s="2">
        <f>StockData[[#This Row],[high]] - StockData[[#This Row],[low]]</f>
        <v>19.629999999999995</v>
      </c>
      <c r="J2833" s="27" t="str">
        <f>IF(StockData[[#This Row],[high]]=_xlfn.MAXIFS(StockData[high],StockData[Date],"&lt;="&amp;StockData[[#This Row],[Date]]),"New High","Repeat")</f>
        <v>Repeat</v>
      </c>
      <c r="K2833" s="27" t="str">
        <f>IF(StockData[[#This Row],[Spread]]&lt;5,"Low",IF(StockData[[#This Row],[Spread]]&lt;=15,"Medium","High"))</f>
        <v>High</v>
      </c>
      <c r="L2833" s="27" t="str">
        <f>IF(StockData[[#This Row],[Spread]] &gt; AVERAGE(StockData[Spread]) * 1.2, "High", IF(StockData[[#This Row],[Spread]] &lt; AVERAGE(StockData[Spread]) * 0.8, "Low", "Medium"))</f>
        <v>High</v>
      </c>
      <c r="M2833" s="13">
        <f>(StockData[[#This Row],[close]] - StockData[[#This Row],[open]] )/ StockData[[#This Row],[open]]</f>
        <v>-4.169749727965185E-2</v>
      </c>
      <c r="N2833" s="27">
        <f>IF(StockData[[#This Row],[change%]] &gt; 0.02, 0.9, IF(StockData[[#This Row],[change%]] &lt; -0.02, -0.9, 0))</f>
        <v>-0.9</v>
      </c>
      <c r="O2833" s="27" t="str">
        <f>IF(StockData[[#This Row],[sentiment score]] &gt; 0.5, "Positive", IF(StockData[[#This Row],[sentiment score]] &lt; -0.5, "Negative", "Neutral"))</f>
        <v>Negative</v>
      </c>
    </row>
    <row r="2834" spans="1:15" x14ac:dyDescent="0.3">
      <c r="A2834" s="1">
        <v>41719</v>
      </c>
      <c r="B2834" s="2">
        <v>236.02</v>
      </c>
      <c r="C2834" s="2">
        <v>236.2</v>
      </c>
      <c r="D2834" s="2">
        <v>227.5</v>
      </c>
      <c r="E2834" s="2">
        <v>228.89</v>
      </c>
      <c r="F2834" s="2">
        <v>8216900</v>
      </c>
      <c r="G2834" s="27" t="str">
        <f>TEXT(StockData[[#This Row],[Date]],"dddd")</f>
        <v>Friday</v>
      </c>
      <c r="H2834" s="27" t="str">
        <f>TEXT(StockData[[#This Row],[Date]],"mmm yyyy")</f>
        <v>Mar 2014</v>
      </c>
      <c r="I2834" s="2">
        <f>StockData[[#This Row],[high]] - StockData[[#This Row],[low]]</f>
        <v>8.6999999999999886</v>
      </c>
      <c r="J2834" s="27" t="str">
        <f>IF(StockData[[#This Row],[high]]=_xlfn.MAXIFS(StockData[high],StockData[Date],"&lt;="&amp;StockData[[#This Row],[Date]]),"New High","Repeat")</f>
        <v>Repeat</v>
      </c>
      <c r="K2834" s="27" t="str">
        <f>IF(StockData[[#This Row],[Spread]]&lt;5,"Low",IF(StockData[[#This Row],[Spread]]&lt;=15,"Medium","High"))</f>
        <v>Medium</v>
      </c>
      <c r="L2834" s="27" t="str">
        <f>IF(StockData[[#This Row],[Spread]] &gt; AVERAGE(StockData[Spread]) * 1.2, "High", IF(StockData[[#This Row],[Spread]] &lt; AVERAGE(StockData[Spread]) * 0.8, "Low", "Medium"))</f>
        <v>Low</v>
      </c>
      <c r="M2834" s="13">
        <f>(StockData[[#This Row],[close]] - StockData[[#This Row],[open]] )/ StockData[[#This Row],[open]]</f>
        <v>-3.020930429624618E-2</v>
      </c>
      <c r="N2834" s="27">
        <f>IF(StockData[[#This Row],[change%]] &gt; 0.02, 0.9, IF(StockData[[#This Row],[change%]] &lt; -0.02, -0.9, 0))</f>
        <v>-0.9</v>
      </c>
      <c r="O2834" s="27" t="str">
        <f>IF(StockData[[#This Row],[sentiment score]] &gt; 0.5, "Positive", IF(StockData[[#This Row],[sentiment score]] &lt; -0.5, "Negative", "Neutral"))</f>
        <v>Negative</v>
      </c>
    </row>
    <row r="2835" spans="1:15" x14ac:dyDescent="0.3">
      <c r="A2835" s="1">
        <v>41718</v>
      </c>
      <c r="B2835" s="2">
        <v>236.16</v>
      </c>
      <c r="C2835" s="2">
        <v>239.25</v>
      </c>
      <c r="D2835" s="2">
        <v>233.36</v>
      </c>
      <c r="E2835" s="2">
        <v>234.91</v>
      </c>
      <c r="F2835" s="2">
        <v>3817900</v>
      </c>
      <c r="G2835" s="27" t="str">
        <f>TEXT(StockData[[#This Row],[Date]],"dddd")</f>
        <v>Thursday</v>
      </c>
      <c r="H2835" s="27" t="str">
        <f>TEXT(StockData[[#This Row],[Date]],"mmm yyyy")</f>
        <v>Mar 2014</v>
      </c>
      <c r="I2835" s="2">
        <f>StockData[[#This Row],[high]] - StockData[[#This Row],[low]]</f>
        <v>5.8899999999999864</v>
      </c>
      <c r="J2835" s="27" t="str">
        <f>IF(StockData[[#This Row],[high]]=_xlfn.MAXIFS(StockData[high],StockData[Date],"&lt;="&amp;StockData[[#This Row],[Date]]),"New High","Repeat")</f>
        <v>Repeat</v>
      </c>
      <c r="K2835" s="27" t="str">
        <f>IF(StockData[[#This Row],[Spread]]&lt;5,"Low",IF(StockData[[#This Row],[Spread]]&lt;=15,"Medium","High"))</f>
        <v>Medium</v>
      </c>
      <c r="L2835" s="27" t="str">
        <f>IF(StockData[[#This Row],[Spread]] &gt; AVERAGE(StockData[Spread]) * 1.2, "High", IF(StockData[[#This Row],[Spread]] &lt; AVERAGE(StockData[Spread]) * 0.8, "Low", "Medium"))</f>
        <v>Low</v>
      </c>
      <c r="M2835" s="13">
        <f>(StockData[[#This Row],[close]] - StockData[[#This Row],[open]] )/ StockData[[#This Row],[open]]</f>
        <v>-5.2930216802168023E-3</v>
      </c>
      <c r="N2835" s="27">
        <f>IF(StockData[[#This Row],[change%]] &gt; 0.02, 0.9, IF(StockData[[#This Row],[change%]] &lt; -0.02, -0.9, 0))</f>
        <v>0</v>
      </c>
      <c r="O2835" s="27" t="str">
        <f>IF(StockData[[#This Row],[sentiment score]] &gt; 0.5, "Positive", IF(StockData[[#This Row],[sentiment score]] &lt; -0.5, "Negative", "Neutral"))</f>
        <v>Neutral</v>
      </c>
    </row>
    <row r="2836" spans="1:15" x14ac:dyDescent="0.3">
      <c r="A2836" s="1">
        <v>41717</v>
      </c>
      <c r="B2836" s="2">
        <v>241.39</v>
      </c>
      <c r="C2836" s="2">
        <v>241.55</v>
      </c>
      <c r="D2836" s="2">
        <v>233.51</v>
      </c>
      <c r="E2836" s="2">
        <v>235.84</v>
      </c>
      <c r="F2836" s="2">
        <v>5071300</v>
      </c>
      <c r="G2836" s="27" t="str">
        <f>TEXT(StockData[[#This Row],[Date]],"dddd")</f>
        <v>Wednesday</v>
      </c>
      <c r="H2836" s="27" t="str">
        <f>TEXT(StockData[[#This Row],[Date]],"mmm yyyy")</f>
        <v>Mar 2014</v>
      </c>
      <c r="I2836" s="2">
        <f>StockData[[#This Row],[high]] - StockData[[#This Row],[low]]</f>
        <v>8.0400000000000205</v>
      </c>
      <c r="J2836" s="27" t="str">
        <f>IF(StockData[[#This Row],[high]]=_xlfn.MAXIFS(StockData[high],StockData[Date],"&lt;="&amp;StockData[[#This Row],[Date]]),"New High","Repeat")</f>
        <v>Repeat</v>
      </c>
      <c r="K2836" s="27" t="str">
        <f>IF(StockData[[#This Row],[Spread]]&lt;5,"Low",IF(StockData[[#This Row],[Spread]]&lt;=15,"Medium","High"))</f>
        <v>Medium</v>
      </c>
      <c r="L2836" s="27" t="str">
        <f>IF(StockData[[#This Row],[Spread]] &gt; AVERAGE(StockData[Spread]) * 1.2, "High", IF(StockData[[#This Row],[Spread]] &lt; AVERAGE(StockData[Spread]) * 0.8, "Low", "Medium"))</f>
        <v>Low</v>
      </c>
      <c r="M2836" s="13">
        <f>(StockData[[#This Row],[close]] - StockData[[#This Row],[open]] )/ StockData[[#This Row],[open]]</f>
        <v>-2.2991838932847189E-2</v>
      </c>
      <c r="N2836" s="27">
        <f>IF(StockData[[#This Row],[change%]] &gt; 0.02, 0.9, IF(StockData[[#This Row],[change%]] &lt; -0.02, -0.9, 0))</f>
        <v>-0.9</v>
      </c>
      <c r="O2836" s="27" t="str">
        <f>IF(StockData[[#This Row],[sentiment score]] &gt; 0.5, "Positive", IF(StockData[[#This Row],[sentiment score]] &lt; -0.5, "Negative", "Neutral"))</f>
        <v>Negative</v>
      </c>
    </row>
    <row r="2837" spans="1:15" x14ac:dyDescent="0.3">
      <c r="A2837" s="1">
        <v>41716</v>
      </c>
      <c r="B2837" s="2">
        <v>236.95</v>
      </c>
      <c r="C2837" s="2">
        <v>241.5</v>
      </c>
      <c r="D2837" s="2">
        <v>235.02</v>
      </c>
      <c r="E2837" s="2">
        <v>240.04</v>
      </c>
      <c r="F2837" s="2">
        <v>6242300</v>
      </c>
      <c r="G2837" s="27" t="str">
        <f>TEXT(StockData[[#This Row],[Date]],"dddd")</f>
        <v>Tuesday</v>
      </c>
      <c r="H2837" s="27" t="str">
        <f>TEXT(StockData[[#This Row],[Date]],"mmm yyyy")</f>
        <v>Mar 2014</v>
      </c>
      <c r="I2837" s="2">
        <f>StockData[[#This Row],[high]] - StockData[[#This Row],[low]]</f>
        <v>6.4799999999999898</v>
      </c>
      <c r="J2837" s="27" t="str">
        <f>IF(StockData[[#This Row],[high]]=_xlfn.MAXIFS(StockData[high],StockData[Date],"&lt;="&amp;StockData[[#This Row],[Date]]),"New High","Repeat")</f>
        <v>Repeat</v>
      </c>
      <c r="K2837" s="27" t="str">
        <f>IF(StockData[[#This Row],[Spread]]&lt;5,"Low",IF(StockData[[#This Row],[Spread]]&lt;=15,"Medium","High"))</f>
        <v>Medium</v>
      </c>
      <c r="L2837" s="27" t="str">
        <f>IF(StockData[[#This Row],[Spread]] &gt; AVERAGE(StockData[Spread]) * 1.2, "High", IF(StockData[[#This Row],[Spread]] &lt; AVERAGE(StockData[Spread]) * 0.8, "Low", "Medium"))</f>
        <v>Low</v>
      </c>
      <c r="M2837" s="13">
        <f>(StockData[[#This Row],[close]] - StockData[[#This Row],[open]] )/ StockData[[#This Row],[open]]</f>
        <v>1.3040725891538315E-2</v>
      </c>
      <c r="N2837" s="27">
        <f>IF(StockData[[#This Row],[change%]] &gt; 0.02, 0.9, IF(StockData[[#This Row],[change%]] &lt; -0.02, -0.9, 0))</f>
        <v>0</v>
      </c>
      <c r="O2837" s="27" t="str">
        <f>IF(StockData[[#This Row],[sentiment score]] &gt; 0.5, "Positive", IF(StockData[[#This Row],[sentiment score]] &lt; -0.5, "Negative", "Neutral"))</f>
        <v>Neutral</v>
      </c>
    </row>
    <row r="2838" spans="1:15" x14ac:dyDescent="0.3">
      <c r="A2838" s="1">
        <v>41715</v>
      </c>
      <c r="B2838" s="2">
        <v>234.95</v>
      </c>
      <c r="C2838" s="2">
        <v>237.93</v>
      </c>
      <c r="D2838" s="2">
        <v>230.5</v>
      </c>
      <c r="E2838" s="2">
        <v>233.98</v>
      </c>
      <c r="F2838" s="2">
        <v>5912600</v>
      </c>
      <c r="G2838" s="27" t="str">
        <f>TEXT(StockData[[#This Row],[Date]],"dddd")</f>
        <v>Monday</v>
      </c>
      <c r="H2838" s="27" t="str">
        <f>TEXT(StockData[[#This Row],[Date]],"mmm yyyy")</f>
        <v>Mar 2014</v>
      </c>
      <c r="I2838" s="2">
        <f>StockData[[#This Row],[high]] - StockData[[#This Row],[low]]</f>
        <v>7.4300000000000068</v>
      </c>
      <c r="J2838" s="27" t="str">
        <f>IF(StockData[[#This Row],[high]]=_xlfn.MAXIFS(StockData[high],StockData[Date],"&lt;="&amp;StockData[[#This Row],[Date]]),"New High","Repeat")</f>
        <v>Repeat</v>
      </c>
      <c r="K2838" s="27" t="str">
        <f>IF(StockData[[#This Row],[Spread]]&lt;5,"Low",IF(StockData[[#This Row],[Spread]]&lt;=15,"Medium","High"))</f>
        <v>Medium</v>
      </c>
      <c r="L2838" s="27" t="str">
        <f>IF(StockData[[#This Row],[Spread]] &gt; AVERAGE(StockData[Spread]) * 1.2, "High", IF(StockData[[#This Row],[Spread]] &lt; AVERAGE(StockData[Spread]) * 0.8, "Low", "Medium"))</f>
        <v>Low</v>
      </c>
      <c r="M2838" s="13">
        <f>(StockData[[#This Row],[close]] - StockData[[#This Row],[open]] )/ StockData[[#This Row],[open]]</f>
        <v>-4.1285379868056986E-3</v>
      </c>
      <c r="N2838" s="27">
        <f>IF(StockData[[#This Row],[change%]] &gt; 0.02, 0.9, IF(StockData[[#This Row],[change%]] &lt; -0.02, -0.9, 0))</f>
        <v>0</v>
      </c>
      <c r="O2838" s="27" t="str">
        <f>IF(StockData[[#This Row],[sentiment score]] &gt; 0.5, "Positive", IF(StockData[[#This Row],[sentiment score]] &lt; -0.5, "Negative", "Neutral"))</f>
        <v>Neutral</v>
      </c>
    </row>
    <row r="2839" spans="1:15" x14ac:dyDescent="0.3">
      <c r="A2839" s="1">
        <v>41712</v>
      </c>
      <c r="B2839" s="2">
        <v>235.29</v>
      </c>
      <c r="C2839" s="2">
        <v>236.9365</v>
      </c>
      <c r="D2839" s="2">
        <v>228.32</v>
      </c>
      <c r="E2839" s="2">
        <v>230.97</v>
      </c>
      <c r="F2839" s="2">
        <v>8289700</v>
      </c>
      <c r="G2839" s="27" t="str">
        <f>TEXT(StockData[[#This Row],[Date]],"dddd")</f>
        <v>Friday</v>
      </c>
      <c r="H2839" s="27" t="str">
        <f>TEXT(StockData[[#This Row],[Date]],"mmm yyyy")</f>
        <v>Mar 2014</v>
      </c>
      <c r="I2839" s="2">
        <f>StockData[[#This Row],[high]] - StockData[[#This Row],[low]]</f>
        <v>8.616500000000002</v>
      </c>
      <c r="J2839" s="27" t="str">
        <f>IF(StockData[[#This Row],[high]]=_xlfn.MAXIFS(StockData[high],StockData[Date],"&lt;="&amp;StockData[[#This Row],[Date]]),"New High","Repeat")</f>
        <v>Repeat</v>
      </c>
      <c r="K2839" s="27" t="str">
        <f>IF(StockData[[#This Row],[Spread]]&lt;5,"Low",IF(StockData[[#This Row],[Spread]]&lt;=15,"Medium","High"))</f>
        <v>Medium</v>
      </c>
      <c r="L2839" s="27" t="str">
        <f>IF(StockData[[#This Row],[Spread]] &gt; AVERAGE(StockData[Spread]) * 1.2, "High", IF(StockData[[#This Row],[Spread]] &lt; AVERAGE(StockData[Spread]) * 0.8, "Low", "Medium"))</f>
        <v>Low</v>
      </c>
      <c r="M2839" s="13">
        <f>(StockData[[#This Row],[close]] - StockData[[#This Row],[open]] )/ StockData[[#This Row],[open]]</f>
        <v>-1.8360321305622821E-2</v>
      </c>
      <c r="N2839" s="27">
        <f>IF(StockData[[#This Row],[change%]] &gt; 0.02, 0.9, IF(StockData[[#This Row],[change%]] &lt; -0.02, -0.9, 0))</f>
        <v>0</v>
      </c>
      <c r="O2839" s="27" t="str">
        <f>IF(StockData[[#This Row],[sentiment score]] &gt; 0.5, "Positive", IF(StockData[[#This Row],[sentiment score]] &lt; -0.5, "Negative", "Neutral"))</f>
        <v>Neutral</v>
      </c>
    </row>
    <row r="2840" spans="1:15" x14ac:dyDescent="0.3">
      <c r="A2840" s="1">
        <v>41711</v>
      </c>
      <c r="B2840" s="2">
        <v>243.79</v>
      </c>
      <c r="C2840" s="2">
        <v>244.19</v>
      </c>
      <c r="D2840" s="2">
        <v>234</v>
      </c>
      <c r="E2840" s="2">
        <v>237.79</v>
      </c>
      <c r="F2840" s="2">
        <v>6236300</v>
      </c>
      <c r="G2840" s="27" t="str">
        <f>TEXT(StockData[[#This Row],[Date]],"dddd")</f>
        <v>Thursday</v>
      </c>
      <c r="H2840" s="27" t="str">
        <f>TEXT(StockData[[#This Row],[Date]],"mmm yyyy")</f>
        <v>Mar 2014</v>
      </c>
      <c r="I2840" s="2">
        <f>StockData[[#This Row],[high]] - StockData[[#This Row],[low]]</f>
        <v>10.189999999999998</v>
      </c>
      <c r="J2840" s="27" t="str">
        <f>IF(StockData[[#This Row],[high]]=_xlfn.MAXIFS(StockData[high],StockData[Date],"&lt;="&amp;StockData[[#This Row],[Date]]),"New High","Repeat")</f>
        <v>Repeat</v>
      </c>
      <c r="K2840" s="27" t="str">
        <f>IF(StockData[[#This Row],[Spread]]&lt;5,"Low",IF(StockData[[#This Row],[Spread]]&lt;=15,"Medium","High"))</f>
        <v>Medium</v>
      </c>
      <c r="L2840" s="27" t="str">
        <f>IF(StockData[[#This Row],[Spread]] &gt; AVERAGE(StockData[Spread]) * 1.2, "High", IF(StockData[[#This Row],[Spread]] &lt; AVERAGE(StockData[Spread]) * 0.8, "Low", "Medium"))</f>
        <v>Low</v>
      </c>
      <c r="M2840" s="13">
        <f>(StockData[[#This Row],[close]] - StockData[[#This Row],[open]] )/ StockData[[#This Row],[open]]</f>
        <v>-2.4611345830427827E-2</v>
      </c>
      <c r="N2840" s="27">
        <f>IF(StockData[[#This Row],[change%]] &gt; 0.02, 0.9, IF(StockData[[#This Row],[change%]] &lt; -0.02, -0.9, 0))</f>
        <v>-0.9</v>
      </c>
      <c r="O2840" s="27" t="str">
        <f>IF(StockData[[#This Row],[sentiment score]] &gt; 0.5, "Positive", IF(StockData[[#This Row],[sentiment score]] &lt; -0.5, "Negative", "Neutral"))</f>
        <v>Negative</v>
      </c>
    </row>
    <row r="2841" spans="1:15" x14ac:dyDescent="0.3">
      <c r="A2841" s="1">
        <v>41710</v>
      </c>
      <c r="B2841" s="2">
        <v>231.5</v>
      </c>
      <c r="C2841" s="2">
        <v>247.5</v>
      </c>
      <c r="D2841" s="2">
        <v>231.11</v>
      </c>
      <c r="E2841" s="2">
        <v>241.49</v>
      </c>
      <c r="F2841" s="2">
        <v>9754400</v>
      </c>
      <c r="G2841" s="27" t="str">
        <f>TEXT(StockData[[#This Row],[Date]],"dddd")</f>
        <v>Wednesday</v>
      </c>
      <c r="H2841" s="27" t="str">
        <f>TEXT(StockData[[#This Row],[Date]],"mmm yyyy")</f>
        <v>Mar 2014</v>
      </c>
      <c r="I2841" s="2">
        <f>StockData[[#This Row],[high]] - StockData[[#This Row],[low]]</f>
        <v>16.389999999999986</v>
      </c>
      <c r="J2841" s="27" t="str">
        <f>IF(StockData[[#This Row],[high]]=_xlfn.MAXIFS(StockData[high],StockData[Date],"&lt;="&amp;StockData[[#This Row],[Date]]),"New High","Repeat")</f>
        <v>Repeat</v>
      </c>
      <c r="K2841" s="27" t="str">
        <f>IF(StockData[[#This Row],[Spread]]&lt;5,"Low",IF(StockData[[#This Row],[Spread]]&lt;=15,"Medium","High"))</f>
        <v>High</v>
      </c>
      <c r="L2841" s="27" t="str">
        <f>IF(StockData[[#This Row],[Spread]] &gt; AVERAGE(StockData[Spread]) * 1.2, "High", IF(StockData[[#This Row],[Spread]] &lt; AVERAGE(StockData[Spread]) * 0.8, "Low", "Medium"))</f>
        <v>High</v>
      </c>
      <c r="M2841" s="13">
        <f>(StockData[[#This Row],[close]] - StockData[[#This Row],[open]] )/ StockData[[#This Row],[open]]</f>
        <v>4.3153347732181463E-2</v>
      </c>
      <c r="N2841" s="27">
        <f>IF(StockData[[#This Row],[change%]] &gt; 0.02, 0.9, IF(StockData[[#This Row],[change%]] &lt; -0.02, -0.9, 0))</f>
        <v>0.9</v>
      </c>
      <c r="O2841" s="27" t="str">
        <f>IF(StockData[[#This Row],[sentiment score]] &gt; 0.5, "Positive", IF(StockData[[#This Row],[sentiment score]] &lt; -0.5, "Negative", "Neutral"))</f>
        <v>Positive</v>
      </c>
    </row>
    <row r="2842" spans="1:15" x14ac:dyDescent="0.3">
      <c r="A2842" s="1">
        <v>41709</v>
      </c>
      <c r="B2842" s="2">
        <v>236.5</v>
      </c>
      <c r="C2842" s="2">
        <v>244.6</v>
      </c>
      <c r="D2842" s="2">
        <v>232.42619999999999</v>
      </c>
      <c r="E2842" s="2">
        <v>234.41</v>
      </c>
      <c r="F2842" s="2">
        <v>8810100</v>
      </c>
      <c r="G2842" s="27" t="str">
        <f>TEXT(StockData[[#This Row],[Date]],"dddd")</f>
        <v>Tuesday</v>
      </c>
      <c r="H2842" s="27" t="str">
        <f>TEXT(StockData[[#This Row],[Date]],"mmm yyyy")</f>
        <v>Mar 2014</v>
      </c>
      <c r="I2842" s="2">
        <f>StockData[[#This Row],[high]] - StockData[[#This Row],[low]]</f>
        <v>12.1738</v>
      </c>
      <c r="J2842" s="27" t="str">
        <f>IF(StockData[[#This Row],[high]]=_xlfn.MAXIFS(StockData[high],StockData[Date],"&lt;="&amp;StockData[[#This Row],[Date]]),"New High","Repeat")</f>
        <v>Repeat</v>
      </c>
      <c r="K2842" s="27" t="str">
        <f>IF(StockData[[#This Row],[Spread]]&lt;5,"Low",IF(StockData[[#This Row],[Spread]]&lt;=15,"Medium","High"))</f>
        <v>Medium</v>
      </c>
      <c r="L2842" s="27" t="str">
        <f>IF(StockData[[#This Row],[Spread]] &gt; AVERAGE(StockData[Spread]) * 1.2, "High", IF(StockData[[#This Row],[Spread]] &lt; AVERAGE(StockData[Spread]) * 0.8, "Low", "Medium"))</f>
        <v>Medium</v>
      </c>
      <c r="M2842" s="13">
        <f>(StockData[[#This Row],[close]] - StockData[[#This Row],[open]] )/ StockData[[#This Row],[open]]</f>
        <v>-8.8372093023255955E-3</v>
      </c>
      <c r="N2842" s="27">
        <f>IF(StockData[[#This Row],[change%]] &gt; 0.02, 0.9, IF(StockData[[#This Row],[change%]] &lt; -0.02, -0.9, 0))</f>
        <v>0</v>
      </c>
      <c r="O2842" s="27" t="str">
        <f>IF(StockData[[#This Row],[sentiment score]] &gt; 0.5, "Positive", IF(StockData[[#This Row],[sentiment score]] &lt; -0.5, "Negative", "Neutral"))</f>
        <v>Neutral</v>
      </c>
    </row>
    <row r="2843" spans="1:15" x14ac:dyDescent="0.3">
      <c r="A2843" s="1">
        <v>41708</v>
      </c>
      <c r="B2843" s="2">
        <v>242.7</v>
      </c>
      <c r="C2843" s="2">
        <v>243</v>
      </c>
      <c r="D2843" s="2">
        <v>236.06</v>
      </c>
      <c r="E2843" s="2">
        <v>238.84</v>
      </c>
      <c r="F2843" s="2">
        <v>7728100</v>
      </c>
      <c r="G2843" s="27" t="str">
        <f>TEXT(StockData[[#This Row],[Date]],"dddd")</f>
        <v>Monday</v>
      </c>
      <c r="H2843" s="27" t="str">
        <f>TEXT(StockData[[#This Row],[Date]],"mmm yyyy")</f>
        <v>Mar 2014</v>
      </c>
      <c r="I2843" s="2">
        <f>StockData[[#This Row],[high]] - StockData[[#This Row],[low]]</f>
        <v>6.9399999999999977</v>
      </c>
      <c r="J2843" s="27" t="str">
        <f>IF(StockData[[#This Row],[high]]=_xlfn.MAXIFS(StockData[high],StockData[Date],"&lt;="&amp;StockData[[#This Row],[Date]]),"New High","Repeat")</f>
        <v>Repeat</v>
      </c>
      <c r="K2843" s="27" t="str">
        <f>IF(StockData[[#This Row],[Spread]]&lt;5,"Low",IF(StockData[[#This Row],[Spread]]&lt;=15,"Medium","High"))</f>
        <v>Medium</v>
      </c>
      <c r="L2843" s="27" t="str">
        <f>IF(StockData[[#This Row],[Spread]] &gt; AVERAGE(StockData[Spread]) * 1.2, "High", IF(StockData[[#This Row],[Spread]] &lt; AVERAGE(StockData[Spread]) * 0.8, "Low", "Medium"))</f>
        <v>Low</v>
      </c>
      <c r="M2843" s="13">
        <f>(StockData[[#This Row],[close]] - StockData[[#This Row],[open]] )/ StockData[[#This Row],[open]]</f>
        <v>-1.5904408735063803E-2</v>
      </c>
      <c r="N2843" s="27">
        <f>IF(StockData[[#This Row],[change%]] &gt; 0.02, 0.9, IF(StockData[[#This Row],[change%]] &lt; -0.02, -0.9, 0))</f>
        <v>0</v>
      </c>
      <c r="O2843" s="27" t="str">
        <f>IF(StockData[[#This Row],[sentiment score]] &gt; 0.5, "Positive", IF(StockData[[#This Row],[sentiment score]] &lt; -0.5, "Negative", "Neutral"))</f>
        <v>Neutral</v>
      </c>
    </row>
    <row r="2844" spans="1:15" x14ac:dyDescent="0.3">
      <c r="A2844" s="1">
        <v>41705</v>
      </c>
      <c r="B2844" s="2">
        <v>252.94</v>
      </c>
      <c r="C2844" s="2">
        <v>254.85</v>
      </c>
      <c r="D2844" s="2">
        <v>244.41</v>
      </c>
      <c r="E2844" s="2">
        <v>246.21</v>
      </c>
      <c r="F2844" s="2">
        <v>7812300</v>
      </c>
      <c r="G2844" s="27" t="str">
        <f>TEXT(StockData[[#This Row],[Date]],"dddd")</f>
        <v>Friday</v>
      </c>
      <c r="H2844" s="27" t="str">
        <f>TEXT(StockData[[#This Row],[Date]],"mmm yyyy")</f>
        <v>Mar 2014</v>
      </c>
      <c r="I2844" s="2">
        <f>StockData[[#This Row],[high]] - StockData[[#This Row],[low]]</f>
        <v>10.439999999999998</v>
      </c>
      <c r="J2844" s="27" t="str">
        <f>IF(StockData[[#This Row],[high]]=_xlfn.MAXIFS(StockData[high],StockData[Date],"&lt;="&amp;StockData[[#This Row],[Date]]),"New High","Repeat")</f>
        <v>Repeat</v>
      </c>
      <c r="K2844" s="27" t="str">
        <f>IF(StockData[[#This Row],[Spread]]&lt;5,"Low",IF(StockData[[#This Row],[Spread]]&lt;=15,"Medium","High"))</f>
        <v>Medium</v>
      </c>
      <c r="L2844" s="27" t="str">
        <f>IF(StockData[[#This Row],[Spread]] &gt; AVERAGE(StockData[Spread]) * 1.2, "High", IF(StockData[[#This Row],[Spread]] &lt; AVERAGE(StockData[Spread]) * 0.8, "Low", "Medium"))</f>
        <v>Low</v>
      </c>
      <c r="M2844" s="13">
        <f>(StockData[[#This Row],[close]] - StockData[[#This Row],[open]] )/ StockData[[#This Row],[open]]</f>
        <v>-2.6607100498141811E-2</v>
      </c>
      <c r="N2844" s="27">
        <f>IF(StockData[[#This Row],[change%]] &gt; 0.02, 0.9, IF(StockData[[#This Row],[change%]] &lt; -0.02, -0.9, 0))</f>
        <v>-0.9</v>
      </c>
      <c r="O2844" s="27" t="str">
        <f>IF(StockData[[#This Row],[sentiment score]] &gt; 0.5, "Positive", IF(StockData[[#This Row],[sentiment score]] &lt; -0.5, "Negative", "Neutral"))</f>
        <v>Negative</v>
      </c>
    </row>
    <row r="2845" spans="1:15" x14ac:dyDescent="0.3">
      <c r="A2845" s="1">
        <v>41704</v>
      </c>
      <c r="B2845" s="2">
        <v>254.14</v>
      </c>
      <c r="C2845" s="2">
        <v>257.5</v>
      </c>
      <c r="D2845" s="2">
        <v>249.45</v>
      </c>
      <c r="E2845" s="2">
        <v>252.94</v>
      </c>
      <c r="F2845" s="2">
        <v>7361100</v>
      </c>
      <c r="G2845" s="27" t="str">
        <f>TEXT(StockData[[#This Row],[Date]],"dddd")</f>
        <v>Thursday</v>
      </c>
      <c r="H2845" s="27" t="str">
        <f>TEXT(StockData[[#This Row],[Date]],"mmm yyyy")</f>
        <v>Mar 2014</v>
      </c>
      <c r="I2845" s="2">
        <f>StockData[[#This Row],[high]] - StockData[[#This Row],[low]]</f>
        <v>8.0500000000000114</v>
      </c>
      <c r="J2845" s="27" t="str">
        <f>IF(StockData[[#This Row],[high]]=_xlfn.MAXIFS(StockData[high],StockData[Date],"&lt;="&amp;StockData[[#This Row],[Date]]),"New High","Repeat")</f>
        <v>Repeat</v>
      </c>
      <c r="K2845" s="27" t="str">
        <f>IF(StockData[[#This Row],[Spread]]&lt;5,"Low",IF(StockData[[#This Row],[Spread]]&lt;=15,"Medium","High"))</f>
        <v>Medium</v>
      </c>
      <c r="L2845" s="27" t="str">
        <f>IF(StockData[[#This Row],[Spread]] &gt; AVERAGE(StockData[Spread]) * 1.2, "High", IF(StockData[[#This Row],[Spread]] &lt; AVERAGE(StockData[Spread]) * 0.8, "Low", "Medium"))</f>
        <v>Low</v>
      </c>
      <c r="M2845" s="13">
        <f>(StockData[[#This Row],[close]] - StockData[[#This Row],[open]] )/ StockData[[#This Row],[open]]</f>
        <v>-4.7218068780986409E-3</v>
      </c>
      <c r="N2845" s="27">
        <f>IF(StockData[[#This Row],[change%]] &gt; 0.02, 0.9, IF(StockData[[#This Row],[change%]] &lt; -0.02, -0.9, 0))</f>
        <v>0</v>
      </c>
      <c r="O2845" s="27" t="str">
        <f>IF(StockData[[#This Row],[sentiment score]] &gt; 0.5, "Positive", IF(StockData[[#This Row],[sentiment score]] &lt; -0.5, "Negative", "Neutral"))</f>
        <v>Neutral</v>
      </c>
    </row>
    <row r="2846" spans="1:15" x14ac:dyDescent="0.3">
      <c r="A2846" s="1">
        <v>41703</v>
      </c>
      <c r="B2846" s="2">
        <v>256.72000000000003</v>
      </c>
      <c r="C2846" s="2">
        <v>256.99</v>
      </c>
      <c r="D2846" s="2">
        <v>251.8</v>
      </c>
      <c r="E2846" s="2">
        <v>252.66</v>
      </c>
      <c r="F2846" s="2">
        <v>5935700</v>
      </c>
      <c r="G2846" s="27" t="str">
        <f>TEXT(StockData[[#This Row],[Date]],"dddd")</f>
        <v>Wednesday</v>
      </c>
      <c r="H2846" s="27" t="str">
        <f>TEXT(StockData[[#This Row],[Date]],"mmm yyyy")</f>
        <v>Mar 2014</v>
      </c>
      <c r="I2846" s="2">
        <f>StockData[[#This Row],[high]] - StockData[[#This Row],[low]]</f>
        <v>5.1899999999999977</v>
      </c>
      <c r="J2846" s="27" t="str">
        <f>IF(StockData[[#This Row],[high]]=_xlfn.MAXIFS(StockData[high],StockData[Date],"&lt;="&amp;StockData[[#This Row],[Date]]),"New High","Repeat")</f>
        <v>Repeat</v>
      </c>
      <c r="K2846" s="27" t="str">
        <f>IF(StockData[[#This Row],[Spread]]&lt;5,"Low",IF(StockData[[#This Row],[Spread]]&lt;=15,"Medium","High"))</f>
        <v>Medium</v>
      </c>
      <c r="L2846" s="27" t="str">
        <f>IF(StockData[[#This Row],[Spread]] &gt; AVERAGE(StockData[Spread]) * 1.2, "High", IF(StockData[[#This Row],[Spread]] &lt; AVERAGE(StockData[Spread]) * 0.8, "Low", "Medium"))</f>
        <v>Low</v>
      </c>
      <c r="M2846" s="13">
        <f>(StockData[[#This Row],[close]] - StockData[[#This Row],[open]] )/ StockData[[#This Row],[open]]</f>
        <v>-1.5814895606107941E-2</v>
      </c>
      <c r="N2846" s="27">
        <f>IF(StockData[[#This Row],[change%]] &gt; 0.02, 0.9, IF(StockData[[#This Row],[change%]] &lt; -0.02, -0.9, 0))</f>
        <v>0</v>
      </c>
      <c r="O2846" s="27" t="str">
        <f>IF(StockData[[#This Row],[sentiment score]] &gt; 0.5, "Positive", IF(StockData[[#This Row],[sentiment score]] &lt; -0.5, "Negative", "Neutral"))</f>
        <v>Neutral</v>
      </c>
    </row>
    <row r="2847" spans="1:15" x14ac:dyDescent="0.3">
      <c r="A2847" s="1">
        <v>41702</v>
      </c>
      <c r="B2847" s="2">
        <v>258.48</v>
      </c>
      <c r="C2847" s="2">
        <v>260</v>
      </c>
      <c r="D2847" s="2">
        <v>252.83</v>
      </c>
      <c r="E2847" s="2">
        <v>254.84</v>
      </c>
      <c r="F2847" s="2">
        <v>8745600</v>
      </c>
      <c r="G2847" s="27" t="str">
        <f>TEXT(StockData[[#This Row],[Date]],"dddd")</f>
        <v>Tuesday</v>
      </c>
      <c r="H2847" s="27" t="str">
        <f>TEXT(StockData[[#This Row],[Date]],"mmm yyyy")</f>
        <v>Mar 2014</v>
      </c>
      <c r="I2847" s="2">
        <f>StockData[[#This Row],[high]] - StockData[[#This Row],[low]]</f>
        <v>7.1699999999999875</v>
      </c>
      <c r="J2847" s="27" t="str">
        <f>IF(StockData[[#This Row],[high]]=_xlfn.MAXIFS(StockData[high],StockData[Date],"&lt;="&amp;StockData[[#This Row],[Date]]),"New High","Repeat")</f>
        <v>Repeat</v>
      </c>
      <c r="K2847" s="27" t="str">
        <f>IF(StockData[[#This Row],[Spread]]&lt;5,"Low",IF(StockData[[#This Row],[Spread]]&lt;=15,"Medium","High"))</f>
        <v>Medium</v>
      </c>
      <c r="L2847" s="27" t="str">
        <f>IF(StockData[[#This Row],[Spread]] &gt; AVERAGE(StockData[Spread]) * 1.2, "High", IF(StockData[[#This Row],[Spread]] &lt; AVERAGE(StockData[Spread]) * 0.8, "Low", "Medium"))</f>
        <v>Low</v>
      </c>
      <c r="M2847" s="13">
        <f>(StockData[[#This Row],[close]] - StockData[[#This Row],[open]] )/ StockData[[#This Row],[open]]</f>
        <v>-1.4082327452801047E-2</v>
      </c>
      <c r="N2847" s="27">
        <f>IF(StockData[[#This Row],[change%]] &gt; 0.02, 0.9, IF(StockData[[#This Row],[change%]] &lt; -0.02, -0.9, 0))</f>
        <v>0</v>
      </c>
      <c r="O2847" s="27" t="str">
        <f>IF(StockData[[#This Row],[sentiment score]] &gt; 0.5, "Positive", IF(StockData[[#This Row],[sentiment score]] &lt; -0.5, "Negative", "Neutral"))</f>
        <v>Neutral</v>
      </c>
    </row>
    <row r="2848" spans="1:15" x14ac:dyDescent="0.3">
      <c r="A2848" s="1">
        <v>41701</v>
      </c>
      <c r="B2848" s="2">
        <v>237.26</v>
      </c>
      <c r="C2848" s="2">
        <v>251.65</v>
      </c>
      <c r="D2848" s="2">
        <v>234.99</v>
      </c>
      <c r="E2848" s="2">
        <v>250.56</v>
      </c>
      <c r="F2848" s="2">
        <v>13089300</v>
      </c>
      <c r="G2848" s="27" t="str">
        <f>TEXT(StockData[[#This Row],[Date]],"dddd")</f>
        <v>Monday</v>
      </c>
      <c r="H2848" s="27" t="str">
        <f>TEXT(StockData[[#This Row],[Date]],"mmm yyyy")</f>
        <v>Mar 2014</v>
      </c>
      <c r="I2848" s="2">
        <f>StockData[[#This Row],[high]] - StockData[[#This Row],[low]]</f>
        <v>16.659999999999997</v>
      </c>
      <c r="J2848" s="27" t="str">
        <f>IF(StockData[[#This Row],[high]]=_xlfn.MAXIFS(StockData[high],StockData[Date],"&lt;="&amp;StockData[[#This Row],[Date]]),"New High","Repeat")</f>
        <v>Repeat</v>
      </c>
      <c r="K2848" s="27" t="str">
        <f>IF(StockData[[#This Row],[Spread]]&lt;5,"Low",IF(StockData[[#This Row],[Spread]]&lt;=15,"Medium","High"))</f>
        <v>High</v>
      </c>
      <c r="L2848" s="27" t="str">
        <f>IF(StockData[[#This Row],[Spread]] &gt; AVERAGE(StockData[Spread]) * 1.2, "High", IF(StockData[[#This Row],[Spread]] &lt; AVERAGE(StockData[Spread]) * 0.8, "Low", "Medium"))</f>
        <v>High</v>
      </c>
      <c r="M2848" s="13">
        <f>(StockData[[#This Row],[close]] - StockData[[#This Row],[open]] )/ StockData[[#This Row],[open]]</f>
        <v>5.6056646716682174E-2</v>
      </c>
      <c r="N2848" s="27">
        <f>IF(StockData[[#This Row],[change%]] &gt; 0.02, 0.9, IF(StockData[[#This Row],[change%]] &lt; -0.02, -0.9, 0))</f>
        <v>0.9</v>
      </c>
      <c r="O2848" s="27" t="str">
        <f>IF(StockData[[#This Row],[sentiment score]] &gt; 0.5, "Positive", IF(StockData[[#This Row],[sentiment score]] &lt; -0.5, "Negative", "Neutral"))</f>
        <v>Positive</v>
      </c>
    </row>
    <row r="2849" spans="1:15" x14ac:dyDescent="0.3">
      <c r="A2849" s="1">
        <v>41698</v>
      </c>
      <c r="B2849" s="2">
        <v>249.65</v>
      </c>
      <c r="C2849" s="2">
        <v>252.68</v>
      </c>
      <c r="D2849" s="2">
        <v>242.55</v>
      </c>
      <c r="E2849" s="2">
        <v>244.81</v>
      </c>
      <c r="F2849" s="2">
        <v>14589800</v>
      </c>
      <c r="G2849" s="27" t="str">
        <f>TEXT(StockData[[#This Row],[Date]],"dddd")</f>
        <v>Friday</v>
      </c>
      <c r="H2849" s="27" t="str">
        <f>TEXT(StockData[[#This Row],[Date]],"mmm yyyy")</f>
        <v>Feb 2014</v>
      </c>
      <c r="I2849" s="2">
        <f>StockData[[#This Row],[high]] - StockData[[#This Row],[low]]</f>
        <v>10.129999999999995</v>
      </c>
      <c r="J2849" s="27" t="str">
        <f>IF(StockData[[#This Row],[high]]=_xlfn.MAXIFS(StockData[high],StockData[Date],"&lt;="&amp;StockData[[#This Row],[Date]]),"New High","Repeat")</f>
        <v>Repeat</v>
      </c>
      <c r="K2849" s="27" t="str">
        <f>IF(StockData[[#This Row],[Spread]]&lt;5,"Low",IF(StockData[[#This Row],[Spread]]&lt;=15,"Medium","High"))</f>
        <v>Medium</v>
      </c>
      <c r="L2849" s="27" t="str">
        <f>IF(StockData[[#This Row],[Spread]] &gt; AVERAGE(StockData[Spread]) * 1.2, "High", IF(StockData[[#This Row],[Spread]] &lt; AVERAGE(StockData[Spread]) * 0.8, "Low", "Medium"))</f>
        <v>Low</v>
      </c>
      <c r="M2849" s="13">
        <f>(StockData[[#This Row],[close]] - StockData[[#This Row],[open]] )/ StockData[[#This Row],[open]]</f>
        <v>-1.9387141998798332E-2</v>
      </c>
      <c r="N2849" s="27">
        <f>IF(StockData[[#This Row],[change%]] &gt; 0.02, 0.9, IF(StockData[[#This Row],[change%]] &lt; -0.02, -0.9, 0))</f>
        <v>0</v>
      </c>
      <c r="O2849" s="27" t="str">
        <f>IF(StockData[[#This Row],[sentiment score]] &gt; 0.5, "Positive", IF(StockData[[#This Row],[sentiment score]] &lt; -0.5, "Negative", "Neutral"))</f>
        <v>Neutral</v>
      </c>
    </row>
    <row r="2850" spans="1:15" x14ac:dyDescent="0.3">
      <c r="A2850" s="1">
        <v>41697</v>
      </c>
      <c r="B2850" s="2">
        <v>261.25</v>
      </c>
      <c r="C2850" s="2">
        <v>261.89999999999998</v>
      </c>
      <c r="D2850" s="2">
        <v>248.33</v>
      </c>
      <c r="E2850" s="2">
        <v>252.54</v>
      </c>
      <c r="F2850" s="2">
        <v>17945800</v>
      </c>
      <c r="G2850" s="27" t="str">
        <f>TEXT(StockData[[#This Row],[Date]],"dddd")</f>
        <v>Thursday</v>
      </c>
      <c r="H2850" s="27" t="str">
        <f>TEXT(StockData[[#This Row],[Date]],"mmm yyyy")</f>
        <v>Feb 2014</v>
      </c>
      <c r="I2850" s="2">
        <f>StockData[[#This Row],[high]] - StockData[[#This Row],[low]]</f>
        <v>13.569999999999965</v>
      </c>
      <c r="J2850" s="27" t="str">
        <f>IF(StockData[[#This Row],[high]]=_xlfn.MAXIFS(StockData[high],StockData[Date],"&lt;="&amp;StockData[[#This Row],[Date]]),"New High","Repeat")</f>
        <v>Repeat</v>
      </c>
      <c r="K2850" s="27" t="str">
        <f>IF(StockData[[#This Row],[Spread]]&lt;5,"Low",IF(StockData[[#This Row],[Spread]]&lt;=15,"Medium","High"))</f>
        <v>Medium</v>
      </c>
      <c r="L2850" s="27" t="str">
        <f>IF(StockData[[#This Row],[Spread]] &gt; AVERAGE(StockData[Spread]) * 1.2, "High", IF(StockData[[#This Row],[Spread]] &lt; AVERAGE(StockData[Spread]) * 0.8, "Low", "Medium"))</f>
        <v>Medium</v>
      </c>
      <c r="M2850" s="13">
        <f>(StockData[[#This Row],[close]] - StockData[[#This Row],[open]] )/ StockData[[#This Row],[open]]</f>
        <v>-3.3339712918660315E-2</v>
      </c>
      <c r="N2850" s="27">
        <f>IF(StockData[[#This Row],[change%]] &gt; 0.02, 0.9, IF(StockData[[#This Row],[change%]] &lt; -0.02, -0.9, 0))</f>
        <v>-0.9</v>
      </c>
      <c r="O2850" s="27" t="str">
        <f>IF(StockData[[#This Row],[sentiment score]] &gt; 0.5, "Positive", IF(StockData[[#This Row],[sentiment score]] &lt; -0.5, "Negative", "Neutral"))</f>
        <v>Negative</v>
      </c>
    </row>
    <row r="2851" spans="1:15" x14ac:dyDescent="0.3">
      <c r="A2851" s="1">
        <v>41696</v>
      </c>
      <c r="B2851" s="2">
        <v>258.58</v>
      </c>
      <c r="C2851" s="2">
        <v>265</v>
      </c>
      <c r="D2851" s="2">
        <v>247.5</v>
      </c>
      <c r="E2851" s="2">
        <v>253</v>
      </c>
      <c r="F2851" s="2">
        <v>24604600</v>
      </c>
      <c r="G2851" s="27" t="str">
        <f>TEXT(StockData[[#This Row],[Date]],"dddd")</f>
        <v>Wednesday</v>
      </c>
      <c r="H2851" s="27" t="str">
        <f>TEXT(StockData[[#This Row],[Date]],"mmm yyyy")</f>
        <v>Feb 2014</v>
      </c>
      <c r="I2851" s="2">
        <f>StockData[[#This Row],[high]] - StockData[[#This Row],[low]]</f>
        <v>17.5</v>
      </c>
      <c r="J2851" s="27" t="str">
        <f>IF(StockData[[#This Row],[high]]=_xlfn.MAXIFS(StockData[high],StockData[Date],"&lt;="&amp;StockData[[#This Row],[Date]]),"New High","Repeat")</f>
        <v>New High</v>
      </c>
      <c r="K2851" s="27" t="str">
        <f>IF(StockData[[#This Row],[Spread]]&lt;5,"Low",IF(StockData[[#This Row],[Spread]]&lt;=15,"Medium","High"))</f>
        <v>High</v>
      </c>
      <c r="L2851" s="27" t="str">
        <f>IF(StockData[[#This Row],[Spread]] &gt; AVERAGE(StockData[Spread]) * 1.2, "High", IF(StockData[[#This Row],[Spread]] &lt; AVERAGE(StockData[Spread]) * 0.8, "Low", "Medium"))</f>
        <v>High</v>
      </c>
      <c r="M2851" s="13">
        <f>(StockData[[#This Row],[close]] - StockData[[#This Row],[open]] )/ StockData[[#This Row],[open]]</f>
        <v>-2.1579395158171491E-2</v>
      </c>
      <c r="N2851" s="27">
        <f>IF(StockData[[#This Row],[change%]] &gt; 0.02, 0.9, IF(StockData[[#This Row],[change%]] &lt; -0.02, -0.9, 0))</f>
        <v>-0.9</v>
      </c>
      <c r="O2851" s="27" t="str">
        <f>IF(StockData[[#This Row],[sentiment score]] &gt; 0.5, "Positive", IF(StockData[[#This Row],[sentiment score]] &lt; -0.5, "Negative", "Neutral"))</f>
        <v>Negative</v>
      </c>
    </row>
    <row r="2852" spans="1:15" x14ac:dyDescent="0.3">
      <c r="A2852" s="1">
        <v>41695</v>
      </c>
      <c r="B2852" s="2">
        <v>230</v>
      </c>
      <c r="C2852" s="2">
        <v>259.2</v>
      </c>
      <c r="D2852" s="2">
        <v>228.45</v>
      </c>
      <c r="E2852" s="2">
        <v>248</v>
      </c>
      <c r="F2852" s="2">
        <v>32681700</v>
      </c>
      <c r="G2852" s="27" t="str">
        <f>TEXT(StockData[[#This Row],[Date]],"dddd")</f>
        <v>Tuesday</v>
      </c>
      <c r="H2852" s="27" t="str">
        <f>TEXT(StockData[[#This Row],[Date]],"mmm yyyy")</f>
        <v>Feb 2014</v>
      </c>
      <c r="I2852" s="2">
        <f>StockData[[#This Row],[high]] - StockData[[#This Row],[low]]</f>
        <v>30.75</v>
      </c>
      <c r="J2852" s="27" t="str">
        <f>IF(StockData[[#This Row],[high]]=_xlfn.MAXIFS(StockData[high],StockData[Date],"&lt;="&amp;StockData[[#This Row],[Date]]),"New High","Repeat")</f>
        <v>New High</v>
      </c>
      <c r="K2852" s="27" t="str">
        <f>IF(StockData[[#This Row],[Spread]]&lt;5,"Low",IF(StockData[[#This Row],[Spread]]&lt;=15,"Medium","High"))</f>
        <v>High</v>
      </c>
      <c r="L2852" s="27" t="str">
        <f>IF(StockData[[#This Row],[Spread]] &gt; AVERAGE(StockData[Spread]) * 1.2, "High", IF(StockData[[#This Row],[Spread]] &lt; AVERAGE(StockData[Spread]) * 0.8, "Low", "Medium"))</f>
        <v>High</v>
      </c>
      <c r="M2852" s="13">
        <f>(StockData[[#This Row],[close]] - StockData[[#This Row],[open]] )/ StockData[[#This Row],[open]]</f>
        <v>7.8260869565217397E-2</v>
      </c>
      <c r="N2852" s="27">
        <f>IF(StockData[[#This Row],[change%]] &gt; 0.02, 0.9, IF(StockData[[#This Row],[change%]] &lt; -0.02, -0.9, 0))</f>
        <v>0.9</v>
      </c>
      <c r="O2852" s="27" t="str">
        <f>IF(StockData[[#This Row],[sentiment score]] &gt; 0.5, "Positive", IF(StockData[[#This Row],[sentiment score]] &lt; -0.5, "Negative", "Neutral"))</f>
        <v>Positive</v>
      </c>
    </row>
    <row r="2853" spans="1:15" x14ac:dyDescent="0.3">
      <c r="A2853" s="1">
        <v>41694</v>
      </c>
      <c r="B2853" s="2">
        <v>208.75989999999999</v>
      </c>
      <c r="C2853" s="2">
        <v>218.36</v>
      </c>
      <c r="D2853" s="2">
        <v>208.32</v>
      </c>
      <c r="E2853" s="2">
        <v>217.65</v>
      </c>
      <c r="F2853" s="2">
        <v>8278400</v>
      </c>
      <c r="G2853" s="27" t="str">
        <f>TEXT(StockData[[#This Row],[Date]],"dddd")</f>
        <v>Monday</v>
      </c>
      <c r="H2853" s="27" t="str">
        <f>TEXT(StockData[[#This Row],[Date]],"mmm yyyy")</f>
        <v>Feb 2014</v>
      </c>
      <c r="I2853" s="2">
        <f>StockData[[#This Row],[high]] - StockData[[#This Row],[low]]</f>
        <v>10.04000000000002</v>
      </c>
      <c r="J2853" s="27" t="str">
        <f>IF(StockData[[#This Row],[high]]=_xlfn.MAXIFS(StockData[high],StockData[Date],"&lt;="&amp;StockData[[#This Row],[Date]]),"New High","Repeat")</f>
        <v>New High</v>
      </c>
      <c r="K2853" s="27" t="str">
        <f>IF(StockData[[#This Row],[Spread]]&lt;5,"Low",IF(StockData[[#This Row],[Spread]]&lt;=15,"Medium","High"))</f>
        <v>Medium</v>
      </c>
      <c r="L2853" s="27" t="str">
        <f>IF(StockData[[#This Row],[Spread]] &gt; AVERAGE(StockData[Spread]) * 1.2, "High", IF(StockData[[#This Row],[Spread]] &lt; AVERAGE(StockData[Spread]) * 0.8, "Low", "Medium"))</f>
        <v>Low</v>
      </c>
      <c r="M2853" s="13">
        <f>(StockData[[#This Row],[close]] - StockData[[#This Row],[open]] )/ StockData[[#This Row],[open]]</f>
        <v>4.258528577566869E-2</v>
      </c>
      <c r="N2853" s="27">
        <f>IF(StockData[[#This Row],[change%]] &gt; 0.02, 0.9, IF(StockData[[#This Row],[change%]] &lt; -0.02, -0.9, 0))</f>
        <v>0.9</v>
      </c>
      <c r="O2853" s="27" t="str">
        <f>IF(StockData[[#This Row],[sentiment score]] &gt; 0.5, "Positive", IF(StockData[[#This Row],[sentiment score]] &lt; -0.5, "Negative", "Neutral"))</f>
        <v>Positive</v>
      </c>
    </row>
    <row r="2854" spans="1:15" x14ac:dyDescent="0.3">
      <c r="A2854" s="1">
        <v>41691</v>
      </c>
      <c r="B2854" s="2">
        <v>211.64</v>
      </c>
      <c r="C2854" s="2">
        <v>213.98</v>
      </c>
      <c r="D2854" s="2">
        <v>209.19</v>
      </c>
      <c r="E2854" s="2">
        <v>209.6</v>
      </c>
      <c r="F2854" s="2">
        <v>7818800</v>
      </c>
      <c r="G2854" s="27" t="str">
        <f>TEXT(StockData[[#This Row],[Date]],"dddd")</f>
        <v>Friday</v>
      </c>
      <c r="H2854" s="27" t="str">
        <f>TEXT(StockData[[#This Row],[Date]],"mmm yyyy")</f>
        <v>Feb 2014</v>
      </c>
      <c r="I2854" s="2">
        <f>StockData[[#This Row],[high]] - StockData[[#This Row],[low]]</f>
        <v>4.789999999999992</v>
      </c>
      <c r="J2854" s="27" t="str">
        <f>IF(StockData[[#This Row],[high]]=_xlfn.MAXIFS(StockData[high],StockData[Date],"&lt;="&amp;StockData[[#This Row],[Date]]),"New High","Repeat")</f>
        <v>Repeat</v>
      </c>
      <c r="K2854" s="27" t="str">
        <f>IF(StockData[[#This Row],[Spread]]&lt;5,"Low",IF(StockData[[#This Row],[Spread]]&lt;=15,"Medium","High"))</f>
        <v>Low</v>
      </c>
      <c r="L2854" s="27" t="str">
        <f>IF(StockData[[#This Row],[Spread]] &gt; AVERAGE(StockData[Spread]) * 1.2, "High", IF(StockData[[#This Row],[Spread]] &lt; AVERAGE(StockData[Spread]) * 0.8, "Low", "Medium"))</f>
        <v>Low</v>
      </c>
      <c r="M2854" s="13">
        <f>(StockData[[#This Row],[close]] - StockData[[#This Row],[open]] )/ StockData[[#This Row],[open]]</f>
        <v>-9.6390096390096026E-3</v>
      </c>
      <c r="N2854" s="27">
        <f>IF(StockData[[#This Row],[change%]] &gt; 0.02, 0.9, IF(StockData[[#This Row],[change%]] &lt; -0.02, -0.9, 0))</f>
        <v>0</v>
      </c>
      <c r="O2854" s="27" t="str">
        <f>IF(StockData[[#This Row],[sentiment score]] &gt; 0.5, "Positive", IF(StockData[[#This Row],[sentiment score]] &lt; -0.5, "Negative", "Neutral"))</f>
        <v>Neutral</v>
      </c>
    </row>
    <row r="2855" spans="1:15" x14ac:dyDescent="0.3">
      <c r="A2855" s="1">
        <v>41690</v>
      </c>
      <c r="B2855" s="2">
        <v>215.01</v>
      </c>
      <c r="C2855" s="2">
        <v>215.21</v>
      </c>
      <c r="D2855" s="2">
        <v>206.27</v>
      </c>
      <c r="E2855" s="2">
        <v>209.97</v>
      </c>
      <c r="F2855" s="2">
        <v>18002300</v>
      </c>
      <c r="G2855" s="27" t="str">
        <f>TEXT(StockData[[#This Row],[Date]],"dddd")</f>
        <v>Thursday</v>
      </c>
      <c r="H2855" s="27" t="str">
        <f>TEXT(StockData[[#This Row],[Date]],"mmm yyyy")</f>
        <v>Feb 2014</v>
      </c>
      <c r="I2855" s="2">
        <f>StockData[[#This Row],[high]] - StockData[[#This Row],[low]]</f>
        <v>8.9399999999999977</v>
      </c>
      <c r="J2855" s="27" t="str">
        <f>IF(StockData[[#This Row],[high]]=_xlfn.MAXIFS(StockData[high],StockData[Date],"&lt;="&amp;StockData[[#This Row],[Date]]),"New High","Repeat")</f>
        <v>New High</v>
      </c>
      <c r="K2855" s="27" t="str">
        <f>IF(StockData[[#This Row],[Spread]]&lt;5,"Low",IF(StockData[[#This Row],[Spread]]&lt;=15,"Medium","High"))</f>
        <v>Medium</v>
      </c>
      <c r="L2855" s="27" t="str">
        <f>IF(StockData[[#This Row],[Spread]] &gt; AVERAGE(StockData[Spread]) * 1.2, "High", IF(StockData[[#This Row],[Spread]] &lt; AVERAGE(StockData[Spread]) * 0.8, "Low", "Medium"))</f>
        <v>Low</v>
      </c>
      <c r="M2855" s="13">
        <f>(StockData[[#This Row],[close]] - StockData[[#This Row],[open]] )/ StockData[[#This Row],[open]]</f>
        <v>-2.3440770196734999E-2</v>
      </c>
      <c r="N2855" s="27">
        <f>IF(StockData[[#This Row],[change%]] &gt; 0.02, 0.9, IF(StockData[[#This Row],[change%]] &lt; -0.02, -0.9, 0))</f>
        <v>-0.9</v>
      </c>
      <c r="O2855" s="27" t="str">
        <f>IF(StockData[[#This Row],[sentiment score]] &gt; 0.5, "Positive", IF(StockData[[#This Row],[sentiment score]] &lt; -0.5, "Negative", "Neutral"))</f>
        <v>Negative</v>
      </c>
    </row>
    <row r="2856" spans="1:15" x14ac:dyDescent="0.3">
      <c r="A2856" s="1">
        <v>41689</v>
      </c>
      <c r="B2856" s="2">
        <v>203.7</v>
      </c>
      <c r="C2856" s="2">
        <v>203.7</v>
      </c>
      <c r="D2856" s="2">
        <v>193.41</v>
      </c>
      <c r="E2856" s="2">
        <v>193.64</v>
      </c>
      <c r="F2856" s="2">
        <v>16169000</v>
      </c>
      <c r="G2856" s="27" t="str">
        <f>TEXT(StockData[[#This Row],[Date]],"dddd")</f>
        <v>Wednesday</v>
      </c>
      <c r="H2856" s="27" t="str">
        <f>TEXT(StockData[[#This Row],[Date]],"mmm yyyy")</f>
        <v>Feb 2014</v>
      </c>
      <c r="I2856" s="2">
        <f>StockData[[#This Row],[high]] - StockData[[#This Row],[low]]</f>
        <v>10.289999999999992</v>
      </c>
      <c r="J2856" s="27" t="str">
        <f>IF(StockData[[#This Row],[high]]=_xlfn.MAXIFS(StockData[high],StockData[Date],"&lt;="&amp;StockData[[#This Row],[Date]]),"New High","Repeat")</f>
        <v>Repeat</v>
      </c>
      <c r="K2856" s="27" t="str">
        <f>IF(StockData[[#This Row],[Spread]]&lt;5,"Low",IF(StockData[[#This Row],[Spread]]&lt;=15,"Medium","High"))</f>
        <v>Medium</v>
      </c>
      <c r="L2856" s="27" t="str">
        <f>IF(StockData[[#This Row],[Spread]] &gt; AVERAGE(StockData[Spread]) * 1.2, "High", IF(StockData[[#This Row],[Spread]] &lt; AVERAGE(StockData[Spread]) * 0.8, "Low", "Medium"))</f>
        <v>Low</v>
      </c>
      <c r="M2856" s="13">
        <f>(StockData[[#This Row],[close]] - StockData[[#This Row],[open]] )/ StockData[[#This Row],[open]]</f>
        <v>-4.9386352479135996E-2</v>
      </c>
      <c r="N2856" s="27">
        <f>IF(StockData[[#This Row],[change%]] &gt; 0.02, 0.9, IF(StockData[[#This Row],[change%]] &lt; -0.02, -0.9, 0))</f>
        <v>-0.9</v>
      </c>
      <c r="O2856" s="27" t="str">
        <f>IF(StockData[[#This Row],[sentiment score]] &gt; 0.5, "Positive", IF(StockData[[#This Row],[sentiment score]] &lt; -0.5, "Negative", "Neutral"))</f>
        <v>Negative</v>
      </c>
    </row>
    <row r="2857" spans="1:15" x14ac:dyDescent="0.3">
      <c r="A2857" s="1">
        <v>41688</v>
      </c>
      <c r="B2857" s="2">
        <v>205.244</v>
      </c>
      <c r="C2857" s="2">
        <v>206</v>
      </c>
      <c r="D2857" s="2">
        <v>201.36009999999999</v>
      </c>
      <c r="E2857" s="2">
        <v>203.7</v>
      </c>
      <c r="F2857" s="2">
        <v>9332800</v>
      </c>
      <c r="G2857" s="27" t="str">
        <f>TEXT(StockData[[#This Row],[Date]],"dddd")</f>
        <v>Tuesday</v>
      </c>
      <c r="H2857" s="27" t="str">
        <f>TEXT(StockData[[#This Row],[Date]],"mmm yyyy")</f>
        <v>Feb 2014</v>
      </c>
      <c r="I2857" s="2">
        <f>StockData[[#This Row],[high]] - StockData[[#This Row],[low]]</f>
        <v>4.6399000000000115</v>
      </c>
      <c r="J2857" s="27" t="str">
        <f>IF(StockData[[#This Row],[high]]=_xlfn.MAXIFS(StockData[high],StockData[Date],"&lt;="&amp;StockData[[#This Row],[Date]]),"New High","Repeat")</f>
        <v>New High</v>
      </c>
      <c r="K2857" s="27" t="str">
        <f>IF(StockData[[#This Row],[Spread]]&lt;5,"Low",IF(StockData[[#This Row],[Spread]]&lt;=15,"Medium","High"))</f>
        <v>Low</v>
      </c>
      <c r="L2857" s="27" t="str">
        <f>IF(StockData[[#This Row],[Spread]] &gt; AVERAGE(StockData[Spread]) * 1.2, "High", IF(StockData[[#This Row],[Spread]] &lt; AVERAGE(StockData[Spread]) * 0.8, "Low", "Medium"))</f>
        <v>Low</v>
      </c>
      <c r="M2857" s="13">
        <f>(StockData[[#This Row],[close]] - StockData[[#This Row],[open]] )/ StockData[[#This Row],[open]]</f>
        <v>-7.522753405702535E-3</v>
      </c>
      <c r="N2857" s="27">
        <f>IF(StockData[[#This Row],[change%]] &gt; 0.02, 0.9, IF(StockData[[#This Row],[change%]] &lt; -0.02, -0.9, 0))</f>
        <v>0</v>
      </c>
      <c r="O2857" s="27" t="str">
        <f>IF(StockData[[#This Row],[sentiment score]] &gt; 0.5, "Positive", IF(StockData[[#This Row],[sentiment score]] &lt; -0.5, "Negative", "Neutral"))</f>
        <v>Neutral</v>
      </c>
    </row>
    <row r="2858" spans="1:15" x14ac:dyDescent="0.3">
      <c r="A2858" s="1">
        <v>41684</v>
      </c>
      <c r="B2858" s="2">
        <v>198.1</v>
      </c>
      <c r="C2858" s="2">
        <v>201.88</v>
      </c>
      <c r="D2858" s="2">
        <v>197</v>
      </c>
      <c r="E2858" s="2">
        <v>198.23</v>
      </c>
      <c r="F2858" s="2">
        <v>6158000</v>
      </c>
      <c r="G2858" s="27" t="str">
        <f>TEXT(StockData[[#This Row],[Date]],"dddd")</f>
        <v>Friday</v>
      </c>
      <c r="H2858" s="27" t="str">
        <f>TEXT(StockData[[#This Row],[Date]],"mmm yyyy")</f>
        <v>Feb 2014</v>
      </c>
      <c r="I2858" s="2">
        <f>StockData[[#This Row],[high]] - StockData[[#This Row],[low]]</f>
        <v>4.8799999999999955</v>
      </c>
      <c r="J2858" s="27" t="str">
        <f>IF(StockData[[#This Row],[high]]=_xlfn.MAXIFS(StockData[high],StockData[Date],"&lt;="&amp;StockData[[#This Row],[Date]]),"New High","Repeat")</f>
        <v>Repeat</v>
      </c>
      <c r="K2858" s="27" t="str">
        <f>IF(StockData[[#This Row],[Spread]]&lt;5,"Low",IF(StockData[[#This Row],[Spread]]&lt;=15,"Medium","High"))</f>
        <v>Low</v>
      </c>
      <c r="L2858" s="27" t="str">
        <f>IF(StockData[[#This Row],[Spread]] &gt; AVERAGE(StockData[Spread]) * 1.2, "High", IF(StockData[[#This Row],[Spread]] &lt; AVERAGE(StockData[Spread]) * 0.8, "Low", "Medium"))</f>
        <v>Low</v>
      </c>
      <c r="M2858" s="13">
        <f>(StockData[[#This Row],[close]] - StockData[[#This Row],[open]] )/ StockData[[#This Row],[open]]</f>
        <v>6.5623422513879585E-4</v>
      </c>
      <c r="N2858" s="27">
        <f>IF(StockData[[#This Row],[change%]] &gt; 0.02, 0.9, IF(StockData[[#This Row],[change%]] &lt; -0.02, -0.9, 0))</f>
        <v>0</v>
      </c>
      <c r="O2858" s="27" t="str">
        <f>IF(StockData[[#This Row],[sentiment score]] &gt; 0.5, "Positive", IF(StockData[[#This Row],[sentiment score]] &lt; -0.5, "Negative", "Neutral"))</f>
        <v>Neutral</v>
      </c>
    </row>
    <row r="2859" spans="1:15" x14ac:dyDescent="0.3">
      <c r="A2859" s="1">
        <v>41683</v>
      </c>
      <c r="B2859" s="2">
        <v>193.34</v>
      </c>
      <c r="C2859" s="2">
        <v>202.72</v>
      </c>
      <c r="D2859" s="2">
        <v>193.25</v>
      </c>
      <c r="E2859" s="2">
        <v>199.63</v>
      </c>
      <c r="F2859" s="2">
        <v>8029300</v>
      </c>
      <c r="G2859" s="27" t="str">
        <f>TEXT(StockData[[#This Row],[Date]],"dddd")</f>
        <v>Thursday</v>
      </c>
      <c r="H2859" s="27" t="str">
        <f>TEXT(StockData[[#This Row],[Date]],"mmm yyyy")</f>
        <v>Feb 2014</v>
      </c>
      <c r="I2859" s="2">
        <f>StockData[[#This Row],[high]] - StockData[[#This Row],[low]]</f>
        <v>9.4699999999999989</v>
      </c>
      <c r="J2859" s="27" t="str">
        <f>IF(StockData[[#This Row],[high]]=_xlfn.MAXIFS(StockData[high],StockData[Date],"&lt;="&amp;StockData[[#This Row],[Date]]),"New High","Repeat")</f>
        <v>New High</v>
      </c>
      <c r="K2859" s="27" t="str">
        <f>IF(StockData[[#This Row],[Spread]]&lt;5,"Low",IF(StockData[[#This Row],[Spread]]&lt;=15,"Medium","High"))</f>
        <v>Medium</v>
      </c>
      <c r="L2859" s="27" t="str">
        <f>IF(StockData[[#This Row],[Spread]] &gt; AVERAGE(StockData[Spread]) * 1.2, "High", IF(StockData[[#This Row],[Spread]] &lt; AVERAGE(StockData[Spread]) * 0.8, "Low", "Medium"))</f>
        <v>Low</v>
      </c>
      <c r="M2859" s="13">
        <f>(StockData[[#This Row],[close]] - StockData[[#This Row],[open]] )/ StockData[[#This Row],[open]]</f>
        <v>3.2533360918588973E-2</v>
      </c>
      <c r="N2859" s="27">
        <f>IF(StockData[[#This Row],[change%]] &gt; 0.02, 0.9, IF(StockData[[#This Row],[change%]] &lt; -0.02, -0.9, 0))</f>
        <v>0.9</v>
      </c>
      <c r="O2859" s="27" t="str">
        <f>IF(StockData[[#This Row],[sentiment score]] &gt; 0.5, "Positive", IF(StockData[[#This Row],[sentiment score]] &lt; -0.5, "Negative", "Neutral"))</f>
        <v>Positive</v>
      </c>
    </row>
    <row r="2860" spans="1:15" x14ac:dyDescent="0.3">
      <c r="A2860" s="1">
        <v>41682</v>
      </c>
      <c r="B2860" s="2">
        <v>195.78</v>
      </c>
      <c r="C2860" s="2">
        <v>198.26900000000001</v>
      </c>
      <c r="D2860" s="2">
        <v>194.32</v>
      </c>
      <c r="E2860" s="2">
        <v>195.32</v>
      </c>
      <c r="F2860" s="2">
        <v>5173700</v>
      </c>
      <c r="G2860" s="27" t="str">
        <f>TEXT(StockData[[#This Row],[Date]],"dddd")</f>
        <v>Wednesday</v>
      </c>
      <c r="H2860" s="27" t="str">
        <f>TEXT(StockData[[#This Row],[Date]],"mmm yyyy")</f>
        <v>Feb 2014</v>
      </c>
      <c r="I2860" s="2">
        <f>StockData[[#This Row],[high]] - StockData[[#This Row],[low]]</f>
        <v>3.9490000000000123</v>
      </c>
      <c r="J2860" s="27" t="str">
        <f>IF(StockData[[#This Row],[high]]=_xlfn.MAXIFS(StockData[high],StockData[Date],"&lt;="&amp;StockData[[#This Row],[Date]]),"New High","Repeat")</f>
        <v>Repeat</v>
      </c>
      <c r="K2860" s="27" t="str">
        <f>IF(StockData[[#This Row],[Spread]]&lt;5,"Low",IF(StockData[[#This Row],[Spread]]&lt;=15,"Medium","High"))</f>
        <v>Low</v>
      </c>
      <c r="L2860" s="27" t="str">
        <f>IF(StockData[[#This Row],[Spread]] &gt; AVERAGE(StockData[Spread]) * 1.2, "High", IF(StockData[[#This Row],[Spread]] &lt; AVERAGE(StockData[Spread]) * 0.8, "Low", "Medium"))</f>
        <v>Low</v>
      </c>
      <c r="M2860" s="13">
        <f>(StockData[[#This Row],[close]] - StockData[[#This Row],[open]] )/ StockData[[#This Row],[open]]</f>
        <v>-2.3495760547553781E-3</v>
      </c>
      <c r="N2860" s="27">
        <f>IF(StockData[[#This Row],[change%]] &gt; 0.02, 0.9, IF(StockData[[#This Row],[change%]] &lt; -0.02, -0.9, 0))</f>
        <v>0</v>
      </c>
      <c r="O2860" s="27" t="str">
        <f>IF(StockData[[#This Row],[sentiment score]] &gt; 0.5, "Positive", IF(StockData[[#This Row],[sentiment score]] &lt; -0.5, "Negative", "Neutral"))</f>
        <v>Neutral</v>
      </c>
    </row>
    <row r="2861" spans="1:15" x14ac:dyDescent="0.3">
      <c r="A2861" s="1">
        <v>41681</v>
      </c>
      <c r="B2861" s="2">
        <v>199.19</v>
      </c>
      <c r="C2861" s="2">
        <v>202.2</v>
      </c>
      <c r="D2861" s="2">
        <v>192.7</v>
      </c>
      <c r="E2861" s="2">
        <v>196.62</v>
      </c>
      <c r="F2861" s="2">
        <v>10709900</v>
      </c>
      <c r="G2861" s="27" t="str">
        <f>TEXT(StockData[[#This Row],[Date]],"dddd")</f>
        <v>Tuesday</v>
      </c>
      <c r="H2861" s="27" t="str">
        <f>TEXT(StockData[[#This Row],[Date]],"mmm yyyy")</f>
        <v>Feb 2014</v>
      </c>
      <c r="I2861" s="2">
        <f>StockData[[#This Row],[high]] - StockData[[#This Row],[low]]</f>
        <v>9.5</v>
      </c>
      <c r="J2861" s="27" t="str">
        <f>IF(StockData[[#This Row],[high]]=_xlfn.MAXIFS(StockData[high],StockData[Date],"&lt;="&amp;StockData[[#This Row],[Date]]),"New High","Repeat")</f>
        <v>New High</v>
      </c>
      <c r="K2861" s="27" t="str">
        <f>IF(StockData[[#This Row],[Spread]]&lt;5,"Low",IF(StockData[[#This Row],[Spread]]&lt;=15,"Medium","High"))</f>
        <v>Medium</v>
      </c>
      <c r="L2861" s="27" t="str">
        <f>IF(StockData[[#This Row],[Spread]] &gt; AVERAGE(StockData[Spread]) * 1.2, "High", IF(StockData[[#This Row],[Spread]] &lt; AVERAGE(StockData[Spread]) * 0.8, "Low", "Medium"))</f>
        <v>Low</v>
      </c>
      <c r="M2861" s="13">
        <f>(StockData[[#This Row],[close]] - StockData[[#This Row],[open]] )/ StockData[[#This Row],[open]]</f>
        <v>-1.290225412922332E-2</v>
      </c>
      <c r="N2861" s="27">
        <f>IF(StockData[[#This Row],[change%]] &gt; 0.02, 0.9, IF(StockData[[#This Row],[change%]] &lt; -0.02, -0.9, 0))</f>
        <v>0</v>
      </c>
      <c r="O2861" s="27" t="str">
        <f>IF(StockData[[#This Row],[sentiment score]] &gt; 0.5, "Positive", IF(StockData[[#This Row],[sentiment score]] &lt; -0.5, "Negative", "Neutral"))</f>
        <v>Neutral</v>
      </c>
    </row>
    <row r="2862" spans="1:15" x14ac:dyDescent="0.3">
      <c r="A2862" s="1">
        <v>41680</v>
      </c>
      <c r="B2862" s="2">
        <v>189.34</v>
      </c>
      <c r="C2862" s="2">
        <v>199.3</v>
      </c>
      <c r="D2862" s="2">
        <v>189.32</v>
      </c>
      <c r="E2862" s="2">
        <v>196.56</v>
      </c>
      <c r="F2862" s="2">
        <v>12970700</v>
      </c>
      <c r="G2862" s="27" t="str">
        <f>TEXT(StockData[[#This Row],[Date]],"dddd")</f>
        <v>Monday</v>
      </c>
      <c r="H2862" s="27" t="str">
        <f>TEXT(StockData[[#This Row],[Date]],"mmm yyyy")</f>
        <v>Feb 2014</v>
      </c>
      <c r="I2862" s="2">
        <f>StockData[[#This Row],[high]] - StockData[[#This Row],[low]]</f>
        <v>9.9800000000000182</v>
      </c>
      <c r="J2862" s="27" t="str">
        <f>IF(StockData[[#This Row],[high]]=_xlfn.MAXIFS(StockData[high],StockData[Date],"&lt;="&amp;StockData[[#This Row],[Date]]),"New High","Repeat")</f>
        <v>New High</v>
      </c>
      <c r="K2862" s="27" t="str">
        <f>IF(StockData[[#This Row],[Spread]]&lt;5,"Low",IF(StockData[[#This Row],[Spread]]&lt;=15,"Medium","High"))</f>
        <v>Medium</v>
      </c>
      <c r="L2862" s="27" t="str">
        <f>IF(StockData[[#This Row],[Spread]] &gt; AVERAGE(StockData[Spread]) * 1.2, "High", IF(StockData[[#This Row],[Spread]] &lt; AVERAGE(StockData[Spread]) * 0.8, "Low", "Medium"))</f>
        <v>Low</v>
      </c>
      <c r="M2862" s="13">
        <f>(StockData[[#This Row],[close]] - StockData[[#This Row],[open]] )/ StockData[[#This Row],[open]]</f>
        <v>3.813246012464349E-2</v>
      </c>
      <c r="N2862" s="27">
        <f>IF(StockData[[#This Row],[change%]] &gt; 0.02, 0.9, IF(StockData[[#This Row],[change%]] &lt; -0.02, -0.9, 0))</f>
        <v>0.9</v>
      </c>
      <c r="O2862" s="27" t="str">
        <f>IF(StockData[[#This Row],[sentiment score]] &gt; 0.5, "Positive", IF(StockData[[#This Row],[sentiment score]] &lt; -0.5, "Negative", "Neutral"))</f>
        <v>Positive</v>
      </c>
    </row>
    <row r="2863" spans="1:15" x14ac:dyDescent="0.3">
      <c r="A2863" s="1">
        <v>41677</v>
      </c>
      <c r="B2863" s="2">
        <v>181.01</v>
      </c>
      <c r="C2863" s="2">
        <v>186.63</v>
      </c>
      <c r="D2863" s="2">
        <v>179.6</v>
      </c>
      <c r="E2863" s="2">
        <v>186.53</v>
      </c>
      <c r="F2863" s="2">
        <v>8928500</v>
      </c>
      <c r="G2863" s="27" t="str">
        <f>TEXT(StockData[[#This Row],[Date]],"dddd")</f>
        <v>Friday</v>
      </c>
      <c r="H2863" s="27" t="str">
        <f>TEXT(StockData[[#This Row],[Date]],"mmm yyyy")</f>
        <v>Feb 2014</v>
      </c>
      <c r="I2863" s="2">
        <f>StockData[[#This Row],[high]] - StockData[[#This Row],[low]]</f>
        <v>7.0300000000000011</v>
      </c>
      <c r="J2863" s="27" t="str">
        <f>IF(StockData[[#This Row],[high]]=_xlfn.MAXIFS(StockData[high],StockData[Date],"&lt;="&amp;StockData[[#This Row],[Date]]),"New High","Repeat")</f>
        <v>Repeat</v>
      </c>
      <c r="K2863" s="27" t="str">
        <f>IF(StockData[[#This Row],[Spread]]&lt;5,"Low",IF(StockData[[#This Row],[Spread]]&lt;=15,"Medium","High"))</f>
        <v>Medium</v>
      </c>
      <c r="L2863" s="27" t="str">
        <f>IF(StockData[[#This Row],[Spread]] &gt; AVERAGE(StockData[Spread]) * 1.2, "High", IF(StockData[[#This Row],[Spread]] &lt; AVERAGE(StockData[Spread]) * 0.8, "Low", "Medium"))</f>
        <v>Low</v>
      </c>
      <c r="M2863" s="13">
        <f>(StockData[[#This Row],[close]] - StockData[[#This Row],[open]] )/ StockData[[#This Row],[open]]</f>
        <v>3.0495552731893322E-2</v>
      </c>
      <c r="N2863" s="27">
        <f>IF(StockData[[#This Row],[change%]] &gt; 0.02, 0.9, IF(StockData[[#This Row],[change%]] &lt; -0.02, -0.9, 0))</f>
        <v>0.9</v>
      </c>
      <c r="O2863" s="27" t="str">
        <f>IF(StockData[[#This Row],[sentiment score]] &gt; 0.5, "Positive", IF(StockData[[#This Row],[sentiment score]] &lt; -0.5, "Negative", "Neutral"))</f>
        <v>Positive</v>
      </c>
    </row>
    <row r="2864" spans="1:15" x14ac:dyDescent="0.3">
      <c r="A2864" s="1">
        <v>41676</v>
      </c>
      <c r="B2864" s="2">
        <v>176.3</v>
      </c>
      <c r="C2864" s="2">
        <v>180.11</v>
      </c>
      <c r="D2864" s="2">
        <v>176</v>
      </c>
      <c r="E2864" s="2">
        <v>178.38</v>
      </c>
      <c r="F2864" s="2">
        <v>5841600</v>
      </c>
      <c r="G2864" s="27" t="str">
        <f>TEXT(StockData[[#This Row],[Date]],"dddd")</f>
        <v>Thursday</v>
      </c>
      <c r="H2864" s="27" t="str">
        <f>TEXT(StockData[[#This Row],[Date]],"mmm yyyy")</f>
        <v>Feb 2014</v>
      </c>
      <c r="I2864" s="2">
        <f>StockData[[#This Row],[high]] - StockData[[#This Row],[low]]</f>
        <v>4.1100000000000136</v>
      </c>
      <c r="J2864" s="27" t="str">
        <f>IF(StockData[[#This Row],[high]]=_xlfn.MAXIFS(StockData[high],StockData[Date],"&lt;="&amp;StockData[[#This Row],[Date]]),"New High","Repeat")</f>
        <v>Repeat</v>
      </c>
      <c r="K2864" s="27" t="str">
        <f>IF(StockData[[#This Row],[Spread]]&lt;5,"Low",IF(StockData[[#This Row],[Spread]]&lt;=15,"Medium","High"))</f>
        <v>Low</v>
      </c>
      <c r="L2864" s="27" t="str">
        <f>IF(StockData[[#This Row],[Spread]] &gt; AVERAGE(StockData[Spread]) * 1.2, "High", IF(StockData[[#This Row],[Spread]] &lt; AVERAGE(StockData[Spread]) * 0.8, "Low", "Medium"))</f>
        <v>Low</v>
      </c>
      <c r="M2864" s="13">
        <f>(StockData[[#This Row],[close]] - StockData[[#This Row],[open]] )/ StockData[[#This Row],[open]]</f>
        <v>1.1798071469086693E-2</v>
      </c>
      <c r="N2864" s="27">
        <f>IF(StockData[[#This Row],[change%]] &gt; 0.02, 0.9, IF(StockData[[#This Row],[change%]] &lt; -0.02, -0.9, 0))</f>
        <v>0</v>
      </c>
      <c r="O2864" s="27" t="str">
        <f>IF(StockData[[#This Row],[sentiment score]] &gt; 0.5, "Positive", IF(StockData[[#This Row],[sentiment score]] &lt; -0.5, "Negative", "Neutral"))</f>
        <v>Neutral</v>
      </c>
    </row>
    <row r="2865" spans="1:15" x14ac:dyDescent="0.3">
      <c r="A2865" s="1">
        <v>41675</v>
      </c>
      <c r="B2865" s="2">
        <v>178.3</v>
      </c>
      <c r="C2865" s="2">
        <v>180.59</v>
      </c>
      <c r="D2865" s="2">
        <v>169.36</v>
      </c>
      <c r="E2865" s="2">
        <v>174.42</v>
      </c>
      <c r="F2865" s="2">
        <v>7268000</v>
      </c>
      <c r="G2865" s="27" t="str">
        <f>TEXT(StockData[[#This Row],[Date]],"dddd")</f>
        <v>Wednesday</v>
      </c>
      <c r="H2865" s="27" t="str">
        <f>TEXT(StockData[[#This Row],[Date]],"mmm yyyy")</f>
        <v>Feb 2014</v>
      </c>
      <c r="I2865" s="2">
        <f>StockData[[#This Row],[high]] - StockData[[#This Row],[low]]</f>
        <v>11.22999999999999</v>
      </c>
      <c r="J2865" s="27" t="str">
        <f>IF(StockData[[#This Row],[high]]=_xlfn.MAXIFS(StockData[high],StockData[Date],"&lt;="&amp;StockData[[#This Row],[Date]]),"New High","Repeat")</f>
        <v>Repeat</v>
      </c>
      <c r="K2865" s="27" t="str">
        <f>IF(StockData[[#This Row],[Spread]]&lt;5,"Low",IF(StockData[[#This Row],[Spread]]&lt;=15,"Medium","High"))</f>
        <v>Medium</v>
      </c>
      <c r="L2865" s="27" t="str">
        <f>IF(StockData[[#This Row],[Spread]] &gt; AVERAGE(StockData[Spread]) * 1.2, "High", IF(StockData[[#This Row],[Spread]] &lt; AVERAGE(StockData[Spread]) * 0.8, "Low", "Medium"))</f>
        <v>Medium</v>
      </c>
      <c r="M2865" s="13">
        <f>(StockData[[#This Row],[close]] - StockData[[#This Row],[open]] )/ StockData[[#This Row],[open]]</f>
        <v>-2.1761076836792057E-2</v>
      </c>
      <c r="N2865" s="27">
        <f>IF(StockData[[#This Row],[change%]] &gt; 0.02, 0.9, IF(StockData[[#This Row],[change%]] &lt; -0.02, -0.9, 0))</f>
        <v>-0.9</v>
      </c>
      <c r="O2865" s="27" t="str">
        <f>IF(StockData[[#This Row],[sentiment score]] &gt; 0.5, "Positive", IF(StockData[[#This Row],[sentiment score]] &lt; -0.5, "Negative", "Neutral"))</f>
        <v>Negative</v>
      </c>
    </row>
    <row r="2866" spans="1:15" x14ac:dyDescent="0.3">
      <c r="A2866" s="1">
        <v>41674</v>
      </c>
      <c r="B2866" s="2">
        <v>180.7</v>
      </c>
      <c r="C2866" s="2">
        <v>181.6</v>
      </c>
      <c r="D2866" s="2">
        <v>176.2</v>
      </c>
      <c r="E2866" s="2">
        <v>178.73</v>
      </c>
      <c r="F2866" s="2">
        <v>4686300</v>
      </c>
      <c r="G2866" s="27" t="str">
        <f>TEXT(StockData[[#This Row],[Date]],"dddd")</f>
        <v>Tuesday</v>
      </c>
      <c r="H2866" s="27" t="str">
        <f>TEXT(StockData[[#This Row],[Date]],"mmm yyyy")</f>
        <v>Feb 2014</v>
      </c>
      <c r="I2866" s="2">
        <f>StockData[[#This Row],[high]] - StockData[[#This Row],[low]]</f>
        <v>5.4000000000000057</v>
      </c>
      <c r="J2866" s="27" t="str">
        <f>IF(StockData[[#This Row],[high]]=_xlfn.MAXIFS(StockData[high],StockData[Date],"&lt;="&amp;StockData[[#This Row],[Date]]),"New High","Repeat")</f>
        <v>Repeat</v>
      </c>
      <c r="K2866" s="27" t="str">
        <f>IF(StockData[[#This Row],[Spread]]&lt;5,"Low",IF(StockData[[#This Row],[Spread]]&lt;=15,"Medium","High"))</f>
        <v>Medium</v>
      </c>
      <c r="L2866" s="27" t="str">
        <f>IF(StockData[[#This Row],[Spread]] &gt; AVERAGE(StockData[Spread]) * 1.2, "High", IF(StockData[[#This Row],[Spread]] &lt; AVERAGE(StockData[Spread]) * 0.8, "Low", "Medium"))</f>
        <v>Low</v>
      </c>
      <c r="M2866" s="13">
        <f>(StockData[[#This Row],[close]] - StockData[[#This Row],[open]] )/ StockData[[#This Row],[open]]</f>
        <v>-1.090204759269507E-2</v>
      </c>
      <c r="N2866" s="27">
        <f>IF(StockData[[#This Row],[change%]] &gt; 0.02, 0.9, IF(StockData[[#This Row],[change%]] &lt; -0.02, -0.9, 0))</f>
        <v>0</v>
      </c>
      <c r="O2866" s="27" t="str">
        <f>IF(StockData[[#This Row],[sentiment score]] &gt; 0.5, "Positive", IF(StockData[[#This Row],[sentiment score]] &lt; -0.5, "Negative", "Neutral"))</f>
        <v>Neutral</v>
      </c>
    </row>
    <row r="2867" spans="1:15" x14ac:dyDescent="0.3">
      <c r="A2867" s="1">
        <v>41673</v>
      </c>
      <c r="B2867" s="2">
        <v>182.89</v>
      </c>
      <c r="C2867" s="2">
        <v>184.87970000000001</v>
      </c>
      <c r="D2867" s="2">
        <v>175.16</v>
      </c>
      <c r="E2867" s="2">
        <v>177.11</v>
      </c>
      <c r="F2867" s="2">
        <v>6764900</v>
      </c>
      <c r="G2867" s="27" t="str">
        <f>TEXT(StockData[[#This Row],[Date]],"dddd")</f>
        <v>Monday</v>
      </c>
      <c r="H2867" s="27" t="str">
        <f>TEXT(StockData[[#This Row],[Date]],"mmm yyyy")</f>
        <v>Feb 2014</v>
      </c>
      <c r="I2867" s="2">
        <f>StockData[[#This Row],[high]] - StockData[[#This Row],[low]]</f>
        <v>9.7197000000000173</v>
      </c>
      <c r="J2867" s="27" t="str">
        <f>IF(StockData[[#This Row],[high]]=_xlfn.MAXIFS(StockData[high],StockData[Date],"&lt;="&amp;StockData[[#This Row],[Date]]),"New High","Repeat")</f>
        <v>Repeat</v>
      </c>
      <c r="K2867" s="27" t="str">
        <f>IF(StockData[[#This Row],[Spread]]&lt;5,"Low",IF(StockData[[#This Row],[Spread]]&lt;=15,"Medium","High"))</f>
        <v>Medium</v>
      </c>
      <c r="L2867" s="27" t="str">
        <f>IF(StockData[[#This Row],[Spread]] &gt; AVERAGE(StockData[Spread]) * 1.2, "High", IF(StockData[[#This Row],[Spread]] &lt; AVERAGE(StockData[Spread]) * 0.8, "Low", "Medium"))</f>
        <v>Low</v>
      </c>
      <c r="M2867" s="13">
        <f>(StockData[[#This Row],[close]] - StockData[[#This Row],[open]] )/ StockData[[#This Row],[open]]</f>
        <v>-3.1603696210836967E-2</v>
      </c>
      <c r="N2867" s="27">
        <f>IF(StockData[[#This Row],[change%]] &gt; 0.02, 0.9, IF(StockData[[#This Row],[change%]] &lt; -0.02, -0.9, 0))</f>
        <v>-0.9</v>
      </c>
      <c r="O2867" s="27" t="str">
        <f>IF(StockData[[#This Row],[sentiment score]] &gt; 0.5, "Positive", IF(StockData[[#This Row],[sentiment score]] &lt; -0.5, "Negative", "Neutral"))</f>
        <v>Negative</v>
      </c>
    </row>
    <row r="2868" spans="1:15" x14ac:dyDescent="0.3">
      <c r="A2868" s="1">
        <v>41670</v>
      </c>
      <c r="B2868" s="2">
        <v>178.85</v>
      </c>
      <c r="C2868" s="2">
        <v>186</v>
      </c>
      <c r="D2868" s="2">
        <v>178.5146</v>
      </c>
      <c r="E2868" s="2">
        <v>181.41</v>
      </c>
      <c r="F2868" s="2">
        <v>6508800</v>
      </c>
      <c r="G2868" s="27" t="str">
        <f>TEXT(StockData[[#This Row],[Date]],"dddd")</f>
        <v>Friday</v>
      </c>
      <c r="H2868" s="27" t="str">
        <f>TEXT(StockData[[#This Row],[Date]],"mmm yyyy")</f>
        <v>Jan 2014</v>
      </c>
      <c r="I2868" s="2">
        <f>StockData[[#This Row],[high]] - StockData[[#This Row],[low]]</f>
        <v>7.4853999999999985</v>
      </c>
      <c r="J2868" s="27" t="str">
        <f>IF(StockData[[#This Row],[high]]=_xlfn.MAXIFS(StockData[high],StockData[Date],"&lt;="&amp;StockData[[#This Row],[Date]]),"New High","Repeat")</f>
        <v>Repeat</v>
      </c>
      <c r="K2868" s="27" t="str">
        <f>IF(StockData[[#This Row],[Spread]]&lt;5,"Low",IF(StockData[[#This Row],[Spread]]&lt;=15,"Medium","High"))</f>
        <v>Medium</v>
      </c>
      <c r="L2868" s="27" t="str">
        <f>IF(StockData[[#This Row],[Spread]] &gt; AVERAGE(StockData[Spread]) * 1.2, "High", IF(StockData[[#This Row],[Spread]] &lt; AVERAGE(StockData[Spread]) * 0.8, "Low", "Medium"))</f>
        <v>Low</v>
      </c>
      <c r="M2868" s="13">
        <f>(StockData[[#This Row],[close]] - StockData[[#This Row],[open]] )/ StockData[[#This Row],[open]]</f>
        <v>1.4313670673748965E-2</v>
      </c>
      <c r="N2868" s="27">
        <f>IF(StockData[[#This Row],[change%]] &gt; 0.02, 0.9, IF(StockData[[#This Row],[change%]] &lt; -0.02, -0.9, 0))</f>
        <v>0</v>
      </c>
      <c r="O2868" s="27" t="str">
        <f>IF(StockData[[#This Row],[sentiment score]] &gt; 0.5, "Positive", IF(StockData[[#This Row],[sentiment score]] &lt; -0.5, "Negative", "Neutral"))</f>
        <v>Neutral</v>
      </c>
    </row>
    <row r="2869" spans="1:15" x14ac:dyDescent="0.3">
      <c r="A2869" s="1">
        <v>41669</v>
      </c>
      <c r="B2869" s="2">
        <v>178</v>
      </c>
      <c r="C2869" s="2">
        <v>184.78</v>
      </c>
      <c r="D2869" s="2">
        <v>177.01</v>
      </c>
      <c r="E2869" s="2">
        <v>182.84</v>
      </c>
      <c r="F2869" s="2">
        <v>8565000</v>
      </c>
      <c r="G2869" s="27" t="str">
        <f>TEXT(StockData[[#This Row],[Date]],"dddd")</f>
        <v>Thursday</v>
      </c>
      <c r="H2869" s="27" t="str">
        <f>TEXT(StockData[[#This Row],[Date]],"mmm yyyy")</f>
        <v>Jan 2014</v>
      </c>
      <c r="I2869" s="2">
        <f>StockData[[#This Row],[high]] - StockData[[#This Row],[low]]</f>
        <v>7.7700000000000102</v>
      </c>
      <c r="J2869" s="27" t="str">
        <f>IF(StockData[[#This Row],[high]]=_xlfn.MAXIFS(StockData[high],StockData[Date],"&lt;="&amp;StockData[[#This Row],[Date]]),"New High","Repeat")</f>
        <v>Repeat</v>
      </c>
      <c r="K2869" s="27" t="str">
        <f>IF(StockData[[#This Row],[Spread]]&lt;5,"Low",IF(StockData[[#This Row],[Spread]]&lt;=15,"Medium","High"))</f>
        <v>Medium</v>
      </c>
      <c r="L2869" s="27" t="str">
        <f>IF(StockData[[#This Row],[Spread]] &gt; AVERAGE(StockData[Spread]) * 1.2, "High", IF(StockData[[#This Row],[Spread]] &lt; AVERAGE(StockData[Spread]) * 0.8, "Low", "Medium"))</f>
        <v>Low</v>
      </c>
      <c r="M2869" s="13">
        <f>(StockData[[#This Row],[close]] - StockData[[#This Row],[open]] )/ StockData[[#This Row],[open]]</f>
        <v>2.7191011235955076E-2</v>
      </c>
      <c r="N2869" s="27">
        <f>IF(StockData[[#This Row],[change%]] &gt; 0.02, 0.9, IF(StockData[[#This Row],[change%]] &lt; -0.02, -0.9, 0))</f>
        <v>0.9</v>
      </c>
      <c r="O2869" s="27" t="str">
        <f>IF(StockData[[#This Row],[sentiment score]] &gt; 0.5, "Positive", IF(StockData[[#This Row],[sentiment score]] &lt; -0.5, "Negative", "Neutral"))</f>
        <v>Positive</v>
      </c>
    </row>
    <row r="2870" spans="1:15" x14ac:dyDescent="0.3">
      <c r="A2870" s="1">
        <v>41668</v>
      </c>
      <c r="B2870" s="2">
        <v>175.3</v>
      </c>
      <c r="C2870" s="2">
        <v>179.09</v>
      </c>
      <c r="D2870" s="2">
        <v>173.131</v>
      </c>
      <c r="E2870" s="2">
        <v>175.23</v>
      </c>
      <c r="F2870" s="2">
        <v>5935500</v>
      </c>
      <c r="G2870" s="27" t="str">
        <f>TEXT(StockData[[#This Row],[Date]],"dddd")</f>
        <v>Wednesday</v>
      </c>
      <c r="H2870" s="27" t="str">
        <f>TEXT(StockData[[#This Row],[Date]],"mmm yyyy")</f>
        <v>Jan 2014</v>
      </c>
      <c r="I2870" s="2">
        <f>StockData[[#This Row],[high]] - StockData[[#This Row],[low]]</f>
        <v>5.9590000000000032</v>
      </c>
      <c r="J2870" s="27" t="str">
        <f>IF(StockData[[#This Row],[high]]=_xlfn.MAXIFS(StockData[high],StockData[Date],"&lt;="&amp;StockData[[#This Row],[Date]]),"New High","Repeat")</f>
        <v>Repeat</v>
      </c>
      <c r="K2870" s="27" t="str">
        <f>IF(StockData[[#This Row],[Spread]]&lt;5,"Low",IF(StockData[[#This Row],[Spread]]&lt;=15,"Medium","High"))</f>
        <v>Medium</v>
      </c>
      <c r="L2870" s="27" t="str">
        <f>IF(StockData[[#This Row],[Spread]] &gt; AVERAGE(StockData[Spread]) * 1.2, "High", IF(StockData[[#This Row],[Spread]] &lt; AVERAGE(StockData[Spread]) * 0.8, "Low", "Medium"))</f>
        <v>Low</v>
      </c>
      <c r="M2870" s="13">
        <f>(StockData[[#This Row],[close]] - StockData[[#This Row],[open]] )/ StockData[[#This Row],[open]]</f>
        <v>-3.9931545921290129E-4</v>
      </c>
      <c r="N2870" s="27">
        <f>IF(StockData[[#This Row],[change%]] &gt; 0.02, 0.9, IF(StockData[[#This Row],[change%]] &lt; -0.02, -0.9, 0))</f>
        <v>0</v>
      </c>
      <c r="O2870" s="27" t="str">
        <f>IF(StockData[[#This Row],[sentiment score]] &gt; 0.5, "Positive", IF(StockData[[#This Row],[sentiment score]] &lt; -0.5, "Negative", "Neutral"))</f>
        <v>Neutral</v>
      </c>
    </row>
    <row r="2871" spans="1:15" x14ac:dyDescent="0.3">
      <c r="A2871" s="1">
        <v>41667</v>
      </c>
      <c r="B2871" s="2">
        <v>171.5</v>
      </c>
      <c r="C2871" s="2">
        <v>178.98</v>
      </c>
      <c r="D2871" s="2">
        <v>171</v>
      </c>
      <c r="E2871" s="2">
        <v>178.38</v>
      </c>
      <c r="F2871" s="2">
        <v>6093400</v>
      </c>
      <c r="G2871" s="27" t="str">
        <f>TEXT(StockData[[#This Row],[Date]],"dddd")</f>
        <v>Tuesday</v>
      </c>
      <c r="H2871" s="27" t="str">
        <f>TEXT(StockData[[#This Row],[Date]],"mmm yyyy")</f>
        <v>Jan 2014</v>
      </c>
      <c r="I2871" s="2">
        <f>StockData[[#This Row],[high]] - StockData[[#This Row],[low]]</f>
        <v>7.9799999999999898</v>
      </c>
      <c r="J2871" s="27" t="str">
        <f>IF(StockData[[#This Row],[high]]=_xlfn.MAXIFS(StockData[high],StockData[Date],"&lt;="&amp;StockData[[#This Row],[Date]]),"New High","Repeat")</f>
        <v>Repeat</v>
      </c>
      <c r="K2871" s="27" t="str">
        <f>IF(StockData[[#This Row],[Spread]]&lt;5,"Low",IF(StockData[[#This Row],[Spread]]&lt;=15,"Medium","High"))</f>
        <v>Medium</v>
      </c>
      <c r="L2871" s="27" t="str">
        <f>IF(StockData[[#This Row],[Spread]] &gt; AVERAGE(StockData[Spread]) * 1.2, "High", IF(StockData[[#This Row],[Spread]] &lt; AVERAGE(StockData[Spread]) * 0.8, "Low", "Medium"))</f>
        <v>Low</v>
      </c>
      <c r="M2871" s="13">
        <f>(StockData[[#This Row],[close]] - StockData[[#This Row],[open]] )/ StockData[[#This Row],[open]]</f>
        <v>4.0116618075801726E-2</v>
      </c>
      <c r="N2871" s="27">
        <f>IF(StockData[[#This Row],[change%]] &gt; 0.02, 0.9, IF(StockData[[#This Row],[change%]] &lt; -0.02, -0.9, 0))</f>
        <v>0.9</v>
      </c>
      <c r="O2871" s="27" t="str">
        <f>IF(StockData[[#This Row],[sentiment score]] &gt; 0.5, "Positive", IF(StockData[[#This Row],[sentiment score]] &lt; -0.5, "Negative", "Neutral"))</f>
        <v>Positive</v>
      </c>
    </row>
    <row r="2872" spans="1:15" x14ac:dyDescent="0.3">
      <c r="A2872" s="1">
        <v>41666</v>
      </c>
      <c r="B2872" s="2">
        <v>175.16</v>
      </c>
      <c r="C2872" s="2">
        <v>177.92</v>
      </c>
      <c r="D2872" s="2">
        <v>164.71</v>
      </c>
      <c r="E2872" s="2">
        <v>169.62</v>
      </c>
      <c r="F2872" s="2">
        <v>8716400</v>
      </c>
      <c r="G2872" s="27" t="str">
        <f>TEXT(StockData[[#This Row],[Date]],"dddd")</f>
        <v>Monday</v>
      </c>
      <c r="H2872" s="27" t="str">
        <f>TEXT(StockData[[#This Row],[Date]],"mmm yyyy")</f>
        <v>Jan 2014</v>
      </c>
      <c r="I2872" s="2">
        <f>StockData[[#This Row],[high]] - StockData[[#This Row],[low]]</f>
        <v>13.20999999999998</v>
      </c>
      <c r="J2872" s="27" t="str">
        <f>IF(StockData[[#This Row],[high]]=_xlfn.MAXIFS(StockData[high],StockData[Date],"&lt;="&amp;StockData[[#This Row],[Date]]),"New High","Repeat")</f>
        <v>Repeat</v>
      </c>
      <c r="K2872" s="27" t="str">
        <f>IF(StockData[[#This Row],[Spread]]&lt;5,"Low",IF(StockData[[#This Row],[Spread]]&lt;=15,"Medium","High"))</f>
        <v>Medium</v>
      </c>
      <c r="L2872" s="27" t="str">
        <f>IF(StockData[[#This Row],[Spread]] &gt; AVERAGE(StockData[Spread]) * 1.2, "High", IF(StockData[[#This Row],[Spread]] &lt; AVERAGE(StockData[Spread]) * 0.8, "Low", "Medium"))</f>
        <v>Medium</v>
      </c>
      <c r="M2872" s="13">
        <f>(StockData[[#This Row],[close]] - StockData[[#This Row],[open]] )/ StockData[[#This Row],[open]]</f>
        <v>-3.1628225622288147E-2</v>
      </c>
      <c r="N2872" s="27">
        <f>IF(StockData[[#This Row],[change%]] &gt; 0.02, 0.9, IF(StockData[[#This Row],[change%]] &lt; -0.02, -0.9, 0))</f>
        <v>-0.9</v>
      </c>
      <c r="O2872" s="27" t="str">
        <f>IF(StockData[[#This Row],[sentiment score]] &gt; 0.5, "Positive", IF(StockData[[#This Row],[sentiment score]] &lt; -0.5, "Negative", "Neutral"))</f>
        <v>Negative</v>
      </c>
    </row>
    <row r="2873" spans="1:15" x14ac:dyDescent="0.3">
      <c r="A2873" s="1">
        <v>41663</v>
      </c>
      <c r="B2873" s="2">
        <v>177.85</v>
      </c>
      <c r="C2873" s="2">
        <v>180.48</v>
      </c>
      <c r="D2873" s="2">
        <v>173.53100000000001</v>
      </c>
      <c r="E2873" s="2">
        <v>174.6</v>
      </c>
      <c r="F2873" s="2">
        <v>7664300</v>
      </c>
      <c r="G2873" s="27" t="str">
        <f>TEXT(StockData[[#This Row],[Date]],"dddd")</f>
        <v>Friday</v>
      </c>
      <c r="H2873" s="27" t="str">
        <f>TEXT(StockData[[#This Row],[Date]],"mmm yyyy")</f>
        <v>Jan 2014</v>
      </c>
      <c r="I2873" s="2">
        <f>StockData[[#This Row],[high]] - StockData[[#This Row],[low]]</f>
        <v>6.9489999999999839</v>
      </c>
      <c r="J2873" s="27" t="str">
        <f>IF(StockData[[#This Row],[high]]=_xlfn.MAXIFS(StockData[high],StockData[Date],"&lt;="&amp;StockData[[#This Row],[Date]]),"New High","Repeat")</f>
        <v>Repeat</v>
      </c>
      <c r="K2873" s="27" t="str">
        <f>IF(StockData[[#This Row],[Spread]]&lt;5,"Low",IF(StockData[[#This Row],[Spread]]&lt;=15,"Medium","High"))</f>
        <v>Medium</v>
      </c>
      <c r="L2873" s="27" t="str">
        <f>IF(StockData[[#This Row],[Spread]] &gt; AVERAGE(StockData[Spread]) * 1.2, "High", IF(StockData[[#This Row],[Spread]] &lt; AVERAGE(StockData[Spread]) * 0.8, "Low", "Medium"))</f>
        <v>Low</v>
      </c>
      <c r="M2873" s="13">
        <f>(StockData[[#This Row],[close]] - StockData[[#This Row],[open]] )/ StockData[[#This Row],[open]]</f>
        <v>-1.8273826258082656E-2</v>
      </c>
      <c r="N2873" s="27">
        <f>IF(StockData[[#This Row],[change%]] &gt; 0.02, 0.9, IF(StockData[[#This Row],[change%]] &lt; -0.02, -0.9, 0))</f>
        <v>0</v>
      </c>
      <c r="O2873" s="27" t="str">
        <f>IF(StockData[[#This Row],[sentiment score]] &gt; 0.5, "Positive", IF(StockData[[#This Row],[sentiment score]] &lt; -0.5, "Negative", "Neutral"))</f>
        <v>Neutral</v>
      </c>
    </row>
    <row r="2874" spans="1:15" x14ac:dyDescent="0.3">
      <c r="A2874" s="1">
        <v>41662</v>
      </c>
      <c r="B2874" s="2">
        <v>177.23</v>
      </c>
      <c r="C2874" s="2">
        <v>182.38</v>
      </c>
      <c r="D2874" s="2">
        <v>173.42</v>
      </c>
      <c r="E2874" s="2">
        <v>181.5</v>
      </c>
      <c r="F2874" s="2">
        <v>7867400</v>
      </c>
      <c r="G2874" s="27" t="str">
        <f>TEXT(StockData[[#This Row],[Date]],"dddd")</f>
        <v>Thursday</v>
      </c>
      <c r="H2874" s="27" t="str">
        <f>TEXT(StockData[[#This Row],[Date]],"mmm yyyy")</f>
        <v>Jan 2014</v>
      </c>
      <c r="I2874" s="2">
        <f>StockData[[#This Row],[high]] - StockData[[#This Row],[low]]</f>
        <v>8.960000000000008</v>
      </c>
      <c r="J2874" s="27" t="str">
        <f>IF(StockData[[#This Row],[high]]=_xlfn.MAXIFS(StockData[high],StockData[Date],"&lt;="&amp;StockData[[#This Row],[Date]]),"New High","Repeat")</f>
        <v>Repeat</v>
      </c>
      <c r="K2874" s="27" t="str">
        <f>IF(StockData[[#This Row],[Spread]]&lt;5,"Low",IF(StockData[[#This Row],[Spread]]&lt;=15,"Medium","High"))</f>
        <v>Medium</v>
      </c>
      <c r="L2874" s="27" t="str">
        <f>IF(StockData[[#This Row],[Spread]] &gt; AVERAGE(StockData[Spread]) * 1.2, "High", IF(StockData[[#This Row],[Spread]] &lt; AVERAGE(StockData[Spread]) * 0.8, "Low", "Medium"))</f>
        <v>Low</v>
      </c>
      <c r="M2874" s="13">
        <f>(StockData[[#This Row],[close]] - StockData[[#This Row],[open]] )/ StockData[[#This Row],[open]]</f>
        <v>2.4092986514698475E-2</v>
      </c>
      <c r="N2874" s="27">
        <f>IF(StockData[[#This Row],[change%]] &gt; 0.02, 0.9, IF(StockData[[#This Row],[change%]] &lt; -0.02, -0.9, 0))</f>
        <v>0.9</v>
      </c>
      <c r="O2874" s="27" t="str">
        <f>IF(StockData[[#This Row],[sentiment score]] &gt; 0.5, "Positive", IF(StockData[[#This Row],[sentiment score]] &lt; -0.5, "Negative", "Neutral"))</f>
        <v>Positive</v>
      </c>
    </row>
    <row r="2875" spans="1:15" x14ac:dyDescent="0.3">
      <c r="A2875" s="1">
        <v>41661</v>
      </c>
      <c r="B2875" s="2">
        <v>177.81</v>
      </c>
      <c r="C2875" s="2">
        <v>180.31899999999999</v>
      </c>
      <c r="D2875" s="2">
        <v>174.76</v>
      </c>
      <c r="E2875" s="2">
        <v>178.56</v>
      </c>
      <c r="F2875" s="2">
        <v>7022600</v>
      </c>
      <c r="G2875" s="27" t="str">
        <f>TEXT(StockData[[#This Row],[Date]],"dddd")</f>
        <v>Wednesday</v>
      </c>
      <c r="H2875" s="27" t="str">
        <f>TEXT(StockData[[#This Row],[Date]],"mmm yyyy")</f>
        <v>Jan 2014</v>
      </c>
      <c r="I2875" s="2">
        <f>StockData[[#This Row],[high]] - StockData[[#This Row],[low]]</f>
        <v>5.5589999999999975</v>
      </c>
      <c r="J2875" s="27" t="str">
        <f>IF(StockData[[#This Row],[high]]=_xlfn.MAXIFS(StockData[high],StockData[Date],"&lt;="&amp;StockData[[#This Row],[Date]]),"New High","Repeat")</f>
        <v>Repeat</v>
      </c>
      <c r="K2875" s="27" t="str">
        <f>IF(StockData[[#This Row],[Spread]]&lt;5,"Low",IF(StockData[[#This Row],[Spread]]&lt;=15,"Medium","High"))</f>
        <v>Medium</v>
      </c>
      <c r="L2875" s="27" t="str">
        <f>IF(StockData[[#This Row],[Spread]] &gt; AVERAGE(StockData[Spread]) * 1.2, "High", IF(StockData[[#This Row],[Spread]] &lt; AVERAGE(StockData[Spread]) * 0.8, "Low", "Medium"))</f>
        <v>Low</v>
      </c>
      <c r="M2875" s="13">
        <f>(StockData[[#This Row],[close]] - StockData[[#This Row],[open]] )/ StockData[[#This Row],[open]]</f>
        <v>4.2179854901299137E-3</v>
      </c>
      <c r="N2875" s="27">
        <f>IF(StockData[[#This Row],[change%]] &gt; 0.02, 0.9, IF(StockData[[#This Row],[change%]] &lt; -0.02, -0.9, 0))</f>
        <v>0</v>
      </c>
      <c r="O2875" s="27" t="str">
        <f>IF(StockData[[#This Row],[sentiment score]] &gt; 0.5, "Positive", IF(StockData[[#This Row],[sentiment score]] &lt; -0.5, "Negative", "Neutral"))</f>
        <v>Neutral</v>
      </c>
    </row>
    <row r="2876" spans="1:15" x14ac:dyDescent="0.3">
      <c r="A2876" s="1">
        <v>41660</v>
      </c>
      <c r="B2876" s="2">
        <v>171.24</v>
      </c>
      <c r="C2876" s="2">
        <v>177.29</v>
      </c>
      <c r="D2876" s="2">
        <v>170.81</v>
      </c>
      <c r="E2876" s="2">
        <v>176.68</v>
      </c>
      <c r="F2876" s="2">
        <v>9734700</v>
      </c>
      <c r="G2876" s="27" t="str">
        <f>TEXT(StockData[[#This Row],[Date]],"dddd")</f>
        <v>Tuesday</v>
      </c>
      <c r="H2876" s="27" t="str">
        <f>TEXT(StockData[[#This Row],[Date]],"mmm yyyy")</f>
        <v>Jan 2014</v>
      </c>
      <c r="I2876" s="2">
        <f>StockData[[#This Row],[high]] - StockData[[#This Row],[low]]</f>
        <v>6.4799999999999898</v>
      </c>
      <c r="J2876" s="27" t="str">
        <f>IF(StockData[[#This Row],[high]]=_xlfn.MAXIFS(StockData[high],StockData[Date],"&lt;="&amp;StockData[[#This Row],[Date]]),"New High","Repeat")</f>
        <v>Repeat</v>
      </c>
      <c r="K2876" s="27" t="str">
        <f>IF(StockData[[#This Row],[Spread]]&lt;5,"Low",IF(StockData[[#This Row],[Spread]]&lt;=15,"Medium","High"))</f>
        <v>Medium</v>
      </c>
      <c r="L2876" s="27" t="str">
        <f>IF(StockData[[#This Row],[Spread]] &gt; AVERAGE(StockData[Spread]) * 1.2, "High", IF(StockData[[#This Row],[Spread]] &lt; AVERAGE(StockData[Spread]) * 0.8, "Low", "Medium"))</f>
        <v>Low</v>
      </c>
      <c r="M2876" s="13">
        <f>(StockData[[#This Row],[close]] - StockData[[#This Row],[open]] )/ StockData[[#This Row],[open]]</f>
        <v>3.1768278439616895E-2</v>
      </c>
      <c r="N2876" s="27">
        <f>IF(StockData[[#This Row],[change%]] &gt; 0.02, 0.9, IF(StockData[[#This Row],[change%]] &lt; -0.02, -0.9, 0))</f>
        <v>0.9</v>
      </c>
      <c r="O2876" s="27" t="str">
        <f>IF(StockData[[#This Row],[sentiment score]] &gt; 0.5, "Positive", IF(StockData[[#This Row],[sentiment score]] &lt; -0.5, "Negative", "Neutral"))</f>
        <v>Positive</v>
      </c>
    </row>
    <row r="2877" spans="1:15" x14ac:dyDescent="0.3">
      <c r="A2877" s="1">
        <v>41656</v>
      </c>
      <c r="B2877" s="2">
        <v>170.19</v>
      </c>
      <c r="C2877" s="2">
        <v>173.2</v>
      </c>
      <c r="D2877" s="2">
        <v>167.95</v>
      </c>
      <c r="E2877" s="2">
        <v>170.01</v>
      </c>
      <c r="F2877" s="2">
        <v>9206200</v>
      </c>
      <c r="G2877" s="27" t="str">
        <f>TEXT(StockData[[#This Row],[Date]],"dddd")</f>
        <v>Friday</v>
      </c>
      <c r="H2877" s="27" t="str">
        <f>TEXT(StockData[[#This Row],[Date]],"mmm yyyy")</f>
        <v>Jan 2014</v>
      </c>
      <c r="I2877" s="2">
        <f>StockData[[#This Row],[high]] - StockData[[#This Row],[low]]</f>
        <v>5.25</v>
      </c>
      <c r="J2877" s="27" t="str">
        <f>IF(StockData[[#This Row],[high]]=_xlfn.MAXIFS(StockData[high],StockData[Date],"&lt;="&amp;StockData[[#This Row],[Date]]),"New High","Repeat")</f>
        <v>Repeat</v>
      </c>
      <c r="K2877" s="27" t="str">
        <f>IF(StockData[[#This Row],[Spread]]&lt;5,"Low",IF(StockData[[#This Row],[Spread]]&lt;=15,"Medium","High"))</f>
        <v>Medium</v>
      </c>
      <c r="L2877" s="27" t="str">
        <f>IF(StockData[[#This Row],[Spread]] &gt; AVERAGE(StockData[Spread]) * 1.2, "High", IF(StockData[[#This Row],[Spread]] &lt; AVERAGE(StockData[Spread]) * 0.8, "Low", "Medium"))</f>
        <v>Low</v>
      </c>
      <c r="M2877" s="13">
        <f>(StockData[[#This Row],[close]] - StockData[[#This Row],[open]] )/ StockData[[#This Row],[open]]</f>
        <v>-1.0576414595452543E-3</v>
      </c>
      <c r="N2877" s="27">
        <f>IF(StockData[[#This Row],[change%]] &gt; 0.02, 0.9, IF(StockData[[#This Row],[change%]] &lt; -0.02, -0.9, 0))</f>
        <v>0</v>
      </c>
      <c r="O2877" s="27" t="str">
        <f>IF(StockData[[#This Row],[sentiment score]] &gt; 0.5, "Positive", IF(StockData[[#This Row],[sentiment score]] &lt; -0.5, "Negative", "Neutral"))</f>
        <v>Neutral</v>
      </c>
    </row>
    <row r="2878" spans="1:15" x14ac:dyDescent="0.3">
      <c r="A2878" s="1">
        <v>41655</v>
      </c>
      <c r="B2878" s="2">
        <v>162.5</v>
      </c>
      <c r="C2878" s="2">
        <v>172.7</v>
      </c>
      <c r="D2878" s="2">
        <v>162.4</v>
      </c>
      <c r="E2878" s="2">
        <v>170.97</v>
      </c>
      <c r="F2878" s="2">
        <v>11959400</v>
      </c>
      <c r="G2878" s="27" t="str">
        <f>TEXT(StockData[[#This Row],[Date]],"dddd")</f>
        <v>Thursday</v>
      </c>
      <c r="H2878" s="27" t="str">
        <f>TEXT(StockData[[#This Row],[Date]],"mmm yyyy")</f>
        <v>Jan 2014</v>
      </c>
      <c r="I2878" s="2">
        <f>StockData[[#This Row],[high]] - StockData[[#This Row],[low]]</f>
        <v>10.299999999999983</v>
      </c>
      <c r="J2878" s="27" t="str">
        <f>IF(StockData[[#This Row],[high]]=_xlfn.MAXIFS(StockData[high],StockData[Date],"&lt;="&amp;StockData[[#This Row],[Date]]),"New High","Repeat")</f>
        <v>Repeat</v>
      </c>
      <c r="K2878" s="27" t="str">
        <f>IF(StockData[[#This Row],[Spread]]&lt;5,"Low",IF(StockData[[#This Row],[Spread]]&lt;=15,"Medium","High"))</f>
        <v>Medium</v>
      </c>
      <c r="L2878" s="27" t="str">
        <f>IF(StockData[[#This Row],[Spread]] &gt; AVERAGE(StockData[Spread]) * 1.2, "High", IF(StockData[[#This Row],[Spread]] &lt; AVERAGE(StockData[Spread]) * 0.8, "Low", "Medium"))</f>
        <v>Low</v>
      </c>
      <c r="M2878" s="13">
        <f>(StockData[[#This Row],[close]] - StockData[[#This Row],[open]] )/ StockData[[#This Row],[open]]</f>
        <v>5.2123076923076918E-2</v>
      </c>
      <c r="N2878" s="27">
        <f>IF(StockData[[#This Row],[change%]] &gt; 0.02, 0.9, IF(StockData[[#This Row],[change%]] &lt; -0.02, -0.9, 0))</f>
        <v>0.9</v>
      </c>
      <c r="O2878" s="27" t="str">
        <f>IF(StockData[[#This Row],[sentiment score]] &gt; 0.5, "Positive", IF(StockData[[#This Row],[sentiment score]] &lt; -0.5, "Negative", "Neutral"))</f>
        <v>Positive</v>
      </c>
    </row>
    <row r="2879" spans="1:15" x14ac:dyDescent="0.3">
      <c r="A2879" s="1">
        <v>41654</v>
      </c>
      <c r="B2879" s="2">
        <v>168.45</v>
      </c>
      <c r="C2879" s="2">
        <v>172.23</v>
      </c>
      <c r="D2879" s="2">
        <v>162.1</v>
      </c>
      <c r="E2879" s="2">
        <v>164.13</v>
      </c>
      <c r="F2879" s="2">
        <v>20465600</v>
      </c>
      <c r="G2879" s="27" t="str">
        <f>TEXT(StockData[[#This Row],[Date]],"dddd")</f>
        <v>Wednesday</v>
      </c>
      <c r="H2879" s="27" t="str">
        <f>TEXT(StockData[[#This Row],[Date]],"mmm yyyy")</f>
        <v>Jan 2014</v>
      </c>
      <c r="I2879" s="2">
        <f>StockData[[#This Row],[high]] - StockData[[#This Row],[low]]</f>
        <v>10.129999999999995</v>
      </c>
      <c r="J2879" s="27" t="str">
        <f>IF(StockData[[#This Row],[high]]=_xlfn.MAXIFS(StockData[high],StockData[Date],"&lt;="&amp;StockData[[#This Row],[Date]]),"New High","Repeat")</f>
        <v>Repeat</v>
      </c>
      <c r="K2879" s="27" t="str">
        <f>IF(StockData[[#This Row],[Spread]]&lt;5,"Low",IF(StockData[[#This Row],[Spread]]&lt;=15,"Medium","High"))</f>
        <v>Medium</v>
      </c>
      <c r="L2879" s="27" t="str">
        <f>IF(StockData[[#This Row],[Spread]] &gt; AVERAGE(StockData[Spread]) * 1.2, "High", IF(StockData[[#This Row],[Spread]] &lt; AVERAGE(StockData[Spread]) * 0.8, "Low", "Medium"))</f>
        <v>Low</v>
      </c>
      <c r="M2879" s="13">
        <f>(StockData[[#This Row],[close]] - StockData[[#This Row],[open]] )/ StockData[[#This Row],[open]]</f>
        <v>-2.5645592163846799E-2</v>
      </c>
      <c r="N2879" s="27">
        <f>IF(StockData[[#This Row],[change%]] &gt; 0.02, 0.9, IF(StockData[[#This Row],[change%]] &lt; -0.02, -0.9, 0))</f>
        <v>-0.9</v>
      </c>
      <c r="O2879" s="27" t="str">
        <f>IF(StockData[[#This Row],[sentiment score]] &gt; 0.5, "Positive", IF(StockData[[#This Row],[sentiment score]] &lt; -0.5, "Negative", "Neutral"))</f>
        <v>Negative</v>
      </c>
    </row>
    <row r="2880" spans="1:15" x14ac:dyDescent="0.3">
      <c r="A2880" s="1">
        <v>41653</v>
      </c>
      <c r="B2880" s="2">
        <v>140.5</v>
      </c>
      <c r="C2880" s="2">
        <v>162</v>
      </c>
      <c r="D2880" s="2">
        <v>136.67099999999999</v>
      </c>
      <c r="E2880" s="2">
        <v>161.27000000000001</v>
      </c>
      <c r="F2880" s="2">
        <v>27607000</v>
      </c>
      <c r="G2880" s="27" t="str">
        <f>TEXT(StockData[[#This Row],[Date]],"dddd")</f>
        <v>Tuesday</v>
      </c>
      <c r="H2880" s="27" t="str">
        <f>TEXT(StockData[[#This Row],[Date]],"mmm yyyy")</f>
        <v>Jan 2014</v>
      </c>
      <c r="I2880" s="2">
        <f>StockData[[#This Row],[high]] - StockData[[#This Row],[low]]</f>
        <v>25.329000000000008</v>
      </c>
      <c r="J2880" s="27" t="str">
        <f>IF(StockData[[#This Row],[high]]=_xlfn.MAXIFS(StockData[high],StockData[Date],"&lt;="&amp;StockData[[#This Row],[Date]]),"New High","Repeat")</f>
        <v>Repeat</v>
      </c>
      <c r="K2880" s="27" t="str">
        <f>IF(StockData[[#This Row],[Spread]]&lt;5,"Low",IF(StockData[[#This Row],[Spread]]&lt;=15,"Medium","High"))</f>
        <v>High</v>
      </c>
      <c r="L2880" s="27" t="str">
        <f>IF(StockData[[#This Row],[Spread]] &gt; AVERAGE(StockData[Spread]) * 1.2, "High", IF(StockData[[#This Row],[Spread]] &lt; AVERAGE(StockData[Spread]) * 0.8, "Low", "Medium"))</f>
        <v>High</v>
      </c>
      <c r="M2880" s="13">
        <f>(StockData[[#This Row],[close]] - StockData[[#This Row],[open]] )/ StockData[[#This Row],[open]]</f>
        <v>0.14782918149466198</v>
      </c>
      <c r="N2880" s="27">
        <f>IF(StockData[[#This Row],[change%]] &gt; 0.02, 0.9, IF(StockData[[#This Row],[change%]] &lt; -0.02, -0.9, 0))</f>
        <v>0.9</v>
      </c>
      <c r="O2880" s="27" t="str">
        <f>IF(StockData[[#This Row],[sentiment score]] &gt; 0.5, "Positive", IF(StockData[[#This Row],[sentiment score]] &lt; -0.5, "Negative", "Neutral"))</f>
        <v>Positive</v>
      </c>
    </row>
    <row r="2881" spans="1:15" x14ac:dyDescent="0.3">
      <c r="A2881" s="1">
        <v>41652</v>
      </c>
      <c r="B2881" s="2">
        <v>145.78</v>
      </c>
      <c r="C2881" s="2">
        <v>147</v>
      </c>
      <c r="D2881" s="2">
        <v>137.82</v>
      </c>
      <c r="E2881" s="2">
        <v>139.34</v>
      </c>
      <c r="F2881" s="2">
        <v>6316100</v>
      </c>
      <c r="G2881" s="27" t="str">
        <f>TEXT(StockData[[#This Row],[Date]],"dddd")</f>
        <v>Monday</v>
      </c>
      <c r="H2881" s="27" t="str">
        <f>TEXT(StockData[[#This Row],[Date]],"mmm yyyy")</f>
        <v>Jan 2014</v>
      </c>
      <c r="I2881" s="2">
        <f>StockData[[#This Row],[high]] - StockData[[#This Row],[low]]</f>
        <v>9.1800000000000068</v>
      </c>
      <c r="J2881" s="27" t="str">
        <f>IF(StockData[[#This Row],[high]]=_xlfn.MAXIFS(StockData[high],StockData[Date],"&lt;="&amp;StockData[[#This Row],[Date]]),"New High","Repeat")</f>
        <v>Repeat</v>
      </c>
      <c r="K2881" s="27" t="str">
        <f>IF(StockData[[#This Row],[Spread]]&lt;5,"Low",IF(StockData[[#This Row],[Spread]]&lt;=15,"Medium","High"))</f>
        <v>Medium</v>
      </c>
      <c r="L2881" s="27" t="str">
        <f>IF(StockData[[#This Row],[Spread]] &gt; AVERAGE(StockData[Spread]) * 1.2, "High", IF(StockData[[#This Row],[Spread]] &lt; AVERAGE(StockData[Spread]) * 0.8, "Low", "Medium"))</f>
        <v>Low</v>
      </c>
      <c r="M2881" s="13">
        <f>(StockData[[#This Row],[close]] - StockData[[#This Row],[open]] )/ StockData[[#This Row],[open]]</f>
        <v>-4.417615585128274E-2</v>
      </c>
      <c r="N2881" s="27">
        <f>IF(StockData[[#This Row],[change%]] &gt; 0.02, 0.9, IF(StockData[[#This Row],[change%]] &lt; -0.02, -0.9, 0))</f>
        <v>-0.9</v>
      </c>
      <c r="O2881" s="27" t="str">
        <f>IF(StockData[[#This Row],[sentiment score]] &gt; 0.5, "Positive", IF(StockData[[#This Row],[sentiment score]] &lt; -0.5, "Negative", "Neutral"))</f>
        <v>Negative</v>
      </c>
    </row>
    <row r="2882" spans="1:15" x14ac:dyDescent="0.3">
      <c r="A2882" s="1">
        <v>41649</v>
      </c>
      <c r="B2882" s="2">
        <v>148.46</v>
      </c>
      <c r="C2882" s="2">
        <v>148.9</v>
      </c>
      <c r="D2882" s="2">
        <v>142.25</v>
      </c>
      <c r="E2882" s="2">
        <v>145.7199</v>
      </c>
      <c r="F2882" s="2">
        <v>7446100</v>
      </c>
      <c r="G2882" s="27" t="str">
        <f>TEXT(StockData[[#This Row],[Date]],"dddd")</f>
        <v>Friday</v>
      </c>
      <c r="H2882" s="27" t="str">
        <f>TEXT(StockData[[#This Row],[Date]],"mmm yyyy")</f>
        <v>Jan 2014</v>
      </c>
      <c r="I2882" s="2">
        <f>StockData[[#This Row],[high]] - StockData[[#This Row],[low]]</f>
        <v>6.6500000000000057</v>
      </c>
      <c r="J2882" s="27" t="str">
        <f>IF(StockData[[#This Row],[high]]=_xlfn.MAXIFS(StockData[high],StockData[Date],"&lt;="&amp;StockData[[#This Row],[Date]]),"New High","Repeat")</f>
        <v>Repeat</v>
      </c>
      <c r="K2882" s="27" t="str">
        <f>IF(StockData[[#This Row],[Spread]]&lt;5,"Low",IF(StockData[[#This Row],[Spread]]&lt;=15,"Medium","High"))</f>
        <v>Medium</v>
      </c>
      <c r="L2882" s="27" t="str">
        <f>IF(StockData[[#This Row],[Spread]] &gt; AVERAGE(StockData[Spread]) * 1.2, "High", IF(StockData[[#This Row],[Spread]] &lt; AVERAGE(StockData[Spread]) * 0.8, "Low", "Medium"))</f>
        <v>Low</v>
      </c>
      <c r="M2882" s="13">
        <f>(StockData[[#This Row],[close]] - StockData[[#This Row],[open]] )/ StockData[[#This Row],[open]]</f>
        <v>-1.8456823386770928E-2</v>
      </c>
      <c r="N2882" s="27">
        <f>IF(StockData[[#This Row],[change%]] &gt; 0.02, 0.9, IF(StockData[[#This Row],[change%]] &lt; -0.02, -0.9, 0))</f>
        <v>0</v>
      </c>
      <c r="O2882" s="27" t="str">
        <f>IF(StockData[[#This Row],[sentiment score]] &gt; 0.5, "Positive", IF(StockData[[#This Row],[sentiment score]] &lt; -0.5, "Negative", "Neutral"))</f>
        <v>Neutral</v>
      </c>
    </row>
    <row r="2883" spans="1:15" x14ac:dyDescent="0.3">
      <c r="A2883" s="1">
        <v>41648</v>
      </c>
      <c r="B2883" s="2">
        <v>152.5</v>
      </c>
      <c r="C2883" s="2">
        <v>153.43</v>
      </c>
      <c r="D2883" s="2">
        <v>146.85</v>
      </c>
      <c r="E2883" s="2">
        <v>147.53</v>
      </c>
      <c r="F2883" s="2">
        <v>5382000</v>
      </c>
      <c r="G2883" s="27" t="str">
        <f>TEXT(StockData[[#This Row],[Date]],"dddd")</f>
        <v>Thursday</v>
      </c>
      <c r="H2883" s="27" t="str">
        <f>TEXT(StockData[[#This Row],[Date]],"mmm yyyy")</f>
        <v>Jan 2014</v>
      </c>
      <c r="I2883" s="2">
        <f>StockData[[#This Row],[high]] - StockData[[#This Row],[low]]</f>
        <v>6.5800000000000125</v>
      </c>
      <c r="J2883" s="27" t="str">
        <f>IF(StockData[[#This Row],[high]]=_xlfn.MAXIFS(StockData[high],StockData[Date],"&lt;="&amp;StockData[[#This Row],[Date]]),"New High","Repeat")</f>
        <v>Repeat</v>
      </c>
      <c r="K2883" s="27" t="str">
        <f>IF(StockData[[#This Row],[Spread]]&lt;5,"Low",IF(StockData[[#This Row],[Spread]]&lt;=15,"Medium","High"))</f>
        <v>Medium</v>
      </c>
      <c r="L2883" s="27" t="str">
        <f>IF(StockData[[#This Row],[Spread]] &gt; AVERAGE(StockData[Spread]) * 1.2, "High", IF(StockData[[#This Row],[Spread]] &lt; AVERAGE(StockData[Spread]) * 0.8, "Low", "Medium"))</f>
        <v>Low</v>
      </c>
      <c r="M2883" s="13">
        <f>(StockData[[#This Row],[close]] - StockData[[#This Row],[open]] )/ StockData[[#This Row],[open]]</f>
        <v>-3.2590163934426222E-2</v>
      </c>
      <c r="N2883" s="27">
        <f>IF(StockData[[#This Row],[change%]] &gt; 0.02, 0.9, IF(StockData[[#This Row],[change%]] &lt; -0.02, -0.9, 0))</f>
        <v>-0.9</v>
      </c>
      <c r="O2883" s="27" t="str">
        <f>IF(StockData[[#This Row],[sentiment score]] &gt; 0.5, "Positive", IF(StockData[[#This Row],[sentiment score]] &lt; -0.5, "Negative", "Neutral"))</f>
        <v>Negative</v>
      </c>
    </row>
    <row r="2884" spans="1:15" x14ac:dyDescent="0.3">
      <c r="A2884" s="1">
        <v>41647</v>
      </c>
      <c r="B2884" s="2">
        <v>148.85</v>
      </c>
      <c r="C2884" s="2">
        <v>153.69999999999999</v>
      </c>
      <c r="D2884" s="2">
        <v>148.76</v>
      </c>
      <c r="E2884" s="2">
        <v>151.28</v>
      </c>
      <c r="F2884" s="2">
        <v>6163200</v>
      </c>
      <c r="G2884" s="27" t="str">
        <f>TEXT(StockData[[#This Row],[Date]],"dddd")</f>
        <v>Wednesday</v>
      </c>
      <c r="H2884" s="27" t="str">
        <f>TEXT(StockData[[#This Row],[Date]],"mmm yyyy")</f>
        <v>Jan 2014</v>
      </c>
      <c r="I2884" s="2">
        <f>StockData[[#This Row],[high]] - StockData[[#This Row],[low]]</f>
        <v>4.9399999999999977</v>
      </c>
      <c r="J2884" s="27" t="str">
        <f>IF(StockData[[#This Row],[high]]=_xlfn.MAXIFS(StockData[high],StockData[Date],"&lt;="&amp;StockData[[#This Row],[Date]]),"New High","Repeat")</f>
        <v>Repeat</v>
      </c>
      <c r="K2884" s="27" t="str">
        <f>IF(StockData[[#This Row],[Spread]]&lt;5,"Low",IF(StockData[[#This Row],[Spread]]&lt;=15,"Medium","High"))</f>
        <v>Low</v>
      </c>
      <c r="L2884" s="27" t="str">
        <f>IF(StockData[[#This Row],[Spread]] &gt; AVERAGE(StockData[Spread]) * 1.2, "High", IF(StockData[[#This Row],[Spread]] &lt; AVERAGE(StockData[Spread]) * 0.8, "Low", "Medium"))</f>
        <v>Low</v>
      </c>
      <c r="M2884" s="13">
        <f>(StockData[[#This Row],[close]] - StockData[[#This Row],[open]] )/ StockData[[#This Row],[open]]</f>
        <v>1.632515955660065E-2</v>
      </c>
      <c r="N2884" s="27">
        <f>IF(StockData[[#This Row],[change%]] &gt; 0.02, 0.9, IF(StockData[[#This Row],[change%]] &lt; -0.02, -0.9, 0))</f>
        <v>0</v>
      </c>
      <c r="O2884" s="27" t="str">
        <f>IF(StockData[[#This Row],[sentiment score]] &gt; 0.5, "Positive", IF(StockData[[#This Row],[sentiment score]] &lt; -0.5, "Negative", "Neutral"))</f>
        <v>Neutral</v>
      </c>
    </row>
    <row r="2885" spans="1:15" x14ac:dyDescent="0.3">
      <c r="A2885" s="1">
        <v>41646</v>
      </c>
      <c r="B2885" s="2">
        <v>147.62</v>
      </c>
      <c r="C2885" s="2">
        <v>150.4</v>
      </c>
      <c r="D2885" s="2">
        <v>145.25</v>
      </c>
      <c r="E2885" s="2">
        <v>149.36000000000001</v>
      </c>
      <c r="F2885" s="2">
        <v>5034100</v>
      </c>
      <c r="G2885" s="27" t="str">
        <f>TEXT(StockData[[#This Row],[Date]],"dddd")</f>
        <v>Tuesday</v>
      </c>
      <c r="H2885" s="27" t="str">
        <f>TEXT(StockData[[#This Row],[Date]],"mmm yyyy")</f>
        <v>Jan 2014</v>
      </c>
      <c r="I2885" s="2">
        <f>StockData[[#This Row],[high]] - StockData[[#This Row],[low]]</f>
        <v>5.1500000000000057</v>
      </c>
      <c r="J2885" s="27" t="str">
        <f>IF(StockData[[#This Row],[high]]=_xlfn.MAXIFS(StockData[high],StockData[Date],"&lt;="&amp;StockData[[#This Row],[Date]]),"New High","Repeat")</f>
        <v>Repeat</v>
      </c>
      <c r="K2885" s="27" t="str">
        <f>IF(StockData[[#This Row],[Spread]]&lt;5,"Low",IF(StockData[[#This Row],[Spread]]&lt;=15,"Medium","High"))</f>
        <v>Medium</v>
      </c>
      <c r="L2885" s="27" t="str">
        <f>IF(StockData[[#This Row],[Spread]] &gt; AVERAGE(StockData[Spread]) * 1.2, "High", IF(StockData[[#This Row],[Spread]] &lt; AVERAGE(StockData[Spread]) * 0.8, "Low", "Medium"))</f>
        <v>Low</v>
      </c>
      <c r="M2885" s="13">
        <f>(StockData[[#This Row],[close]] - StockData[[#This Row],[open]] )/ StockData[[#This Row],[open]]</f>
        <v>1.1787020728898584E-2</v>
      </c>
      <c r="N2885" s="27">
        <f>IF(StockData[[#This Row],[change%]] &gt; 0.02, 0.9, IF(StockData[[#This Row],[change%]] &lt; -0.02, -0.9, 0))</f>
        <v>0</v>
      </c>
      <c r="O2885" s="27" t="str">
        <f>IF(StockData[[#This Row],[sentiment score]] &gt; 0.5, "Positive", IF(StockData[[#This Row],[sentiment score]] &lt; -0.5, "Negative", "Neutral"))</f>
        <v>Neutral</v>
      </c>
    </row>
    <row r="2886" spans="1:15" x14ac:dyDescent="0.3">
      <c r="A2886" s="1">
        <v>41645</v>
      </c>
      <c r="B2886" s="2">
        <v>150</v>
      </c>
      <c r="C2886" s="2">
        <v>150.4</v>
      </c>
      <c r="D2886" s="2">
        <v>145.24</v>
      </c>
      <c r="E2886" s="2">
        <v>147</v>
      </c>
      <c r="F2886" s="2">
        <v>5361100</v>
      </c>
      <c r="G2886" s="27" t="str">
        <f>TEXT(StockData[[#This Row],[Date]],"dddd")</f>
        <v>Monday</v>
      </c>
      <c r="H2886" s="27" t="str">
        <f>TEXT(StockData[[#This Row],[Date]],"mmm yyyy")</f>
        <v>Jan 2014</v>
      </c>
      <c r="I2886" s="2">
        <f>StockData[[#This Row],[high]] - StockData[[#This Row],[low]]</f>
        <v>5.1599999999999966</v>
      </c>
      <c r="J2886" s="27" t="str">
        <f>IF(StockData[[#This Row],[high]]=_xlfn.MAXIFS(StockData[high],StockData[Date],"&lt;="&amp;StockData[[#This Row],[Date]]),"New High","Repeat")</f>
        <v>Repeat</v>
      </c>
      <c r="K2886" s="27" t="str">
        <f>IF(StockData[[#This Row],[Spread]]&lt;5,"Low",IF(StockData[[#This Row],[Spread]]&lt;=15,"Medium","High"))</f>
        <v>Medium</v>
      </c>
      <c r="L2886" s="27" t="str">
        <f>IF(StockData[[#This Row],[Spread]] &gt; AVERAGE(StockData[Spread]) * 1.2, "High", IF(StockData[[#This Row],[Spread]] &lt; AVERAGE(StockData[Spread]) * 0.8, "Low", "Medium"))</f>
        <v>Low</v>
      </c>
      <c r="M2886" s="13">
        <f>(StockData[[#This Row],[close]] - StockData[[#This Row],[open]] )/ StockData[[#This Row],[open]]</f>
        <v>-0.02</v>
      </c>
      <c r="N2886" s="27">
        <f>IF(StockData[[#This Row],[change%]] &gt; 0.02, 0.9, IF(StockData[[#This Row],[change%]] &lt; -0.02, -0.9, 0))</f>
        <v>0</v>
      </c>
      <c r="O2886" s="27" t="str">
        <f>IF(StockData[[#This Row],[sentiment score]] &gt; 0.5, "Positive", IF(StockData[[#This Row],[sentiment score]] &lt; -0.5, "Negative", "Neutral"))</f>
        <v>Neutral</v>
      </c>
    </row>
    <row r="2887" spans="1:15" x14ac:dyDescent="0.3">
      <c r="A2887" s="1">
        <v>41642</v>
      </c>
      <c r="B2887" s="2">
        <v>150</v>
      </c>
      <c r="C2887" s="2">
        <v>152.19</v>
      </c>
      <c r="D2887" s="2">
        <v>148.601</v>
      </c>
      <c r="E2887" s="2">
        <v>149.56</v>
      </c>
      <c r="F2887" s="2">
        <v>4695000</v>
      </c>
      <c r="G2887" s="27" t="str">
        <f>TEXT(StockData[[#This Row],[Date]],"dddd")</f>
        <v>Friday</v>
      </c>
      <c r="H2887" s="27" t="str">
        <f>TEXT(StockData[[#This Row],[Date]],"mmm yyyy")</f>
        <v>Jan 2014</v>
      </c>
      <c r="I2887" s="2">
        <f>StockData[[#This Row],[high]] - StockData[[#This Row],[low]]</f>
        <v>3.5889999999999986</v>
      </c>
      <c r="J2887" s="27" t="str">
        <f>IF(StockData[[#This Row],[high]]=_xlfn.MAXIFS(StockData[high],StockData[Date],"&lt;="&amp;StockData[[#This Row],[Date]]),"New High","Repeat")</f>
        <v>Repeat</v>
      </c>
      <c r="K2887" s="27" t="str">
        <f>IF(StockData[[#This Row],[Spread]]&lt;5,"Low",IF(StockData[[#This Row],[Spread]]&lt;=15,"Medium","High"))</f>
        <v>Low</v>
      </c>
      <c r="L2887" s="27" t="str">
        <f>IF(StockData[[#This Row],[Spread]] &gt; AVERAGE(StockData[Spread]) * 1.2, "High", IF(StockData[[#This Row],[Spread]] &lt; AVERAGE(StockData[Spread]) * 0.8, "Low", "Medium"))</f>
        <v>Low</v>
      </c>
      <c r="M2887" s="13">
        <f>(StockData[[#This Row],[close]] - StockData[[#This Row],[open]] )/ StockData[[#This Row],[open]]</f>
        <v>-2.9333333333333182E-3</v>
      </c>
      <c r="N2887" s="27">
        <f>IF(StockData[[#This Row],[change%]] &gt; 0.02, 0.9, IF(StockData[[#This Row],[change%]] &lt; -0.02, -0.9, 0))</f>
        <v>0</v>
      </c>
      <c r="O2887" s="27" t="str">
        <f>IF(StockData[[#This Row],[sentiment score]] &gt; 0.5, "Positive", IF(StockData[[#This Row],[sentiment score]] &lt; -0.5, "Negative", "Neutral"))</f>
        <v>Neutral</v>
      </c>
    </row>
    <row r="2888" spans="1:15" x14ac:dyDescent="0.3">
      <c r="A2888" s="1">
        <v>41641</v>
      </c>
      <c r="B2888" s="2">
        <v>149.80000000000001</v>
      </c>
      <c r="C2888" s="2">
        <v>152.4769</v>
      </c>
      <c r="D2888" s="2">
        <v>146.55000000000001</v>
      </c>
      <c r="E2888" s="2">
        <v>150.1</v>
      </c>
      <c r="F2888" s="2">
        <v>6188400</v>
      </c>
      <c r="G2888" s="27" t="str">
        <f>TEXT(StockData[[#This Row],[Date]],"dddd")</f>
        <v>Thursday</v>
      </c>
      <c r="H2888" s="27" t="str">
        <f>TEXT(StockData[[#This Row],[Date]],"mmm yyyy")</f>
        <v>Jan 2014</v>
      </c>
      <c r="I2888" s="2">
        <f>StockData[[#This Row],[high]] - StockData[[#This Row],[low]]</f>
        <v>5.9268999999999892</v>
      </c>
      <c r="J2888" s="27" t="str">
        <f>IF(StockData[[#This Row],[high]]=_xlfn.MAXIFS(StockData[high],StockData[Date],"&lt;="&amp;StockData[[#This Row],[Date]]),"New High","Repeat")</f>
        <v>Repeat</v>
      </c>
      <c r="K2888" s="27" t="str">
        <f>IF(StockData[[#This Row],[Spread]]&lt;5,"Low",IF(StockData[[#This Row],[Spread]]&lt;=15,"Medium","High"))</f>
        <v>Medium</v>
      </c>
      <c r="L2888" s="27" t="str">
        <f>IF(StockData[[#This Row],[Spread]] &gt; AVERAGE(StockData[Spread]) * 1.2, "High", IF(StockData[[#This Row],[Spread]] &lt; AVERAGE(StockData[Spread]) * 0.8, "Low", "Medium"))</f>
        <v>Low</v>
      </c>
      <c r="M2888" s="13">
        <f>(StockData[[#This Row],[close]] - StockData[[#This Row],[open]] )/ StockData[[#This Row],[open]]</f>
        <v>2.0026702269691785E-3</v>
      </c>
      <c r="N2888" s="27">
        <f>IF(StockData[[#This Row],[change%]] &gt; 0.02, 0.9, IF(StockData[[#This Row],[change%]] &lt; -0.02, -0.9, 0))</f>
        <v>0</v>
      </c>
      <c r="O2888" s="27" t="str">
        <f>IF(StockData[[#This Row],[sentiment score]] &gt; 0.5, "Positive", IF(StockData[[#This Row],[sentiment score]] &lt; -0.5, "Negative", "Neutral"))</f>
        <v>Neutral</v>
      </c>
    </row>
    <row r="2889" spans="1:15" x14ac:dyDescent="0.3">
      <c r="A2889" s="1">
        <v>41639</v>
      </c>
      <c r="B2889" s="2">
        <v>152.32</v>
      </c>
      <c r="C2889" s="2">
        <v>153.19999999999999</v>
      </c>
      <c r="D2889" s="2">
        <v>148.661</v>
      </c>
      <c r="E2889" s="2">
        <v>150.429</v>
      </c>
      <c r="F2889" s="2">
        <v>4262400</v>
      </c>
      <c r="G2889" s="27" t="str">
        <f>TEXT(StockData[[#This Row],[Date]],"dddd")</f>
        <v>Tuesday</v>
      </c>
      <c r="H2889" s="27" t="str">
        <f>TEXT(StockData[[#This Row],[Date]],"mmm yyyy")</f>
        <v>Dec 2013</v>
      </c>
      <c r="I2889" s="2">
        <f>StockData[[#This Row],[high]] - StockData[[#This Row],[low]]</f>
        <v>4.5389999999999873</v>
      </c>
      <c r="J2889" s="27" t="str">
        <f>IF(StockData[[#This Row],[high]]=_xlfn.MAXIFS(StockData[high],StockData[Date],"&lt;="&amp;StockData[[#This Row],[Date]]),"New High","Repeat")</f>
        <v>Repeat</v>
      </c>
      <c r="K2889" s="27" t="str">
        <f>IF(StockData[[#This Row],[Spread]]&lt;5,"Low",IF(StockData[[#This Row],[Spread]]&lt;=15,"Medium","High"))</f>
        <v>Low</v>
      </c>
      <c r="L2889" s="27" t="str">
        <f>IF(StockData[[#This Row],[Spread]] &gt; AVERAGE(StockData[Spread]) * 1.2, "High", IF(StockData[[#This Row],[Spread]] &lt; AVERAGE(StockData[Spread]) * 0.8, "Low", "Medium"))</f>
        <v>Low</v>
      </c>
      <c r="M2889" s="13">
        <f>(StockData[[#This Row],[close]] - StockData[[#This Row],[open]] )/ StockData[[#This Row],[open]]</f>
        <v>-1.241465336134448E-2</v>
      </c>
      <c r="N2889" s="27">
        <f>IF(StockData[[#This Row],[change%]] &gt; 0.02, 0.9, IF(StockData[[#This Row],[change%]] &lt; -0.02, -0.9, 0))</f>
        <v>0</v>
      </c>
      <c r="O2889" s="27" t="str">
        <f>IF(StockData[[#This Row],[sentiment score]] &gt; 0.5, "Positive", IF(StockData[[#This Row],[sentiment score]] &lt; -0.5, "Negative", "Neutral"))</f>
        <v>Neutral</v>
      </c>
    </row>
    <row r="2890" spans="1:15" x14ac:dyDescent="0.3">
      <c r="A2890" s="1">
        <v>41638</v>
      </c>
      <c r="B2890" s="2">
        <v>151.12</v>
      </c>
      <c r="C2890" s="2">
        <v>154.81</v>
      </c>
      <c r="D2890" s="2">
        <v>150.75</v>
      </c>
      <c r="E2890" s="2">
        <v>152.44</v>
      </c>
      <c r="F2890" s="2">
        <v>4467500</v>
      </c>
      <c r="G2890" s="27" t="str">
        <f>TEXT(StockData[[#This Row],[Date]],"dddd")</f>
        <v>Monday</v>
      </c>
      <c r="H2890" s="27" t="str">
        <f>TEXT(StockData[[#This Row],[Date]],"mmm yyyy")</f>
        <v>Dec 2013</v>
      </c>
      <c r="I2890" s="2">
        <f>StockData[[#This Row],[high]] - StockData[[#This Row],[low]]</f>
        <v>4.0600000000000023</v>
      </c>
      <c r="J2890" s="27" t="str">
        <f>IF(StockData[[#This Row],[high]]=_xlfn.MAXIFS(StockData[high],StockData[Date],"&lt;="&amp;StockData[[#This Row],[Date]]),"New High","Repeat")</f>
        <v>Repeat</v>
      </c>
      <c r="K2890" s="27" t="str">
        <f>IF(StockData[[#This Row],[Spread]]&lt;5,"Low",IF(StockData[[#This Row],[Spread]]&lt;=15,"Medium","High"))</f>
        <v>Low</v>
      </c>
      <c r="L2890" s="27" t="str">
        <f>IF(StockData[[#This Row],[Spread]] &gt; AVERAGE(StockData[Spread]) * 1.2, "High", IF(StockData[[#This Row],[Spread]] &lt; AVERAGE(StockData[Spread]) * 0.8, "Low", "Medium"))</f>
        <v>Low</v>
      </c>
      <c r="M2890" s="13">
        <f>(StockData[[#This Row],[close]] - StockData[[#This Row],[open]] )/ StockData[[#This Row],[open]]</f>
        <v>8.7347803070407168E-3</v>
      </c>
      <c r="N2890" s="27">
        <f>IF(StockData[[#This Row],[change%]] &gt; 0.02, 0.9, IF(StockData[[#This Row],[change%]] &lt; -0.02, -0.9, 0))</f>
        <v>0</v>
      </c>
      <c r="O2890" s="27" t="str">
        <f>IF(StockData[[#This Row],[sentiment score]] &gt; 0.5, "Positive", IF(StockData[[#This Row],[sentiment score]] &lt; -0.5, "Negative", "Neutral"))</f>
        <v>Neutral</v>
      </c>
    </row>
    <row r="2891" spans="1:15" x14ac:dyDescent="0.3">
      <c r="A2891" s="1">
        <v>41635</v>
      </c>
      <c r="B2891" s="2">
        <v>155.30000000000001</v>
      </c>
      <c r="C2891" s="2">
        <v>155.4999</v>
      </c>
      <c r="D2891" s="2">
        <v>150.80000000000001</v>
      </c>
      <c r="E2891" s="2">
        <v>151.12</v>
      </c>
      <c r="F2891" s="2">
        <v>5460200</v>
      </c>
      <c r="G2891" s="27" t="str">
        <f>TEXT(StockData[[#This Row],[Date]],"dddd")</f>
        <v>Friday</v>
      </c>
      <c r="H2891" s="27" t="str">
        <f>TEXT(StockData[[#This Row],[Date]],"mmm yyyy")</f>
        <v>Dec 2013</v>
      </c>
      <c r="I2891" s="2">
        <f>StockData[[#This Row],[high]] - StockData[[#This Row],[low]]</f>
        <v>4.6998999999999853</v>
      </c>
      <c r="J2891" s="27" t="str">
        <f>IF(StockData[[#This Row],[high]]=_xlfn.MAXIFS(StockData[high],StockData[Date],"&lt;="&amp;StockData[[#This Row],[Date]]),"New High","Repeat")</f>
        <v>Repeat</v>
      </c>
      <c r="K2891" s="27" t="str">
        <f>IF(StockData[[#This Row],[Spread]]&lt;5,"Low",IF(StockData[[#This Row],[Spread]]&lt;=15,"Medium","High"))</f>
        <v>Low</v>
      </c>
      <c r="L2891" s="27" t="str">
        <f>IF(StockData[[#This Row],[Spread]] &gt; AVERAGE(StockData[Spread]) * 1.2, "High", IF(StockData[[#This Row],[Spread]] &lt; AVERAGE(StockData[Spread]) * 0.8, "Low", "Medium"))</f>
        <v>Low</v>
      </c>
      <c r="M2891" s="13">
        <f>(StockData[[#This Row],[close]] - StockData[[#This Row],[open]] )/ StockData[[#This Row],[open]]</f>
        <v>-2.6915647134578276E-2</v>
      </c>
      <c r="N2891" s="27">
        <f>IF(StockData[[#This Row],[change%]] &gt; 0.02, 0.9, IF(StockData[[#This Row],[change%]] &lt; -0.02, -0.9, 0))</f>
        <v>-0.9</v>
      </c>
      <c r="O2891" s="27" t="str">
        <f>IF(StockData[[#This Row],[sentiment score]] &gt; 0.5, "Positive", IF(StockData[[#This Row],[sentiment score]] &lt; -0.5, "Negative", "Neutral"))</f>
        <v>Negative</v>
      </c>
    </row>
    <row r="2892" spans="1:15" x14ac:dyDescent="0.3">
      <c r="A2892" s="1">
        <v>41634</v>
      </c>
      <c r="B2892" s="2">
        <v>155.04</v>
      </c>
      <c r="C2892" s="2">
        <v>158</v>
      </c>
      <c r="D2892" s="2">
        <v>154.29</v>
      </c>
      <c r="E2892" s="2">
        <v>155.5</v>
      </c>
      <c r="F2892" s="2">
        <v>7129500</v>
      </c>
      <c r="G2892" s="27" t="str">
        <f>TEXT(StockData[[#This Row],[Date]],"dddd")</f>
        <v>Thursday</v>
      </c>
      <c r="H2892" s="27" t="str">
        <f>TEXT(StockData[[#This Row],[Date]],"mmm yyyy")</f>
        <v>Dec 2013</v>
      </c>
      <c r="I2892" s="2">
        <f>StockData[[#This Row],[high]] - StockData[[#This Row],[low]]</f>
        <v>3.710000000000008</v>
      </c>
      <c r="J2892" s="27" t="str">
        <f>IF(StockData[[#This Row],[high]]=_xlfn.MAXIFS(StockData[high],StockData[Date],"&lt;="&amp;StockData[[#This Row],[Date]]),"New High","Repeat")</f>
        <v>Repeat</v>
      </c>
      <c r="K2892" s="27" t="str">
        <f>IF(StockData[[#This Row],[Spread]]&lt;5,"Low",IF(StockData[[#This Row],[Spread]]&lt;=15,"Medium","High"))</f>
        <v>Low</v>
      </c>
      <c r="L2892" s="27" t="str">
        <f>IF(StockData[[#This Row],[Spread]] &gt; AVERAGE(StockData[Spread]) * 1.2, "High", IF(StockData[[#This Row],[Spread]] &lt; AVERAGE(StockData[Spread]) * 0.8, "Low", "Medium"))</f>
        <v>Low</v>
      </c>
      <c r="M2892" s="13">
        <f>(StockData[[#This Row],[close]] - StockData[[#This Row],[open]] )/ StockData[[#This Row],[open]]</f>
        <v>2.9669762641899378E-3</v>
      </c>
      <c r="N2892" s="27">
        <f>IF(StockData[[#This Row],[change%]] &gt; 0.02, 0.9, IF(StockData[[#This Row],[change%]] &lt; -0.02, -0.9, 0))</f>
        <v>0</v>
      </c>
      <c r="O2892" s="27" t="str">
        <f>IF(StockData[[#This Row],[sentiment score]] &gt; 0.5, "Positive", IF(StockData[[#This Row],[sentiment score]] &lt; -0.5, "Negative", "Neutral"))</f>
        <v>Neutral</v>
      </c>
    </row>
    <row r="2893" spans="1:15" x14ac:dyDescent="0.3">
      <c r="A2893" s="1">
        <v>41632</v>
      </c>
      <c r="B2893" s="2">
        <v>150</v>
      </c>
      <c r="C2893" s="2">
        <v>154.97</v>
      </c>
      <c r="D2893" s="2">
        <v>149.82</v>
      </c>
      <c r="E2893" s="2">
        <v>151.41</v>
      </c>
      <c r="F2893" s="2">
        <v>9941500</v>
      </c>
      <c r="G2893" s="27" t="str">
        <f>TEXT(StockData[[#This Row],[Date]],"dddd")</f>
        <v>Tuesday</v>
      </c>
      <c r="H2893" s="27" t="str">
        <f>TEXT(StockData[[#This Row],[Date]],"mmm yyyy")</f>
        <v>Dec 2013</v>
      </c>
      <c r="I2893" s="2">
        <f>StockData[[#This Row],[high]] - StockData[[#This Row],[low]]</f>
        <v>5.1500000000000057</v>
      </c>
      <c r="J2893" s="27" t="str">
        <f>IF(StockData[[#This Row],[high]]=_xlfn.MAXIFS(StockData[high],StockData[Date],"&lt;="&amp;StockData[[#This Row],[Date]]),"New High","Repeat")</f>
        <v>Repeat</v>
      </c>
      <c r="K2893" s="27" t="str">
        <f>IF(StockData[[#This Row],[Spread]]&lt;5,"Low",IF(StockData[[#This Row],[Spread]]&lt;=15,"Medium","High"))</f>
        <v>Medium</v>
      </c>
      <c r="L2893" s="27" t="str">
        <f>IF(StockData[[#This Row],[Spread]] &gt; AVERAGE(StockData[Spread]) * 1.2, "High", IF(StockData[[#This Row],[Spread]] &lt; AVERAGE(StockData[Spread]) * 0.8, "Low", "Medium"))</f>
        <v>Low</v>
      </c>
      <c r="M2893" s="13">
        <f>(StockData[[#This Row],[close]] - StockData[[#This Row],[open]] )/ StockData[[#This Row],[open]]</f>
        <v>9.3999999999999778E-3</v>
      </c>
      <c r="N2893" s="27">
        <f>IF(StockData[[#This Row],[change%]] &gt; 0.02, 0.9, IF(StockData[[#This Row],[change%]] &lt; -0.02, -0.9, 0))</f>
        <v>0</v>
      </c>
      <c r="O2893" s="27" t="str">
        <f>IF(StockData[[#This Row],[sentiment score]] &gt; 0.5, "Positive", IF(StockData[[#This Row],[sentiment score]] &lt; -0.5, "Negative", "Neutral"))</f>
        <v>Neutral</v>
      </c>
    </row>
    <row r="2894" spans="1:15" x14ac:dyDescent="0.3">
      <c r="A2894" s="1">
        <v>41631</v>
      </c>
      <c r="B2894" s="2">
        <v>144.85</v>
      </c>
      <c r="C2894" s="2">
        <v>146.24</v>
      </c>
      <c r="D2894" s="2">
        <v>142.601</v>
      </c>
      <c r="E2894" s="2">
        <v>143.55000000000001</v>
      </c>
      <c r="F2894" s="2">
        <v>5385500</v>
      </c>
      <c r="G2894" s="27" t="str">
        <f>TEXT(StockData[[#This Row],[Date]],"dddd")</f>
        <v>Monday</v>
      </c>
      <c r="H2894" s="27" t="str">
        <f>TEXT(StockData[[#This Row],[Date]],"mmm yyyy")</f>
        <v>Dec 2013</v>
      </c>
      <c r="I2894" s="2">
        <f>StockData[[#This Row],[high]] - StockData[[#This Row],[low]]</f>
        <v>3.63900000000001</v>
      </c>
      <c r="J2894" s="27" t="str">
        <f>IF(StockData[[#This Row],[high]]=_xlfn.MAXIFS(StockData[high],StockData[Date],"&lt;="&amp;StockData[[#This Row],[Date]]),"New High","Repeat")</f>
        <v>Repeat</v>
      </c>
      <c r="K2894" s="27" t="str">
        <f>IF(StockData[[#This Row],[Spread]]&lt;5,"Low",IF(StockData[[#This Row],[Spread]]&lt;=15,"Medium","High"))</f>
        <v>Low</v>
      </c>
      <c r="L2894" s="27" t="str">
        <f>IF(StockData[[#This Row],[Spread]] &gt; AVERAGE(StockData[Spread]) * 1.2, "High", IF(StockData[[#This Row],[Spread]] &lt; AVERAGE(StockData[Spread]) * 0.8, "Low", "Medium"))</f>
        <v>Low</v>
      </c>
      <c r="M2894" s="13">
        <f>(StockData[[#This Row],[close]] - StockData[[#This Row],[open]] )/ StockData[[#This Row],[open]]</f>
        <v>-8.9748015188124471E-3</v>
      </c>
      <c r="N2894" s="27">
        <f>IF(StockData[[#This Row],[change%]] &gt; 0.02, 0.9, IF(StockData[[#This Row],[change%]] &lt; -0.02, -0.9, 0))</f>
        <v>0</v>
      </c>
      <c r="O2894" s="27" t="str">
        <f>IF(StockData[[#This Row],[sentiment score]] &gt; 0.5, "Positive", IF(StockData[[#This Row],[sentiment score]] &lt; -0.5, "Negative", "Neutral"))</f>
        <v>Neutral</v>
      </c>
    </row>
    <row r="2895" spans="1:15" x14ac:dyDescent="0.3">
      <c r="A2895" s="1">
        <v>41628</v>
      </c>
      <c r="B2895" s="2">
        <v>141.58000000000001</v>
      </c>
      <c r="C2895" s="2">
        <v>144.35</v>
      </c>
      <c r="D2895" s="2">
        <v>141.58000000000001</v>
      </c>
      <c r="E2895" s="2">
        <v>143.24</v>
      </c>
      <c r="F2895" s="2">
        <v>7412600</v>
      </c>
      <c r="G2895" s="27" t="str">
        <f>TEXT(StockData[[#This Row],[Date]],"dddd")</f>
        <v>Friday</v>
      </c>
      <c r="H2895" s="27" t="str">
        <f>TEXT(StockData[[#This Row],[Date]],"mmm yyyy")</f>
        <v>Dec 2013</v>
      </c>
      <c r="I2895" s="2">
        <f>StockData[[#This Row],[high]] - StockData[[#This Row],[low]]</f>
        <v>2.7699999999999818</v>
      </c>
      <c r="J2895" s="27" t="str">
        <f>IF(StockData[[#This Row],[high]]=_xlfn.MAXIFS(StockData[high],StockData[Date],"&lt;="&amp;StockData[[#This Row],[Date]]),"New High","Repeat")</f>
        <v>Repeat</v>
      </c>
      <c r="K2895" s="27" t="str">
        <f>IF(StockData[[#This Row],[Spread]]&lt;5,"Low",IF(StockData[[#This Row],[Spread]]&lt;=15,"Medium","High"))</f>
        <v>Low</v>
      </c>
      <c r="L2895" s="27" t="str">
        <f>IF(StockData[[#This Row],[Spread]] &gt; AVERAGE(StockData[Spread]) * 1.2, "High", IF(StockData[[#This Row],[Spread]] &lt; AVERAGE(StockData[Spread]) * 0.8, "Low", "Medium"))</f>
        <v>Low</v>
      </c>
      <c r="M2895" s="13">
        <f>(StockData[[#This Row],[close]] - StockData[[#This Row],[open]] )/ StockData[[#This Row],[open]]</f>
        <v>1.1724819889814921E-2</v>
      </c>
      <c r="N2895" s="27">
        <f>IF(StockData[[#This Row],[change%]] &gt; 0.02, 0.9, IF(StockData[[#This Row],[change%]] &lt; -0.02, -0.9, 0))</f>
        <v>0</v>
      </c>
      <c r="O2895" s="27" t="str">
        <f>IF(StockData[[#This Row],[sentiment score]] &gt; 0.5, "Positive", IF(StockData[[#This Row],[sentiment score]] &lt; -0.5, "Negative", "Neutral"))</f>
        <v>Neutral</v>
      </c>
    </row>
    <row r="2896" spans="1:15" x14ac:dyDescent="0.3">
      <c r="A2896" s="1">
        <v>41627</v>
      </c>
      <c r="B2896" s="2">
        <v>146.9</v>
      </c>
      <c r="C2896" s="2">
        <v>147</v>
      </c>
      <c r="D2896" s="2">
        <v>139.1</v>
      </c>
      <c r="E2896" s="2">
        <v>140.72</v>
      </c>
      <c r="F2896" s="2">
        <v>12740000</v>
      </c>
      <c r="G2896" s="27" t="str">
        <f>TEXT(StockData[[#This Row],[Date]],"dddd")</f>
        <v>Thursday</v>
      </c>
      <c r="H2896" s="27" t="str">
        <f>TEXT(StockData[[#This Row],[Date]],"mmm yyyy")</f>
        <v>Dec 2013</v>
      </c>
      <c r="I2896" s="2">
        <f>StockData[[#This Row],[high]] - StockData[[#This Row],[low]]</f>
        <v>7.9000000000000057</v>
      </c>
      <c r="J2896" s="27" t="str">
        <f>IF(StockData[[#This Row],[high]]=_xlfn.MAXIFS(StockData[high],StockData[Date],"&lt;="&amp;StockData[[#This Row],[Date]]),"New High","Repeat")</f>
        <v>Repeat</v>
      </c>
      <c r="K2896" s="27" t="str">
        <f>IF(StockData[[#This Row],[Spread]]&lt;5,"Low",IF(StockData[[#This Row],[Spread]]&lt;=15,"Medium","High"))</f>
        <v>Medium</v>
      </c>
      <c r="L2896" s="27" t="str">
        <f>IF(StockData[[#This Row],[Spread]] &gt; AVERAGE(StockData[Spread]) * 1.2, "High", IF(StockData[[#This Row],[Spread]] &lt; AVERAGE(StockData[Spread]) * 0.8, "Low", "Medium"))</f>
        <v>Low</v>
      </c>
      <c r="M2896" s="13">
        <f>(StockData[[#This Row],[close]] - StockData[[#This Row],[open]] )/ StockData[[#This Row],[open]]</f>
        <v>-4.2069434989789017E-2</v>
      </c>
      <c r="N2896" s="27">
        <f>IF(StockData[[#This Row],[change%]] &gt; 0.02, 0.9, IF(StockData[[#This Row],[change%]] &lt; -0.02, -0.9, 0))</f>
        <v>-0.9</v>
      </c>
      <c r="O2896" s="27" t="str">
        <f>IF(StockData[[#This Row],[sentiment score]] &gt; 0.5, "Positive", IF(StockData[[#This Row],[sentiment score]] &lt; -0.5, "Negative", "Neutral"))</f>
        <v>Negative</v>
      </c>
    </row>
    <row r="2897" spans="1:15" x14ac:dyDescent="0.3">
      <c r="A2897" s="1">
        <v>41626</v>
      </c>
      <c r="B2897" s="2">
        <v>152.24</v>
      </c>
      <c r="C2897" s="2">
        <v>154.9</v>
      </c>
      <c r="D2897" s="2">
        <v>145.94999999999999</v>
      </c>
      <c r="E2897" s="2">
        <v>147.97999999999999</v>
      </c>
      <c r="F2897" s="2">
        <v>11581900</v>
      </c>
      <c r="G2897" s="27" t="str">
        <f>TEXT(StockData[[#This Row],[Date]],"dddd")</f>
        <v>Wednesday</v>
      </c>
      <c r="H2897" s="27" t="str">
        <f>TEXT(StockData[[#This Row],[Date]],"mmm yyyy")</f>
        <v>Dec 2013</v>
      </c>
      <c r="I2897" s="2">
        <f>StockData[[#This Row],[high]] - StockData[[#This Row],[low]]</f>
        <v>8.9500000000000171</v>
      </c>
      <c r="J2897" s="27" t="str">
        <f>IF(StockData[[#This Row],[high]]=_xlfn.MAXIFS(StockData[high],StockData[Date],"&lt;="&amp;StockData[[#This Row],[Date]]),"New High","Repeat")</f>
        <v>Repeat</v>
      </c>
      <c r="K2897" s="27" t="str">
        <f>IF(StockData[[#This Row],[Spread]]&lt;5,"Low",IF(StockData[[#This Row],[Spread]]&lt;=15,"Medium","High"))</f>
        <v>Medium</v>
      </c>
      <c r="L2897" s="27" t="str">
        <f>IF(StockData[[#This Row],[Spread]] &gt; AVERAGE(StockData[Spread]) * 1.2, "High", IF(StockData[[#This Row],[Spread]] &lt; AVERAGE(StockData[Spread]) * 0.8, "Low", "Medium"))</f>
        <v>Low</v>
      </c>
      <c r="M2897" s="13">
        <f>(StockData[[#This Row],[close]] - StockData[[#This Row],[open]] )/ StockData[[#This Row],[open]]</f>
        <v>-2.7982133473463077E-2</v>
      </c>
      <c r="N2897" s="27">
        <f>IF(StockData[[#This Row],[change%]] &gt; 0.02, 0.9, IF(StockData[[#This Row],[change%]] &lt; -0.02, -0.9, 0))</f>
        <v>-0.9</v>
      </c>
      <c r="O2897" s="27" t="str">
        <f>IF(StockData[[#This Row],[sentiment score]] &gt; 0.5, "Positive", IF(StockData[[#This Row],[sentiment score]] &lt; -0.5, "Negative", "Neutral"))</f>
        <v>Negative</v>
      </c>
    </row>
    <row r="2898" spans="1:15" x14ac:dyDescent="0.3">
      <c r="A2898" s="1">
        <v>41625</v>
      </c>
      <c r="B2898" s="2">
        <v>147.58000000000001</v>
      </c>
      <c r="C2898" s="2">
        <v>154.63</v>
      </c>
      <c r="D2898" s="2">
        <v>146.3235</v>
      </c>
      <c r="E2898" s="2">
        <v>152.46</v>
      </c>
      <c r="F2898" s="2">
        <v>10495000</v>
      </c>
      <c r="G2898" s="27" t="str">
        <f>TEXT(StockData[[#This Row],[Date]],"dddd")</f>
        <v>Tuesday</v>
      </c>
      <c r="H2898" s="27" t="str">
        <f>TEXT(StockData[[#This Row],[Date]],"mmm yyyy")</f>
        <v>Dec 2013</v>
      </c>
      <c r="I2898" s="2">
        <f>StockData[[#This Row],[high]] - StockData[[#This Row],[low]]</f>
        <v>8.3064999999999998</v>
      </c>
      <c r="J2898" s="27" t="str">
        <f>IF(StockData[[#This Row],[high]]=_xlfn.MAXIFS(StockData[high],StockData[Date],"&lt;="&amp;StockData[[#This Row],[Date]]),"New High","Repeat")</f>
        <v>Repeat</v>
      </c>
      <c r="K2898" s="27" t="str">
        <f>IF(StockData[[#This Row],[Spread]]&lt;5,"Low",IF(StockData[[#This Row],[Spread]]&lt;=15,"Medium","High"))</f>
        <v>Medium</v>
      </c>
      <c r="L2898" s="27" t="str">
        <f>IF(StockData[[#This Row],[Spread]] &gt; AVERAGE(StockData[Spread]) * 1.2, "High", IF(StockData[[#This Row],[Spread]] &lt; AVERAGE(StockData[Spread]) * 0.8, "Low", "Medium"))</f>
        <v>Low</v>
      </c>
      <c r="M2898" s="13">
        <f>(StockData[[#This Row],[close]] - StockData[[#This Row],[open]] )/ StockData[[#This Row],[open]]</f>
        <v>3.3066811221032624E-2</v>
      </c>
      <c r="N2898" s="27">
        <f>IF(StockData[[#This Row],[change%]] &gt; 0.02, 0.9, IF(StockData[[#This Row],[change%]] &lt; -0.02, -0.9, 0))</f>
        <v>0.9</v>
      </c>
      <c r="O2898" s="27" t="str">
        <f>IF(StockData[[#This Row],[sentiment score]] &gt; 0.5, "Positive", IF(StockData[[#This Row],[sentiment score]] &lt; -0.5, "Negative", "Neutral"))</f>
        <v>Positive</v>
      </c>
    </row>
    <row r="2899" spans="1:15" x14ac:dyDescent="0.3">
      <c r="A2899" s="1">
        <v>41624</v>
      </c>
      <c r="B2899" s="2">
        <v>148.47999999999999</v>
      </c>
      <c r="C2899" s="2">
        <v>150.43</v>
      </c>
      <c r="D2899" s="2">
        <v>146.1</v>
      </c>
      <c r="E2899" s="2">
        <v>147.94</v>
      </c>
      <c r="F2899" s="2">
        <v>6675300</v>
      </c>
      <c r="G2899" s="27" t="str">
        <f>TEXT(StockData[[#This Row],[Date]],"dddd")</f>
        <v>Monday</v>
      </c>
      <c r="H2899" s="27" t="str">
        <f>TEXT(StockData[[#This Row],[Date]],"mmm yyyy")</f>
        <v>Dec 2013</v>
      </c>
      <c r="I2899" s="2">
        <f>StockData[[#This Row],[high]] - StockData[[#This Row],[low]]</f>
        <v>4.3300000000000125</v>
      </c>
      <c r="J2899" s="27" t="str">
        <f>IF(StockData[[#This Row],[high]]=_xlfn.MAXIFS(StockData[high],StockData[Date],"&lt;="&amp;StockData[[#This Row],[Date]]),"New High","Repeat")</f>
        <v>Repeat</v>
      </c>
      <c r="K2899" s="27" t="str">
        <f>IF(StockData[[#This Row],[Spread]]&lt;5,"Low",IF(StockData[[#This Row],[Spread]]&lt;=15,"Medium","High"))</f>
        <v>Low</v>
      </c>
      <c r="L2899" s="27" t="str">
        <f>IF(StockData[[#This Row],[Spread]] &gt; AVERAGE(StockData[Spread]) * 1.2, "High", IF(StockData[[#This Row],[Spread]] &lt; AVERAGE(StockData[Spread]) * 0.8, "Low", "Medium"))</f>
        <v>Low</v>
      </c>
      <c r="M2899" s="13">
        <f>(StockData[[#This Row],[close]] - StockData[[#This Row],[open]] )/ StockData[[#This Row],[open]]</f>
        <v>-3.6368534482758086E-3</v>
      </c>
      <c r="N2899" s="27">
        <f>IF(StockData[[#This Row],[change%]] &gt; 0.02, 0.9, IF(StockData[[#This Row],[change%]] &lt; -0.02, -0.9, 0))</f>
        <v>0</v>
      </c>
      <c r="O2899" s="27" t="str">
        <f>IF(StockData[[#This Row],[sentiment score]] &gt; 0.5, "Positive", IF(StockData[[#This Row],[sentiment score]] &lt; -0.5, "Negative", "Neutral"))</f>
        <v>Neutral</v>
      </c>
    </row>
    <row r="2900" spans="1:15" x14ac:dyDescent="0.3">
      <c r="A2900" s="1">
        <v>41621</v>
      </c>
      <c r="B2900" s="2">
        <v>148.05000000000001</v>
      </c>
      <c r="C2900" s="2">
        <v>151.80000000000001</v>
      </c>
      <c r="D2900" s="2">
        <v>147.32</v>
      </c>
      <c r="E2900" s="2">
        <v>147.654</v>
      </c>
      <c r="F2900" s="2">
        <v>10591900</v>
      </c>
      <c r="G2900" s="27" t="str">
        <f>TEXT(StockData[[#This Row],[Date]],"dddd")</f>
        <v>Friday</v>
      </c>
      <c r="H2900" s="27" t="str">
        <f>TEXT(StockData[[#This Row],[Date]],"mmm yyyy")</f>
        <v>Dec 2013</v>
      </c>
      <c r="I2900" s="2">
        <f>StockData[[#This Row],[high]] - StockData[[#This Row],[low]]</f>
        <v>4.4800000000000182</v>
      </c>
      <c r="J2900" s="27" t="str">
        <f>IF(StockData[[#This Row],[high]]=_xlfn.MAXIFS(StockData[high],StockData[Date],"&lt;="&amp;StockData[[#This Row],[Date]]),"New High","Repeat")</f>
        <v>Repeat</v>
      </c>
      <c r="K2900" s="27" t="str">
        <f>IF(StockData[[#This Row],[Spread]]&lt;5,"Low",IF(StockData[[#This Row],[Spread]]&lt;=15,"Medium","High"))</f>
        <v>Low</v>
      </c>
      <c r="L2900" s="27" t="str">
        <f>IF(StockData[[#This Row],[Spread]] &gt; AVERAGE(StockData[Spread]) * 1.2, "High", IF(StockData[[#This Row],[Spread]] &lt; AVERAGE(StockData[Spread]) * 0.8, "Low", "Medium"))</f>
        <v>Low</v>
      </c>
      <c r="M2900" s="13">
        <f>(StockData[[#This Row],[close]] - StockData[[#This Row],[open]] )/ StockData[[#This Row],[open]]</f>
        <v>-2.6747720364742652E-3</v>
      </c>
      <c r="N2900" s="27">
        <f>IF(StockData[[#This Row],[change%]] &gt; 0.02, 0.9, IF(StockData[[#This Row],[change%]] &lt; -0.02, -0.9, 0))</f>
        <v>0</v>
      </c>
      <c r="O2900" s="27" t="str">
        <f>IF(StockData[[#This Row],[sentiment score]] &gt; 0.5, "Positive", IF(StockData[[#This Row],[sentiment score]] &lt; -0.5, "Negative", "Neutral"))</f>
        <v>Neutral</v>
      </c>
    </row>
    <row r="2901" spans="1:15" x14ac:dyDescent="0.3">
      <c r="A2901" s="1">
        <v>41620</v>
      </c>
      <c r="B2901" s="2">
        <v>139.69999999999999</v>
      </c>
      <c r="C2901" s="2">
        <v>148.24</v>
      </c>
      <c r="D2901" s="2">
        <v>138.53</v>
      </c>
      <c r="E2901" s="2">
        <v>147.47</v>
      </c>
      <c r="F2901" s="2">
        <v>10767800</v>
      </c>
      <c r="G2901" s="27" t="str">
        <f>TEXT(StockData[[#This Row],[Date]],"dddd")</f>
        <v>Thursday</v>
      </c>
      <c r="H2901" s="27" t="str">
        <f>TEXT(StockData[[#This Row],[Date]],"mmm yyyy")</f>
        <v>Dec 2013</v>
      </c>
      <c r="I2901" s="2">
        <f>StockData[[#This Row],[high]] - StockData[[#This Row],[low]]</f>
        <v>9.710000000000008</v>
      </c>
      <c r="J2901" s="27" t="str">
        <f>IF(StockData[[#This Row],[high]]=_xlfn.MAXIFS(StockData[high],StockData[Date],"&lt;="&amp;StockData[[#This Row],[Date]]),"New High","Repeat")</f>
        <v>Repeat</v>
      </c>
      <c r="K2901" s="27" t="str">
        <f>IF(StockData[[#This Row],[Spread]]&lt;5,"Low",IF(StockData[[#This Row],[Spread]]&lt;=15,"Medium","High"))</f>
        <v>Medium</v>
      </c>
      <c r="L2901" s="27" t="str">
        <f>IF(StockData[[#This Row],[Spread]] &gt; AVERAGE(StockData[Spread]) * 1.2, "High", IF(StockData[[#This Row],[Spread]] &lt; AVERAGE(StockData[Spread]) * 0.8, "Low", "Medium"))</f>
        <v>Low</v>
      </c>
      <c r="M2901" s="13">
        <f>(StockData[[#This Row],[close]] - StockData[[#This Row],[open]] )/ StockData[[#This Row],[open]]</f>
        <v>5.5619183965640737E-2</v>
      </c>
      <c r="N2901" s="27">
        <f>IF(StockData[[#This Row],[change%]] &gt; 0.02, 0.9, IF(StockData[[#This Row],[change%]] &lt; -0.02, -0.9, 0))</f>
        <v>0.9</v>
      </c>
      <c r="O2901" s="27" t="str">
        <f>IF(StockData[[#This Row],[sentiment score]] &gt; 0.5, "Positive", IF(StockData[[#This Row],[sentiment score]] &lt; -0.5, "Negative", "Neutral"))</f>
        <v>Positive</v>
      </c>
    </row>
    <row r="2902" spans="1:15" x14ac:dyDescent="0.3">
      <c r="A2902" s="1">
        <v>41619</v>
      </c>
      <c r="B2902" s="2">
        <v>141.88</v>
      </c>
      <c r="C2902" s="2">
        <v>143.05000000000001</v>
      </c>
      <c r="D2902" s="2">
        <v>139.49</v>
      </c>
      <c r="E2902" s="2">
        <v>139.65</v>
      </c>
      <c r="F2902" s="2">
        <v>7137800</v>
      </c>
      <c r="G2902" s="27" t="str">
        <f>TEXT(StockData[[#This Row],[Date]],"dddd")</f>
        <v>Wednesday</v>
      </c>
      <c r="H2902" s="27" t="str">
        <f>TEXT(StockData[[#This Row],[Date]],"mmm yyyy")</f>
        <v>Dec 2013</v>
      </c>
      <c r="I2902" s="2">
        <f>StockData[[#This Row],[high]] - StockData[[#This Row],[low]]</f>
        <v>3.5600000000000023</v>
      </c>
      <c r="J2902" s="27" t="str">
        <f>IF(StockData[[#This Row],[high]]=_xlfn.MAXIFS(StockData[high],StockData[Date],"&lt;="&amp;StockData[[#This Row],[Date]]),"New High","Repeat")</f>
        <v>Repeat</v>
      </c>
      <c r="K2902" s="27" t="str">
        <f>IF(StockData[[#This Row],[Spread]]&lt;5,"Low",IF(StockData[[#This Row],[Spread]]&lt;=15,"Medium","High"))</f>
        <v>Low</v>
      </c>
      <c r="L2902" s="27" t="str">
        <f>IF(StockData[[#This Row],[Spread]] &gt; AVERAGE(StockData[Spread]) * 1.2, "High", IF(StockData[[#This Row],[Spread]] &lt; AVERAGE(StockData[Spread]) * 0.8, "Low", "Medium"))</f>
        <v>Low</v>
      </c>
      <c r="M2902" s="13">
        <f>(StockData[[#This Row],[close]] - StockData[[#This Row],[open]] )/ StockData[[#This Row],[open]]</f>
        <v>-1.5717507753030657E-2</v>
      </c>
      <c r="N2902" s="27">
        <f>IF(StockData[[#This Row],[change%]] &gt; 0.02, 0.9, IF(StockData[[#This Row],[change%]] &lt; -0.02, -0.9, 0))</f>
        <v>0</v>
      </c>
      <c r="O2902" s="27" t="str">
        <f>IF(StockData[[#This Row],[sentiment score]] &gt; 0.5, "Positive", IF(StockData[[#This Row],[sentiment score]] &lt; -0.5, "Negative", "Neutral"))</f>
        <v>Neutral</v>
      </c>
    </row>
    <row r="2903" spans="1:15" x14ac:dyDescent="0.3">
      <c r="A2903" s="1">
        <v>41618</v>
      </c>
      <c r="B2903" s="2">
        <v>140.05000000000001</v>
      </c>
      <c r="C2903" s="2">
        <v>145.87</v>
      </c>
      <c r="D2903" s="2">
        <v>139.86000000000001</v>
      </c>
      <c r="E2903" s="2">
        <v>142.19</v>
      </c>
      <c r="F2903" s="2">
        <v>10748200</v>
      </c>
      <c r="G2903" s="27" t="str">
        <f>TEXT(StockData[[#This Row],[Date]],"dddd")</f>
        <v>Tuesday</v>
      </c>
      <c r="H2903" s="27" t="str">
        <f>TEXT(StockData[[#This Row],[Date]],"mmm yyyy")</f>
        <v>Dec 2013</v>
      </c>
      <c r="I2903" s="2">
        <f>StockData[[#This Row],[high]] - StockData[[#This Row],[low]]</f>
        <v>6.0099999999999909</v>
      </c>
      <c r="J2903" s="27" t="str">
        <f>IF(StockData[[#This Row],[high]]=_xlfn.MAXIFS(StockData[high],StockData[Date],"&lt;="&amp;StockData[[#This Row],[Date]]),"New High","Repeat")</f>
        <v>Repeat</v>
      </c>
      <c r="K2903" s="27" t="str">
        <f>IF(StockData[[#This Row],[Spread]]&lt;5,"Low",IF(StockData[[#This Row],[Spread]]&lt;=15,"Medium","High"))</f>
        <v>Medium</v>
      </c>
      <c r="L2903" s="27" t="str">
        <f>IF(StockData[[#This Row],[Spread]] &gt; AVERAGE(StockData[Spread]) * 1.2, "High", IF(StockData[[#This Row],[Spread]] &lt; AVERAGE(StockData[Spread]) * 0.8, "Low", "Medium"))</f>
        <v>Low</v>
      </c>
      <c r="M2903" s="13">
        <f>(StockData[[#This Row],[close]] - StockData[[#This Row],[open]] )/ StockData[[#This Row],[open]]</f>
        <v>1.5280257051053096E-2</v>
      </c>
      <c r="N2903" s="27">
        <f>IF(StockData[[#This Row],[change%]] &gt; 0.02, 0.9, IF(StockData[[#This Row],[change%]] &lt; -0.02, -0.9, 0))</f>
        <v>0</v>
      </c>
      <c r="O2903" s="27" t="str">
        <f>IF(StockData[[#This Row],[sentiment score]] &gt; 0.5, "Positive", IF(StockData[[#This Row],[sentiment score]] &lt; -0.5, "Negative", "Neutral"))</f>
        <v>Neutral</v>
      </c>
    </row>
    <row r="2904" spans="1:15" x14ac:dyDescent="0.3">
      <c r="A2904" s="1">
        <v>41617</v>
      </c>
      <c r="B2904" s="2">
        <v>137</v>
      </c>
      <c r="C2904" s="2">
        <v>141.69999999999999</v>
      </c>
      <c r="D2904" s="2">
        <v>134.21</v>
      </c>
      <c r="E2904" s="2">
        <v>141.6</v>
      </c>
      <c r="F2904" s="2">
        <v>9061500</v>
      </c>
      <c r="G2904" s="27" t="str">
        <f>TEXT(StockData[[#This Row],[Date]],"dddd")</f>
        <v>Monday</v>
      </c>
      <c r="H2904" s="27" t="str">
        <f>TEXT(StockData[[#This Row],[Date]],"mmm yyyy")</f>
        <v>Dec 2013</v>
      </c>
      <c r="I2904" s="2">
        <f>StockData[[#This Row],[high]] - StockData[[#This Row],[low]]</f>
        <v>7.4899999999999807</v>
      </c>
      <c r="J2904" s="27" t="str">
        <f>IF(StockData[[#This Row],[high]]=_xlfn.MAXIFS(StockData[high],StockData[Date],"&lt;="&amp;StockData[[#This Row],[Date]]),"New High","Repeat")</f>
        <v>Repeat</v>
      </c>
      <c r="K2904" s="27" t="str">
        <f>IF(StockData[[#This Row],[Spread]]&lt;5,"Low",IF(StockData[[#This Row],[Spread]]&lt;=15,"Medium","High"))</f>
        <v>Medium</v>
      </c>
      <c r="L2904" s="27" t="str">
        <f>IF(StockData[[#This Row],[Spread]] &gt; AVERAGE(StockData[Spread]) * 1.2, "High", IF(StockData[[#This Row],[Spread]] &lt; AVERAGE(StockData[Spread]) * 0.8, "Low", "Medium"))</f>
        <v>Low</v>
      </c>
      <c r="M2904" s="13">
        <f>(StockData[[#This Row],[close]] - StockData[[#This Row],[open]] )/ StockData[[#This Row],[open]]</f>
        <v>3.3576642335766384E-2</v>
      </c>
      <c r="N2904" s="27">
        <f>IF(StockData[[#This Row],[change%]] &gt; 0.02, 0.9, IF(StockData[[#This Row],[change%]] &lt; -0.02, -0.9, 0))</f>
        <v>0.9</v>
      </c>
      <c r="O2904" s="27" t="str">
        <f>IF(StockData[[#This Row],[sentiment score]] &gt; 0.5, "Positive", IF(StockData[[#This Row],[sentiment score]] &lt; -0.5, "Negative", "Neutral"))</f>
        <v>Positive</v>
      </c>
    </row>
    <row r="2905" spans="1:15" x14ac:dyDescent="0.3">
      <c r="A2905" s="1">
        <v>41614</v>
      </c>
      <c r="B2905" s="2">
        <v>141.51</v>
      </c>
      <c r="C2905" s="2">
        <v>142.49</v>
      </c>
      <c r="D2905" s="2">
        <v>136.30000000000001</v>
      </c>
      <c r="E2905" s="2">
        <v>137.36000000000001</v>
      </c>
      <c r="F2905" s="2">
        <v>7909600</v>
      </c>
      <c r="G2905" s="27" t="str">
        <f>TEXT(StockData[[#This Row],[Date]],"dddd")</f>
        <v>Friday</v>
      </c>
      <c r="H2905" s="27" t="str">
        <f>TEXT(StockData[[#This Row],[Date]],"mmm yyyy")</f>
        <v>Dec 2013</v>
      </c>
      <c r="I2905" s="2">
        <f>StockData[[#This Row],[high]] - StockData[[#This Row],[low]]</f>
        <v>6.1899999999999977</v>
      </c>
      <c r="J2905" s="27" t="str">
        <f>IF(StockData[[#This Row],[high]]=_xlfn.MAXIFS(StockData[high],StockData[Date],"&lt;="&amp;StockData[[#This Row],[Date]]),"New High","Repeat")</f>
        <v>Repeat</v>
      </c>
      <c r="K2905" s="27" t="str">
        <f>IF(StockData[[#This Row],[Spread]]&lt;5,"Low",IF(StockData[[#This Row],[Spread]]&lt;=15,"Medium","High"))</f>
        <v>Medium</v>
      </c>
      <c r="L2905" s="27" t="str">
        <f>IF(StockData[[#This Row],[Spread]] &gt; AVERAGE(StockData[Spread]) * 1.2, "High", IF(StockData[[#This Row],[Spread]] &lt; AVERAGE(StockData[Spread]) * 0.8, "Low", "Medium"))</f>
        <v>Low</v>
      </c>
      <c r="M2905" s="13">
        <f>(StockData[[#This Row],[close]] - StockData[[#This Row],[open]] )/ StockData[[#This Row],[open]]</f>
        <v>-2.9326549360469065E-2</v>
      </c>
      <c r="N2905" s="27">
        <f>IF(StockData[[#This Row],[change%]] &gt; 0.02, 0.9, IF(StockData[[#This Row],[change%]] &lt; -0.02, -0.9, 0))</f>
        <v>-0.9</v>
      </c>
      <c r="O2905" s="27" t="str">
        <f>IF(StockData[[#This Row],[sentiment score]] &gt; 0.5, "Positive", IF(StockData[[#This Row],[sentiment score]] &lt; -0.5, "Negative", "Neutral"))</f>
        <v>Negative</v>
      </c>
    </row>
    <row r="2906" spans="1:15" x14ac:dyDescent="0.3">
      <c r="A2906" s="1">
        <v>41613</v>
      </c>
      <c r="B2906" s="2">
        <v>140.15</v>
      </c>
      <c r="C2906" s="2">
        <v>143.35</v>
      </c>
      <c r="D2906" s="2">
        <v>139.5</v>
      </c>
      <c r="E2906" s="2">
        <v>140.47999999999999</v>
      </c>
      <c r="F2906" s="2">
        <v>9288400</v>
      </c>
      <c r="G2906" s="27" t="str">
        <f>TEXT(StockData[[#This Row],[Date]],"dddd")</f>
        <v>Thursday</v>
      </c>
      <c r="H2906" s="27" t="str">
        <f>TEXT(StockData[[#This Row],[Date]],"mmm yyyy")</f>
        <v>Dec 2013</v>
      </c>
      <c r="I2906" s="2">
        <f>StockData[[#This Row],[high]] - StockData[[#This Row],[low]]</f>
        <v>3.8499999999999943</v>
      </c>
      <c r="J2906" s="27" t="str">
        <f>IF(StockData[[#This Row],[high]]=_xlfn.MAXIFS(StockData[high],StockData[Date],"&lt;="&amp;StockData[[#This Row],[Date]]),"New High","Repeat")</f>
        <v>Repeat</v>
      </c>
      <c r="K2906" s="27" t="str">
        <f>IF(StockData[[#This Row],[Spread]]&lt;5,"Low",IF(StockData[[#This Row],[Spread]]&lt;=15,"Medium","High"))</f>
        <v>Low</v>
      </c>
      <c r="L2906" s="27" t="str">
        <f>IF(StockData[[#This Row],[Spread]] &gt; AVERAGE(StockData[Spread]) * 1.2, "High", IF(StockData[[#This Row],[Spread]] &lt; AVERAGE(StockData[Spread]) * 0.8, "Low", "Medium"))</f>
        <v>Low</v>
      </c>
      <c r="M2906" s="13">
        <f>(StockData[[#This Row],[close]] - StockData[[#This Row],[open]] )/ StockData[[#This Row],[open]]</f>
        <v>2.3546200499463721E-3</v>
      </c>
      <c r="N2906" s="27">
        <f>IF(StockData[[#This Row],[change%]] &gt; 0.02, 0.9, IF(StockData[[#This Row],[change%]] &lt; -0.02, -0.9, 0))</f>
        <v>0</v>
      </c>
      <c r="O2906" s="27" t="str">
        <f>IF(StockData[[#This Row],[sentiment score]] &gt; 0.5, "Positive", IF(StockData[[#This Row],[sentiment score]] &lt; -0.5, "Negative", "Neutral"))</f>
        <v>Neutral</v>
      </c>
    </row>
    <row r="2907" spans="1:15" x14ac:dyDescent="0.3">
      <c r="A2907" s="1">
        <v>41612</v>
      </c>
      <c r="B2907" s="2">
        <v>144.32</v>
      </c>
      <c r="C2907" s="2">
        <v>144.43</v>
      </c>
      <c r="D2907" s="2">
        <v>137.13</v>
      </c>
      <c r="E2907" s="2">
        <v>138.94999999999999</v>
      </c>
      <c r="F2907" s="2">
        <v>13147700</v>
      </c>
      <c r="G2907" s="27" t="str">
        <f>TEXT(StockData[[#This Row],[Date]],"dddd")</f>
        <v>Wednesday</v>
      </c>
      <c r="H2907" s="27" t="str">
        <f>TEXT(StockData[[#This Row],[Date]],"mmm yyyy")</f>
        <v>Dec 2013</v>
      </c>
      <c r="I2907" s="2">
        <f>StockData[[#This Row],[high]] - StockData[[#This Row],[low]]</f>
        <v>7.3000000000000114</v>
      </c>
      <c r="J2907" s="27" t="str">
        <f>IF(StockData[[#This Row],[high]]=_xlfn.MAXIFS(StockData[high],StockData[Date],"&lt;="&amp;StockData[[#This Row],[Date]]),"New High","Repeat")</f>
        <v>Repeat</v>
      </c>
      <c r="K2907" s="27" t="str">
        <f>IF(StockData[[#This Row],[Spread]]&lt;5,"Low",IF(StockData[[#This Row],[Spread]]&lt;=15,"Medium","High"))</f>
        <v>Medium</v>
      </c>
      <c r="L2907" s="27" t="str">
        <f>IF(StockData[[#This Row],[Spread]] &gt; AVERAGE(StockData[Spread]) * 1.2, "High", IF(StockData[[#This Row],[Spread]] &lt; AVERAGE(StockData[Spread]) * 0.8, "Low", "Medium"))</f>
        <v>Low</v>
      </c>
      <c r="M2907" s="13">
        <f>(StockData[[#This Row],[close]] - StockData[[#This Row],[open]] )/ StockData[[#This Row],[open]]</f>
        <v>-3.7208980044345932E-2</v>
      </c>
      <c r="N2907" s="27">
        <f>IF(StockData[[#This Row],[change%]] &gt; 0.02, 0.9, IF(StockData[[#This Row],[change%]] &lt; -0.02, -0.9, 0))</f>
        <v>-0.9</v>
      </c>
      <c r="O2907" s="27" t="str">
        <f>IF(StockData[[#This Row],[sentiment score]] &gt; 0.5, "Positive", IF(StockData[[#This Row],[sentiment score]] &lt; -0.5, "Negative", "Neutral"))</f>
        <v>Negative</v>
      </c>
    </row>
    <row r="2908" spans="1:15" x14ac:dyDescent="0.3">
      <c r="A2908" s="1">
        <v>41611</v>
      </c>
      <c r="B2908" s="2">
        <v>132.68</v>
      </c>
      <c r="C2908" s="2">
        <v>144.94</v>
      </c>
      <c r="D2908" s="2">
        <v>131.59</v>
      </c>
      <c r="E2908" s="2">
        <v>144.69999999999999</v>
      </c>
      <c r="F2908" s="2">
        <v>25682400</v>
      </c>
      <c r="G2908" s="27" t="str">
        <f>TEXT(StockData[[#This Row],[Date]],"dddd")</f>
        <v>Tuesday</v>
      </c>
      <c r="H2908" s="27" t="str">
        <f>TEXT(StockData[[#This Row],[Date]],"mmm yyyy")</f>
        <v>Dec 2013</v>
      </c>
      <c r="I2908" s="2">
        <f>StockData[[#This Row],[high]] - StockData[[#This Row],[low]]</f>
        <v>13.349999999999994</v>
      </c>
      <c r="J2908" s="27" t="str">
        <f>IF(StockData[[#This Row],[high]]=_xlfn.MAXIFS(StockData[high],StockData[Date],"&lt;="&amp;StockData[[#This Row],[Date]]),"New High","Repeat")</f>
        <v>Repeat</v>
      </c>
      <c r="K2908" s="27" t="str">
        <f>IF(StockData[[#This Row],[Spread]]&lt;5,"Low",IF(StockData[[#This Row],[Spread]]&lt;=15,"Medium","High"))</f>
        <v>Medium</v>
      </c>
      <c r="L2908" s="27" t="str">
        <f>IF(StockData[[#This Row],[Spread]] &gt; AVERAGE(StockData[Spread]) * 1.2, "High", IF(StockData[[#This Row],[Spread]] &lt; AVERAGE(StockData[Spread]) * 0.8, "Low", "Medium"))</f>
        <v>Medium</v>
      </c>
      <c r="M2908" s="13">
        <f>(StockData[[#This Row],[close]] - StockData[[#This Row],[open]] )/ StockData[[#This Row],[open]]</f>
        <v>9.0593910159782798E-2</v>
      </c>
      <c r="N2908" s="27">
        <f>IF(StockData[[#This Row],[change%]] &gt; 0.02, 0.9, IF(StockData[[#This Row],[change%]] &lt; -0.02, -0.9, 0))</f>
        <v>0.9</v>
      </c>
      <c r="O2908" s="27" t="str">
        <f>IF(StockData[[#This Row],[sentiment score]] &gt; 0.5, "Positive", IF(StockData[[#This Row],[sentiment score]] &lt; -0.5, "Negative", "Neutral"))</f>
        <v>Positive</v>
      </c>
    </row>
    <row r="2909" spans="1:15" x14ac:dyDescent="0.3">
      <c r="A2909" s="1">
        <v>41610</v>
      </c>
      <c r="B2909" s="2">
        <v>126.35</v>
      </c>
      <c r="C2909" s="2">
        <v>128.55000000000001</v>
      </c>
      <c r="D2909" s="2">
        <v>123.931</v>
      </c>
      <c r="E2909" s="2">
        <v>124.17</v>
      </c>
      <c r="F2909" s="2">
        <v>7751200</v>
      </c>
      <c r="G2909" s="27" t="str">
        <f>TEXT(StockData[[#This Row],[Date]],"dddd")</f>
        <v>Monday</v>
      </c>
      <c r="H2909" s="27" t="str">
        <f>TEXT(StockData[[#This Row],[Date]],"mmm yyyy")</f>
        <v>Dec 2013</v>
      </c>
      <c r="I2909" s="2">
        <f>StockData[[#This Row],[high]] - StockData[[#This Row],[low]]</f>
        <v>4.619000000000014</v>
      </c>
      <c r="J2909" s="27" t="str">
        <f>IF(StockData[[#This Row],[high]]=_xlfn.MAXIFS(StockData[high],StockData[Date],"&lt;="&amp;StockData[[#This Row],[Date]]),"New High","Repeat")</f>
        <v>Repeat</v>
      </c>
      <c r="K2909" s="27" t="str">
        <f>IF(StockData[[#This Row],[Spread]]&lt;5,"Low",IF(StockData[[#This Row],[Spread]]&lt;=15,"Medium","High"))</f>
        <v>Low</v>
      </c>
      <c r="L2909" s="27" t="str">
        <f>IF(StockData[[#This Row],[Spread]] &gt; AVERAGE(StockData[Spread]) * 1.2, "High", IF(StockData[[#This Row],[Spread]] &lt; AVERAGE(StockData[Spread]) * 0.8, "Low", "Medium"))</f>
        <v>Low</v>
      </c>
      <c r="M2909" s="13">
        <f>(StockData[[#This Row],[close]] - StockData[[#This Row],[open]] )/ StockData[[#This Row],[open]]</f>
        <v>-1.7253660466956807E-2</v>
      </c>
      <c r="N2909" s="27">
        <f>IF(StockData[[#This Row],[change%]] &gt; 0.02, 0.9, IF(StockData[[#This Row],[change%]] &lt; -0.02, -0.9, 0))</f>
        <v>0</v>
      </c>
      <c r="O2909" s="27" t="str">
        <f>IF(StockData[[#This Row],[sentiment score]] &gt; 0.5, "Positive", IF(StockData[[#This Row],[sentiment score]] &lt; -0.5, "Negative", "Neutral"))</f>
        <v>Neutral</v>
      </c>
    </row>
    <row r="2910" spans="1:15" x14ac:dyDescent="0.3">
      <c r="A2910" s="1">
        <v>41607</v>
      </c>
      <c r="B2910" s="2">
        <v>129.77000000000001</v>
      </c>
      <c r="C2910" s="2">
        <v>130.59</v>
      </c>
      <c r="D2910" s="2">
        <v>126.98</v>
      </c>
      <c r="E2910" s="2">
        <v>127.28</v>
      </c>
      <c r="F2910" s="2">
        <v>9716200</v>
      </c>
      <c r="G2910" s="27" t="str">
        <f>TEXT(StockData[[#This Row],[Date]],"dddd")</f>
        <v>Friday</v>
      </c>
      <c r="H2910" s="27" t="str">
        <f>TEXT(StockData[[#This Row],[Date]],"mmm yyyy")</f>
        <v>Nov 2013</v>
      </c>
      <c r="I2910" s="2">
        <f>StockData[[#This Row],[high]] - StockData[[#This Row],[low]]</f>
        <v>3.6099999999999994</v>
      </c>
      <c r="J2910" s="27" t="str">
        <f>IF(StockData[[#This Row],[high]]=_xlfn.MAXIFS(StockData[high],StockData[Date],"&lt;="&amp;StockData[[#This Row],[Date]]),"New High","Repeat")</f>
        <v>Repeat</v>
      </c>
      <c r="K2910" s="27" t="str">
        <f>IF(StockData[[#This Row],[Spread]]&lt;5,"Low",IF(StockData[[#This Row],[Spread]]&lt;=15,"Medium","High"))</f>
        <v>Low</v>
      </c>
      <c r="L2910" s="27" t="str">
        <f>IF(StockData[[#This Row],[Spread]] &gt; AVERAGE(StockData[Spread]) * 1.2, "High", IF(StockData[[#This Row],[Spread]] &lt; AVERAGE(StockData[Spread]) * 0.8, "Low", "Medium"))</f>
        <v>Low</v>
      </c>
      <c r="M2910" s="13">
        <f>(StockData[[#This Row],[close]] - StockData[[#This Row],[open]] )/ StockData[[#This Row],[open]]</f>
        <v>-1.9187793789011396E-2</v>
      </c>
      <c r="N2910" s="27">
        <f>IF(StockData[[#This Row],[change%]] &gt; 0.02, 0.9, IF(StockData[[#This Row],[change%]] &lt; -0.02, -0.9, 0))</f>
        <v>0</v>
      </c>
      <c r="O2910" s="27" t="str">
        <f>IF(StockData[[#This Row],[sentiment score]] &gt; 0.5, "Positive", IF(StockData[[#This Row],[sentiment score]] &lt; -0.5, "Negative", "Neutral"))</f>
        <v>Neutral</v>
      </c>
    </row>
    <row r="2911" spans="1:15" x14ac:dyDescent="0.3">
      <c r="A2911" s="1">
        <v>41605</v>
      </c>
      <c r="B2911" s="2">
        <v>121.6</v>
      </c>
      <c r="C2911" s="2">
        <v>126.95</v>
      </c>
      <c r="D2911" s="2">
        <v>119.52</v>
      </c>
      <c r="E2911" s="2">
        <v>126.94</v>
      </c>
      <c r="F2911" s="2">
        <v>12367600</v>
      </c>
      <c r="G2911" s="27" t="str">
        <f>TEXT(StockData[[#This Row],[Date]],"dddd")</f>
        <v>Wednesday</v>
      </c>
      <c r="H2911" s="27" t="str">
        <f>TEXT(StockData[[#This Row],[Date]],"mmm yyyy")</f>
        <v>Nov 2013</v>
      </c>
      <c r="I2911" s="2">
        <f>StockData[[#This Row],[high]] - StockData[[#This Row],[low]]</f>
        <v>7.4300000000000068</v>
      </c>
      <c r="J2911" s="27" t="str">
        <f>IF(StockData[[#This Row],[high]]=_xlfn.MAXIFS(StockData[high],StockData[Date],"&lt;="&amp;StockData[[#This Row],[Date]]),"New High","Repeat")</f>
        <v>Repeat</v>
      </c>
      <c r="K2911" s="27" t="str">
        <f>IF(StockData[[#This Row],[Spread]]&lt;5,"Low",IF(StockData[[#This Row],[Spread]]&lt;=15,"Medium","High"))</f>
        <v>Medium</v>
      </c>
      <c r="L2911" s="27" t="str">
        <f>IF(StockData[[#This Row],[Spread]] &gt; AVERAGE(StockData[Spread]) * 1.2, "High", IF(StockData[[#This Row],[Spread]] &lt; AVERAGE(StockData[Spread]) * 0.8, "Low", "Medium"))</f>
        <v>Low</v>
      </c>
      <c r="M2911" s="13">
        <f>(StockData[[#This Row],[close]] - StockData[[#This Row],[open]] )/ StockData[[#This Row],[open]]</f>
        <v>4.3914473684210559E-2</v>
      </c>
      <c r="N2911" s="27">
        <f>IF(StockData[[#This Row],[change%]] &gt; 0.02, 0.9, IF(StockData[[#This Row],[change%]] &lt; -0.02, -0.9, 0))</f>
        <v>0.9</v>
      </c>
      <c r="O2911" s="27" t="str">
        <f>IF(StockData[[#This Row],[sentiment score]] &gt; 0.5, "Positive", IF(StockData[[#This Row],[sentiment score]] &lt; -0.5, "Negative", "Neutral"))</f>
        <v>Positive</v>
      </c>
    </row>
    <row r="2912" spans="1:15" x14ac:dyDescent="0.3">
      <c r="A2912" s="1">
        <v>41604</v>
      </c>
      <c r="B2912" s="2">
        <v>119.38</v>
      </c>
      <c r="C2912" s="2">
        <v>122.72</v>
      </c>
      <c r="D2912" s="2">
        <v>116.1</v>
      </c>
      <c r="E2912" s="2">
        <v>120.5</v>
      </c>
      <c r="F2912" s="2">
        <v>13885500</v>
      </c>
      <c r="G2912" s="27" t="str">
        <f>TEXT(StockData[[#This Row],[Date]],"dddd")</f>
        <v>Tuesday</v>
      </c>
      <c r="H2912" s="27" t="str">
        <f>TEXT(StockData[[#This Row],[Date]],"mmm yyyy")</f>
        <v>Nov 2013</v>
      </c>
      <c r="I2912" s="2">
        <f>StockData[[#This Row],[high]] - StockData[[#This Row],[low]]</f>
        <v>6.6200000000000045</v>
      </c>
      <c r="J2912" s="27" t="str">
        <f>IF(StockData[[#This Row],[high]]=_xlfn.MAXIFS(StockData[high],StockData[Date],"&lt;="&amp;StockData[[#This Row],[Date]]),"New High","Repeat")</f>
        <v>Repeat</v>
      </c>
      <c r="K2912" s="27" t="str">
        <f>IF(StockData[[#This Row],[Spread]]&lt;5,"Low",IF(StockData[[#This Row],[Spread]]&lt;=15,"Medium","High"))</f>
        <v>Medium</v>
      </c>
      <c r="L2912" s="27" t="str">
        <f>IF(StockData[[#This Row],[Spread]] &gt; AVERAGE(StockData[Spread]) * 1.2, "High", IF(StockData[[#This Row],[Spread]] &lt; AVERAGE(StockData[Spread]) * 0.8, "Low", "Medium"))</f>
        <v>Low</v>
      </c>
      <c r="M2912" s="13">
        <f>(StockData[[#This Row],[close]] - StockData[[#This Row],[open]] )/ StockData[[#This Row],[open]]</f>
        <v>9.3818059976545874E-3</v>
      </c>
      <c r="N2912" s="27">
        <f>IF(StockData[[#This Row],[change%]] &gt; 0.02, 0.9, IF(StockData[[#This Row],[change%]] &lt; -0.02, -0.9, 0))</f>
        <v>0</v>
      </c>
      <c r="O2912" s="27" t="str">
        <f>IF(StockData[[#This Row],[sentiment score]] &gt; 0.5, "Positive", IF(StockData[[#This Row],[sentiment score]] &lt; -0.5, "Negative", "Neutral"))</f>
        <v>Neutral</v>
      </c>
    </row>
    <row r="2913" spans="1:15" x14ac:dyDescent="0.3">
      <c r="A2913" s="1">
        <v>41603</v>
      </c>
      <c r="B2913" s="2">
        <v>124.5</v>
      </c>
      <c r="C2913" s="2">
        <v>125.84</v>
      </c>
      <c r="D2913" s="2">
        <v>120.3</v>
      </c>
      <c r="E2913" s="2">
        <v>120.84</v>
      </c>
      <c r="F2913" s="2">
        <v>10267300</v>
      </c>
      <c r="G2913" s="27" t="str">
        <f>TEXT(StockData[[#This Row],[Date]],"dddd")</f>
        <v>Monday</v>
      </c>
      <c r="H2913" s="27" t="str">
        <f>TEXT(StockData[[#This Row],[Date]],"mmm yyyy")</f>
        <v>Nov 2013</v>
      </c>
      <c r="I2913" s="2">
        <f>StockData[[#This Row],[high]] - StockData[[#This Row],[low]]</f>
        <v>5.5400000000000063</v>
      </c>
      <c r="J2913" s="27" t="str">
        <f>IF(StockData[[#This Row],[high]]=_xlfn.MAXIFS(StockData[high],StockData[Date],"&lt;="&amp;StockData[[#This Row],[Date]]),"New High","Repeat")</f>
        <v>Repeat</v>
      </c>
      <c r="K2913" s="27" t="str">
        <f>IF(StockData[[#This Row],[Spread]]&lt;5,"Low",IF(StockData[[#This Row],[Spread]]&lt;=15,"Medium","High"))</f>
        <v>Medium</v>
      </c>
      <c r="L2913" s="27" t="str">
        <f>IF(StockData[[#This Row],[Spread]] &gt; AVERAGE(StockData[Spread]) * 1.2, "High", IF(StockData[[#This Row],[Spread]] &lt; AVERAGE(StockData[Spread]) * 0.8, "Low", "Medium"))</f>
        <v>Low</v>
      </c>
      <c r="M2913" s="13">
        <f>(StockData[[#This Row],[close]] - StockData[[#This Row],[open]] )/ StockData[[#This Row],[open]]</f>
        <v>-2.9397590361445756E-2</v>
      </c>
      <c r="N2913" s="27">
        <f>IF(StockData[[#This Row],[change%]] &gt; 0.02, 0.9, IF(StockData[[#This Row],[change%]] &lt; -0.02, -0.9, 0))</f>
        <v>-0.9</v>
      </c>
      <c r="O2913" s="27" t="str">
        <f>IF(StockData[[#This Row],[sentiment score]] &gt; 0.5, "Positive", IF(StockData[[#This Row],[sentiment score]] &lt; -0.5, "Negative", "Neutral"))</f>
        <v>Negative</v>
      </c>
    </row>
    <row r="2914" spans="1:15" x14ac:dyDescent="0.3">
      <c r="A2914" s="1">
        <v>41600</v>
      </c>
      <c r="B2914" s="2">
        <v>121.58</v>
      </c>
      <c r="C2914" s="2">
        <v>122.75</v>
      </c>
      <c r="D2914" s="2">
        <v>117.93</v>
      </c>
      <c r="E2914" s="2">
        <v>121.38</v>
      </c>
      <c r="F2914" s="2">
        <v>11096700</v>
      </c>
      <c r="G2914" s="27" t="str">
        <f>TEXT(StockData[[#This Row],[Date]],"dddd")</f>
        <v>Friday</v>
      </c>
      <c r="H2914" s="27" t="str">
        <f>TEXT(StockData[[#This Row],[Date]],"mmm yyyy")</f>
        <v>Nov 2013</v>
      </c>
      <c r="I2914" s="2">
        <f>StockData[[#This Row],[high]] - StockData[[#This Row],[low]]</f>
        <v>4.8199999999999932</v>
      </c>
      <c r="J2914" s="27" t="str">
        <f>IF(StockData[[#This Row],[high]]=_xlfn.MAXIFS(StockData[high],StockData[Date],"&lt;="&amp;StockData[[#This Row],[Date]]),"New High","Repeat")</f>
        <v>Repeat</v>
      </c>
      <c r="K2914" s="27" t="str">
        <f>IF(StockData[[#This Row],[Spread]]&lt;5,"Low",IF(StockData[[#This Row],[Spread]]&lt;=15,"Medium","High"))</f>
        <v>Low</v>
      </c>
      <c r="L2914" s="27" t="str">
        <f>IF(StockData[[#This Row],[Spread]] &gt; AVERAGE(StockData[Spread]) * 1.2, "High", IF(StockData[[#This Row],[Spread]] &lt; AVERAGE(StockData[Spread]) * 0.8, "Low", "Medium"))</f>
        <v>Low</v>
      </c>
      <c r="M2914" s="13">
        <f>(StockData[[#This Row],[close]] - StockData[[#This Row],[open]] )/ StockData[[#This Row],[open]]</f>
        <v>-1.6450074025333348E-3</v>
      </c>
      <c r="N2914" s="27">
        <f>IF(StockData[[#This Row],[change%]] &gt; 0.02, 0.9, IF(StockData[[#This Row],[change%]] &lt; -0.02, -0.9, 0))</f>
        <v>0</v>
      </c>
      <c r="O2914" s="27" t="str">
        <f>IF(StockData[[#This Row],[sentiment score]] &gt; 0.5, "Positive", IF(StockData[[#This Row],[sentiment score]] &lt; -0.5, "Negative", "Neutral"))</f>
        <v>Neutral</v>
      </c>
    </row>
    <row r="2915" spans="1:15" x14ac:dyDescent="0.3">
      <c r="A2915" s="1">
        <v>41599</v>
      </c>
      <c r="B2915" s="2">
        <v>122.89</v>
      </c>
      <c r="C2915" s="2">
        <v>124.789</v>
      </c>
      <c r="D2915" s="2">
        <v>120.25</v>
      </c>
      <c r="E2915" s="2">
        <v>122.1</v>
      </c>
      <c r="F2915" s="2">
        <v>11903800</v>
      </c>
      <c r="G2915" s="27" t="str">
        <f>TEXT(StockData[[#This Row],[Date]],"dddd")</f>
        <v>Thursday</v>
      </c>
      <c r="H2915" s="27" t="str">
        <f>TEXT(StockData[[#This Row],[Date]],"mmm yyyy")</f>
        <v>Nov 2013</v>
      </c>
      <c r="I2915" s="2">
        <f>StockData[[#This Row],[high]] - StockData[[#This Row],[low]]</f>
        <v>4.5390000000000015</v>
      </c>
      <c r="J2915" s="27" t="str">
        <f>IF(StockData[[#This Row],[high]]=_xlfn.MAXIFS(StockData[high],StockData[Date],"&lt;="&amp;StockData[[#This Row],[Date]]),"New High","Repeat")</f>
        <v>Repeat</v>
      </c>
      <c r="K2915" s="27" t="str">
        <f>IF(StockData[[#This Row],[Spread]]&lt;5,"Low",IF(StockData[[#This Row],[Spread]]&lt;=15,"Medium","High"))</f>
        <v>Low</v>
      </c>
      <c r="L2915" s="27" t="str">
        <f>IF(StockData[[#This Row],[Spread]] &gt; AVERAGE(StockData[Spread]) * 1.2, "High", IF(StockData[[#This Row],[Spread]] &lt; AVERAGE(StockData[Spread]) * 0.8, "Low", "Medium"))</f>
        <v>Low</v>
      </c>
      <c r="M2915" s="13">
        <f>(StockData[[#This Row],[close]] - StockData[[#This Row],[open]] )/ StockData[[#This Row],[open]]</f>
        <v>-6.4285133045813838E-3</v>
      </c>
      <c r="N2915" s="27">
        <f>IF(StockData[[#This Row],[change%]] &gt; 0.02, 0.9, IF(StockData[[#This Row],[change%]] &lt; -0.02, -0.9, 0))</f>
        <v>0</v>
      </c>
      <c r="O2915" s="27" t="str">
        <f>IF(StockData[[#This Row],[sentiment score]] &gt; 0.5, "Positive", IF(StockData[[#This Row],[sentiment score]] &lt; -0.5, "Negative", "Neutral"))</f>
        <v>Neutral</v>
      </c>
    </row>
    <row r="2916" spans="1:15" x14ac:dyDescent="0.3">
      <c r="A2916" s="1">
        <v>41598</v>
      </c>
      <c r="B2916" s="2">
        <v>126.08</v>
      </c>
      <c r="C2916" s="2">
        <v>127.45</v>
      </c>
      <c r="D2916" s="2">
        <v>119.06</v>
      </c>
      <c r="E2916" s="2">
        <v>121.11</v>
      </c>
      <c r="F2916" s="2">
        <v>13849600</v>
      </c>
      <c r="G2916" s="27" t="str">
        <f>TEXT(StockData[[#This Row],[Date]],"dddd")</f>
        <v>Wednesday</v>
      </c>
      <c r="H2916" s="27" t="str">
        <f>TEXT(StockData[[#This Row],[Date]],"mmm yyyy")</f>
        <v>Nov 2013</v>
      </c>
      <c r="I2916" s="2">
        <f>StockData[[#This Row],[high]] - StockData[[#This Row],[low]]</f>
        <v>8.39</v>
      </c>
      <c r="J2916" s="27" t="str">
        <f>IF(StockData[[#This Row],[high]]=_xlfn.MAXIFS(StockData[high],StockData[Date],"&lt;="&amp;StockData[[#This Row],[Date]]),"New High","Repeat")</f>
        <v>Repeat</v>
      </c>
      <c r="K2916" s="27" t="str">
        <f>IF(StockData[[#This Row],[Spread]]&lt;5,"Low",IF(StockData[[#This Row],[Spread]]&lt;=15,"Medium","High"))</f>
        <v>Medium</v>
      </c>
      <c r="L2916" s="27" t="str">
        <f>IF(StockData[[#This Row],[Spread]] &gt; AVERAGE(StockData[Spread]) * 1.2, "High", IF(StockData[[#This Row],[Spread]] &lt; AVERAGE(StockData[Spread]) * 0.8, "Low", "Medium"))</f>
        <v>Low</v>
      </c>
      <c r="M2916" s="13">
        <f>(StockData[[#This Row],[close]] - StockData[[#This Row],[open]] )/ StockData[[#This Row],[open]]</f>
        <v>-3.941941624365481E-2</v>
      </c>
      <c r="N2916" s="27">
        <f>IF(StockData[[#This Row],[change%]] &gt; 0.02, 0.9, IF(StockData[[#This Row],[change%]] &lt; -0.02, -0.9, 0))</f>
        <v>-0.9</v>
      </c>
      <c r="O2916" s="27" t="str">
        <f>IF(StockData[[#This Row],[sentiment score]] &gt; 0.5, "Positive", IF(StockData[[#This Row],[sentiment score]] &lt; -0.5, "Negative", "Neutral"))</f>
        <v>Negative</v>
      </c>
    </row>
    <row r="2917" spans="1:15" x14ac:dyDescent="0.3">
      <c r="A2917" s="1">
        <v>41597</v>
      </c>
      <c r="B2917" s="2">
        <v>119.43</v>
      </c>
      <c r="C2917" s="2">
        <v>129</v>
      </c>
      <c r="D2917" s="2">
        <v>119.22</v>
      </c>
      <c r="E2917" s="2">
        <v>126.09</v>
      </c>
      <c r="F2917" s="2">
        <v>19816200</v>
      </c>
      <c r="G2917" s="27" t="str">
        <f>TEXT(StockData[[#This Row],[Date]],"dddd")</f>
        <v>Tuesday</v>
      </c>
      <c r="H2917" s="27" t="str">
        <f>TEXT(StockData[[#This Row],[Date]],"mmm yyyy")</f>
        <v>Nov 2013</v>
      </c>
      <c r="I2917" s="2">
        <f>StockData[[#This Row],[high]] - StockData[[#This Row],[low]]</f>
        <v>9.7800000000000011</v>
      </c>
      <c r="J2917" s="27" t="str">
        <f>IF(StockData[[#This Row],[high]]=_xlfn.MAXIFS(StockData[high],StockData[Date],"&lt;="&amp;StockData[[#This Row],[Date]]),"New High","Repeat")</f>
        <v>Repeat</v>
      </c>
      <c r="K2917" s="27" t="str">
        <f>IF(StockData[[#This Row],[Spread]]&lt;5,"Low",IF(StockData[[#This Row],[Spread]]&lt;=15,"Medium","High"))</f>
        <v>Medium</v>
      </c>
      <c r="L2917" s="27" t="str">
        <f>IF(StockData[[#This Row],[Spread]] &gt; AVERAGE(StockData[Spread]) * 1.2, "High", IF(StockData[[#This Row],[Spread]] &lt; AVERAGE(StockData[Spread]) * 0.8, "Low", "Medium"))</f>
        <v>Low</v>
      </c>
      <c r="M2917" s="13">
        <f>(StockData[[#This Row],[close]] - StockData[[#This Row],[open]] )/ StockData[[#This Row],[open]]</f>
        <v>5.5764883195177056E-2</v>
      </c>
      <c r="N2917" s="27">
        <f>IF(StockData[[#This Row],[change%]] &gt; 0.02, 0.9, IF(StockData[[#This Row],[change%]] &lt; -0.02, -0.9, 0))</f>
        <v>0.9</v>
      </c>
      <c r="O2917" s="27" t="str">
        <f>IF(StockData[[#This Row],[sentiment score]] &gt; 0.5, "Positive", IF(StockData[[#This Row],[sentiment score]] &lt; -0.5, "Negative", "Neutral"))</f>
        <v>Positive</v>
      </c>
    </row>
    <row r="2918" spans="1:15" x14ac:dyDescent="0.3">
      <c r="A2918" s="1">
        <v>41596</v>
      </c>
      <c r="B2918" s="2">
        <v>135.27000000000001</v>
      </c>
      <c r="C2918" s="2">
        <v>135.44999999999999</v>
      </c>
      <c r="D2918" s="2">
        <v>119.61</v>
      </c>
      <c r="E2918" s="2">
        <v>121.58</v>
      </c>
      <c r="F2918" s="2">
        <v>23138200</v>
      </c>
      <c r="G2918" s="27" t="str">
        <f>TEXT(StockData[[#This Row],[Date]],"dddd")</f>
        <v>Monday</v>
      </c>
      <c r="H2918" s="27" t="str">
        <f>TEXT(StockData[[#This Row],[Date]],"mmm yyyy")</f>
        <v>Nov 2013</v>
      </c>
      <c r="I2918" s="2">
        <f>StockData[[#This Row],[high]] - StockData[[#This Row],[low]]</f>
        <v>15.839999999999989</v>
      </c>
      <c r="J2918" s="27" t="str">
        <f>IF(StockData[[#This Row],[high]]=_xlfn.MAXIFS(StockData[high],StockData[Date],"&lt;="&amp;StockData[[#This Row],[Date]]),"New High","Repeat")</f>
        <v>Repeat</v>
      </c>
      <c r="K2918" s="27" t="str">
        <f>IF(StockData[[#This Row],[Spread]]&lt;5,"Low",IF(StockData[[#This Row],[Spread]]&lt;=15,"Medium","High"))</f>
        <v>High</v>
      </c>
      <c r="L2918" s="27" t="str">
        <f>IF(StockData[[#This Row],[Spread]] &gt; AVERAGE(StockData[Spread]) * 1.2, "High", IF(StockData[[#This Row],[Spread]] &lt; AVERAGE(StockData[Spread]) * 0.8, "Low", "Medium"))</f>
        <v>Medium</v>
      </c>
      <c r="M2918" s="13">
        <f>(StockData[[#This Row],[close]] - StockData[[#This Row],[open]] )/ StockData[[#This Row],[open]]</f>
        <v>-0.10120499741258232</v>
      </c>
      <c r="N2918" s="27">
        <f>IF(StockData[[#This Row],[change%]] &gt; 0.02, 0.9, IF(StockData[[#This Row],[change%]] &lt; -0.02, -0.9, 0))</f>
        <v>-0.9</v>
      </c>
      <c r="O2918" s="27" t="str">
        <f>IF(StockData[[#This Row],[sentiment score]] &gt; 0.5, "Positive", IF(StockData[[#This Row],[sentiment score]] &lt; -0.5, "Negative", "Neutral"))</f>
        <v>Negative</v>
      </c>
    </row>
    <row r="2919" spans="1:15" x14ac:dyDescent="0.3">
      <c r="A2919" s="1">
        <v>41593</v>
      </c>
      <c r="B2919" s="2">
        <v>136.85</v>
      </c>
      <c r="C2919" s="2">
        <v>137.94999999999999</v>
      </c>
      <c r="D2919" s="2">
        <v>134.35</v>
      </c>
      <c r="E2919" s="2">
        <v>135.44999999999999</v>
      </c>
      <c r="F2919" s="2">
        <v>9900200</v>
      </c>
      <c r="G2919" s="27" t="str">
        <f>TEXT(StockData[[#This Row],[Date]],"dddd")</f>
        <v>Friday</v>
      </c>
      <c r="H2919" s="27" t="str">
        <f>TEXT(StockData[[#This Row],[Date]],"mmm yyyy")</f>
        <v>Nov 2013</v>
      </c>
      <c r="I2919" s="2">
        <f>StockData[[#This Row],[high]] - StockData[[#This Row],[low]]</f>
        <v>3.5999999999999943</v>
      </c>
      <c r="J2919" s="27" t="str">
        <f>IF(StockData[[#This Row],[high]]=_xlfn.MAXIFS(StockData[high],StockData[Date],"&lt;="&amp;StockData[[#This Row],[Date]]),"New High","Repeat")</f>
        <v>Repeat</v>
      </c>
      <c r="K2919" s="27" t="str">
        <f>IF(StockData[[#This Row],[Spread]]&lt;5,"Low",IF(StockData[[#This Row],[Spread]]&lt;=15,"Medium","High"))</f>
        <v>Low</v>
      </c>
      <c r="L2919" s="27" t="str">
        <f>IF(StockData[[#This Row],[Spread]] &gt; AVERAGE(StockData[Spread]) * 1.2, "High", IF(StockData[[#This Row],[Spread]] &lt; AVERAGE(StockData[Spread]) * 0.8, "Low", "Medium"))</f>
        <v>Low</v>
      </c>
      <c r="M2919" s="13">
        <f>(StockData[[#This Row],[close]] - StockData[[#This Row],[open]] )/ StockData[[#This Row],[open]]</f>
        <v>-1.0230179028133035E-2</v>
      </c>
      <c r="N2919" s="27">
        <f>IF(StockData[[#This Row],[change%]] &gt; 0.02, 0.9, IF(StockData[[#This Row],[change%]] &lt; -0.02, -0.9, 0))</f>
        <v>0</v>
      </c>
      <c r="O2919" s="27" t="str">
        <f>IF(StockData[[#This Row],[sentiment score]] &gt; 0.5, "Positive", IF(StockData[[#This Row],[sentiment score]] &lt; -0.5, "Negative", "Neutral"))</f>
        <v>Neutral</v>
      </c>
    </row>
    <row r="2920" spans="1:15" x14ac:dyDescent="0.3">
      <c r="A2920" s="1">
        <v>41592</v>
      </c>
      <c r="B2920" s="2">
        <v>138.91999999999999</v>
      </c>
      <c r="C2920" s="2">
        <v>140.4</v>
      </c>
      <c r="D2920" s="2">
        <v>134.11099999999999</v>
      </c>
      <c r="E2920" s="2">
        <v>137.6</v>
      </c>
      <c r="F2920" s="2">
        <v>12203700</v>
      </c>
      <c r="G2920" s="27" t="str">
        <f>TEXT(StockData[[#This Row],[Date]],"dddd")</f>
        <v>Thursday</v>
      </c>
      <c r="H2920" s="27" t="str">
        <f>TEXT(StockData[[#This Row],[Date]],"mmm yyyy")</f>
        <v>Nov 2013</v>
      </c>
      <c r="I2920" s="2">
        <f>StockData[[#This Row],[high]] - StockData[[#This Row],[low]]</f>
        <v>6.2890000000000157</v>
      </c>
      <c r="J2920" s="27" t="str">
        <f>IF(StockData[[#This Row],[high]]=_xlfn.MAXIFS(StockData[high],StockData[Date],"&lt;="&amp;StockData[[#This Row],[Date]]),"New High","Repeat")</f>
        <v>Repeat</v>
      </c>
      <c r="K2920" s="27" t="str">
        <f>IF(StockData[[#This Row],[Spread]]&lt;5,"Low",IF(StockData[[#This Row],[Spread]]&lt;=15,"Medium","High"))</f>
        <v>Medium</v>
      </c>
      <c r="L2920" s="27" t="str">
        <f>IF(StockData[[#This Row],[Spread]] &gt; AVERAGE(StockData[Spread]) * 1.2, "High", IF(StockData[[#This Row],[Spread]] &lt; AVERAGE(StockData[Spread]) * 0.8, "Low", "Medium"))</f>
        <v>Low</v>
      </c>
      <c r="M2920" s="13">
        <f>(StockData[[#This Row],[close]] - StockData[[#This Row],[open]] )/ StockData[[#This Row],[open]]</f>
        <v>-9.501871580765861E-3</v>
      </c>
      <c r="N2920" s="27">
        <f>IF(StockData[[#This Row],[change%]] &gt; 0.02, 0.9, IF(StockData[[#This Row],[change%]] &lt; -0.02, -0.9, 0))</f>
        <v>0</v>
      </c>
      <c r="O2920" s="27" t="str">
        <f>IF(StockData[[#This Row],[sentiment score]] &gt; 0.5, "Positive", IF(StockData[[#This Row],[sentiment score]] &lt; -0.5, "Negative", "Neutral"))</f>
        <v>Neutral</v>
      </c>
    </row>
    <row r="2921" spans="1:15" x14ac:dyDescent="0.3">
      <c r="A2921" s="1">
        <v>41591</v>
      </c>
      <c r="B2921" s="2">
        <v>140.84</v>
      </c>
      <c r="C2921" s="2">
        <v>142.37</v>
      </c>
      <c r="D2921" s="2">
        <v>136.3425</v>
      </c>
      <c r="E2921" s="2">
        <v>138.69999999999999</v>
      </c>
      <c r="F2921" s="2">
        <v>12658300</v>
      </c>
      <c r="G2921" s="27" t="str">
        <f>TEXT(StockData[[#This Row],[Date]],"dddd")</f>
        <v>Wednesday</v>
      </c>
      <c r="H2921" s="27" t="str">
        <f>TEXT(StockData[[#This Row],[Date]],"mmm yyyy")</f>
        <v>Nov 2013</v>
      </c>
      <c r="I2921" s="2">
        <f>StockData[[#This Row],[high]] - StockData[[#This Row],[low]]</f>
        <v>6.0275000000000034</v>
      </c>
      <c r="J2921" s="27" t="str">
        <f>IF(StockData[[#This Row],[high]]=_xlfn.MAXIFS(StockData[high],StockData[Date],"&lt;="&amp;StockData[[#This Row],[Date]]),"New High","Repeat")</f>
        <v>Repeat</v>
      </c>
      <c r="K2921" s="27" t="str">
        <f>IF(StockData[[#This Row],[Spread]]&lt;5,"Low",IF(StockData[[#This Row],[Spread]]&lt;=15,"Medium","High"))</f>
        <v>Medium</v>
      </c>
      <c r="L2921" s="27" t="str">
        <f>IF(StockData[[#This Row],[Spread]] &gt; AVERAGE(StockData[Spread]) * 1.2, "High", IF(StockData[[#This Row],[Spread]] &lt; AVERAGE(StockData[Spread]) * 0.8, "Low", "Medium"))</f>
        <v>Low</v>
      </c>
      <c r="M2921" s="13">
        <f>(StockData[[#This Row],[close]] - StockData[[#This Row],[open]] )/ StockData[[#This Row],[open]]</f>
        <v>-1.5194547003692237E-2</v>
      </c>
      <c r="N2921" s="27">
        <f>IF(StockData[[#This Row],[change%]] &gt; 0.02, 0.9, IF(StockData[[#This Row],[change%]] &lt; -0.02, -0.9, 0))</f>
        <v>0</v>
      </c>
      <c r="O2921" s="27" t="str">
        <f>IF(StockData[[#This Row],[sentiment score]] &gt; 0.5, "Positive", IF(StockData[[#This Row],[sentiment score]] &lt; -0.5, "Negative", "Neutral"))</f>
        <v>Neutral</v>
      </c>
    </row>
    <row r="2922" spans="1:15" x14ac:dyDescent="0.3">
      <c r="A2922" s="1">
        <v>41590</v>
      </c>
      <c r="B2922" s="2">
        <v>144.69</v>
      </c>
      <c r="C2922" s="2">
        <v>144.69999999999999</v>
      </c>
      <c r="D2922" s="2">
        <v>136.18</v>
      </c>
      <c r="E2922" s="2">
        <v>137.80000000000001</v>
      </c>
      <c r="F2922" s="2">
        <v>14985200</v>
      </c>
      <c r="G2922" s="27" t="str">
        <f>TEXT(StockData[[#This Row],[Date]],"dddd")</f>
        <v>Tuesday</v>
      </c>
      <c r="H2922" s="27" t="str">
        <f>TEXT(StockData[[#This Row],[Date]],"mmm yyyy")</f>
        <v>Nov 2013</v>
      </c>
      <c r="I2922" s="2">
        <f>StockData[[#This Row],[high]] - StockData[[#This Row],[low]]</f>
        <v>8.5199999999999818</v>
      </c>
      <c r="J2922" s="27" t="str">
        <f>IF(StockData[[#This Row],[high]]=_xlfn.MAXIFS(StockData[high],StockData[Date],"&lt;="&amp;StockData[[#This Row],[Date]]),"New High","Repeat")</f>
        <v>Repeat</v>
      </c>
      <c r="K2922" s="27" t="str">
        <f>IF(StockData[[#This Row],[Spread]]&lt;5,"Low",IF(StockData[[#This Row],[Spread]]&lt;=15,"Medium","High"))</f>
        <v>Medium</v>
      </c>
      <c r="L2922" s="27" t="str">
        <f>IF(StockData[[#This Row],[Spread]] &gt; AVERAGE(StockData[Spread]) * 1.2, "High", IF(StockData[[#This Row],[Spread]] &lt; AVERAGE(StockData[Spread]) * 0.8, "Low", "Medium"))</f>
        <v>Low</v>
      </c>
      <c r="M2922" s="13">
        <f>(StockData[[#This Row],[close]] - StockData[[#This Row],[open]] )/ StockData[[#This Row],[open]]</f>
        <v>-4.7619047619047526E-2</v>
      </c>
      <c r="N2922" s="27">
        <f>IF(StockData[[#This Row],[change%]] &gt; 0.02, 0.9, IF(StockData[[#This Row],[change%]] &lt; -0.02, -0.9, 0))</f>
        <v>-0.9</v>
      </c>
      <c r="O2922" s="27" t="str">
        <f>IF(StockData[[#This Row],[sentiment score]] &gt; 0.5, "Positive", IF(StockData[[#This Row],[sentiment score]] &lt; -0.5, "Negative", "Neutral"))</f>
        <v>Negative</v>
      </c>
    </row>
    <row r="2923" spans="1:15" x14ac:dyDescent="0.3">
      <c r="A2923" s="1">
        <v>41589</v>
      </c>
      <c r="B2923" s="2">
        <v>141</v>
      </c>
      <c r="C2923" s="2">
        <v>145.41999999999999</v>
      </c>
      <c r="D2923" s="2">
        <v>137.1</v>
      </c>
      <c r="E2923" s="2">
        <v>144.69800000000001</v>
      </c>
      <c r="F2923" s="2">
        <v>13997600</v>
      </c>
      <c r="G2923" s="27" t="str">
        <f>TEXT(StockData[[#This Row],[Date]],"dddd")</f>
        <v>Monday</v>
      </c>
      <c r="H2923" s="27" t="str">
        <f>TEXT(StockData[[#This Row],[Date]],"mmm yyyy")</f>
        <v>Nov 2013</v>
      </c>
      <c r="I2923" s="2">
        <f>StockData[[#This Row],[high]] - StockData[[#This Row],[low]]</f>
        <v>8.3199999999999932</v>
      </c>
      <c r="J2923" s="27" t="str">
        <f>IF(StockData[[#This Row],[high]]=_xlfn.MAXIFS(StockData[high],StockData[Date],"&lt;="&amp;StockData[[#This Row],[Date]]),"New High","Repeat")</f>
        <v>Repeat</v>
      </c>
      <c r="K2923" s="27" t="str">
        <f>IF(StockData[[#This Row],[Spread]]&lt;5,"Low",IF(StockData[[#This Row],[Spread]]&lt;=15,"Medium","High"))</f>
        <v>Medium</v>
      </c>
      <c r="L2923" s="27" t="str">
        <f>IF(StockData[[#This Row],[Spread]] &gt; AVERAGE(StockData[Spread]) * 1.2, "High", IF(StockData[[#This Row],[Spread]] &lt; AVERAGE(StockData[Spread]) * 0.8, "Low", "Medium"))</f>
        <v>Low</v>
      </c>
      <c r="M2923" s="13">
        <f>(StockData[[#This Row],[close]] - StockData[[#This Row],[open]] )/ StockData[[#This Row],[open]]</f>
        <v>2.6226950354609983E-2</v>
      </c>
      <c r="N2923" s="27">
        <f>IF(StockData[[#This Row],[change%]] &gt; 0.02, 0.9, IF(StockData[[#This Row],[change%]] &lt; -0.02, -0.9, 0))</f>
        <v>0.9</v>
      </c>
      <c r="O2923" s="27" t="str">
        <f>IF(StockData[[#This Row],[sentiment score]] &gt; 0.5, "Positive", IF(StockData[[#This Row],[sentiment score]] &lt; -0.5, "Negative", "Neutral"))</f>
        <v>Positive</v>
      </c>
    </row>
    <row r="2924" spans="1:15" x14ac:dyDescent="0.3">
      <c r="A2924" s="1">
        <v>41586</v>
      </c>
      <c r="B2924" s="2">
        <v>136.47999999999999</v>
      </c>
      <c r="C2924" s="2">
        <v>140.6</v>
      </c>
      <c r="D2924" s="2">
        <v>132.32</v>
      </c>
      <c r="E2924" s="2">
        <v>137.94999999999999</v>
      </c>
      <c r="F2924" s="2">
        <v>22477900</v>
      </c>
      <c r="G2924" s="27" t="str">
        <f>TEXT(StockData[[#This Row],[Date]],"dddd")</f>
        <v>Friday</v>
      </c>
      <c r="H2924" s="27" t="str">
        <f>TEXT(StockData[[#This Row],[Date]],"mmm yyyy")</f>
        <v>Nov 2013</v>
      </c>
      <c r="I2924" s="2">
        <f>StockData[[#This Row],[high]] - StockData[[#This Row],[low]]</f>
        <v>8.2800000000000011</v>
      </c>
      <c r="J2924" s="27" t="str">
        <f>IF(StockData[[#This Row],[high]]=_xlfn.MAXIFS(StockData[high],StockData[Date],"&lt;="&amp;StockData[[#This Row],[Date]]),"New High","Repeat")</f>
        <v>Repeat</v>
      </c>
      <c r="K2924" s="27" t="str">
        <f>IF(StockData[[#This Row],[Spread]]&lt;5,"Low",IF(StockData[[#This Row],[Spread]]&lt;=15,"Medium","High"))</f>
        <v>Medium</v>
      </c>
      <c r="L2924" s="27" t="str">
        <f>IF(StockData[[#This Row],[Spread]] &gt; AVERAGE(StockData[Spread]) * 1.2, "High", IF(StockData[[#This Row],[Spread]] &lt; AVERAGE(StockData[Spread]) * 0.8, "Low", "Medium"))</f>
        <v>Low</v>
      </c>
      <c r="M2924" s="13">
        <f>(StockData[[#This Row],[close]] - StockData[[#This Row],[open]] )/ StockData[[#This Row],[open]]</f>
        <v>1.0770808909730355E-2</v>
      </c>
      <c r="N2924" s="27">
        <f>IF(StockData[[#This Row],[change%]] &gt; 0.02, 0.9, IF(StockData[[#This Row],[change%]] &lt; -0.02, -0.9, 0))</f>
        <v>0</v>
      </c>
      <c r="O2924" s="27" t="str">
        <f>IF(StockData[[#This Row],[sentiment score]] &gt; 0.5, "Positive", IF(StockData[[#This Row],[sentiment score]] &lt; -0.5, "Negative", "Neutral"))</f>
        <v>Neutral</v>
      </c>
    </row>
    <row r="2925" spans="1:15" x14ac:dyDescent="0.3">
      <c r="A2925" s="1">
        <v>41585</v>
      </c>
      <c r="B2925" s="2">
        <v>144.19</v>
      </c>
      <c r="C2925" s="2">
        <v>145.65</v>
      </c>
      <c r="D2925" s="2">
        <v>137.62</v>
      </c>
      <c r="E2925" s="2">
        <v>139.77199999999999</v>
      </c>
      <c r="F2925" s="2">
        <v>22284700</v>
      </c>
      <c r="G2925" s="27" t="str">
        <f>TEXT(StockData[[#This Row],[Date]],"dddd")</f>
        <v>Thursday</v>
      </c>
      <c r="H2925" s="27" t="str">
        <f>TEXT(StockData[[#This Row],[Date]],"mmm yyyy")</f>
        <v>Nov 2013</v>
      </c>
      <c r="I2925" s="2">
        <f>StockData[[#This Row],[high]] - StockData[[#This Row],[low]]</f>
        <v>8.0300000000000011</v>
      </c>
      <c r="J2925" s="27" t="str">
        <f>IF(StockData[[#This Row],[high]]=_xlfn.MAXIFS(StockData[high],StockData[Date],"&lt;="&amp;StockData[[#This Row],[Date]]),"New High","Repeat")</f>
        <v>Repeat</v>
      </c>
      <c r="K2925" s="27" t="str">
        <f>IF(StockData[[#This Row],[Spread]]&lt;5,"Low",IF(StockData[[#This Row],[Spread]]&lt;=15,"Medium","High"))</f>
        <v>Medium</v>
      </c>
      <c r="L2925" s="27" t="str">
        <f>IF(StockData[[#This Row],[Spread]] &gt; AVERAGE(StockData[Spread]) * 1.2, "High", IF(StockData[[#This Row],[Spread]] &lt; AVERAGE(StockData[Spread]) * 0.8, "Low", "Medium"))</f>
        <v>Low</v>
      </c>
      <c r="M2925" s="13">
        <f>(StockData[[#This Row],[close]] - StockData[[#This Row],[open]] )/ StockData[[#This Row],[open]]</f>
        <v>-3.0640127609404304E-2</v>
      </c>
      <c r="N2925" s="27">
        <f>IF(StockData[[#This Row],[change%]] &gt; 0.02, 0.9, IF(StockData[[#This Row],[change%]] &lt; -0.02, -0.9, 0))</f>
        <v>-0.9</v>
      </c>
      <c r="O2925" s="27" t="str">
        <f>IF(StockData[[#This Row],[sentiment score]] &gt; 0.5, "Positive", IF(StockData[[#This Row],[sentiment score]] &lt; -0.5, "Negative", "Neutral"))</f>
        <v>Negative</v>
      </c>
    </row>
    <row r="2926" spans="1:15" x14ac:dyDescent="0.3">
      <c r="A2926" s="1">
        <v>41584</v>
      </c>
      <c r="B2926" s="2">
        <v>154.81</v>
      </c>
      <c r="C2926" s="2">
        <v>160.72999999999999</v>
      </c>
      <c r="D2926" s="2">
        <v>146.35499999999999</v>
      </c>
      <c r="E2926" s="2">
        <v>151.16</v>
      </c>
      <c r="F2926" s="2">
        <v>31071700</v>
      </c>
      <c r="G2926" s="27" t="str">
        <f>TEXT(StockData[[#This Row],[Date]],"dddd")</f>
        <v>Wednesday</v>
      </c>
      <c r="H2926" s="27" t="str">
        <f>TEXT(StockData[[#This Row],[Date]],"mmm yyyy")</f>
        <v>Nov 2013</v>
      </c>
      <c r="I2926" s="2">
        <f>StockData[[#This Row],[high]] - StockData[[#This Row],[low]]</f>
        <v>14.375</v>
      </c>
      <c r="J2926" s="27" t="str">
        <f>IF(StockData[[#This Row],[high]]=_xlfn.MAXIFS(StockData[high],StockData[Date],"&lt;="&amp;StockData[[#This Row],[Date]]),"New High","Repeat")</f>
        <v>Repeat</v>
      </c>
      <c r="K2926" s="27" t="str">
        <f>IF(StockData[[#This Row],[Spread]]&lt;5,"Low",IF(StockData[[#This Row],[Spread]]&lt;=15,"Medium","High"))</f>
        <v>Medium</v>
      </c>
      <c r="L2926" s="27" t="str">
        <f>IF(StockData[[#This Row],[Spread]] &gt; AVERAGE(StockData[Spread]) * 1.2, "High", IF(StockData[[#This Row],[Spread]] &lt; AVERAGE(StockData[Spread]) * 0.8, "Low", "Medium"))</f>
        <v>Medium</v>
      </c>
      <c r="M2926" s="13">
        <f>(StockData[[#This Row],[close]] - StockData[[#This Row],[open]] )/ StockData[[#This Row],[open]]</f>
        <v>-2.3577288288870263E-2</v>
      </c>
      <c r="N2926" s="27">
        <f>IF(StockData[[#This Row],[change%]] &gt; 0.02, 0.9, IF(StockData[[#This Row],[change%]] &lt; -0.02, -0.9, 0))</f>
        <v>-0.9</v>
      </c>
      <c r="O2926" s="27" t="str">
        <f>IF(StockData[[#This Row],[sentiment score]] &gt; 0.5, "Positive", IF(StockData[[#This Row],[sentiment score]] &lt; -0.5, "Negative", "Neutral"))</f>
        <v>Negative</v>
      </c>
    </row>
    <row r="2927" spans="1:15" x14ac:dyDescent="0.3">
      <c r="A2927" s="1">
        <v>41583</v>
      </c>
      <c r="B2927" s="2">
        <v>180</v>
      </c>
      <c r="C2927" s="2">
        <v>181.43</v>
      </c>
      <c r="D2927" s="2">
        <v>171.36009999999999</v>
      </c>
      <c r="E2927" s="2">
        <v>176.81</v>
      </c>
      <c r="F2927" s="2">
        <v>22467100</v>
      </c>
      <c r="G2927" s="27" t="str">
        <f>TEXT(StockData[[#This Row],[Date]],"dddd")</f>
        <v>Tuesday</v>
      </c>
      <c r="H2927" s="27" t="str">
        <f>TEXT(StockData[[#This Row],[Date]],"mmm yyyy")</f>
        <v>Nov 2013</v>
      </c>
      <c r="I2927" s="2">
        <f>StockData[[#This Row],[high]] - StockData[[#This Row],[low]]</f>
        <v>10.069900000000018</v>
      </c>
      <c r="J2927" s="27" t="str">
        <f>IF(StockData[[#This Row],[high]]=_xlfn.MAXIFS(StockData[high],StockData[Date],"&lt;="&amp;StockData[[#This Row],[Date]]),"New High","Repeat")</f>
        <v>Repeat</v>
      </c>
      <c r="K2927" s="27" t="str">
        <f>IF(StockData[[#This Row],[Spread]]&lt;5,"Low",IF(StockData[[#This Row],[Spread]]&lt;=15,"Medium","High"))</f>
        <v>Medium</v>
      </c>
      <c r="L2927" s="27" t="str">
        <f>IF(StockData[[#This Row],[Spread]] &gt; AVERAGE(StockData[Spread]) * 1.2, "High", IF(StockData[[#This Row],[Spread]] &lt; AVERAGE(StockData[Spread]) * 0.8, "Low", "Medium"))</f>
        <v>Low</v>
      </c>
      <c r="M2927" s="13">
        <f>(StockData[[#This Row],[close]] - StockData[[#This Row],[open]] )/ StockData[[#This Row],[open]]</f>
        <v>-1.7722222222222209E-2</v>
      </c>
      <c r="N2927" s="27">
        <f>IF(StockData[[#This Row],[change%]] &gt; 0.02, 0.9, IF(StockData[[#This Row],[change%]] &lt; -0.02, -0.9, 0))</f>
        <v>0</v>
      </c>
      <c r="O2927" s="27" t="str">
        <f>IF(StockData[[#This Row],[sentiment score]] &gt; 0.5, "Positive", IF(StockData[[#This Row],[sentiment score]] &lt; -0.5, "Negative", "Neutral"))</f>
        <v>Neutral</v>
      </c>
    </row>
    <row r="2928" spans="1:15" x14ac:dyDescent="0.3">
      <c r="A2928" s="1">
        <v>41582</v>
      </c>
      <c r="B2928" s="2">
        <v>165</v>
      </c>
      <c r="C2928" s="2">
        <v>175.38990000000001</v>
      </c>
      <c r="D2928" s="2">
        <v>164.22</v>
      </c>
      <c r="E2928" s="2">
        <v>175.2</v>
      </c>
      <c r="F2928" s="2">
        <v>13120400</v>
      </c>
      <c r="G2928" s="27" t="str">
        <f>TEXT(StockData[[#This Row],[Date]],"dddd")</f>
        <v>Monday</v>
      </c>
      <c r="H2928" s="27" t="str">
        <f>TEXT(StockData[[#This Row],[Date]],"mmm yyyy")</f>
        <v>Nov 2013</v>
      </c>
      <c r="I2928" s="2">
        <f>StockData[[#This Row],[high]] - StockData[[#This Row],[low]]</f>
        <v>11.169900000000013</v>
      </c>
      <c r="J2928" s="27" t="str">
        <f>IF(StockData[[#This Row],[high]]=_xlfn.MAXIFS(StockData[high],StockData[Date],"&lt;="&amp;StockData[[#This Row],[Date]]),"New High","Repeat")</f>
        <v>Repeat</v>
      </c>
      <c r="K2928" s="27" t="str">
        <f>IF(StockData[[#This Row],[Spread]]&lt;5,"Low",IF(StockData[[#This Row],[Spread]]&lt;=15,"Medium","High"))</f>
        <v>Medium</v>
      </c>
      <c r="L2928" s="27" t="str">
        <f>IF(StockData[[#This Row],[Spread]] &gt; AVERAGE(StockData[Spread]) * 1.2, "High", IF(StockData[[#This Row],[Spread]] &lt; AVERAGE(StockData[Spread]) * 0.8, "Low", "Medium"))</f>
        <v>Medium</v>
      </c>
      <c r="M2928" s="13">
        <f>(StockData[[#This Row],[close]] - StockData[[#This Row],[open]] )/ StockData[[#This Row],[open]]</f>
        <v>6.1818181818181751E-2</v>
      </c>
      <c r="N2928" s="27">
        <f>IF(StockData[[#This Row],[change%]] &gt; 0.02, 0.9, IF(StockData[[#This Row],[change%]] &lt; -0.02, -0.9, 0))</f>
        <v>0.9</v>
      </c>
      <c r="O2928" s="27" t="str">
        <f>IF(StockData[[#This Row],[sentiment score]] &gt; 0.5, "Positive", IF(StockData[[#This Row],[sentiment score]] &lt; -0.5, "Negative", "Neutral"))</f>
        <v>Positive</v>
      </c>
    </row>
    <row r="2929" spans="1:15" x14ac:dyDescent="0.3">
      <c r="A2929" s="1">
        <v>41579</v>
      </c>
      <c r="B2929" s="2">
        <v>163</v>
      </c>
      <c r="C2929" s="2">
        <v>165.9</v>
      </c>
      <c r="D2929" s="2">
        <v>160.41</v>
      </c>
      <c r="E2929" s="2">
        <v>162.16999999999999</v>
      </c>
      <c r="F2929" s="2">
        <v>7180600</v>
      </c>
      <c r="G2929" s="27" t="str">
        <f>TEXT(StockData[[#This Row],[Date]],"dddd")</f>
        <v>Friday</v>
      </c>
      <c r="H2929" s="27" t="str">
        <f>TEXT(StockData[[#This Row],[Date]],"mmm yyyy")</f>
        <v>Nov 2013</v>
      </c>
      <c r="I2929" s="2">
        <f>StockData[[#This Row],[high]] - StockData[[#This Row],[low]]</f>
        <v>5.4900000000000091</v>
      </c>
      <c r="J2929" s="27" t="str">
        <f>IF(StockData[[#This Row],[high]]=_xlfn.MAXIFS(StockData[high],StockData[Date],"&lt;="&amp;StockData[[#This Row],[Date]]),"New High","Repeat")</f>
        <v>Repeat</v>
      </c>
      <c r="K2929" s="27" t="str">
        <f>IF(StockData[[#This Row],[Spread]]&lt;5,"Low",IF(StockData[[#This Row],[Spread]]&lt;=15,"Medium","High"))</f>
        <v>Medium</v>
      </c>
      <c r="L2929" s="27" t="str">
        <f>IF(StockData[[#This Row],[Spread]] &gt; AVERAGE(StockData[Spread]) * 1.2, "High", IF(StockData[[#This Row],[Spread]] &lt; AVERAGE(StockData[Spread]) * 0.8, "Low", "Medium"))</f>
        <v>Low</v>
      </c>
      <c r="M2929" s="13">
        <f>(StockData[[#This Row],[close]] - StockData[[#This Row],[open]] )/ StockData[[#This Row],[open]]</f>
        <v>-5.0920245398773777E-3</v>
      </c>
      <c r="N2929" s="27">
        <f>IF(StockData[[#This Row],[change%]] &gt; 0.02, 0.9, IF(StockData[[#This Row],[change%]] &lt; -0.02, -0.9, 0))</f>
        <v>0</v>
      </c>
      <c r="O2929" s="27" t="str">
        <f>IF(StockData[[#This Row],[sentiment score]] &gt; 0.5, "Positive", IF(StockData[[#This Row],[sentiment score]] &lt; -0.5, "Negative", "Neutral"))</f>
        <v>Neutral</v>
      </c>
    </row>
    <row r="2930" spans="1:15" x14ac:dyDescent="0.3">
      <c r="A2930" s="1">
        <v>41578</v>
      </c>
      <c r="B2930" s="2">
        <v>155.66999999999999</v>
      </c>
      <c r="C2930" s="2">
        <v>162.44</v>
      </c>
      <c r="D2930" s="2">
        <v>153.30000000000001</v>
      </c>
      <c r="E2930" s="2">
        <v>159.94</v>
      </c>
      <c r="F2930" s="2">
        <v>9333800</v>
      </c>
      <c r="G2930" s="27" t="str">
        <f>TEXT(StockData[[#This Row],[Date]],"dddd")</f>
        <v>Thursday</v>
      </c>
      <c r="H2930" s="27" t="str">
        <f>TEXT(StockData[[#This Row],[Date]],"mmm yyyy")</f>
        <v>Oct 2013</v>
      </c>
      <c r="I2930" s="2">
        <f>StockData[[#This Row],[high]] - StockData[[#This Row],[low]]</f>
        <v>9.1399999999999864</v>
      </c>
      <c r="J2930" s="27" t="str">
        <f>IF(StockData[[#This Row],[high]]=_xlfn.MAXIFS(StockData[high],StockData[Date],"&lt;="&amp;StockData[[#This Row],[Date]]),"New High","Repeat")</f>
        <v>Repeat</v>
      </c>
      <c r="K2930" s="27" t="str">
        <f>IF(StockData[[#This Row],[Spread]]&lt;5,"Low",IF(StockData[[#This Row],[Spread]]&lt;=15,"Medium","High"))</f>
        <v>Medium</v>
      </c>
      <c r="L2930" s="27" t="str">
        <f>IF(StockData[[#This Row],[Spread]] &gt; AVERAGE(StockData[Spread]) * 1.2, "High", IF(StockData[[#This Row],[Spread]] &lt; AVERAGE(StockData[Spread]) * 0.8, "Low", "Medium"))</f>
        <v>Low</v>
      </c>
      <c r="M2930" s="13">
        <f>(StockData[[#This Row],[close]] - StockData[[#This Row],[open]] )/ StockData[[#This Row],[open]]</f>
        <v>2.7429819489946751E-2</v>
      </c>
      <c r="N2930" s="27">
        <f>IF(StockData[[#This Row],[change%]] &gt; 0.02, 0.9, IF(StockData[[#This Row],[change%]] &lt; -0.02, -0.9, 0))</f>
        <v>0.9</v>
      </c>
      <c r="O2930" s="27" t="str">
        <f>IF(StockData[[#This Row],[sentiment score]] &gt; 0.5, "Positive", IF(StockData[[#This Row],[sentiment score]] &lt; -0.5, "Negative", "Neutral"))</f>
        <v>Positive</v>
      </c>
    </row>
    <row r="2931" spans="1:15" x14ac:dyDescent="0.3">
      <c r="A2931" s="1">
        <v>41577</v>
      </c>
      <c r="B2931" s="2">
        <v>164.63</v>
      </c>
      <c r="C2931" s="2">
        <v>167.6799</v>
      </c>
      <c r="D2931" s="2">
        <v>158.16999999999999</v>
      </c>
      <c r="E2931" s="2">
        <v>159.22</v>
      </c>
      <c r="F2931" s="2">
        <v>8401800</v>
      </c>
      <c r="G2931" s="27" t="str">
        <f>TEXT(StockData[[#This Row],[Date]],"dddd")</f>
        <v>Wednesday</v>
      </c>
      <c r="H2931" s="27" t="str">
        <f>TEXT(StockData[[#This Row],[Date]],"mmm yyyy")</f>
        <v>Oct 2013</v>
      </c>
      <c r="I2931" s="2">
        <f>StockData[[#This Row],[high]] - StockData[[#This Row],[low]]</f>
        <v>9.509900000000016</v>
      </c>
      <c r="J2931" s="27" t="str">
        <f>IF(StockData[[#This Row],[high]]=_xlfn.MAXIFS(StockData[high],StockData[Date],"&lt;="&amp;StockData[[#This Row],[Date]]),"New High","Repeat")</f>
        <v>Repeat</v>
      </c>
      <c r="K2931" s="27" t="str">
        <f>IF(StockData[[#This Row],[Spread]]&lt;5,"Low",IF(StockData[[#This Row],[Spread]]&lt;=15,"Medium","High"))</f>
        <v>Medium</v>
      </c>
      <c r="L2931" s="27" t="str">
        <f>IF(StockData[[#This Row],[Spread]] &gt; AVERAGE(StockData[Spread]) * 1.2, "High", IF(StockData[[#This Row],[Spread]] &lt; AVERAGE(StockData[Spread]) * 0.8, "Low", "Medium"))</f>
        <v>Low</v>
      </c>
      <c r="M2931" s="13">
        <f>(StockData[[#This Row],[close]] - StockData[[#This Row],[open]] )/ StockData[[#This Row],[open]]</f>
        <v>-3.2861568365425482E-2</v>
      </c>
      <c r="N2931" s="27">
        <f>IF(StockData[[#This Row],[change%]] &gt; 0.02, 0.9, IF(StockData[[#This Row],[change%]] &lt; -0.02, -0.9, 0))</f>
        <v>-0.9</v>
      </c>
      <c r="O2931" s="27" t="str">
        <f>IF(StockData[[#This Row],[sentiment score]] &gt; 0.5, "Positive", IF(StockData[[#This Row],[sentiment score]] &lt; -0.5, "Negative", "Neutral"))</f>
        <v>Negative</v>
      </c>
    </row>
    <row r="2932" spans="1:15" x14ac:dyDescent="0.3">
      <c r="A2932" s="1">
        <v>41576</v>
      </c>
      <c r="B2932" s="2">
        <v>162.76</v>
      </c>
      <c r="C2932" s="2">
        <v>165.44579999999999</v>
      </c>
      <c r="D2932" s="2">
        <v>153</v>
      </c>
      <c r="E2932" s="2">
        <v>164.47</v>
      </c>
      <c r="F2932" s="2">
        <v>14111700</v>
      </c>
      <c r="G2932" s="27" t="str">
        <f>TEXT(StockData[[#This Row],[Date]],"dddd")</f>
        <v>Tuesday</v>
      </c>
      <c r="H2932" s="27" t="str">
        <f>TEXT(StockData[[#This Row],[Date]],"mmm yyyy")</f>
        <v>Oct 2013</v>
      </c>
      <c r="I2932" s="2">
        <f>StockData[[#This Row],[high]] - StockData[[#This Row],[low]]</f>
        <v>12.445799999999991</v>
      </c>
      <c r="J2932" s="27" t="str">
        <f>IF(StockData[[#This Row],[high]]=_xlfn.MAXIFS(StockData[high],StockData[Date],"&lt;="&amp;StockData[[#This Row],[Date]]),"New High","Repeat")</f>
        <v>Repeat</v>
      </c>
      <c r="K2932" s="27" t="str">
        <f>IF(StockData[[#This Row],[Spread]]&lt;5,"Low",IF(StockData[[#This Row],[Spread]]&lt;=15,"Medium","High"))</f>
        <v>Medium</v>
      </c>
      <c r="L2932" s="27" t="str">
        <f>IF(StockData[[#This Row],[Spread]] &gt; AVERAGE(StockData[Spread]) * 1.2, "High", IF(StockData[[#This Row],[Spread]] &lt; AVERAGE(StockData[Spread]) * 0.8, "Low", "Medium"))</f>
        <v>Medium</v>
      </c>
      <c r="M2932" s="13">
        <f>(StockData[[#This Row],[close]] - StockData[[#This Row],[open]] )/ StockData[[#This Row],[open]]</f>
        <v>1.0506266896043304E-2</v>
      </c>
      <c r="N2932" s="27">
        <f>IF(StockData[[#This Row],[change%]] &gt; 0.02, 0.9, IF(StockData[[#This Row],[change%]] &lt; -0.02, -0.9, 0))</f>
        <v>0</v>
      </c>
      <c r="O2932" s="27" t="str">
        <f>IF(StockData[[#This Row],[sentiment score]] &gt; 0.5, "Positive", IF(StockData[[#This Row],[sentiment score]] &lt; -0.5, "Negative", "Neutral"))</f>
        <v>Neutral</v>
      </c>
    </row>
    <row r="2933" spans="1:15" x14ac:dyDescent="0.3">
      <c r="A2933" s="1">
        <v>41575</v>
      </c>
      <c r="B2933" s="2">
        <v>170.18</v>
      </c>
      <c r="C2933" s="2">
        <v>170.5</v>
      </c>
      <c r="D2933" s="2">
        <v>162.19999999999999</v>
      </c>
      <c r="E2933" s="2">
        <v>162.86000000000001</v>
      </c>
      <c r="F2933" s="2">
        <v>7841700</v>
      </c>
      <c r="G2933" s="27" t="str">
        <f>TEXT(StockData[[#This Row],[Date]],"dddd")</f>
        <v>Monday</v>
      </c>
      <c r="H2933" s="27" t="str">
        <f>TEXT(StockData[[#This Row],[Date]],"mmm yyyy")</f>
        <v>Oct 2013</v>
      </c>
      <c r="I2933" s="2">
        <f>StockData[[#This Row],[high]] - StockData[[#This Row],[low]]</f>
        <v>8.3000000000000114</v>
      </c>
      <c r="J2933" s="27" t="str">
        <f>IF(StockData[[#This Row],[high]]=_xlfn.MAXIFS(StockData[high],StockData[Date],"&lt;="&amp;StockData[[#This Row],[Date]]),"New High","Repeat")</f>
        <v>Repeat</v>
      </c>
      <c r="K2933" s="27" t="str">
        <f>IF(StockData[[#This Row],[Spread]]&lt;5,"Low",IF(StockData[[#This Row],[Spread]]&lt;=15,"Medium","High"))</f>
        <v>Medium</v>
      </c>
      <c r="L2933" s="27" t="str">
        <f>IF(StockData[[#This Row],[Spread]] &gt; AVERAGE(StockData[Spread]) * 1.2, "High", IF(StockData[[#This Row],[Spread]] &lt; AVERAGE(StockData[Spread]) * 0.8, "Low", "Medium"))</f>
        <v>Low</v>
      </c>
      <c r="M2933" s="13">
        <f>(StockData[[#This Row],[close]] - StockData[[#This Row],[open]] )/ StockData[[#This Row],[open]]</f>
        <v>-4.3013280056410814E-2</v>
      </c>
      <c r="N2933" s="27">
        <f>IF(StockData[[#This Row],[change%]] &gt; 0.02, 0.9, IF(StockData[[#This Row],[change%]] &lt; -0.02, -0.9, 0))</f>
        <v>-0.9</v>
      </c>
      <c r="O2933" s="27" t="str">
        <f>IF(StockData[[#This Row],[sentiment score]] &gt; 0.5, "Positive", IF(StockData[[#This Row],[sentiment score]] &lt; -0.5, "Negative", "Neutral"))</f>
        <v>Negative</v>
      </c>
    </row>
    <row r="2934" spans="1:15" x14ac:dyDescent="0.3">
      <c r="A2934" s="1">
        <v>41572</v>
      </c>
      <c r="B2934" s="2">
        <v>174.21</v>
      </c>
      <c r="C2934" s="2">
        <v>174.5</v>
      </c>
      <c r="D2934" s="2">
        <v>166.8</v>
      </c>
      <c r="E2934" s="2">
        <v>169.66</v>
      </c>
      <c r="F2934" s="2">
        <v>7595500</v>
      </c>
      <c r="G2934" s="27" t="str">
        <f>TEXT(StockData[[#This Row],[Date]],"dddd")</f>
        <v>Friday</v>
      </c>
      <c r="H2934" s="27" t="str">
        <f>TEXT(StockData[[#This Row],[Date]],"mmm yyyy")</f>
        <v>Oct 2013</v>
      </c>
      <c r="I2934" s="2">
        <f>StockData[[#This Row],[high]] - StockData[[#This Row],[low]]</f>
        <v>7.6999999999999886</v>
      </c>
      <c r="J2934" s="27" t="str">
        <f>IF(StockData[[#This Row],[high]]=_xlfn.MAXIFS(StockData[high],StockData[Date],"&lt;="&amp;StockData[[#This Row],[Date]]),"New High","Repeat")</f>
        <v>Repeat</v>
      </c>
      <c r="K2934" s="27" t="str">
        <f>IF(StockData[[#This Row],[Spread]]&lt;5,"Low",IF(StockData[[#This Row],[Spread]]&lt;=15,"Medium","High"))</f>
        <v>Medium</v>
      </c>
      <c r="L2934" s="27" t="str">
        <f>IF(StockData[[#This Row],[Spread]] &gt; AVERAGE(StockData[Spread]) * 1.2, "High", IF(StockData[[#This Row],[Spread]] &lt; AVERAGE(StockData[Spread]) * 0.8, "Low", "Medium"))</f>
        <v>Low</v>
      </c>
      <c r="M2934" s="13">
        <f>(StockData[[#This Row],[close]] - StockData[[#This Row],[open]] )/ StockData[[#This Row],[open]]</f>
        <v>-2.6117903679467373E-2</v>
      </c>
      <c r="N2934" s="27">
        <f>IF(StockData[[#This Row],[change%]] &gt; 0.02, 0.9, IF(StockData[[#This Row],[change%]] &lt; -0.02, -0.9, 0))</f>
        <v>-0.9</v>
      </c>
      <c r="O2934" s="27" t="str">
        <f>IF(StockData[[#This Row],[sentiment score]] &gt; 0.5, "Positive", IF(StockData[[#This Row],[sentiment score]] &lt; -0.5, "Negative", "Neutral"))</f>
        <v>Negative</v>
      </c>
    </row>
    <row r="2935" spans="1:15" x14ac:dyDescent="0.3">
      <c r="A2935" s="1">
        <v>41571</v>
      </c>
      <c r="B2935" s="2">
        <v>165</v>
      </c>
      <c r="C2935" s="2">
        <v>174.5</v>
      </c>
      <c r="D2935" s="2">
        <v>162.82550000000001</v>
      </c>
      <c r="E2935" s="2">
        <v>173.15</v>
      </c>
      <c r="F2935" s="2">
        <v>10825700</v>
      </c>
      <c r="G2935" s="27" t="str">
        <f>TEXT(StockData[[#This Row],[Date]],"dddd")</f>
        <v>Thursday</v>
      </c>
      <c r="H2935" s="27" t="str">
        <f>TEXT(StockData[[#This Row],[Date]],"mmm yyyy")</f>
        <v>Oct 2013</v>
      </c>
      <c r="I2935" s="2">
        <f>StockData[[#This Row],[high]] - StockData[[#This Row],[low]]</f>
        <v>11.674499999999995</v>
      </c>
      <c r="J2935" s="27" t="str">
        <f>IF(StockData[[#This Row],[high]]=_xlfn.MAXIFS(StockData[high],StockData[Date],"&lt;="&amp;StockData[[#This Row],[Date]]),"New High","Repeat")</f>
        <v>Repeat</v>
      </c>
      <c r="K2935" s="27" t="str">
        <f>IF(StockData[[#This Row],[Spread]]&lt;5,"Low",IF(StockData[[#This Row],[Spread]]&lt;=15,"Medium","High"))</f>
        <v>Medium</v>
      </c>
      <c r="L2935" s="27" t="str">
        <f>IF(StockData[[#This Row],[Spread]] &gt; AVERAGE(StockData[Spread]) * 1.2, "High", IF(StockData[[#This Row],[Spread]] &lt; AVERAGE(StockData[Spread]) * 0.8, "Low", "Medium"))</f>
        <v>Medium</v>
      </c>
      <c r="M2935" s="13">
        <f>(StockData[[#This Row],[close]] - StockData[[#This Row],[open]] )/ StockData[[#This Row],[open]]</f>
        <v>4.9393939393939428E-2</v>
      </c>
      <c r="N2935" s="27">
        <f>IF(StockData[[#This Row],[change%]] &gt; 0.02, 0.9, IF(StockData[[#This Row],[change%]] &lt; -0.02, -0.9, 0))</f>
        <v>0.9</v>
      </c>
      <c r="O2935" s="27" t="str">
        <f>IF(StockData[[#This Row],[sentiment score]] &gt; 0.5, "Positive", IF(StockData[[#This Row],[sentiment score]] &lt; -0.5, "Negative", "Neutral"))</f>
        <v>Positive</v>
      </c>
    </row>
    <row r="2936" spans="1:15" x14ac:dyDescent="0.3">
      <c r="A2936" s="1">
        <v>41570</v>
      </c>
      <c r="B2936" s="2">
        <v>168.91</v>
      </c>
      <c r="C2936" s="2">
        <v>171.81</v>
      </c>
      <c r="D2936" s="2">
        <v>160.15</v>
      </c>
      <c r="E2936" s="2">
        <v>164.5</v>
      </c>
      <c r="F2936" s="2">
        <v>13320400</v>
      </c>
      <c r="G2936" s="27" t="str">
        <f>TEXT(StockData[[#This Row],[Date]],"dddd")</f>
        <v>Wednesday</v>
      </c>
      <c r="H2936" s="27" t="str">
        <f>TEXT(StockData[[#This Row],[Date]],"mmm yyyy")</f>
        <v>Oct 2013</v>
      </c>
      <c r="I2936" s="2">
        <f>StockData[[#This Row],[high]] - StockData[[#This Row],[low]]</f>
        <v>11.659999999999997</v>
      </c>
      <c r="J2936" s="27" t="str">
        <f>IF(StockData[[#This Row],[high]]=_xlfn.MAXIFS(StockData[high],StockData[Date],"&lt;="&amp;StockData[[#This Row],[Date]]),"New High","Repeat")</f>
        <v>Repeat</v>
      </c>
      <c r="K2936" s="27" t="str">
        <f>IF(StockData[[#This Row],[Spread]]&lt;5,"Low",IF(StockData[[#This Row],[Spread]]&lt;=15,"Medium","High"))</f>
        <v>Medium</v>
      </c>
      <c r="L2936" s="27" t="str">
        <f>IF(StockData[[#This Row],[Spread]] &gt; AVERAGE(StockData[Spread]) * 1.2, "High", IF(StockData[[#This Row],[Spread]] &lt; AVERAGE(StockData[Spread]) * 0.8, "Low", "Medium"))</f>
        <v>Medium</v>
      </c>
      <c r="M2936" s="13">
        <f>(StockData[[#This Row],[close]] - StockData[[#This Row],[open]] )/ StockData[[#This Row],[open]]</f>
        <v>-2.6108578532946521E-2</v>
      </c>
      <c r="N2936" s="27">
        <f>IF(StockData[[#This Row],[change%]] &gt; 0.02, 0.9, IF(StockData[[#This Row],[change%]] &lt; -0.02, -0.9, 0))</f>
        <v>-0.9</v>
      </c>
      <c r="O2936" s="27" t="str">
        <f>IF(StockData[[#This Row],[sentiment score]] &gt; 0.5, "Positive", IF(StockData[[#This Row],[sentiment score]] &lt; -0.5, "Negative", "Neutral"))</f>
        <v>Negative</v>
      </c>
    </row>
    <row r="2937" spans="1:15" x14ac:dyDescent="0.3">
      <c r="A2937" s="1">
        <v>41569</v>
      </c>
      <c r="B2937" s="2">
        <v>170.5</v>
      </c>
      <c r="C2937" s="2">
        <v>177.78</v>
      </c>
      <c r="D2937" s="2">
        <v>166.11</v>
      </c>
      <c r="E2937" s="2">
        <v>171.54</v>
      </c>
      <c r="F2937" s="2">
        <v>11386700</v>
      </c>
      <c r="G2937" s="27" t="str">
        <f>TEXT(StockData[[#This Row],[Date]],"dddd")</f>
        <v>Tuesday</v>
      </c>
      <c r="H2937" s="27" t="str">
        <f>TEXT(StockData[[#This Row],[Date]],"mmm yyyy")</f>
        <v>Oct 2013</v>
      </c>
      <c r="I2937" s="2">
        <f>StockData[[#This Row],[high]] - StockData[[#This Row],[low]]</f>
        <v>11.669999999999987</v>
      </c>
      <c r="J2937" s="27" t="str">
        <f>IF(StockData[[#This Row],[high]]=_xlfn.MAXIFS(StockData[high],StockData[Date],"&lt;="&amp;StockData[[#This Row],[Date]]),"New High","Repeat")</f>
        <v>Repeat</v>
      </c>
      <c r="K2937" s="27" t="str">
        <f>IF(StockData[[#This Row],[Spread]]&lt;5,"Low",IF(StockData[[#This Row],[Spread]]&lt;=15,"Medium","High"))</f>
        <v>Medium</v>
      </c>
      <c r="L2937" s="27" t="str">
        <f>IF(StockData[[#This Row],[Spread]] &gt; AVERAGE(StockData[Spread]) * 1.2, "High", IF(StockData[[#This Row],[Spread]] &lt; AVERAGE(StockData[Spread]) * 0.8, "Low", "Medium"))</f>
        <v>Medium</v>
      </c>
      <c r="M2937" s="13">
        <f>(StockData[[#This Row],[close]] - StockData[[#This Row],[open]] )/ StockData[[#This Row],[open]]</f>
        <v>6.0997067448679883E-3</v>
      </c>
      <c r="N2937" s="27">
        <f>IF(StockData[[#This Row],[change%]] &gt; 0.02, 0.9, IF(StockData[[#This Row],[change%]] &lt; -0.02, -0.9, 0))</f>
        <v>0</v>
      </c>
      <c r="O2937" s="27" t="str">
        <f>IF(StockData[[#This Row],[sentiment score]] &gt; 0.5, "Positive", IF(StockData[[#This Row],[sentiment score]] &lt; -0.5, "Negative", "Neutral"))</f>
        <v>Neutral</v>
      </c>
    </row>
    <row r="2938" spans="1:15" x14ac:dyDescent="0.3">
      <c r="A2938" s="1">
        <v>41568</v>
      </c>
      <c r="B2938" s="2">
        <v>183.28</v>
      </c>
      <c r="C2938" s="2">
        <v>183.39</v>
      </c>
      <c r="D2938" s="2">
        <v>171</v>
      </c>
      <c r="E2938" s="2">
        <v>172.6</v>
      </c>
      <c r="F2938" s="2">
        <v>11532100</v>
      </c>
      <c r="G2938" s="27" t="str">
        <f>TEXT(StockData[[#This Row],[Date]],"dddd")</f>
        <v>Monday</v>
      </c>
      <c r="H2938" s="27" t="str">
        <f>TEXT(StockData[[#This Row],[Date]],"mmm yyyy")</f>
        <v>Oct 2013</v>
      </c>
      <c r="I2938" s="2">
        <f>StockData[[#This Row],[high]] - StockData[[#This Row],[low]]</f>
        <v>12.389999999999986</v>
      </c>
      <c r="J2938" s="27" t="str">
        <f>IF(StockData[[#This Row],[high]]=_xlfn.MAXIFS(StockData[high],StockData[Date],"&lt;="&amp;StockData[[#This Row],[Date]]),"New High","Repeat")</f>
        <v>Repeat</v>
      </c>
      <c r="K2938" s="27" t="str">
        <f>IF(StockData[[#This Row],[Spread]]&lt;5,"Low",IF(StockData[[#This Row],[Spread]]&lt;=15,"Medium","High"))</f>
        <v>Medium</v>
      </c>
      <c r="L2938" s="27" t="str">
        <f>IF(StockData[[#This Row],[Spread]] &gt; AVERAGE(StockData[Spread]) * 1.2, "High", IF(StockData[[#This Row],[Spread]] &lt; AVERAGE(StockData[Spread]) * 0.8, "Low", "Medium"))</f>
        <v>Medium</v>
      </c>
      <c r="M2938" s="13">
        <f>(StockData[[#This Row],[close]] - StockData[[#This Row],[open]] )/ StockData[[#This Row],[open]]</f>
        <v>-5.8271497162811034E-2</v>
      </c>
      <c r="N2938" s="27">
        <f>IF(StockData[[#This Row],[change%]] &gt; 0.02, 0.9, IF(StockData[[#This Row],[change%]] &lt; -0.02, -0.9, 0))</f>
        <v>-0.9</v>
      </c>
      <c r="O2938" s="27" t="str">
        <f>IF(StockData[[#This Row],[sentiment score]] &gt; 0.5, "Positive", IF(StockData[[#This Row],[sentiment score]] &lt; -0.5, "Negative", "Neutral"))</f>
        <v>Negative</v>
      </c>
    </row>
    <row r="2939" spans="1:15" x14ac:dyDescent="0.3">
      <c r="A2939" s="1">
        <v>41565</v>
      </c>
      <c r="B2939" s="2">
        <v>184.15</v>
      </c>
      <c r="C2939" s="2">
        <v>185.96</v>
      </c>
      <c r="D2939" s="2">
        <v>182.52</v>
      </c>
      <c r="E2939" s="2">
        <v>183.4</v>
      </c>
      <c r="F2939" s="2">
        <v>5930800</v>
      </c>
      <c r="G2939" s="27" t="str">
        <f>TEXT(StockData[[#This Row],[Date]],"dddd")</f>
        <v>Friday</v>
      </c>
      <c r="H2939" s="27" t="str">
        <f>TEXT(StockData[[#This Row],[Date]],"mmm yyyy")</f>
        <v>Oct 2013</v>
      </c>
      <c r="I2939" s="2">
        <f>StockData[[#This Row],[high]] - StockData[[#This Row],[low]]</f>
        <v>3.4399999999999977</v>
      </c>
      <c r="J2939" s="27" t="str">
        <f>IF(StockData[[#This Row],[high]]=_xlfn.MAXIFS(StockData[high],StockData[Date],"&lt;="&amp;StockData[[#This Row],[Date]]),"New High","Repeat")</f>
        <v>Repeat</v>
      </c>
      <c r="K2939" s="27" t="str">
        <f>IF(StockData[[#This Row],[Spread]]&lt;5,"Low",IF(StockData[[#This Row],[Spread]]&lt;=15,"Medium","High"))</f>
        <v>Low</v>
      </c>
      <c r="L2939" s="27" t="str">
        <f>IF(StockData[[#This Row],[Spread]] &gt; AVERAGE(StockData[Spread]) * 1.2, "High", IF(StockData[[#This Row],[Spread]] &lt; AVERAGE(StockData[Spread]) * 0.8, "Low", "Medium"))</f>
        <v>Low</v>
      </c>
      <c r="M2939" s="13">
        <f>(StockData[[#This Row],[close]] - StockData[[#This Row],[open]] )/ StockData[[#This Row],[open]]</f>
        <v>-4.0727667662231876E-3</v>
      </c>
      <c r="N2939" s="27">
        <f>IF(StockData[[#This Row],[change%]] &gt; 0.02, 0.9, IF(StockData[[#This Row],[change%]] &lt; -0.02, -0.9, 0))</f>
        <v>0</v>
      </c>
      <c r="O2939" s="27" t="str">
        <f>IF(StockData[[#This Row],[sentiment score]] &gt; 0.5, "Positive", IF(StockData[[#This Row],[sentiment score]] &lt; -0.5, "Negative", "Neutral"))</f>
        <v>Neutral</v>
      </c>
    </row>
    <row r="2940" spans="1:15" x14ac:dyDescent="0.3">
      <c r="A2940" s="1">
        <v>41564</v>
      </c>
      <c r="B2940" s="2">
        <v>183.54</v>
      </c>
      <c r="C2940" s="2">
        <v>184.8</v>
      </c>
      <c r="D2940" s="2">
        <v>180.99</v>
      </c>
      <c r="E2940" s="2">
        <v>182.80199999999999</v>
      </c>
      <c r="F2940" s="2">
        <v>6705000</v>
      </c>
      <c r="G2940" s="27" t="str">
        <f>TEXT(StockData[[#This Row],[Date]],"dddd")</f>
        <v>Thursday</v>
      </c>
      <c r="H2940" s="27" t="str">
        <f>TEXT(StockData[[#This Row],[Date]],"mmm yyyy")</f>
        <v>Oct 2013</v>
      </c>
      <c r="I2940" s="2">
        <f>StockData[[#This Row],[high]] - StockData[[#This Row],[low]]</f>
        <v>3.8100000000000023</v>
      </c>
      <c r="J2940" s="27" t="str">
        <f>IF(StockData[[#This Row],[high]]=_xlfn.MAXIFS(StockData[high],StockData[Date],"&lt;="&amp;StockData[[#This Row],[Date]]),"New High","Repeat")</f>
        <v>Repeat</v>
      </c>
      <c r="K2940" s="27" t="str">
        <f>IF(StockData[[#This Row],[Spread]]&lt;5,"Low",IF(StockData[[#This Row],[Spread]]&lt;=15,"Medium","High"))</f>
        <v>Low</v>
      </c>
      <c r="L2940" s="27" t="str">
        <f>IF(StockData[[#This Row],[Spread]] &gt; AVERAGE(StockData[Spread]) * 1.2, "High", IF(StockData[[#This Row],[Spread]] &lt; AVERAGE(StockData[Spread]) * 0.8, "Low", "Medium"))</f>
        <v>Low</v>
      </c>
      <c r="M2940" s="13">
        <f>(StockData[[#This Row],[close]] - StockData[[#This Row],[open]] )/ StockData[[#This Row],[open]]</f>
        <v>-4.0209218698921195E-3</v>
      </c>
      <c r="N2940" s="27">
        <f>IF(StockData[[#This Row],[change%]] &gt; 0.02, 0.9, IF(StockData[[#This Row],[change%]] &lt; -0.02, -0.9, 0))</f>
        <v>0</v>
      </c>
      <c r="O2940" s="27" t="str">
        <f>IF(StockData[[#This Row],[sentiment score]] &gt; 0.5, "Positive", IF(StockData[[#This Row],[sentiment score]] &lt; -0.5, "Negative", "Neutral"))</f>
        <v>Neutral</v>
      </c>
    </row>
    <row r="2941" spans="1:15" x14ac:dyDescent="0.3">
      <c r="A2941" s="1">
        <v>41563</v>
      </c>
      <c r="B2941" s="2">
        <v>184.9</v>
      </c>
      <c r="C2941" s="2">
        <v>187.3</v>
      </c>
      <c r="D2941" s="2">
        <v>182.09</v>
      </c>
      <c r="E2941" s="2">
        <v>183.56</v>
      </c>
      <c r="F2941" s="2">
        <v>8205400</v>
      </c>
      <c r="G2941" s="27" t="str">
        <f>TEXT(StockData[[#This Row],[Date]],"dddd")</f>
        <v>Wednesday</v>
      </c>
      <c r="H2941" s="27" t="str">
        <f>TEXT(StockData[[#This Row],[Date]],"mmm yyyy")</f>
        <v>Oct 2013</v>
      </c>
      <c r="I2941" s="2">
        <f>StockData[[#This Row],[high]] - StockData[[#This Row],[low]]</f>
        <v>5.210000000000008</v>
      </c>
      <c r="J2941" s="27" t="str">
        <f>IF(StockData[[#This Row],[high]]=_xlfn.MAXIFS(StockData[high],StockData[Date],"&lt;="&amp;StockData[[#This Row],[Date]]),"New High","Repeat")</f>
        <v>Repeat</v>
      </c>
      <c r="K2941" s="27" t="str">
        <f>IF(StockData[[#This Row],[Spread]]&lt;5,"Low",IF(StockData[[#This Row],[Spread]]&lt;=15,"Medium","High"))</f>
        <v>Medium</v>
      </c>
      <c r="L2941" s="27" t="str">
        <f>IF(StockData[[#This Row],[Spread]] &gt; AVERAGE(StockData[Spread]) * 1.2, "High", IF(StockData[[#This Row],[Spread]] &lt; AVERAGE(StockData[Spread]) * 0.8, "Low", "Medium"))</f>
        <v>Low</v>
      </c>
      <c r="M2941" s="13">
        <f>(StockData[[#This Row],[close]] - StockData[[#This Row],[open]] )/ StockData[[#This Row],[open]]</f>
        <v>-7.2471606273661624E-3</v>
      </c>
      <c r="N2941" s="27">
        <f>IF(StockData[[#This Row],[change%]] &gt; 0.02, 0.9, IF(StockData[[#This Row],[change%]] &lt; -0.02, -0.9, 0))</f>
        <v>0</v>
      </c>
      <c r="O2941" s="27" t="str">
        <f>IF(StockData[[#This Row],[sentiment score]] &gt; 0.5, "Positive", IF(StockData[[#This Row],[sentiment score]] &lt; -0.5, "Negative", "Neutral"))</f>
        <v>Neutral</v>
      </c>
    </row>
    <row r="2942" spans="1:15" x14ac:dyDescent="0.3">
      <c r="A2942" s="1">
        <v>41562</v>
      </c>
      <c r="B2942" s="2">
        <v>185.28</v>
      </c>
      <c r="C2942" s="2">
        <v>188.78899999999999</v>
      </c>
      <c r="D2942" s="2">
        <v>183.18</v>
      </c>
      <c r="E2942" s="2">
        <v>183.94</v>
      </c>
      <c r="F2942" s="2">
        <v>10978500</v>
      </c>
      <c r="G2942" s="27" t="str">
        <f>TEXT(StockData[[#This Row],[Date]],"dddd")</f>
        <v>Tuesday</v>
      </c>
      <c r="H2942" s="27" t="str">
        <f>TEXT(StockData[[#This Row],[Date]],"mmm yyyy")</f>
        <v>Oct 2013</v>
      </c>
      <c r="I2942" s="2">
        <f>StockData[[#This Row],[high]] - StockData[[#This Row],[low]]</f>
        <v>5.6089999999999804</v>
      </c>
      <c r="J2942" s="27" t="str">
        <f>IF(StockData[[#This Row],[high]]=_xlfn.MAXIFS(StockData[high],StockData[Date],"&lt;="&amp;StockData[[#This Row],[Date]]),"New High","Repeat")</f>
        <v>Repeat</v>
      </c>
      <c r="K2942" s="27" t="str">
        <f>IF(StockData[[#This Row],[Spread]]&lt;5,"Low",IF(StockData[[#This Row],[Spread]]&lt;=15,"Medium","High"))</f>
        <v>Medium</v>
      </c>
      <c r="L2942" s="27" t="str">
        <f>IF(StockData[[#This Row],[Spread]] &gt; AVERAGE(StockData[Spread]) * 1.2, "High", IF(StockData[[#This Row],[Spread]] &lt; AVERAGE(StockData[Spread]) * 0.8, "Low", "Medium"))</f>
        <v>Low</v>
      </c>
      <c r="M2942" s="13">
        <f>(StockData[[#This Row],[close]] - StockData[[#This Row],[open]] )/ StockData[[#This Row],[open]]</f>
        <v>-7.2322970639032997E-3</v>
      </c>
      <c r="N2942" s="27">
        <f>IF(StockData[[#This Row],[change%]] &gt; 0.02, 0.9, IF(StockData[[#This Row],[change%]] &lt; -0.02, -0.9, 0))</f>
        <v>0</v>
      </c>
      <c r="O2942" s="27" t="str">
        <f>IF(StockData[[#This Row],[sentiment score]] &gt; 0.5, "Positive", IF(StockData[[#This Row],[sentiment score]] &lt; -0.5, "Negative", "Neutral"))</f>
        <v>Neutral</v>
      </c>
    </row>
    <row r="2943" spans="1:15" x14ac:dyDescent="0.3">
      <c r="A2943" s="1">
        <v>41561</v>
      </c>
      <c r="B2943" s="2">
        <v>175</v>
      </c>
      <c r="C2943" s="2">
        <v>182.5</v>
      </c>
      <c r="D2943" s="2">
        <v>174.15</v>
      </c>
      <c r="E2943" s="2">
        <v>179.72</v>
      </c>
      <c r="F2943" s="2">
        <v>7769600</v>
      </c>
      <c r="G2943" s="27" t="str">
        <f>TEXT(StockData[[#This Row],[Date]],"dddd")</f>
        <v>Monday</v>
      </c>
      <c r="H2943" s="27" t="str">
        <f>TEXT(StockData[[#This Row],[Date]],"mmm yyyy")</f>
        <v>Oct 2013</v>
      </c>
      <c r="I2943" s="2">
        <f>StockData[[#This Row],[high]] - StockData[[#This Row],[low]]</f>
        <v>8.3499999999999943</v>
      </c>
      <c r="J2943" s="27" t="str">
        <f>IF(StockData[[#This Row],[high]]=_xlfn.MAXIFS(StockData[high],StockData[Date],"&lt;="&amp;StockData[[#This Row],[Date]]),"New High","Repeat")</f>
        <v>Repeat</v>
      </c>
      <c r="K2943" s="27" t="str">
        <f>IF(StockData[[#This Row],[Spread]]&lt;5,"Low",IF(StockData[[#This Row],[Spread]]&lt;=15,"Medium","High"))</f>
        <v>Medium</v>
      </c>
      <c r="L2943" s="27" t="str">
        <f>IF(StockData[[#This Row],[Spread]] &gt; AVERAGE(StockData[Spread]) * 1.2, "High", IF(StockData[[#This Row],[Spread]] &lt; AVERAGE(StockData[Spread]) * 0.8, "Low", "Medium"))</f>
        <v>Low</v>
      </c>
      <c r="M2943" s="13">
        <f>(StockData[[#This Row],[close]] - StockData[[#This Row],[open]] )/ StockData[[#This Row],[open]]</f>
        <v>2.6971428571428566E-2</v>
      </c>
      <c r="N2943" s="27">
        <f>IF(StockData[[#This Row],[change%]] &gt; 0.02, 0.9, IF(StockData[[#This Row],[change%]] &lt; -0.02, -0.9, 0))</f>
        <v>0.9</v>
      </c>
      <c r="O2943" s="27" t="str">
        <f>IF(StockData[[#This Row],[sentiment score]] &gt; 0.5, "Positive", IF(StockData[[#This Row],[sentiment score]] &lt; -0.5, "Negative", "Neutral"))</f>
        <v>Positive</v>
      </c>
    </row>
    <row r="2944" spans="1:15" x14ac:dyDescent="0.3">
      <c r="A2944" s="1">
        <v>41558</v>
      </c>
      <c r="B2944" s="2">
        <v>172.75</v>
      </c>
      <c r="C2944" s="2">
        <v>179.28800000000001</v>
      </c>
      <c r="D2944" s="2">
        <v>171.2</v>
      </c>
      <c r="E2944" s="2">
        <v>178.7</v>
      </c>
      <c r="F2944" s="2">
        <v>8311100</v>
      </c>
      <c r="G2944" s="27" t="str">
        <f>TEXT(StockData[[#This Row],[Date]],"dddd")</f>
        <v>Friday</v>
      </c>
      <c r="H2944" s="27" t="str">
        <f>TEXT(StockData[[#This Row],[Date]],"mmm yyyy")</f>
        <v>Oct 2013</v>
      </c>
      <c r="I2944" s="2">
        <f>StockData[[#This Row],[high]] - StockData[[#This Row],[low]]</f>
        <v>8.0880000000000223</v>
      </c>
      <c r="J2944" s="27" t="str">
        <f>IF(StockData[[#This Row],[high]]=_xlfn.MAXIFS(StockData[high],StockData[Date],"&lt;="&amp;StockData[[#This Row],[Date]]),"New High","Repeat")</f>
        <v>Repeat</v>
      </c>
      <c r="K2944" s="27" t="str">
        <f>IF(StockData[[#This Row],[Spread]]&lt;5,"Low",IF(StockData[[#This Row],[Spread]]&lt;=15,"Medium","High"))</f>
        <v>Medium</v>
      </c>
      <c r="L2944" s="27" t="str">
        <f>IF(StockData[[#This Row],[Spread]] &gt; AVERAGE(StockData[Spread]) * 1.2, "High", IF(StockData[[#This Row],[Spread]] &lt; AVERAGE(StockData[Spread]) * 0.8, "Low", "Medium"))</f>
        <v>Low</v>
      </c>
      <c r="M2944" s="13">
        <f>(StockData[[#This Row],[close]] - StockData[[#This Row],[open]] )/ StockData[[#This Row],[open]]</f>
        <v>3.4442836468885608E-2</v>
      </c>
      <c r="N2944" s="27">
        <f>IF(StockData[[#This Row],[change%]] &gt; 0.02, 0.9, IF(StockData[[#This Row],[change%]] &lt; -0.02, -0.9, 0))</f>
        <v>0.9</v>
      </c>
      <c r="O2944" s="27" t="str">
        <f>IF(StockData[[#This Row],[sentiment score]] &gt; 0.5, "Positive", IF(StockData[[#This Row],[sentiment score]] &lt; -0.5, "Negative", "Neutral"))</f>
        <v>Positive</v>
      </c>
    </row>
    <row r="2945" spans="1:15" x14ac:dyDescent="0.3">
      <c r="A2945" s="1">
        <v>41557</v>
      </c>
      <c r="B2945" s="2">
        <v>173.09</v>
      </c>
      <c r="C2945" s="2">
        <v>175.75</v>
      </c>
      <c r="D2945" s="2">
        <v>169.69</v>
      </c>
      <c r="E2945" s="2">
        <v>172.93</v>
      </c>
      <c r="F2945" s="2">
        <v>8883900</v>
      </c>
      <c r="G2945" s="27" t="str">
        <f>TEXT(StockData[[#This Row],[Date]],"dddd")</f>
        <v>Thursday</v>
      </c>
      <c r="H2945" s="27" t="str">
        <f>TEXT(StockData[[#This Row],[Date]],"mmm yyyy")</f>
        <v>Oct 2013</v>
      </c>
      <c r="I2945" s="2">
        <f>StockData[[#This Row],[high]] - StockData[[#This Row],[low]]</f>
        <v>6.0600000000000023</v>
      </c>
      <c r="J2945" s="27" t="str">
        <f>IF(StockData[[#This Row],[high]]=_xlfn.MAXIFS(StockData[high],StockData[Date],"&lt;="&amp;StockData[[#This Row],[Date]]),"New High","Repeat")</f>
        <v>Repeat</v>
      </c>
      <c r="K2945" s="27" t="str">
        <f>IF(StockData[[#This Row],[Spread]]&lt;5,"Low",IF(StockData[[#This Row],[Spread]]&lt;=15,"Medium","High"))</f>
        <v>Medium</v>
      </c>
      <c r="L2945" s="27" t="str">
        <f>IF(StockData[[#This Row],[Spread]] &gt; AVERAGE(StockData[Spread]) * 1.2, "High", IF(StockData[[#This Row],[Spread]] &lt; AVERAGE(StockData[Spread]) * 0.8, "Low", "Medium"))</f>
        <v>Low</v>
      </c>
      <c r="M2945" s="13">
        <f>(StockData[[#This Row],[close]] - StockData[[#This Row],[open]] )/ StockData[[#This Row],[open]]</f>
        <v>-9.2437460280776816E-4</v>
      </c>
      <c r="N2945" s="27">
        <f>IF(StockData[[#This Row],[change%]] &gt; 0.02, 0.9, IF(StockData[[#This Row],[change%]] &lt; -0.02, -0.9, 0))</f>
        <v>0</v>
      </c>
      <c r="O2945" s="27" t="str">
        <f>IF(StockData[[#This Row],[sentiment score]] &gt; 0.5, "Positive", IF(StockData[[#This Row],[sentiment score]] &lt; -0.5, "Negative", "Neutral"))</f>
        <v>Neutral</v>
      </c>
    </row>
    <row r="2946" spans="1:15" x14ac:dyDescent="0.3">
      <c r="A2946" s="1">
        <v>41556</v>
      </c>
      <c r="B2946" s="2">
        <v>174.73</v>
      </c>
      <c r="C2946" s="2">
        <v>174.99</v>
      </c>
      <c r="D2946" s="2">
        <v>161.5</v>
      </c>
      <c r="E2946" s="2">
        <v>168.78</v>
      </c>
      <c r="F2946" s="2">
        <v>15316500</v>
      </c>
      <c r="G2946" s="27" t="str">
        <f>TEXT(StockData[[#This Row],[Date]],"dddd")</f>
        <v>Wednesday</v>
      </c>
      <c r="H2946" s="27" t="str">
        <f>TEXT(StockData[[#This Row],[Date]],"mmm yyyy")</f>
        <v>Oct 2013</v>
      </c>
      <c r="I2946" s="2">
        <f>StockData[[#This Row],[high]] - StockData[[#This Row],[low]]</f>
        <v>13.490000000000009</v>
      </c>
      <c r="J2946" s="27" t="str">
        <f>IF(StockData[[#This Row],[high]]=_xlfn.MAXIFS(StockData[high],StockData[Date],"&lt;="&amp;StockData[[#This Row],[Date]]),"New High","Repeat")</f>
        <v>Repeat</v>
      </c>
      <c r="K2946" s="27" t="str">
        <f>IF(StockData[[#This Row],[Spread]]&lt;5,"Low",IF(StockData[[#This Row],[Spread]]&lt;=15,"Medium","High"))</f>
        <v>Medium</v>
      </c>
      <c r="L2946" s="27" t="str">
        <f>IF(StockData[[#This Row],[Spread]] &gt; AVERAGE(StockData[Spread]) * 1.2, "High", IF(StockData[[#This Row],[Spread]] &lt; AVERAGE(StockData[Spread]) * 0.8, "Low", "Medium"))</f>
        <v>Medium</v>
      </c>
      <c r="M2946" s="13">
        <f>(StockData[[#This Row],[close]] - StockData[[#This Row],[open]] )/ StockData[[#This Row],[open]]</f>
        <v>-3.4052538201796996E-2</v>
      </c>
      <c r="N2946" s="27">
        <f>IF(StockData[[#This Row],[change%]] &gt; 0.02, 0.9, IF(StockData[[#This Row],[change%]] &lt; -0.02, -0.9, 0))</f>
        <v>-0.9</v>
      </c>
      <c r="O2946" s="27" t="str">
        <f>IF(StockData[[#This Row],[sentiment score]] &gt; 0.5, "Positive", IF(StockData[[#This Row],[sentiment score]] &lt; -0.5, "Negative", "Neutral"))</f>
        <v>Negative</v>
      </c>
    </row>
    <row r="2947" spans="1:15" x14ac:dyDescent="0.3">
      <c r="A2947" s="1">
        <v>41555</v>
      </c>
      <c r="B2947" s="2">
        <v>184.4</v>
      </c>
      <c r="C2947" s="2">
        <v>185.93</v>
      </c>
      <c r="D2947" s="2">
        <v>173.21</v>
      </c>
      <c r="E2947" s="2">
        <v>174.73</v>
      </c>
      <c r="F2947" s="2">
        <v>13757200</v>
      </c>
      <c r="G2947" s="27" t="str">
        <f>TEXT(StockData[[#This Row],[Date]],"dddd")</f>
        <v>Tuesday</v>
      </c>
      <c r="H2947" s="27" t="str">
        <f>TEXT(StockData[[#This Row],[Date]],"mmm yyyy")</f>
        <v>Oct 2013</v>
      </c>
      <c r="I2947" s="2">
        <f>StockData[[#This Row],[high]] - StockData[[#This Row],[low]]</f>
        <v>12.719999999999999</v>
      </c>
      <c r="J2947" s="27" t="str">
        <f>IF(StockData[[#This Row],[high]]=_xlfn.MAXIFS(StockData[high],StockData[Date],"&lt;="&amp;StockData[[#This Row],[Date]]),"New High","Repeat")</f>
        <v>Repeat</v>
      </c>
      <c r="K2947" s="27" t="str">
        <f>IF(StockData[[#This Row],[Spread]]&lt;5,"Low",IF(StockData[[#This Row],[Spread]]&lt;=15,"Medium","High"))</f>
        <v>Medium</v>
      </c>
      <c r="L2947" s="27" t="str">
        <f>IF(StockData[[#This Row],[Spread]] &gt; AVERAGE(StockData[Spread]) * 1.2, "High", IF(StockData[[#This Row],[Spread]] &lt; AVERAGE(StockData[Spread]) * 0.8, "Low", "Medium"))</f>
        <v>Medium</v>
      </c>
      <c r="M2947" s="13">
        <f>(StockData[[#This Row],[close]] - StockData[[#This Row],[open]] )/ StockData[[#This Row],[open]]</f>
        <v>-5.2440347071583598E-2</v>
      </c>
      <c r="N2947" s="27">
        <f>IF(StockData[[#This Row],[change%]] &gt; 0.02, 0.9, IF(StockData[[#This Row],[change%]] &lt; -0.02, -0.9, 0))</f>
        <v>-0.9</v>
      </c>
      <c r="O2947" s="27" t="str">
        <f>IF(StockData[[#This Row],[sentiment score]] &gt; 0.5, "Positive", IF(StockData[[#This Row],[sentiment score]] &lt; -0.5, "Negative", "Neutral"))</f>
        <v>Negative</v>
      </c>
    </row>
    <row r="2948" spans="1:15" x14ac:dyDescent="0.3">
      <c r="A2948" s="1">
        <v>41554</v>
      </c>
      <c r="B2948" s="2">
        <v>182.46</v>
      </c>
      <c r="C2948" s="2">
        <v>186.73</v>
      </c>
      <c r="D2948" s="2">
        <v>180.26</v>
      </c>
      <c r="E2948" s="2">
        <v>183.07</v>
      </c>
      <c r="F2948" s="2">
        <v>11485600</v>
      </c>
      <c r="G2948" s="27" t="str">
        <f>TEXT(StockData[[#This Row],[Date]],"dddd")</f>
        <v>Monday</v>
      </c>
      <c r="H2948" s="27" t="str">
        <f>TEXT(StockData[[#This Row],[Date]],"mmm yyyy")</f>
        <v>Oct 2013</v>
      </c>
      <c r="I2948" s="2">
        <f>StockData[[#This Row],[high]] - StockData[[#This Row],[low]]</f>
        <v>6.4699999999999989</v>
      </c>
      <c r="J2948" s="27" t="str">
        <f>IF(StockData[[#This Row],[high]]=_xlfn.MAXIFS(StockData[high],StockData[Date],"&lt;="&amp;StockData[[#This Row],[Date]]),"New High","Repeat")</f>
        <v>Repeat</v>
      </c>
      <c r="K2948" s="27" t="str">
        <f>IF(StockData[[#This Row],[Spread]]&lt;5,"Low",IF(StockData[[#This Row],[Spread]]&lt;=15,"Medium","High"))</f>
        <v>Medium</v>
      </c>
      <c r="L2948" s="27" t="str">
        <f>IF(StockData[[#This Row],[Spread]] &gt; AVERAGE(StockData[Spread]) * 1.2, "High", IF(StockData[[#This Row],[Spread]] &lt; AVERAGE(StockData[Spread]) * 0.8, "Low", "Medium"))</f>
        <v>Low</v>
      </c>
      <c r="M2948" s="13">
        <f>(StockData[[#This Row],[close]] - StockData[[#This Row],[open]] )/ StockData[[#This Row],[open]]</f>
        <v>3.343198509262223E-3</v>
      </c>
      <c r="N2948" s="27">
        <f>IF(StockData[[#This Row],[change%]] &gt; 0.02, 0.9, IF(StockData[[#This Row],[change%]] &lt; -0.02, -0.9, 0))</f>
        <v>0</v>
      </c>
      <c r="O2948" s="27" t="str">
        <f>IF(StockData[[#This Row],[sentiment score]] &gt; 0.5, "Positive", IF(StockData[[#This Row],[sentiment score]] &lt; -0.5, "Negative", "Neutral"))</f>
        <v>Neutral</v>
      </c>
    </row>
    <row r="2949" spans="1:15" x14ac:dyDescent="0.3">
      <c r="A2949" s="1">
        <v>41551</v>
      </c>
      <c r="B2949" s="2">
        <v>176.4</v>
      </c>
      <c r="C2949" s="2">
        <v>181.18</v>
      </c>
      <c r="D2949" s="2">
        <v>172.65</v>
      </c>
      <c r="E2949" s="2">
        <v>180.98</v>
      </c>
      <c r="F2949" s="2">
        <v>14414000</v>
      </c>
      <c r="G2949" s="27" t="str">
        <f>TEXT(StockData[[#This Row],[Date]],"dddd")</f>
        <v>Friday</v>
      </c>
      <c r="H2949" s="27" t="str">
        <f>TEXT(StockData[[#This Row],[Date]],"mmm yyyy")</f>
        <v>Oct 2013</v>
      </c>
      <c r="I2949" s="2">
        <f>StockData[[#This Row],[high]] - StockData[[#This Row],[low]]</f>
        <v>8.5300000000000011</v>
      </c>
      <c r="J2949" s="27" t="str">
        <f>IF(StockData[[#This Row],[high]]=_xlfn.MAXIFS(StockData[high],StockData[Date],"&lt;="&amp;StockData[[#This Row],[Date]]),"New High","Repeat")</f>
        <v>Repeat</v>
      </c>
      <c r="K2949" s="27" t="str">
        <f>IF(StockData[[#This Row],[Spread]]&lt;5,"Low",IF(StockData[[#This Row],[Spread]]&lt;=15,"Medium","High"))</f>
        <v>Medium</v>
      </c>
      <c r="L2949" s="27" t="str">
        <f>IF(StockData[[#This Row],[Spread]] &gt; AVERAGE(StockData[Spread]) * 1.2, "High", IF(StockData[[#This Row],[Spread]] &lt; AVERAGE(StockData[Spread]) * 0.8, "Low", "Medium"))</f>
        <v>Low</v>
      </c>
      <c r="M2949" s="13">
        <f>(StockData[[#This Row],[close]] - StockData[[#This Row],[open]] )/ StockData[[#This Row],[open]]</f>
        <v>2.5963718820861587E-2</v>
      </c>
      <c r="N2949" s="27">
        <f>IF(StockData[[#This Row],[change%]] &gt; 0.02, 0.9, IF(StockData[[#This Row],[change%]] &lt; -0.02, -0.9, 0))</f>
        <v>0.9</v>
      </c>
      <c r="O2949" s="27" t="str">
        <f>IF(StockData[[#This Row],[sentiment score]] &gt; 0.5, "Positive", IF(StockData[[#This Row],[sentiment score]] &lt; -0.5, "Negative", "Neutral"))</f>
        <v>Positive</v>
      </c>
    </row>
    <row r="2950" spans="1:15" x14ac:dyDescent="0.3">
      <c r="A2950" s="1">
        <v>41550</v>
      </c>
      <c r="B2950" s="2">
        <v>175.04499999999999</v>
      </c>
      <c r="C2950" s="2">
        <v>179.69</v>
      </c>
      <c r="D2950" s="2">
        <v>168</v>
      </c>
      <c r="E2950" s="2">
        <v>173.31</v>
      </c>
      <c r="F2950" s="2">
        <v>23816500</v>
      </c>
      <c r="G2950" s="27" t="str">
        <f>TEXT(StockData[[#This Row],[Date]],"dddd")</f>
        <v>Thursday</v>
      </c>
      <c r="H2950" s="27" t="str">
        <f>TEXT(StockData[[#This Row],[Date]],"mmm yyyy")</f>
        <v>Oct 2013</v>
      </c>
      <c r="I2950" s="2">
        <f>StockData[[#This Row],[high]] - StockData[[#This Row],[low]]</f>
        <v>11.689999999999998</v>
      </c>
      <c r="J2950" s="27" t="str">
        <f>IF(StockData[[#This Row],[high]]=_xlfn.MAXIFS(StockData[high],StockData[Date],"&lt;="&amp;StockData[[#This Row],[Date]]),"New High","Repeat")</f>
        <v>Repeat</v>
      </c>
      <c r="K2950" s="27" t="str">
        <f>IF(StockData[[#This Row],[Spread]]&lt;5,"Low",IF(StockData[[#This Row],[Spread]]&lt;=15,"Medium","High"))</f>
        <v>Medium</v>
      </c>
      <c r="L2950" s="27" t="str">
        <f>IF(StockData[[#This Row],[Spread]] &gt; AVERAGE(StockData[Spread]) * 1.2, "High", IF(StockData[[#This Row],[Spread]] &lt; AVERAGE(StockData[Spread]) * 0.8, "Low", "Medium"))</f>
        <v>Medium</v>
      </c>
      <c r="M2950" s="13">
        <f>(StockData[[#This Row],[close]] - StockData[[#This Row],[open]] )/ StockData[[#This Row],[open]]</f>
        <v>-9.9117369819188509E-3</v>
      </c>
      <c r="N2950" s="27">
        <f>IF(StockData[[#This Row],[change%]] &gt; 0.02, 0.9, IF(StockData[[#This Row],[change%]] &lt; -0.02, -0.9, 0))</f>
        <v>0</v>
      </c>
      <c r="O2950" s="27" t="str">
        <f>IF(StockData[[#This Row],[sentiment score]] &gt; 0.5, "Positive", IF(StockData[[#This Row],[sentiment score]] &lt; -0.5, "Negative", "Neutral"))</f>
        <v>Neutral</v>
      </c>
    </row>
    <row r="2951" spans="1:15" x14ac:dyDescent="0.3">
      <c r="A2951" s="1">
        <v>41549</v>
      </c>
      <c r="B2951" s="2">
        <v>188.59</v>
      </c>
      <c r="C2951" s="2">
        <v>191.83</v>
      </c>
      <c r="D2951" s="2">
        <v>175.4</v>
      </c>
      <c r="E2951" s="2">
        <v>180.95</v>
      </c>
      <c r="F2951" s="2">
        <v>20775400</v>
      </c>
      <c r="G2951" s="27" t="str">
        <f>TEXT(StockData[[#This Row],[Date]],"dddd")</f>
        <v>Wednesday</v>
      </c>
      <c r="H2951" s="27" t="str">
        <f>TEXT(StockData[[#This Row],[Date]],"mmm yyyy")</f>
        <v>Oct 2013</v>
      </c>
      <c r="I2951" s="2">
        <f>StockData[[#This Row],[high]] - StockData[[#This Row],[low]]</f>
        <v>16.430000000000007</v>
      </c>
      <c r="J2951" s="27" t="str">
        <f>IF(StockData[[#This Row],[high]]=_xlfn.MAXIFS(StockData[high],StockData[Date],"&lt;="&amp;StockData[[#This Row],[Date]]),"New High","Repeat")</f>
        <v>Repeat</v>
      </c>
      <c r="K2951" s="27" t="str">
        <f>IF(StockData[[#This Row],[Spread]]&lt;5,"Low",IF(StockData[[#This Row],[Spread]]&lt;=15,"Medium","High"))</f>
        <v>High</v>
      </c>
      <c r="L2951" s="27" t="str">
        <f>IF(StockData[[#This Row],[Spread]] &gt; AVERAGE(StockData[Spread]) * 1.2, "High", IF(StockData[[#This Row],[Spread]] &lt; AVERAGE(StockData[Spread]) * 0.8, "Low", "Medium"))</f>
        <v>High</v>
      </c>
      <c r="M2951" s="13">
        <f>(StockData[[#This Row],[close]] - StockData[[#This Row],[open]] )/ StockData[[#This Row],[open]]</f>
        <v>-4.0511161779521791E-2</v>
      </c>
      <c r="N2951" s="27">
        <f>IF(StockData[[#This Row],[change%]] &gt; 0.02, 0.9, IF(StockData[[#This Row],[change%]] &lt; -0.02, -0.9, 0))</f>
        <v>-0.9</v>
      </c>
      <c r="O2951" s="27" t="str">
        <f>IF(StockData[[#This Row],[sentiment score]] &gt; 0.5, "Positive", IF(StockData[[#This Row],[sentiment score]] &lt; -0.5, "Negative", "Neutral"))</f>
        <v>Negative</v>
      </c>
    </row>
    <row r="2952" spans="1:15" x14ac:dyDescent="0.3">
      <c r="A2952" s="1">
        <v>41548</v>
      </c>
      <c r="B2952" s="2">
        <v>193.96</v>
      </c>
      <c r="C2952" s="2">
        <v>194.23</v>
      </c>
      <c r="D2952" s="2">
        <v>188.37</v>
      </c>
      <c r="E2952" s="2">
        <v>193</v>
      </c>
      <c r="F2952" s="2">
        <v>7755900</v>
      </c>
      <c r="G2952" s="27" t="str">
        <f>TEXT(StockData[[#This Row],[Date]],"dddd")</f>
        <v>Tuesday</v>
      </c>
      <c r="H2952" s="27" t="str">
        <f>TEXT(StockData[[#This Row],[Date]],"mmm yyyy")</f>
        <v>Oct 2013</v>
      </c>
      <c r="I2952" s="2">
        <f>StockData[[#This Row],[high]] - StockData[[#This Row],[low]]</f>
        <v>5.8599999999999852</v>
      </c>
      <c r="J2952" s="27" t="str">
        <f>IF(StockData[[#This Row],[high]]=_xlfn.MAXIFS(StockData[high],StockData[Date],"&lt;="&amp;StockData[[#This Row],[Date]]),"New High","Repeat")</f>
        <v>Repeat</v>
      </c>
      <c r="K2952" s="27" t="str">
        <f>IF(StockData[[#This Row],[Spread]]&lt;5,"Low",IF(StockData[[#This Row],[Spread]]&lt;=15,"Medium","High"))</f>
        <v>Medium</v>
      </c>
      <c r="L2952" s="27" t="str">
        <f>IF(StockData[[#This Row],[Spread]] &gt; AVERAGE(StockData[Spread]) * 1.2, "High", IF(StockData[[#This Row],[Spread]] &lt; AVERAGE(StockData[Spread]) * 0.8, "Low", "Medium"))</f>
        <v>Low</v>
      </c>
      <c r="M2952" s="13">
        <f>(StockData[[#This Row],[close]] - StockData[[#This Row],[open]] )/ StockData[[#This Row],[open]]</f>
        <v>-4.9494741183749632E-3</v>
      </c>
      <c r="N2952" s="27">
        <f>IF(StockData[[#This Row],[change%]] &gt; 0.02, 0.9, IF(StockData[[#This Row],[change%]] &lt; -0.02, -0.9, 0))</f>
        <v>0</v>
      </c>
      <c r="O2952" s="27" t="str">
        <f>IF(StockData[[#This Row],[sentiment score]] &gt; 0.5, "Positive", IF(StockData[[#This Row],[sentiment score]] &lt; -0.5, "Negative", "Neutral"))</f>
        <v>Neutral</v>
      </c>
    </row>
    <row r="2953" spans="1:15" x14ac:dyDescent="0.3">
      <c r="A2953" s="1">
        <v>41547</v>
      </c>
      <c r="B2953" s="2">
        <v>189</v>
      </c>
      <c r="C2953" s="2">
        <v>194.5</v>
      </c>
      <c r="D2953" s="2">
        <v>188</v>
      </c>
      <c r="E2953" s="2">
        <v>193.37</v>
      </c>
      <c r="F2953" s="2">
        <v>8924700</v>
      </c>
      <c r="G2953" s="27" t="str">
        <f>TEXT(StockData[[#This Row],[Date]],"dddd")</f>
        <v>Monday</v>
      </c>
      <c r="H2953" s="27" t="str">
        <f>TEXT(StockData[[#This Row],[Date]],"mmm yyyy")</f>
        <v>Sep 2013</v>
      </c>
      <c r="I2953" s="2">
        <f>StockData[[#This Row],[high]] - StockData[[#This Row],[low]]</f>
        <v>6.5</v>
      </c>
      <c r="J2953" s="27" t="str">
        <f>IF(StockData[[#This Row],[high]]=_xlfn.MAXIFS(StockData[high],StockData[Date],"&lt;="&amp;StockData[[#This Row],[Date]]),"New High","Repeat")</f>
        <v>New High</v>
      </c>
      <c r="K2953" s="27" t="str">
        <f>IF(StockData[[#This Row],[Spread]]&lt;5,"Low",IF(StockData[[#This Row],[Spread]]&lt;=15,"Medium","High"))</f>
        <v>Medium</v>
      </c>
      <c r="L2953" s="27" t="str">
        <f>IF(StockData[[#This Row],[Spread]] &gt; AVERAGE(StockData[Spread]) * 1.2, "High", IF(StockData[[#This Row],[Spread]] &lt; AVERAGE(StockData[Spread]) * 0.8, "Low", "Medium"))</f>
        <v>Low</v>
      </c>
      <c r="M2953" s="13">
        <f>(StockData[[#This Row],[close]] - StockData[[#This Row],[open]] )/ StockData[[#This Row],[open]]</f>
        <v>2.3121693121693147E-2</v>
      </c>
      <c r="N2953" s="27">
        <f>IF(StockData[[#This Row],[change%]] &gt; 0.02, 0.9, IF(StockData[[#This Row],[change%]] &lt; -0.02, -0.9, 0))</f>
        <v>0.9</v>
      </c>
      <c r="O2953" s="27" t="str">
        <f>IF(StockData[[#This Row],[sentiment score]] &gt; 0.5, "Positive", IF(StockData[[#This Row],[sentiment score]] &lt; -0.5, "Negative", "Neutral"))</f>
        <v>Positive</v>
      </c>
    </row>
    <row r="2954" spans="1:15" x14ac:dyDescent="0.3">
      <c r="A2954" s="1">
        <v>41544</v>
      </c>
      <c r="B2954" s="2">
        <v>187.52</v>
      </c>
      <c r="C2954" s="2">
        <v>191.28</v>
      </c>
      <c r="D2954" s="2">
        <v>186.43</v>
      </c>
      <c r="E2954" s="2">
        <v>190.9</v>
      </c>
      <c r="F2954" s="2">
        <v>5916400</v>
      </c>
      <c r="G2954" s="27" t="str">
        <f>TEXT(StockData[[#This Row],[Date]],"dddd")</f>
        <v>Friday</v>
      </c>
      <c r="H2954" s="27" t="str">
        <f>TEXT(StockData[[#This Row],[Date]],"mmm yyyy")</f>
        <v>Sep 2013</v>
      </c>
      <c r="I2954" s="2">
        <f>StockData[[#This Row],[high]] - StockData[[#This Row],[low]]</f>
        <v>4.8499999999999943</v>
      </c>
      <c r="J2954" s="27" t="str">
        <f>IF(StockData[[#This Row],[high]]=_xlfn.MAXIFS(StockData[high],StockData[Date],"&lt;="&amp;StockData[[#This Row],[Date]]),"New High","Repeat")</f>
        <v>New High</v>
      </c>
      <c r="K2954" s="27" t="str">
        <f>IF(StockData[[#This Row],[Spread]]&lt;5,"Low",IF(StockData[[#This Row],[Spread]]&lt;=15,"Medium","High"))</f>
        <v>Low</v>
      </c>
      <c r="L2954" s="27" t="str">
        <f>IF(StockData[[#This Row],[Spread]] &gt; AVERAGE(StockData[Spread]) * 1.2, "High", IF(StockData[[#This Row],[Spread]] &lt; AVERAGE(StockData[Spread]) * 0.8, "Low", "Medium"))</f>
        <v>Low</v>
      </c>
      <c r="M2954" s="13">
        <f>(StockData[[#This Row],[close]] - StockData[[#This Row],[open]] )/ StockData[[#This Row],[open]]</f>
        <v>1.8024744027303728E-2</v>
      </c>
      <c r="N2954" s="27">
        <f>IF(StockData[[#This Row],[change%]] &gt; 0.02, 0.9, IF(StockData[[#This Row],[change%]] &lt; -0.02, -0.9, 0))</f>
        <v>0</v>
      </c>
      <c r="O2954" s="27" t="str">
        <f>IF(StockData[[#This Row],[sentiment score]] &gt; 0.5, "Positive", IF(StockData[[#This Row],[sentiment score]] &lt; -0.5, "Negative", "Neutral"))</f>
        <v>Neutral</v>
      </c>
    </row>
    <row r="2955" spans="1:15" x14ac:dyDescent="0.3">
      <c r="A2955" s="1">
        <v>41543</v>
      </c>
      <c r="B2955" s="2">
        <v>186.7</v>
      </c>
      <c r="C2955" s="2">
        <v>189.68</v>
      </c>
      <c r="D2955" s="2">
        <v>185.61099999999999</v>
      </c>
      <c r="E2955" s="2">
        <v>188.64</v>
      </c>
      <c r="F2955" s="2">
        <v>6614400</v>
      </c>
      <c r="G2955" s="27" t="str">
        <f>TEXT(StockData[[#This Row],[Date]],"dddd")</f>
        <v>Thursday</v>
      </c>
      <c r="H2955" s="27" t="str">
        <f>TEXT(StockData[[#This Row],[Date]],"mmm yyyy")</f>
        <v>Sep 2013</v>
      </c>
      <c r="I2955" s="2">
        <f>StockData[[#This Row],[high]] - StockData[[#This Row],[low]]</f>
        <v>4.0690000000000168</v>
      </c>
      <c r="J2955" s="27" t="str">
        <f>IF(StockData[[#This Row],[high]]=_xlfn.MAXIFS(StockData[high],StockData[Date],"&lt;="&amp;StockData[[#This Row],[Date]]),"New High","Repeat")</f>
        <v>New High</v>
      </c>
      <c r="K2955" s="27" t="str">
        <f>IF(StockData[[#This Row],[Spread]]&lt;5,"Low",IF(StockData[[#This Row],[Spread]]&lt;=15,"Medium","High"))</f>
        <v>Low</v>
      </c>
      <c r="L2955" s="27" t="str">
        <f>IF(StockData[[#This Row],[Spread]] &gt; AVERAGE(StockData[Spread]) * 1.2, "High", IF(StockData[[#This Row],[Spread]] &lt; AVERAGE(StockData[Spread]) * 0.8, "Low", "Medium"))</f>
        <v>Low</v>
      </c>
      <c r="M2955" s="13">
        <f>(StockData[[#This Row],[close]] - StockData[[#This Row],[open]] )/ StockData[[#This Row],[open]]</f>
        <v>1.0391001606855906E-2</v>
      </c>
      <c r="N2955" s="27">
        <f>IF(StockData[[#This Row],[change%]] &gt; 0.02, 0.9, IF(StockData[[#This Row],[change%]] &lt; -0.02, -0.9, 0))</f>
        <v>0</v>
      </c>
      <c r="O2955" s="27" t="str">
        <f>IF(StockData[[#This Row],[sentiment score]] &gt; 0.5, "Positive", IF(StockData[[#This Row],[sentiment score]] &lt; -0.5, "Negative", "Neutral"))</f>
        <v>Neutral</v>
      </c>
    </row>
    <row r="2956" spans="1:15" x14ac:dyDescent="0.3">
      <c r="A2956" s="1">
        <v>41542</v>
      </c>
      <c r="B2956" s="2">
        <v>183.56</v>
      </c>
      <c r="C2956" s="2">
        <v>186.3</v>
      </c>
      <c r="D2956" s="2">
        <v>180.5</v>
      </c>
      <c r="E2956" s="2">
        <v>185.238</v>
      </c>
      <c r="F2956" s="2">
        <v>8252700</v>
      </c>
      <c r="G2956" s="27" t="str">
        <f>TEXT(StockData[[#This Row],[Date]],"dddd")</f>
        <v>Wednesday</v>
      </c>
      <c r="H2956" s="27" t="str">
        <f>TEXT(StockData[[#This Row],[Date]],"mmm yyyy")</f>
        <v>Sep 2013</v>
      </c>
      <c r="I2956" s="2">
        <f>StockData[[#This Row],[high]] - StockData[[#This Row],[low]]</f>
        <v>5.8000000000000114</v>
      </c>
      <c r="J2956" s="27" t="str">
        <f>IF(StockData[[#This Row],[high]]=_xlfn.MAXIFS(StockData[high],StockData[Date],"&lt;="&amp;StockData[[#This Row],[Date]]),"New High","Repeat")</f>
        <v>New High</v>
      </c>
      <c r="K2956" s="27" t="str">
        <f>IF(StockData[[#This Row],[Spread]]&lt;5,"Low",IF(StockData[[#This Row],[Spread]]&lt;=15,"Medium","High"))</f>
        <v>Medium</v>
      </c>
      <c r="L2956" s="27" t="str">
        <f>IF(StockData[[#This Row],[Spread]] &gt; AVERAGE(StockData[Spread]) * 1.2, "High", IF(StockData[[#This Row],[Spread]] &lt; AVERAGE(StockData[Spread]) * 0.8, "Low", "Medium"))</f>
        <v>Low</v>
      </c>
      <c r="M2956" s="13">
        <f>(StockData[[#This Row],[close]] - StockData[[#This Row],[open]] )/ StockData[[#This Row],[open]]</f>
        <v>9.141425147090855E-3</v>
      </c>
      <c r="N2956" s="27">
        <f>IF(StockData[[#This Row],[change%]] &gt; 0.02, 0.9, IF(StockData[[#This Row],[change%]] &lt; -0.02, -0.9, 0))</f>
        <v>0</v>
      </c>
      <c r="O2956" s="27" t="str">
        <f>IF(StockData[[#This Row],[sentiment score]] &gt; 0.5, "Positive", IF(StockData[[#This Row],[sentiment score]] &lt; -0.5, "Negative", "Neutral"))</f>
        <v>Neutral</v>
      </c>
    </row>
    <row r="2957" spans="1:15" x14ac:dyDescent="0.3">
      <c r="A2957" s="1">
        <v>41541</v>
      </c>
      <c r="B2957" s="2">
        <v>179.14009999999999</v>
      </c>
      <c r="C2957" s="2">
        <v>184.96</v>
      </c>
      <c r="D2957" s="2">
        <v>177.65</v>
      </c>
      <c r="E2957" s="2">
        <v>182.33</v>
      </c>
      <c r="F2957" s="2">
        <v>6273400</v>
      </c>
      <c r="G2957" s="27" t="str">
        <f>TEXT(StockData[[#This Row],[Date]],"dddd")</f>
        <v>Tuesday</v>
      </c>
      <c r="H2957" s="27" t="str">
        <f>TEXT(StockData[[#This Row],[Date]],"mmm yyyy")</f>
        <v>Sep 2013</v>
      </c>
      <c r="I2957" s="2">
        <f>StockData[[#This Row],[high]] - StockData[[#This Row],[low]]</f>
        <v>7.3100000000000023</v>
      </c>
      <c r="J2957" s="27" t="str">
        <f>IF(StockData[[#This Row],[high]]=_xlfn.MAXIFS(StockData[high],StockData[Date],"&lt;="&amp;StockData[[#This Row],[Date]]),"New High","Repeat")</f>
        <v>Repeat</v>
      </c>
      <c r="K2957" s="27" t="str">
        <f>IF(StockData[[#This Row],[Spread]]&lt;5,"Low",IF(StockData[[#This Row],[Spread]]&lt;=15,"Medium","High"))</f>
        <v>Medium</v>
      </c>
      <c r="L2957" s="27" t="str">
        <f>IF(StockData[[#This Row],[Spread]] &gt; AVERAGE(StockData[Spread]) * 1.2, "High", IF(StockData[[#This Row],[Spread]] &lt; AVERAGE(StockData[Spread]) * 0.8, "Low", "Medium"))</f>
        <v>Low</v>
      </c>
      <c r="M2957" s="13">
        <f>(StockData[[#This Row],[close]] - StockData[[#This Row],[open]] )/ StockData[[#This Row],[open]]</f>
        <v>1.7806733389118479E-2</v>
      </c>
      <c r="N2957" s="27">
        <f>IF(StockData[[#This Row],[change%]] &gt; 0.02, 0.9, IF(StockData[[#This Row],[change%]] &lt; -0.02, -0.9, 0))</f>
        <v>0</v>
      </c>
      <c r="O2957" s="27" t="str">
        <f>IF(StockData[[#This Row],[sentiment score]] &gt; 0.5, "Positive", IF(StockData[[#This Row],[sentiment score]] &lt; -0.5, "Negative", "Neutral"))</f>
        <v>Neutral</v>
      </c>
    </row>
    <row r="2958" spans="1:15" x14ac:dyDescent="0.3">
      <c r="A2958" s="1">
        <v>41540</v>
      </c>
      <c r="B2958" s="2">
        <v>184.48</v>
      </c>
      <c r="C2958" s="2">
        <v>185.48</v>
      </c>
      <c r="D2958" s="2">
        <v>177.11</v>
      </c>
      <c r="E2958" s="2">
        <v>181.11</v>
      </c>
      <c r="F2958" s="2">
        <v>8173400</v>
      </c>
      <c r="G2958" s="27" t="str">
        <f>TEXT(StockData[[#This Row],[Date]],"dddd")</f>
        <v>Monday</v>
      </c>
      <c r="H2958" s="27" t="str">
        <f>TEXT(StockData[[#This Row],[Date]],"mmm yyyy")</f>
        <v>Sep 2013</v>
      </c>
      <c r="I2958" s="2">
        <f>StockData[[#This Row],[high]] - StockData[[#This Row],[low]]</f>
        <v>8.3699999999999761</v>
      </c>
      <c r="J2958" s="27" t="str">
        <f>IF(StockData[[#This Row],[high]]=_xlfn.MAXIFS(StockData[high],StockData[Date],"&lt;="&amp;StockData[[#This Row],[Date]]),"New High","Repeat")</f>
        <v>Repeat</v>
      </c>
      <c r="K2958" s="27" t="str">
        <f>IF(StockData[[#This Row],[Spread]]&lt;5,"Low",IF(StockData[[#This Row],[Spread]]&lt;=15,"Medium","High"))</f>
        <v>Medium</v>
      </c>
      <c r="L2958" s="27" t="str">
        <f>IF(StockData[[#This Row],[Spread]] &gt; AVERAGE(StockData[Spread]) * 1.2, "High", IF(StockData[[#This Row],[Spread]] &lt; AVERAGE(StockData[Spread]) * 0.8, "Low", "Medium"))</f>
        <v>Low</v>
      </c>
      <c r="M2958" s="13">
        <f>(StockData[[#This Row],[close]] - StockData[[#This Row],[open]] )/ StockData[[#This Row],[open]]</f>
        <v>-1.8267562879444799E-2</v>
      </c>
      <c r="N2958" s="27">
        <f>IF(StockData[[#This Row],[change%]] &gt; 0.02, 0.9, IF(StockData[[#This Row],[change%]] &lt; -0.02, -0.9, 0))</f>
        <v>0</v>
      </c>
      <c r="O2958" s="27" t="str">
        <f>IF(StockData[[#This Row],[sentiment score]] &gt; 0.5, "Positive", IF(StockData[[#This Row],[sentiment score]] &lt; -0.5, "Negative", "Neutral"))</f>
        <v>Neutral</v>
      </c>
    </row>
    <row r="2959" spans="1:15" x14ac:dyDescent="0.3">
      <c r="A2959" s="1">
        <v>41537</v>
      </c>
      <c r="B2959" s="2">
        <v>178.9</v>
      </c>
      <c r="C2959" s="2">
        <v>185.83</v>
      </c>
      <c r="D2959" s="2">
        <v>178.56</v>
      </c>
      <c r="E2959" s="2">
        <v>183.39</v>
      </c>
      <c r="F2959" s="2">
        <v>13401700</v>
      </c>
      <c r="G2959" s="27" t="str">
        <f>TEXT(StockData[[#This Row],[Date]],"dddd")</f>
        <v>Friday</v>
      </c>
      <c r="H2959" s="27" t="str">
        <f>TEXT(StockData[[#This Row],[Date]],"mmm yyyy")</f>
        <v>Sep 2013</v>
      </c>
      <c r="I2959" s="2">
        <f>StockData[[#This Row],[high]] - StockData[[#This Row],[low]]</f>
        <v>7.2700000000000102</v>
      </c>
      <c r="J2959" s="27" t="str">
        <f>IF(StockData[[#This Row],[high]]=_xlfn.MAXIFS(StockData[high],StockData[Date],"&lt;="&amp;StockData[[#This Row],[Date]]),"New High","Repeat")</f>
        <v>New High</v>
      </c>
      <c r="K2959" s="27" t="str">
        <f>IF(StockData[[#This Row],[Spread]]&lt;5,"Low",IF(StockData[[#This Row],[Spread]]&lt;=15,"Medium","High"))</f>
        <v>Medium</v>
      </c>
      <c r="L2959" s="27" t="str">
        <f>IF(StockData[[#This Row],[Spread]] &gt; AVERAGE(StockData[Spread]) * 1.2, "High", IF(StockData[[#This Row],[Spread]] &lt; AVERAGE(StockData[Spread]) * 0.8, "Low", "Medium"))</f>
        <v>Low</v>
      </c>
      <c r="M2959" s="13">
        <f>(StockData[[#This Row],[close]] - StockData[[#This Row],[open]] )/ StockData[[#This Row],[open]]</f>
        <v>2.5097820011179321E-2</v>
      </c>
      <c r="N2959" s="27">
        <f>IF(StockData[[#This Row],[change%]] &gt; 0.02, 0.9, IF(StockData[[#This Row],[change%]] &lt; -0.02, -0.9, 0))</f>
        <v>0.9</v>
      </c>
      <c r="O2959" s="27" t="str">
        <f>IF(StockData[[#This Row],[sentiment score]] &gt; 0.5, "Positive", IF(StockData[[#This Row],[sentiment score]] &lt; -0.5, "Negative", "Neutral"))</f>
        <v>Positive</v>
      </c>
    </row>
    <row r="2960" spans="1:15" x14ac:dyDescent="0.3">
      <c r="A2960" s="1">
        <v>41536</v>
      </c>
      <c r="B2960" s="2">
        <v>170.8</v>
      </c>
      <c r="C2960" s="2">
        <v>180.47</v>
      </c>
      <c r="D2960" s="2">
        <v>169.08</v>
      </c>
      <c r="E2960" s="2">
        <v>177.92</v>
      </c>
      <c r="F2960" s="2">
        <v>15594600</v>
      </c>
      <c r="G2960" s="27" t="str">
        <f>TEXT(StockData[[#This Row],[Date]],"dddd")</f>
        <v>Thursday</v>
      </c>
      <c r="H2960" s="27" t="str">
        <f>TEXT(StockData[[#This Row],[Date]],"mmm yyyy")</f>
        <v>Sep 2013</v>
      </c>
      <c r="I2960" s="2">
        <f>StockData[[#This Row],[high]] - StockData[[#This Row],[low]]</f>
        <v>11.389999999999986</v>
      </c>
      <c r="J2960" s="27" t="str">
        <f>IF(StockData[[#This Row],[high]]=_xlfn.MAXIFS(StockData[high],StockData[Date],"&lt;="&amp;StockData[[#This Row],[Date]]),"New High","Repeat")</f>
        <v>New High</v>
      </c>
      <c r="K2960" s="27" t="str">
        <f>IF(StockData[[#This Row],[Spread]]&lt;5,"Low",IF(StockData[[#This Row],[Spread]]&lt;=15,"Medium","High"))</f>
        <v>Medium</v>
      </c>
      <c r="L2960" s="27" t="str">
        <f>IF(StockData[[#This Row],[Spread]] &gt; AVERAGE(StockData[Spread]) * 1.2, "High", IF(StockData[[#This Row],[Spread]] &lt; AVERAGE(StockData[Spread]) * 0.8, "Low", "Medium"))</f>
        <v>Medium</v>
      </c>
      <c r="M2960" s="13">
        <f>(StockData[[#This Row],[close]] - StockData[[#This Row],[open]] )/ StockData[[#This Row],[open]]</f>
        <v>4.1686182669789087E-2</v>
      </c>
      <c r="N2960" s="27">
        <f>IF(StockData[[#This Row],[change%]] &gt; 0.02, 0.9, IF(StockData[[#This Row],[change%]] &lt; -0.02, -0.9, 0))</f>
        <v>0.9</v>
      </c>
      <c r="O2960" s="27" t="str">
        <f>IF(StockData[[#This Row],[sentiment score]] &gt; 0.5, "Positive", IF(StockData[[#This Row],[sentiment score]] &lt; -0.5, "Negative", "Neutral"))</f>
        <v>Positive</v>
      </c>
    </row>
    <row r="2961" spans="1:15" x14ac:dyDescent="0.3">
      <c r="A2961" s="1">
        <v>41535</v>
      </c>
      <c r="B2961" s="2">
        <v>167.07</v>
      </c>
      <c r="C2961" s="2">
        <v>167.45</v>
      </c>
      <c r="D2961" s="2">
        <v>164.2</v>
      </c>
      <c r="E2961" s="2">
        <v>166.21799999999999</v>
      </c>
      <c r="F2961" s="2">
        <v>5439700</v>
      </c>
      <c r="G2961" s="27" t="str">
        <f>TEXT(StockData[[#This Row],[Date]],"dddd")</f>
        <v>Wednesday</v>
      </c>
      <c r="H2961" s="27" t="str">
        <f>TEXT(StockData[[#This Row],[Date]],"mmm yyyy")</f>
        <v>Sep 2013</v>
      </c>
      <c r="I2961" s="2">
        <f>StockData[[#This Row],[high]] - StockData[[#This Row],[low]]</f>
        <v>3.25</v>
      </c>
      <c r="J2961" s="27" t="str">
        <f>IF(StockData[[#This Row],[high]]=_xlfn.MAXIFS(StockData[high],StockData[Date],"&lt;="&amp;StockData[[#This Row],[Date]]),"New High","Repeat")</f>
        <v>Repeat</v>
      </c>
      <c r="K2961" s="27" t="str">
        <f>IF(StockData[[#This Row],[Spread]]&lt;5,"Low",IF(StockData[[#This Row],[Spread]]&lt;=15,"Medium","High"))</f>
        <v>Low</v>
      </c>
      <c r="L2961" s="27" t="str">
        <f>IF(StockData[[#This Row],[Spread]] &gt; AVERAGE(StockData[Spread]) * 1.2, "High", IF(StockData[[#This Row],[Spread]] &lt; AVERAGE(StockData[Spread]) * 0.8, "Low", "Medium"))</f>
        <v>Low</v>
      </c>
      <c r="M2961" s="13">
        <f>(StockData[[#This Row],[close]] - StockData[[#This Row],[open]] )/ StockData[[#This Row],[open]]</f>
        <v>-5.0996588256419697E-3</v>
      </c>
      <c r="N2961" s="27">
        <f>IF(StockData[[#This Row],[change%]] &gt; 0.02, 0.9, IF(StockData[[#This Row],[change%]] &lt; -0.02, -0.9, 0))</f>
        <v>0</v>
      </c>
      <c r="O2961" s="27" t="str">
        <f>IF(StockData[[#This Row],[sentiment score]] &gt; 0.5, "Positive", IF(StockData[[#This Row],[sentiment score]] &lt; -0.5, "Negative", "Neutral"))</f>
        <v>Neutral</v>
      </c>
    </row>
    <row r="2962" spans="1:15" x14ac:dyDescent="0.3">
      <c r="A2962" s="1">
        <v>41534</v>
      </c>
      <c r="B2962" s="2">
        <v>165.08</v>
      </c>
      <c r="C2962" s="2">
        <v>168.42</v>
      </c>
      <c r="D2962" s="2">
        <v>163.36099999999999</v>
      </c>
      <c r="E2962" s="2">
        <v>166.23</v>
      </c>
      <c r="F2962" s="2">
        <v>5496900</v>
      </c>
      <c r="G2962" s="27" t="str">
        <f>TEXT(StockData[[#This Row],[Date]],"dddd")</f>
        <v>Tuesday</v>
      </c>
      <c r="H2962" s="27" t="str">
        <f>TEXT(StockData[[#This Row],[Date]],"mmm yyyy")</f>
        <v>Sep 2013</v>
      </c>
      <c r="I2962" s="2">
        <f>StockData[[#This Row],[high]] - StockData[[#This Row],[low]]</f>
        <v>5.0589999999999975</v>
      </c>
      <c r="J2962" s="27" t="str">
        <f>IF(StockData[[#This Row],[high]]=_xlfn.MAXIFS(StockData[high],StockData[Date],"&lt;="&amp;StockData[[#This Row],[Date]]),"New High","Repeat")</f>
        <v>Repeat</v>
      </c>
      <c r="K2962" s="27" t="str">
        <f>IF(StockData[[#This Row],[Spread]]&lt;5,"Low",IF(StockData[[#This Row],[Spread]]&lt;=15,"Medium","High"))</f>
        <v>Medium</v>
      </c>
      <c r="L2962" s="27" t="str">
        <f>IF(StockData[[#This Row],[Spread]] &gt; AVERAGE(StockData[Spread]) * 1.2, "High", IF(StockData[[#This Row],[Spread]] &lt; AVERAGE(StockData[Spread]) * 0.8, "Low", "Medium"))</f>
        <v>Low</v>
      </c>
      <c r="M2962" s="13">
        <f>(StockData[[#This Row],[close]] - StockData[[#This Row],[open]] )/ StockData[[#This Row],[open]]</f>
        <v>6.9663193603100148E-3</v>
      </c>
      <c r="N2962" s="27">
        <f>IF(StockData[[#This Row],[change%]] &gt; 0.02, 0.9, IF(StockData[[#This Row],[change%]] &lt; -0.02, -0.9, 0))</f>
        <v>0</v>
      </c>
      <c r="O2962" s="27" t="str">
        <f>IF(StockData[[#This Row],[sentiment score]] &gt; 0.5, "Positive", IF(StockData[[#This Row],[sentiment score]] &lt; -0.5, "Negative", "Neutral"))</f>
        <v>Neutral</v>
      </c>
    </row>
    <row r="2963" spans="1:15" x14ac:dyDescent="0.3">
      <c r="A2963" s="1">
        <v>41533</v>
      </c>
      <c r="B2963" s="2">
        <v>168</v>
      </c>
      <c r="C2963" s="2">
        <v>170.85</v>
      </c>
      <c r="D2963" s="2">
        <v>165.85</v>
      </c>
      <c r="E2963" s="2">
        <v>166.58</v>
      </c>
      <c r="F2963" s="2">
        <v>7574900</v>
      </c>
      <c r="G2963" s="27" t="str">
        <f>TEXT(StockData[[#This Row],[Date]],"dddd")</f>
        <v>Monday</v>
      </c>
      <c r="H2963" s="27" t="str">
        <f>TEXT(StockData[[#This Row],[Date]],"mmm yyyy")</f>
        <v>Sep 2013</v>
      </c>
      <c r="I2963" s="2">
        <f>StockData[[#This Row],[high]] - StockData[[#This Row],[low]]</f>
        <v>5</v>
      </c>
      <c r="J2963" s="27" t="str">
        <f>IF(StockData[[#This Row],[high]]=_xlfn.MAXIFS(StockData[high],StockData[Date],"&lt;="&amp;StockData[[#This Row],[Date]]),"New High","Repeat")</f>
        <v>Repeat</v>
      </c>
      <c r="K2963" s="27" t="str">
        <f>IF(StockData[[#This Row],[Spread]]&lt;5,"Low",IF(StockData[[#This Row],[Spread]]&lt;=15,"Medium","High"))</f>
        <v>Medium</v>
      </c>
      <c r="L2963" s="27" t="str">
        <f>IF(StockData[[#This Row],[Spread]] &gt; AVERAGE(StockData[Spread]) * 1.2, "High", IF(StockData[[#This Row],[Spread]] &lt; AVERAGE(StockData[Spread]) * 0.8, "Low", "Medium"))</f>
        <v>Low</v>
      </c>
      <c r="M2963" s="13">
        <f>(StockData[[#This Row],[close]] - StockData[[#This Row],[open]] )/ StockData[[#This Row],[open]]</f>
        <v>-8.4523809523808779E-3</v>
      </c>
      <c r="N2963" s="27">
        <f>IF(StockData[[#This Row],[change%]] &gt; 0.02, 0.9, IF(StockData[[#This Row],[change%]] &lt; -0.02, -0.9, 0))</f>
        <v>0</v>
      </c>
      <c r="O2963" s="27" t="str">
        <f>IF(StockData[[#This Row],[sentiment score]] &gt; 0.5, "Positive", IF(StockData[[#This Row],[sentiment score]] &lt; -0.5, "Negative", "Neutral"))</f>
        <v>Neutral</v>
      </c>
    </row>
    <row r="2964" spans="1:15" x14ac:dyDescent="0.3">
      <c r="A2964" s="1">
        <v>41530</v>
      </c>
      <c r="B2964" s="2">
        <v>162.77000000000001</v>
      </c>
      <c r="C2964" s="2">
        <v>166.37</v>
      </c>
      <c r="D2964" s="2">
        <v>162.16</v>
      </c>
      <c r="E2964" s="2">
        <v>165.54</v>
      </c>
      <c r="F2964" s="2">
        <v>5401200</v>
      </c>
      <c r="G2964" s="27" t="str">
        <f>TEXT(StockData[[#This Row],[Date]],"dddd")</f>
        <v>Friday</v>
      </c>
      <c r="H2964" s="27" t="str">
        <f>TEXT(StockData[[#This Row],[Date]],"mmm yyyy")</f>
        <v>Sep 2013</v>
      </c>
      <c r="I2964" s="2">
        <f>StockData[[#This Row],[high]] - StockData[[#This Row],[low]]</f>
        <v>4.210000000000008</v>
      </c>
      <c r="J2964" s="27" t="str">
        <f>IF(StockData[[#This Row],[high]]=_xlfn.MAXIFS(StockData[high],StockData[Date],"&lt;="&amp;StockData[[#This Row],[Date]]),"New High","Repeat")</f>
        <v>Repeat</v>
      </c>
      <c r="K2964" s="27" t="str">
        <f>IF(StockData[[#This Row],[Spread]]&lt;5,"Low",IF(StockData[[#This Row],[Spread]]&lt;=15,"Medium","High"))</f>
        <v>Low</v>
      </c>
      <c r="L2964" s="27" t="str">
        <f>IF(StockData[[#This Row],[Spread]] &gt; AVERAGE(StockData[Spread]) * 1.2, "High", IF(StockData[[#This Row],[Spread]] &lt; AVERAGE(StockData[Spread]) * 0.8, "Low", "Medium"))</f>
        <v>Low</v>
      </c>
      <c r="M2964" s="13">
        <f>(StockData[[#This Row],[close]] - StockData[[#This Row],[open]] )/ StockData[[#This Row],[open]]</f>
        <v>1.7017877987343992E-2</v>
      </c>
      <c r="N2964" s="27">
        <f>IF(StockData[[#This Row],[change%]] &gt; 0.02, 0.9, IF(StockData[[#This Row],[change%]] &lt; -0.02, -0.9, 0))</f>
        <v>0</v>
      </c>
      <c r="O2964" s="27" t="str">
        <f>IF(StockData[[#This Row],[sentiment score]] &gt; 0.5, "Positive", IF(StockData[[#This Row],[sentiment score]] &lt; -0.5, "Negative", "Neutral"))</f>
        <v>Neutral</v>
      </c>
    </row>
    <row r="2965" spans="1:15" x14ac:dyDescent="0.3">
      <c r="A2965" s="1">
        <v>41529</v>
      </c>
      <c r="B2965" s="2">
        <v>164</v>
      </c>
      <c r="C2965" s="2">
        <v>166.76</v>
      </c>
      <c r="D2965" s="2">
        <v>160.51</v>
      </c>
      <c r="E2965" s="2">
        <v>164.93</v>
      </c>
      <c r="F2965" s="2">
        <v>6160000</v>
      </c>
      <c r="G2965" s="27" t="str">
        <f>TEXT(StockData[[#This Row],[Date]],"dddd")</f>
        <v>Thursday</v>
      </c>
      <c r="H2965" s="27" t="str">
        <f>TEXT(StockData[[#This Row],[Date]],"mmm yyyy")</f>
        <v>Sep 2013</v>
      </c>
      <c r="I2965" s="2">
        <f>StockData[[#This Row],[high]] - StockData[[#This Row],[low]]</f>
        <v>6.25</v>
      </c>
      <c r="J2965" s="27" t="str">
        <f>IF(StockData[[#This Row],[high]]=_xlfn.MAXIFS(StockData[high],StockData[Date],"&lt;="&amp;StockData[[#This Row],[Date]]),"New High","Repeat")</f>
        <v>Repeat</v>
      </c>
      <c r="K2965" s="27" t="str">
        <f>IF(StockData[[#This Row],[Spread]]&lt;5,"Low",IF(StockData[[#This Row],[Spread]]&lt;=15,"Medium","High"))</f>
        <v>Medium</v>
      </c>
      <c r="L2965" s="27" t="str">
        <f>IF(StockData[[#This Row],[Spread]] &gt; AVERAGE(StockData[Spread]) * 1.2, "High", IF(StockData[[#This Row],[Spread]] &lt; AVERAGE(StockData[Spread]) * 0.8, "Low", "Medium"))</f>
        <v>Low</v>
      </c>
      <c r="M2965" s="13">
        <f>(StockData[[#This Row],[close]] - StockData[[#This Row],[open]] )/ StockData[[#This Row],[open]]</f>
        <v>5.6707317073171146E-3</v>
      </c>
      <c r="N2965" s="27">
        <f>IF(StockData[[#This Row],[change%]] &gt; 0.02, 0.9, IF(StockData[[#This Row],[change%]] &lt; -0.02, -0.9, 0))</f>
        <v>0</v>
      </c>
      <c r="O2965" s="27" t="str">
        <f>IF(StockData[[#This Row],[sentiment score]] &gt; 0.5, "Positive", IF(StockData[[#This Row],[sentiment score]] &lt; -0.5, "Negative", "Neutral"))</f>
        <v>Neutral</v>
      </c>
    </row>
    <row r="2966" spans="1:15" x14ac:dyDescent="0.3">
      <c r="A2966" s="1">
        <v>41528</v>
      </c>
      <c r="B2966" s="2">
        <v>166.41</v>
      </c>
      <c r="C2966" s="2">
        <v>167.89500000000001</v>
      </c>
      <c r="D2966" s="2">
        <v>162.13</v>
      </c>
      <c r="E2966" s="2">
        <v>163.52000000000001</v>
      </c>
      <c r="F2966" s="2">
        <v>5832500</v>
      </c>
      <c r="G2966" s="27" t="str">
        <f>TEXT(StockData[[#This Row],[Date]],"dddd")</f>
        <v>Wednesday</v>
      </c>
      <c r="H2966" s="27" t="str">
        <f>TEXT(StockData[[#This Row],[Date]],"mmm yyyy")</f>
        <v>Sep 2013</v>
      </c>
      <c r="I2966" s="2">
        <f>StockData[[#This Row],[high]] - StockData[[#This Row],[low]]</f>
        <v>5.7650000000000148</v>
      </c>
      <c r="J2966" s="27" t="str">
        <f>IF(StockData[[#This Row],[high]]=_xlfn.MAXIFS(StockData[high],StockData[Date],"&lt;="&amp;StockData[[#This Row],[Date]]),"New High","Repeat")</f>
        <v>Repeat</v>
      </c>
      <c r="K2966" s="27" t="str">
        <f>IF(StockData[[#This Row],[Spread]]&lt;5,"Low",IF(StockData[[#This Row],[Spread]]&lt;=15,"Medium","High"))</f>
        <v>Medium</v>
      </c>
      <c r="L2966" s="27" t="str">
        <f>IF(StockData[[#This Row],[Spread]] &gt; AVERAGE(StockData[Spread]) * 1.2, "High", IF(StockData[[#This Row],[Spread]] &lt; AVERAGE(StockData[Spread]) * 0.8, "Low", "Medium"))</f>
        <v>Low</v>
      </c>
      <c r="M2966" s="13">
        <f>(StockData[[#This Row],[close]] - StockData[[#This Row],[open]] )/ StockData[[#This Row],[open]]</f>
        <v>-1.7366744786971856E-2</v>
      </c>
      <c r="N2966" s="27">
        <f>IF(StockData[[#This Row],[change%]] &gt; 0.02, 0.9, IF(StockData[[#This Row],[change%]] &lt; -0.02, -0.9, 0))</f>
        <v>0</v>
      </c>
      <c r="O2966" s="27" t="str">
        <f>IF(StockData[[#This Row],[sentiment score]] &gt; 0.5, "Positive", IF(StockData[[#This Row],[sentiment score]] &lt; -0.5, "Negative", "Neutral"))</f>
        <v>Neutral</v>
      </c>
    </row>
    <row r="2967" spans="1:15" x14ac:dyDescent="0.3">
      <c r="A2967" s="1">
        <v>41527</v>
      </c>
      <c r="B2967" s="2">
        <v>161.44999999999999</v>
      </c>
      <c r="C2967" s="2">
        <v>167.5</v>
      </c>
      <c r="D2967" s="2">
        <v>160.63</v>
      </c>
      <c r="E2967" s="2">
        <v>166.37</v>
      </c>
      <c r="F2967" s="2">
        <v>8967800</v>
      </c>
      <c r="G2967" s="27" t="str">
        <f>TEXT(StockData[[#This Row],[Date]],"dddd")</f>
        <v>Tuesday</v>
      </c>
      <c r="H2967" s="27" t="str">
        <f>TEXT(StockData[[#This Row],[Date]],"mmm yyyy")</f>
        <v>Sep 2013</v>
      </c>
      <c r="I2967" s="2">
        <f>StockData[[#This Row],[high]] - StockData[[#This Row],[low]]</f>
        <v>6.8700000000000045</v>
      </c>
      <c r="J2967" s="27" t="str">
        <f>IF(StockData[[#This Row],[high]]=_xlfn.MAXIFS(StockData[high],StockData[Date],"&lt;="&amp;StockData[[#This Row],[Date]]),"New High","Repeat")</f>
        <v>Repeat</v>
      </c>
      <c r="K2967" s="27" t="str">
        <f>IF(StockData[[#This Row],[Spread]]&lt;5,"Low",IF(StockData[[#This Row],[Spread]]&lt;=15,"Medium","High"))</f>
        <v>Medium</v>
      </c>
      <c r="L2967" s="27" t="str">
        <f>IF(StockData[[#This Row],[Spread]] &gt; AVERAGE(StockData[Spread]) * 1.2, "High", IF(StockData[[#This Row],[Spread]] &lt; AVERAGE(StockData[Spread]) * 0.8, "Low", "Medium"))</f>
        <v>Low</v>
      </c>
      <c r="M2967" s="13">
        <f>(StockData[[#This Row],[close]] - StockData[[#This Row],[open]] )/ StockData[[#This Row],[open]]</f>
        <v>3.0473830907401772E-2</v>
      </c>
      <c r="N2967" s="27">
        <f>IF(StockData[[#This Row],[change%]] &gt; 0.02, 0.9, IF(StockData[[#This Row],[change%]] &lt; -0.02, -0.9, 0))</f>
        <v>0.9</v>
      </c>
      <c r="O2967" s="27" t="str">
        <f>IF(StockData[[#This Row],[sentiment score]] &gt; 0.5, "Positive", IF(StockData[[#This Row],[sentiment score]] &lt; -0.5, "Negative", "Neutral"))</f>
        <v>Positive</v>
      </c>
    </row>
    <row r="2968" spans="1:15" x14ac:dyDescent="0.3">
      <c r="A2968" s="1">
        <v>41526</v>
      </c>
      <c r="B2968" s="2">
        <v>163.12</v>
      </c>
      <c r="C2968" s="2">
        <v>164.5</v>
      </c>
      <c r="D2968" s="2">
        <v>158.51</v>
      </c>
      <c r="E2968" s="2">
        <v>160.69999999999999</v>
      </c>
      <c r="F2968" s="2">
        <v>14344500</v>
      </c>
      <c r="G2968" s="27" t="str">
        <f>TEXT(StockData[[#This Row],[Date]],"dddd")</f>
        <v>Monday</v>
      </c>
      <c r="H2968" s="27" t="str">
        <f>TEXT(StockData[[#This Row],[Date]],"mmm yyyy")</f>
        <v>Sep 2013</v>
      </c>
      <c r="I2968" s="2">
        <f>StockData[[#This Row],[high]] - StockData[[#This Row],[low]]</f>
        <v>5.9900000000000091</v>
      </c>
      <c r="J2968" s="27" t="str">
        <f>IF(StockData[[#This Row],[high]]=_xlfn.MAXIFS(StockData[high],StockData[Date],"&lt;="&amp;StockData[[#This Row],[Date]]),"New High","Repeat")</f>
        <v>Repeat</v>
      </c>
      <c r="K2968" s="27" t="str">
        <f>IF(StockData[[#This Row],[Spread]]&lt;5,"Low",IF(StockData[[#This Row],[Spread]]&lt;=15,"Medium","High"))</f>
        <v>Medium</v>
      </c>
      <c r="L2968" s="27" t="str">
        <f>IF(StockData[[#This Row],[Spread]] &gt; AVERAGE(StockData[Spread]) * 1.2, "High", IF(StockData[[#This Row],[Spread]] &lt; AVERAGE(StockData[Spread]) * 0.8, "Low", "Medium"))</f>
        <v>Low</v>
      </c>
      <c r="M2968" s="13">
        <f>(StockData[[#This Row],[close]] - StockData[[#This Row],[open]] )/ StockData[[#This Row],[open]]</f>
        <v>-1.4835703776361059E-2</v>
      </c>
      <c r="N2968" s="27">
        <f>IF(StockData[[#This Row],[change%]] &gt; 0.02, 0.9, IF(StockData[[#This Row],[change%]] &lt; -0.02, -0.9, 0))</f>
        <v>0</v>
      </c>
      <c r="O2968" s="27" t="str">
        <f>IF(StockData[[#This Row],[sentiment score]] &gt; 0.5, "Positive", IF(StockData[[#This Row],[sentiment score]] &lt; -0.5, "Negative", "Neutral"))</f>
        <v>Neutral</v>
      </c>
    </row>
    <row r="2969" spans="1:15" x14ac:dyDescent="0.3">
      <c r="A2969" s="1">
        <v>41523</v>
      </c>
      <c r="B2969" s="2">
        <v>168.57</v>
      </c>
      <c r="C2969" s="2">
        <v>169.7</v>
      </c>
      <c r="D2969" s="2">
        <v>165.15</v>
      </c>
      <c r="E2969" s="2">
        <v>166.97</v>
      </c>
      <c r="F2969" s="2">
        <v>8619700</v>
      </c>
      <c r="G2969" s="27" t="str">
        <f>TEXT(StockData[[#This Row],[Date]],"dddd")</f>
        <v>Friday</v>
      </c>
      <c r="H2969" s="27" t="str">
        <f>TEXT(StockData[[#This Row],[Date]],"mmm yyyy")</f>
        <v>Sep 2013</v>
      </c>
      <c r="I2969" s="2">
        <f>StockData[[#This Row],[high]] - StockData[[#This Row],[low]]</f>
        <v>4.5499999999999829</v>
      </c>
      <c r="J2969" s="27" t="str">
        <f>IF(StockData[[#This Row],[high]]=_xlfn.MAXIFS(StockData[high],StockData[Date],"&lt;="&amp;StockData[[#This Row],[Date]]),"New High","Repeat")</f>
        <v>Repeat</v>
      </c>
      <c r="K2969" s="27" t="str">
        <f>IF(StockData[[#This Row],[Spread]]&lt;5,"Low",IF(StockData[[#This Row],[Spread]]&lt;=15,"Medium","High"))</f>
        <v>Low</v>
      </c>
      <c r="L2969" s="27" t="str">
        <f>IF(StockData[[#This Row],[Spread]] &gt; AVERAGE(StockData[Spread]) * 1.2, "High", IF(StockData[[#This Row],[Spread]] &lt; AVERAGE(StockData[Spread]) * 0.8, "Low", "Medium"))</f>
        <v>Low</v>
      </c>
      <c r="M2969" s="13">
        <f>(StockData[[#This Row],[close]] - StockData[[#This Row],[open]] )/ StockData[[#This Row],[open]]</f>
        <v>-9.4916058610665863E-3</v>
      </c>
      <c r="N2969" s="27">
        <f>IF(StockData[[#This Row],[change%]] &gt; 0.02, 0.9, IF(StockData[[#This Row],[change%]] &lt; -0.02, -0.9, 0))</f>
        <v>0</v>
      </c>
      <c r="O2969" s="27" t="str">
        <f>IF(StockData[[#This Row],[sentiment score]] &gt; 0.5, "Positive", IF(StockData[[#This Row],[sentiment score]] &lt; -0.5, "Negative", "Neutral"))</f>
        <v>Neutral</v>
      </c>
    </row>
    <row r="2970" spans="1:15" x14ac:dyDescent="0.3">
      <c r="A2970" s="1">
        <v>41522</v>
      </c>
      <c r="B2970" s="2">
        <v>170.1</v>
      </c>
      <c r="C2970" s="2">
        <v>171.5</v>
      </c>
      <c r="D2970" s="2">
        <v>168.25</v>
      </c>
      <c r="E2970" s="2">
        <v>169.93</v>
      </c>
      <c r="F2970" s="2">
        <v>6685300</v>
      </c>
      <c r="G2970" s="27" t="str">
        <f>TEXT(StockData[[#This Row],[Date]],"dddd")</f>
        <v>Thursday</v>
      </c>
      <c r="H2970" s="27" t="str">
        <f>TEXT(StockData[[#This Row],[Date]],"mmm yyyy")</f>
        <v>Sep 2013</v>
      </c>
      <c r="I2970" s="2">
        <f>StockData[[#This Row],[high]] - StockData[[#This Row],[low]]</f>
        <v>3.25</v>
      </c>
      <c r="J2970" s="27" t="str">
        <f>IF(StockData[[#This Row],[high]]=_xlfn.MAXIFS(StockData[high],StockData[Date],"&lt;="&amp;StockData[[#This Row],[Date]]),"New High","Repeat")</f>
        <v>Repeat</v>
      </c>
      <c r="K2970" s="27" t="str">
        <f>IF(StockData[[#This Row],[Spread]]&lt;5,"Low",IF(StockData[[#This Row],[Spread]]&lt;=15,"Medium","High"))</f>
        <v>Low</v>
      </c>
      <c r="L2970" s="27" t="str">
        <f>IF(StockData[[#This Row],[Spread]] &gt; AVERAGE(StockData[Spread]) * 1.2, "High", IF(StockData[[#This Row],[Spread]] &lt; AVERAGE(StockData[Spread]) * 0.8, "Low", "Medium"))</f>
        <v>Low</v>
      </c>
      <c r="M2970" s="13">
        <f>(StockData[[#This Row],[close]] - StockData[[#This Row],[open]] )/ StockData[[#This Row],[open]]</f>
        <v>-9.9941211052314823E-4</v>
      </c>
      <c r="N2970" s="27">
        <f>IF(StockData[[#This Row],[change%]] &gt; 0.02, 0.9, IF(StockData[[#This Row],[change%]] &lt; -0.02, -0.9, 0))</f>
        <v>0</v>
      </c>
      <c r="O2970" s="27" t="str">
        <f>IF(StockData[[#This Row],[sentiment score]] &gt; 0.5, "Positive", IF(StockData[[#This Row],[sentiment score]] &lt; -0.5, "Negative", "Neutral"))</f>
        <v>Neutral</v>
      </c>
    </row>
    <row r="2971" spans="1:15" x14ac:dyDescent="0.3">
      <c r="A2971" s="1">
        <v>41521</v>
      </c>
      <c r="B2971" s="2">
        <v>169.77</v>
      </c>
      <c r="C2971" s="2">
        <v>171.62</v>
      </c>
      <c r="D2971" s="2">
        <v>165.56</v>
      </c>
      <c r="E2971" s="2">
        <v>170.62200000000001</v>
      </c>
      <c r="F2971" s="2">
        <v>11475700</v>
      </c>
      <c r="G2971" s="27" t="str">
        <f>TEXT(StockData[[#This Row],[Date]],"dddd")</f>
        <v>Wednesday</v>
      </c>
      <c r="H2971" s="27" t="str">
        <f>TEXT(StockData[[#This Row],[Date]],"mmm yyyy")</f>
        <v>Sep 2013</v>
      </c>
      <c r="I2971" s="2">
        <f>StockData[[#This Row],[high]] - StockData[[#This Row],[low]]</f>
        <v>6.0600000000000023</v>
      </c>
      <c r="J2971" s="27" t="str">
        <f>IF(StockData[[#This Row],[high]]=_xlfn.MAXIFS(StockData[high],StockData[Date],"&lt;="&amp;StockData[[#This Row],[Date]]),"New High","Repeat")</f>
        <v>Repeat</v>
      </c>
      <c r="K2971" s="27" t="str">
        <f>IF(StockData[[#This Row],[Spread]]&lt;5,"Low",IF(StockData[[#This Row],[Spread]]&lt;=15,"Medium","High"))</f>
        <v>Medium</v>
      </c>
      <c r="L2971" s="27" t="str">
        <f>IF(StockData[[#This Row],[Spread]] &gt; AVERAGE(StockData[Spread]) * 1.2, "High", IF(StockData[[#This Row],[Spread]] &lt; AVERAGE(StockData[Spread]) * 0.8, "Low", "Medium"))</f>
        <v>Low</v>
      </c>
      <c r="M2971" s="13">
        <f>(StockData[[#This Row],[close]] - StockData[[#This Row],[open]] )/ StockData[[#This Row],[open]]</f>
        <v>5.0185545149319891E-3</v>
      </c>
      <c r="N2971" s="27">
        <f>IF(StockData[[#This Row],[change%]] &gt; 0.02, 0.9, IF(StockData[[#This Row],[change%]] &lt; -0.02, -0.9, 0))</f>
        <v>0</v>
      </c>
      <c r="O2971" s="27" t="str">
        <f>IF(StockData[[#This Row],[sentiment score]] &gt; 0.5, "Positive", IF(StockData[[#This Row],[sentiment score]] &lt; -0.5, "Negative", "Neutral"))</f>
        <v>Neutral</v>
      </c>
    </row>
    <row r="2972" spans="1:15" x14ac:dyDescent="0.3">
      <c r="A2972" s="1">
        <v>41520</v>
      </c>
      <c r="B2972" s="2">
        <v>173.4</v>
      </c>
      <c r="C2972" s="2">
        <v>173.7</v>
      </c>
      <c r="D2972" s="2">
        <v>166.4</v>
      </c>
      <c r="E2972" s="2">
        <v>168.94</v>
      </c>
      <c r="F2972" s="2">
        <v>12061100</v>
      </c>
      <c r="G2972" s="27" t="str">
        <f>TEXT(StockData[[#This Row],[Date]],"dddd")</f>
        <v>Tuesday</v>
      </c>
      <c r="H2972" s="27" t="str">
        <f>TEXT(StockData[[#This Row],[Date]],"mmm yyyy")</f>
        <v>Sep 2013</v>
      </c>
      <c r="I2972" s="2">
        <f>StockData[[#This Row],[high]] - StockData[[#This Row],[low]]</f>
        <v>7.2999999999999829</v>
      </c>
      <c r="J2972" s="27" t="str">
        <f>IF(StockData[[#This Row],[high]]=_xlfn.MAXIFS(StockData[high],StockData[Date],"&lt;="&amp;StockData[[#This Row],[Date]]),"New High","Repeat")</f>
        <v>New High</v>
      </c>
      <c r="K2972" s="27" t="str">
        <f>IF(StockData[[#This Row],[Spread]]&lt;5,"Low",IF(StockData[[#This Row],[Spread]]&lt;=15,"Medium","High"))</f>
        <v>Medium</v>
      </c>
      <c r="L2972" s="27" t="str">
        <f>IF(StockData[[#This Row],[Spread]] &gt; AVERAGE(StockData[Spread]) * 1.2, "High", IF(StockData[[#This Row],[Spread]] &lt; AVERAGE(StockData[Spread]) * 0.8, "Low", "Medium"))</f>
        <v>Low</v>
      </c>
      <c r="M2972" s="13">
        <f>(StockData[[#This Row],[close]] - StockData[[#This Row],[open]] )/ StockData[[#This Row],[open]]</f>
        <v>-2.5720876585928535E-2</v>
      </c>
      <c r="N2972" s="27">
        <f>IF(StockData[[#This Row],[change%]] &gt; 0.02, 0.9, IF(StockData[[#This Row],[change%]] &lt; -0.02, -0.9, 0))</f>
        <v>-0.9</v>
      </c>
      <c r="O2972" s="27" t="str">
        <f>IF(StockData[[#This Row],[sentiment score]] &gt; 0.5, "Positive", IF(StockData[[#This Row],[sentiment score]] &lt; -0.5, "Negative", "Neutral"))</f>
        <v>Negative</v>
      </c>
    </row>
    <row r="2973" spans="1:15" x14ac:dyDescent="0.3">
      <c r="A2973" s="1">
        <v>41516</v>
      </c>
      <c r="B2973" s="2">
        <v>166.37</v>
      </c>
      <c r="C2973" s="2">
        <v>169.21</v>
      </c>
      <c r="D2973" s="2">
        <v>163.96</v>
      </c>
      <c r="E2973" s="2">
        <v>169</v>
      </c>
      <c r="F2973" s="2">
        <v>11028400</v>
      </c>
      <c r="G2973" s="27" t="str">
        <f>TEXT(StockData[[#This Row],[Date]],"dddd")</f>
        <v>Friday</v>
      </c>
      <c r="H2973" s="27" t="str">
        <f>TEXT(StockData[[#This Row],[Date]],"mmm yyyy")</f>
        <v>Aug 2013</v>
      </c>
      <c r="I2973" s="2">
        <f>StockData[[#This Row],[high]] - StockData[[#This Row],[low]]</f>
        <v>5.25</v>
      </c>
      <c r="J2973" s="27" t="str">
        <f>IF(StockData[[#This Row],[high]]=_xlfn.MAXIFS(StockData[high],StockData[Date],"&lt;="&amp;StockData[[#This Row],[Date]]),"New High","Repeat")</f>
        <v>Repeat</v>
      </c>
      <c r="K2973" s="27" t="str">
        <f>IF(StockData[[#This Row],[Spread]]&lt;5,"Low",IF(StockData[[#This Row],[Spread]]&lt;=15,"Medium","High"))</f>
        <v>Medium</v>
      </c>
      <c r="L2973" s="27" t="str">
        <f>IF(StockData[[#This Row],[Spread]] &gt; AVERAGE(StockData[Spread]) * 1.2, "High", IF(StockData[[#This Row],[Spread]] &lt; AVERAGE(StockData[Spread]) * 0.8, "Low", "Medium"))</f>
        <v>Low</v>
      </c>
      <c r="M2973" s="13">
        <f>(StockData[[#This Row],[close]] - StockData[[#This Row],[open]] )/ StockData[[#This Row],[open]]</f>
        <v>1.5808138486505953E-2</v>
      </c>
      <c r="N2973" s="27">
        <f>IF(StockData[[#This Row],[change%]] &gt; 0.02, 0.9, IF(StockData[[#This Row],[change%]] &lt; -0.02, -0.9, 0))</f>
        <v>0</v>
      </c>
      <c r="O2973" s="27" t="str">
        <f>IF(StockData[[#This Row],[sentiment score]] &gt; 0.5, "Positive", IF(StockData[[#This Row],[sentiment score]] &lt; -0.5, "Negative", "Neutral"))</f>
        <v>Neutral</v>
      </c>
    </row>
    <row r="2974" spans="1:15" x14ac:dyDescent="0.3">
      <c r="A2974" s="1">
        <v>41515</v>
      </c>
      <c r="B2974" s="2">
        <v>164.215</v>
      </c>
      <c r="C2974" s="2">
        <v>167.75</v>
      </c>
      <c r="D2974" s="2">
        <v>162.51</v>
      </c>
      <c r="E2974" s="2">
        <v>166.06</v>
      </c>
      <c r="F2974" s="2">
        <v>9436000</v>
      </c>
      <c r="G2974" s="27" t="str">
        <f>TEXT(StockData[[#This Row],[Date]],"dddd")</f>
        <v>Thursday</v>
      </c>
      <c r="H2974" s="27" t="str">
        <f>TEXT(StockData[[#This Row],[Date]],"mmm yyyy")</f>
        <v>Aug 2013</v>
      </c>
      <c r="I2974" s="2">
        <f>StockData[[#This Row],[high]] - StockData[[#This Row],[low]]</f>
        <v>5.2400000000000091</v>
      </c>
      <c r="J2974" s="27" t="str">
        <f>IF(StockData[[#This Row],[high]]=_xlfn.MAXIFS(StockData[high],StockData[Date],"&lt;="&amp;StockData[[#This Row],[Date]]),"New High","Repeat")</f>
        <v>Repeat</v>
      </c>
      <c r="K2974" s="27" t="str">
        <f>IF(StockData[[#This Row],[Spread]]&lt;5,"Low",IF(StockData[[#This Row],[Spread]]&lt;=15,"Medium","High"))</f>
        <v>Medium</v>
      </c>
      <c r="L2974" s="27" t="str">
        <f>IF(StockData[[#This Row],[Spread]] &gt; AVERAGE(StockData[Spread]) * 1.2, "High", IF(StockData[[#This Row],[Spread]] &lt; AVERAGE(StockData[Spread]) * 0.8, "Low", "Medium"))</f>
        <v>Low</v>
      </c>
      <c r="M2974" s="13">
        <f>(StockData[[#This Row],[close]] - StockData[[#This Row],[open]] )/ StockData[[#This Row],[open]]</f>
        <v>1.1235270833967657E-2</v>
      </c>
      <c r="N2974" s="27">
        <f>IF(StockData[[#This Row],[change%]] &gt; 0.02, 0.9, IF(StockData[[#This Row],[change%]] &lt; -0.02, -0.9, 0))</f>
        <v>0</v>
      </c>
      <c r="O2974" s="27" t="str">
        <f>IF(StockData[[#This Row],[sentiment score]] &gt; 0.5, "Positive", IF(StockData[[#This Row],[sentiment score]] &lt; -0.5, "Negative", "Neutral"))</f>
        <v>Neutral</v>
      </c>
    </row>
    <row r="2975" spans="1:15" x14ac:dyDescent="0.3">
      <c r="A2975" s="1">
        <v>41514</v>
      </c>
      <c r="B2975" s="2">
        <v>169.06</v>
      </c>
      <c r="C2975" s="2">
        <v>171.5</v>
      </c>
      <c r="D2975" s="2">
        <v>163.25</v>
      </c>
      <c r="E2975" s="2">
        <v>166.45</v>
      </c>
      <c r="F2975" s="2">
        <v>14740100</v>
      </c>
      <c r="G2975" s="27" t="str">
        <f>TEXT(StockData[[#This Row],[Date]],"dddd")</f>
        <v>Wednesday</v>
      </c>
      <c r="H2975" s="27" t="str">
        <f>TEXT(StockData[[#This Row],[Date]],"mmm yyyy")</f>
        <v>Aug 2013</v>
      </c>
      <c r="I2975" s="2">
        <f>StockData[[#This Row],[high]] - StockData[[#This Row],[low]]</f>
        <v>8.25</v>
      </c>
      <c r="J2975" s="27" t="str">
        <f>IF(StockData[[#This Row],[high]]=_xlfn.MAXIFS(StockData[high],StockData[Date],"&lt;="&amp;StockData[[#This Row],[Date]]),"New High","Repeat")</f>
        <v>Repeat</v>
      </c>
      <c r="K2975" s="27" t="str">
        <f>IF(StockData[[#This Row],[Spread]]&lt;5,"Low",IF(StockData[[#This Row],[Spread]]&lt;=15,"Medium","High"))</f>
        <v>Medium</v>
      </c>
      <c r="L2975" s="27" t="str">
        <f>IF(StockData[[#This Row],[Spread]] &gt; AVERAGE(StockData[Spread]) * 1.2, "High", IF(StockData[[#This Row],[Spread]] &lt; AVERAGE(StockData[Spread]) * 0.8, "Low", "Medium"))</f>
        <v>Low</v>
      </c>
      <c r="M2975" s="13">
        <f>(StockData[[#This Row],[close]] - StockData[[#This Row],[open]] )/ StockData[[#This Row],[open]]</f>
        <v>-1.5438305926889943E-2</v>
      </c>
      <c r="N2975" s="27">
        <f>IF(StockData[[#This Row],[change%]] &gt; 0.02, 0.9, IF(StockData[[#This Row],[change%]] &lt; -0.02, -0.9, 0))</f>
        <v>0</v>
      </c>
      <c r="O2975" s="27" t="str">
        <f>IF(StockData[[#This Row],[sentiment score]] &gt; 0.5, "Positive", IF(StockData[[#This Row],[sentiment score]] &lt; -0.5, "Negative", "Neutral"))</f>
        <v>Neutral</v>
      </c>
    </row>
    <row r="2976" spans="1:15" x14ac:dyDescent="0.3">
      <c r="A2976" s="1">
        <v>41513</v>
      </c>
      <c r="B2976" s="2">
        <v>162.30000000000001</v>
      </c>
      <c r="C2976" s="2">
        <v>168.8</v>
      </c>
      <c r="D2976" s="2">
        <v>160.95009999999999</v>
      </c>
      <c r="E2976" s="2">
        <v>167.01</v>
      </c>
      <c r="F2976" s="2">
        <v>17566900</v>
      </c>
      <c r="G2976" s="27" t="str">
        <f>TEXT(StockData[[#This Row],[Date]],"dddd")</f>
        <v>Tuesday</v>
      </c>
      <c r="H2976" s="27" t="str">
        <f>TEXT(StockData[[#This Row],[Date]],"mmm yyyy")</f>
        <v>Aug 2013</v>
      </c>
      <c r="I2976" s="2">
        <f>StockData[[#This Row],[high]] - StockData[[#This Row],[low]]</f>
        <v>7.8499000000000194</v>
      </c>
      <c r="J2976" s="27" t="str">
        <f>IF(StockData[[#This Row],[high]]=_xlfn.MAXIFS(StockData[high],StockData[Date],"&lt;="&amp;StockData[[#This Row],[Date]]),"New High","Repeat")</f>
        <v>Repeat</v>
      </c>
      <c r="K2976" s="27" t="str">
        <f>IF(StockData[[#This Row],[Spread]]&lt;5,"Low",IF(StockData[[#This Row],[Spread]]&lt;=15,"Medium","High"))</f>
        <v>Medium</v>
      </c>
      <c r="L2976" s="27" t="str">
        <f>IF(StockData[[#This Row],[Spread]] &gt; AVERAGE(StockData[Spread]) * 1.2, "High", IF(StockData[[#This Row],[Spread]] &lt; AVERAGE(StockData[Spread]) * 0.8, "Low", "Medium"))</f>
        <v>Low</v>
      </c>
      <c r="M2976" s="13">
        <f>(StockData[[#This Row],[close]] - StockData[[#This Row],[open]] )/ StockData[[#This Row],[open]]</f>
        <v>2.9020332717190261E-2</v>
      </c>
      <c r="N2976" s="27">
        <f>IF(StockData[[#This Row],[change%]] &gt; 0.02, 0.9, IF(StockData[[#This Row],[change%]] &lt; -0.02, -0.9, 0))</f>
        <v>0.9</v>
      </c>
      <c r="O2976" s="27" t="str">
        <f>IF(StockData[[#This Row],[sentiment score]] &gt; 0.5, "Positive", IF(StockData[[#This Row],[sentiment score]] &lt; -0.5, "Negative", "Neutral"))</f>
        <v>Positive</v>
      </c>
    </row>
    <row r="2977" spans="1:15" x14ac:dyDescent="0.3">
      <c r="A2977" s="1">
        <v>41512</v>
      </c>
      <c r="B2977" s="2">
        <v>165.15</v>
      </c>
      <c r="C2977" s="2">
        <v>173</v>
      </c>
      <c r="D2977" s="2">
        <v>160.25</v>
      </c>
      <c r="E2977" s="2">
        <v>164.22</v>
      </c>
      <c r="F2977" s="2">
        <v>24171100</v>
      </c>
      <c r="G2977" s="27" t="str">
        <f>TEXT(StockData[[#This Row],[Date]],"dddd")</f>
        <v>Monday</v>
      </c>
      <c r="H2977" s="27" t="str">
        <f>TEXT(StockData[[#This Row],[Date]],"mmm yyyy")</f>
        <v>Aug 2013</v>
      </c>
      <c r="I2977" s="2">
        <f>StockData[[#This Row],[high]] - StockData[[#This Row],[low]]</f>
        <v>12.75</v>
      </c>
      <c r="J2977" s="27" t="str">
        <f>IF(StockData[[#This Row],[high]]=_xlfn.MAXIFS(StockData[high],StockData[Date],"&lt;="&amp;StockData[[#This Row],[Date]]),"New High","Repeat")</f>
        <v>New High</v>
      </c>
      <c r="K2977" s="27" t="str">
        <f>IF(StockData[[#This Row],[Spread]]&lt;5,"Low",IF(StockData[[#This Row],[Spread]]&lt;=15,"Medium","High"))</f>
        <v>Medium</v>
      </c>
      <c r="L2977" s="27" t="str">
        <f>IF(StockData[[#This Row],[Spread]] &gt; AVERAGE(StockData[Spread]) * 1.2, "High", IF(StockData[[#This Row],[Spread]] &lt; AVERAGE(StockData[Spread]) * 0.8, "Low", "Medium"))</f>
        <v>Medium</v>
      </c>
      <c r="M2977" s="13">
        <f>(StockData[[#This Row],[close]] - StockData[[#This Row],[open]] )/ StockData[[#This Row],[open]]</f>
        <v>-5.6312443233424575E-3</v>
      </c>
      <c r="N2977" s="27">
        <f>IF(StockData[[#This Row],[change%]] &gt; 0.02, 0.9, IF(StockData[[#This Row],[change%]] &lt; -0.02, -0.9, 0))</f>
        <v>0</v>
      </c>
      <c r="O2977" s="27" t="str">
        <f>IF(StockData[[#This Row],[sentiment score]] &gt; 0.5, "Positive", IF(StockData[[#This Row],[sentiment score]] &lt; -0.5, "Negative", "Neutral"))</f>
        <v>Neutral</v>
      </c>
    </row>
    <row r="2978" spans="1:15" x14ac:dyDescent="0.3">
      <c r="A2978" s="1">
        <v>41509</v>
      </c>
      <c r="B2978" s="2">
        <v>157</v>
      </c>
      <c r="C2978" s="2">
        <v>162.30000000000001</v>
      </c>
      <c r="D2978" s="2">
        <v>155</v>
      </c>
      <c r="E2978" s="2">
        <v>161.839</v>
      </c>
      <c r="F2978" s="2">
        <v>12931900</v>
      </c>
      <c r="G2978" s="27" t="str">
        <f>TEXT(StockData[[#This Row],[Date]],"dddd")</f>
        <v>Friday</v>
      </c>
      <c r="H2978" s="27" t="str">
        <f>TEXT(StockData[[#This Row],[Date]],"mmm yyyy")</f>
        <v>Aug 2013</v>
      </c>
      <c r="I2978" s="2">
        <f>StockData[[#This Row],[high]] - StockData[[#This Row],[low]]</f>
        <v>7.3000000000000114</v>
      </c>
      <c r="J2978" s="27" t="str">
        <f>IF(StockData[[#This Row],[high]]=_xlfn.MAXIFS(StockData[high],StockData[Date],"&lt;="&amp;StockData[[#This Row],[Date]]),"New High","Repeat")</f>
        <v>New High</v>
      </c>
      <c r="K2978" s="27" t="str">
        <f>IF(StockData[[#This Row],[Spread]]&lt;5,"Low",IF(StockData[[#This Row],[Spread]]&lt;=15,"Medium","High"))</f>
        <v>Medium</v>
      </c>
      <c r="L2978" s="27" t="str">
        <f>IF(StockData[[#This Row],[Spread]] &gt; AVERAGE(StockData[Spread]) * 1.2, "High", IF(StockData[[#This Row],[Spread]] &lt; AVERAGE(StockData[Spread]) * 0.8, "Low", "Medium"))</f>
        <v>Low</v>
      </c>
      <c r="M2978" s="13">
        <f>(StockData[[#This Row],[close]] - StockData[[#This Row],[open]] )/ StockData[[#This Row],[open]]</f>
        <v>3.0821656050955406E-2</v>
      </c>
      <c r="N2978" s="27">
        <f>IF(StockData[[#This Row],[change%]] &gt; 0.02, 0.9, IF(StockData[[#This Row],[change%]] &lt; -0.02, -0.9, 0))</f>
        <v>0.9</v>
      </c>
      <c r="O2978" s="27" t="str">
        <f>IF(StockData[[#This Row],[sentiment score]] &gt; 0.5, "Positive", IF(StockData[[#This Row],[sentiment score]] &lt; -0.5, "Negative", "Neutral"))</f>
        <v>Positive</v>
      </c>
    </row>
    <row r="2979" spans="1:15" x14ac:dyDescent="0.3">
      <c r="A2979" s="1">
        <v>41508</v>
      </c>
      <c r="B2979" s="2">
        <v>149.22</v>
      </c>
      <c r="C2979" s="2">
        <v>157.47999999999999</v>
      </c>
      <c r="D2979" s="2">
        <v>148.13999999999999</v>
      </c>
      <c r="E2979" s="2">
        <v>157.1</v>
      </c>
      <c r="F2979" s="2">
        <v>10592400</v>
      </c>
      <c r="G2979" s="27" t="str">
        <f>TEXT(StockData[[#This Row],[Date]],"dddd")</f>
        <v>Thursday</v>
      </c>
      <c r="H2979" s="27" t="str">
        <f>TEXT(StockData[[#This Row],[Date]],"mmm yyyy")</f>
        <v>Aug 2013</v>
      </c>
      <c r="I2979" s="2">
        <f>StockData[[#This Row],[high]] - StockData[[#This Row],[low]]</f>
        <v>9.3400000000000034</v>
      </c>
      <c r="J2979" s="27" t="str">
        <f>IF(StockData[[#This Row],[high]]=_xlfn.MAXIFS(StockData[high],StockData[Date],"&lt;="&amp;StockData[[#This Row],[Date]]),"New High","Repeat")</f>
        <v>Repeat</v>
      </c>
      <c r="K2979" s="27" t="str">
        <f>IF(StockData[[#This Row],[Spread]]&lt;5,"Low",IF(StockData[[#This Row],[Spread]]&lt;=15,"Medium","High"))</f>
        <v>Medium</v>
      </c>
      <c r="L2979" s="27" t="str">
        <f>IF(StockData[[#This Row],[Spread]] &gt; AVERAGE(StockData[Spread]) * 1.2, "High", IF(StockData[[#This Row],[Spread]] &lt; AVERAGE(StockData[Spread]) * 0.8, "Low", "Medium"))</f>
        <v>Low</v>
      </c>
      <c r="M2979" s="13">
        <f>(StockData[[#This Row],[close]] - StockData[[#This Row],[open]] )/ StockData[[#This Row],[open]]</f>
        <v>5.2807934593218038E-2</v>
      </c>
      <c r="N2979" s="27">
        <f>IF(StockData[[#This Row],[change%]] &gt; 0.02, 0.9, IF(StockData[[#This Row],[change%]] &lt; -0.02, -0.9, 0))</f>
        <v>0.9</v>
      </c>
      <c r="O2979" s="27" t="str">
        <f>IF(StockData[[#This Row],[sentiment score]] &gt; 0.5, "Positive", IF(StockData[[#This Row],[sentiment score]] &lt; -0.5, "Negative", "Neutral"))</f>
        <v>Positive</v>
      </c>
    </row>
    <row r="2980" spans="1:15" x14ac:dyDescent="0.3">
      <c r="A2980" s="1">
        <v>41507</v>
      </c>
      <c r="B2980" s="2">
        <v>150</v>
      </c>
      <c r="C2980" s="2">
        <v>150.3091</v>
      </c>
      <c r="D2980" s="2">
        <v>146.25</v>
      </c>
      <c r="E2980" s="2">
        <v>147.86000000000001</v>
      </c>
      <c r="F2980" s="2">
        <v>6266300</v>
      </c>
      <c r="G2980" s="27" t="str">
        <f>TEXT(StockData[[#This Row],[Date]],"dddd")</f>
        <v>Wednesday</v>
      </c>
      <c r="H2980" s="27" t="str">
        <f>TEXT(StockData[[#This Row],[Date]],"mmm yyyy")</f>
        <v>Aug 2013</v>
      </c>
      <c r="I2980" s="2">
        <f>StockData[[#This Row],[high]] - StockData[[#This Row],[low]]</f>
        <v>4.0591000000000008</v>
      </c>
      <c r="J2980" s="27" t="str">
        <f>IF(StockData[[#This Row],[high]]=_xlfn.MAXIFS(StockData[high],StockData[Date],"&lt;="&amp;StockData[[#This Row],[Date]]),"New High","Repeat")</f>
        <v>Repeat</v>
      </c>
      <c r="K2980" s="27" t="str">
        <f>IF(StockData[[#This Row],[Spread]]&lt;5,"Low",IF(StockData[[#This Row],[Spread]]&lt;=15,"Medium","High"))</f>
        <v>Low</v>
      </c>
      <c r="L2980" s="27" t="str">
        <f>IF(StockData[[#This Row],[Spread]] &gt; AVERAGE(StockData[Spread]) * 1.2, "High", IF(StockData[[#This Row],[Spread]] &lt; AVERAGE(StockData[Spread]) * 0.8, "Low", "Medium"))</f>
        <v>Low</v>
      </c>
      <c r="M2980" s="13">
        <f>(StockData[[#This Row],[close]] - StockData[[#This Row],[open]] )/ StockData[[#This Row],[open]]</f>
        <v>-1.4266666666666575E-2</v>
      </c>
      <c r="N2980" s="27">
        <f>IF(StockData[[#This Row],[change%]] &gt; 0.02, 0.9, IF(StockData[[#This Row],[change%]] &lt; -0.02, -0.9, 0))</f>
        <v>0</v>
      </c>
      <c r="O2980" s="27" t="str">
        <f>IF(StockData[[#This Row],[sentiment score]] &gt; 0.5, "Positive", IF(StockData[[#This Row],[sentiment score]] &lt; -0.5, "Negative", "Neutral"))</f>
        <v>Neutral</v>
      </c>
    </row>
    <row r="2981" spans="1:15" x14ac:dyDescent="0.3">
      <c r="A2981" s="1">
        <v>41506</v>
      </c>
      <c r="B2981" s="2">
        <v>148.65</v>
      </c>
      <c r="C2981" s="2">
        <v>149.78</v>
      </c>
      <c r="D2981" s="2">
        <v>147</v>
      </c>
      <c r="E2981" s="2">
        <v>149.58000000000001</v>
      </c>
      <c r="F2981" s="2">
        <v>6418200</v>
      </c>
      <c r="G2981" s="27" t="str">
        <f>TEXT(StockData[[#This Row],[Date]],"dddd")</f>
        <v>Tuesday</v>
      </c>
      <c r="H2981" s="27" t="str">
        <f>TEXT(StockData[[#This Row],[Date]],"mmm yyyy")</f>
        <v>Aug 2013</v>
      </c>
      <c r="I2981" s="2">
        <f>StockData[[#This Row],[high]] - StockData[[#This Row],[low]]</f>
        <v>2.7800000000000011</v>
      </c>
      <c r="J2981" s="27" t="str">
        <f>IF(StockData[[#This Row],[high]]=_xlfn.MAXIFS(StockData[high],StockData[Date],"&lt;="&amp;StockData[[#This Row],[Date]]),"New High","Repeat")</f>
        <v>Repeat</v>
      </c>
      <c r="K2981" s="27" t="str">
        <f>IF(StockData[[#This Row],[Spread]]&lt;5,"Low",IF(StockData[[#This Row],[Spread]]&lt;=15,"Medium","High"))</f>
        <v>Low</v>
      </c>
      <c r="L2981" s="27" t="str">
        <f>IF(StockData[[#This Row],[Spread]] &gt; AVERAGE(StockData[Spread]) * 1.2, "High", IF(StockData[[#This Row],[Spread]] &lt; AVERAGE(StockData[Spread]) * 0.8, "Low", "Medium"))</f>
        <v>Low</v>
      </c>
      <c r="M2981" s="13">
        <f>(StockData[[#This Row],[close]] - StockData[[#This Row],[open]] )/ StockData[[#This Row],[open]]</f>
        <v>6.2563067608476745E-3</v>
      </c>
      <c r="N2981" s="27">
        <f>IF(StockData[[#This Row],[change%]] &gt; 0.02, 0.9, IF(StockData[[#This Row],[change%]] &lt; -0.02, -0.9, 0))</f>
        <v>0</v>
      </c>
      <c r="O2981" s="27" t="str">
        <f>IF(StockData[[#This Row],[sentiment score]] &gt; 0.5, "Positive", IF(StockData[[#This Row],[sentiment score]] &lt; -0.5, "Negative", "Neutral"))</f>
        <v>Neutral</v>
      </c>
    </row>
    <row r="2982" spans="1:15" x14ac:dyDescent="0.3">
      <c r="A2982" s="1">
        <v>41505</v>
      </c>
      <c r="B2982" s="2">
        <v>143.42689999999999</v>
      </c>
      <c r="C2982" s="2">
        <v>147.38</v>
      </c>
      <c r="D2982" s="2">
        <v>142.83000000000001</v>
      </c>
      <c r="E2982" s="2">
        <v>144.9</v>
      </c>
      <c r="F2982" s="2">
        <v>8037700</v>
      </c>
      <c r="G2982" s="27" t="str">
        <f>TEXT(StockData[[#This Row],[Date]],"dddd")</f>
        <v>Monday</v>
      </c>
      <c r="H2982" s="27" t="str">
        <f>TEXT(StockData[[#This Row],[Date]],"mmm yyyy")</f>
        <v>Aug 2013</v>
      </c>
      <c r="I2982" s="2">
        <f>StockData[[#This Row],[high]] - StockData[[#This Row],[low]]</f>
        <v>4.5499999999999829</v>
      </c>
      <c r="J2982" s="27" t="str">
        <f>IF(StockData[[#This Row],[high]]=_xlfn.MAXIFS(StockData[high],StockData[Date],"&lt;="&amp;StockData[[#This Row],[Date]]),"New High","Repeat")</f>
        <v>Repeat</v>
      </c>
      <c r="K2982" s="27" t="str">
        <f>IF(StockData[[#This Row],[Spread]]&lt;5,"Low",IF(StockData[[#This Row],[Spread]]&lt;=15,"Medium","High"))</f>
        <v>Low</v>
      </c>
      <c r="L2982" s="27" t="str">
        <f>IF(StockData[[#This Row],[Spread]] &gt; AVERAGE(StockData[Spread]) * 1.2, "High", IF(StockData[[#This Row],[Spread]] &lt; AVERAGE(StockData[Spread]) * 0.8, "Low", "Medium"))</f>
        <v>Low</v>
      </c>
      <c r="M2982" s="13">
        <f>(StockData[[#This Row],[close]] - StockData[[#This Row],[open]] )/ StockData[[#This Row],[open]]</f>
        <v>1.0270737218750573E-2</v>
      </c>
      <c r="N2982" s="27">
        <f>IF(StockData[[#This Row],[change%]] &gt; 0.02, 0.9, IF(StockData[[#This Row],[change%]] &lt; -0.02, -0.9, 0))</f>
        <v>0</v>
      </c>
      <c r="O2982" s="27" t="str">
        <f>IF(StockData[[#This Row],[sentiment score]] &gt; 0.5, "Positive", IF(StockData[[#This Row],[sentiment score]] &lt; -0.5, "Negative", "Neutral"))</f>
        <v>Neutral</v>
      </c>
    </row>
    <row r="2983" spans="1:15" x14ac:dyDescent="0.3">
      <c r="A2983" s="1">
        <v>41502</v>
      </c>
      <c r="B2983" s="2">
        <v>141.63</v>
      </c>
      <c r="C2983" s="2">
        <v>143.90700000000001</v>
      </c>
      <c r="D2983" s="2">
        <v>140.97</v>
      </c>
      <c r="E2983" s="2">
        <v>142</v>
      </c>
      <c r="F2983" s="2">
        <v>7108100</v>
      </c>
      <c r="G2983" s="27" t="str">
        <f>TEXT(StockData[[#This Row],[Date]],"dddd")</f>
        <v>Friday</v>
      </c>
      <c r="H2983" s="27" t="str">
        <f>TEXT(StockData[[#This Row],[Date]],"mmm yyyy")</f>
        <v>Aug 2013</v>
      </c>
      <c r="I2983" s="2">
        <f>StockData[[#This Row],[high]] - StockData[[#This Row],[low]]</f>
        <v>2.9370000000000118</v>
      </c>
      <c r="J2983" s="27" t="str">
        <f>IF(StockData[[#This Row],[high]]=_xlfn.MAXIFS(StockData[high],StockData[Date],"&lt;="&amp;StockData[[#This Row],[Date]]),"New High","Repeat")</f>
        <v>Repeat</v>
      </c>
      <c r="K2983" s="27" t="str">
        <f>IF(StockData[[#This Row],[Spread]]&lt;5,"Low",IF(StockData[[#This Row],[Spread]]&lt;=15,"Medium","High"))</f>
        <v>Low</v>
      </c>
      <c r="L2983" s="27" t="str">
        <f>IF(StockData[[#This Row],[Spread]] &gt; AVERAGE(StockData[Spread]) * 1.2, "High", IF(StockData[[#This Row],[Spread]] &lt; AVERAGE(StockData[Spread]) * 0.8, "Low", "Medium"))</f>
        <v>Low</v>
      </c>
      <c r="M2983" s="13">
        <f>(StockData[[#This Row],[close]] - StockData[[#This Row],[open]] )/ StockData[[#This Row],[open]]</f>
        <v>2.6124408670479739E-3</v>
      </c>
      <c r="N2983" s="27">
        <f>IF(StockData[[#This Row],[change%]] &gt; 0.02, 0.9, IF(StockData[[#This Row],[change%]] &lt; -0.02, -0.9, 0))</f>
        <v>0</v>
      </c>
      <c r="O2983" s="27" t="str">
        <f>IF(StockData[[#This Row],[sentiment score]] &gt; 0.5, "Positive", IF(StockData[[#This Row],[sentiment score]] &lt; -0.5, "Negative", "Neutral"))</f>
        <v>Neutral</v>
      </c>
    </row>
    <row r="2984" spans="1:15" x14ac:dyDescent="0.3">
      <c r="A2984" s="1">
        <v>41501</v>
      </c>
      <c r="B2984" s="2">
        <v>136.43010000000001</v>
      </c>
      <c r="C2984" s="2">
        <v>143.59989999999999</v>
      </c>
      <c r="D2984" s="2">
        <v>135</v>
      </c>
      <c r="E2984" s="2">
        <v>139.66999999999999</v>
      </c>
      <c r="F2984" s="2">
        <v>10179200</v>
      </c>
      <c r="G2984" s="27" t="str">
        <f>TEXT(StockData[[#This Row],[Date]],"dddd")</f>
        <v>Thursday</v>
      </c>
      <c r="H2984" s="27" t="str">
        <f>TEXT(StockData[[#This Row],[Date]],"mmm yyyy")</f>
        <v>Aug 2013</v>
      </c>
      <c r="I2984" s="2">
        <f>StockData[[#This Row],[high]] - StockData[[#This Row],[low]]</f>
        <v>8.599899999999991</v>
      </c>
      <c r="J2984" s="27" t="str">
        <f>IF(StockData[[#This Row],[high]]=_xlfn.MAXIFS(StockData[high],StockData[Date],"&lt;="&amp;StockData[[#This Row],[Date]]),"New High","Repeat")</f>
        <v>Repeat</v>
      </c>
      <c r="K2984" s="27" t="str">
        <f>IF(StockData[[#This Row],[Spread]]&lt;5,"Low",IF(StockData[[#This Row],[Spread]]&lt;=15,"Medium","High"))</f>
        <v>Medium</v>
      </c>
      <c r="L2984" s="27" t="str">
        <f>IF(StockData[[#This Row],[Spread]] &gt; AVERAGE(StockData[Spread]) * 1.2, "High", IF(StockData[[#This Row],[Spread]] &lt; AVERAGE(StockData[Spread]) * 0.8, "Low", "Medium"))</f>
        <v>Low</v>
      </c>
      <c r="M2984" s="13">
        <f>(StockData[[#This Row],[close]] - StockData[[#This Row],[open]] )/ StockData[[#This Row],[open]]</f>
        <v>2.3747692041565439E-2</v>
      </c>
      <c r="N2984" s="27">
        <f>IF(StockData[[#This Row],[change%]] &gt; 0.02, 0.9, IF(StockData[[#This Row],[change%]] &lt; -0.02, -0.9, 0))</f>
        <v>0.9</v>
      </c>
      <c r="O2984" s="27" t="str">
        <f>IF(StockData[[#This Row],[sentiment score]] &gt; 0.5, "Positive", IF(StockData[[#This Row],[sentiment score]] &lt; -0.5, "Negative", "Neutral"))</f>
        <v>Positive</v>
      </c>
    </row>
    <row r="2985" spans="1:15" x14ac:dyDescent="0.3">
      <c r="A2985" s="1">
        <v>41500</v>
      </c>
      <c r="B2985" s="2">
        <v>142.72</v>
      </c>
      <c r="C2985" s="2">
        <v>144.8399</v>
      </c>
      <c r="D2985" s="2">
        <v>138.05000000000001</v>
      </c>
      <c r="E2985" s="2">
        <v>139.36000000000001</v>
      </c>
      <c r="F2985" s="2">
        <v>11693800</v>
      </c>
      <c r="G2985" s="27" t="str">
        <f>TEXT(StockData[[#This Row],[Date]],"dddd")</f>
        <v>Wednesday</v>
      </c>
      <c r="H2985" s="27" t="str">
        <f>TEXT(StockData[[#This Row],[Date]],"mmm yyyy")</f>
        <v>Aug 2013</v>
      </c>
      <c r="I2985" s="2">
        <f>StockData[[#This Row],[high]] - StockData[[#This Row],[low]]</f>
        <v>6.7898999999999887</v>
      </c>
      <c r="J2985" s="27" t="str">
        <f>IF(StockData[[#This Row],[high]]=_xlfn.MAXIFS(StockData[high],StockData[Date],"&lt;="&amp;StockData[[#This Row],[Date]]),"New High","Repeat")</f>
        <v>Repeat</v>
      </c>
      <c r="K2985" s="27" t="str">
        <f>IF(StockData[[#This Row],[Spread]]&lt;5,"Low",IF(StockData[[#This Row],[Spread]]&lt;=15,"Medium","High"))</f>
        <v>Medium</v>
      </c>
      <c r="L2985" s="27" t="str">
        <f>IF(StockData[[#This Row],[Spread]] &gt; AVERAGE(StockData[Spread]) * 1.2, "High", IF(StockData[[#This Row],[Spread]] &lt; AVERAGE(StockData[Spread]) * 0.8, "Low", "Medium"))</f>
        <v>Low</v>
      </c>
      <c r="M2985" s="13">
        <f>(StockData[[#This Row],[close]] - StockData[[#This Row],[open]] )/ StockData[[#This Row],[open]]</f>
        <v>-2.3542600896860885E-2</v>
      </c>
      <c r="N2985" s="27">
        <f>IF(StockData[[#This Row],[change%]] &gt; 0.02, 0.9, IF(StockData[[#This Row],[change%]] &lt; -0.02, -0.9, 0))</f>
        <v>-0.9</v>
      </c>
      <c r="O2985" s="27" t="str">
        <f>IF(StockData[[#This Row],[sentiment score]] &gt; 0.5, "Positive", IF(StockData[[#This Row],[sentiment score]] &lt; -0.5, "Negative", "Neutral"))</f>
        <v>Negative</v>
      </c>
    </row>
    <row r="2986" spans="1:15" x14ac:dyDescent="0.3">
      <c r="A2986" s="1">
        <v>41499</v>
      </c>
      <c r="B2986" s="2">
        <v>149.5</v>
      </c>
      <c r="C2986" s="2">
        <v>149.84</v>
      </c>
      <c r="D2986" s="2">
        <v>144.44999999999999</v>
      </c>
      <c r="E2986" s="2">
        <v>145.43</v>
      </c>
      <c r="F2986" s="2">
        <v>8748900</v>
      </c>
      <c r="G2986" s="27" t="str">
        <f>TEXT(StockData[[#This Row],[Date]],"dddd")</f>
        <v>Tuesday</v>
      </c>
      <c r="H2986" s="27" t="str">
        <f>TEXT(StockData[[#This Row],[Date]],"mmm yyyy")</f>
        <v>Aug 2013</v>
      </c>
      <c r="I2986" s="2">
        <f>StockData[[#This Row],[high]] - StockData[[#This Row],[low]]</f>
        <v>5.3900000000000148</v>
      </c>
      <c r="J2986" s="27" t="str">
        <f>IF(StockData[[#This Row],[high]]=_xlfn.MAXIFS(StockData[high],StockData[Date],"&lt;="&amp;StockData[[#This Row],[Date]]),"New High","Repeat")</f>
        <v>Repeat</v>
      </c>
      <c r="K2986" s="27" t="str">
        <f>IF(StockData[[#This Row],[Spread]]&lt;5,"Low",IF(StockData[[#This Row],[Spread]]&lt;=15,"Medium","High"))</f>
        <v>Medium</v>
      </c>
      <c r="L2986" s="27" t="str">
        <f>IF(StockData[[#This Row],[Spread]] &gt; AVERAGE(StockData[Spread]) * 1.2, "High", IF(StockData[[#This Row],[Spread]] &lt; AVERAGE(StockData[Spread]) * 0.8, "Low", "Medium"))</f>
        <v>Low</v>
      </c>
      <c r="M2986" s="13">
        <f>(StockData[[#This Row],[close]] - StockData[[#This Row],[open]] )/ StockData[[#This Row],[open]]</f>
        <v>-2.7224080267558484E-2</v>
      </c>
      <c r="N2986" s="27">
        <f>IF(StockData[[#This Row],[change%]] &gt; 0.02, 0.9, IF(StockData[[#This Row],[change%]] &lt; -0.02, -0.9, 0))</f>
        <v>-0.9</v>
      </c>
      <c r="O2986" s="27" t="str">
        <f>IF(StockData[[#This Row],[sentiment score]] &gt; 0.5, "Positive", IF(StockData[[#This Row],[sentiment score]] &lt; -0.5, "Negative", "Neutral"))</f>
        <v>Negative</v>
      </c>
    </row>
    <row r="2987" spans="1:15" x14ac:dyDescent="0.3">
      <c r="A2987" s="1">
        <v>41498</v>
      </c>
      <c r="B2987" s="2">
        <v>149.43</v>
      </c>
      <c r="C2987" s="2">
        <v>150.5</v>
      </c>
      <c r="D2987" s="2">
        <v>142.05000000000001</v>
      </c>
      <c r="E2987" s="2">
        <v>147.38</v>
      </c>
      <c r="F2987" s="2">
        <v>14912200</v>
      </c>
      <c r="G2987" s="27" t="str">
        <f>TEXT(StockData[[#This Row],[Date]],"dddd")</f>
        <v>Monday</v>
      </c>
      <c r="H2987" s="27" t="str">
        <f>TEXT(StockData[[#This Row],[Date]],"mmm yyyy")</f>
        <v>Aug 2013</v>
      </c>
      <c r="I2987" s="2">
        <f>StockData[[#This Row],[high]] - StockData[[#This Row],[low]]</f>
        <v>8.4499999999999886</v>
      </c>
      <c r="J2987" s="27" t="str">
        <f>IF(StockData[[#This Row],[high]]=_xlfn.MAXIFS(StockData[high],StockData[Date],"&lt;="&amp;StockData[[#This Row],[Date]]),"New High","Repeat")</f>
        <v>Repeat</v>
      </c>
      <c r="K2987" s="27" t="str">
        <f>IF(StockData[[#This Row],[Spread]]&lt;5,"Low",IF(StockData[[#This Row],[Spread]]&lt;=15,"Medium","High"))</f>
        <v>Medium</v>
      </c>
      <c r="L2987" s="27" t="str">
        <f>IF(StockData[[#This Row],[Spread]] &gt; AVERAGE(StockData[Spread]) * 1.2, "High", IF(StockData[[#This Row],[Spread]] &lt; AVERAGE(StockData[Spread]) * 0.8, "Low", "Medium"))</f>
        <v>Low</v>
      </c>
      <c r="M2987" s="13">
        <f>(StockData[[#This Row],[close]] - StockData[[#This Row],[open]] )/ StockData[[#This Row],[open]]</f>
        <v>-1.3718798099444632E-2</v>
      </c>
      <c r="N2987" s="27">
        <f>IF(StockData[[#This Row],[change%]] &gt; 0.02, 0.9, IF(StockData[[#This Row],[change%]] &lt; -0.02, -0.9, 0))</f>
        <v>0</v>
      </c>
      <c r="O2987" s="27" t="str">
        <f>IF(StockData[[#This Row],[sentiment score]] &gt; 0.5, "Positive", IF(StockData[[#This Row],[sentiment score]] &lt; -0.5, "Negative", "Neutral"))</f>
        <v>Neutral</v>
      </c>
    </row>
    <row r="2988" spans="1:15" x14ac:dyDescent="0.3">
      <c r="A2988" s="1">
        <v>41495</v>
      </c>
      <c r="B2988" s="2">
        <v>152.4</v>
      </c>
      <c r="C2988" s="2">
        <v>155.94999999999999</v>
      </c>
      <c r="D2988" s="2">
        <v>151.25</v>
      </c>
      <c r="E2988" s="2">
        <v>153</v>
      </c>
      <c r="F2988" s="2">
        <v>8927700</v>
      </c>
      <c r="G2988" s="27" t="str">
        <f>TEXT(StockData[[#This Row],[Date]],"dddd")</f>
        <v>Friday</v>
      </c>
      <c r="H2988" s="27" t="str">
        <f>TEXT(StockData[[#This Row],[Date]],"mmm yyyy")</f>
        <v>Aug 2013</v>
      </c>
      <c r="I2988" s="2">
        <f>StockData[[#This Row],[high]] - StockData[[#This Row],[low]]</f>
        <v>4.6999999999999886</v>
      </c>
      <c r="J2988" s="27" t="str">
        <f>IF(StockData[[#This Row],[high]]=_xlfn.MAXIFS(StockData[high],StockData[Date],"&lt;="&amp;StockData[[#This Row],[Date]]),"New High","Repeat")</f>
        <v>Repeat</v>
      </c>
      <c r="K2988" s="27" t="str">
        <f>IF(StockData[[#This Row],[Spread]]&lt;5,"Low",IF(StockData[[#This Row],[Spread]]&lt;=15,"Medium","High"))</f>
        <v>Low</v>
      </c>
      <c r="L2988" s="27" t="str">
        <f>IF(StockData[[#This Row],[Spread]] &gt; AVERAGE(StockData[Spread]) * 1.2, "High", IF(StockData[[#This Row],[Spread]] &lt; AVERAGE(StockData[Spread]) * 0.8, "Low", "Medium"))</f>
        <v>Low</v>
      </c>
      <c r="M2988" s="13">
        <f>(StockData[[#This Row],[close]] - StockData[[#This Row],[open]] )/ StockData[[#This Row],[open]]</f>
        <v>3.9370078740157107E-3</v>
      </c>
      <c r="N2988" s="27">
        <f>IF(StockData[[#This Row],[change%]] &gt; 0.02, 0.9, IF(StockData[[#This Row],[change%]] &lt; -0.02, -0.9, 0))</f>
        <v>0</v>
      </c>
      <c r="O2988" s="27" t="str">
        <f>IF(StockData[[#This Row],[sentiment score]] &gt; 0.5, "Positive", IF(StockData[[#This Row],[sentiment score]] &lt; -0.5, "Negative", "Neutral"))</f>
        <v>Neutral</v>
      </c>
    </row>
    <row r="2989" spans="1:15" x14ac:dyDescent="0.3">
      <c r="A2989" s="1">
        <v>41494</v>
      </c>
      <c r="B2989" s="2">
        <v>154.35499999999999</v>
      </c>
      <c r="C2989" s="2">
        <v>158.88</v>
      </c>
      <c r="D2989" s="2">
        <v>150.46</v>
      </c>
      <c r="E2989" s="2">
        <v>153.47999999999999</v>
      </c>
      <c r="F2989" s="2">
        <v>27246800</v>
      </c>
      <c r="G2989" s="27" t="str">
        <f>TEXT(StockData[[#This Row],[Date]],"dddd")</f>
        <v>Thursday</v>
      </c>
      <c r="H2989" s="27" t="str">
        <f>TEXT(StockData[[#This Row],[Date]],"mmm yyyy")</f>
        <v>Aug 2013</v>
      </c>
      <c r="I2989" s="2">
        <f>StockData[[#This Row],[high]] - StockData[[#This Row],[low]]</f>
        <v>8.4199999999999875</v>
      </c>
      <c r="J2989" s="27" t="str">
        <f>IF(StockData[[#This Row],[high]]=_xlfn.MAXIFS(StockData[high],StockData[Date],"&lt;="&amp;StockData[[#This Row],[Date]]),"New High","Repeat")</f>
        <v>New High</v>
      </c>
      <c r="K2989" s="27" t="str">
        <f>IF(StockData[[#This Row],[Spread]]&lt;5,"Low",IF(StockData[[#This Row],[Spread]]&lt;=15,"Medium","High"))</f>
        <v>Medium</v>
      </c>
      <c r="L2989" s="27" t="str">
        <f>IF(StockData[[#This Row],[Spread]] &gt; AVERAGE(StockData[Spread]) * 1.2, "High", IF(StockData[[#This Row],[Spread]] &lt; AVERAGE(StockData[Spread]) * 0.8, "Low", "Medium"))</f>
        <v>Low</v>
      </c>
      <c r="M2989" s="13">
        <f>(StockData[[#This Row],[close]] - StockData[[#This Row],[open]] )/ StockData[[#This Row],[open]]</f>
        <v>-5.6687506073661367E-3</v>
      </c>
      <c r="N2989" s="27">
        <f>IF(StockData[[#This Row],[change%]] &gt; 0.02, 0.9, IF(StockData[[#This Row],[change%]] &lt; -0.02, -0.9, 0))</f>
        <v>0</v>
      </c>
      <c r="O2989" s="27" t="str">
        <f>IF(StockData[[#This Row],[sentiment score]] &gt; 0.5, "Positive", IF(StockData[[#This Row],[sentiment score]] &lt; -0.5, "Negative", "Neutral"))</f>
        <v>Neutral</v>
      </c>
    </row>
    <row r="2990" spans="1:15" x14ac:dyDescent="0.3">
      <c r="A2990" s="1">
        <v>41493</v>
      </c>
      <c r="B2990" s="2">
        <v>141.88999999999999</v>
      </c>
      <c r="C2990" s="2">
        <v>141.94999999999999</v>
      </c>
      <c r="D2990" s="2">
        <v>132.36000000000001</v>
      </c>
      <c r="E2990" s="2">
        <v>134.22999999999999</v>
      </c>
      <c r="F2990" s="2">
        <v>18212200</v>
      </c>
      <c r="G2990" s="27" t="str">
        <f>TEXT(StockData[[#This Row],[Date]],"dddd")</f>
        <v>Wednesday</v>
      </c>
      <c r="H2990" s="27" t="str">
        <f>TEXT(StockData[[#This Row],[Date]],"mmm yyyy")</f>
        <v>Aug 2013</v>
      </c>
      <c r="I2990" s="2">
        <f>StockData[[#This Row],[high]] - StockData[[#This Row],[low]]</f>
        <v>9.589999999999975</v>
      </c>
      <c r="J2990" s="27" t="str">
        <f>IF(StockData[[#This Row],[high]]=_xlfn.MAXIFS(StockData[high],StockData[Date],"&lt;="&amp;StockData[[#This Row],[Date]]),"New High","Repeat")</f>
        <v>Repeat</v>
      </c>
      <c r="K2990" s="27" t="str">
        <f>IF(StockData[[#This Row],[Spread]]&lt;5,"Low",IF(StockData[[#This Row],[Spread]]&lt;=15,"Medium","High"))</f>
        <v>Medium</v>
      </c>
      <c r="L2990" s="27" t="str">
        <f>IF(StockData[[#This Row],[Spread]] &gt; AVERAGE(StockData[Spread]) * 1.2, "High", IF(StockData[[#This Row],[Spread]] &lt; AVERAGE(StockData[Spread]) * 0.8, "Low", "Medium"))</f>
        <v>Low</v>
      </c>
      <c r="M2990" s="13">
        <f>(StockData[[#This Row],[close]] - StockData[[#This Row],[open]] )/ StockData[[#This Row],[open]]</f>
        <v>-5.3985481711184703E-2</v>
      </c>
      <c r="N2990" s="27">
        <f>IF(StockData[[#This Row],[change%]] &gt; 0.02, 0.9, IF(StockData[[#This Row],[change%]] &lt; -0.02, -0.9, 0))</f>
        <v>-0.9</v>
      </c>
      <c r="O2990" s="27" t="str">
        <f>IF(StockData[[#This Row],[sentiment score]] &gt; 0.5, "Positive", IF(StockData[[#This Row],[sentiment score]] &lt; -0.5, "Negative", "Neutral"))</f>
        <v>Negative</v>
      </c>
    </row>
    <row r="2991" spans="1:15" x14ac:dyDescent="0.3">
      <c r="A2991" s="1">
        <v>41492</v>
      </c>
      <c r="B2991" s="2">
        <v>144.75</v>
      </c>
      <c r="C2991" s="2">
        <v>145.72999999999999</v>
      </c>
      <c r="D2991" s="2">
        <v>141.1</v>
      </c>
      <c r="E2991" s="2">
        <v>142.15</v>
      </c>
      <c r="F2991" s="2">
        <v>9254500</v>
      </c>
      <c r="G2991" s="27" t="str">
        <f>TEXT(StockData[[#This Row],[Date]],"dddd")</f>
        <v>Tuesday</v>
      </c>
      <c r="H2991" s="27" t="str">
        <f>TEXT(StockData[[#This Row],[Date]],"mmm yyyy")</f>
        <v>Aug 2013</v>
      </c>
      <c r="I2991" s="2">
        <f>StockData[[#This Row],[high]] - StockData[[#This Row],[low]]</f>
        <v>4.6299999999999955</v>
      </c>
      <c r="J2991" s="27" t="str">
        <f>IF(StockData[[#This Row],[high]]=_xlfn.MAXIFS(StockData[high],StockData[Date],"&lt;="&amp;StockData[[#This Row],[Date]]),"New High","Repeat")</f>
        <v>New High</v>
      </c>
      <c r="K2991" s="27" t="str">
        <f>IF(StockData[[#This Row],[Spread]]&lt;5,"Low",IF(StockData[[#This Row],[Spread]]&lt;=15,"Medium","High"))</f>
        <v>Low</v>
      </c>
      <c r="L2991" s="27" t="str">
        <f>IF(StockData[[#This Row],[Spread]] &gt; AVERAGE(StockData[Spread]) * 1.2, "High", IF(StockData[[#This Row],[Spread]] &lt; AVERAGE(StockData[Spread]) * 0.8, "Low", "Medium"))</f>
        <v>Low</v>
      </c>
      <c r="M2991" s="13">
        <f>(StockData[[#This Row],[close]] - StockData[[#This Row],[open]] )/ StockData[[#This Row],[open]]</f>
        <v>-1.7962003454231393E-2</v>
      </c>
      <c r="N2991" s="27">
        <f>IF(StockData[[#This Row],[change%]] &gt; 0.02, 0.9, IF(StockData[[#This Row],[change%]] &lt; -0.02, -0.9, 0))</f>
        <v>0</v>
      </c>
      <c r="O2991" s="27" t="str">
        <f>IF(StockData[[#This Row],[sentiment score]] &gt; 0.5, "Positive", IF(StockData[[#This Row],[sentiment score]] &lt; -0.5, "Negative", "Neutral"))</f>
        <v>Neutral</v>
      </c>
    </row>
    <row r="2992" spans="1:15" x14ac:dyDescent="0.3">
      <c r="A2992" s="1">
        <v>41491</v>
      </c>
      <c r="B2992" s="2">
        <v>140.01</v>
      </c>
      <c r="C2992" s="2">
        <v>144.88999999999999</v>
      </c>
      <c r="D2992" s="2">
        <v>139.65</v>
      </c>
      <c r="E2992" s="2">
        <v>144.68</v>
      </c>
      <c r="F2992" s="2">
        <v>10200700</v>
      </c>
      <c r="G2992" s="27" t="str">
        <f>TEXT(StockData[[#This Row],[Date]],"dddd")</f>
        <v>Monday</v>
      </c>
      <c r="H2992" s="27" t="str">
        <f>TEXT(StockData[[#This Row],[Date]],"mmm yyyy")</f>
        <v>Aug 2013</v>
      </c>
      <c r="I2992" s="2">
        <f>StockData[[#This Row],[high]] - StockData[[#This Row],[low]]</f>
        <v>5.2399999999999807</v>
      </c>
      <c r="J2992" s="27" t="str">
        <f>IF(StockData[[#This Row],[high]]=_xlfn.MAXIFS(StockData[high],StockData[Date],"&lt;="&amp;StockData[[#This Row],[Date]]),"New High","Repeat")</f>
        <v>New High</v>
      </c>
      <c r="K2992" s="27" t="str">
        <f>IF(StockData[[#This Row],[Spread]]&lt;5,"Low",IF(StockData[[#This Row],[Spread]]&lt;=15,"Medium","High"))</f>
        <v>Medium</v>
      </c>
      <c r="L2992" s="27" t="str">
        <f>IF(StockData[[#This Row],[Spread]] &gt; AVERAGE(StockData[Spread]) * 1.2, "High", IF(StockData[[#This Row],[Spread]] &lt; AVERAGE(StockData[Spread]) * 0.8, "Low", "Medium"))</f>
        <v>Low</v>
      </c>
      <c r="M2992" s="13">
        <f>(StockData[[#This Row],[close]] - StockData[[#This Row],[open]] )/ StockData[[#This Row],[open]]</f>
        <v>3.33547603742591E-2</v>
      </c>
      <c r="N2992" s="27">
        <f>IF(StockData[[#This Row],[change%]] &gt; 0.02, 0.9, IF(StockData[[#This Row],[change%]] &lt; -0.02, -0.9, 0))</f>
        <v>0.9</v>
      </c>
      <c r="O2992" s="27" t="str">
        <f>IF(StockData[[#This Row],[sentiment score]] &gt; 0.5, "Positive", IF(StockData[[#This Row],[sentiment score]] &lt; -0.5, "Negative", "Neutral"))</f>
        <v>Positive</v>
      </c>
    </row>
    <row r="2993" spans="1:15" x14ac:dyDescent="0.3">
      <c r="A2993" s="1">
        <v>41488</v>
      </c>
      <c r="B2993" s="2">
        <v>134.59</v>
      </c>
      <c r="C2993" s="2">
        <v>138.25</v>
      </c>
      <c r="D2993" s="2">
        <v>133.61000000000001</v>
      </c>
      <c r="E2993" s="2">
        <v>138</v>
      </c>
      <c r="F2993" s="2">
        <v>6269900</v>
      </c>
      <c r="G2993" s="27" t="str">
        <f>TEXT(StockData[[#This Row],[Date]],"dddd")</f>
        <v>Friday</v>
      </c>
      <c r="H2993" s="27" t="str">
        <f>TEXT(StockData[[#This Row],[Date]],"mmm yyyy")</f>
        <v>Aug 2013</v>
      </c>
      <c r="I2993" s="2">
        <f>StockData[[#This Row],[high]] - StockData[[#This Row],[low]]</f>
        <v>4.6399999999999864</v>
      </c>
      <c r="J2993" s="27" t="str">
        <f>IF(StockData[[#This Row],[high]]=_xlfn.MAXIFS(StockData[high],StockData[Date],"&lt;="&amp;StockData[[#This Row],[Date]]),"New High","Repeat")</f>
        <v>New High</v>
      </c>
      <c r="K2993" s="27" t="str">
        <f>IF(StockData[[#This Row],[Spread]]&lt;5,"Low",IF(StockData[[#This Row],[Spread]]&lt;=15,"Medium","High"))</f>
        <v>Low</v>
      </c>
      <c r="L2993" s="27" t="str">
        <f>IF(StockData[[#This Row],[Spread]] &gt; AVERAGE(StockData[Spread]) * 1.2, "High", IF(StockData[[#This Row],[Spread]] &lt; AVERAGE(StockData[Spread]) * 0.8, "Low", "Medium"))</f>
        <v>Low</v>
      </c>
      <c r="M2993" s="13">
        <f>(StockData[[#This Row],[close]] - StockData[[#This Row],[open]] )/ StockData[[#This Row],[open]]</f>
        <v>2.5336206256036827E-2</v>
      </c>
      <c r="N2993" s="27">
        <f>IF(StockData[[#This Row],[change%]] &gt; 0.02, 0.9, IF(StockData[[#This Row],[change%]] &lt; -0.02, -0.9, 0))</f>
        <v>0.9</v>
      </c>
      <c r="O2993" s="27" t="str">
        <f>IF(StockData[[#This Row],[sentiment score]] &gt; 0.5, "Positive", IF(StockData[[#This Row],[sentiment score]] &lt; -0.5, "Negative", "Neutral"))</f>
        <v>Positive</v>
      </c>
    </row>
    <row r="2994" spans="1:15" x14ac:dyDescent="0.3">
      <c r="A2994" s="1">
        <v>41487</v>
      </c>
      <c r="B2994" s="2">
        <v>135</v>
      </c>
      <c r="C2994" s="2">
        <v>136.52000000000001</v>
      </c>
      <c r="D2994" s="2">
        <v>132.631</v>
      </c>
      <c r="E2994" s="2">
        <v>135.55000000000001</v>
      </c>
      <c r="F2994" s="2">
        <v>5323600</v>
      </c>
      <c r="G2994" s="27" t="str">
        <f>TEXT(StockData[[#This Row],[Date]],"dddd")</f>
        <v>Thursday</v>
      </c>
      <c r="H2994" s="27" t="str">
        <f>TEXT(StockData[[#This Row],[Date]],"mmm yyyy")</f>
        <v>Aug 2013</v>
      </c>
      <c r="I2994" s="2">
        <f>StockData[[#This Row],[high]] - StockData[[#This Row],[low]]</f>
        <v>3.88900000000001</v>
      </c>
      <c r="J2994" s="27" t="str">
        <f>IF(StockData[[#This Row],[high]]=_xlfn.MAXIFS(StockData[high],StockData[Date],"&lt;="&amp;StockData[[#This Row],[Date]]),"New High","Repeat")</f>
        <v>Repeat</v>
      </c>
      <c r="K2994" s="27" t="str">
        <f>IF(StockData[[#This Row],[Spread]]&lt;5,"Low",IF(StockData[[#This Row],[Spread]]&lt;=15,"Medium","High"))</f>
        <v>Low</v>
      </c>
      <c r="L2994" s="27" t="str">
        <f>IF(StockData[[#This Row],[Spread]] &gt; AVERAGE(StockData[Spread]) * 1.2, "High", IF(StockData[[#This Row],[Spread]] &lt; AVERAGE(StockData[Spread]) * 0.8, "Low", "Medium"))</f>
        <v>Low</v>
      </c>
      <c r="M2994" s="13">
        <f>(StockData[[#This Row],[close]] - StockData[[#This Row],[open]] )/ StockData[[#This Row],[open]]</f>
        <v>4.0740740740741587E-3</v>
      </c>
      <c r="N2994" s="27">
        <f>IF(StockData[[#This Row],[change%]] &gt; 0.02, 0.9, IF(StockData[[#This Row],[change%]] &lt; -0.02, -0.9, 0))</f>
        <v>0</v>
      </c>
      <c r="O2994" s="27" t="str">
        <f>IF(StockData[[#This Row],[sentiment score]] &gt; 0.5, "Positive", IF(StockData[[#This Row],[sentiment score]] &lt; -0.5, "Negative", "Neutral"))</f>
        <v>Neutral</v>
      </c>
    </row>
    <row r="2995" spans="1:15" x14ac:dyDescent="0.3">
      <c r="A2995" s="1">
        <v>41486</v>
      </c>
      <c r="B2995" s="2">
        <v>132.57</v>
      </c>
      <c r="C2995" s="2">
        <v>134.97499999999999</v>
      </c>
      <c r="D2995" s="2">
        <v>131.44999999999999</v>
      </c>
      <c r="E2995" s="2">
        <v>134.28</v>
      </c>
      <c r="F2995" s="2">
        <v>6351700</v>
      </c>
      <c r="G2995" s="27" t="str">
        <f>TEXT(StockData[[#This Row],[Date]],"dddd")</f>
        <v>Wednesday</v>
      </c>
      <c r="H2995" s="27" t="str">
        <f>TEXT(StockData[[#This Row],[Date]],"mmm yyyy")</f>
        <v>Jul 2013</v>
      </c>
      <c r="I2995" s="2">
        <f>StockData[[#This Row],[high]] - StockData[[#This Row],[low]]</f>
        <v>3.5250000000000057</v>
      </c>
      <c r="J2995" s="27" t="str">
        <f>IF(StockData[[#This Row],[high]]=_xlfn.MAXIFS(StockData[high],StockData[Date],"&lt;="&amp;StockData[[#This Row],[Date]]),"New High","Repeat")</f>
        <v>Repeat</v>
      </c>
      <c r="K2995" s="27" t="str">
        <f>IF(StockData[[#This Row],[Spread]]&lt;5,"Low",IF(StockData[[#This Row],[Spread]]&lt;=15,"Medium","High"))</f>
        <v>Low</v>
      </c>
      <c r="L2995" s="27" t="str">
        <f>IF(StockData[[#This Row],[Spread]] &gt; AVERAGE(StockData[Spread]) * 1.2, "High", IF(StockData[[#This Row],[Spread]] &lt; AVERAGE(StockData[Spread]) * 0.8, "Low", "Medium"))</f>
        <v>Low</v>
      </c>
      <c r="M2995" s="13">
        <f>(StockData[[#This Row],[close]] - StockData[[#This Row],[open]] )/ StockData[[#This Row],[open]]</f>
        <v>1.2898845892735974E-2</v>
      </c>
      <c r="N2995" s="27">
        <f>IF(StockData[[#This Row],[change%]] &gt; 0.02, 0.9, IF(StockData[[#This Row],[change%]] &lt; -0.02, -0.9, 0))</f>
        <v>0</v>
      </c>
      <c r="O2995" s="27" t="str">
        <f>IF(StockData[[#This Row],[sentiment score]] &gt; 0.5, "Positive", IF(StockData[[#This Row],[sentiment score]] &lt; -0.5, "Negative", "Neutral"))</f>
        <v>Neutral</v>
      </c>
    </row>
    <row r="2996" spans="1:15" x14ac:dyDescent="0.3">
      <c r="A2996" s="1">
        <v>41485</v>
      </c>
      <c r="B2996" s="2">
        <v>134.80000000000001</v>
      </c>
      <c r="C2996" s="2">
        <v>137.49</v>
      </c>
      <c r="D2996" s="2">
        <v>128.18</v>
      </c>
      <c r="E2996" s="2">
        <v>131.74</v>
      </c>
      <c r="F2996" s="2">
        <v>13127000</v>
      </c>
      <c r="G2996" s="27" t="str">
        <f>TEXT(StockData[[#This Row],[Date]],"dddd")</f>
        <v>Tuesday</v>
      </c>
      <c r="H2996" s="27" t="str">
        <f>TEXT(StockData[[#This Row],[Date]],"mmm yyyy")</f>
        <v>Jul 2013</v>
      </c>
      <c r="I2996" s="2">
        <f>StockData[[#This Row],[high]] - StockData[[#This Row],[low]]</f>
        <v>9.3100000000000023</v>
      </c>
      <c r="J2996" s="27" t="str">
        <f>IF(StockData[[#This Row],[high]]=_xlfn.MAXIFS(StockData[high],StockData[Date],"&lt;="&amp;StockData[[#This Row],[Date]]),"New High","Repeat")</f>
        <v>New High</v>
      </c>
      <c r="K2996" s="27" t="str">
        <f>IF(StockData[[#This Row],[Spread]]&lt;5,"Low",IF(StockData[[#This Row],[Spread]]&lt;=15,"Medium","High"))</f>
        <v>Medium</v>
      </c>
      <c r="L2996" s="27" t="str">
        <f>IF(StockData[[#This Row],[Spread]] &gt; AVERAGE(StockData[Spread]) * 1.2, "High", IF(StockData[[#This Row],[Spread]] &lt; AVERAGE(StockData[Spread]) * 0.8, "Low", "Medium"))</f>
        <v>Low</v>
      </c>
      <c r="M2996" s="13">
        <f>(StockData[[#This Row],[close]] - StockData[[#This Row],[open]] )/ StockData[[#This Row],[open]]</f>
        <v>-2.2700296735905061E-2</v>
      </c>
      <c r="N2996" s="27">
        <f>IF(StockData[[#This Row],[change%]] &gt; 0.02, 0.9, IF(StockData[[#This Row],[change%]] &lt; -0.02, -0.9, 0))</f>
        <v>-0.9</v>
      </c>
      <c r="O2996" s="27" t="str">
        <f>IF(StockData[[#This Row],[sentiment score]] &gt; 0.5, "Positive", IF(StockData[[#This Row],[sentiment score]] &lt; -0.5, "Negative", "Neutral"))</f>
        <v>Negative</v>
      </c>
    </row>
    <row r="2997" spans="1:15" x14ac:dyDescent="0.3">
      <c r="A2997" s="1">
        <v>41484</v>
      </c>
      <c r="B2997" s="2">
        <v>129.32</v>
      </c>
      <c r="C2997" s="2">
        <v>135.37</v>
      </c>
      <c r="D2997" s="2">
        <v>128.25</v>
      </c>
      <c r="E2997" s="2">
        <v>134.62</v>
      </c>
      <c r="F2997" s="2">
        <v>9678900</v>
      </c>
      <c r="G2997" s="27" t="str">
        <f>TEXT(StockData[[#This Row],[Date]],"dddd")</f>
        <v>Monday</v>
      </c>
      <c r="H2997" s="27" t="str">
        <f>TEXT(StockData[[#This Row],[Date]],"mmm yyyy")</f>
        <v>Jul 2013</v>
      </c>
      <c r="I2997" s="2">
        <f>StockData[[#This Row],[high]] - StockData[[#This Row],[low]]</f>
        <v>7.1200000000000045</v>
      </c>
      <c r="J2997" s="27" t="str">
        <f>IF(StockData[[#This Row],[high]]=_xlfn.MAXIFS(StockData[high],StockData[Date],"&lt;="&amp;StockData[[#This Row],[Date]]),"New High","Repeat")</f>
        <v>New High</v>
      </c>
      <c r="K2997" s="27" t="str">
        <f>IF(StockData[[#This Row],[Spread]]&lt;5,"Low",IF(StockData[[#This Row],[Spread]]&lt;=15,"Medium","High"))</f>
        <v>Medium</v>
      </c>
      <c r="L2997" s="27" t="str">
        <f>IF(StockData[[#This Row],[Spread]] &gt; AVERAGE(StockData[Spread]) * 1.2, "High", IF(StockData[[#This Row],[Spread]] &lt; AVERAGE(StockData[Spread]) * 0.8, "Low", "Medium"))</f>
        <v>Low</v>
      </c>
      <c r="M2997" s="13">
        <f>(StockData[[#This Row],[close]] - StockData[[#This Row],[open]] )/ StockData[[#This Row],[open]]</f>
        <v>4.0983606557377136E-2</v>
      </c>
      <c r="N2997" s="27">
        <f>IF(StockData[[#This Row],[change%]] &gt; 0.02, 0.9, IF(StockData[[#This Row],[change%]] &lt; -0.02, -0.9, 0))</f>
        <v>0.9</v>
      </c>
      <c r="O2997" s="27" t="str">
        <f>IF(StockData[[#This Row],[sentiment score]] &gt; 0.5, "Positive", IF(StockData[[#This Row],[sentiment score]] &lt; -0.5, "Negative", "Neutral"))</f>
        <v>Positive</v>
      </c>
    </row>
    <row r="2998" spans="1:15" x14ac:dyDescent="0.3">
      <c r="A2998" s="1">
        <v>41481</v>
      </c>
      <c r="B2998" s="2">
        <v>128.13999999999999</v>
      </c>
      <c r="C2998" s="2">
        <v>130.68</v>
      </c>
      <c r="D2998" s="2">
        <v>126.61</v>
      </c>
      <c r="E2998" s="2">
        <v>129.38999999999999</v>
      </c>
      <c r="F2998" s="2">
        <v>9633100</v>
      </c>
      <c r="G2998" s="27" t="str">
        <f>TEXT(StockData[[#This Row],[Date]],"dddd")</f>
        <v>Friday</v>
      </c>
      <c r="H2998" s="27" t="str">
        <f>TEXT(StockData[[#This Row],[Date]],"mmm yyyy")</f>
        <v>Jul 2013</v>
      </c>
      <c r="I2998" s="2">
        <f>StockData[[#This Row],[high]] - StockData[[#This Row],[low]]</f>
        <v>4.0700000000000074</v>
      </c>
      <c r="J2998" s="27" t="str">
        <f>IF(StockData[[#This Row],[high]]=_xlfn.MAXIFS(StockData[high],StockData[Date],"&lt;="&amp;StockData[[#This Row],[Date]]),"New High","Repeat")</f>
        <v>Repeat</v>
      </c>
      <c r="K2998" s="27" t="str">
        <f>IF(StockData[[#This Row],[Spread]]&lt;5,"Low",IF(StockData[[#This Row],[Spread]]&lt;=15,"Medium","High"))</f>
        <v>Low</v>
      </c>
      <c r="L2998" s="27" t="str">
        <f>IF(StockData[[#This Row],[Spread]] &gt; AVERAGE(StockData[Spread]) * 1.2, "High", IF(StockData[[#This Row],[Spread]] &lt; AVERAGE(StockData[Spread]) * 0.8, "Low", "Medium"))</f>
        <v>Low</v>
      </c>
      <c r="M2998" s="13">
        <f>(StockData[[#This Row],[close]] - StockData[[#This Row],[open]] )/ StockData[[#This Row],[open]]</f>
        <v>9.754955517402842E-3</v>
      </c>
      <c r="N2998" s="27">
        <f>IF(StockData[[#This Row],[change%]] &gt; 0.02, 0.9, IF(StockData[[#This Row],[change%]] &lt; -0.02, -0.9, 0))</f>
        <v>0</v>
      </c>
      <c r="O2998" s="27" t="str">
        <f>IF(StockData[[#This Row],[sentiment score]] &gt; 0.5, "Positive", IF(StockData[[#This Row],[sentiment score]] &lt; -0.5, "Negative", "Neutral"))</f>
        <v>Neutral</v>
      </c>
    </row>
    <row r="2999" spans="1:15" x14ac:dyDescent="0.3">
      <c r="A2999" s="1">
        <v>41480</v>
      </c>
      <c r="B2999" s="2">
        <v>120.4</v>
      </c>
      <c r="C2999" s="2">
        <v>124.75</v>
      </c>
      <c r="D2999" s="2">
        <v>120.19</v>
      </c>
      <c r="E2999" s="2">
        <v>124.07</v>
      </c>
      <c r="F2999" s="2">
        <v>5284300</v>
      </c>
      <c r="G2999" s="27" t="str">
        <f>TEXT(StockData[[#This Row],[Date]],"dddd")</f>
        <v>Thursday</v>
      </c>
      <c r="H2999" s="27" t="str">
        <f>TEXT(StockData[[#This Row],[Date]],"mmm yyyy")</f>
        <v>Jul 2013</v>
      </c>
      <c r="I2999" s="2">
        <f>StockData[[#This Row],[high]] - StockData[[#This Row],[low]]</f>
        <v>4.5600000000000023</v>
      </c>
      <c r="J2999" s="27" t="str">
        <f>IF(StockData[[#This Row],[high]]=_xlfn.MAXIFS(StockData[high],StockData[Date],"&lt;="&amp;StockData[[#This Row],[Date]]),"New High","Repeat")</f>
        <v>Repeat</v>
      </c>
      <c r="K2999" s="27" t="str">
        <f>IF(StockData[[#This Row],[Spread]]&lt;5,"Low",IF(StockData[[#This Row],[Spread]]&lt;=15,"Medium","High"))</f>
        <v>Low</v>
      </c>
      <c r="L2999" s="27" t="str">
        <f>IF(StockData[[#This Row],[Spread]] &gt; AVERAGE(StockData[Spread]) * 1.2, "High", IF(StockData[[#This Row],[Spread]] &lt; AVERAGE(StockData[Spread]) * 0.8, "Low", "Medium"))</f>
        <v>Low</v>
      </c>
      <c r="M2999" s="13">
        <f>(StockData[[#This Row],[close]] - StockData[[#This Row],[open]] )/ StockData[[#This Row],[open]]</f>
        <v>3.0481727574750726E-2</v>
      </c>
      <c r="N2999" s="27">
        <f>IF(StockData[[#This Row],[change%]] &gt; 0.02, 0.9, IF(StockData[[#This Row],[change%]] &lt; -0.02, -0.9, 0))</f>
        <v>0.9</v>
      </c>
      <c r="O2999" s="27" t="str">
        <f>IF(StockData[[#This Row],[sentiment score]] &gt; 0.5, "Positive", IF(StockData[[#This Row],[sentiment score]] &lt; -0.5, "Negative", "Neutral"))</f>
        <v>Positive</v>
      </c>
    </row>
    <row r="3000" spans="1:15" x14ac:dyDescent="0.3">
      <c r="A3000" s="1">
        <v>41479</v>
      </c>
      <c r="B3000" s="2">
        <v>124.47</v>
      </c>
      <c r="C3000" s="2">
        <v>124.5</v>
      </c>
      <c r="D3000" s="2">
        <v>119.56</v>
      </c>
      <c r="E3000" s="2">
        <v>121.7</v>
      </c>
      <c r="F3000" s="2">
        <v>6869000</v>
      </c>
      <c r="G3000" s="27" t="str">
        <f>TEXT(StockData[[#This Row],[Date]],"dddd")</f>
        <v>Wednesday</v>
      </c>
      <c r="H3000" s="27" t="str">
        <f>TEXT(StockData[[#This Row],[Date]],"mmm yyyy")</f>
        <v>Jul 2013</v>
      </c>
      <c r="I3000" s="2">
        <f>StockData[[#This Row],[high]] - StockData[[#This Row],[low]]</f>
        <v>4.9399999999999977</v>
      </c>
      <c r="J3000" s="27" t="str">
        <f>IF(StockData[[#This Row],[high]]=_xlfn.MAXIFS(StockData[high],StockData[Date],"&lt;="&amp;StockData[[#This Row],[Date]]),"New High","Repeat")</f>
        <v>Repeat</v>
      </c>
      <c r="K3000" s="27" t="str">
        <f>IF(StockData[[#This Row],[Spread]]&lt;5,"Low",IF(StockData[[#This Row],[Spread]]&lt;=15,"Medium","High"))</f>
        <v>Low</v>
      </c>
      <c r="L3000" s="27" t="str">
        <f>IF(StockData[[#This Row],[Spread]] &gt; AVERAGE(StockData[Spread]) * 1.2, "High", IF(StockData[[#This Row],[Spread]] &lt; AVERAGE(StockData[Spread]) * 0.8, "Low", "Medium"))</f>
        <v>Low</v>
      </c>
      <c r="M3000" s="13">
        <f>(StockData[[#This Row],[close]] - StockData[[#This Row],[open]] )/ StockData[[#This Row],[open]]</f>
        <v>-2.2254358479954977E-2</v>
      </c>
      <c r="N3000" s="27">
        <f>IF(StockData[[#This Row],[change%]] &gt; 0.02, 0.9, IF(StockData[[#This Row],[change%]] &lt; -0.02, -0.9, 0))</f>
        <v>-0.9</v>
      </c>
      <c r="O3000" s="27" t="str">
        <f>IF(StockData[[#This Row],[sentiment score]] &gt; 0.5, "Positive", IF(StockData[[#This Row],[sentiment score]] &lt; -0.5, "Negative", "Neutral"))</f>
        <v>Negative</v>
      </c>
    </row>
    <row r="3001" spans="1:15" x14ac:dyDescent="0.3">
      <c r="A3001" s="1">
        <v>41478</v>
      </c>
      <c r="B3001" s="2">
        <v>124</v>
      </c>
      <c r="C3001" s="2">
        <v>125.56</v>
      </c>
      <c r="D3001" s="2">
        <v>121.82</v>
      </c>
      <c r="E3001" s="2">
        <v>122.74</v>
      </c>
      <c r="F3001" s="2">
        <v>7736400</v>
      </c>
      <c r="G3001" s="27" t="str">
        <f>TEXT(StockData[[#This Row],[Date]],"dddd")</f>
        <v>Tuesday</v>
      </c>
      <c r="H3001" s="27" t="str">
        <f>TEXT(StockData[[#This Row],[Date]],"mmm yyyy")</f>
        <v>Jul 2013</v>
      </c>
      <c r="I3001" s="2">
        <f>StockData[[#This Row],[high]] - StockData[[#This Row],[low]]</f>
        <v>3.7400000000000091</v>
      </c>
      <c r="J3001" s="27" t="str">
        <f>IF(StockData[[#This Row],[high]]=_xlfn.MAXIFS(StockData[high],StockData[Date],"&lt;="&amp;StockData[[#This Row],[Date]]),"New High","Repeat")</f>
        <v>Repeat</v>
      </c>
      <c r="K3001" s="27" t="str">
        <f>IF(StockData[[#This Row],[Spread]]&lt;5,"Low",IF(StockData[[#This Row],[Spread]]&lt;=15,"Medium","High"))</f>
        <v>Low</v>
      </c>
      <c r="L3001" s="27" t="str">
        <f>IF(StockData[[#This Row],[Spread]] &gt; AVERAGE(StockData[Spread]) * 1.2, "High", IF(StockData[[#This Row],[Spread]] &lt; AVERAGE(StockData[Spread]) * 0.8, "Low", "Medium"))</f>
        <v>Low</v>
      </c>
      <c r="M3001" s="13">
        <f>(StockData[[#This Row],[close]] - StockData[[#This Row],[open]] )/ StockData[[#This Row],[open]]</f>
        <v>-1.0161290322580686E-2</v>
      </c>
      <c r="N3001" s="27">
        <f>IF(StockData[[#This Row],[change%]] &gt; 0.02, 0.9, IF(StockData[[#This Row],[change%]] &lt; -0.02, -0.9, 0))</f>
        <v>0</v>
      </c>
      <c r="O3001" s="27" t="str">
        <f>IF(StockData[[#This Row],[sentiment score]] &gt; 0.5, "Positive", IF(StockData[[#This Row],[sentiment score]] &lt; -0.5, "Negative", "Neutral"))</f>
        <v>Neutral</v>
      </c>
    </row>
    <row r="3002" spans="1:15" x14ac:dyDescent="0.3">
      <c r="A3002" s="1">
        <v>41477</v>
      </c>
      <c r="B3002" s="2">
        <v>119.89</v>
      </c>
      <c r="C3002" s="2">
        <v>126.68</v>
      </c>
      <c r="D3002" s="2">
        <v>119.88</v>
      </c>
      <c r="E3002" s="2">
        <v>122.43</v>
      </c>
      <c r="F3002" s="2">
        <v>9797800</v>
      </c>
      <c r="G3002" s="27" t="str">
        <f>TEXT(StockData[[#This Row],[Date]],"dddd")</f>
        <v>Monday</v>
      </c>
      <c r="H3002" s="27" t="str">
        <f>TEXT(StockData[[#This Row],[Date]],"mmm yyyy")</f>
        <v>Jul 2013</v>
      </c>
      <c r="I3002" s="2">
        <f>StockData[[#This Row],[high]] - StockData[[#This Row],[low]]</f>
        <v>6.8000000000000114</v>
      </c>
      <c r="J3002" s="27" t="str">
        <f>IF(StockData[[#This Row],[high]]=_xlfn.MAXIFS(StockData[high],StockData[Date],"&lt;="&amp;StockData[[#This Row],[Date]]),"New High","Repeat")</f>
        <v>Repeat</v>
      </c>
      <c r="K3002" s="27" t="str">
        <f>IF(StockData[[#This Row],[Spread]]&lt;5,"Low",IF(StockData[[#This Row],[Spread]]&lt;=15,"Medium","High"))</f>
        <v>Medium</v>
      </c>
      <c r="L3002" s="27" t="str">
        <f>IF(StockData[[#This Row],[Spread]] &gt; AVERAGE(StockData[Spread]) * 1.2, "High", IF(StockData[[#This Row],[Spread]] &lt; AVERAGE(StockData[Spread]) * 0.8, "Low", "Medium"))</f>
        <v>Low</v>
      </c>
      <c r="M3002" s="13">
        <f>(StockData[[#This Row],[close]] - StockData[[#This Row],[open]] )/ StockData[[#This Row],[open]]</f>
        <v>2.118608724664281E-2</v>
      </c>
      <c r="N3002" s="27">
        <f>IF(StockData[[#This Row],[change%]] &gt; 0.02, 0.9, IF(StockData[[#This Row],[change%]] &lt; -0.02, -0.9, 0))</f>
        <v>0.9</v>
      </c>
      <c r="O3002" s="27" t="str">
        <f>IF(StockData[[#This Row],[sentiment score]] &gt; 0.5, "Positive", IF(StockData[[#This Row],[sentiment score]] &lt; -0.5, "Negative", "Neutral"))</f>
        <v>Positive</v>
      </c>
    </row>
    <row r="3003" spans="1:15" x14ac:dyDescent="0.3">
      <c r="A3003" s="1">
        <v>41474</v>
      </c>
      <c r="B3003" s="2">
        <v>118.5</v>
      </c>
      <c r="C3003" s="2">
        <v>120.55</v>
      </c>
      <c r="D3003" s="2">
        <v>116.51</v>
      </c>
      <c r="E3003" s="2">
        <v>119.68</v>
      </c>
      <c r="F3003" s="2">
        <v>5890300</v>
      </c>
      <c r="G3003" s="27" t="str">
        <f>TEXT(StockData[[#This Row],[Date]],"dddd")</f>
        <v>Friday</v>
      </c>
      <c r="H3003" s="27" t="str">
        <f>TEXT(StockData[[#This Row],[Date]],"mmm yyyy")</f>
        <v>Jul 2013</v>
      </c>
      <c r="I3003" s="2">
        <f>StockData[[#This Row],[high]] - StockData[[#This Row],[low]]</f>
        <v>4.039999999999992</v>
      </c>
      <c r="J3003" s="27" t="str">
        <f>IF(StockData[[#This Row],[high]]=_xlfn.MAXIFS(StockData[high],StockData[Date],"&lt;="&amp;StockData[[#This Row],[Date]]),"New High","Repeat")</f>
        <v>Repeat</v>
      </c>
      <c r="K3003" s="27" t="str">
        <f>IF(StockData[[#This Row],[Spread]]&lt;5,"Low",IF(StockData[[#This Row],[Spread]]&lt;=15,"Medium","High"))</f>
        <v>Low</v>
      </c>
      <c r="L3003" s="27" t="str">
        <f>IF(StockData[[#This Row],[Spread]] &gt; AVERAGE(StockData[Spread]) * 1.2, "High", IF(StockData[[#This Row],[Spread]] &lt; AVERAGE(StockData[Spread]) * 0.8, "Low", "Medium"))</f>
        <v>Low</v>
      </c>
      <c r="M3003" s="13">
        <f>(StockData[[#This Row],[close]] - StockData[[#This Row],[open]] )/ StockData[[#This Row],[open]]</f>
        <v>9.9578059071730538E-3</v>
      </c>
      <c r="N3003" s="27">
        <f>IF(StockData[[#This Row],[change%]] &gt; 0.02, 0.9, IF(StockData[[#This Row],[change%]] &lt; -0.02, -0.9, 0))</f>
        <v>0</v>
      </c>
      <c r="O3003" s="27" t="str">
        <f>IF(StockData[[#This Row],[sentiment score]] &gt; 0.5, "Positive", IF(StockData[[#This Row],[sentiment score]] &lt; -0.5, "Negative", "Neutral"))</f>
        <v>Neutral</v>
      </c>
    </row>
    <row r="3004" spans="1:15" x14ac:dyDescent="0.3">
      <c r="A3004" s="1">
        <v>41473</v>
      </c>
      <c r="B3004" s="2">
        <v>120.97</v>
      </c>
      <c r="C3004" s="2">
        <v>122.73</v>
      </c>
      <c r="D3004" s="2">
        <v>116.18</v>
      </c>
      <c r="E3004" s="2">
        <v>119.03</v>
      </c>
      <c r="F3004" s="2">
        <v>11398100</v>
      </c>
      <c r="G3004" s="27" t="str">
        <f>TEXT(StockData[[#This Row],[Date]],"dddd")</f>
        <v>Thursday</v>
      </c>
      <c r="H3004" s="27" t="str">
        <f>TEXT(StockData[[#This Row],[Date]],"mmm yyyy")</f>
        <v>Jul 2013</v>
      </c>
      <c r="I3004" s="2">
        <f>StockData[[#This Row],[high]] - StockData[[#This Row],[low]]</f>
        <v>6.5499999999999972</v>
      </c>
      <c r="J3004" s="27" t="str">
        <f>IF(StockData[[#This Row],[high]]=_xlfn.MAXIFS(StockData[high],StockData[Date],"&lt;="&amp;StockData[[#This Row],[Date]]),"New High","Repeat")</f>
        <v>Repeat</v>
      </c>
      <c r="K3004" s="27" t="str">
        <f>IF(StockData[[#This Row],[Spread]]&lt;5,"Low",IF(StockData[[#This Row],[Spread]]&lt;=15,"Medium","High"))</f>
        <v>Medium</v>
      </c>
      <c r="L3004" s="27" t="str">
        <f>IF(StockData[[#This Row],[Spread]] &gt; AVERAGE(StockData[Spread]) * 1.2, "High", IF(StockData[[#This Row],[Spread]] &lt; AVERAGE(StockData[Spread]) * 0.8, "Low", "Medium"))</f>
        <v>Low</v>
      </c>
      <c r="M3004" s="13">
        <f>(StockData[[#This Row],[close]] - StockData[[#This Row],[open]] )/ StockData[[#This Row],[open]]</f>
        <v>-1.6037033975365773E-2</v>
      </c>
      <c r="N3004" s="27">
        <f>IF(StockData[[#This Row],[change%]] &gt; 0.02, 0.9, IF(StockData[[#This Row],[change%]] &lt; -0.02, -0.9, 0))</f>
        <v>0</v>
      </c>
      <c r="O3004" s="27" t="str">
        <f>IF(StockData[[#This Row],[sentiment score]] &gt; 0.5, "Positive", IF(StockData[[#This Row],[sentiment score]] &lt; -0.5, "Negative", "Neutral"))</f>
        <v>Neutral</v>
      </c>
    </row>
    <row r="3005" spans="1:15" x14ac:dyDescent="0.3">
      <c r="A3005" s="1">
        <v>41472</v>
      </c>
      <c r="B3005" s="2">
        <v>106.52</v>
      </c>
      <c r="C3005" s="2">
        <v>121.62</v>
      </c>
      <c r="D3005" s="2">
        <v>104.5</v>
      </c>
      <c r="E3005" s="2">
        <v>120.25</v>
      </c>
      <c r="F3005" s="2">
        <v>26029000</v>
      </c>
      <c r="G3005" s="27" t="str">
        <f>TEXT(StockData[[#This Row],[Date]],"dddd")</f>
        <v>Wednesday</v>
      </c>
      <c r="H3005" s="27" t="str">
        <f>TEXT(StockData[[#This Row],[Date]],"mmm yyyy")</f>
        <v>Jul 2013</v>
      </c>
      <c r="I3005" s="2">
        <f>StockData[[#This Row],[high]] - StockData[[#This Row],[low]]</f>
        <v>17.120000000000005</v>
      </c>
      <c r="J3005" s="27" t="str">
        <f>IF(StockData[[#This Row],[high]]=_xlfn.MAXIFS(StockData[high],StockData[Date],"&lt;="&amp;StockData[[#This Row],[Date]]),"New High","Repeat")</f>
        <v>Repeat</v>
      </c>
      <c r="K3005" s="27" t="str">
        <f>IF(StockData[[#This Row],[Spread]]&lt;5,"Low",IF(StockData[[#This Row],[Spread]]&lt;=15,"Medium","High"))</f>
        <v>High</v>
      </c>
      <c r="L3005" s="27" t="str">
        <f>IF(StockData[[#This Row],[Spread]] &gt; AVERAGE(StockData[Spread]) * 1.2, "High", IF(StockData[[#This Row],[Spread]] &lt; AVERAGE(StockData[Spread]) * 0.8, "Low", "Medium"))</f>
        <v>High</v>
      </c>
      <c r="M3005" s="13">
        <f>(StockData[[#This Row],[close]] - StockData[[#This Row],[open]] )/ StockData[[#This Row],[open]]</f>
        <v>0.12889598197521596</v>
      </c>
      <c r="N3005" s="27">
        <f>IF(StockData[[#This Row],[change%]] &gt; 0.02, 0.9, IF(StockData[[#This Row],[change%]] &lt; -0.02, -0.9, 0))</f>
        <v>0.9</v>
      </c>
      <c r="O3005" s="27" t="str">
        <f>IF(StockData[[#This Row],[sentiment score]] &gt; 0.5, "Positive", IF(StockData[[#This Row],[sentiment score]] &lt; -0.5, "Negative", "Neutral"))</f>
        <v>Positive</v>
      </c>
    </row>
    <row r="3006" spans="1:15" x14ac:dyDescent="0.3">
      <c r="A3006" s="1">
        <v>41471</v>
      </c>
      <c r="B3006" s="2">
        <v>126.28</v>
      </c>
      <c r="C3006" s="2">
        <v>126.32</v>
      </c>
      <c r="D3006" s="2">
        <v>107.3</v>
      </c>
      <c r="E3006" s="2">
        <v>109.05</v>
      </c>
      <c r="F3006" s="2">
        <v>32371900</v>
      </c>
      <c r="G3006" s="27" t="str">
        <f>TEXT(StockData[[#This Row],[Date]],"dddd")</f>
        <v>Tuesday</v>
      </c>
      <c r="H3006" s="27" t="str">
        <f>TEXT(StockData[[#This Row],[Date]],"mmm yyyy")</f>
        <v>Jul 2013</v>
      </c>
      <c r="I3006" s="2">
        <f>StockData[[#This Row],[high]] - StockData[[#This Row],[low]]</f>
        <v>19.019999999999996</v>
      </c>
      <c r="J3006" s="27" t="str">
        <f>IF(StockData[[#This Row],[high]]=_xlfn.MAXIFS(StockData[high],StockData[Date],"&lt;="&amp;StockData[[#This Row],[Date]]),"New High","Repeat")</f>
        <v>Repeat</v>
      </c>
      <c r="K3006" s="27" t="str">
        <f>IF(StockData[[#This Row],[Spread]]&lt;5,"Low",IF(StockData[[#This Row],[Spread]]&lt;=15,"Medium","High"))</f>
        <v>High</v>
      </c>
      <c r="L3006" s="27" t="str">
        <f>IF(StockData[[#This Row],[Spread]] &gt; AVERAGE(StockData[Spread]) * 1.2, "High", IF(StockData[[#This Row],[Spread]] &lt; AVERAGE(StockData[Spread]) * 0.8, "Low", "Medium"))</f>
        <v>High</v>
      </c>
      <c r="M3006" s="13">
        <f>(StockData[[#This Row],[close]] - StockData[[#This Row],[open]] )/ StockData[[#This Row],[open]]</f>
        <v>-0.13644282546721573</v>
      </c>
      <c r="N3006" s="27">
        <f>IF(StockData[[#This Row],[change%]] &gt; 0.02, 0.9, IF(StockData[[#This Row],[change%]] &lt; -0.02, -0.9, 0))</f>
        <v>-0.9</v>
      </c>
      <c r="O3006" s="27" t="str">
        <f>IF(StockData[[#This Row],[sentiment score]] &gt; 0.5, "Positive", IF(StockData[[#This Row],[sentiment score]] &lt; -0.5, "Negative", "Neutral"))</f>
        <v>Negative</v>
      </c>
    </row>
    <row r="3007" spans="1:15" x14ac:dyDescent="0.3">
      <c r="A3007" s="1">
        <v>41470</v>
      </c>
      <c r="B3007" s="2">
        <v>133.03</v>
      </c>
      <c r="C3007" s="2">
        <v>133.25899999999999</v>
      </c>
      <c r="D3007" s="2">
        <v>126.82</v>
      </c>
      <c r="E3007" s="2">
        <v>127.26</v>
      </c>
      <c r="F3007" s="2">
        <v>9922400</v>
      </c>
      <c r="G3007" s="27" t="str">
        <f>TEXT(StockData[[#This Row],[Date]],"dddd")</f>
        <v>Monday</v>
      </c>
      <c r="H3007" s="27" t="str">
        <f>TEXT(StockData[[#This Row],[Date]],"mmm yyyy")</f>
        <v>Jul 2013</v>
      </c>
      <c r="I3007" s="2">
        <f>StockData[[#This Row],[high]] - StockData[[#This Row],[low]]</f>
        <v>6.438999999999993</v>
      </c>
      <c r="J3007" s="27" t="str">
        <f>IF(StockData[[#This Row],[high]]=_xlfn.MAXIFS(StockData[high],StockData[Date],"&lt;="&amp;StockData[[#This Row],[Date]]),"New High","Repeat")</f>
        <v>New High</v>
      </c>
      <c r="K3007" s="27" t="str">
        <f>IF(StockData[[#This Row],[Spread]]&lt;5,"Low",IF(StockData[[#This Row],[Spread]]&lt;=15,"Medium","High"))</f>
        <v>Medium</v>
      </c>
      <c r="L3007" s="27" t="str">
        <f>IF(StockData[[#This Row],[Spread]] &gt; AVERAGE(StockData[Spread]) * 1.2, "High", IF(StockData[[#This Row],[Spread]] &lt; AVERAGE(StockData[Spread]) * 0.8, "Low", "Medium"))</f>
        <v>Low</v>
      </c>
      <c r="M3007" s="13">
        <f>(StockData[[#This Row],[close]] - StockData[[#This Row],[open]] )/ StockData[[#This Row],[open]]</f>
        <v>-4.3373675110877218E-2</v>
      </c>
      <c r="N3007" s="27">
        <f>IF(StockData[[#This Row],[change%]] &gt; 0.02, 0.9, IF(StockData[[#This Row],[change%]] &lt; -0.02, -0.9, 0))</f>
        <v>-0.9</v>
      </c>
      <c r="O3007" s="27" t="str">
        <f>IF(StockData[[#This Row],[sentiment score]] &gt; 0.5, "Positive", IF(StockData[[#This Row],[sentiment score]] &lt; -0.5, "Negative", "Neutral"))</f>
        <v>Negative</v>
      </c>
    </row>
    <row r="3008" spans="1:15" x14ac:dyDescent="0.3">
      <c r="A3008" s="1">
        <v>41467</v>
      </c>
      <c r="B3008" s="2">
        <v>125.5</v>
      </c>
      <c r="C3008" s="2">
        <v>129.94</v>
      </c>
      <c r="D3008" s="2">
        <v>124.51</v>
      </c>
      <c r="E3008" s="2">
        <v>129.9</v>
      </c>
      <c r="F3008" s="2">
        <v>11344000</v>
      </c>
      <c r="G3008" s="27" t="str">
        <f>TEXT(StockData[[#This Row],[Date]],"dddd")</f>
        <v>Friday</v>
      </c>
      <c r="H3008" s="27" t="str">
        <f>TEXT(StockData[[#This Row],[Date]],"mmm yyyy")</f>
        <v>Jul 2013</v>
      </c>
      <c r="I3008" s="2">
        <f>StockData[[#This Row],[high]] - StockData[[#This Row],[low]]</f>
        <v>5.4299999999999926</v>
      </c>
      <c r="J3008" s="27" t="str">
        <f>IF(StockData[[#This Row],[high]]=_xlfn.MAXIFS(StockData[high],StockData[Date],"&lt;="&amp;StockData[[#This Row],[Date]]),"New High","Repeat")</f>
        <v>New High</v>
      </c>
      <c r="K3008" s="27" t="str">
        <f>IF(StockData[[#This Row],[Spread]]&lt;5,"Low",IF(StockData[[#This Row],[Spread]]&lt;=15,"Medium","High"))</f>
        <v>Medium</v>
      </c>
      <c r="L3008" s="27" t="str">
        <f>IF(StockData[[#This Row],[Spread]] &gt; AVERAGE(StockData[Spread]) * 1.2, "High", IF(StockData[[#This Row],[Spread]] &lt; AVERAGE(StockData[Spread]) * 0.8, "Low", "Medium"))</f>
        <v>Low</v>
      </c>
      <c r="M3008" s="13">
        <f>(StockData[[#This Row],[close]] - StockData[[#This Row],[open]] )/ StockData[[#This Row],[open]]</f>
        <v>3.5059760956175343E-2</v>
      </c>
      <c r="N3008" s="27">
        <f>IF(StockData[[#This Row],[change%]] &gt; 0.02, 0.9, IF(StockData[[#This Row],[change%]] &lt; -0.02, -0.9, 0))</f>
        <v>0.9</v>
      </c>
      <c r="O3008" s="27" t="str">
        <f>IF(StockData[[#This Row],[sentiment score]] &gt; 0.5, "Positive", IF(StockData[[#This Row],[sentiment score]] &lt; -0.5, "Negative", "Neutral"))</f>
        <v>Positive</v>
      </c>
    </row>
    <row r="3009" spans="1:15" x14ac:dyDescent="0.3">
      <c r="A3009" s="1">
        <v>41466</v>
      </c>
      <c r="B3009" s="2">
        <v>124.88</v>
      </c>
      <c r="C3009" s="2">
        <v>126.09</v>
      </c>
      <c r="D3009" s="2">
        <v>122.35</v>
      </c>
      <c r="E3009" s="2">
        <v>125.61</v>
      </c>
      <c r="F3009" s="2">
        <v>7483600</v>
      </c>
      <c r="G3009" s="27" t="str">
        <f>TEXT(StockData[[#This Row],[Date]],"dddd")</f>
        <v>Thursday</v>
      </c>
      <c r="H3009" s="27" t="str">
        <f>TEXT(StockData[[#This Row],[Date]],"mmm yyyy")</f>
        <v>Jul 2013</v>
      </c>
      <c r="I3009" s="2">
        <f>StockData[[#This Row],[high]] - StockData[[#This Row],[low]]</f>
        <v>3.7400000000000091</v>
      </c>
      <c r="J3009" s="27" t="str">
        <f>IF(StockData[[#This Row],[high]]=_xlfn.MAXIFS(StockData[high],StockData[Date],"&lt;="&amp;StockData[[#This Row],[Date]]),"New High","Repeat")</f>
        <v>New High</v>
      </c>
      <c r="K3009" s="27" t="str">
        <f>IF(StockData[[#This Row],[Spread]]&lt;5,"Low",IF(StockData[[#This Row],[Spread]]&lt;=15,"Medium","High"))</f>
        <v>Low</v>
      </c>
      <c r="L3009" s="27" t="str">
        <f>IF(StockData[[#This Row],[Spread]] &gt; AVERAGE(StockData[Spread]) * 1.2, "High", IF(StockData[[#This Row],[Spread]] &lt; AVERAGE(StockData[Spread]) * 0.8, "Low", "Medium"))</f>
        <v>Low</v>
      </c>
      <c r="M3009" s="13">
        <f>(StockData[[#This Row],[close]] - StockData[[#This Row],[open]] )/ StockData[[#This Row],[open]]</f>
        <v>5.8456117873158554E-3</v>
      </c>
      <c r="N3009" s="27">
        <f>IF(StockData[[#This Row],[change%]] &gt; 0.02, 0.9, IF(StockData[[#This Row],[change%]] &lt; -0.02, -0.9, 0))</f>
        <v>0</v>
      </c>
      <c r="O3009" s="27" t="str">
        <f>IF(StockData[[#This Row],[sentiment score]] &gt; 0.5, "Positive", IF(StockData[[#This Row],[sentiment score]] &lt; -0.5, "Negative", "Neutral"))</f>
        <v>Neutral</v>
      </c>
    </row>
    <row r="3010" spans="1:15" x14ac:dyDescent="0.3">
      <c r="A3010" s="1">
        <v>41465</v>
      </c>
      <c r="B3010" s="2">
        <v>123.19</v>
      </c>
      <c r="C3010" s="2">
        <v>123.25</v>
      </c>
      <c r="D3010" s="2">
        <v>120.79</v>
      </c>
      <c r="E3010" s="2">
        <v>122.27</v>
      </c>
      <c r="F3010" s="2">
        <v>5600100</v>
      </c>
      <c r="G3010" s="27" t="str">
        <f>TEXT(StockData[[#This Row],[Date]],"dddd")</f>
        <v>Wednesday</v>
      </c>
      <c r="H3010" s="27" t="str">
        <f>TEXT(StockData[[#This Row],[Date]],"mmm yyyy")</f>
        <v>Jul 2013</v>
      </c>
      <c r="I3010" s="2">
        <f>StockData[[#This Row],[high]] - StockData[[#This Row],[low]]</f>
        <v>2.4599999999999937</v>
      </c>
      <c r="J3010" s="27" t="str">
        <f>IF(StockData[[#This Row],[high]]=_xlfn.MAXIFS(StockData[high],StockData[Date],"&lt;="&amp;StockData[[#This Row],[Date]]),"New High","Repeat")</f>
        <v>Repeat</v>
      </c>
      <c r="K3010" s="27" t="str">
        <f>IF(StockData[[#This Row],[Spread]]&lt;5,"Low",IF(StockData[[#This Row],[Spread]]&lt;=15,"Medium","High"))</f>
        <v>Low</v>
      </c>
      <c r="L3010" s="27" t="str">
        <f>IF(StockData[[#This Row],[Spread]] &gt; AVERAGE(StockData[Spread]) * 1.2, "High", IF(StockData[[#This Row],[Spread]] &lt; AVERAGE(StockData[Spread]) * 0.8, "Low", "Medium"))</f>
        <v>Low</v>
      </c>
      <c r="M3010" s="13">
        <f>(StockData[[#This Row],[close]] - StockData[[#This Row],[open]] )/ StockData[[#This Row],[open]]</f>
        <v>-7.4681386476175152E-3</v>
      </c>
      <c r="N3010" s="27">
        <f>IF(StockData[[#This Row],[change%]] &gt; 0.02, 0.9, IF(StockData[[#This Row],[change%]] &lt; -0.02, -0.9, 0))</f>
        <v>0</v>
      </c>
      <c r="O3010" s="27" t="str">
        <f>IF(StockData[[#This Row],[sentiment score]] &gt; 0.5, "Positive", IF(StockData[[#This Row],[sentiment score]] &lt; -0.5, "Negative", "Neutral"))</f>
        <v>Neutral</v>
      </c>
    </row>
    <row r="3011" spans="1:15" x14ac:dyDescent="0.3">
      <c r="A3011" s="1">
        <v>41464</v>
      </c>
      <c r="B3011" s="2">
        <v>124.64</v>
      </c>
      <c r="C3011" s="2">
        <v>125.32</v>
      </c>
      <c r="D3011" s="2">
        <v>121.91</v>
      </c>
      <c r="E3011" s="2">
        <v>123.45</v>
      </c>
      <c r="F3011" s="2">
        <v>8603300</v>
      </c>
      <c r="G3011" s="27" t="str">
        <f>TEXT(StockData[[#This Row],[Date]],"dddd")</f>
        <v>Tuesday</v>
      </c>
      <c r="H3011" s="27" t="str">
        <f>TEXT(StockData[[#This Row],[Date]],"mmm yyyy")</f>
        <v>Jul 2013</v>
      </c>
      <c r="I3011" s="2">
        <f>StockData[[#This Row],[high]] - StockData[[#This Row],[low]]</f>
        <v>3.4099999999999966</v>
      </c>
      <c r="J3011" s="27" t="str">
        <f>IF(StockData[[#This Row],[high]]=_xlfn.MAXIFS(StockData[high],StockData[Date],"&lt;="&amp;StockData[[#This Row],[Date]]),"New High","Repeat")</f>
        <v>New High</v>
      </c>
      <c r="K3011" s="27" t="str">
        <f>IF(StockData[[#This Row],[Spread]]&lt;5,"Low",IF(StockData[[#This Row],[Spread]]&lt;=15,"Medium","High"))</f>
        <v>Low</v>
      </c>
      <c r="L3011" s="27" t="str">
        <f>IF(StockData[[#This Row],[Spread]] &gt; AVERAGE(StockData[Spread]) * 1.2, "High", IF(StockData[[#This Row],[Spread]] &lt; AVERAGE(StockData[Spread]) * 0.8, "Low", "Medium"))</f>
        <v>Low</v>
      </c>
      <c r="M3011" s="13">
        <f>(StockData[[#This Row],[close]] - StockData[[#This Row],[open]] )/ StockData[[#This Row],[open]]</f>
        <v>-9.5474967907573632E-3</v>
      </c>
      <c r="N3011" s="27">
        <f>IF(StockData[[#This Row],[change%]] &gt; 0.02, 0.9, IF(StockData[[#This Row],[change%]] &lt; -0.02, -0.9, 0))</f>
        <v>0</v>
      </c>
      <c r="O3011" s="27" t="str">
        <f>IF(StockData[[#This Row],[sentiment score]] &gt; 0.5, "Positive", IF(StockData[[#This Row],[sentiment score]] &lt; -0.5, "Negative", "Neutral"))</f>
        <v>Neutral</v>
      </c>
    </row>
    <row r="3012" spans="1:15" x14ac:dyDescent="0.3">
      <c r="A3012" s="1">
        <v>41463</v>
      </c>
      <c r="B3012" s="2">
        <v>121.37</v>
      </c>
      <c r="C3012" s="2">
        <v>122.1799</v>
      </c>
      <c r="D3012" s="2">
        <v>118.82</v>
      </c>
      <c r="E3012" s="2">
        <v>121.61</v>
      </c>
      <c r="F3012" s="2">
        <v>7814200</v>
      </c>
      <c r="G3012" s="27" t="str">
        <f>TEXT(StockData[[#This Row],[Date]],"dddd")</f>
        <v>Monday</v>
      </c>
      <c r="H3012" s="27" t="str">
        <f>TEXT(StockData[[#This Row],[Date]],"mmm yyyy")</f>
        <v>Jul 2013</v>
      </c>
      <c r="I3012" s="2">
        <f>StockData[[#This Row],[high]] - StockData[[#This Row],[low]]</f>
        <v>3.3599000000000103</v>
      </c>
      <c r="J3012" s="27" t="str">
        <f>IF(StockData[[#This Row],[high]]=_xlfn.MAXIFS(StockData[high],StockData[Date],"&lt;="&amp;StockData[[#This Row],[Date]]),"New High","Repeat")</f>
        <v>New High</v>
      </c>
      <c r="K3012" s="27" t="str">
        <f>IF(StockData[[#This Row],[Spread]]&lt;5,"Low",IF(StockData[[#This Row],[Spread]]&lt;=15,"Medium","High"))</f>
        <v>Low</v>
      </c>
      <c r="L3012" s="27" t="str">
        <f>IF(StockData[[#This Row],[Spread]] &gt; AVERAGE(StockData[Spread]) * 1.2, "High", IF(StockData[[#This Row],[Spread]] &lt; AVERAGE(StockData[Spread]) * 0.8, "Low", "Medium"))</f>
        <v>Low</v>
      </c>
      <c r="M3012" s="13">
        <f>(StockData[[#This Row],[close]] - StockData[[#This Row],[open]] )/ StockData[[#This Row],[open]]</f>
        <v>1.9774244047128194E-3</v>
      </c>
      <c r="N3012" s="27">
        <f>IF(StockData[[#This Row],[change%]] &gt; 0.02, 0.9, IF(StockData[[#This Row],[change%]] &lt; -0.02, -0.9, 0))</f>
        <v>0</v>
      </c>
      <c r="O3012" s="27" t="str">
        <f>IF(StockData[[#This Row],[sentiment score]] &gt; 0.5, "Positive", IF(StockData[[#This Row],[sentiment score]] &lt; -0.5, "Negative", "Neutral"))</f>
        <v>Neutral</v>
      </c>
    </row>
    <row r="3013" spans="1:15" x14ac:dyDescent="0.3">
      <c r="A3013" s="1">
        <v>41460</v>
      </c>
      <c r="B3013" s="2">
        <v>118.32</v>
      </c>
      <c r="C3013" s="2">
        <v>120.28</v>
      </c>
      <c r="D3013" s="2">
        <v>115.7</v>
      </c>
      <c r="E3013" s="2">
        <v>120.09</v>
      </c>
      <c r="F3013" s="2">
        <v>6818700</v>
      </c>
      <c r="G3013" s="27" t="str">
        <f>TEXT(StockData[[#This Row],[Date]],"dddd")</f>
        <v>Friday</v>
      </c>
      <c r="H3013" s="27" t="str">
        <f>TEXT(StockData[[#This Row],[Date]],"mmm yyyy")</f>
        <v>Jul 2013</v>
      </c>
      <c r="I3013" s="2">
        <f>StockData[[#This Row],[high]] - StockData[[#This Row],[low]]</f>
        <v>4.5799999999999983</v>
      </c>
      <c r="J3013" s="27" t="str">
        <f>IF(StockData[[#This Row],[high]]=_xlfn.MAXIFS(StockData[high],StockData[Date],"&lt;="&amp;StockData[[#This Row],[Date]]),"New High","Repeat")</f>
        <v>Repeat</v>
      </c>
      <c r="K3013" s="27" t="str">
        <f>IF(StockData[[#This Row],[Spread]]&lt;5,"Low",IF(StockData[[#This Row],[Spread]]&lt;=15,"Medium","High"))</f>
        <v>Low</v>
      </c>
      <c r="L3013" s="27" t="str">
        <f>IF(StockData[[#This Row],[Spread]] &gt; AVERAGE(StockData[Spread]) * 1.2, "High", IF(StockData[[#This Row],[Spread]] &lt; AVERAGE(StockData[Spread]) * 0.8, "Low", "Medium"))</f>
        <v>Low</v>
      </c>
      <c r="M3013" s="13">
        <f>(StockData[[#This Row],[close]] - StockData[[#This Row],[open]] )/ StockData[[#This Row],[open]]</f>
        <v>1.4959432048681628E-2</v>
      </c>
      <c r="N3013" s="27">
        <f>IF(StockData[[#This Row],[change%]] &gt; 0.02, 0.9, IF(StockData[[#This Row],[change%]] &lt; -0.02, -0.9, 0))</f>
        <v>0</v>
      </c>
      <c r="O3013" s="27" t="str">
        <f>IF(StockData[[#This Row],[sentiment score]] &gt; 0.5, "Positive", IF(StockData[[#This Row],[sentiment score]] &lt; -0.5, "Negative", "Neutral"))</f>
        <v>Neutral</v>
      </c>
    </row>
    <row r="3014" spans="1:15" x14ac:dyDescent="0.3">
      <c r="A3014" s="1">
        <v>41458</v>
      </c>
      <c r="B3014" s="2">
        <v>118</v>
      </c>
      <c r="C3014" s="2">
        <v>119.25</v>
      </c>
      <c r="D3014" s="2">
        <v>114.27</v>
      </c>
      <c r="E3014" s="2">
        <v>115.24</v>
      </c>
      <c r="F3014" s="2">
        <v>4806700</v>
      </c>
      <c r="G3014" s="27" t="str">
        <f>TEXT(StockData[[#This Row],[Date]],"dddd")</f>
        <v>Wednesday</v>
      </c>
      <c r="H3014" s="27" t="str">
        <f>TEXT(StockData[[#This Row],[Date]],"mmm yyyy")</f>
        <v>Jul 2013</v>
      </c>
      <c r="I3014" s="2">
        <f>StockData[[#This Row],[high]] - StockData[[#This Row],[low]]</f>
        <v>4.980000000000004</v>
      </c>
      <c r="J3014" s="27" t="str">
        <f>IF(StockData[[#This Row],[high]]=_xlfn.MAXIFS(StockData[high],StockData[Date],"&lt;="&amp;StockData[[#This Row],[Date]]),"New High","Repeat")</f>
        <v>Repeat</v>
      </c>
      <c r="K3014" s="27" t="str">
        <f>IF(StockData[[#This Row],[Spread]]&lt;5,"Low",IF(StockData[[#This Row],[Spread]]&lt;=15,"Medium","High"))</f>
        <v>Low</v>
      </c>
      <c r="L3014" s="27" t="str">
        <f>IF(StockData[[#This Row],[Spread]] &gt; AVERAGE(StockData[Spread]) * 1.2, "High", IF(StockData[[#This Row],[Spread]] &lt; AVERAGE(StockData[Spread]) * 0.8, "Low", "Medium"))</f>
        <v>Low</v>
      </c>
      <c r="M3014" s="13">
        <f>(StockData[[#This Row],[close]] - StockData[[#This Row],[open]] )/ StockData[[#This Row],[open]]</f>
        <v>-2.338983050847462E-2</v>
      </c>
      <c r="N3014" s="27">
        <f>IF(StockData[[#This Row],[change%]] &gt; 0.02, 0.9, IF(StockData[[#This Row],[change%]] &lt; -0.02, -0.9, 0))</f>
        <v>-0.9</v>
      </c>
      <c r="O3014" s="27" t="str">
        <f>IF(StockData[[#This Row],[sentiment score]] &gt; 0.5, "Positive", IF(StockData[[#This Row],[sentiment score]] &lt; -0.5, "Negative", "Neutral"))</f>
        <v>Negative</v>
      </c>
    </row>
    <row r="3015" spans="1:15" x14ac:dyDescent="0.3">
      <c r="A3015" s="1">
        <v>41457</v>
      </c>
      <c r="B3015" s="2">
        <v>118.255</v>
      </c>
      <c r="C3015" s="2">
        <v>121.89</v>
      </c>
      <c r="D3015" s="2">
        <v>115.5</v>
      </c>
      <c r="E3015" s="2">
        <v>117.82</v>
      </c>
      <c r="F3015" s="2">
        <v>12064100</v>
      </c>
      <c r="G3015" s="27" t="str">
        <f>TEXT(StockData[[#This Row],[Date]],"dddd")</f>
        <v>Tuesday</v>
      </c>
      <c r="H3015" s="27" t="str">
        <f>TEXT(StockData[[#This Row],[Date]],"mmm yyyy")</f>
        <v>Jul 2013</v>
      </c>
      <c r="I3015" s="2">
        <f>StockData[[#This Row],[high]] - StockData[[#This Row],[low]]</f>
        <v>6.3900000000000006</v>
      </c>
      <c r="J3015" s="27" t="str">
        <f>IF(StockData[[#This Row],[high]]=_xlfn.MAXIFS(StockData[high],StockData[Date],"&lt;="&amp;StockData[[#This Row],[Date]]),"New High","Repeat")</f>
        <v>New High</v>
      </c>
      <c r="K3015" s="27" t="str">
        <f>IF(StockData[[#This Row],[Spread]]&lt;5,"Low",IF(StockData[[#This Row],[Spread]]&lt;=15,"Medium","High"))</f>
        <v>Medium</v>
      </c>
      <c r="L3015" s="27" t="str">
        <f>IF(StockData[[#This Row],[Spread]] &gt; AVERAGE(StockData[Spread]) * 1.2, "High", IF(StockData[[#This Row],[Spread]] &lt; AVERAGE(StockData[Spread]) * 0.8, "Low", "Medium"))</f>
        <v>Low</v>
      </c>
      <c r="M3015" s="13">
        <f>(StockData[[#This Row],[close]] - StockData[[#This Row],[open]] )/ StockData[[#This Row],[open]]</f>
        <v>-3.6784913957126743E-3</v>
      </c>
      <c r="N3015" s="27">
        <f>IF(StockData[[#This Row],[change%]] &gt; 0.02, 0.9, IF(StockData[[#This Row],[change%]] &lt; -0.02, -0.9, 0))</f>
        <v>0</v>
      </c>
      <c r="O3015" s="27" t="str">
        <f>IF(StockData[[#This Row],[sentiment score]] &gt; 0.5, "Positive", IF(StockData[[#This Row],[sentiment score]] &lt; -0.5, "Negative", "Neutral"))</f>
        <v>Neutral</v>
      </c>
    </row>
    <row r="3016" spans="1:15" x14ac:dyDescent="0.3">
      <c r="A3016" s="1">
        <v>41456</v>
      </c>
      <c r="B3016" s="2">
        <v>109.36</v>
      </c>
      <c r="C3016" s="2">
        <v>117.77</v>
      </c>
      <c r="D3016" s="2">
        <v>109.15</v>
      </c>
      <c r="E3016" s="2">
        <v>117.179</v>
      </c>
      <c r="F3016" s="2">
        <v>10903600</v>
      </c>
      <c r="G3016" s="27" t="str">
        <f>TEXT(StockData[[#This Row],[Date]],"dddd")</f>
        <v>Monday</v>
      </c>
      <c r="H3016" s="27" t="str">
        <f>TEXT(StockData[[#This Row],[Date]],"mmm yyyy")</f>
        <v>Jul 2013</v>
      </c>
      <c r="I3016" s="2">
        <f>StockData[[#This Row],[high]] - StockData[[#This Row],[low]]</f>
        <v>8.6199999999999903</v>
      </c>
      <c r="J3016" s="27" t="str">
        <f>IF(StockData[[#This Row],[high]]=_xlfn.MAXIFS(StockData[high],StockData[Date],"&lt;="&amp;StockData[[#This Row],[Date]]),"New High","Repeat")</f>
        <v>New High</v>
      </c>
      <c r="K3016" s="27" t="str">
        <f>IF(StockData[[#This Row],[Spread]]&lt;5,"Low",IF(StockData[[#This Row],[Spread]]&lt;=15,"Medium","High"))</f>
        <v>Medium</v>
      </c>
      <c r="L3016" s="27" t="str">
        <f>IF(StockData[[#This Row],[Spread]] &gt; AVERAGE(StockData[Spread]) * 1.2, "High", IF(StockData[[#This Row],[Spread]] &lt; AVERAGE(StockData[Spread]) * 0.8, "Low", "Medium"))</f>
        <v>Low</v>
      </c>
      <c r="M3016" s="13">
        <f>(StockData[[#This Row],[close]] - StockData[[#This Row],[open]] )/ StockData[[#This Row],[open]]</f>
        <v>7.1497805413313853E-2</v>
      </c>
      <c r="N3016" s="27">
        <f>IF(StockData[[#This Row],[change%]] &gt; 0.02, 0.9, IF(StockData[[#This Row],[change%]] &lt; -0.02, -0.9, 0))</f>
        <v>0.9</v>
      </c>
      <c r="O3016" s="27" t="str">
        <f>IF(StockData[[#This Row],[sentiment score]] &gt; 0.5, "Positive", IF(StockData[[#This Row],[sentiment score]] &lt; -0.5, "Negative", "Neutral"))</f>
        <v>Positive</v>
      </c>
    </row>
    <row r="3017" spans="1:15" x14ac:dyDescent="0.3">
      <c r="A3017" s="1">
        <v>41453</v>
      </c>
      <c r="B3017" s="2">
        <v>108.57</v>
      </c>
      <c r="C3017" s="2">
        <v>109.44</v>
      </c>
      <c r="D3017" s="2">
        <v>106.71</v>
      </c>
      <c r="E3017" s="2">
        <v>107.36</v>
      </c>
      <c r="F3017" s="2">
        <v>5748600</v>
      </c>
      <c r="G3017" s="27" t="str">
        <f>TEXT(StockData[[#This Row],[Date]],"dddd")</f>
        <v>Friday</v>
      </c>
      <c r="H3017" s="27" t="str">
        <f>TEXT(StockData[[#This Row],[Date]],"mmm yyyy")</f>
        <v>Jun 2013</v>
      </c>
      <c r="I3017" s="2">
        <f>StockData[[#This Row],[high]] - StockData[[#This Row],[low]]</f>
        <v>2.730000000000004</v>
      </c>
      <c r="J3017" s="27" t="str">
        <f>IF(StockData[[#This Row],[high]]=_xlfn.MAXIFS(StockData[high],StockData[Date],"&lt;="&amp;StockData[[#This Row],[Date]]),"New High","Repeat")</f>
        <v>Repeat</v>
      </c>
      <c r="K3017" s="27" t="str">
        <f>IF(StockData[[#This Row],[Spread]]&lt;5,"Low",IF(StockData[[#This Row],[Spread]]&lt;=15,"Medium","High"))</f>
        <v>Low</v>
      </c>
      <c r="L3017" s="27" t="str">
        <f>IF(StockData[[#This Row],[Spread]] &gt; AVERAGE(StockData[Spread]) * 1.2, "High", IF(StockData[[#This Row],[Spread]] &lt; AVERAGE(StockData[Spread]) * 0.8, "Low", "Medium"))</f>
        <v>Low</v>
      </c>
      <c r="M3017" s="13">
        <f>(StockData[[#This Row],[close]] - StockData[[#This Row],[open]] )/ StockData[[#This Row],[open]]</f>
        <v>-1.1144883485308961E-2</v>
      </c>
      <c r="N3017" s="27">
        <f>IF(StockData[[#This Row],[change%]] &gt; 0.02, 0.9, IF(StockData[[#This Row],[change%]] &lt; -0.02, -0.9, 0))</f>
        <v>0</v>
      </c>
      <c r="O3017" s="27" t="str">
        <f>IF(StockData[[#This Row],[sentiment score]] &gt; 0.5, "Positive", IF(StockData[[#This Row],[sentiment score]] &lt; -0.5, "Negative", "Neutral"))</f>
        <v>Neutral</v>
      </c>
    </row>
    <row r="3018" spans="1:15" x14ac:dyDescent="0.3">
      <c r="A3018" s="1">
        <v>41452</v>
      </c>
      <c r="B3018" s="2">
        <v>106.75</v>
      </c>
      <c r="C3018" s="2">
        <v>110.25</v>
      </c>
      <c r="D3018" s="2">
        <v>106.13200000000001</v>
      </c>
      <c r="E3018" s="2">
        <v>109.25</v>
      </c>
      <c r="F3018" s="2">
        <v>8744900</v>
      </c>
      <c r="G3018" s="27" t="str">
        <f>TEXT(StockData[[#This Row],[Date]],"dddd")</f>
        <v>Thursday</v>
      </c>
      <c r="H3018" s="27" t="str">
        <f>TEXT(StockData[[#This Row],[Date]],"mmm yyyy")</f>
        <v>Jun 2013</v>
      </c>
      <c r="I3018" s="2">
        <f>StockData[[#This Row],[high]] - StockData[[#This Row],[low]]</f>
        <v>4.117999999999995</v>
      </c>
      <c r="J3018" s="27" t="str">
        <f>IF(StockData[[#This Row],[high]]=_xlfn.MAXIFS(StockData[high],StockData[Date],"&lt;="&amp;StockData[[#This Row],[Date]]),"New High","Repeat")</f>
        <v>Repeat</v>
      </c>
      <c r="K3018" s="27" t="str">
        <f>IF(StockData[[#This Row],[Spread]]&lt;5,"Low",IF(StockData[[#This Row],[Spread]]&lt;=15,"Medium","High"))</f>
        <v>Low</v>
      </c>
      <c r="L3018" s="27" t="str">
        <f>IF(StockData[[#This Row],[Spread]] &gt; AVERAGE(StockData[Spread]) * 1.2, "High", IF(StockData[[#This Row],[Spread]] &lt; AVERAGE(StockData[Spread]) * 0.8, "Low", "Medium"))</f>
        <v>Low</v>
      </c>
      <c r="M3018" s="13">
        <f>(StockData[[#This Row],[close]] - StockData[[#This Row],[open]] )/ StockData[[#This Row],[open]]</f>
        <v>2.3419203747072601E-2</v>
      </c>
      <c r="N3018" s="27">
        <f>IF(StockData[[#This Row],[change%]] &gt; 0.02, 0.9, IF(StockData[[#This Row],[change%]] &lt; -0.02, -0.9, 0))</f>
        <v>0.9</v>
      </c>
      <c r="O3018" s="27" t="str">
        <f>IF(StockData[[#This Row],[sentiment score]] &gt; 0.5, "Positive", IF(StockData[[#This Row],[sentiment score]] &lt; -0.5, "Negative", "Neutral"))</f>
        <v>Positive</v>
      </c>
    </row>
    <row r="3019" spans="1:15" x14ac:dyDescent="0.3">
      <c r="A3019" s="1">
        <v>41451</v>
      </c>
      <c r="B3019" s="2">
        <v>103.8</v>
      </c>
      <c r="C3019" s="2">
        <v>105.8699</v>
      </c>
      <c r="D3019" s="2">
        <v>102.66</v>
      </c>
      <c r="E3019" s="2">
        <v>105.72</v>
      </c>
      <c r="F3019" s="2">
        <v>6602600</v>
      </c>
      <c r="G3019" s="27" t="str">
        <f>TEXT(StockData[[#This Row],[Date]],"dddd")</f>
        <v>Wednesday</v>
      </c>
      <c r="H3019" s="27" t="str">
        <f>TEXT(StockData[[#This Row],[Date]],"mmm yyyy")</f>
        <v>Jun 2013</v>
      </c>
      <c r="I3019" s="2">
        <f>StockData[[#This Row],[high]] - StockData[[#This Row],[low]]</f>
        <v>3.2099000000000046</v>
      </c>
      <c r="J3019" s="27" t="str">
        <f>IF(StockData[[#This Row],[high]]=_xlfn.MAXIFS(StockData[high],StockData[Date],"&lt;="&amp;StockData[[#This Row],[Date]]),"New High","Repeat")</f>
        <v>Repeat</v>
      </c>
      <c r="K3019" s="27" t="str">
        <f>IF(StockData[[#This Row],[Spread]]&lt;5,"Low",IF(StockData[[#This Row],[Spread]]&lt;=15,"Medium","High"))</f>
        <v>Low</v>
      </c>
      <c r="L3019" s="27" t="str">
        <f>IF(StockData[[#This Row],[Spread]] &gt; AVERAGE(StockData[Spread]) * 1.2, "High", IF(StockData[[#This Row],[Spread]] &lt; AVERAGE(StockData[Spread]) * 0.8, "Low", "Medium"))</f>
        <v>Low</v>
      </c>
      <c r="M3019" s="13">
        <f>(StockData[[#This Row],[close]] - StockData[[#This Row],[open]] )/ StockData[[#This Row],[open]]</f>
        <v>1.8497109826589614E-2</v>
      </c>
      <c r="N3019" s="27">
        <f>IF(StockData[[#This Row],[change%]] &gt; 0.02, 0.9, IF(StockData[[#This Row],[change%]] &lt; -0.02, -0.9, 0))</f>
        <v>0</v>
      </c>
      <c r="O3019" s="27" t="str">
        <f>IF(StockData[[#This Row],[sentiment score]] &gt; 0.5, "Positive", IF(StockData[[#This Row],[sentiment score]] &lt; -0.5, "Negative", "Neutral"))</f>
        <v>Neutral</v>
      </c>
    </row>
    <row r="3020" spans="1:15" x14ac:dyDescent="0.3">
      <c r="A3020" s="1">
        <v>41450</v>
      </c>
      <c r="B3020" s="2">
        <v>103.1</v>
      </c>
      <c r="C3020" s="2">
        <v>104.2</v>
      </c>
      <c r="D3020" s="2">
        <v>100.55</v>
      </c>
      <c r="E3020" s="2">
        <v>102.4</v>
      </c>
      <c r="F3020" s="2">
        <v>5848700</v>
      </c>
      <c r="G3020" s="27" t="str">
        <f>TEXT(StockData[[#This Row],[Date]],"dddd")</f>
        <v>Tuesday</v>
      </c>
      <c r="H3020" s="27" t="str">
        <f>TEXT(StockData[[#This Row],[Date]],"mmm yyyy")</f>
        <v>Jun 2013</v>
      </c>
      <c r="I3020" s="2">
        <f>StockData[[#This Row],[high]] - StockData[[#This Row],[low]]</f>
        <v>3.6500000000000057</v>
      </c>
      <c r="J3020" s="27" t="str">
        <f>IF(StockData[[#This Row],[high]]=_xlfn.MAXIFS(StockData[high],StockData[Date],"&lt;="&amp;StockData[[#This Row],[Date]]),"New High","Repeat")</f>
        <v>Repeat</v>
      </c>
      <c r="K3020" s="27" t="str">
        <f>IF(StockData[[#This Row],[Spread]]&lt;5,"Low",IF(StockData[[#This Row],[Spread]]&lt;=15,"Medium","High"))</f>
        <v>Low</v>
      </c>
      <c r="L3020" s="27" t="str">
        <f>IF(StockData[[#This Row],[Spread]] &gt; AVERAGE(StockData[Spread]) * 1.2, "High", IF(StockData[[#This Row],[Spread]] &lt; AVERAGE(StockData[Spread]) * 0.8, "Low", "Medium"))</f>
        <v>Low</v>
      </c>
      <c r="M3020" s="13">
        <f>(StockData[[#This Row],[close]] - StockData[[#This Row],[open]] )/ StockData[[#This Row],[open]]</f>
        <v>-6.7895247332685612E-3</v>
      </c>
      <c r="N3020" s="27">
        <f>IF(StockData[[#This Row],[change%]] &gt; 0.02, 0.9, IF(StockData[[#This Row],[change%]] &lt; -0.02, -0.9, 0))</f>
        <v>0</v>
      </c>
      <c r="O3020" s="27" t="str">
        <f>IF(StockData[[#This Row],[sentiment score]] &gt; 0.5, "Positive", IF(StockData[[#This Row],[sentiment score]] &lt; -0.5, "Negative", "Neutral"))</f>
        <v>Neutral</v>
      </c>
    </row>
    <row r="3021" spans="1:15" x14ac:dyDescent="0.3">
      <c r="A3021" s="1">
        <v>41449</v>
      </c>
      <c r="B3021" s="2">
        <v>96.5</v>
      </c>
      <c r="C3021" s="2">
        <v>102.87</v>
      </c>
      <c r="D3021" s="2">
        <v>95.3</v>
      </c>
      <c r="E3021" s="2">
        <v>101.49</v>
      </c>
      <c r="F3021" s="2">
        <v>7119800</v>
      </c>
      <c r="G3021" s="27" t="str">
        <f>TEXT(StockData[[#This Row],[Date]],"dddd")</f>
        <v>Monday</v>
      </c>
      <c r="H3021" s="27" t="str">
        <f>TEXT(StockData[[#This Row],[Date]],"mmm yyyy")</f>
        <v>Jun 2013</v>
      </c>
      <c r="I3021" s="2">
        <f>StockData[[#This Row],[high]] - StockData[[#This Row],[low]]</f>
        <v>7.5700000000000074</v>
      </c>
      <c r="J3021" s="27" t="str">
        <f>IF(StockData[[#This Row],[high]]=_xlfn.MAXIFS(StockData[high],StockData[Date],"&lt;="&amp;StockData[[#This Row],[Date]]),"New High","Repeat")</f>
        <v>Repeat</v>
      </c>
      <c r="K3021" s="27" t="str">
        <f>IF(StockData[[#This Row],[Spread]]&lt;5,"Low",IF(StockData[[#This Row],[Spread]]&lt;=15,"Medium","High"))</f>
        <v>Medium</v>
      </c>
      <c r="L3021" s="27" t="str">
        <f>IF(StockData[[#This Row],[Spread]] &gt; AVERAGE(StockData[Spread]) * 1.2, "High", IF(StockData[[#This Row],[Spread]] &lt; AVERAGE(StockData[Spread]) * 0.8, "Low", "Medium"))</f>
        <v>Low</v>
      </c>
      <c r="M3021" s="13">
        <f>(StockData[[#This Row],[close]] - StockData[[#This Row],[open]] )/ StockData[[#This Row],[open]]</f>
        <v>5.1709844559585438E-2</v>
      </c>
      <c r="N3021" s="27">
        <f>IF(StockData[[#This Row],[change%]] &gt; 0.02, 0.9, IF(StockData[[#This Row],[change%]] &lt; -0.02, -0.9, 0))</f>
        <v>0.9</v>
      </c>
      <c r="O3021" s="27" t="str">
        <f>IF(StockData[[#This Row],[sentiment score]] &gt; 0.5, "Positive", IF(StockData[[#This Row],[sentiment score]] &lt; -0.5, "Negative", "Neutral"))</f>
        <v>Positive</v>
      </c>
    </row>
    <row r="3022" spans="1:15" x14ac:dyDescent="0.3">
      <c r="A3022" s="1">
        <v>41446</v>
      </c>
      <c r="B3022" s="2">
        <v>103.7</v>
      </c>
      <c r="C3022" s="2">
        <v>103.7</v>
      </c>
      <c r="D3022" s="2">
        <v>97.5</v>
      </c>
      <c r="E3022" s="2">
        <v>99.55</v>
      </c>
      <c r="F3022" s="2">
        <v>11718600</v>
      </c>
      <c r="G3022" s="27" t="str">
        <f>TEXT(StockData[[#This Row],[Date]],"dddd")</f>
        <v>Friday</v>
      </c>
      <c r="H3022" s="27" t="str">
        <f>TEXT(StockData[[#This Row],[Date]],"mmm yyyy")</f>
        <v>Jun 2013</v>
      </c>
      <c r="I3022" s="2">
        <f>StockData[[#This Row],[high]] - StockData[[#This Row],[low]]</f>
        <v>6.2000000000000028</v>
      </c>
      <c r="J3022" s="27" t="str">
        <f>IF(StockData[[#This Row],[high]]=_xlfn.MAXIFS(StockData[high],StockData[Date],"&lt;="&amp;StockData[[#This Row],[Date]]),"New High","Repeat")</f>
        <v>Repeat</v>
      </c>
      <c r="K3022" s="27" t="str">
        <f>IF(StockData[[#This Row],[Spread]]&lt;5,"Low",IF(StockData[[#This Row],[Spread]]&lt;=15,"Medium","High"))</f>
        <v>Medium</v>
      </c>
      <c r="L3022" s="27" t="str">
        <f>IF(StockData[[#This Row],[Spread]] &gt; AVERAGE(StockData[Spread]) * 1.2, "High", IF(StockData[[#This Row],[Spread]] &lt; AVERAGE(StockData[Spread]) * 0.8, "Low", "Medium"))</f>
        <v>Low</v>
      </c>
      <c r="M3022" s="13">
        <f>(StockData[[#This Row],[close]] - StockData[[#This Row],[open]] )/ StockData[[#This Row],[open]]</f>
        <v>-4.0019286403085878E-2</v>
      </c>
      <c r="N3022" s="27">
        <f>IF(StockData[[#This Row],[change%]] &gt; 0.02, 0.9, IF(StockData[[#This Row],[change%]] &lt; -0.02, -0.9, 0))</f>
        <v>-0.9</v>
      </c>
      <c r="O3022" s="27" t="str">
        <f>IF(StockData[[#This Row],[sentiment score]] &gt; 0.5, "Positive", IF(StockData[[#This Row],[sentiment score]] &lt; -0.5, "Negative", "Neutral"))</f>
        <v>Negative</v>
      </c>
    </row>
    <row r="3023" spans="1:15" x14ac:dyDescent="0.3">
      <c r="A3023" s="1">
        <v>41445</v>
      </c>
      <c r="B3023" s="2">
        <v>104.65</v>
      </c>
      <c r="C3023" s="2">
        <v>107.13</v>
      </c>
      <c r="D3023" s="2">
        <v>99.45</v>
      </c>
      <c r="E3023" s="2">
        <v>100.65</v>
      </c>
      <c r="F3023" s="2">
        <v>10106500</v>
      </c>
      <c r="G3023" s="27" t="str">
        <f>TEXT(StockData[[#This Row],[Date]],"dddd")</f>
        <v>Thursday</v>
      </c>
      <c r="H3023" s="27" t="str">
        <f>TEXT(StockData[[#This Row],[Date]],"mmm yyyy")</f>
        <v>Jun 2013</v>
      </c>
      <c r="I3023" s="2">
        <f>StockData[[#This Row],[high]] - StockData[[#This Row],[low]]</f>
        <v>7.6799999999999926</v>
      </c>
      <c r="J3023" s="27" t="str">
        <f>IF(StockData[[#This Row],[high]]=_xlfn.MAXIFS(StockData[high],StockData[Date],"&lt;="&amp;StockData[[#This Row],[Date]]),"New High","Repeat")</f>
        <v>Repeat</v>
      </c>
      <c r="K3023" s="27" t="str">
        <f>IF(StockData[[#This Row],[Spread]]&lt;5,"Low",IF(StockData[[#This Row],[Spread]]&lt;=15,"Medium","High"))</f>
        <v>Medium</v>
      </c>
      <c r="L3023" s="27" t="str">
        <f>IF(StockData[[#This Row],[Spread]] &gt; AVERAGE(StockData[Spread]) * 1.2, "High", IF(StockData[[#This Row],[Spread]] &lt; AVERAGE(StockData[Spread]) * 0.8, "Low", "Medium"))</f>
        <v>Low</v>
      </c>
      <c r="M3023" s="13">
        <f>(StockData[[#This Row],[close]] - StockData[[#This Row],[open]] )/ StockData[[#This Row],[open]]</f>
        <v>-3.8222646918299089E-2</v>
      </c>
      <c r="N3023" s="27">
        <f>IF(StockData[[#This Row],[change%]] &gt; 0.02, 0.9, IF(StockData[[#This Row],[change%]] &lt; -0.02, -0.9, 0))</f>
        <v>-0.9</v>
      </c>
      <c r="O3023" s="27" t="str">
        <f>IF(StockData[[#This Row],[sentiment score]] &gt; 0.5, "Positive", IF(StockData[[#This Row],[sentiment score]] &lt; -0.5, "Negative", "Neutral"))</f>
        <v>Negative</v>
      </c>
    </row>
    <row r="3024" spans="1:15" x14ac:dyDescent="0.3">
      <c r="A3024" s="1">
        <v>41444</v>
      </c>
      <c r="B3024" s="2">
        <v>102.06</v>
      </c>
      <c r="C3024" s="2">
        <v>106.67</v>
      </c>
      <c r="D3024" s="2">
        <v>102.01</v>
      </c>
      <c r="E3024" s="2">
        <v>104.68</v>
      </c>
      <c r="F3024" s="2">
        <v>8578900</v>
      </c>
      <c r="G3024" s="27" t="str">
        <f>TEXT(StockData[[#This Row],[Date]],"dddd")</f>
        <v>Wednesday</v>
      </c>
      <c r="H3024" s="27" t="str">
        <f>TEXT(StockData[[#This Row],[Date]],"mmm yyyy")</f>
        <v>Jun 2013</v>
      </c>
      <c r="I3024" s="2">
        <f>StockData[[#This Row],[high]] - StockData[[#This Row],[low]]</f>
        <v>4.6599999999999966</v>
      </c>
      <c r="J3024" s="27" t="str">
        <f>IF(StockData[[#This Row],[high]]=_xlfn.MAXIFS(StockData[high],StockData[Date],"&lt;="&amp;StockData[[#This Row],[Date]]),"New High","Repeat")</f>
        <v>Repeat</v>
      </c>
      <c r="K3024" s="27" t="str">
        <f>IF(StockData[[#This Row],[Spread]]&lt;5,"Low",IF(StockData[[#This Row],[Spread]]&lt;=15,"Medium","High"))</f>
        <v>Low</v>
      </c>
      <c r="L3024" s="27" t="str">
        <f>IF(StockData[[#This Row],[Spread]] &gt; AVERAGE(StockData[Spread]) * 1.2, "High", IF(StockData[[#This Row],[Spread]] &lt; AVERAGE(StockData[Spread]) * 0.8, "Low", "Medium"))</f>
        <v>Low</v>
      </c>
      <c r="M3024" s="13">
        <f>(StockData[[#This Row],[close]] - StockData[[#This Row],[open]] )/ StockData[[#This Row],[open]]</f>
        <v>2.5671173819322012E-2</v>
      </c>
      <c r="N3024" s="27">
        <f>IF(StockData[[#This Row],[change%]] &gt; 0.02, 0.9, IF(StockData[[#This Row],[change%]] &lt; -0.02, -0.9, 0))</f>
        <v>0.9</v>
      </c>
      <c r="O3024" s="27" t="str">
        <f>IF(StockData[[#This Row],[sentiment score]] &gt; 0.5, "Positive", IF(StockData[[#This Row],[sentiment score]] &lt; -0.5, "Negative", "Neutral"))</f>
        <v>Positive</v>
      </c>
    </row>
    <row r="3025" spans="1:15" x14ac:dyDescent="0.3">
      <c r="A3025" s="1">
        <v>41443</v>
      </c>
      <c r="B3025" s="2">
        <v>101.75</v>
      </c>
      <c r="C3025" s="2">
        <v>103.98</v>
      </c>
      <c r="D3025" s="2">
        <v>99.2</v>
      </c>
      <c r="E3025" s="2">
        <v>103.39</v>
      </c>
      <c r="F3025" s="2">
        <v>8795300</v>
      </c>
      <c r="G3025" s="27" t="str">
        <f>TEXT(StockData[[#This Row],[Date]],"dddd")</f>
        <v>Tuesday</v>
      </c>
      <c r="H3025" s="27" t="str">
        <f>TEXT(StockData[[#This Row],[Date]],"mmm yyyy")</f>
        <v>Jun 2013</v>
      </c>
      <c r="I3025" s="2">
        <f>StockData[[#This Row],[high]] - StockData[[#This Row],[low]]</f>
        <v>4.7800000000000011</v>
      </c>
      <c r="J3025" s="27" t="str">
        <f>IF(StockData[[#This Row],[high]]=_xlfn.MAXIFS(StockData[high],StockData[Date],"&lt;="&amp;StockData[[#This Row],[Date]]),"New High","Repeat")</f>
        <v>Repeat</v>
      </c>
      <c r="K3025" s="27" t="str">
        <f>IF(StockData[[#This Row],[Spread]]&lt;5,"Low",IF(StockData[[#This Row],[Spread]]&lt;=15,"Medium","High"))</f>
        <v>Low</v>
      </c>
      <c r="L3025" s="27" t="str">
        <f>IF(StockData[[#This Row],[Spread]] &gt; AVERAGE(StockData[Spread]) * 1.2, "High", IF(StockData[[#This Row],[Spread]] &lt; AVERAGE(StockData[Spread]) * 0.8, "Low", "Medium"))</f>
        <v>Low</v>
      </c>
      <c r="M3025" s="13">
        <f>(StockData[[#This Row],[close]] - StockData[[#This Row],[open]] )/ StockData[[#This Row],[open]]</f>
        <v>1.6117936117936122E-2</v>
      </c>
      <c r="N3025" s="27">
        <f>IF(StockData[[#This Row],[change%]] &gt; 0.02, 0.9, IF(StockData[[#This Row],[change%]] &lt; -0.02, -0.9, 0))</f>
        <v>0</v>
      </c>
      <c r="O3025" s="27" t="str">
        <f>IF(StockData[[#This Row],[sentiment score]] &gt; 0.5, "Positive", IF(StockData[[#This Row],[sentiment score]] &lt; -0.5, "Negative", "Neutral"))</f>
        <v>Neutral</v>
      </c>
    </row>
    <row r="3026" spans="1:15" x14ac:dyDescent="0.3">
      <c r="A3026" s="1">
        <v>41442</v>
      </c>
      <c r="B3026" s="2">
        <v>103.6</v>
      </c>
      <c r="C3026" s="2">
        <v>104.75</v>
      </c>
      <c r="D3026" s="2">
        <v>101.2</v>
      </c>
      <c r="E3026" s="2">
        <v>102.2</v>
      </c>
      <c r="F3026" s="2">
        <v>7066200</v>
      </c>
      <c r="G3026" s="27" t="str">
        <f>TEXT(StockData[[#This Row],[Date]],"dddd")</f>
        <v>Monday</v>
      </c>
      <c r="H3026" s="27" t="str">
        <f>TEXT(StockData[[#This Row],[Date]],"mmm yyyy")</f>
        <v>Jun 2013</v>
      </c>
      <c r="I3026" s="2">
        <f>StockData[[#This Row],[high]] - StockData[[#This Row],[low]]</f>
        <v>3.5499999999999972</v>
      </c>
      <c r="J3026" s="27" t="str">
        <f>IF(StockData[[#This Row],[high]]=_xlfn.MAXIFS(StockData[high],StockData[Date],"&lt;="&amp;StockData[[#This Row],[Date]]),"New High","Repeat")</f>
        <v>Repeat</v>
      </c>
      <c r="K3026" s="27" t="str">
        <f>IF(StockData[[#This Row],[Spread]]&lt;5,"Low",IF(StockData[[#This Row],[Spread]]&lt;=15,"Medium","High"))</f>
        <v>Low</v>
      </c>
      <c r="L3026" s="27" t="str">
        <f>IF(StockData[[#This Row],[Spread]] &gt; AVERAGE(StockData[Spread]) * 1.2, "High", IF(StockData[[#This Row],[Spread]] &lt; AVERAGE(StockData[Spread]) * 0.8, "Low", "Medium"))</f>
        <v>Low</v>
      </c>
      <c r="M3026" s="13">
        <f>(StockData[[#This Row],[close]] - StockData[[#This Row],[open]] )/ StockData[[#This Row],[open]]</f>
        <v>-1.3513513513513433E-2</v>
      </c>
      <c r="N3026" s="27">
        <f>IF(StockData[[#This Row],[change%]] &gt; 0.02, 0.9, IF(StockData[[#This Row],[change%]] &lt; -0.02, -0.9, 0))</f>
        <v>0</v>
      </c>
      <c r="O3026" s="27" t="str">
        <f>IF(StockData[[#This Row],[sentiment score]] &gt; 0.5, "Positive", IF(StockData[[#This Row],[sentiment score]] &lt; -0.5, "Negative", "Neutral"))</f>
        <v>Neutral</v>
      </c>
    </row>
    <row r="3027" spans="1:15" x14ac:dyDescent="0.3">
      <c r="A3027" s="1">
        <v>41439</v>
      </c>
      <c r="B3027" s="2">
        <v>100</v>
      </c>
      <c r="C3027" s="2">
        <v>102.52</v>
      </c>
      <c r="D3027" s="2">
        <v>99.33</v>
      </c>
      <c r="E3027" s="2">
        <v>100.3</v>
      </c>
      <c r="F3027" s="2">
        <v>6564700</v>
      </c>
      <c r="G3027" s="27" t="str">
        <f>TEXT(StockData[[#This Row],[Date]],"dddd")</f>
        <v>Friday</v>
      </c>
      <c r="H3027" s="27" t="str">
        <f>TEXT(StockData[[#This Row],[Date]],"mmm yyyy")</f>
        <v>Jun 2013</v>
      </c>
      <c r="I3027" s="2">
        <f>StockData[[#This Row],[high]] - StockData[[#This Row],[low]]</f>
        <v>3.1899999999999977</v>
      </c>
      <c r="J3027" s="27" t="str">
        <f>IF(StockData[[#This Row],[high]]=_xlfn.MAXIFS(StockData[high],StockData[Date],"&lt;="&amp;StockData[[#This Row],[Date]]),"New High","Repeat")</f>
        <v>Repeat</v>
      </c>
      <c r="K3027" s="27" t="str">
        <f>IF(StockData[[#This Row],[Spread]]&lt;5,"Low",IF(StockData[[#This Row],[Spread]]&lt;=15,"Medium","High"))</f>
        <v>Low</v>
      </c>
      <c r="L3027" s="27" t="str">
        <f>IF(StockData[[#This Row],[Spread]] &gt; AVERAGE(StockData[Spread]) * 1.2, "High", IF(StockData[[#This Row],[Spread]] &lt; AVERAGE(StockData[Spread]) * 0.8, "Low", "Medium"))</f>
        <v>Low</v>
      </c>
      <c r="M3027" s="13">
        <f>(StockData[[#This Row],[close]] - StockData[[#This Row],[open]] )/ StockData[[#This Row],[open]]</f>
        <v>2.9999999999999714E-3</v>
      </c>
      <c r="N3027" s="27">
        <f>IF(StockData[[#This Row],[change%]] &gt; 0.02, 0.9, IF(StockData[[#This Row],[change%]] &lt; -0.02, -0.9, 0))</f>
        <v>0</v>
      </c>
      <c r="O3027" s="27" t="str">
        <f>IF(StockData[[#This Row],[sentiment score]] &gt; 0.5, "Positive", IF(StockData[[#This Row],[sentiment score]] &lt; -0.5, "Negative", "Neutral"))</f>
        <v>Neutral</v>
      </c>
    </row>
    <row r="3028" spans="1:15" x14ac:dyDescent="0.3">
      <c r="A3028" s="1">
        <v>41438</v>
      </c>
      <c r="B3028" s="2">
        <v>99</v>
      </c>
      <c r="C3028" s="2">
        <v>99.28</v>
      </c>
      <c r="D3028" s="2">
        <v>95.120099999999994</v>
      </c>
      <c r="E3028" s="2">
        <v>98.18</v>
      </c>
      <c r="F3028" s="2">
        <v>5961600</v>
      </c>
      <c r="G3028" s="27" t="str">
        <f>TEXT(StockData[[#This Row],[Date]],"dddd")</f>
        <v>Thursday</v>
      </c>
      <c r="H3028" s="27" t="str">
        <f>TEXT(StockData[[#This Row],[Date]],"mmm yyyy")</f>
        <v>Jun 2013</v>
      </c>
      <c r="I3028" s="2">
        <f>StockData[[#This Row],[high]] - StockData[[#This Row],[low]]</f>
        <v>4.1599000000000075</v>
      </c>
      <c r="J3028" s="27" t="str">
        <f>IF(StockData[[#This Row],[high]]=_xlfn.MAXIFS(StockData[high],StockData[Date],"&lt;="&amp;StockData[[#This Row],[Date]]),"New High","Repeat")</f>
        <v>Repeat</v>
      </c>
      <c r="K3028" s="27" t="str">
        <f>IF(StockData[[#This Row],[Spread]]&lt;5,"Low",IF(StockData[[#This Row],[Spread]]&lt;=15,"Medium","High"))</f>
        <v>Low</v>
      </c>
      <c r="L3028" s="27" t="str">
        <f>IF(StockData[[#This Row],[Spread]] &gt; AVERAGE(StockData[Spread]) * 1.2, "High", IF(StockData[[#This Row],[Spread]] &lt; AVERAGE(StockData[Spread]) * 0.8, "Low", "Medium"))</f>
        <v>Low</v>
      </c>
      <c r="M3028" s="13">
        <f>(StockData[[#This Row],[close]] - StockData[[#This Row],[open]] )/ StockData[[#This Row],[open]]</f>
        <v>-8.2828282828282147E-3</v>
      </c>
      <c r="N3028" s="27">
        <f>IF(StockData[[#This Row],[change%]] &gt; 0.02, 0.9, IF(StockData[[#This Row],[change%]] &lt; -0.02, -0.9, 0))</f>
        <v>0</v>
      </c>
      <c r="O3028" s="27" t="str">
        <f>IF(StockData[[#This Row],[sentiment score]] &gt; 0.5, "Positive", IF(StockData[[#This Row],[sentiment score]] &lt; -0.5, "Negative", "Neutral"))</f>
        <v>Neutral</v>
      </c>
    </row>
    <row r="3029" spans="1:15" x14ac:dyDescent="0.3">
      <c r="A3029" s="1">
        <v>41437</v>
      </c>
      <c r="B3029" s="2">
        <v>96.8</v>
      </c>
      <c r="C3029" s="2">
        <v>100.48</v>
      </c>
      <c r="D3029" s="2">
        <v>95.75</v>
      </c>
      <c r="E3029" s="2">
        <v>97.73</v>
      </c>
      <c r="F3029" s="2">
        <v>9192700</v>
      </c>
      <c r="G3029" s="27" t="str">
        <f>TEXT(StockData[[#This Row],[Date]],"dddd")</f>
        <v>Wednesday</v>
      </c>
      <c r="H3029" s="27" t="str">
        <f>TEXT(StockData[[#This Row],[Date]],"mmm yyyy")</f>
        <v>Jun 2013</v>
      </c>
      <c r="I3029" s="2">
        <f>StockData[[#This Row],[high]] - StockData[[#This Row],[low]]</f>
        <v>4.730000000000004</v>
      </c>
      <c r="J3029" s="27" t="str">
        <f>IF(StockData[[#This Row],[high]]=_xlfn.MAXIFS(StockData[high],StockData[Date],"&lt;="&amp;StockData[[#This Row],[Date]]),"New High","Repeat")</f>
        <v>Repeat</v>
      </c>
      <c r="K3029" s="27" t="str">
        <f>IF(StockData[[#This Row],[Spread]]&lt;5,"Low",IF(StockData[[#This Row],[Spread]]&lt;=15,"Medium","High"))</f>
        <v>Low</v>
      </c>
      <c r="L3029" s="27" t="str">
        <f>IF(StockData[[#This Row],[Spread]] &gt; AVERAGE(StockData[Spread]) * 1.2, "High", IF(StockData[[#This Row],[Spread]] &lt; AVERAGE(StockData[Spread]) * 0.8, "Low", "Medium"))</f>
        <v>Low</v>
      </c>
      <c r="M3029" s="13">
        <f>(StockData[[#This Row],[close]] - StockData[[#This Row],[open]] )/ StockData[[#This Row],[open]]</f>
        <v>9.6074380165289963E-3</v>
      </c>
      <c r="N3029" s="27">
        <f>IF(StockData[[#This Row],[change%]] &gt; 0.02, 0.9, IF(StockData[[#This Row],[change%]] &lt; -0.02, -0.9, 0))</f>
        <v>0</v>
      </c>
      <c r="O3029" s="27" t="str">
        <f>IF(StockData[[#This Row],[sentiment score]] &gt; 0.5, "Positive", IF(StockData[[#This Row],[sentiment score]] &lt; -0.5, "Negative", "Neutral"))</f>
        <v>Neutral</v>
      </c>
    </row>
    <row r="3030" spans="1:15" x14ac:dyDescent="0.3">
      <c r="A3030" s="1">
        <v>41436</v>
      </c>
      <c r="B3030" s="2">
        <v>98.18</v>
      </c>
      <c r="C3030" s="2">
        <v>98.68</v>
      </c>
      <c r="D3030" s="2">
        <v>94.05</v>
      </c>
      <c r="E3030" s="2">
        <v>94.47</v>
      </c>
      <c r="F3030" s="2">
        <v>7394000</v>
      </c>
      <c r="G3030" s="27" t="str">
        <f>TEXT(StockData[[#This Row],[Date]],"dddd")</f>
        <v>Tuesday</v>
      </c>
      <c r="H3030" s="27" t="str">
        <f>TEXT(StockData[[#This Row],[Date]],"mmm yyyy")</f>
        <v>Jun 2013</v>
      </c>
      <c r="I3030" s="2">
        <f>StockData[[#This Row],[high]] - StockData[[#This Row],[low]]</f>
        <v>4.6300000000000097</v>
      </c>
      <c r="J3030" s="27" t="str">
        <f>IF(StockData[[#This Row],[high]]=_xlfn.MAXIFS(StockData[high],StockData[Date],"&lt;="&amp;StockData[[#This Row],[Date]]),"New High","Repeat")</f>
        <v>Repeat</v>
      </c>
      <c r="K3030" s="27" t="str">
        <f>IF(StockData[[#This Row],[Spread]]&lt;5,"Low",IF(StockData[[#This Row],[Spread]]&lt;=15,"Medium","High"))</f>
        <v>Low</v>
      </c>
      <c r="L3030" s="27" t="str">
        <f>IF(StockData[[#This Row],[Spread]] &gt; AVERAGE(StockData[Spread]) * 1.2, "High", IF(StockData[[#This Row],[Spread]] &lt; AVERAGE(StockData[Spread]) * 0.8, "Low", "Medium"))</f>
        <v>Low</v>
      </c>
      <c r="M3030" s="13">
        <f>(StockData[[#This Row],[close]] - StockData[[#This Row],[open]] )/ StockData[[#This Row],[open]]</f>
        <v>-3.7787736809941005E-2</v>
      </c>
      <c r="N3030" s="27">
        <f>IF(StockData[[#This Row],[change%]] &gt; 0.02, 0.9, IF(StockData[[#This Row],[change%]] &lt; -0.02, -0.9, 0))</f>
        <v>-0.9</v>
      </c>
      <c r="O3030" s="27" t="str">
        <f>IF(StockData[[#This Row],[sentiment score]] &gt; 0.5, "Positive", IF(StockData[[#This Row],[sentiment score]] &lt; -0.5, "Negative", "Neutral"))</f>
        <v>Negative</v>
      </c>
    </row>
    <row r="3031" spans="1:15" x14ac:dyDescent="0.3">
      <c r="A3031" s="1">
        <v>41435</v>
      </c>
      <c r="B3031" s="2">
        <v>98.93</v>
      </c>
      <c r="C3031" s="2">
        <v>102.52</v>
      </c>
      <c r="D3031" s="2">
        <v>98.57</v>
      </c>
      <c r="E3031" s="2">
        <v>100.05</v>
      </c>
      <c r="F3031" s="2">
        <v>9228600</v>
      </c>
      <c r="G3031" s="27" t="str">
        <f>TEXT(StockData[[#This Row],[Date]],"dddd")</f>
        <v>Monday</v>
      </c>
      <c r="H3031" s="27" t="str">
        <f>TEXT(StockData[[#This Row],[Date]],"mmm yyyy")</f>
        <v>Jun 2013</v>
      </c>
      <c r="I3031" s="2">
        <f>StockData[[#This Row],[high]] - StockData[[#This Row],[low]]</f>
        <v>3.9500000000000028</v>
      </c>
      <c r="J3031" s="27" t="str">
        <f>IF(StockData[[#This Row],[high]]=_xlfn.MAXIFS(StockData[high],StockData[Date],"&lt;="&amp;StockData[[#This Row],[Date]]),"New High","Repeat")</f>
        <v>Repeat</v>
      </c>
      <c r="K3031" s="27" t="str">
        <f>IF(StockData[[#This Row],[Spread]]&lt;5,"Low",IF(StockData[[#This Row],[Spread]]&lt;=15,"Medium","High"))</f>
        <v>Low</v>
      </c>
      <c r="L3031" s="27" t="str">
        <f>IF(StockData[[#This Row],[Spread]] &gt; AVERAGE(StockData[Spread]) * 1.2, "High", IF(StockData[[#This Row],[Spread]] &lt; AVERAGE(StockData[Spread]) * 0.8, "Low", "Medium"))</f>
        <v>Low</v>
      </c>
      <c r="M3031" s="13">
        <f>(StockData[[#This Row],[close]] - StockData[[#This Row],[open]] )/ StockData[[#This Row],[open]]</f>
        <v>1.1321136156878502E-2</v>
      </c>
      <c r="N3031" s="27">
        <f>IF(StockData[[#This Row],[change%]] &gt; 0.02, 0.9, IF(StockData[[#This Row],[change%]] &lt; -0.02, -0.9, 0))</f>
        <v>0</v>
      </c>
      <c r="O3031" s="27" t="str">
        <f>IF(StockData[[#This Row],[sentiment score]] &gt; 0.5, "Positive", IF(StockData[[#This Row],[sentiment score]] &lt; -0.5, "Negative", "Neutral"))</f>
        <v>Neutral</v>
      </c>
    </row>
    <row r="3032" spans="1:15" x14ac:dyDescent="0.3">
      <c r="A3032" s="1">
        <v>41432</v>
      </c>
      <c r="B3032" s="2">
        <v>98</v>
      </c>
      <c r="C3032" s="2">
        <v>102.9</v>
      </c>
      <c r="D3032" s="2">
        <v>96.7</v>
      </c>
      <c r="E3032" s="2">
        <v>102.04</v>
      </c>
      <c r="F3032" s="2">
        <v>10711600</v>
      </c>
      <c r="G3032" s="27" t="str">
        <f>TEXT(StockData[[#This Row],[Date]],"dddd")</f>
        <v>Friday</v>
      </c>
      <c r="H3032" s="27" t="str">
        <f>TEXT(StockData[[#This Row],[Date]],"mmm yyyy")</f>
        <v>Jun 2013</v>
      </c>
      <c r="I3032" s="2">
        <f>StockData[[#This Row],[high]] - StockData[[#This Row],[low]]</f>
        <v>6.2000000000000028</v>
      </c>
      <c r="J3032" s="27" t="str">
        <f>IF(StockData[[#This Row],[high]]=_xlfn.MAXIFS(StockData[high],StockData[Date],"&lt;="&amp;StockData[[#This Row],[Date]]),"New High","Repeat")</f>
        <v>Repeat</v>
      </c>
      <c r="K3032" s="27" t="str">
        <f>IF(StockData[[#This Row],[Spread]]&lt;5,"Low",IF(StockData[[#This Row],[Spread]]&lt;=15,"Medium","High"))</f>
        <v>Medium</v>
      </c>
      <c r="L3032" s="27" t="str">
        <f>IF(StockData[[#This Row],[Spread]] &gt; AVERAGE(StockData[Spread]) * 1.2, "High", IF(StockData[[#This Row],[Spread]] &lt; AVERAGE(StockData[Spread]) * 0.8, "Low", "Medium"))</f>
        <v>Low</v>
      </c>
      <c r="M3032" s="13">
        <f>(StockData[[#This Row],[close]] - StockData[[#This Row],[open]] )/ StockData[[#This Row],[open]]</f>
        <v>4.1224489795918431E-2</v>
      </c>
      <c r="N3032" s="27">
        <f>IF(StockData[[#This Row],[change%]] &gt; 0.02, 0.9, IF(StockData[[#This Row],[change%]] &lt; -0.02, -0.9, 0))</f>
        <v>0.9</v>
      </c>
      <c r="O3032" s="27" t="str">
        <f>IF(StockData[[#This Row],[sentiment score]] &gt; 0.5, "Positive", IF(StockData[[#This Row],[sentiment score]] &lt; -0.5, "Negative", "Neutral"))</f>
        <v>Positive</v>
      </c>
    </row>
    <row r="3033" spans="1:15" x14ac:dyDescent="0.3">
      <c r="A3033" s="1">
        <v>41431</v>
      </c>
      <c r="B3033" s="2">
        <v>95.25</v>
      </c>
      <c r="C3033" s="2">
        <v>99.27</v>
      </c>
      <c r="D3033" s="2">
        <v>95.11</v>
      </c>
      <c r="E3033" s="2">
        <v>97.35</v>
      </c>
      <c r="F3033" s="2">
        <v>9510900</v>
      </c>
      <c r="G3033" s="27" t="str">
        <f>TEXT(StockData[[#This Row],[Date]],"dddd")</f>
        <v>Thursday</v>
      </c>
      <c r="H3033" s="27" t="str">
        <f>TEXT(StockData[[#This Row],[Date]],"mmm yyyy")</f>
        <v>Jun 2013</v>
      </c>
      <c r="I3033" s="2">
        <f>StockData[[#This Row],[high]] - StockData[[#This Row],[low]]</f>
        <v>4.1599999999999966</v>
      </c>
      <c r="J3033" s="27" t="str">
        <f>IF(StockData[[#This Row],[high]]=_xlfn.MAXIFS(StockData[high],StockData[Date],"&lt;="&amp;StockData[[#This Row],[Date]]),"New High","Repeat")</f>
        <v>Repeat</v>
      </c>
      <c r="K3033" s="27" t="str">
        <f>IF(StockData[[#This Row],[Spread]]&lt;5,"Low",IF(StockData[[#This Row],[Spread]]&lt;=15,"Medium","High"))</f>
        <v>Low</v>
      </c>
      <c r="L3033" s="27" t="str">
        <f>IF(StockData[[#This Row],[Spread]] &gt; AVERAGE(StockData[Spread]) * 1.2, "High", IF(StockData[[#This Row],[Spread]] &lt; AVERAGE(StockData[Spread]) * 0.8, "Low", "Medium"))</f>
        <v>Low</v>
      </c>
      <c r="M3033" s="13">
        <f>(StockData[[#This Row],[close]] - StockData[[#This Row],[open]] )/ StockData[[#This Row],[open]]</f>
        <v>2.204724409448813E-2</v>
      </c>
      <c r="N3033" s="27">
        <f>IF(StockData[[#This Row],[change%]] &gt; 0.02, 0.9, IF(StockData[[#This Row],[change%]] &lt; -0.02, -0.9, 0))</f>
        <v>0.9</v>
      </c>
      <c r="O3033" s="27" t="str">
        <f>IF(StockData[[#This Row],[sentiment score]] &gt; 0.5, "Positive", IF(StockData[[#This Row],[sentiment score]] &lt; -0.5, "Negative", "Neutral"))</f>
        <v>Positive</v>
      </c>
    </row>
    <row r="3034" spans="1:15" x14ac:dyDescent="0.3">
      <c r="A3034" s="1">
        <v>41430</v>
      </c>
      <c r="B3034" s="2">
        <v>93.66</v>
      </c>
      <c r="C3034" s="2">
        <v>97.969899999999996</v>
      </c>
      <c r="D3034" s="2">
        <v>89.11</v>
      </c>
      <c r="E3034" s="2">
        <v>95.37</v>
      </c>
      <c r="F3034" s="2">
        <v>12224800</v>
      </c>
      <c r="G3034" s="27" t="str">
        <f>TEXT(StockData[[#This Row],[Date]],"dddd")</f>
        <v>Wednesday</v>
      </c>
      <c r="H3034" s="27" t="str">
        <f>TEXT(StockData[[#This Row],[Date]],"mmm yyyy")</f>
        <v>Jun 2013</v>
      </c>
      <c r="I3034" s="2">
        <f>StockData[[#This Row],[high]] - StockData[[#This Row],[low]]</f>
        <v>8.8598999999999961</v>
      </c>
      <c r="J3034" s="27" t="str">
        <f>IF(StockData[[#This Row],[high]]=_xlfn.MAXIFS(StockData[high],StockData[Date],"&lt;="&amp;StockData[[#This Row],[Date]]),"New High","Repeat")</f>
        <v>Repeat</v>
      </c>
      <c r="K3034" s="27" t="str">
        <f>IF(StockData[[#This Row],[Spread]]&lt;5,"Low",IF(StockData[[#This Row],[Spread]]&lt;=15,"Medium","High"))</f>
        <v>Medium</v>
      </c>
      <c r="L3034" s="27" t="str">
        <f>IF(StockData[[#This Row],[Spread]] &gt; AVERAGE(StockData[Spread]) * 1.2, "High", IF(StockData[[#This Row],[Spread]] &lt; AVERAGE(StockData[Spread]) * 0.8, "Low", "Medium"))</f>
        <v>Low</v>
      </c>
      <c r="M3034" s="13">
        <f>(StockData[[#This Row],[close]] - StockData[[#This Row],[open]] )/ StockData[[#This Row],[open]]</f>
        <v>1.8257527226137178E-2</v>
      </c>
      <c r="N3034" s="27">
        <f>IF(StockData[[#This Row],[change%]] &gt; 0.02, 0.9, IF(StockData[[#This Row],[change%]] &lt; -0.02, -0.9, 0))</f>
        <v>0</v>
      </c>
      <c r="O3034" s="27" t="str">
        <f>IF(StockData[[#This Row],[sentiment score]] &gt; 0.5, "Positive", IF(StockData[[#This Row],[sentiment score]] &lt; -0.5, "Negative", "Neutral"))</f>
        <v>Neutral</v>
      </c>
    </row>
    <row r="3035" spans="1:15" x14ac:dyDescent="0.3">
      <c r="A3035" s="1">
        <v>41429</v>
      </c>
      <c r="B3035" s="2">
        <v>92.75</v>
      </c>
      <c r="C3035" s="2">
        <v>96.42</v>
      </c>
      <c r="D3035" s="2">
        <v>92.400099999999995</v>
      </c>
      <c r="E3035" s="2">
        <v>94.84</v>
      </c>
      <c r="F3035" s="2">
        <v>8856100</v>
      </c>
      <c r="G3035" s="27" t="str">
        <f>TEXT(StockData[[#This Row],[Date]],"dddd")</f>
        <v>Tuesday</v>
      </c>
      <c r="H3035" s="27" t="str">
        <f>TEXT(StockData[[#This Row],[Date]],"mmm yyyy")</f>
        <v>Jun 2013</v>
      </c>
      <c r="I3035" s="2">
        <f>StockData[[#This Row],[high]] - StockData[[#This Row],[low]]</f>
        <v>4.0199000000000069</v>
      </c>
      <c r="J3035" s="27" t="str">
        <f>IF(StockData[[#This Row],[high]]=_xlfn.MAXIFS(StockData[high],StockData[Date],"&lt;="&amp;StockData[[#This Row],[Date]]),"New High","Repeat")</f>
        <v>Repeat</v>
      </c>
      <c r="K3035" s="27" t="str">
        <f>IF(StockData[[#This Row],[Spread]]&lt;5,"Low",IF(StockData[[#This Row],[Spread]]&lt;=15,"Medium","High"))</f>
        <v>Low</v>
      </c>
      <c r="L3035" s="27" t="str">
        <f>IF(StockData[[#This Row],[Spread]] &gt; AVERAGE(StockData[Spread]) * 1.2, "High", IF(StockData[[#This Row],[Spread]] &lt; AVERAGE(StockData[Spread]) * 0.8, "Low", "Medium"))</f>
        <v>Low</v>
      </c>
      <c r="M3035" s="13">
        <f>(StockData[[#This Row],[close]] - StockData[[#This Row],[open]] )/ StockData[[#This Row],[open]]</f>
        <v>2.2533692722372003E-2</v>
      </c>
      <c r="N3035" s="27">
        <f>IF(StockData[[#This Row],[change%]] &gt; 0.02, 0.9, IF(StockData[[#This Row],[change%]] &lt; -0.02, -0.9, 0))</f>
        <v>0.9</v>
      </c>
      <c r="O3035" s="27" t="str">
        <f>IF(StockData[[#This Row],[sentiment score]] &gt; 0.5, "Positive", IF(StockData[[#This Row],[sentiment score]] &lt; -0.5, "Negative", "Neutral"))</f>
        <v>Positive</v>
      </c>
    </row>
    <row r="3036" spans="1:15" x14ac:dyDescent="0.3">
      <c r="A3036" s="1">
        <v>41428</v>
      </c>
      <c r="B3036" s="2">
        <v>97.62</v>
      </c>
      <c r="C3036" s="2">
        <v>97.62</v>
      </c>
      <c r="D3036" s="2">
        <v>88.25</v>
      </c>
      <c r="E3036" s="2">
        <v>92.59</v>
      </c>
      <c r="F3036" s="2">
        <v>19139600</v>
      </c>
      <c r="G3036" s="27" t="str">
        <f>TEXT(StockData[[#This Row],[Date]],"dddd")</f>
        <v>Monday</v>
      </c>
      <c r="H3036" s="27" t="str">
        <f>TEXT(StockData[[#This Row],[Date]],"mmm yyyy")</f>
        <v>Jun 2013</v>
      </c>
      <c r="I3036" s="2">
        <f>StockData[[#This Row],[high]] - StockData[[#This Row],[low]]</f>
        <v>9.3700000000000045</v>
      </c>
      <c r="J3036" s="27" t="str">
        <f>IF(StockData[[#This Row],[high]]=_xlfn.MAXIFS(StockData[high],StockData[Date],"&lt;="&amp;StockData[[#This Row],[Date]]),"New High","Repeat")</f>
        <v>Repeat</v>
      </c>
      <c r="K3036" s="27" t="str">
        <f>IF(StockData[[#This Row],[Spread]]&lt;5,"Low",IF(StockData[[#This Row],[Spread]]&lt;=15,"Medium","High"))</f>
        <v>Medium</v>
      </c>
      <c r="L3036" s="27" t="str">
        <f>IF(StockData[[#This Row],[Spread]] &gt; AVERAGE(StockData[Spread]) * 1.2, "High", IF(StockData[[#This Row],[Spread]] &lt; AVERAGE(StockData[Spread]) * 0.8, "Low", "Medium"))</f>
        <v>Low</v>
      </c>
      <c r="M3036" s="13">
        <f>(StockData[[#This Row],[close]] - StockData[[#This Row],[open]] )/ StockData[[#This Row],[open]]</f>
        <v>-5.1526326572423696E-2</v>
      </c>
      <c r="N3036" s="27">
        <f>IF(StockData[[#This Row],[change%]] &gt; 0.02, 0.9, IF(StockData[[#This Row],[change%]] &lt; -0.02, -0.9, 0))</f>
        <v>-0.9</v>
      </c>
      <c r="O3036" s="27" t="str">
        <f>IF(StockData[[#This Row],[sentiment score]] &gt; 0.5, "Positive", IF(StockData[[#This Row],[sentiment score]] &lt; -0.5, "Negative", "Neutral"))</f>
        <v>Negative</v>
      </c>
    </row>
    <row r="3037" spans="1:15" x14ac:dyDescent="0.3">
      <c r="A3037" s="1">
        <v>41425</v>
      </c>
      <c r="B3037" s="2">
        <v>106.26</v>
      </c>
      <c r="C3037" s="2">
        <v>106.44</v>
      </c>
      <c r="D3037" s="2">
        <v>97.73</v>
      </c>
      <c r="E3037" s="2">
        <v>97.76</v>
      </c>
      <c r="F3037" s="2">
        <v>15172000</v>
      </c>
      <c r="G3037" s="27" t="str">
        <f>TEXT(StockData[[#This Row],[Date]],"dddd")</f>
        <v>Friday</v>
      </c>
      <c r="H3037" s="27" t="str">
        <f>TEXT(StockData[[#This Row],[Date]],"mmm yyyy")</f>
        <v>May 2013</v>
      </c>
      <c r="I3037" s="2">
        <f>StockData[[#This Row],[high]] - StockData[[#This Row],[low]]</f>
        <v>8.7099999999999937</v>
      </c>
      <c r="J3037" s="27" t="str">
        <f>IF(StockData[[#This Row],[high]]=_xlfn.MAXIFS(StockData[high],StockData[Date],"&lt;="&amp;StockData[[#This Row],[Date]]),"New High","Repeat")</f>
        <v>Repeat</v>
      </c>
      <c r="K3037" s="27" t="str">
        <f>IF(StockData[[#This Row],[Spread]]&lt;5,"Low",IF(StockData[[#This Row],[Spread]]&lt;=15,"Medium","High"))</f>
        <v>Medium</v>
      </c>
      <c r="L3037" s="27" t="str">
        <f>IF(StockData[[#This Row],[Spread]] &gt; AVERAGE(StockData[Spread]) * 1.2, "High", IF(StockData[[#This Row],[Spread]] &lt; AVERAGE(StockData[Spread]) * 0.8, "Low", "Medium"))</f>
        <v>Low</v>
      </c>
      <c r="M3037" s="13">
        <f>(StockData[[#This Row],[close]] - StockData[[#This Row],[open]] )/ StockData[[#This Row],[open]]</f>
        <v>-7.999247129681912E-2</v>
      </c>
      <c r="N3037" s="27">
        <f>IF(StockData[[#This Row],[change%]] &gt; 0.02, 0.9, IF(StockData[[#This Row],[change%]] &lt; -0.02, -0.9, 0))</f>
        <v>-0.9</v>
      </c>
      <c r="O3037" s="27" t="str">
        <f>IF(StockData[[#This Row],[sentiment score]] &gt; 0.5, "Positive", IF(StockData[[#This Row],[sentiment score]] &lt; -0.5, "Negative", "Neutral"))</f>
        <v>Negative</v>
      </c>
    </row>
    <row r="3038" spans="1:15" x14ac:dyDescent="0.3">
      <c r="A3038" s="1">
        <v>41424</v>
      </c>
      <c r="B3038" s="2">
        <v>102.46</v>
      </c>
      <c r="C3038" s="2">
        <v>109.54</v>
      </c>
      <c r="D3038" s="2">
        <v>101.2</v>
      </c>
      <c r="E3038" s="2">
        <v>104.95</v>
      </c>
      <c r="F3038" s="2">
        <v>16133700</v>
      </c>
      <c r="G3038" s="27" t="str">
        <f>TEXT(StockData[[#This Row],[Date]],"dddd")</f>
        <v>Thursday</v>
      </c>
      <c r="H3038" s="27" t="str">
        <f>TEXT(StockData[[#This Row],[Date]],"mmm yyyy")</f>
        <v>May 2013</v>
      </c>
      <c r="I3038" s="2">
        <f>StockData[[#This Row],[high]] - StockData[[#This Row],[low]]</f>
        <v>8.3400000000000034</v>
      </c>
      <c r="J3038" s="27" t="str">
        <f>IF(StockData[[#This Row],[high]]=_xlfn.MAXIFS(StockData[high],StockData[Date],"&lt;="&amp;StockData[[#This Row],[Date]]),"New High","Repeat")</f>
        <v>Repeat</v>
      </c>
      <c r="K3038" s="27" t="str">
        <f>IF(StockData[[#This Row],[Spread]]&lt;5,"Low",IF(StockData[[#This Row],[Spread]]&lt;=15,"Medium","High"))</f>
        <v>Medium</v>
      </c>
      <c r="L3038" s="27" t="str">
        <f>IF(StockData[[#This Row],[Spread]] &gt; AVERAGE(StockData[Spread]) * 1.2, "High", IF(StockData[[#This Row],[Spread]] &lt; AVERAGE(StockData[Spread]) * 0.8, "Low", "Medium"))</f>
        <v>Low</v>
      </c>
      <c r="M3038" s="13">
        <f>(StockData[[#This Row],[close]] - StockData[[#This Row],[open]] )/ StockData[[#This Row],[open]]</f>
        <v>2.4302166699199778E-2</v>
      </c>
      <c r="N3038" s="27">
        <f>IF(StockData[[#This Row],[change%]] &gt; 0.02, 0.9, IF(StockData[[#This Row],[change%]] &lt; -0.02, -0.9, 0))</f>
        <v>0.9</v>
      </c>
      <c r="O3038" s="27" t="str">
        <f>IF(StockData[[#This Row],[sentiment score]] &gt; 0.5, "Positive", IF(StockData[[#This Row],[sentiment score]] &lt; -0.5, "Negative", "Neutral"))</f>
        <v>Positive</v>
      </c>
    </row>
    <row r="3039" spans="1:15" x14ac:dyDescent="0.3">
      <c r="A3039" s="1">
        <v>41423</v>
      </c>
      <c r="B3039" s="2">
        <v>113.55</v>
      </c>
      <c r="C3039" s="2">
        <v>114.9</v>
      </c>
      <c r="D3039" s="2">
        <v>99</v>
      </c>
      <c r="E3039" s="2">
        <v>104.629</v>
      </c>
      <c r="F3039" s="2">
        <v>25099500</v>
      </c>
      <c r="G3039" s="27" t="str">
        <f>TEXT(StockData[[#This Row],[Date]],"dddd")</f>
        <v>Wednesday</v>
      </c>
      <c r="H3039" s="27" t="str">
        <f>TEXT(StockData[[#This Row],[Date]],"mmm yyyy")</f>
        <v>May 2013</v>
      </c>
      <c r="I3039" s="2">
        <f>StockData[[#This Row],[high]] - StockData[[#This Row],[low]]</f>
        <v>15.900000000000006</v>
      </c>
      <c r="J3039" s="27" t="str">
        <f>IF(StockData[[#This Row],[high]]=_xlfn.MAXIFS(StockData[high],StockData[Date],"&lt;="&amp;StockData[[#This Row],[Date]]),"New High","Repeat")</f>
        <v>New High</v>
      </c>
      <c r="K3039" s="27" t="str">
        <f>IF(StockData[[#This Row],[Spread]]&lt;5,"Low",IF(StockData[[#This Row],[Spread]]&lt;=15,"Medium","High"))</f>
        <v>High</v>
      </c>
      <c r="L3039" s="27" t="str">
        <f>IF(StockData[[#This Row],[Spread]] &gt; AVERAGE(StockData[Spread]) * 1.2, "High", IF(StockData[[#This Row],[Spread]] &lt; AVERAGE(StockData[Spread]) * 0.8, "Low", "Medium"))</f>
        <v>Medium</v>
      </c>
      <c r="M3039" s="13">
        <f>(StockData[[#This Row],[close]] - StockData[[#This Row],[open]] )/ StockData[[#This Row],[open]]</f>
        <v>-7.8564509026860352E-2</v>
      </c>
      <c r="N3039" s="27">
        <f>IF(StockData[[#This Row],[change%]] &gt; 0.02, 0.9, IF(StockData[[#This Row],[change%]] &lt; -0.02, -0.9, 0))</f>
        <v>-0.9</v>
      </c>
      <c r="O3039" s="27" t="str">
        <f>IF(StockData[[#This Row],[sentiment score]] &gt; 0.5, "Positive", IF(StockData[[#This Row],[sentiment score]] &lt; -0.5, "Negative", "Neutral"))</f>
        <v>Negative</v>
      </c>
    </row>
    <row r="3040" spans="1:15" x14ac:dyDescent="0.3">
      <c r="A3040" s="1">
        <v>41422</v>
      </c>
      <c r="B3040" s="2">
        <v>101.55</v>
      </c>
      <c r="C3040" s="2">
        <v>110.75</v>
      </c>
      <c r="D3040" s="2">
        <v>100.3</v>
      </c>
      <c r="E3040" s="2">
        <v>110.334</v>
      </c>
      <c r="F3040" s="2">
        <v>19691900</v>
      </c>
      <c r="G3040" s="27" t="str">
        <f>TEXT(StockData[[#This Row],[Date]],"dddd")</f>
        <v>Tuesday</v>
      </c>
      <c r="H3040" s="27" t="str">
        <f>TEXT(StockData[[#This Row],[Date]],"mmm yyyy")</f>
        <v>May 2013</v>
      </c>
      <c r="I3040" s="2">
        <f>StockData[[#This Row],[high]] - StockData[[#This Row],[low]]</f>
        <v>10.450000000000003</v>
      </c>
      <c r="J3040" s="27" t="str">
        <f>IF(StockData[[#This Row],[high]]=_xlfn.MAXIFS(StockData[high],StockData[Date],"&lt;="&amp;StockData[[#This Row],[Date]]),"New High","Repeat")</f>
        <v>New High</v>
      </c>
      <c r="K3040" s="27" t="str">
        <f>IF(StockData[[#This Row],[Spread]]&lt;5,"Low",IF(StockData[[#This Row],[Spread]]&lt;=15,"Medium","High"))</f>
        <v>Medium</v>
      </c>
      <c r="L3040" s="27" t="str">
        <f>IF(StockData[[#This Row],[Spread]] &gt; AVERAGE(StockData[Spread]) * 1.2, "High", IF(StockData[[#This Row],[Spread]] &lt; AVERAGE(StockData[Spread]) * 0.8, "Low", "Medium"))</f>
        <v>Low</v>
      </c>
      <c r="M3040" s="13">
        <f>(StockData[[#This Row],[close]] - StockData[[#This Row],[open]] )/ StockData[[#This Row],[open]]</f>
        <v>8.6499261447562842E-2</v>
      </c>
      <c r="N3040" s="27">
        <f>IF(StockData[[#This Row],[change%]] &gt; 0.02, 0.9, IF(StockData[[#This Row],[change%]] &lt; -0.02, -0.9, 0))</f>
        <v>0.9</v>
      </c>
      <c r="O3040" s="27" t="str">
        <f>IF(StockData[[#This Row],[sentiment score]] &gt; 0.5, "Positive", IF(StockData[[#This Row],[sentiment score]] &lt; -0.5, "Negative", "Neutral"))</f>
        <v>Positive</v>
      </c>
    </row>
    <row r="3041" spans="1:15" x14ac:dyDescent="0.3">
      <c r="A3041" s="1">
        <v>41418</v>
      </c>
      <c r="B3041" s="2">
        <v>92.6</v>
      </c>
      <c r="C3041" s="2">
        <v>97.95</v>
      </c>
      <c r="D3041" s="2">
        <v>92</v>
      </c>
      <c r="E3041" s="2">
        <v>97.08</v>
      </c>
      <c r="F3041" s="2">
        <v>16124200</v>
      </c>
      <c r="G3041" s="27" t="str">
        <f>TEXT(StockData[[#This Row],[Date]],"dddd")</f>
        <v>Friday</v>
      </c>
      <c r="H3041" s="27" t="str">
        <f>TEXT(StockData[[#This Row],[Date]],"mmm yyyy")</f>
        <v>May 2013</v>
      </c>
      <c r="I3041" s="2">
        <f>StockData[[#This Row],[high]] - StockData[[#This Row],[low]]</f>
        <v>5.9500000000000028</v>
      </c>
      <c r="J3041" s="27" t="str">
        <f>IF(StockData[[#This Row],[high]]=_xlfn.MAXIFS(StockData[high],StockData[Date],"&lt;="&amp;StockData[[#This Row],[Date]]),"New High","Repeat")</f>
        <v>New High</v>
      </c>
      <c r="K3041" s="27" t="str">
        <f>IF(StockData[[#This Row],[Spread]]&lt;5,"Low",IF(StockData[[#This Row],[Spread]]&lt;=15,"Medium","High"))</f>
        <v>Medium</v>
      </c>
      <c r="L3041" s="27" t="str">
        <f>IF(StockData[[#This Row],[Spread]] &gt; AVERAGE(StockData[Spread]) * 1.2, "High", IF(StockData[[#This Row],[Spread]] &lt; AVERAGE(StockData[Spread]) * 0.8, "Low", "Medium"))</f>
        <v>Low</v>
      </c>
      <c r="M3041" s="13">
        <f>(StockData[[#This Row],[close]] - StockData[[#This Row],[open]] )/ StockData[[#This Row],[open]]</f>
        <v>4.8380129589632878E-2</v>
      </c>
      <c r="N3041" s="27">
        <f>IF(StockData[[#This Row],[change%]] &gt; 0.02, 0.9, IF(StockData[[#This Row],[change%]] &lt; -0.02, -0.9, 0))</f>
        <v>0.9</v>
      </c>
      <c r="O3041" s="27" t="str">
        <f>IF(StockData[[#This Row],[sentiment score]] &gt; 0.5, "Positive", IF(StockData[[#This Row],[sentiment score]] &lt; -0.5, "Negative", "Neutral"))</f>
        <v>Positive</v>
      </c>
    </row>
    <row r="3042" spans="1:15" x14ac:dyDescent="0.3">
      <c r="A3042" s="1">
        <v>41417</v>
      </c>
      <c r="B3042" s="2">
        <v>84.805000000000007</v>
      </c>
      <c r="C3042" s="2">
        <v>93.01</v>
      </c>
      <c r="D3042" s="2">
        <v>83.05</v>
      </c>
      <c r="E3042" s="2">
        <v>92.73</v>
      </c>
      <c r="F3042" s="2">
        <v>12022200</v>
      </c>
      <c r="G3042" s="27" t="str">
        <f>TEXT(StockData[[#This Row],[Date]],"dddd")</f>
        <v>Thursday</v>
      </c>
      <c r="H3042" s="27" t="str">
        <f>TEXT(StockData[[#This Row],[Date]],"mmm yyyy")</f>
        <v>May 2013</v>
      </c>
      <c r="I3042" s="2">
        <f>StockData[[#This Row],[high]] - StockData[[#This Row],[low]]</f>
        <v>9.960000000000008</v>
      </c>
      <c r="J3042" s="27" t="str">
        <f>IF(StockData[[#This Row],[high]]=_xlfn.MAXIFS(StockData[high],StockData[Date],"&lt;="&amp;StockData[[#This Row],[Date]]),"New High","Repeat")</f>
        <v>Repeat</v>
      </c>
      <c r="K3042" s="27" t="str">
        <f>IF(StockData[[#This Row],[Spread]]&lt;5,"Low",IF(StockData[[#This Row],[Spread]]&lt;=15,"Medium","High"))</f>
        <v>Medium</v>
      </c>
      <c r="L3042" s="27" t="str">
        <f>IF(StockData[[#This Row],[Spread]] &gt; AVERAGE(StockData[Spread]) * 1.2, "High", IF(StockData[[#This Row],[Spread]] &lt; AVERAGE(StockData[Spread]) * 0.8, "Low", "Medium"))</f>
        <v>Low</v>
      </c>
      <c r="M3042" s="13">
        <f>(StockData[[#This Row],[close]] - StockData[[#This Row],[open]] )/ StockData[[#This Row],[open]]</f>
        <v>9.3449678674606407E-2</v>
      </c>
      <c r="N3042" s="27">
        <f>IF(StockData[[#This Row],[change%]] &gt; 0.02, 0.9, IF(StockData[[#This Row],[change%]] &lt; -0.02, -0.9, 0))</f>
        <v>0.9</v>
      </c>
      <c r="O3042" s="27" t="str">
        <f>IF(StockData[[#This Row],[sentiment score]] &gt; 0.5, "Positive", IF(StockData[[#This Row],[sentiment score]] &lt; -0.5, "Negative", "Neutral"))</f>
        <v>Positive</v>
      </c>
    </row>
    <row r="3043" spans="1:15" x14ac:dyDescent="0.3">
      <c r="A3043" s="1">
        <v>41416</v>
      </c>
      <c r="B3043" s="2">
        <v>86.37</v>
      </c>
      <c r="C3043" s="2">
        <v>90.96</v>
      </c>
      <c r="D3043" s="2">
        <v>85.5</v>
      </c>
      <c r="E3043" s="2">
        <v>87.24</v>
      </c>
      <c r="F3043" s="2">
        <v>8568000</v>
      </c>
      <c r="G3043" s="27" t="str">
        <f>TEXT(StockData[[#This Row],[Date]],"dddd")</f>
        <v>Wednesday</v>
      </c>
      <c r="H3043" s="27" t="str">
        <f>TEXT(StockData[[#This Row],[Date]],"mmm yyyy")</f>
        <v>May 2013</v>
      </c>
      <c r="I3043" s="2">
        <f>StockData[[#This Row],[high]] - StockData[[#This Row],[low]]</f>
        <v>5.4599999999999937</v>
      </c>
      <c r="J3043" s="27" t="str">
        <f>IF(StockData[[#This Row],[high]]=_xlfn.MAXIFS(StockData[high],StockData[Date],"&lt;="&amp;StockData[[#This Row],[Date]]),"New High","Repeat")</f>
        <v>Repeat</v>
      </c>
      <c r="K3043" s="27" t="str">
        <f>IF(StockData[[#This Row],[Spread]]&lt;5,"Low",IF(StockData[[#This Row],[Spread]]&lt;=15,"Medium","High"))</f>
        <v>Medium</v>
      </c>
      <c r="L3043" s="27" t="str">
        <f>IF(StockData[[#This Row],[Spread]] &gt; AVERAGE(StockData[Spread]) * 1.2, "High", IF(StockData[[#This Row],[Spread]] &lt; AVERAGE(StockData[Spread]) * 0.8, "Low", "Medium"))</f>
        <v>Low</v>
      </c>
      <c r="M3043" s="13">
        <f>(StockData[[#This Row],[close]] - StockData[[#This Row],[open]] )/ StockData[[#This Row],[open]]</f>
        <v>1.0072941993747716E-2</v>
      </c>
      <c r="N3043" s="27">
        <f>IF(StockData[[#This Row],[change%]] &gt; 0.02, 0.9, IF(StockData[[#This Row],[change%]] &lt; -0.02, -0.9, 0))</f>
        <v>0</v>
      </c>
      <c r="O3043" s="27" t="str">
        <f>IF(StockData[[#This Row],[sentiment score]] &gt; 0.5, "Positive", IF(StockData[[#This Row],[sentiment score]] &lt; -0.5, "Negative", "Neutral"))</f>
        <v>Neutral</v>
      </c>
    </row>
    <row r="3044" spans="1:15" x14ac:dyDescent="0.3">
      <c r="A3044" s="1">
        <v>41415</v>
      </c>
      <c r="B3044" s="2">
        <v>88.5</v>
      </c>
      <c r="C3044" s="2">
        <v>89.99</v>
      </c>
      <c r="D3044" s="2">
        <v>85.280100000000004</v>
      </c>
      <c r="E3044" s="2">
        <v>87.59</v>
      </c>
      <c r="F3044" s="2">
        <v>8998200</v>
      </c>
      <c r="G3044" s="27" t="str">
        <f>TEXT(StockData[[#This Row],[Date]],"dddd")</f>
        <v>Tuesday</v>
      </c>
      <c r="H3044" s="27" t="str">
        <f>TEXT(StockData[[#This Row],[Date]],"mmm yyyy")</f>
        <v>May 2013</v>
      </c>
      <c r="I3044" s="2">
        <f>StockData[[#This Row],[high]] - StockData[[#This Row],[low]]</f>
        <v>4.7098999999999904</v>
      </c>
      <c r="J3044" s="27" t="str">
        <f>IF(StockData[[#This Row],[high]]=_xlfn.MAXIFS(StockData[high],StockData[Date],"&lt;="&amp;StockData[[#This Row],[Date]]),"New High","Repeat")</f>
        <v>Repeat</v>
      </c>
      <c r="K3044" s="27" t="str">
        <f>IF(StockData[[#This Row],[Spread]]&lt;5,"Low",IF(StockData[[#This Row],[Spread]]&lt;=15,"Medium","High"))</f>
        <v>Low</v>
      </c>
      <c r="L3044" s="27" t="str">
        <f>IF(StockData[[#This Row],[Spread]] &gt; AVERAGE(StockData[Spread]) * 1.2, "High", IF(StockData[[#This Row],[Spread]] &lt; AVERAGE(StockData[Spread]) * 0.8, "Low", "Medium"))</f>
        <v>Low</v>
      </c>
      <c r="M3044" s="13">
        <f>(StockData[[#This Row],[close]] - StockData[[#This Row],[open]] )/ StockData[[#This Row],[open]]</f>
        <v>-1.0282485875706177E-2</v>
      </c>
      <c r="N3044" s="27">
        <f>IF(StockData[[#This Row],[change%]] &gt; 0.02, 0.9, IF(StockData[[#This Row],[change%]] &lt; -0.02, -0.9, 0))</f>
        <v>0</v>
      </c>
      <c r="O3044" s="27" t="str">
        <f>IF(StockData[[#This Row],[sentiment score]] &gt; 0.5, "Positive", IF(StockData[[#This Row],[sentiment score]] &lt; -0.5, "Negative", "Neutral"))</f>
        <v>Neutral</v>
      </c>
    </row>
    <row r="3045" spans="1:15" x14ac:dyDescent="0.3">
      <c r="A3045" s="1">
        <v>41414</v>
      </c>
      <c r="B3045" s="2">
        <v>91.12</v>
      </c>
      <c r="C3045" s="2">
        <v>92.5</v>
      </c>
      <c r="D3045" s="2">
        <v>88.63</v>
      </c>
      <c r="E3045" s="2">
        <v>89.94</v>
      </c>
      <c r="F3045" s="2">
        <v>8348400</v>
      </c>
      <c r="G3045" s="27" t="str">
        <f>TEXT(StockData[[#This Row],[Date]],"dddd")</f>
        <v>Monday</v>
      </c>
      <c r="H3045" s="27" t="str">
        <f>TEXT(StockData[[#This Row],[Date]],"mmm yyyy")</f>
        <v>May 2013</v>
      </c>
      <c r="I3045" s="2">
        <f>StockData[[#This Row],[high]] - StockData[[#This Row],[low]]</f>
        <v>3.8700000000000045</v>
      </c>
      <c r="J3045" s="27" t="str">
        <f>IF(StockData[[#This Row],[high]]=_xlfn.MAXIFS(StockData[high],StockData[Date],"&lt;="&amp;StockData[[#This Row],[Date]]),"New High","Repeat")</f>
        <v>Repeat</v>
      </c>
      <c r="K3045" s="27" t="str">
        <f>IF(StockData[[#This Row],[Spread]]&lt;5,"Low",IF(StockData[[#This Row],[Spread]]&lt;=15,"Medium","High"))</f>
        <v>Low</v>
      </c>
      <c r="L3045" s="27" t="str">
        <f>IF(StockData[[#This Row],[Spread]] &gt; AVERAGE(StockData[Spread]) * 1.2, "High", IF(StockData[[#This Row],[Spread]] &lt; AVERAGE(StockData[Spread]) * 0.8, "Low", "Medium"))</f>
        <v>Low</v>
      </c>
      <c r="M3045" s="13">
        <f>(StockData[[#This Row],[close]] - StockData[[#This Row],[open]] )/ StockData[[#This Row],[open]]</f>
        <v>-1.2949956101843798E-2</v>
      </c>
      <c r="N3045" s="27">
        <f>IF(StockData[[#This Row],[change%]] &gt; 0.02, 0.9, IF(StockData[[#This Row],[change%]] &lt; -0.02, -0.9, 0))</f>
        <v>0</v>
      </c>
      <c r="O3045" s="27" t="str">
        <f>IF(StockData[[#This Row],[sentiment score]] &gt; 0.5, "Positive", IF(StockData[[#This Row],[sentiment score]] &lt; -0.5, "Negative", "Neutral"))</f>
        <v>Neutral</v>
      </c>
    </row>
    <row r="3046" spans="1:15" x14ac:dyDescent="0.3">
      <c r="A3046" s="1">
        <v>41411</v>
      </c>
      <c r="B3046" s="2">
        <v>92.5</v>
      </c>
      <c r="C3046" s="2">
        <v>94.439899999999994</v>
      </c>
      <c r="D3046" s="2">
        <v>87.5</v>
      </c>
      <c r="E3046" s="2">
        <v>91.5</v>
      </c>
      <c r="F3046" s="2">
        <v>19002200</v>
      </c>
      <c r="G3046" s="27" t="str">
        <f>TEXT(StockData[[#This Row],[Date]],"dddd")</f>
        <v>Friday</v>
      </c>
      <c r="H3046" s="27" t="str">
        <f>TEXT(StockData[[#This Row],[Date]],"mmm yyyy")</f>
        <v>May 2013</v>
      </c>
      <c r="I3046" s="2">
        <f>StockData[[#This Row],[high]] - StockData[[#This Row],[low]]</f>
        <v>6.9398999999999944</v>
      </c>
      <c r="J3046" s="27" t="str">
        <f>IF(StockData[[#This Row],[high]]=_xlfn.MAXIFS(StockData[high],StockData[Date],"&lt;="&amp;StockData[[#This Row],[Date]]),"New High","Repeat")</f>
        <v>Repeat</v>
      </c>
      <c r="K3046" s="27" t="str">
        <f>IF(StockData[[#This Row],[Spread]]&lt;5,"Low",IF(StockData[[#This Row],[Spread]]&lt;=15,"Medium","High"))</f>
        <v>Medium</v>
      </c>
      <c r="L3046" s="27" t="str">
        <f>IF(StockData[[#This Row],[Spread]] &gt; AVERAGE(StockData[Spread]) * 1.2, "High", IF(StockData[[#This Row],[Spread]] &lt; AVERAGE(StockData[Spread]) * 0.8, "Low", "Medium"))</f>
        <v>Low</v>
      </c>
      <c r="M3046" s="13">
        <f>(StockData[[#This Row],[close]] - StockData[[#This Row],[open]] )/ StockData[[#This Row],[open]]</f>
        <v>-1.0810810810810811E-2</v>
      </c>
      <c r="N3046" s="27">
        <f>IF(StockData[[#This Row],[change%]] &gt; 0.02, 0.9, IF(StockData[[#This Row],[change%]] &lt; -0.02, -0.9, 0))</f>
        <v>0</v>
      </c>
      <c r="O3046" s="27" t="str">
        <f>IF(StockData[[#This Row],[sentiment score]] &gt; 0.5, "Positive", IF(StockData[[#This Row],[sentiment score]] &lt; -0.5, "Negative", "Neutral"))</f>
        <v>Neutral</v>
      </c>
    </row>
    <row r="3047" spans="1:15" x14ac:dyDescent="0.3">
      <c r="A3047" s="1">
        <v>41410</v>
      </c>
      <c r="B3047" s="2">
        <v>94.7</v>
      </c>
      <c r="C3047" s="2">
        <v>95</v>
      </c>
      <c r="D3047" s="2">
        <v>88.66</v>
      </c>
      <c r="E3047" s="2">
        <v>92.248000000000005</v>
      </c>
      <c r="F3047" s="2">
        <v>21614000</v>
      </c>
      <c r="G3047" s="27" t="str">
        <f>TEXT(StockData[[#This Row],[Date]],"dddd")</f>
        <v>Thursday</v>
      </c>
      <c r="H3047" s="27" t="str">
        <f>TEXT(StockData[[#This Row],[Date]],"mmm yyyy")</f>
        <v>May 2013</v>
      </c>
      <c r="I3047" s="2">
        <f>StockData[[#This Row],[high]] - StockData[[#This Row],[low]]</f>
        <v>6.3400000000000034</v>
      </c>
      <c r="J3047" s="27" t="str">
        <f>IF(StockData[[#This Row],[high]]=_xlfn.MAXIFS(StockData[high],StockData[Date],"&lt;="&amp;StockData[[#This Row],[Date]]),"New High","Repeat")</f>
        <v>Repeat</v>
      </c>
      <c r="K3047" s="27" t="str">
        <f>IF(StockData[[#This Row],[Spread]]&lt;5,"Low",IF(StockData[[#This Row],[Spread]]&lt;=15,"Medium","High"))</f>
        <v>Medium</v>
      </c>
      <c r="L3047" s="27" t="str">
        <f>IF(StockData[[#This Row],[Spread]] &gt; AVERAGE(StockData[Spread]) * 1.2, "High", IF(StockData[[#This Row],[Spread]] &lt; AVERAGE(StockData[Spread]) * 0.8, "Low", "Medium"))</f>
        <v>Low</v>
      </c>
      <c r="M3047" s="13">
        <f>(StockData[[#This Row],[close]] - StockData[[#This Row],[open]] )/ StockData[[#This Row],[open]]</f>
        <v>-2.5892291446673685E-2</v>
      </c>
      <c r="N3047" s="27">
        <f>IF(StockData[[#This Row],[change%]] &gt; 0.02, 0.9, IF(StockData[[#This Row],[change%]] &lt; -0.02, -0.9, 0))</f>
        <v>-0.9</v>
      </c>
      <c r="O3047" s="27" t="str">
        <f>IF(StockData[[#This Row],[sentiment score]] &gt; 0.5, "Positive", IF(StockData[[#This Row],[sentiment score]] &lt; -0.5, "Negative", "Neutral"))</f>
        <v>Negative</v>
      </c>
    </row>
    <row r="3048" spans="1:15" x14ac:dyDescent="0.3">
      <c r="A3048" s="1">
        <v>41409</v>
      </c>
      <c r="B3048" s="2">
        <v>81.8</v>
      </c>
      <c r="C3048" s="2">
        <v>86.88</v>
      </c>
      <c r="D3048" s="2">
        <v>78.11</v>
      </c>
      <c r="E3048" s="2">
        <v>84.841999999999999</v>
      </c>
      <c r="F3048" s="2">
        <v>16878700</v>
      </c>
      <c r="G3048" s="27" t="str">
        <f>TEXT(StockData[[#This Row],[Date]],"dddd")</f>
        <v>Wednesday</v>
      </c>
      <c r="H3048" s="27" t="str">
        <f>TEXT(StockData[[#This Row],[Date]],"mmm yyyy")</f>
        <v>May 2013</v>
      </c>
      <c r="I3048" s="2">
        <f>StockData[[#This Row],[high]] - StockData[[#This Row],[low]]</f>
        <v>8.769999999999996</v>
      </c>
      <c r="J3048" s="27" t="str">
        <f>IF(StockData[[#This Row],[high]]=_xlfn.MAXIFS(StockData[high],StockData[Date],"&lt;="&amp;StockData[[#This Row],[Date]]),"New High","Repeat")</f>
        <v>Repeat</v>
      </c>
      <c r="K3048" s="27" t="str">
        <f>IF(StockData[[#This Row],[Spread]]&lt;5,"Low",IF(StockData[[#This Row],[Spread]]&lt;=15,"Medium","High"))</f>
        <v>Medium</v>
      </c>
      <c r="L3048" s="27" t="str">
        <f>IF(StockData[[#This Row],[Spread]] &gt; AVERAGE(StockData[Spread]) * 1.2, "High", IF(StockData[[#This Row],[Spread]] &lt; AVERAGE(StockData[Spread]) * 0.8, "Low", "Medium"))</f>
        <v>Low</v>
      </c>
      <c r="M3048" s="13">
        <f>(StockData[[#This Row],[close]] - StockData[[#This Row],[open]] )/ StockData[[#This Row],[open]]</f>
        <v>3.7188264058679726E-2</v>
      </c>
      <c r="N3048" s="27">
        <f>IF(StockData[[#This Row],[change%]] &gt; 0.02, 0.9, IF(StockData[[#This Row],[change%]] &lt; -0.02, -0.9, 0))</f>
        <v>0.9</v>
      </c>
      <c r="O3048" s="27" t="str">
        <f>IF(StockData[[#This Row],[sentiment score]] &gt; 0.5, "Positive", IF(StockData[[#This Row],[sentiment score]] &lt; -0.5, "Negative", "Neutral"))</f>
        <v>Positive</v>
      </c>
    </row>
    <row r="3049" spans="1:15" x14ac:dyDescent="0.3">
      <c r="A3049" s="1">
        <v>41408</v>
      </c>
      <c r="B3049" s="2">
        <v>94.22</v>
      </c>
      <c r="C3049" s="2">
        <v>97.12</v>
      </c>
      <c r="D3049" s="2">
        <v>81.150000000000006</v>
      </c>
      <c r="E3049" s="2">
        <v>83.24</v>
      </c>
      <c r="F3049" s="2">
        <v>37163900</v>
      </c>
      <c r="G3049" s="27" t="str">
        <f>TEXT(StockData[[#This Row],[Date]],"dddd")</f>
        <v>Tuesday</v>
      </c>
      <c r="H3049" s="27" t="str">
        <f>TEXT(StockData[[#This Row],[Date]],"mmm yyyy")</f>
        <v>May 2013</v>
      </c>
      <c r="I3049" s="2">
        <f>StockData[[#This Row],[high]] - StockData[[#This Row],[low]]</f>
        <v>15.969999999999999</v>
      </c>
      <c r="J3049" s="27" t="str">
        <f>IF(StockData[[#This Row],[high]]=_xlfn.MAXIFS(StockData[high],StockData[Date],"&lt;="&amp;StockData[[#This Row],[Date]]),"New High","Repeat")</f>
        <v>New High</v>
      </c>
      <c r="K3049" s="27" t="str">
        <f>IF(StockData[[#This Row],[Spread]]&lt;5,"Low",IF(StockData[[#This Row],[Spread]]&lt;=15,"Medium","High"))</f>
        <v>High</v>
      </c>
      <c r="L3049" s="27" t="str">
        <f>IF(StockData[[#This Row],[Spread]] &gt; AVERAGE(StockData[Spread]) * 1.2, "High", IF(StockData[[#This Row],[Spread]] &lt; AVERAGE(StockData[Spread]) * 0.8, "Low", "Medium"))</f>
        <v>Medium</v>
      </c>
      <c r="M3049" s="13">
        <f>(StockData[[#This Row],[close]] - StockData[[#This Row],[open]] )/ StockData[[#This Row],[open]]</f>
        <v>-0.11653576735300365</v>
      </c>
      <c r="N3049" s="27">
        <f>IF(StockData[[#This Row],[change%]] &gt; 0.02, 0.9, IF(StockData[[#This Row],[change%]] &lt; -0.02, -0.9, 0))</f>
        <v>-0.9</v>
      </c>
      <c r="O3049" s="27" t="str">
        <f>IF(StockData[[#This Row],[sentiment score]] &gt; 0.5, "Positive", IF(StockData[[#This Row],[sentiment score]] &lt; -0.5, "Negative", "Neutral"))</f>
        <v>Negative</v>
      </c>
    </row>
    <row r="3050" spans="1:15" x14ac:dyDescent="0.3">
      <c r="A3050" s="1">
        <v>41407</v>
      </c>
      <c r="B3050" s="2">
        <v>80.989999999999995</v>
      </c>
      <c r="C3050" s="2">
        <v>88</v>
      </c>
      <c r="D3050" s="2">
        <v>79.150999999999996</v>
      </c>
      <c r="E3050" s="2">
        <v>87.8</v>
      </c>
      <c r="F3050" s="2">
        <v>22416900</v>
      </c>
      <c r="G3050" s="27" t="str">
        <f>TEXT(StockData[[#This Row],[Date]],"dddd")</f>
        <v>Monday</v>
      </c>
      <c r="H3050" s="27" t="str">
        <f>TEXT(StockData[[#This Row],[Date]],"mmm yyyy")</f>
        <v>May 2013</v>
      </c>
      <c r="I3050" s="2">
        <f>StockData[[#This Row],[high]] - StockData[[#This Row],[low]]</f>
        <v>8.8490000000000038</v>
      </c>
      <c r="J3050" s="27" t="str">
        <f>IF(StockData[[#This Row],[high]]=_xlfn.MAXIFS(StockData[high],StockData[Date],"&lt;="&amp;StockData[[#This Row],[Date]]),"New High","Repeat")</f>
        <v>New High</v>
      </c>
      <c r="K3050" s="27" t="str">
        <f>IF(StockData[[#This Row],[Spread]]&lt;5,"Low",IF(StockData[[#This Row],[Spread]]&lt;=15,"Medium","High"))</f>
        <v>Medium</v>
      </c>
      <c r="L3050" s="27" t="str">
        <f>IF(StockData[[#This Row],[Spread]] &gt; AVERAGE(StockData[Spread]) * 1.2, "High", IF(StockData[[#This Row],[Spread]] &lt; AVERAGE(StockData[Spread]) * 0.8, "Low", "Medium"))</f>
        <v>Low</v>
      </c>
      <c r="M3050" s="13">
        <f>(StockData[[#This Row],[close]] - StockData[[#This Row],[open]] )/ StockData[[#This Row],[open]]</f>
        <v>8.4084454870971756E-2</v>
      </c>
      <c r="N3050" s="27">
        <f>IF(StockData[[#This Row],[change%]] &gt; 0.02, 0.9, IF(StockData[[#This Row],[change%]] &lt; -0.02, -0.9, 0))</f>
        <v>0.9</v>
      </c>
      <c r="O3050" s="27" t="str">
        <f>IF(StockData[[#This Row],[sentiment score]] &gt; 0.5, "Positive", IF(StockData[[#This Row],[sentiment score]] &lt; -0.5, "Negative", "Neutral"))</f>
        <v>Positive</v>
      </c>
    </row>
    <row r="3051" spans="1:15" x14ac:dyDescent="0.3">
      <c r="A3051" s="1">
        <v>41404</v>
      </c>
      <c r="B3051" s="2">
        <v>69.650000000000006</v>
      </c>
      <c r="C3051" s="2">
        <v>81</v>
      </c>
      <c r="D3051" s="2">
        <v>69.25</v>
      </c>
      <c r="E3051" s="2">
        <v>76.763999999999996</v>
      </c>
      <c r="F3051" s="2">
        <v>25082600</v>
      </c>
      <c r="G3051" s="27" t="str">
        <f>TEXT(StockData[[#This Row],[Date]],"dddd")</f>
        <v>Friday</v>
      </c>
      <c r="H3051" s="27" t="str">
        <f>TEXT(StockData[[#This Row],[Date]],"mmm yyyy")</f>
        <v>May 2013</v>
      </c>
      <c r="I3051" s="2">
        <f>StockData[[#This Row],[high]] - StockData[[#This Row],[low]]</f>
        <v>11.75</v>
      </c>
      <c r="J3051" s="27" t="str">
        <f>IF(StockData[[#This Row],[high]]=_xlfn.MAXIFS(StockData[high],StockData[Date],"&lt;="&amp;StockData[[#This Row],[Date]]),"New High","Repeat")</f>
        <v>New High</v>
      </c>
      <c r="K3051" s="27" t="str">
        <f>IF(StockData[[#This Row],[Spread]]&lt;5,"Low",IF(StockData[[#This Row],[Spread]]&lt;=15,"Medium","High"))</f>
        <v>Medium</v>
      </c>
      <c r="L3051" s="27" t="str">
        <f>IF(StockData[[#This Row],[Spread]] &gt; AVERAGE(StockData[Spread]) * 1.2, "High", IF(StockData[[#This Row],[Spread]] &lt; AVERAGE(StockData[Spread]) * 0.8, "Low", "Medium"))</f>
        <v>Medium</v>
      </c>
      <c r="M3051" s="13">
        <f>(StockData[[#This Row],[close]] - StockData[[#This Row],[open]] )/ StockData[[#This Row],[open]]</f>
        <v>0.10213926776740832</v>
      </c>
      <c r="N3051" s="27">
        <f>IF(StockData[[#This Row],[change%]] &gt; 0.02, 0.9, IF(StockData[[#This Row],[change%]] &lt; -0.02, -0.9, 0))</f>
        <v>0.9</v>
      </c>
      <c r="O3051" s="27" t="str">
        <f>IF(StockData[[#This Row],[sentiment score]] &gt; 0.5, "Positive", IF(StockData[[#This Row],[sentiment score]] &lt; -0.5, "Negative", "Neutral"))</f>
        <v>Positive</v>
      </c>
    </row>
    <row r="3052" spans="1:15" x14ac:dyDescent="0.3">
      <c r="A3052" s="1">
        <v>41403</v>
      </c>
      <c r="B3052" s="2">
        <v>70.12</v>
      </c>
      <c r="C3052" s="2">
        <v>75.77</v>
      </c>
      <c r="D3052" s="2">
        <v>63.69</v>
      </c>
      <c r="E3052" s="2">
        <v>69.400000000000006</v>
      </c>
      <c r="F3052" s="2">
        <v>28605000</v>
      </c>
      <c r="G3052" s="27" t="str">
        <f>TEXT(StockData[[#This Row],[Date]],"dddd")</f>
        <v>Thursday</v>
      </c>
      <c r="H3052" s="27" t="str">
        <f>TEXT(StockData[[#This Row],[Date]],"mmm yyyy")</f>
        <v>May 2013</v>
      </c>
      <c r="I3052" s="2">
        <f>StockData[[#This Row],[high]] - StockData[[#This Row],[low]]</f>
        <v>12.079999999999998</v>
      </c>
      <c r="J3052" s="27" t="str">
        <f>IF(StockData[[#This Row],[high]]=_xlfn.MAXIFS(StockData[high],StockData[Date],"&lt;="&amp;StockData[[#This Row],[Date]]),"New High","Repeat")</f>
        <v>New High</v>
      </c>
      <c r="K3052" s="27" t="str">
        <f>IF(StockData[[#This Row],[Spread]]&lt;5,"Low",IF(StockData[[#This Row],[Spread]]&lt;=15,"Medium","High"))</f>
        <v>Medium</v>
      </c>
      <c r="L3052" s="27" t="str">
        <f>IF(StockData[[#This Row],[Spread]] &gt; AVERAGE(StockData[Spread]) * 1.2, "High", IF(StockData[[#This Row],[Spread]] &lt; AVERAGE(StockData[Spread]) * 0.8, "Low", "Medium"))</f>
        <v>Medium</v>
      </c>
      <c r="M3052" s="13">
        <f>(StockData[[#This Row],[close]] - StockData[[#This Row],[open]] )/ StockData[[#This Row],[open]]</f>
        <v>-1.0268111808328562E-2</v>
      </c>
      <c r="N3052" s="27">
        <f>IF(StockData[[#This Row],[change%]] &gt; 0.02, 0.9, IF(StockData[[#This Row],[change%]] &lt; -0.02, -0.9, 0))</f>
        <v>0</v>
      </c>
      <c r="O3052" s="27" t="str">
        <f>IF(StockData[[#This Row],[sentiment score]] &gt; 0.5, "Positive", IF(StockData[[#This Row],[sentiment score]] &lt; -0.5, "Negative", "Neutral"))</f>
        <v>Neutral</v>
      </c>
    </row>
    <row r="3053" spans="1:15" x14ac:dyDescent="0.3">
      <c r="A3053" s="1">
        <v>41402</v>
      </c>
      <c r="B3053" s="2">
        <v>57.5</v>
      </c>
      <c r="C3053" s="2">
        <v>58.2</v>
      </c>
      <c r="D3053" s="2">
        <v>55.71</v>
      </c>
      <c r="E3053" s="2">
        <v>55.786499999999997</v>
      </c>
      <c r="F3053" s="2">
        <v>6769900</v>
      </c>
      <c r="G3053" s="27" t="str">
        <f>TEXT(StockData[[#This Row],[Date]],"dddd")</f>
        <v>Wednesday</v>
      </c>
      <c r="H3053" s="27" t="str">
        <f>TEXT(StockData[[#This Row],[Date]],"mmm yyyy")</f>
        <v>May 2013</v>
      </c>
      <c r="I3053" s="2">
        <f>StockData[[#This Row],[high]] - StockData[[#This Row],[low]]</f>
        <v>2.490000000000002</v>
      </c>
      <c r="J3053" s="27" t="str">
        <f>IF(StockData[[#This Row],[high]]=_xlfn.MAXIFS(StockData[high],StockData[Date],"&lt;="&amp;StockData[[#This Row],[Date]]),"New High","Repeat")</f>
        <v>Repeat</v>
      </c>
      <c r="K3053" s="27" t="str">
        <f>IF(StockData[[#This Row],[Spread]]&lt;5,"Low",IF(StockData[[#This Row],[Spread]]&lt;=15,"Medium","High"))</f>
        <v>Low</v>
      </c>
      <c r="L3053" s="27" t="str">
        <f>IF(StockData[[#This Row],[Spread]] &gt; AVERAGE(StockData[Spread]) * 1.2, "High", IF(StockData[[#This Row],[Spread]] &lt; AVERAGE(StockData[Spread]) * 0.8, "Low", "Medium"))</f>
        <v>Low</v>
      </c>
      <c r="M3053" s="13">
        <f>(StockData[[#This Row],[close]] - StockData[[#This Row],[open]] )/ StockData[[#This Row],[open]]</f>
        <v>-2.9800000000000059E-2</v>
      </c>
      <c r="N3053" s="27">
        <f>IF(StockData[[#This Row],[change%]] &gt; 0.02, 0.9, IF(StockData[[#This Row],[change%]] &lt; -0.02, -0.9, 0))</f>
        <v>-0.9</v>
      </c>
      <c r="O3053" s="27" t="str">
        <f>IF(StockData[[#This Row],[sentiment score]] &gt; 0.5, "Positive", IF(StockData[[#This Row],[sentiment score]] &lt; -0.5, "Negative", "Neutral"))</f>
        <v>Negative</v>
      </c>
    </row>
    <row r="3054" spans="1:15" x14ac:dyDescent="0.3">
      <c r="A3054" s="1">
        <v>41401</v>
      </c>
      <c r="B3054" s="2">
        <v>62</v>
      </c>
      <c r="C3054" s="2">
        <v>62.37</v>
      </c>
      <c r="D3054" s="2">
        <v>55.12</v>
      </c>
      <c r="E3054" s="2">
        <v>55.51</v>
      </c>
      <c r="F3054" s="2">
        <v>9991000</v>
      </c>
      <c r="G3054" s="27" t="str">
        <f>TEXT(StockData[[#This Row],[Date]],"dddd")</f>
        <v>Tuesday</v>
      </c>
      <c r="H3054" s="27" t="str">
        <f>TEXT(StockData[[#This Row],[Date]],"mmm yyyy")</f>
        <v>May 2013</v>
      </c>
      <c r="I3054" s="2">
        <f>StockData[[#This Row],[high]] - StockData[[#This Row],[low]]</f>
        <v>7.25</v>
      </c>
      <c r="J3054" s="27" t="str">
        <f>IF(StockData[[#This Row],[high]]=_xlfn.MAXIFS(StockData[high],StockData[Date],"&lt;="&amp;StockData[[#This Row],[Date]]),"New High","Repeat")</f>
        <v>New High</v>
      </c>
      <c r="K3054" s="27" t="str">
        <f>IF(StockData[[#This Row],[Spread]]&lt;5,"Low",IF(StockData[[#This Row],[Spread]]&lt;=15,"Medium","High"))</f>
        <v>Medium</v>
      </c>
      <c r="L3054" s="27" t="str">
        <f>IF(StockData[[#This Row],[Spread]] &gt; AVERAGE(StockData[Spread]) * 1.2, "High", IF(StockData[[#This Row],[Spread]] &lt; AVERAGE(StockData[Spread]) * 0.8, "Low", "Medium"))</f>
        <v>Low</v>
      </c>
      <c r="M3054" s="13">
        <f>(StockData[[#This Row],[close]] - StockData[[#This Row],[open]] )/ StockData[[#This Row],[open]]</f>
        <v>-0.10467741935483874</v>
      </c>
      <c r="N3054" s="27">
        <f>IF(StockData[[#This Row],[change%]] &gt; 0.02, 0.9, IF(StockData[[#This Row],[change%]] &lt; -0.02, -0.9, 0))</f>
        <v>-0.9</v>
      </c>
      <c r="O3054" s="27" t="str">
        <f>IF(StockData[[#This Row],[sentiment score]] &gt; 0.5, "Positive", IF(StockData[[#This Row],[sentiment score]] &lt; -0.5, "Negative", "Neutral"))</f>
        <v>Negative</v>
      </c>
    </row>
    <row r="3055" spans="1:15" x14ac:dyDescent="0.3">
      <c r="A3055" s="1">
        <v>41400</v>
      </c>
      <c r="B3055" s="2">
        <v>56.39</v>
      </c>
      <c r="C3055" s="2">
        <v>59.66</v>
      </c>
      <c r="D3055" s="2">
        <v>55.5</v>
      </c>
      <c r="E3055" s="2">
        <v>59.5</v>
      </c>
      <c r="F3055" s="2">
        <v>4366700</v>
      </c>
      <c r="G3055" s="27" t="str">
        <f>TEXT(StockData[[#This Row],[Date]],"dddd")</f>
        <v>Monday</v>
      </c>
      <c r="H3055" s="27" t="str">
        <f>TEXT(StockData[[#This Row],[Date]],"mmm yyyy")</f>
        <v>May 2013</v>
      </c>
      <c r="I3055" s="2">
        <f>StockData[[#This Row],[high]] - StockData[[#This Row],[low]]</f>
        <v>4.1599999999999966</v>
      </c>
      <c r="J3055" s="27" t="str">
        <f>IF(StockData[[#This Row],[high]]=_xlfn.MAXIFS(StockData[high],StockData[Date],"&lt;="&amp;StockData[[#This Row],[Date]]),"New High","Repeat")</f>
        <v>New High</v>
      </c>
      <c r="K3055" s="27" t="str">
        <f>IF(StockData[[#This Row],[Spread]]&lt;5,"Low",IF(StockData[[#This Row],[Spread]]&lt;=15,"Medium","High"))</f>
        <v>Low</v>
      </c>
      <c r="L3055" s="27" t="str">
        <f>IF(StockData[[#This Row],[Spread]] &gt; AVERAGE(StockData[Spread]) * 1.2, "High", IF(StockData[[#This Row],[Spread]] &lt; AVERAGE(StockData[Spread]) * 0.8, "Low", "Medium"))</f>
        <v>Low</v>
      </c>
      <c r="M3055" s="13">
        <f>(StockData[[#This Row],[close]] - StockData[[#This Row],[open]] )/ StockData[[#This Row],[open]]</f>
        <v>5.5151622628125542E-2</v>
      </c>
      <c r="N3055" s="27">
        <f>IF(StockData[[#This Row],[change%]] &gt; 0.02, 0.9, IF(StockData[[#This Row],[change%]] &lt; -0.02, -0.9, 0))</f>
        <v>0.9</v>
      </c>
      <c r="O3055" s="27" t="str">
        <f>IF(StockData[[#This Row],[sentiment score]] &gt; 0.5, "Positive", IF(StockData[[#This Row],[sentiment score]] &lt; -0.5, "Negative", "Neutral"))</f>
        <v>Positive</v>
      </c>
    </row>
    <row r="3056" spans="1:15" x14ac:dyDescent="0.3">
      <c r="A3056" s="1">
        <v>41397</v>
      </c>
      <c r="B3056" s="2">
        <v>56.47</v>
      </c>
      <c r="C3056" s="2">
        <v>56.47</v>
      </c>
      <c r="D3056" s="2">
        <v>54.5</v>
      </c>
      <c r="E3056" s="2">
        <v>54.55</v>
      </c>
      <c r="F3056" s="2">
        <v>3378700</v>
      </c>
      <c r="G3056" s="27" t="str">
        <f>TEXT(StockData[[#This Row],[Date]],"dddd")</f>
        <v>Friday</v>
      </c>
      <c r="H3056" s="27" t="str">
        <f>TEXT(StockData[[#This Row],[Date]],"mmm yyyy")</f>
        <v>May 2013</v>
      </c>
      <c r="I3056" s="2">
        <f>StockData[[#This Row],[high]] - StockData[[#This Row],[low]]</f>
        <v>1.9699999999999989</v>
      </c>
      <c r="J3056" s="27" t="str">
        <f>IF(StockData[[#This Row],[high]]=_xlfn.MAXIFS(StockData[high],StockData[Date],"&lt;="&amp;StockData[[#This Row],[Date]]),"New High","Repeat")</f>
        <v>Repeat</v>
      </c>
      <c r="K3056" s="27" t="str">
        <f>IF(StockData[[#This Row],[Spread]]&lt;5,"Low",IF(StockData[[#This Row],[Spread]]&lt;=15,"Medium","High"))</f>
        <v>Low</v>
      </c>
      <c r="L3056" s="27" t="str">
        <f>IF(StockData[[#This Row],[Spread]] &gt; AVERAGE(StockData[Spread]) * 1.2, "High", IF(StockData[[#This Row],[Spread]] &lt; AVERAGE(StockData[Spread]) * 0.8, "Low", "Medium"))</f>
        <v>Low</v>
      </c>
      <c r="M3056" s="13">
        <f>(StockData[[#This Row],[close]] - StockData[[#This Row],[open]] )/ StockData[[#This Row],[open]]</f>
        <v>-3.4000354170355969E-2</v>
      </c>
      <c r="N3056" s="27">
        <f>IF(StockData[[#This Row],[change%]] &gt; 0.02, 0.9, IF(StockData[[#This Row],[change%]] &lt; -0.02, -0.9, 0))</f>
        <v>-0.9</v>
      </c>
      <c r="O3056" s="27" t="str">
        <f>IF(StockData[[#This Row],[sentiment score]] &gt; 0.5, "Positive", IF(StockData[[#This Row],[sentiment score]] &lt; -0.5, "Negative", "Neutral"))</f>
        <v>Negative</v>
      </c>
    </row>
    <row r="3057" spans="1:15" x14ac:dyDescent="0.3">
      <c r="A3057" s="1">
        <v>41396</v>
      </c>
      <c r="B3057" s="2">
        <v>53.85</v>
      </c>
      <c r="C3057" s="2">
        <v>55.27</v>
      </c>
      <c r="D3057" s="2">
        <v>53.7</v>
      </c>
      <c r="E3057" s="2">
        <v>54.11</v>
      </c>
      <c r="F3057" s="2">
        <v>3050400</v>
      </c>
      <c r="G3057" s="27" t="str">
        <f>TEXT(StockData[[#This Row],[Date]],"dddd")</f>
        <v>Thursday</v>
      </c>
      <c r="H3057" s="27" t="str">
        <f>TEXT(StockData[[#This Row],[Date]],"mmm yyyy")</f>
        <v>May 2013</v>
      </c>
      <c r="I3057" s="2">
        <f>StockData[[#This Row],[high]] - StockData[[#This Row],[low]]</f>
        <v>1.5700000000000003</v>
      </c>
      <c r="J3057" s="27" t="str">
        <f>IF(StockData[[#This Row],[high]]=_xlfn.MAXIFS(StockData[high],StockData[Date],"&lt;="&amp;StockData[[#This Row],[Date]]),"New High","Repeat")</f>
        <v>Repeat</v>
      </c>
      <c r="K3057" s="27" t="str">
        <f>IF(StockData[[#This Row],[Spread]]&lt;5,"Low",IF(StockData[[#This Row],[Spread]]&lt;=15,"Medium","High"))</f>
        <v>Low</v>
      </c>
      <c r="L3057" s="27" t="str">
        <f>IF(StockData[[#This Row],[Spread]] &gt; AVERAGE(StockData[Spread]) * 1.2, "High", IF(StockData[[#This Row],[Spread]] &lt; AVERAGE(StockData[Spread]) * 0.8, "Low", "Medium"))</f>
        <v>Low</v>
      </c>
      <c r="M3057" s="13">
        <f>(StockData[[#This Row],[close]] - StockData[[#This Row],[open]] )/ StockData[[#This Row],[open]]</f>
        <v>4.8282265552460164E-3</v>
      </c>
      <c r="N3057" s="27">
        <f>IF(StockData[[#This Row],[change%]] &gt; 0.02, 0.9, IF(StockData[[#This Row],[change%]] &lt; -0.02, -0.9, 0))</f>
        <v>0</v>
      </c>
      <c r="O3057" s="27" t="str">
        <f>IF(StockData[[#This Row],[sentiment score]] &gt; 0.5, "Positive", IF(StockData[[#This Row],[sentiment score]] &lt; -0.5, "Negative", "Neutral"))</f>
        <v>Neutral</v>
      </c>
    </row>
    <row r="3058" spans="1:15" x14ac:dyDescent="0.3">
      <c r="A3058" s="1">
        <v>41395</v>
      </c>
      <c r="B3058" s="2">
        <v>55.99</v>
      </c>
      <c r="C3058" s="2">
        <v>55.99</v>
      </c>
      <c r="D3058" s="2">
        <v>53</v>
      </c>
      <c r="E3058" s="2">
        <v>53.28</v>
      </c>
      <c r="F3058" s="2">
        <v>2742800</v>
      </c>
      <c r="G3058" s="27" t="str">
        <f>TEXT(StockData[[#This Row],[Date]],"dddd")</f>
        <v>Wednesday</v>
      </c>
      <c r="H3058" s="27" t="str">
        <f>TEXT(StockData[[#This Row],[Date]],"mmm yyyy")</f>
        <v>May 2013</v>
      </c>
      <c r="I3058" s="2">
        <f>StockData[[#This Row],[high]] - StockData[[#This Row],[low]]</f>
        <v>2.990000000000002</v>
      </c>
      <c r="J3058" s="27" t="str">
        <f>IF(StockData[[#This Row],[high]]=_xlfn.MAXIFS(StockData[high],StockData[Date],"&lt;="&amp;StockData[[#This Row],[Date]]),"New High","Repeat")</f>
        <v>Repeat</v>
      </c>
      <c r="K3058" s="27" t="str">
        <f>IF(StockData[[#This Row],[Spread]]&lt;5,"Low",IF(StockData[[#This Row],[Spread]]&lt;=15,"Medium","High"))</f>
        <v>Low</v>
      </c>
      <c r="L3058" s="27" t="str">
        <f>IF(StockData[[#This Row],[Spread]] &gt; AVERAGE(StockData[Spread]) * 1.2, "High", IF(StockData[[#This Row],[Spread]] &lt; AVERAGE(StockData[Spread]) * 0.8, "Low", "Medium"))</f>
        <v>Low</v>
      </c>
      <c r="M3058" s="13">
        <f>(StockData[[#This Row],[close]] - StockData[[#This Row],[open]] )/ StockData[[#This Row],[open]]</f>
        <v>-4.8401500267904997E-2</v>
      </c>
      <c r="N3058" s="27">
        <f>IF(StockData[[#This Row],[change%]] &gt; 0.02, 0.9, IF(StockData[[#This Row],[change%]] &lt; -0.02, -0.9, 0))</f>
        <v>-0.9</v>
      </c>
      <c r="O3058" s="27" t="str">
        <f>IF(StockData[[#This Row],[sentiment score]] &gt; 0.5, "Positive", IF(StockData[[#This Row],[sentiment score]] &lt; -0.5, "Negative", "Neutral"))</f>
        <v>Negative</v>
      </c>
    </row>
    <row r="3059" spans="1:15" x14ac:dyDescent="0.3">
      <c r="A3059" s="1">
        <v>41394</v>
      </c>
      <c r="B3059" s="2">
        <v>56</v>
      </c>
      <c r="C3059" s="2">
        <v>58.18</v>
      </c>
      <c r="D3059" s="2">
        <v>53.76</v>
      </c>
      <c r="E3059" s="2">
        <v>53.99</v>
      </c>
      <c r="F3059" s="2">
        <v>5522600</v>
      </c>
      <c r="G3059" s="27" t="str">
        <f>TEXT(StockData[[#This Row],[Date]],"dddd")</f>
        <v>Tuesday</v>
      </c>
      <c r="H3059" s="27" t="str">
        <f>TEXT(StockData[[#This Row],[Date]],"mmm yyyy")</f>
        <v>Apr 2013</v>
      </c>
      <c r="I3059" s="2">
        <f>StockData[[#This Row],[high]] - StockData[[#This Row],[low]]</f>
        <v>4.4200000000000017</v>
      </c>
      <c r="J3059" s="27" t="str">
        <f>IF(StockData[[#This Row],[high]]=_xlfn.MAXIFS(StockData[high],StockData[Date],"&lt;="&amp;StockData[[#This Row],[Date]]),"New High","Repeat")</f>
        <v>New High</v>
      </c>
      <c r="K3059" s="27" t="str">
        <f>IF(StockData[[#This Row],[Spread]]&lt;5,"Low",IF(StockData[[#This Row],[Spread]]&lt;=15,"Medium","High"))</f>
        <v>Low</v>
      </c>
      <c r="L3059" s="27" t="str">
        <f>IF(StockData[[#This Row],[Spread]] &gt; AVERAGE(StockData[Spread]) * 1.2, "High", IF(StockData[[#This Row],[Spread]] &lt; AVERAGE(StockData[Spread]) * 0.8, "Low", "Medium"))</f>
        <v>Low</v>
      </c>
      <c r="M3059" s="13">
        <f>(StockData[[#This Row],[close]] - StockData[[#This Row],[open]] )/ StockData[[#This Row],[open]]</f>
        <v>-3.5892857142857108E-2</v>
      </c>
      <c r="N3059" s="27">
        <f>IF(StockData[[#This Row],[change%]] &gt; 0.02, 0.9, IF(StockData[[#This Row],[change%]] &lt; -0.02, -0.9, 0))</f>
        <v>-0.9</v>
      </c>
      <c r="O3059" s="27" t="str">
        <f>IF(StockData[[#This Row],[sentiment score]] &gt; 0.5, "Positive", IF(StockData[[#This Row],[sentiment score]] &lt; -0.5, "Negative", "Neutral"))</f>
        <v>Negative</v>
      </c>
    </row>
    <row r="3060" spans="1:15" x14ac:dyDescent="0.3">
      <c r="A3060" s="1">
        <v>41393</v>
      </c>
      <c r="B3060" s="2">
        <v>51.76</v>
      </c>
      <c r="C3060" s="2">
        <v>54.99</v>
      </c>
      <c r="D3060" s="2">
        <v>51.2</v>
      </c>
      <c r="E3060" s="2">
        <v>54.94</v>
      </c>
      <c r="F3060" s="2">
        <v>3639700</v>
      </c>
      <c r="G3060" s="27" t="str">
        <f>TEXT(StockData[[#This Row],[Date]],"dddd")</f>
        <v>Monday</v>
      </c>
      <c r="H3060" s="27" t="str">
        <f>TEXT(StockData[[#This Row],[Date]],"mmm yyyy")</f>
        <v>Apr 2013</v>
      </c>
      <c r="I3060" s="2">
        <f>StockData[[#This Row],[high]] - StockData[[#This Row],[low]]</f>
        <v>3.7899999999999991</v>
      </c>
      <c r="J3060" s="27" t="str">
        <f>IF(StockData[[#This Row],[high]]=_xlfn.MAXIFS(StockData[high],StockData[Date],"&lt;="&amp;StockData[[#This Row],[Date]]),"New High","Repeat")</f>
        <v>New High</v>
      </c>
      <c r="K3060" s="27" t="str">
        <f>IF(StockData[[#This Row],[Spread]]&lt;5,"Low",IF(StockData[[#This Row],[Spread]]&lt;=15,"Medium","High"))</f>
        <v>Low</v>
      </c>
      <c r="L3060" s="27" t="str">
        <f>IF(StockData[[#This Row],[Spread]] &gt; AVERAGE(StockData[Spread]) * 1.2, "High", IF(StockData[[#This Row],[Spread]] &lt; AVERAGE(StockData[Spread]) * 0.8, "Low", "Medium"))</f>
        <v>Low</v>
      </c>
      <c r="M3060" s="13">
        <f>(StockData[[#This Row],[close]] - StockData[[#This Row],[open]] )/ StockData[[#This Row],[open]]</f>
        <v>6.1437403400309114E-2</v>
      </c>
      <c r="N3060" s="27">
        <f>IF(StockData[[#This Row],[change%]] &gt; 0.02, 0.9, IF(StockData[[#This Row],[change%]] &lt; -0.02, -0.9, 0))</f>
        <v>0.9</v>
      </c>
      <c r="O3060" s="27" t="str">
        <f>IF(StockData[[#This Row],[sentiment score]] &gt; 0.5, "Positive", IF(StockData[[#This Row],[sentiment score]] &lt; -0.5, "Negative", "Neutral"))</f>
        <v>Positive</v>
      </c>
    </row>
    <row r="3061" spans="1:15" x14ac:dyDescent="0.3">
      <c r="A3061" s="1">
        <v>41390</v>
      </c>
      <c r="B3061" s="2">
        <v>53.13</v>
      </c>
      <c r="C3061" s="2">
        <v>53.74</v>
      </c>
      <c r="D3061" s="2">
        <v>50.62</v>
      </c>
      <c r="E3061" s="2">
        <v>51.2</v>
      </c>
      <c r="F3061" s="2">
        <v>3622100</v>
      </c>
      <c r="G3061" s="27" t="str">
        <f>TEXT(StockData[[#This Row],[Date]],"dddd")</f>
        <v>Friday</v>
      </c>
      <c r="H3061" s="27" t="str">
        <f>TEXT(StockData[[#This Row],[Date]],"mmm yyyy")</f>
        <v>Apr 2013</v>
      </c>
      <c r="I3061" s="2">
        <f>StockData[[#This Row],[high]] - StockData[[#This Row],[low]]</f>
        <v>3.1200000000000045</v>
      </c>
      <c r="J3061" s="27" t="str">
        <f>IF(StockData[[#This Row],[high]]=_xlfn.MAXIFS(StockData[high],StockData[Date],"&lt;="&amp;StockData[[#This Row],[Date]]),"New High","Repeat")</f>
        <v>New High</v>
      </c>
      <c r="K3061" s="27" t="str">
        <f>IF(StockData[[#This Row],[Spread]]&lt;5,"Low",IF(StockData[[#This Row],[Spread]]&lt;=15,"Medium","High"))</f>
        <v>Low</v>
      </c>
      <c r="L3061" s="27" t="str">
        <f>IF(StockData[[#This Row],[Spread]] &gt; AVERAGE(StockData[Spread]) * 1.2, "High", IF(StockData[[#This Row],[Spread]] &lt; AVERAGE(StockData[Spread]) * 0.8, "Low", "Medium"))</f>
        <v>Low</v>
      </c>
      <c r="M3061" s="13">
        <f>(StockData[[#This Row],[close]] - StockData[[#This Row],[open]] )/ StockData[[#This Row],[open]]</f>
        <v>-3.6325992847731969E-2</v>
      </c>
      <c r="N3061" s="27">
        <f>IF(StockData[[#This Row],[change%]] &gt; 0.02, 0.9, IF(StockData[[#This Row],[change%]] &lt; -0.02, -0.9, 0))</f>
        <v>-0.9</v>
      </c>
      <c r="O3061" s="27" t="str">
        <f>IF(StockData[[#This Row],[sentiment score]] &gt; 0.5, "Positive", IF(StockData[[#This Row],[sentiment score]] &lt; -0.5, "Negative", "Neutral"))</f>
        <v>Negative</v>
      </c>
    </row>
    <row r="3062" spans="1:15" x14ac:dyDescent="0.3">
      <c r="A3062" s="1">
        <v>41389</v>
      </c>
      <c r="B3062" s="2">
        <v>50.5</v>
      </c>
      <c r="C3062" s="2">
        <v>52.4</v>
      </c>
      <c r="D3062" s="2">
        <v>50.5</v>
      </c>
      <c r="E3062" s="2">
        <v>52</v>
      </c>
      <c r="F3062" s="2">
        <v>2795900</v>
      </c>
      <c r="G3062" s="27" t="str">
        <f>TEXT(StockData[[#This Row],[Date]],"dddd")</f>
        <v>Thursday</v>
      </c>
      <c r="H3062" s="27" t="str">
        <f>TEXT(StockData[[#This Row],[Date]],"mmm yyyy")</f>
        <v>Apr 2013</v>
      </c>
      <c r="I3062" s="2">
        <f>StockData[[#This Row],[high]] - StockData[[#This Row],[low]]</f>
        <v>1.8999999999999986</v>
      </c>
      <c r="J3062" s="27" t="str">
        <f>IF(StockData[[#This Row],[high]]=_xlfn.MAXIFS(StockData[high],StockData[Date],"&lt;="&amp;StockData[[#This Row],[Date]]),"New High","Repeat")</f>
        <v>Repeat</v>
      </c>
      <c r="K3062" s="27" t="str">
        <f>IF(StockData[[#This Row],[Spread]]&lt;5,"Low",IF(StockData[[#This Row],[Spread]]&lt;=15,"Medium","High"))</f>
        <v>Low</v>
      </c>
      <c r="L3062" s="27" t="str">
        <f>IF(StockData[[#This Row],[Spread]] &gt; AVERAGE(StockData[Spread]) * 1.2, "High", IF(StockData[[#This Row],[Spread]] &lt; AVERAGE(StockData[Spread]) * 0.8, "Low", "Medium"))</f>
        <v>Low</v>
      </c>
      <c r="M3062" s="13">
        <f>(StockData[[#This Row],[close]] - StockData[[#This Row],[open]] )/ StockData[[#This Row],[open]]</f>
        <v>2.9702970297029702E-2</v>
      </c>
      <c r="N3062" s="27">
        <f>IF(StockData[[#This Row],[change%]] &gt; 0.02, 0.9, IF(StockData[[#This Row],[change%]] &lt; -0.02, -0.9, 0))</f>
        <v>0.9</v>
      </c>
      <c r="O3062" s="27" t="str">
        <f>IF(StockData[[#This Row],[sentiment score]] &gt; 0.5, "Positive", IF(StockData[[#This Row],[sentiment score]] &lt; -0.5, "Negative", "Neutral"))</f>
        <v>Positive</v>
      </c>
    </row>
    <row r="3063" spans="1:15" x14ac:dyDescent="0.3">
      <c r="A3063" s="1">
        <v>41388</v>
      </c>
      <c r="B3063" s="2">
        <v>50.9</v>
      </c>
      <c r="C3063" s="2">
        <v>51.05</v>
      </c>
      <c r="D3063" s="2">
        <v>48.98</v>
      </c>
      <c r="E3063" s="2">
        <v>50.43</v>
      </c>
      <c r="F3063" s="2">
        <v>2630000</v>
      </c>
      <c r="G3063" s="27" t="str">
        <f>TEXT(StockData[[#This Row],[Date]],"dddd")</f>
        <v>Wednesday</v>
      </c>
      <c r="H3063" s="27" t="str">
        <f>TEXT(StockData[[#This Row],[Date]],"mmm yyyy")</f>
        <v>Apr 2013</v>
      </c>
      <c r="I3063" s="2">
        <f>StockData[[#This Row],[high]] - StockData[[#This Row],[low]]</f>
        <v>2.0700000000000003</v>
      </c>
      <c r="J3063" s="27" t="str">
        <f>IF(StockData[[#This Row],[high]]=_xlfn.MAXIFS(StockData[high],StockData[Date],"&lt;="&amp;StockData[[#This Row],[Date]]),"New High","Repeat")</f>
        <v>Repeat</v>
      </c>
      <c r="K3063" s="27" t="str">
        <f>IF(StockData[[#This Row],[Spread]]&lt;5,"Low",IF(StockData[[#This Row],[Spread]]&lt;=15,"Medium","High"))</f>
        <v>Low</v>
      </c>
      <c r="L3063" s="27" t="str">
        <f>IF(StockData[[#This Row],[Spread]] &gt; AVERAGE(StockData[Spread]) * 1.2, "High", IF(StockData[[#This Row],[Spread]] &lt; AVERAGE(StockData[Spread]) * 0.8, "Low", "Medium"))</f>
        <v>Low</v>
      </c>
      <c r="M3063" s="13">
        <f>(StockData[[#This Row],[close]] - StockData[[#This Row],[open]] )/ StockData[[#This Row],[open]]</f>
        <v>-9.2337917485265011E-3</v>
      </c>
      <c r="N3063" s="27">
        <f>IF(StockData[[#This Row],[change%]] &gt; 0.02, 0.9, IF(StockData[[#This Row],[change%]] &lt; -0.02, -0.9, 0))</f>
        <v>0</v>
      </c>
      <c r="O3063" s="27" t="str">
        <f>IF(StockData[[#This Row],[sentiment score]] &gt; 0.5, "Positive", IF(StockData[[#This Row],[sentiment score]] &lt; -0.5, "Negative", "Neutral"))</f>
        <v>Neutral</v>
      </c>
    </row>
    <row r="3064" spans="1:15" x14ac:dyDescent="0.3">
      <c r="A3064" s="1">
        <v>41387</v>
      </c>
      <c r="B3064" s="2">
        <v>51</v>
      </c>
      <c r="C3064" s="2">
        <v>52.92</v>
      </c>
      <c r="D3064" s="2">
        <v>50.66</v>
      </c>
      <c r="E3064" s="2">
        <v>51.01</v>
      </c>
      <c r="F3064" s="2">
        <v>3733800</v>
      </c>
      <c r="G3064" s="27" t="str">
        <f>TEXT(StockData[[#This Row],[Date]],"dddd")</f>
        <v>Tuesday</v>
      </c>
      <c r="H3064" s="27" t="str">
        <f>TEXT(StockData[[#This Row],[Date]],"mmm yyyy")</f>
        <v>Apr 2013</v>
      </c>
      <c r="I3064" s="2">
        <f>StockData[[#This Row],[high]] - StockData[[#This Row],[low]]</f>
        <v>2.2600000000000051</v>
      </c>
      <c r="J3064" s="27" t="str">
        <f>IF(StockData[[#This Row],[high]]=_xlfn.MAXIFS(StockData[high],StockData[Date],"&lt;="&amp;StockData[[#This Row],[Date]]),"New High","Repeat")</f>
        <v>New High</v>
      </c>
      <c r="K3064" s="27" t="str">
        <f>IF(StockData[[#This Row],[Spread]]&lt;5,"Low",IF(StockData[[#This Row],[Spread]]&lt;=15,"Medium","High"))</f>
        <v>Low</v>
      </c>
      <c r="L3064" s="27" t="str">
        <f>IF(StockData[[#This Row],[Spread]] &gt; AVERAGE(StockData[Spread]) * 1.2, "High", IF(StockData[[#This Row],[Spread]] &lt; AVERAGE(StockData[Spread]) * 0.8, "Low", "Medium"))</f>
        <v>Low</v>
      </c>
      <c r="M3064" s="13">
        <f>(StockData[[#This Row],[close]] - StockData[[#This Row],[open]] )/ StockData[[#This Row],[open]]</f>
        <v>1.9607843137251001E-4</v>
      </c>
      <c r="N3064" s="27">
        <f>IF(StockData[[#This Row],[change%]] &gt; 0.02, 0.9, IF(StockData[[#This Row],[change%]] &lt; -0.02, -0.9, 0))</f>
        <v>0</v>
      </c>
      <c r="O3064" s="27" t="str">
        <f>IF(StockData[[#This Row],[sentiment score]] &gt; 0.5, "Positive", IF(StockData[[#This Row],[sentiment score]] &lt; -0.5, "Negative", "Neutral"))</f>
        <v>Neutral</v>
      </c>
    </row>
    <row r="3065" spans="1:15" x14ac:dyDescent="0.3">
      <c r="A3065" s="1">
        <v>41386</v>
      </c>
      <c r="B3065" s="2">
        <v>48.6</v>
      </c>
      <c r="C3065" s="2">
        <v>50.2</v>
      </c>
      <c r="D3065" s="2">
        <v>47.75</v>
      </c>
      <c r="E3065" s="2">
        <v>50.19</v>
      </c>
      <c r="F3065" s="2">
        <v>3939400</v>
      </c>
      <c r="G3065" s="27" t="str">
        <f>TEXT(StockData[[#This Row],[Date]],"dddd")</f>
        <v>Monday</v>
      </c>
      <c r="H3065" s="27" t="str">
        <f>TEXT(StockData[[#This Row],[Date]],"mmm yyyy")</f>
        <v>Apr 2013</v>
      </c>
      <c r="I3065" s="2">
        <f>StockData[[#This Row],[high]] - StockData[[#This Row],[low]]</f>
        <v>2.4500000000000028</v>
      </c>
      <c r="J3065" s="27" t="str">
        <f>IF(StockData[[#This Row],[high]]=_xlfn.MAXIFS(StockData[high],StockData[Date],"&lt;="&amp;StockData[[#This Row],[Date]]),"New High","Repeat")</f>
        <v>New High</v>
      </c>
      <c r="K3065" s="27" t="str">
        <f>IF(StockData[[#This Row],[Spread]]&lt;5,"Low",IF(StockData[[#This Row],[Spread]]&lt;=15,"Medium","High"))</f>
        <v>Low</v>
      </c>
      <c r="L3065" s="27" t="str">
        <f>IF(StockData[[#This Row],[Spread]] &gt; AVERAGE(StockData[Spread]) * 1.2, "High", IF(StockData[[#This Row],[Spread]] &lt; AVERAGE(StockData[Spread]) * 0.8, "Low", "Medium"))</f>
        <v>Low</v>
      </c>
      <c r="M3065" s="13">
        <f>(StockData[[#This Row],[close]] - StockData[[#This Row],[open]] )/ StockData[[#This Row],[open]]</f>
        <v>3.2716049382715974E-2</v>
      </c>
      <c r="N3065" s="27">
        <f>IF(StockData[[#This Row],[change%]] &gt; 0.02, 0.9, IF(StockData[[#This Row],[change%]] &lt; -0.02, -0.9, 0))</f>
        <v>0.9</v>
      </c>
      <c r="O3065" s="27" t="str">
        <f>IF(StockData[[#This Row],[sentiment score]] &gt; 0.5, "Positive", IF(StockData[[#This Row],[sentiment score]] &lt; -0.5, "Negative", "Neutral"))</f>
        <v>Positive</v>
      </c>
    </row>
    <row r="3066" spans="1:15" x14ac:dyDescent="0.3">
      <c r="A3066" s="1">
        <v>41383</v>
      </c>
      <c r="B3066" s="2">
        <v>47.46</v>
      </c>
      <c r="C3066" s="2">
        <v>49.88</v>
      </c>
      <c r="D3066" s="2">
        <v>47.07</v>
      </c>
      <c r="E3066" s="2">
        <v>47.83</v>
      </c>
      <c r="F3066" s="2">
        <v>3011700</v>
      </c>
      <c r="G3066" s="27" t="str">
        <f>TEXT(StockData[[#This Row],[Date]],"dddd")</f>
        <v>Friday</v>
      </c>
      <c r="H3066" s="27" t="str">
        <f>TEXT(StockData[[#This Row],[Date]],"mmm yyyy")</f>
        <v>Apr 2013</v>
      </c>
      <c r="I3066" s="2">
        <f>StockData[[#This Row],[high]] - StockData[[#This Row],[low]]</f>
        <v>2.8100000000000023</v>
      </c>
      <c r="J3066" s="27" t="str">
        <f>IF(StockData[[#This Row],[high]]=_xlfn.MAXIFS(StockData[high],StockData[Date],"&lt;="&amp;StockData[[#This Row],[Date]]),"New High","Repeat")</f>
        <v>New High</v>
      </c>
      <c r="K3066" s="27" t="str">
        <f>IF(StockData[[#This Row],[Spread]]&lt;5,"Low",IF(StockData[[#This Row],[Spread]]&lt;=15,"Medium","High"))</f>
        <v>Low</v>
      </c>
      <c r="L3066" s="27" t="str">
        <f>IF(StockData[[#This Row],[Spread]] &gt; AVERAGE(StockData[Spread]) * 1.2, "High", IF(StockData[[#This Row],[Spread]] &lt; AVERAGE(StockData[Spread]) * 0.8, "Low", "Medium"))</f>
        <v>Low</v>
      </c>
      <c r="M3066" s="13">
        <f>(StockData[[#This Row],[close]] - StockData[[#This Row],[open]] )/ StockData[[#This Row],[open]]</f>
        <v>7.7960387694900428E-3</v>
      </c>
      <c r="N3066" s="27">
        <f>IF(StockData[[#This Row],[change%]] &gt; 0.02, 0.9, IF(StockData[[#This Row],[change%]] &lt; -0.02, -0.9, 0))</f>
        <v>0</v>
      </c>
      <c r="O3066" s="27" t="str">
        <f>IF(StockData[[#This Row],[sentiment score]] &gt; 0.5, "Positive", IF(StockData[[#This Row],[sentiment score]] &lt; -0.5, "Negative", "Neutral"))</f>
        <v>Neutral</v>
      </c>
    </row>
    <row r="3067" spans="1:15" x14ac:dyDescent="0.3">
      <c r="A3067" s="1">
        <v>41382</v>
      </c>
      <c r="B3067" s="2">
        <v>45.98</v>
      </c>
      <c r="C3067" s="2">
        <v>47.598999999999997</v>
      </c>
      <c r="D3067" s="2">
        <v>45.390099999999997</v>
      </c>
      <c r="E3067" s="2">
        <v>46.97</v>
      </c>
      <c r="F3067" s="2">
        <v>3367900</v>
      </c>
      <c r="G3067" s="27" t="str">
        <f>TEXT(StockData[[#This Row],[Date]],"dddd")</f>
        <v>Thursday</v>
      </c>
      <c r="H3067" s="27" t="str">
        <f>TEXT(StockData[[#This Row],[Date]],"mmm yyyy")</f>
        <v>Apr 2013</v>
      </c>
      <c r="I3067" s="2">
        <f>StockData[[#This Row],[high]] - StockData[[#This Row],[low]]</f>
        <v>2.2088999999999999</v>
      </c>
      <c r="J3067" s="27" t="str">
        <f>IF(StockData[[#This Row],[high]]=_xlfn.MAXIFS(StockData[high],StockData[Date],"&lt;="&amp;StockData[[#This Row],[Date]]),"New High","Repeat")</f>
        <v>New High</v>
      </c>
      <c r="K3067" s="27" t="str">
        <f>IF(StockData[[#This Row],[Spread]]&lt;5,"Low",IF(StockData[[#This Row],[Spread]]&lt;=15,"Medium","High"))</f>
        <v>Low</v>
      </c>
      <c r="L3067" s="27" t="str">
        <f>IF(StockData[[#This Row],[Spread]] &gt; AVERAGE(StockData[Spread]) * 1.2, "High", IF(StockData[[#This Row],[Spread]] &lt; AVERAGE(StockData[Spread]) * 0.8, "Low", "Medium"))</f>
        <v>Low</v>
      </c>
      <c r="M3067" s="13">
        <f>(StockData[[#This Row],[close]] - StockData[[#This Row],[open]] )/ StockData[[#This Row],[open]]</f>
        <v>2.1531100478468946E-2</v>
      </c>
      <c r="N3067" s="27">
        <f>IF(StockData[[#This Row],[change%]] &gt; 0.02, 0.9, IF(StockData[[#This Row],[change%]] &lt; -0.02, -0.9, 0))</f>
        <v>0.9</v>
      </c>
      <c r="O3067" s="27" t="str">
        <f>IF(StockData[[#This Row],[sentiment score]] &gt; 0.5, "Positive", IF(StockData[[#This Row],[sentiment score]] &lt; -0.5, "Negative", "Neutral"))</f>
        <v>Positive</v>
      </c>
    </row>
    <row r="3068" spans="1:15" x14ac:dyDescent="0.3">
      <c r="A3068" s="1">
        <v>41381</v>
      </c>
      <c r="B3068" s="2">
        <v>45.5</v>
      </c>
      <c r="C3068" s="2">
        <v>45.95</v>
      </c>
      <c r="D3068" s="2">
        <v>44.54</v>
      </c>
      <c r="E3068" s="2">
        <v>45.45</v>
      </c>
      <c r="F3068" s="2">
        <v>2118500</v>
      </c>
      <c r="G3068" s="27" t="str">
        <f>TEXT(StockData[[#This Row],[Date]],"dddd")</f>
        <v>Wednesday</v>
      </c>
      <c r="H3068" s="27" t="str">
        <f>TEXT(StockData[[#This Row],[Date]],"mmm yyyy")</f>
        <v>Apr 2013</v>
      </c>
      <c r="I3068" s="2">
        <f>StockData[[#This Row],[high]] - StockData[[#This Row],[low]]</f>
        <v>1.4100000000000037</v>
      </c>
      <c r="J3068" s="27" t="str">
        <f>IF(StockData[[#This Row],[high]]=_xlfn.MAXIFS(StockData[high],StockData[Date],"&lt;="&amp;StockData[[#This Row],[Date]]),"New High","Repeat")</f>
        <v>Repeat</v>
      </c>
      <c r="K3068" s="27" t="str">
        <f>IF(StockData[[#This Row],[Spread]]&lt;5,"Low",IF(StockData[[#This Row],[Spread]]&lt;=15,"Medium","High"))</f>
        <v>Low</v>
      </c>
      <c r="L3068" s="27" t="str">
        <f>IF(StockData[[#This Row],[Spread]] &gt; AVERAGE(StockData[Spread]) * 1.2, "High", IF(StockData[[#This Row],[Spread]] &lt; AVERAGE(StockData[Spread]) * 0.8, "Low", "Medium"))</f>
        <v>Low</v>
      </c>
      <c r="M3068" s="13">
        <f>(StockData[[#This Row],[close]] - StockData[[#This Row],[open]] )/ StockData[[#This Row],[open]]</f>
        <v>-1.0989010989010365E-3</v>
      </c>
      <c r="N3068" s="27">
        <f>IF(StockData[[#This Row],[change%]] &gt; 0.02, 0.9, IF(StockData[[#This Row],[change%]] &lt; -0.02, -0.9, 0))</f>
        <v>0</v>
      </c>
      <c r="O3068" s="27" t="str">
        <f>IF(StockData[[#This Row],[sentiment score]] &gt; 0.5, "Positive", IF(StockData[[#This Row],[sentiment score]] &lt; -0.5, "Negative", "Neutral"))</f>
        <v>Neutral</v>
      </c>
    </row>
    <row r="3069" spans="1:15" x14ac:dyDescent="0.3">
      <c r="A3069" s="1">
        <v>41380</v>
      </c>
      <c r="B3069" s="2">
        <v>44.19</v>
      </c>
      <c r="C3069" s="2">
        <v>46.14</v>
      </c>
      <c r="D3069" s="2">
        <v>43.91</v>
      </c>
      <c r="E3069" s="2">
        <v>45.59</v>
      </c>
      <c r="F3069" s="2">
        <v>3180400</v>
      </c>
      <c r="G3069" s="27" t="str">
        <f>TEXT(StockData[[#This Row],[Date]],"dddd")</f>
        <v>Tuesday</v>
      </c>
      <c r="H3069" s="27" t="str">
        <f>TEXT(StockData[[#This Row],[Date]],"mmm yyyy")</f>
        <v>Apr 2013</v>
      </c>
      <c r="I3069" s="2">
        <f>StockData[[#This Row],[high]] - StockData[[#This Row],[low]]</f>
        <v>2.230000000000004</v>
      </c>
      <c r="J3069" s="27" t="str">
        <f>IF(StockData[[#This Row],[high]]=_xlfn.MAXIFS(StockData[high],StockData[Date],"&lt;="&amp;StockData[[#This Row],[Date]]),"New High","Repeat")</f>
        <v>Repeat</v>
      </c>
      <c r="K3069" s="27" t="str">
        <f>IF(StockData[[#This Row],[Spread]]&lt;5,"Low",IF(StockData[[#This Row],[Spread]]&lt;=15,"Medium","High"))</f>
        <v>Low</v>
      </c>
      <c r="L3069" s="27" t="str">
        <f>IF(StockData[[#This Row],[Spread]] &gt; AVERAGE(StockData[Spread]) * 1.2, "High", IF(StockData[[#This Row],[Spread]] &lt; AVERAGE(StockData[Spread]) * 0.8, "Low", "Medium"))</f>
        <v>Low</v>
      </c>
      <c r="M3069" s="13">
        <f>(StockData[[#This Row],[close]] - StockData[[#This Row],[open]] )/ StockData[[#This Row],[open]]</f>
        <v>3.1681375876895353E-2</v>
      </c>
      <c r="N3069" s="27">
        <f>IF(StockData[[#This Row],[change%]] &gt; 0.02, 0.9, IF(StockData[[#This Row],[change%]] &lt; -0.02, -0.9, 0))</f>
        <v>0.9</v>
      </c>
      <c r="O3069" s="27" t="str">
        <f>IF(StockData[[#This Row],[sentiment score]] &gt; 0.5, "Positive", IF(StockData[[#This Row],[sentiment score]] &lt; -0.5, "Negative", "Neutral"))</f>
        <v>Positive</v>
      </c>
    </row>
    <row r="3070" spans="1:15" x14ac:dyDescent="0.3">
      <c r="A3070" s="1">
        <v>41379</v>
      </c>
      <c r="B3070" s="2">
        <v>43.5</v>
      </c>
      <c r="C3070" s="2">
        <v>43.8</v>
      </c>
      <c r="D3070" s="2">
        <v>42.51</v>
      </c>
      <c r="E3070" s="2">
        <v>43.3</v>
      </c>
      <c r="F3070" s="2">
        <v>1681400</v>
      </c>
      <c r="G3070" s="27" t="str">
        <f>TEXT(StockData[[#This Row],[Date]],"dddd")</f>
        <v>Monday</v>
      </c>
      <c r="H3070" s="27" t="str">
        <f>TEXT(StockData[[#This Row],[Date]],"mmm yyyy")</f>
        <v>Apr 2013</v>
      </c>
      <c r="I3070" s="2">
        <f>StockData[[#This Row],[high]] - StockData[[#This Row],[low]]</f>
        <v>1.2899999999999991</v>
      </c>
      <c r="J3070" s="27" t="str">
        <f>IF(StockData[[#This Row],[high]]=_xlfn.MAXIFS(StockData[high],StockData[Date],"&lt;="&amp;StockData[[#This Row],[Date]]),"New High","Repeat")</f>
        <v>Repeat</v>
      </c>
      <c r="K3070" s="27" t="str">
        <f>IF(StockData[[#This Row],[Spread]]&lt;5,"Low",IF(StockData[[#This Row],[Spread]]&lt;=15,"Medium","High"))</f>
        <v>Low</v>
      </c>
      <c r="L3070" s="27" t="str">
        <f>IF(StockData[[#This Row],[Spread]] &gt; AVERAGE(StockData[Spread]) * 1.2, "High", IF(StockData[[#This Row],[Spread]] &lt; AVERAGE(StockData[Spread]) * 0.8, "Low", "Medium"))</f>
        <v>Low</v>
      </c>
      <c r="M3070" s="13">
        <f>(StockData[[#This Row],[close]] - StockData[[#This Row],[open]] )/ StockData[[#This Row],[open]]</f>
        <v>-4.5977011494253523E-3</v>
      </c>
      <c r="N3070" s="27">
        <f>IF(StockData[[#This Row],[change%]] &gt; 0.02, 0.9, IF(StockData[[#This Row],[change%]] &lt; -0.02, -0.9, 0))</f>
        <v>0</v>
      </c>
      <c r="O3070" s="27" t="str">
        <f>IF(StockData[[#This Row],[sentiment score]] &gt; 0.5, "Positive", IF(StockData[[#This Row],[sentiment score]] &lt; -0.5, "Negative", "Neutral"))</f>
        <v>Neutral</v>
      </c>
    </row>
    <row r="3071" spans="1:15" x14ac:dyDescent="0.3">
      <c r="A3071" s="1">
        <v>41376</v>
      </c>
      <c r="B3071" s="2">
        <v>43.25</v>
      </c>
      <c r="C3071" s="2">
        <v>45.139000000000003</v>
      </c>
      <c r="D3071" s="2">
        <v>43.05</v>
      </c>
      <c r="E3071" s="2">
        <v>43.75</v>
      </c>
      <c r="F3071" s="2">
        <v>3149400</v>
      </c>
      <c r="G3071" s="27" t="str">
        <f>TEXT(StockData[[#This Row],[Date]],"dddd")</f>
        <v>Friday</v>
      </c>
      <c r="H3071" s="27" t="str">
        <f>TEXT(StockData[[#This Row],[Date]],"mmm yyyy")</f>
        <v>Apr 2013</v>
      </c>
      <c r="I3071" s="2">
        <f>StockData[[#This Row],[high]] - StockData[[#This Row],[low]]</f>
        <v>2.0890000000000057</v>
      </c>
      <c r="J3071" s="27" t="str">
        <f>IF(StockData[[#This Row],[high]]=_xlfn.MAXIFS(StockData[high],StockData[Date],"&lt;="&amp;StockData[[#This Row],[Date]]),"New High","Repeat")</f>
        <v>Repeat</v>
      </c>
      <c r="K3071" s="27" t="str">
        <f>IF(StockData[[#This Row],[Spread]]&lt;5,"Low",IF(StockData[[#This Row],[Spread]]&lt;=15,"Medium","High"))</f>
        <v>Low</v>
      </c>
      <c r="L3071" s="27" t="str">
        <f>IF(StockData[[#This Row],[Spread]] &gt; AVERAGE(StockData[Spread]) * 1.2, "High", IF(StockData[[#This Row],[Spread]] &lt; AVERAGE(StockData[Spread]) * 0.8, "Low", "Medium"))</f>
        <v>Low</v>
      </c>
      <c r="M3071" s="13">
        <f>(StockData[[#This Row],[close]] - StockData[[#This Row],[open]] )/ StockData[[#This Row],[open]]</f>
        <v>1.1560693641618497E-2</v>
      </c>
      <c r="N3071" s="27">
        <f>IF(StockData[[#This Row],[change%]] &gt; 0.02, 0.9, IF(StockData[[#This Row],[change%]] &lt; -0.02, -0.9, 0))</f>
        <v>0</v>
      </c>
      <c r="O3071" s="27" t="str">
        <f>IF(StockData[[#This Row],[sentiment score]] &gt; 0.5, "Positive", IF(StockData[[#This Row],[sentiment score]] &lt; -0.5, "Negative", "Neutral"))</f>
        <v>Neutral</v>
      </c>
    </row>
    <row r="3072" spans="1:15" x14ac:dyDescent="0.3">
      <c r="A3072" s="1">
        <v>41375</v>
      </c>
      <c r="B3072" s="2">
        <v>42.06</v>
      </c>
      <c r="C3072" s="2">
        <v>44.55</v>
      </c>
      <c r="D3072" s="2">
        <v>41.75</v>
      </c>
      <c r="E3072" s="2">
        <v>43.59</v>
      </c>
      <c r="F3072" s="2">
        <v>3447400</v>
      </c>
      <c r="G3072" s="27" t="str">
        <f>TEXT(StockData[[#This Row],[Date]],"dddd")</f>
        <v>Thursday</v>
      </c>
      <c r="H3072" s="27" t="str">
        <f>TEXT(StockData[[#This Row],[Date]],"mmm yyyy")</f>
        <v>Apr 2013</v>
      </c>
      <c r="I3072" s="2">
        <f>StockData[[#This Row],[high]] - StockData[[#This Row],[low]]</f>
        <v>2.7999999999999972</v>
      </c>
      <c r="J3072" s="27" t="str">
        <f>IF(StockData[[#This Row],[high]]=_xlfn.MAXIFS(StockData[high],StockData[Date],"&lt;="&amp;StockData[[#This Row],[Date]]),"New High","Repeat")</f>
        <v>Repeat</v>
      </c>
      <c r="K3072" s="27" t="str">
        <f>IF(StockData[[#This Row],[Spread]]&lt;5,"Low",IF(StockData[[#This Row],[Spread]]&lt;=15,"Medium","High"))</f>
        <v>Low</v>
      </c>
      <c r="L3072" s="27" t="str">
        <f>IF(StockData[[#This Row],[Spread]] &gt; AVERAGE(StockData[Spread]) * 1.2, "High", IF(StockData[[#This Row],[Spread]] &lt; AVERAGE(StockData[Spread]) * 0.8, "Low", "Medium"))</f>
        <v>Low</v>
      </c>
      <c r="M3072" s="13">
        <f>(StockData[[#This Row],[close]] - StockData[[#This Row],[open]] )/ StockData[[#This Row],[open]]</f>
        <v>3.6376604850214003E-2</v>
      </c>
      <c r="N3072" s="27">
        <f>IF(StockData[[#This Row],[change%]] &gt; 0.02, 0.9, IF(StockData[[#This Row],[change%]] &lt; -0.02, -0.9, 0))</f>
        <v>0.9</v>
      </c>
      <c r="O3072" s="27" t="str">
        <f>IF(StockData[[#This Row],[sentiment score]] &gt; 0.5, "Positive", IF(StockData[[#This Row],[sentiment score]] &lt; -0.5, "Negative", "Neutral"))</f>
        <v>Positive</v>
      </c>
    </row>
    <row r="3073" spans="1:15" x14ac:dyDescent="0.3">
      <c r="A3073" s="1">
        <v>41374</v>
      </c>
      <c r="B3073" s="2">
        <v>40.700000000000003</v>
      </c>
      <c r="C3073" s="2">
        <v>42.01</v>
      </c>
      <c r="D3073" s="2">
        <v>40.61</v>
      </c>
      <c r="E3073" s="2">
        <v>41.86</v>
      </c>
      <c r="F3073" s="2">
        <v>2121100</v>
      </c>
      <c r="G3073" s="27" t="str">
        <f>TEXT(StockData[[#This Row],[Date]],"dddd")</f>
        <v>Wednesday</v>
      </c>
      <c r="H3073" s="27" t="str">
        <f>TEXT(StockData[[#This Row],[Date]],"mmm yyyy")</f>
        <v>Apr 2013</v>
      </c>
      <c r="I3073" s="2">
        <f>StockData[[#This Row],[high]] - StockData[[#This Row],[low]]</f>
        <v>1.3999999999999986</v>
      </c>
      <c r="J3073" s="27" t="str">
        <f>IF(StockData[[#This Row],[high]]=_xlfn.MAXIFS(StockData[high],StockData[Date],"&lt;="&amp;StockData[[#This Row],[Date]]),"New High","Repeat")</f>
        <v>Repeat</v>
      </c>
      <c r="K3073" s="27" t="str">
        <f>IF(StockData[[#This Row],[Spread]]&lt;5,"Low",IF(StockData[[#This Row],[Spread]]&lt;=15,"Medium","High"))</f>
        <v>Low</v>
      </c>
      <c r="L3073" s="27" t="str">
        <f>IF(StockData[[#This Row],[Spread]] &gt; AVERAGE(StockData[Spread]) * 1.2, "High", IF(StockData[[#This Row],[Spread]] &lt; AVERAGE(StockData[Spread]) * 0.8, "Low", "Medium"))</f>
        <v>Low</v>
      </c>
      <c r="M3073" s="13">
        <f>(StockData[[#This Row],[close]] - StockData[[#This Row],[open]] )/ StockData[[#This Row],[open]]</f>
        <v>2.8501228501228416E-2</v>
      </c>
      <c r="N3073" s="27">
        <f>IF(StockData[[#This Row],[change%]] &gt; 0.02, 0.9, IF(StockData[[#This Row],[change%]] &lt; -0.02, -0.9, 0))</f>
        <v>0.9</v>
      </c>
      <c r="O3073" s="27" t="str">
        <f>IF(StockData[[#This Row],[sentiment score]] &gt; 0.5, "Positive", IF(StockData[[#This Row],[sentiment score]] &lt; -0.5, "Negative", "Neutral"))</f>
        <v>Positive</v>
      </c>
    </row>
    <row r="3074" spans="1:15" x14ac:dyDescent="0.3">
      <c r="A3074" s="1">
        <v>41373</v>
      </c>
      <c r="B3074" s="2">
        <v>41.8</v>
      </c>
      <c r="C3074" s="2">
        <v>41.829900000000002</v>
      </c>
      <c r="D3074" s="2">
        <v>40.33</v>
      </c>
      <c r="E3074" s="2">
        <v>40.5</v>
      </c>
      <c r="F3074" s="2">
        <v>1696100</v>
      </c>
      <c r="G3074" s="27" t="str">
        <f>TEXT(StockData[[#This Row],[Date]],"dddd")</f>
        <v>Tuesday</v>
      </c>
      <c r="H3074" s="27" t="str">
        <f>TEXT(StockData[[#This Row],[Date]],"mmm yyyy")</f>
        <v>Apr 2013</v>
      </c>
      <c r="I3074" s="2">
        <f>StockData[[#This Row],[high]] - StockData[[#This Row],[low]]</f>
        <v>1.4999000000000038</v>
      </c>
      <c r="J3074" s="27" t="str">
        <f>IF(StockData[[#This Row],[high]]=_xlfn.MAXIFS(StockData[high],StockData[Date],"&lt;="&amp;StockData[[#This Row],[Date]]),"New High","Repeat")</f>
        <v>Repeat</v>
      </c>
      <c r="K3074" s="27" t="str">
        <f>IF(StockData[[#This Row],[Spread]]&lt;5,"Low",IF(StockData[[#This Row],[Spread]]&lt;=15,"Medium","High"))</f>
        <v>Low</v>
      </c>
      <c r="L3074" s="27" t="str">
        <f>IF(StockData[[#This Row],[Spread]] &gt; AVERAGE(StockData[Spread]) * 1.2, "High", IF(StockData[[#This Row],[Spread]] &lt; AVERAGE(StockData[Spread]) * 0.8, "Low", "Medium"))</f>
        <v>Low</v>
      </c>
      <c r="M3074" s="13">
        <f>(StockData[[#This Row],[close]] - StockData[[#This Row],[open]] )/ StockData[[#This Row],[open]]</f>
        <v>-3.1100478468899455E-2</v>
      </c>
      <c r="N3074" s="27">
        <f>IF(StockData[[#This Row],[change%]] &gt; 0.02, 0.9, IF(StockData[[#This Row],[change%]] &lt; -0.02, -0.9, 0))</f>
        <v>-0.9</v>
      </c>
      <c r="O3074" s="27" t="str">
        <f>IF(StockData[[#This Row],[sentiment score]] &gt; 0.5, "Positive", IF(StockData[[#This Row],[sentiment score]] &lt; -0.5, "Negative", "Neutral"))</f>
        <v>Negative</v>
      </c>
    </row>
    <row r="3075" spans="1:15" x14ac:dyDescent="0.3">
      <c r="A3075" s="1">
        <v>41372</v>
      </c>
      <c r="B3075" s="2">
        <v>41.97</v>
      </c>
      <c r="C3075" s="2">
        <v>42.549900000000001</v>
      </c>
      <c r="D3075" s="2">
        <v>41.51</v>
      </c>
      <c r="E3075" s="2">
        <v>41.83</v>
      </c>
      <c r="F3075" s="2">
        <v>1679000</v>
      </c>
      <c r="G3075" s="27" t="str">
        <f>TEXT(StockData[[#This Row],[Date]],"dddd")</f>
        <v>Monday</v>
      </c>
      <c r="H3075" s="27" t="str">
        <f>TEXT(StockData[[#This Row],[Date]],"mmm yyyy")</f>
        <v>Apr 2013</v>
      </c>
      <c r="I3075" s="2">
        <f>StockData[[#This Row],[high]] - StockData[[#This Row],[low]]</f>
        <v>1.0399000000000029</v>
      </c>
      <c r="J3075" s="27" t="str">
        <f>IF(StockData[[#This Row],[high]]=_xlfn.MAXIFS(StockData[high],StockData[Date],"&lt;="&amp;StockData[[#This Row],[Date]]),"New High","Repeat")</f>
        <v>Repeat</v>
      </c>
      <c r="K3075" s="27" t="str">
        <f>IF(StockData[[#This Row],[Spread]]&lt;5,"Low",IF(StockData[[#This Row],[Spread]]&lt;=15,"Medium","High"))</f>
        <v>Low</v>
      </c>
      <c r="L3075" s="27" t="str">
        <f>IF(StockData[[#This Row],[Spread]] &gt; AVERAGE(StockData[Spread]) * 1.2, "High", IF(StockData[[#This Row],[Spread]] &lt; AVERAGE(StockData[Spread]) * 0.8, "Low", "Medium"))</f>
        <v>Low</v>
      </c>
      <c r="M3075" s="13">
        <f>(StockData[[#This Row],[close]] - StockData[[#This Row],[open]] )/ StockData[[#This Row],[open]]</f>
        <v>-3.3357159876102114E-3</v>
      </c>
      <c r="N3075" s="27">
        <f>IF(StockData[[#This Row],[change%]] &gt; 0.02, 0.9, IF(StockData[[#This Row],[change%]] &lt; -0.02, -0.9, 0))</f>
        <v>0</v>
      </c>
      <c r="O3075" s="27" t="str">
        <f>IF(StockData[[#This Row],[sentiment score]] &gt; 0.5, "Positive", IF(StockData[[#This Row],[sentiment score]] &lt; -0.5, "Negative", "Neutral"))</f>
        <v>Neutral</v>
      </c>
    </row>
    <row r="3076" spans="1:15" x14ac:dyDescent="0.3">
      <c r="A3076" s="1">
        <v>41369</v>
      </c>
      <c r="B3076" s="2">
        <v>42</v>
      </c>
      <c r="C3076" s="2">
        <v>42</v>
      </c>
      <c r="D3076" s="2">
        <v>40.5</v>
      </c>
      <c r="E3076" s="2">
        <v>41.37</v>
      </c>
      <c r="F3076" s="2">
        <v>1552400</v>
      </c>
      <c r="G3076" s="27" t="str">
        <f>TEXT(StockData[[#This Row],[Date]],"dddd")</f>
        <v>Friday</v>
      </c>
      <c r="H3076" s="27" t="str">
        <f>TEXT(StockData[[#This Row],[Date]],"mmm yyyy")</f>
        <v>Apr 2013</v>
      </c>
      <c r="I3076" s="2">
        <f>StockData[[#This Row],[high]] - StockData[[#This Row],[low]]</f>
        <v>1.5</v>
      </c>
      <c r="J3076" s="27" t="str">
        <f>IF(StockData[[#This Row],[high]]=_xlfn.MAXIFS(StockData[high],StockData[Date],"&lt;="&amp;StockData[[#This Row],[Date]]),"New High","Repeat")</f>
        <v>Repeat</v>
      </c>
      <c r="K3076" s="27" t="str">
        <f>IF(StockData[[#This Row],[Spread]]&lt;5,"Low",IF(StockData[[#This Row],[Spread]]&lt;=15,"Medium","High"))</f>
        <v>Low</v>
      </c>
      <c r="L3076" s="27" t="str">
        <f>IF(StockData[[#This Row],[Spread]] &gt; AVERAGE(StockData[Spread]) * 1.2, "High", IF(StockData[[#This Row],[Spread]] &lt; AVERAGE(StockData[Spread]) * 0.8, "Low", "Medium"))</f>
        <v>Low</v>
      </c>
      <c r="M3076" s="13">
        <f>(StockData[[#This Row],[close]] - StockData[[#This Row],[open]] )/ StockData[[#This Row],[open]]</f>
        <v>-1.500000000000006E-2</v>
      </c>
      <c r="N3076" s="27">
        <f>IF(StockData[[#This Row],[change%]] &gt; 0.02, 0.9, IF(StockData[[#This Row],[change%]] &lt; -0.02, -0.9, 0))</f>
        <v>0</v>
      </c>
      <c r="O3076" s="27" t="str">
        <f>IF(StockData[[#This Row],[sentiment score]] &gt; 0.5, "Positive", IF(StockData[[#This Row],[sentiment score]] &lt; -0.5, "Negative", "Neutral"))</f>
        <v>Neutral</v>
      </c>
    </row>
    <row r="3077" spans="1:15" x14ac:dyDescent="0.3">
      <c r="A3077" s="1">
        <v>41368</v>
      </c>
      <c r="B3077" s="2">
        <v>41.11</v>
      </c>
      <c r="C3077" s="2">
        <v>42.25</v>
      </c>
      <c r="D3077" s="2">
        <v>40.811</v>
      </c>
      <c r="E3077" s="2">
        <v>42.01</v>
      </c>
      <c r="F3077" s="2">
        <v>2264800</v>
      </c>
      <c r="G3077" s="27" t="str">
        <f>TEXT(StockData[[#This Row],[Date]],"dddd")</f>
        <v>Thursday</v>
      </c>
      <c r="H3077" s="27" t="str">
        <f>TEXT(StockData[[#This Row],[Date]],"mmm yyyy")</f>
        <v>Apr 2013</v>
      </c>
      <c r="I3077" s="2">
        <f>StockData[[#This Row],[high]] - StockData[[#This Row],[low]]</f>
        <v>1.4390000000000001</v>
      </c>
      <c r="J3077" s="27" t="str">
        <f>IF(StockData[[#This Row],[high]]=_xlfn.MAXIFS(StockData[high],StockData[Date],"&lt;="&amp;StockData[[#This Row],[Date]]),"New High","Repeat")</f>
        <v>Repeat</v>
      </c>
      <c r="K3077" s="27" t="str">
        <f>IF(StockData[[#This Row],[Spread]]&lt;5,"Low",IF(StockData[[#This Row],[Spread]]&lt;=15,"Medium","High"))</f>
        <v>Low</v>
      </c>
      <c r="L3077" s="27" t="str">
        <f>IF(StockData[[#This Row],[Spread]] &gt; AVERAGE(StockData[Spread]) * 1.2, "High", IF(StockData[[#This Row],[Spread]] &lt; AVERAGE(StockData[Spread]) * 0.8, "Low", "Medium"))</f>
        <v>Low</v>
      </c>
      <c r="M3077" s="13">
        <f>(StockData[[#This Row],[close]] - StockData[[#This Row],[open]] )/ StockData[[#This Row],[open]]</f>
        <v>2.1892483580637279E-2</v>
      </c>
      <c r="N3077" s="27">
        <f>IF(StockData[[#This Row],[change%]] &gt; 0.02, 0.9, IF(StockData[[#This Row],[change%]] &lt; -0.02, -0.9, 0))</f>
        <v>0.9</v>
      </c>
      <c r="O3077" s="27" t="str">
        <f>IF(StockData[[#This Row],[sentiment score]] &gt; 0.5, "Positive", IF(StockData[[#This Row],[sentiment score]] &lt; -0.5, "Negative", "Neutral"))</f>
        <v>Positive</v>
      </c>
    </row>
    <row r="3078" spans="1:15" x14ac:dyDescent="0.3">
      <c r="A3078" s="1">
        <v>41367</v>
      </c>
      <c r="B3078" s="2">
        <v>43.1</v>
      </c>
      <c r="C3078" s="2">
        <v>43.47</v>
      </c>
      <c r="D3078" s="2">
        <v>40.210500000000003</v>
      </c>
      <c r="E3078" s="2">
        <v>41.1</v>
      </c>
      <c r="F3078" s="2">
        <v>5643600</v>
      </c>
      <c r="G3078" s="27" t="str">
        <f>TEXT(StockData[[#This Row],[Date]],"dddd")</f>
        <v>Wednesday</v>
      </c>
      <c r="H3078" s="27" t="str">
        <f>TEXT(StockData[[#This Row],[Date]],"mmm yyyy")</f>
        <v>Apr 2013</v>
      </c>
      <c r="I3078" s="2">
        <f>StockData[[#This Row],[high]] - StockData[[#This Row],[low]]</f>
        <v>3.2594999999999956</v>
      </c>
      <c r="J3078" s="27" t="str">
        <f>IF(StockData[[#This Row],[high]]=_xlfn.MAXIFS(StockData[high],StockData[Date],"&lt;="&amp;StockData[[#This Row],[Date]]),"New High","Repeat")</f>
        <v>Repeat</v>
      </c>
      <c r="K3078" s="27" t="str">
        <f>IF(StockData[[#This Row],[Spread]]&lt;5,"Low",IF(StockData[[#This Row],[Spread]]&lt;=15,"Medium","High"))</f>
        <v>Low</v>
      </c>
      <c r="L3078" s="27" t="str">
        <f>IF(StockData[[#This Row],[Spread]] &gt; AVERAGE(StockData[Spread]) * 1.2, "High", IF(StockData[[#This Row],[Spread]] &lt; AVERAGE(StockData[Spread]) * 0.8, "Low", "Medium"))</f>
        <v>Low</v>
      </c>
      <c r="M3078" s="13">
        <f>(StockData[[#This Row],[close]] - StockData[[#This Row],[open]] )/ StockData[[#This Row],[open]]</f>
        <v>-4.6403712296983757E-2</v>
      </c>
      <c r="N3078" s="27">
        <f>IF(StockData[[#This Row],[change%]] &gt; 0.02, 0.9, IF(StockData[[#This Row],[change%]] &lt; -0.02, -0.9, 0))</f>
        <v>-0.9</v>
      </c>
      <c r="O3078" s="27" t="str">
        <f>IF(StockData[[#This Row],[sentiment score]] &gt; 0.5, "Positive", IF(StockData[[#This Row],[sentiment score]] &lt; -0.5, "Negative", "Neutral"))</f>
        <v>Negative</v>
      </c>
    </row>
    <row r="3079" spans="1:15" x14ac:dyDescent="0.3">
      <c r="A3079" s="1">
        <v>41366</v>
      </c>
      <c r="B3079" s="2">
        <v>43.6</v>
      </c>
      <c r="C3079" s="2">
        <v>45.5</v>
      </c>
      <c r="D3079" s="2">
        <v>43.510100000000001</v>
      </c>
      <c r="E3079" s="2">
        <v>44.34</v>
      </c>
      <c r="F3079" s="2">
        <v>6652400</v>
      </c>
      <c r="G3079" s="27" t="str">
        <f>TEXT(StockData[[#This Row],[Date]],"dddd")</f>
        <v>Tuesday</v>
      </c>
      <c r="H3079" s="27" t="str">
        <f>TEXT(StockData[[#This Row],[Date]],"mmm yyyy")</f>
        <v>Apr 2013</v>
      </c>
      <c r="I3079" s="2">
        <f>StockData[[#This Row],[high]] - StockData[[#This Row],[low]]</f>
        <v>1.9898999999999987</v>
      </c>
      <c r="J3079" s="27" t="str">
        <f>IF(StockData[[#This Row],[high]]=_xlfn.MAXIFS(StockData[high],StockData[Date],"&lt;="&amp;StockData[[#This Row],[Date]]),"New High","Repeat")</f>
        <v>Repeat</v>
      </c>
      <c r="K3079" s="27" t="str">
        <f>IF(StockData[[#This Row],[Spread]]&lt;5,"Low",IF(StockData[[#This Row],[Spread]]&lt;=15,"Medium","High"))</f>
        <v>Low</v>
      </c>
      <c r="L3079" s="27" t="str">
        <f>IF(StockData[[#This Row],[Spread]] &gt; AVERAGE(StockData[Spread]) * 1.2, "High", IF(StockData[[#This Row],[Spread]] &lt; AVERAGE(StockData[Spread]) * 0.8, "Low", "Medium"))</f>
        <v>Low</v>
      </c>
      <c r="M3079" s="13">
        <f>(StockData[[#This Row],[close]] - StockData[[#This Row],[open]] )/ StockData[[#This Row],[open]]</f>
        <v>1.697247706422023E-2</v>
      </c>
      <c r="N3079" s="27">
        <f>IF(StockData[[#This Row],[change%]] &gt; 0.02, 0.9, IF(StockData[[#This Row],[change%]] &lt; -0.02, -0.9, 0))</f>
        <v>0</v>
      </c>
      <c r="O3079" s="27" t="str">
        <f>IF(StockData[[#This Row],[sentiment score]] &gt; 0.5, "Positive", IF(StockData[[#This Row],[sentiment score]] &lt; -0.5, "Negative", "Neutral"))</f>
        <v>Neutral</v>
      </c>
    </row>
    <row r="3080" spans="1:15" x14ac:dyDescent="0.3">
      <c r="A3080" s="1">
        <v>41365</v>
      </c>
      <c r="B3080" s="2">
        <v>42.36</v>
      </c>
      <c r="C3080" s="2">
        <v>46.68</v>
      </c>
      <c r="D3080" s="2">
        <v>41.7</v>
      </c>
      <c r="E3080" s="2">
        <v>43.93</v>
      </c>
      <c r="F3080" s="2">
        <v>14098500</v>
      </c>
      <c r="G3080" s="27" t="str">
        <f>TEXT(StockData[[#This Row],[Date]],"dddd")</f>
        <v>Monday</v>
      </c>
      <c r="H3080" s="27" t="str">
        <f>TEXT(StockData[[#This Row],[Date]],"mmm yyyy")</f>
        <v>Apr 2013</v>
      </c>
      <c r="I3080" s="2">
        <f>StockData[[#This Row],[high]] - StockData[[#This Row],[low]]</f>
        <v>4.9799999999999969</v>
      </c>
      <c r="J3080" s="27" t="str">
        <f>IF(StockData[[#This Row],[high]]=_xlfn.MAXIFS(StockData[high],StockData[Date],"&lt;="&amp;StockData[[#This Row],[Date]]),"New High","Repeat")</f>
        <v>New High</v>
      </c>
      <c r="K3080" s="27" t="str">
        <f>IF(StockData[[#This Row],[Spread]]&lt;5,"Low",IF(StockData[[#This Row],[Spread]]&lt;=15,"Medium","High"))</f>
        <v>Low</v>
      </c>
      <c r="L3080" s="27" t="str">
        <f>IF(StockData[[#This Row],[Spread]] &gt; AVERAGE(StockData[Spread]) * 1.2, "High", IF(StockData[[#This Row],[Spread]] &lt; AVERAGE(StockData[Spread]) * 0.8, "Low", "Medium"))</f>
        <v>Low</v>
      </c>
      <c r="M3080" s="13">
        <f>(StockData[[#This Row],[close]] - StockData[[#This Row],[open]] )/ StockData[[#This Row],[open]]</f>
        <v>3.7063267233238911E-2</v>
      </c>
      <c r="N3080" s="27">
        <f>IF(StockData[[#This Row],[change%]] &gt; 0.02, 0.9, IF(StockData[[#This Row],[change%]] &lt; -0.02, -0.9, 0))</f>
        <v>0.9</v>
      </c>
      <c r="O3080" s="27" t="str">
        <f>IF(StockData[[#This Row],[sentiment score]] &gt; 0.5, "Positive", IF(StockData[[#This Row],[sentiment score]] &lt; -0.5, "Negative", "Neutral"))</f>
        <v>Positive</v>
      </c>
    </row>
    <row r="3081" spans="1:15" x14ac:dyDescent="0.3">
      <c r="A3081" s="1">
        <v>41361</v>
      </c>
      <c r="B3081" s="2">
        <v>38.229999999999997</v>
      </c>
      <c r="C3081" s="2">
        <v>38.24</v>
      </c>
      <c r="D3081" s="2">
        <v>37.75</v>
      </c>
      <c r="E3081" s="2">
        <v>37.89</v>
      </c>
      <c r="F3081" s="2">
        <v>1158700</v>
      </c>
      <c r="G3081" s="27" t="str">
        <f>TEXT(StockData[[#This Row],[Date]],"dddd")</f>
        <v>Thursday</v>
      </c>
      <c r="H3081" s="27" t="str">
        <f>TEXT(StockData[[#This Row],[Date]],"mmm yyyy")</f>
        <v>Mar 2013</v>
      </c>
      <c r="I3081" s="2">
        <f>StockData[[#This Row],[high]] - StockData[[#This Row],[low]]</f>
        <v>0.49000000000000199</v>
      </c>
      <c r="J3081" s="27" t="str">
        <f>IF(StockData[[#This Row],[high]]=_xlfn.MAXIFS(StockData[high],StockData[Date],"&lt;="&amp;StockData[[#This Row],[Date]]),"New High","Repeat")</f>
        <v>Repeat</v>
      </c>
      <c r="K3081" s="27" t="str">
        <f>IF(StockData[[#This Row],[Spread]]&lt;5,"Low",IF(StockData[[#This Row],[Spread]]&lt;=15,"Medium","High"))</f>
        <v>Low</v>
      </c>
      <c r="L3081" s="27" t="str">
        <f>IF(StockData[[#This Row],[Spread]] &gt; AVERAGE(StockData[Spread]) * 1.2, "High", IF(StockData[[#This Row],[Spread]] &lt; AVERAGE(StockData[Spread]) * 0.8, "Low", "Medium"))</f>
        <v>Low</v>
      </c>
      <c r="M3081" s="13">
        <f>(StockData[[#This Row],[close]] - StockData[[#This Row],[open]] )/ StockData[[#This Row],[open]]</f>
        <v>-8.8935391054145007E-3</v>
      </c>
      <c r="N3081" s="27">
        <f>IF(StockData[[#This Row],[change%]] &gt; 0.02, 0.9, IF(StockData[[#This Row],[change%]] &lt; -0.02, -0.9, 0))</f>
        <v>0</v>
      </c>
      <c r="O3081" s="27" t="str">
        <f>IF(StockData[[#This Row],[sentiment score]] &gt; 0.5, "Positive", IF(StockData[[#This Row],[sentiment score]] &lt; -0.5, "Negative", "Neutral"))</f>
        <v>Neutral</v>
      </c>
    </row>
    <row r="3082" spans="1:15" x14ac:dyDescent="0.3">
      <c r="A3082" s="1">
        <v>41360</v>
      </c>
      <c r="B3082" s="2">
        <v>37.94</v>
      </c>
      <c r="C3082" s="2">
        <v>38.380000000000003</v>
      </c>
      <c r="D3082" s="2">
        <v>37.31</v>
      </c>
      <c r="E3082" s="2">
        <v>38.159999999999997</v>
      </c>
      <c r="F3082" s="2">
        <v>1296300</v>
      </c>
      <c r="G3082" s="27" t="str">
        <f>TEXT(StockData[[#This Row],[Date]],"dddd")</f>
        <v>Wednesday</v>
      </c>
      <c r="H3082" s="27" t="str">
        <f>TEXT(StockData[[#This Row],[Date]],"mmm yyyy")</f>
        <v>Mar 2013</v>
      </c>
      <c r="I3082" s="2">
        <f>StockData[[#This Row],[high]] - StockData[[#This Row],[low]]</f>
        <v>1.0700000000000003</v>
      </c>
      <c r="J3082" s="27" t="str">
        <f>IF(StockData[[#This Row],[high]]=_xlfn.MAXIFS(StockData[high],StockData[Date],"&lt;="&amp;StockData[[#This Row],[Date]]),"New High","Repeat")</f>
        <v>Repeat</v>
      </c>
      <c r="K3082" s="27" t="str">
        <f>IF(StockData[[#This Row],[Spread]]&lt;5,"Low",IF(StockData[[#This Row],[Spread]]&lt;=15,"Medium","High"))</f>
        <v>Low</v>
      </c>
      <c r="L3082" s="27" t="str">
        <f>IF(StockData[[#This Row],[Spread]] &gt; AVERAGE(StockData[Spread]) * 1.2, "High", IF(StockData[[#This Row],[Spread]] &lt; AVERAGE(StockData[Spread]) * 0.8, "Low", "Medium"))</f>
        <v>Low</v>
      </c>
      <c r="M3082" s="13">
        <f>(StockData[[#This Row],[close]] - StockData[[#This Row],[open]] )/ StockData[[#This Row],[open]]</f>
        <v>5.7986294148655478E-3</v>
      </c>
      <c r="N3082" s="27">
        <f>IF(StockData[[#This Row],[change%]] &gt; 0.02, 0.9, IF(StockData[[#This Row],[change%]] &lt; -0.02, -0.9, 0))</f>
        <v>0</v>
      </c>
      <c r="O3082" s="27" t="str">
        <f>IF(StockData[[#This Row],[sentiment score]] &gt; 0.5, "Positive", IF(StockData[[#This Row],[sentiment score]] &lt; -0.5, "Negative", "Neutral"))</f>
        <v>Neutral</v>
      </c>
    </row>
    <row r="3083" spans="1:15" x14ac:dyDescent="0.3">
      <c r="A3083" s="1">
        <v>41359</v>
      </c>
      <c r="B3083" s="2">
        <v>37.979999999999997</v>
      </c>
      <c r="C3083" s="2">
        <v>38.22</v>
      </c>
      <c r="D3083" s="2">
        <v>37.659999999999997</v>
      </c>
      <c r="E3083" s="2">
        <v>37.86</v>
      </c>
      <c r="F3083" s="2">
        <v>1808200</v>
      </c>
      <c r="G3083" s="27" t="str">
        <f>TEXT(StockData[[#This Row],[Date]],"dddd")</f>
        <v>Tuesday</v>
      </c>
      <c r="H3083" s="27" t="str">
        <f>TEXT(StockData[[#This Row],[Date]],"mmm yyyy")</f>
        <v>Mar 2013</v>
      </c>
      <c r="I3083" s="2">
        <f>StockData[[#This Row],[high]] - StockData[[#This Row],[low]]</f>
        <v>0.56000000000000227</v>
      </c>
      <c r="J3083" s="27" t="str">
        <f>IF(StockData[[#This Row],[high]]=_xlfn.MAXIFS(StockData[high],StockData[Date],"&lt;="&amp;StockData[[#This Row],[Date]]),"New High","Repeat")</f>
        <v>Repeat</v>
      </c>
      <c r="K3083" s="27" t="str">
        <f>IF(StockData[[#This Row],[Spread]]&lt;5,"Low",IF(StockData[[#This Row],[Spread]]&lt;=15,"Medium","High"))</f>
        <v>Low</v>
      </c>
      <c r="L3083" s="27" t="str">
        <f>IF(StockData[[#This Row],[Spread]] &gt; AVERAGE(StockData[Spread]) * 1.2, "High", IF(StockData[[#This Row],[Spread]] &lt; AVERAGE(StockData[Spread]) * 0.8, "Low", "Medium"))</f>
        <v>Low</v>
      </c>
      <c r="M3083" s="13">
        <f>(StockData[[#This Row],[close]] - StockData[[#This Row],[open]] )/ StockData[[#This Row],[open]]</f>
        <v>-3.1595576619272629E-3</v>
      </c>
      <c r="N3083" s="27">
        <f>IF(StockData[[#This Row],[change%]] &gt; 0.02, 0.9, IF(StockData[[#This Row],[change%]] &lt; -0.02, -0.9, 0))</f>
        <v>0</v>
      </c>
      <c r="O3083" s="27" t="str">
        <f>IF(StockData[[#This Row],[sentiment score]] &gt; 0.5, "Positive", IF(StockData[[#This Row],[sentiment score]] &lt; -0.5, "Negative", "Neutral"))</f>
        <v>Neutral</v>
      </c>
    </row>
    <row r="3084" spans="1:15" x14ac:dyDescent="0.3">
      <c r="A3084" s="1">
        <v>41358</v>
      </c>
      <c r="B3084" s="2">
        <v>37.1</v>
      </c>
      <c r="C3084" s="2">
        <v>38.520000000000003</v>
      </c>
      <c r="D3084" s="2">
        <v>36.770000000000003</v>
      </c>
      <c r="E3084" s="2">
        <v>37.53</v>
      </c>
      <c r="F3084" s="2">
        <v>2378800</v>
      </c>
      <c r="G3084" s="27" t="str">
        <f>TEXT(StockData[[#This Row],[Date]],"dddd")</f>
        <v>Monday</v>
      </c>
      <c r="H3084" s="27" t="str">
        <f>TEXT(StockData[[#This Row],[Date]],"mmm yyyy")</f>
        <v>Mar 2013</v>
      </c>
      <c r="I3084" s="2">
        <f>StockData[[#This Row],[high]] - StockData[[#This Row],[low]]</f>
        <v>1.75</v>
      </c>
      <c r="J3084" s="27" t="str">
        <f>IF(StockData[[#This Row],[high]]=_xlfn.MAXIFS(StockData[high],StockData[Date],"&lt;="&amp;StockData[[#This Row],[Date]]),"New High","Repeat")</f>
        <v>Repeat</v>
      </c>
      <c r="K3084" s="27" t="str">
        <f>IF(StockData[[#This Row],[Spread]]&lt;5,"Low",IF(StockData[[#This Row],[Spread]]&lt;=15,"Medium","High"))</f>
        <v>Low</v>
      </c>
      <c r="L3084" s="27" t="str">
        <f>IF(StockData[[#This Row],[Spread]] &gt; AVERAGE(StockData[Spread]) * 1.2, "High", IF(StockData[[#This Row],[Spread]] &lt; AVERAGE(StockData[Spread]) * 0.8, "Low", "Medium"))</f>
        <v>Low</v>
      </c>
      <c r="M3084" s="13">
        <f>(StockData[[#This Row],[close]] - StockData[[#This Row],[open]] )/ StockData[[#This Row],[open]]</f>
        <v>1.1590296495956866E-2</v>
      </c>
      <c r="N3084" s="27">
        <f>IF(StockData[[#This Row],[change%]] &gt; 0.02, 0.9, IF(StockData[[#This Row],[change%]] &lt; -0.02, -0.9, 0))</f>
        <v>0</v>
      </c>
      <c r="O3084" s="27" t="str">
        <f>IF(StockData[[#This Row],[sentiment score]] &gt; 0.5, "Positive", IF(StockData[[#This Row],[sentiment score]] &lt; -0.5, "Negative", "Neutral"))</f>
        <v>Neutral</v>
      </c>
    </row>
    <row r="3085" spans="1:15" x14ac:dyDescent="0.3">
      <c r="A3085" s="1">
        <v>41355</v>
      </c>
      <c r="B3085" s="2">
        <v>36.200000000000003</v>
      </c>
      <c r="C3085" s="2">
        <v>36.799999999999997</v>
      </c>
      <c r="D3085" s="2">
        <v>36.200000000000003</v>
      </c>
      <c r="E3085" s="2">
        <v>36.619999999999997</v>
      </c>
      <c r="F3085" s="2">
        <v>440200</v>
      </c>
      <c r="G3085" s="27" t="str">
        <f>TEXT(StockData[[#This Row],[Date]],"dddd")</f>
        <v>Friday</v>
      </c>
      <c r="H3085" s="27" t="str">
        <f>TEXT(StockData[[#This Row],[Date]],"mmm yyyy")</f>
        <v>Mar 2013</v>
      </c>
      <c r="I3085" s="2">
        <f>StockData[[#This Row],[high]] - StockData[[#This Row],[low]]</f>
        <v>0.59999999999999432</v>
      </c>
      <c r="J3085" s="27" t="str">
        <f>IF(StockData[[#This Row],[high]]=_xlfn.MAXIFS(StockData[high],StockData[Date],"&lt;="&amp;StockData[[#This Row],[Date]]),"New High","Repeat")</f>
        <v>Repeat</v>
      </c>
      <c r="K3085" s="27" t="str">
        <f>IF(StockData[[#This Row],[Spread]]&lt;5,"Low",IF(StockData[[#This Row],[Spread]]&lt;=15,"Medium","High"))</f>
        <v>Low</v>
      </c>
      <c r="L3085" s="27" t="str">
        <f>IF(StockData[[#This Row],[Spread]] &gt; AVERAGE(StockData[Spread]) * 1.2, "High", IF(StockData[[#This Row],[Spread]] &lt; AVERAGE(StockData[Spread]) * 0.8, "Low", "Medium"))</f>
        <v>Low</v>
      </c>
      <c r="M3085" s="13">
        <f>(StockData[[#This Row],[close]] - StockData[[#This Row],[open]] )/ StockData[[#This Row],[open]]</f>
        <v>1.1602209944751231E-2</v>
      </c>
      <c r="N3085" s="27">
        <f>IF(StockData[[#This Row],[change%]] &gt; 0.02, 0.9, IF(StockData[[#This Row],[change%]] &lt; -0.02, -0.9, 0))</f>
        <v>0</v>
      </c>
      <c r="O3085" s="27" t="str">
        <f>IF(StockData[[#This Row],[sentiment score]] &gt; 0.5, "Positive", IF(StockData[[#This Row],[sentiment score]] &lt; -0.5, "Negative", "Neutral"))</f>
        <v>Neutral</v>
      </c>
    </row>
    <row r="3086" spans="1:15" x14ac:dyDescent="0.3">
      <c r="A3086" s="1">
        <v>41354</v>
      </c>
      <c r="B3086" s="2">
        <v>35.950000000000003</v>
      </c>
      <c r="C3086" s="2">
        <v>37.06</v>
      </c>
      <c r="D3086" s="2">
        <v>35.74</v>
      </c>
      <c r="E3086" s="2">
        <v>36.01</v>
      </c>
      <c r="F3086" s="2">
        <v>1146300</v>
      </c>
      <c r="G3086" s="27" t="str">
        <f>TEXT(StockData[[#This Row],[Date]],"dddd")</f>
        <v>Thursday</v>
      </c>
      <c r="H3086" s="27" t="str">
        <f>TEXT(StockData[[#This Row],[Date]],"mmm yyyy")</f>
        <v>Mar 2013</v>
      </c>
      <c r="I3086" s="2">
        <f>StockData[[#This Row],[high]] - StockData[[#This Row],[low]]</f>
        <v>1.3200000000000003</v>
      </c>
      <c r="J3086" s="27" t="str">
        <f>IF(StockData[[#This Row],[high]]=_xlfn.MAXIFS(StockData[high],StockData[Date],"&lt;="&amp;StockData[[#This Row],[Date]]),"New High","Repeat")</f>
        <v>Repeat</v>
      </c>
      <c r="K3086" s="27" t="str">
        <f>IF(StockData[[#This Row],[Spread]]&lt;5,"Low",IF(StockData[[#This Row],[Spread]]&lt;=15,"Medium","High"))</f>
        <v>Low</v>
      </c>
      <c r="L3086" s="27" t="str">
        <f>IF(StockData[[#This Row],[Spread]] &gt; AVERAGE(StockData[Spread]) * 1.2, "High", IF(StockData[[#This Row],[Spread]] &lt; AVERAGE(StockData[Spread]) * 0.8, "Low", "Medium"))</f>
        <v>Low</v>
      </c>
      <c r="M3086" s="13">
        <f>(StockData[[#This Row],[close]] - StockData[[#This Row],[open]] )/ StockData[[#This Row],[open]]</f>
        <v>1.66898470097344E-3</v>
      </c>
      <c r="N3086" s="27">
        <f>IF(StockData[[#This Row],[change%]] &gt; 0.02, 0.9, IF(StockData[[#This Row],[change%]] &lt; -0.02, -0.9, 0))</f>
        <v>0</v>
      </c>
      <c r="O3086" s="27" t="str">
        <f>IF(StockData[[#This Row],[sentiment score]] &gt; 0.5, "Positive", IF(StockData[[#This Row],[sentiment score]] &lt; -0.5, "Negative", "Neutral"))</f>
        <v>Neutral</v>
      </c>
    </row>
    <row r="3087" spans="1:15" x14ac:dyDescent="0.3">
      <c r="A3087" s="1">
        <v>41353</v>
      </c>
      <c r="B3087" s="2">
        <v>35.26</v>
      </c>
      <c r="C3087" s="2">
        <v>36.07</v>
      </c>
      <c r="D3087" s="2">
        <v>35.159999999999997</v>
      </c>
      <c r="E3087" s="2">
        <v>35.950000000000003</v>
      </c>
      <c r="F3087" s="2">
        <v>1423000</v>
      </c>
      <c r="G3087" s="27" t="str">
        <f>TEXT(StockData[[#This Row],[Date]],"dddd")</f>
        <v>Wednesday</v>
      </c>
      <c r="H3087" s="27" t="str">
        <f>TEXT(StockData[[#This Row],[Date]],"mmm yyyy")</f>
        <v>Mar 2013</v>
      </c>
      <c r="I3087" s="2">
        <f>StockData[[#This Row],[high]] - StockData[[#This Row],[low]]</f>
        <v>0.91000000000000369</v>
      </c>
      <c r="J3087" s="27" t="str">
        <f>IF(StockData[[#This Row],[high]]=_xlfn.MAXIFS(StockData[high],StockData[Date],"&lt;="&amp;StockData[[#This Row],[Date]]),"New High","Repeat")</f>
        <v>Repeat</v>
      </c>
      <c r="K3087" s="27" t="str">
        <f>IF(StockData[[#This Row],[Spread]]&lt;5,"Low",IF(StockData[[#This Row],[Spread]]&lt;=15,"Medium","High"))</f>
        <v>Low</v>
      </c>
      <c r="L3087" s="27" t="str">
        <f>IF(StockData[[#This Row],[Spread]] &gt; AVERAGE(StockData[Spread]) * 1.2, "High", IF(StockData[[#This Row],[Spread]] &lt; AVERAGE(StockData[Spread]) * 0.8, "Low", "Medium"))</f>
        <v>Low</v>
      </c>
      <c r="M3087" s="13">
        <f>(StockData[[#This Row],[close]] - StockData[[#This Row],[open]] )/ StockData[[#This Row],[open]]</f>
        <v>1.9568916619398892E-2</v>
      </c>
      <c r="N3087" s="27">
        <f>IF(StockData[[#This Row],[change%]] &gt; 0.02, 0.9, IF(StockData[[#This Row],[change%]] &lt; -0.02, -0.9, 0))</f>
        <v>0</v>
      </c>
      <c r="O3087" s="27" t="str">
        <f>IF(StockData[[#This Row],[sentiment score]] &gt; 0.5, "Positive", IF(StockData[[#This Row],[sentiment score]] &lt; -0.5, "Negative", "Neutral"))</f>
        <v>Neutral</v>
      </c>
    </row>
    <row r="3088" spans="1:15" x14ac:dyDescent="0.3">
      <c r="A3088" s="1">
        <v>41352</v>
      </c>
      <c r="B3088" s="2">
        <v>35.25</v>
      </c>
      <c r="C3088" s="2">
        <v>35.6</v>
      </c>
      <c r="D3088" s="2">
        <v>34.94</v>
      </c>
      <c r="E3088" s="2">
        <v>35.08</v>
      </c>
      <c r="F3088" s="2">
        <v>1098500</v>
      </c>
      <c r="G3088" s="27" t="str">
        <f>TEXT(StockData[[#This Row],[Date]],"dddd")</f>
        <v>Tuesday</v>
      </c>
      <c r="H3088" s="27" t="str">
        <f>TEXT(StockData[[#This Row],[Date]],"mmm yyyy")</f>
        <v>Mar 2013</v>
      </c>
      <c r="I3088" s="2">
        <f>StockData[[#This Row],[high]] - StockData[[#This Row],[low]]</f>
        <v>0.66000000000000369</v>
      </c>
      <c r="J3088" s="27" t="str">
        <f>IF(StockData[[#This Row],[high]]=_xlfn.MAXIFS(StockData[high],StockData[Date],"&lt;="&amp;StockData[[#This Row],[Date]]),"New High","Repeat")</f>
        <v>Repeat</v>
      </c>
      <c r="K3088" s="27" t="str">
        <f>IF(StockData[[#This Row],[Spread]]&lt;5,"Low",IF(StockData[[#This Row],[Spread]]&lt;=15,"Medium","High"))</f>
        <v>Low</v>
      </c>
      <c r="L3088" s="27" t="str">
        <f>IF(StockData[[#This Row],[Spread]] &gt; AVERAGE(StockData[Spread]) * 1.2, "High", IF(StockData[[#This Row],[Spread]] &lt; AVERAGE(StockData[Spread]) * 0.8, "Low", "Medium"))</f>
        <v>Low</v>
      </c>
      <c r="M3088" s="13">
        <f>(StockData[[#This Row],[close]] - StockData[[#This Row],[open]] )/ StockData[[#This Row],[open]]</f>
        <v>-4.8226950354610413E-3</v>
      </c>
      <c r="N3088" s="27">
        <f>IF(StockData[[#This Row],[change%]] &gt; 0.02, 0.9, IF(StockData[[#This Row],[change%]] &lt; -0.02, -0.9, 0))</f>
        <v>0</v>
      </c>
      <c r="O3088" s="27" t="str">
        <f>IF(StockData[[#This Row],[sentiment score]] &gt; 0.5, "Positive", IF(StockData[[#This Row],[sentiment score]] &lt; -0.5, "Negative", "Neutral"))</f>
        <v>Neutral</v>
      </c>
    </row>
    <row r="3089" spans="1:15" x14ac:dyDescent="0.3">
      <c r="A3089" s="1">
        <v>41351</v>
      </c>
      <c r="B3089" s="2">
        <v>35.299999999999997</v>
      </c>
      <c r="C3089" s="2">
        <v>36.06</v>
      </c>
      <c r="D3089" s="2">
        <v>34.92</v>
      </c>
      <c r="E3089" s="2">
        <v>35.15</v>
      </c>
      <c r="F3089" s="2">
        <v>1316100</v>
      </c>
      <c r="G3089" s="27" t="str">
        <f>TEXT(StockData[[#This Row],[Date]],"dddd")</f>
        <v>Monday</v>
      </c>
      <c r="H3089" s="27" t="str">
        <f>TEXT(StockData[[#This Row],[Date]],"mmm yyyy")</f>
        <v>Mar 2013</v>
      </c>
      <c r="I3089" s="2">
        <f>StockData[[#This Row],[high]] - StockData[[#This Row],[low]]</f>
        <v>1.1400000000000006</v>
      </c>
      <c r="J3089" s="27" t="str">
        <f>IF(StockData[[#This Row],[high]]=_xlfn.MAXIFS(StockData[high],StockData[Date],"&lt;="&amp;StockData[[#This Row],[Date]]),"New High","Repeat")</f>
        <v>Repeat</v>
      </c>
      <c r="K3089" s="27" t="str">
        <f>IF(StockData[[#This Row],[Spread]]&lt;5,"Low",IF(StockData[[#This Row],[Spread]]&lt;=15,"Medium","High"))</f>
        <v>Low</v>
      </c>
      <c r="L3089" s="27" t="str">
        <f>IF(StockData[[#This Row],[Spread]] &gt; AVERAGE(StockData[Spread]) * 1.2, "High", IF(StockData[[#This Row],[Spread]] &lt; AVERAGE(StockData[Spread]) * 0.8, "Low", "Medium"))</f>
        <v>Low</v>
      </c>
      <c r="M3089" s="13">
        <f>(StockData[[#This Row],[close]] - StockData[[#This Row],[open]] )/ StockData[[#This Row],[open]]</f>
        <v>-4.2492917847025092E-3</v>
      </c>
      <c r="N3089" s="27">
        <f>IF(StockData[[#This Row],[change%]] &gt; 0.02, 0.9, IF(StockData[[#This Row],[change%]] &lt; -0.02, -0.9, 0))</f>
        <v>0</v>
      </c>
      <c r="O3089" s="27" t="str">
        <f>IF(StockData[[#This Row],[sentiment score]] &gt; 0.5, "Positive", IF(StockData[[#This Row],[sentiment score]] &lt; -0.5, "Negative", "Neutral"))</f>
        <v>Neutral</v>
      </c>
    </row>
    <row r="3090" spans="1:15" x14ac:dyDescent="0.3">
      <c r="A3090" s="1">
        <v>41348</v>
      </c>
      <c r="B3090" s="2">
        <v>36.64</v>
      </c>
      <c r="C3090" s="2">
        <v>36.65</v>
      </c>
      <c r="D3090" s="2">
        <v>35.21</v>
      </c>
      <c r="E3090" s="2">
        <v>35.29</v>
      </c>
      <c r="F3090" s="2">
        <v>3279600</v>
      </c>
      <c r="G3090" s="27" t="str">
        <f>TEXT(StockData[[#This Row],[Date]],"dddd")</f>
        <v>Friday</v>
      </c>
      <c r="H3090" s="27" t="str">
        <f>TEXT(StockData[[#This Row],[Date]],"mmm yyyy")</f>
        <v>Mar 2013</v>
      </c>
      <c r="I3090" s="2">
        <f>StockData[[#This Row],[high]] - StockData[[#This Row],[low]]</f>
        <v>1.4399999999999977</v>
      </c>
      <c r="J3090" s="27" t="str">
        <f>IF(StockData[[#This Row],[high]]=_xlfn.MAXIFS(StockData[high],StockData[Date],"&lt;="&amp;StockData[[#This Row],[Date]]),"New High","Repeat")</f>
        <v>Repeat</v>
      </c>
      <c r="K3090" s="27" t="str">
        <f>IF(StockData[[#This Row],[Spread]]&lt;5,"Low",IF(StockData[[#This Row],[Spread]]&lt;=15,"Medium","High"))</f>
        <v>Low</v>
      </c>
      <c r="L3090" s="27" t="str">
        <f>IF(StockData[[#This Row],[Spread]] &gt; AVERAGE(StockData[Spread]) * 1.2, "High", IF(StockData[[#This Row],[Spread]] &lt; AVERAGE(StockData[Spread]) * 0.8, "Low", "Medium"))</f>
        <v>Low</v>
      </c>
      <c r="M3090" s="13">
        <f>(StockData[[#This Row],[close]] - StockData[[#This Row],[open]] )/ StockData[[#This Row],[open]]</f>
        <v>-3.6844978165938902E-2</v>
      </c>
      <c r="N3090" s="27">
        <f>IF(StockData[[#This Row],[change%]] &gt; 0.02, 0.9, IF(StockData[[#This Row],[change%]] &lt; -0.02, -0.9, 0))</f>
        <v>-0.9</v>
      </c>
      <c r="O3090" s="27" t="str">
        <f>IF(StockData[[#This Row],[sentiment score]] &gt; 0.5, "Positive", IF(StockData[[#This Row],[sentiment score]] &lt; -0.5, "Negative", "Neutral"))</f>
        <v>Negative</v>
      </c>
    </row>
    <row r="3091" spans="1:15" x14ac:dyDescent="0.3">
      <c r="A3091" s="1">
        <v>41347</v>
      </c>
      <c r="B3091" s="2">
        <v>38.9</v>
      </c>
      <c r="C3091" s="2">
        <v>38.909999999999997</v>
      </c>
      <c r="D3091" s="2">
        <v>36.770000000000003</v>
      </c>
      <c r="E3091" s="2">
        <v>36.85</v>
      </c>
      <c r="F3091" s="2">
        <v>2021000</v>
      </c>
      <c r="G3091" s="27" t="str">
        <f>TEXT(StockData[[#This Row],[Date]],"dddd")</f>
        <v>Thursday</v>
      </c>
      <c r="H3091" s="27" t="str">
        <f>TEXT(StockData[[#This Row],[Date]],"mmm yyyy")</f>
        <v>Mar 2013</v>
      </c>
      <c r="I3091" s="2">
        <f>StockData[[#This Row],[high]] - StockData[[#This Row],[low]]</f>
        <v>2.1399999999999935</v>
      </c>
      <c r="J3091" s="27" t="str">
        <f>IF(StockData[[#This Row],[high]]=_xlfn.MAXIFS(StockData[high],StockData[Date],"&lt;="&amp;StockData[[#This Row],[Date]]),"New High","Repeat")</f>
        <v>Repeat</v>
      </c>
      <c r="K3091" s="27" t="str">
        <f>IF(StockData[[#This Row],[Spread]]&lt;5,"Low",IF(StockData[[#This Row],[Spread]]&lt;=15,"Medium","High"))</f>
        <v>Low</v>
      </c>
      <c r="L3091" s="27" t="str">
        <f>IF(StockData[[#This Row],[Spread]] &gt; AVERAGE(StockData[Spread]) * 1.2, "High", IF(StockData[[#This Row],[Spread]] &lt; AVERAGE(StockData[Spread]) * 0.8, "Low", "Medium"))</f>
        <v>Low</v>
      </c>
      <c r="M3091" s="13">
        <f>(StockData[[#This Row],[close]] - StockData[[#This Row],[open]] )/ StockData[[#This Row],[open]]</f>
        <v>-5.269922879177371E-2</v>
      </c>
      <c r="N3091" s="27">
        <f>IF(StockData[[#This Row],[change%]] &gt; 0.02, 0.9, IF(StockData[[#This Row],[change%]] &lt; -0.02, -0.9, 0))</f>
        <v>-0.9</v>
      </c>
      <c r="O3091" s="27" t="str">
        <f>IF(StockData[[#This Row],[sentiment score]] &gt; 0.5, "Positive", IF(StockData[[#This Row],[sentiment score]] &lt; -0.5, "Negative", "Neutral"))</f>
        <v>Negative</v>
      </c>
    </row>
    <row r="3092" spans="1:15" x14ac:dyDescent="0.3">
      <c r="A3092" s="1">
        <v>41346</v>
      </c>
      <c r="B3092" s="2">
        <v>39</v>
      </c>
      <c r="C3092" s="2">
        <v>39.49</v>
      </c>
      <c r="D3092" s="2">
        <v>38.81</v>
      </c>
      <c r="E3092" s="2">
        <v>38.979999999999997</v>
      </c>
      <c r="F3092" s="2">
        <v>822000</v>
      </c>
      <c r="G3092" s="27" t="str">
        <f>TEXT(StockData[[#This Row],[Date]],"dddd")</f>
        <v>Wednesday</v>
      </c>
      <c r="H3092" s="27" t="str">
        <f>TEXT(StockData[[#This Row],[Date]],"mmm yyyy")</f>
        <v>Mar 2013</v>
      </c>
      <c r="I3092" s="2">
        <f>StockData[[#This Row],[high]] - StockData[[#This Row],[low]]</f>
        <v>0.67999999999999972</v>
      </c>
      <c r="J3092" s="27" t="str">
        <f>IF(StockData[[#This Row],[high]]=_xlfn.MAXIFS(StockData[high],StockData[Date],"&lt;="&amp;StockData[[#This Row],[Date]]),"New High","Repeat")</f>
        <v>Repeat</v>
      </c>
      <c r="K3092" s="27" t="str">
        <f>IF(StockData[[#This Row],[Spread]]&lt;5,"Low",IF(StockData[[#This Row],[Spread]]&lt;=15,"Medium","High"))</f>
        <v>Low</v>
      </c>
      <c r="L3092" s="27" t="str">
        <f>IF(StockData[[#This Row],[Spread]] &gt; AVERAGE(StockData[Spread]) * 1.2, "High", IF(StockData[[#This Row],[Spread]] &lt; AVERAGE(StockData[Spread]) * 0.8, "Low", "Medium"))</f>
        <v>Low</v>
      </c>
      <c r="M3092" s="13">
        <f>(StockData[[#This Row],[close]] - StockData[[#This Row],[open]] )/ StockData[[#This Row],[open]]</f>
        <v>-5.1282051282059294E-4</v>
      </c>
      <c r="N3092" s="27">
        <f>IF(StockData[[#This Row],[change%]] &gt; 0.02, 0.9, IF(StockData[[#This Row],[change%]] &lt; -0.02, -0.9, 0))</f>
        <v>0</v>
      </c>
      <c r="O3092" s="27" t="str">
        <f>IF(StockData[[#This Row],[sentiment score]] &gt; 0.5, "Positive", IF(StockData[[#This Row],[sentiment score]] &lt; -0.5, "Negative", "Neutral"))</f>
        <v>Neutral</v>
      </c>
    </row>
    <row r="3093" spans="1:15" x14ac:dyDescent="0.3">
      <c r="A3093" s="1">
        <v>41345</v>
      </c>
      <c r="B3093" s="2">
        <v>38.9</v>
      </c>
      <c r="C3093" s="2">
        <v>39.380000000000003</v>
      </c>
      <c r="D3093" s="2">
        <v>38.85</v>
      </c>
      <c r="E3093" s="2">
        <v>39.119999999999997</v>
      </c>
      <c r="F3093" s="2">
        <v>1275100</v>
      </c>
      <c r="G3093" s="27" t="str">
        <f>TEXT(StockData[[#This Row],[Date]],"dddd")</f>
        <v>Tuesday</v>
      </c>
      <c r="H3093" s="27" t="str">
        <f>TEXT(StockData[[#This Row],[Date]],"mmm yyyy")</f>
        <v>Mar 2013</v>
      </c>
      <c r="I3093" s="2">
        <f>StockData[[#This Row],[high]] - StockData[[#This Row],[low]]</f>
        <v>0.53000000000000114</v>
      </c>
      <c r="J3093" s="27" t="str">
        <f>IF(StockData[[#This Row],[high]]=_xlfn.MAXIFS(StockData[high],StockData[Date],"&lt;="&amp;StockData[[#This Row],[Date]]),"New High","Repeat")</f>
        <v>Repeat</v>
      </c>
      <c r="K3093" s="27" t="str">
        <f>IF(StockData[[#This Row],[Spread]]&lt;5,"Low",IF(StockData[[#This Row],[Spread]]&lt;=15,"Medium","High"))</f>
        <v>Low</v>
      </c>
      <c r="L3093" s="27" t="str">
        <f>IF(StockData[[#This Row],[Spread]] &gt; AVERAGE(StockData[Spread]) * 1.2, "High", IF(StockData[[#This Row],[Spread]] &lt; AVERAGE(StockData[Spread]) * 0.8, "Low", "Medium"))</f>
        <v>Low</v>
      </c>
      <c r="M3093" s="13">
        <f>(StockData[[#This Row],[close]] - StockData[[#This Row],[open]] )/ StockData[[#This Row],[open]]</f>
        <v>5.6555269922878891E-3</v>
      </c>
      <c r="N3093" s="27">
        <f>IF(StockData[[#This Row],[change%]] &gt; 0.02, 0.9, IF(StockData[[#This Row],[change%]] &lt; -0.02, -0.9, 0))</f>
        <v>0</v>
      </c>
      <c r="O3093" s="27" t="str">
        <f>IF(StockData[[#This Row],[sentiment score]] &gt; 0.5, "Positive", IF(StockData[[#This Row],[sentiment score]] &lt; -0.5, "Negative", "Neutral"))</f>
        <v>Neutral</v>
      </c>
    </row>
    <row r="3094" spans="1:15" x14ac:dyDescent="0.3">
      <c r="A3094" s="1">
        <v>41344</v>
      </c>
      <c r="B3094" s="2">
        <v>38.869999999999997</v>
      </c>
      <c r="C3094" s="2">
        <v>39.44</v>
      </c>
      <c r="D3094" s="2">
        <v>38.65</v>
      </c>
      <c r="E3094" s="2">
        <v>39.1</v>
      </c>
      <c r="F3094" s="2">
        <v>1579500</v>
      </c>
      <c r="G3094" s="27" t="str">
        <f>TEXT(StockData[[#This Row],[Date]],"dddd")</f>
        <v>Monday</v>
      </c>
      <c r="H3094" s="27" t="str">
        <f>TEXT(StockData[[#This Row],[Date]],"mmm yyyy")</f>
        <v>Mar 2013</v>
      </c>
      <c r="I3094" s="2">
        <f>StockData[[#This Row],[high]] - StockData[[#This Row],[low]]</f>
        <v>0.78999999999999915</v>
      </c>
      <c r="J3094" s="27" t="str">
        <f>IF(StockData[[#This Row],[high]]=_xlfn.MAXIFS(StockData[high],StockData[Date],"&lt;="&amp;StockData[[#This Row],[Date]]),"New High","Repeat")</f>
        <v>Repeat</v>
      </c>
      <c r="K3094" s="27" t="str">
        <f>IF(StockData[[#This Row],[Spread]]&lt;5,"Low",IF(StockData[[#This Row],[Spread]]&lt;=15,"Medium","High"))</f>
        <v>Low</v>
      </c>
      <c r="L3094" s="27" t="str">
        <f>IF(StockData[[#This Row],[Spread]] &gt; AVERAGE(StockData[Spread]) * 1.2, "High", IF(StockData[[#This Row],[Spread]] &lt; AVERAGE(StockData[Spread]) * 0.8, "Low", "Medium"))</f>
        <v>Low</v>
      </c>
      <c r="M3094" s="13">
        <f>(StockData[[#This Row],[close]] - StockData[[#This Row],[open]] )/ StockData[[#This Row],[open]]</f>
        <v>5.9171597633137125E-3</v>
      </c>
      <c r="N3094" s="27">
        <f>IF(StockData[[#This Row],[change%]] &gt; 0.02, 0.9, IF(StockData[[#This Row],[change%]] &lt; -0.02, -0.9, 0))</f>
        <v>0</v>
      </c>
      <c r="O3094" s="27" t="str">
        <f>IF(StockData[[#This Row],[sentiment score]] &gt; 0.5, "Positive", IF(StockData[[#This Row],[sentiment score]] &lt; -0.5, "Negative", "Neutral"))</f>
        <v>Neutral</v>
      </c>
    </row>
    <row r="3095" spans="1:15" x14ac:dyDescent="0.3">
      <c r="A3095" s="1">
        <v>41341</v>
      </c>
      <c r="B3095" s="2">
        <v>38.06</v>
      </c>
      <c r="C3095" s="2">
        <v>39.44</v>
      </c>
      <c r="D3095" s="2">
        <v>37.36</v>
      </c>
      <c r="E3095" s="2">
        <v>38.47</v>
      </c>
      <c r="F3095" s="2">
        <v>912100</v>
      </c>
      <c r="G3095" s="27" t="str">
        <f>TEXT(StockData[[#This Row],[Date]],"dddd")</f>
        <v>Friday</v>
      </c>
      <c r="H3095" s="27" t="str">
        <f>TEXT(StockData[[#This Row],[Date]],"mmm yyyy")</f>
        <v>Mar 2013</v>
      </c>
      <c r="I3095" s="2">
        <f>StockData[[#This Row],[high]] - StockData[[#This Row],[low]]</f>
        <v>2.0799999999999983</v>
      </c>
      <c r="J3095" s="27" t="str">
        <f>IF(StockData[[#This Row],[high]]=_xlfn.MAXIFS(StockData[high],StockData[Date],"&lt;="&amp;StockData[[#This Row],[Date]]),"New High","Repeat")</f>
        <v>Repeat</v>
      </c>
      <c r="K3095" s="27" t="str">
        <f>IF(StockData[[#This Row],[Spread]]&lt;5,"Low",IF(StockData[[#This Row],[Spread]]&lt;=15,"Medium","High"))</f>
        <v>Low</v>
      </c>
      <c r="L3095" s="27" t="str">
        <f>IF(StockData[[#This Row],[Spread]] &gt; AVERAGE(StockData[Spread]) * 1.2, "High", IF(StockData[[#This Row],[Spread]] &lt; AVERAGE(StockData[Spread]) * 0.8, "Low", "Medium"))</f>
        <v>Low</v>
      </c>
      <c r="M3095" s="13">
        <f>(StockData[[#This Row],[close]] - StockData[[#This Row],[open]] )/ StockData[[#This Row],[open]]</f>
        <v>1.0772464529689873E-2</v>
      </c>
      <c r="N3095" s="27">
        <f>IF(StockData[[#This Row],[change%]] &gt; 0.02, 0.9, IF(StockData[[#This Row],[change%]] &lt; -0.02, -0.9, 0))</f>
        <v>0</v>
      </c>
      <c r="O3095" s="27" t="str">
        <f>IF(StockData[[#This Row],[sentiment score]] &gt; 0.5, "Positive", IF(StockData[[#This Row],[sentiment score]] &lt; -0.5, "Negative", "Neutral"))</f>
        <v>Neutral</v>
      </c>
    </row>
    <row r="3096" spans="1:15" x14ac:dyDescent="0.3">
      <c r="A3096" s="1">
        <v>41340</v>
      </c>
      <c r="B3096" s="2">
        <v>37.729999999999997</v>
      </c>
      <c r="C3096" s="2">
        <v>38.65</v>
      </c>
      <c r="D3096" s="2">
        <v>36.880000000000003</v>
      </c>
      <c r="E3096" s="2">
        <v>38.229999999999997</v>
      </c>
      <c r="F3096" s="2">
        <v>1158300</v>
      </c>
      <c r="G3096" s="27" t="str">
        <f>TEXT(StockData[[#This Row],[Date]],"dddd")</f>
        <v>Thursday</v>
      </c>
      <c r="H3096" s="27" t="str">
        <f>TEXT(StockData[[#This Row],[Date]],"mmm yyyy")</f>
        <v>Mar 2013</v>
      </c>
      <c r="I3096" s="2">
        <f>StockData[[#This Row],[high]] - StockData[[#This Row],[low]]</f>
        <v>1.769999999999996</v>
      </c>
      <c r="J3096" s="27" t="str">
        <f>IF(StockData[[#This Row],[high]]=_xlfn.MAXIFS(StockData[high],StockData[Date],"&lt;="&amp;StockData[[#This Row],[Date]]),"New High","Repeat")</f>
        <v>Repeat</v>
      </c>
      <c r="K3096" s="27" t="str">
        <f>IF(StockData[[#This Row],[Spread]]&lt;5,"Low",IF(StockData[[#This Row],[Spread]]&lt;=15,"Medium","High"))</f>
        <v>Low</v>
      </c>
      <c r="L3096" s="27" t="str">
        <f>IF(StockData[[#This Row],[Spread]] &gt; AVERAGE(StockData[Spread]) * 1.2, "High", IF(StockData[[#This Row],[Spread]] &lt; AVERAGE(StockData[Spread]) * 0.8, "Low", "Medium"))</f>
        <v>Low</v>
      </c>
      <c r="M3096" s="13">
        <f>(StockData[[#This Row],[close]] - StockData[[#This Row],[open]] )/ StockData[[#This Row],[open]]</f>
        <v>1.3252054068380601E-2</v>
      </c>
      <c r="N3096" s="27">
        <f>IF(StockData[[#This Row],[change%]] &gt; 0.02, 0.9, IF(StockData[[#This Row],[change%]] &lt; -0.02, -0.9, 0))</f>
        <v>0</v>
      </c>
      <c r="O3096" s="27" t="str">
        <f>IF(StockData[[#This Row],[sentiment score]] &gt; 0.5, "Positive", IF(StockData[[#This Row],[sentiment score]] &lt; -0.5, "Negative", "Neutral"))</f>
        <v>Neutral</v>
      </c>
    </row>
    <row r="3097" spans="1:15" x14ac:dyDescent="0.3">
      <c r="A3097" s="1">
        <v>41339</v>
      </c>
      <c r="B3097" s="2">
        <v>37.01</v>
      </c>
      <c r="C3097" s="2">
        <v>37.880000000000003</v>
      </c>
      <c r="D3097" s="2">
        <v>36.97</v>
      </c>
      <c r="E3097" s="2">
        <v>37.69</v>
      </c>
      <c r="F3097" s="2">
        <v>1150000</v>
      </c>
      <c r="G3097" s="27" t="str">
        <f>TEXT(StockData[[#This Row],[Date]],"dddd")</f>
        <v>Wednesday</v>
      </c>
      <c r="H3097" s="27" t="str">
        <f>TEXT(StockData[[#This Row],[Date]],"mmm yyyy")</f>
        <v>Mar 2013</v>
      </c>
      <c r="I3097" s="2">
        <f>StockData[[#This Row],[high]] - StockData[[#This Row],[low]]</f>
        <v>0.91000000000000369</v>
      </c>
      <c r="J3097" s="27" t="str">
        <f>IF(StockData[[#This Row],[high]]=_xlfn.MAXIFS(StockData[high],StockData[Date],"&lt;="&amp;StockData[[#This Row],[Date]]),"New High","Repeat")</f>
        <v>Repeat</v>
      </c>
      <c r="K3097" s="27" t="str">
        <f>IF(StockData[[#This Row],[Spread]]&lt;5,"Low",IF(StockData[[#This Row],[Spread]]&lt;=15,"Medium","High"))</f>
        <v>Low</v>
      </c>
      <c r="L3097" s="27" t="str">
        <f>IF(StockData[[#This Row],[Spread]] &gt; AVERAGE(StockData[Spread]) * 1.2, "High", IF(StockData[[#This Row],[Spread]] &lt; AVERAGE(StockData[Spread]) * 0.8, "Low", "Medium"))</f>
        <v>Low</v>
      </c>
      <c r="M3097" s="13">
        <f>(StockData[[#This Row],[close]] - StockData[[#This Row],[open]] )/ StockData[[#This Row],[open]]</f>
        <v>1.8373412591191563E-2</v>
      </c>
      <c r="N3097" s="27">
        <f>IF(StockData[[#This Row],[change%]] &gt; 0.02, 0.9, IF(StockData[[#This Row],[change%]] &lt; -0.02, -0.9, 0))</f>
        <v>0</v>
      </c>
      <c r="O3097" s="27" t="str">
        <f>IF(StockData[[#This Row],[sentiment score]] &gt; 0.5, "Positive", IF(StockData[[#This Row],[sentiment score]] &lt; -0.5, "Negative", "Neutral"))</f>
        <v>Neutral</v>
      </c>
    </row>
    <row r="3098" spans="1:15" x14ac:dyDescent="0.3">
      <c r="A3098" s="1">
        <v>41338</v>
      </c>
      <c r="B3098" s="2">
        <v>36</v>
      </c>
      <c r="C3098" s="2">
        <v>36.92</v>
      </c>
      <c r="D3098" s="2">
        <v>35.79</v>
      </c>
      <c r="E3098" s="2">
        <v>36.65</v>
      </c>
      <c r="F3098" s="2">
        <v>2087000</v>
      </c>
      <c r="G3098" s="27" t="str">
        <f>TEXT(StockData[[#This Row],[Date]],"dddd")</f>
        <v>Tuesday</v>
      </c>
      <c r="H3098" s="27" t="str">
        <f>TEXT(StockData[[#This Row],[Date]],"mmm yyyy")</f>
        <v>Mar 2013</v>
      </c>
      <c r="I3098" s="2">
        <f>StockData[[#This Row],[high]] - StockData[[#This Row],[low]]</f>
        <v>1.1300000000000026</v>
      </c>
      <c r="J3098" s="27" t="str">
        <f>IF(StockData[[#This Row],[high]]=_xlfn.MAXIFS(StockData[high],StockData[Date],"&lt;="&amp;StockData[[#This Row],[Date]]),"New High","Repeat")</f>
        <v>Repeat</v>
      </c>
      <c r="K3098" s="27" t="str">
        <f>IF(StockData[[#This Row],[Spread]]&lt;5,"Low",IF(StockData[[#This Row],[Spread]]&lt;=15,"Medium","High"))</f>
        <v>Low</v>
      </c>
      <c r="L3098" s="27" t="str">
        <f>IF(StockData[[#This Row],[Spread]] &gt; AVERAGE(StockData[Spread]) * 1.2, "High", IF(StockData[[#This Row],[Spread]] &lt; AVERAGE(StockData[Spread]) * 0.8, "Low", "Medium"))</f>
        <v>Low</v>
      </c>
      <c r="M3098" s="13">
        <f>(StockData[[#This Row],[close]] - StockData[[#This Row],[open]] )/ StockData[[#This Row],[open]]</f>
        <v>1.8055555555555516E-2</v>
      </c>
      <c r="N3098" s="27">
        <f>IF(StockData[[#This Row],[change%]] &gt; 0.02, 0.9, IF(StockData[[#This Row],[change%]] &lt; -0.02, -0.9, 0))</f>
        <v>0</v>
      </c>
      <c r="O3098" s="27" t="str">
        <f>IF(StockData[[#This Row],[sentiment score]] &gt; 0.5, "Positive", IF(StockData[[#This Row],[sentiment score]] &lt; -0.5, "Negative", "Neutral"))</f>
        <v>Neutral</v>
      </c>
    </row>
    <row r="3099" spans="1:15" x14ac:dyDescent="0.3">
      <c r="A3099" s="1">
        <v>41337</v>
      </c>
      <c r="B3099" s="2">
        <v>34.770000000000003</v>
      </c>
      <c r="C3099" s="2">
        <v>35.83</v>
      </c>
      <c r="D3099" s="2">
        <v>34.700000000000003</v>
      </c>
      <c r="E3099" s="2">
        <v>35.58</v>
      </c>
      <c r="F3099" s="2">
        <v>1757700</v>
      </c>
      <c r="G3099" s="27" t="str">
        <f>TEXT(StockData[[#This Row],[Date]],"dddd")</f>
        <v>Monday</v>
      </c>
      <c r="H3099" s="27" t="str">
        <f>TEXT(StockData[[#This Row],[Date]],"mmm yyyy")</f>
        <v>Mar 2013</v>
      </c>
      <c r="I3099" s="2">
        <f>StockData[[#This Row],[high]] - StockData[[#This Row],[low]]</f>
        <v>1.1299999999999955</v>
      </c>
      <c r="J3099" s="27" t="str">
        <f>IF(StockData[[#This Row],[high]]=_xlfn.MAXIFS(StockData[high],StockData[Date],"&lt;="&amp;StockData[[#This Row],[Date]]),"New High","Repeat")</f>
        <v>Repeat</v>
      </c>
      <c r="K3099" s="27" t="str">
        <f>IF(StockData[[#This Row],[Spread]]&lt;5,"Low",IF(StockData[[#This Row],[Spread]]&lt;=15,"Medium","High"))</f>
        <v>Low</v>
      </c>
      <c r="L3099" s="27" t="str">
        <f>IF(StockData[[#This Row],[Spread]] &gt; AVERAGE(StockData[Spread]) * 1.2, "High", IF(StockData[[#This Row],[Spread]] &lt; AVERAGE(StockData[Spread]) * 0.8, "Low", "Medium"))</f>
        <v>Low</v>
      </c>
      <c r="M3099" s="13">
        <f>(StockData[[#This Row],[close]] - StockData[[#This Row],[open]] )/ StockData[[#This Row],[open]]</f>
        <v>2.3295944779982602E-2</v>
      </c>
      <c r="N3099" s="27">
        <f>IF(StockData[[#This Row],[change%]] &gt; 0.02, 0.9, IF(StockData[[#This Row],[change%]] &lt; -0.02, -0.9, 0))</f>
        <v>0.9</v>
      </c>
      <c r="O3099" s="27" t="str">
        <f>IF(StockData[[#This Row],[sentiment score]] &gt; 0.5, "Positive", IF(StockData[[#This Row],[sentiment score]] &lt; -0.5, "Negative", "Neutral"))</f>
        <v>Positive</v>
      </c>
    </row>
    <row r="3100" spans="1:15" x14ac:dyDescent="0.3">
      <c r="A3100" s="1">
        <v>41334</v>
      </c>
      <c r="B3100" s="2">
        <v>35</v>
      </c>
      <c r="C3100" s="2">
        <v>35.08</v>
      </c>
      <c r="D3100" s="2">
        <v>34.25</v>
      </c>
      <c r="E3100" s="2">
        <v>34.65</v>
      </c>
      <c r="F3100" s="2">
        <v>1546600</v>
      </c>
      <c r="G3100" s="27" t="str">
        <f>TEXT(StockData[[#This Row],[Date]],"dddd")</f>
        <v>Friday</v>
      </c>
      <c r="H3100" s="27" t="str">
        <f>TEXT(StockData[[#This Row],[Date]],"mmm yyyy")</f>
        <v>Mar 2013</v>
      </c>
      <c r="I3100" s="2">
        <f>StockData[[#This Row],[high]] - StockData[[#This Row],[low]]</f>
        <v>0.82999999999999829</v>
      </c>
      <c r="J3100" s="27" t="str">
        <f>IF(StockData[[#This Row],[high]]=_xlfn.MAXIFS(StockData[high],StockData[Date],"&lt;="&amp;StockData[[#This Row],[Date]]),"New High","Repeat")</f>
        <v>Repeat</v>
      </c>
      <c r="K3100" s="27" t="str">
        <f>IF(StockData[[#This Row],[Spread]]&lt;5,"Low",IF(StockData[[#This Row],[Spread]]&lt;=15,"Medium","High"))</f>
        <v>Low</v>
      </c>
      <c r="L3100" s="27" t="str">
        <f>IF(StockData[[#This Row],[Spread]] &gt; AVERAGE(StockData[Spread]) * 1.2, "High", IF(StockData[[#This Row],[Spread]] &lt; AVERAGE(StockData[Spread]) * 0.8, "Low", "Medium"))</f>
        <v>Low</v>
      </c>
      <c r="M3100" s="13">
        <f>(StockData[[#This Row],[close]] - StockData[[#This Row],[open]] )/ StockData[[#This Row],[open]]</f>
        <v>-1.000000000000004E-2</v>
      </c>
      <c r="N3100" s="27">
        <f>IF(StockData[[#This Row],[change%]] &gt; 0.02, 0.9, IF(StockData[[#This Row],[change%]] &lt; -0.02, -0.9, 0))</f>
        <v>0</v>
      </c>
      <c r="O3100" s="27" t="str">
        <f>IF(StockData[[#This Row],[sentiment score]] &gt; 0.5, "Positive", IF(StockData[[#This Row],[sentiment score]] &lt; -0.5, "Negative", "Neutral"))</f>
        <v>Neutral</v>
      </c>
    </row>
    <row r="3101" spans="1:15" x14ac:dyDescent="0.3">
      <c r="A3101" s="1">
        <v>41333</v>
      </c>
      <c r="B3101" s="2">
        <v>35.89</v>
      </c>
      <c r="C3101" s="2">
        <v>36.1</v>
      </c>
      <c r="D3101" s="2">
        <v>34.369999999999997</v>
      </c>
      <c r="E3101" s="2">
        <v>34.83</v>
      </c>
      <c r="F3101" s="2">
        <v>1964900</v>
      </c>
      <c r="G3101" s="27" t="str">
        <f>TEXT(StockData[[#This Row],[Date]],"dddd")</f>
        <v>Thursday</v>
      </c>
      <c r="H3101" s="27" t="str">
        <f>TEXT(StockData[[#This Row],[Date]],"mmm yyyy")</f>
        <v>Feb 2013</v>
      </c>
      <c r="I3101" s="2">
        <f>StockData[[#This Row],[high]] - StockData[[#This Row],[low]]</f>
        <v>1.730000000000004</v>
      </c>
      <c r="J3101" s="27" t="str">
        <f>IF(StockData[[#This Row],[high]]=_xlfn.MAXIFS(StockData[high],StockData[Date],"&lt;="&amp;StockData[[#This Row],[Date]]),"New High","Repeat")</f>
        <v>Repeat</v>
      </c>
      <c r="K3101" s="27" t="str">
        <f>IF(StockData[[#This Row],[Spread]]&lt;5,"Low",IF(StockData[[#This Row],[Spread]]&lt;=15,"Medium","High"))</f>
        <v>Low</v>
      </c>
      <c r="L3101" s="27" t="str">
        <f>IF(StockData[[#This Row],[Spread]] &gt; AVERAGE(StockData[Spread]) * 1.2, "High", IF(StockData[[#This Row],[Spread]] &lt; AVERAGE(StockData[Spread]) * 0.8, "Low", "Medium"))</f>
        <v>Low</v>
      </c>
      <c r="M3101" s="13">
        <f>(StockData[[#This Row],[close]] - StockData[[#This Row],[open]] )/ StockData[[#This Row],[open]]</f>
        <v>-2.9534689328503824E-2</v>
      </c>
      <c r="N3101" s="27">
        <f>IF(StockData[[#This Row],[change%]] &gt; 0.02, 0.9, IF(StockData[[#This Row],[change%]] &lt; -0.02, -0.9, 0))</f>
        <v>-0.9</v>
      </c>
      <c r="O3101" s="27" t="str">
        <f>IF(StockData[[#This Row],[sentiment score]] &gt; 0.5, "Positive", IF(StockData[[#This Row],[sentiment score]] &lt; -0.5, "Negative", "Neutral"))</f>
        <v>Negative</v>
      </c>
    </row>
    <row r="3102" spans="1:15" x14ac:dyDescent="0.3">
      <c r="A3102" s="1">
        <v>41332</v>
      </c>
      <c r="B3102" s="2">
        <v>34.409999999999997</v>
      </c>
      <c r="C3102" s="2">
        <v>35.409999999999997</v>
      </c>
      <c r="D3102" s="2">
        <v>34.4</v>
      </c>
      <c r="E3102" s="2">
        <v>35.1</v>
      </c>
      <c r="F3102" s="2">
        <v>1959200</v>
      </c>
      <c r="G3102" s="27" t="str">
        <f>TEXT(StockData[[#This Row],[Date]],"dddd")</f>
        <v>Wednesday</v>
      </c>
      <c r="H3102" s="27" t="str">
        <f>TEXT(StockData[[#This Row],[Date]],"mmm yyyy")</f>
        <v>Feb 2013</v>
      </c>
      <c r="I3102" s="2">
        <f>StockData[[#This Row],[high]] - StockData[[#This Row],[low]]</f>
        <v>1.009999999999998</v>
      </c>
      <c r="J3102" s="27" t="str">
        <f>IF(StockData[[#This Row],[high]]=_xlfn.MAXIFS(StockData[high],StockData[Date],"&lt;="&amp;StockData[[#This Row],[Date]]),"New High","Repeat")</f>
        <v>Repeat</v>
      </c>
      <c r="K3102" s="27" t="str">
        <f>IF(StockData[[#This Row],[Spread]]&lt;5,"Low",IF(StockData[[#This Row],[Spread]]&lt;=15,"Medium","High"))</f>
        <v>Low</v>
      </c>
      <c r="L3102" s="27" t="str">
        <f>IF(StockData[[#This Row],[Spread]] &gt; AVERAGE(StockData[Spread]) * 1.2, "High", IF(StockData[[#This Row],[Spread]] &lt; AVERAGE(StockData[Spread]) * 0.8, "Low", "Medium"))</f>
        <v>Low</v>
      </c>
      <c r="M3102" s="13">
        <f>(StockData[[#This Row],[close]] - StockData[[#This Row],[open]] )/ StockData[[#This Row],[open]]</f>
        <v>2.0052310374891164E-2</v>
      </c>
      <c r="N3102" s="27">
        <f>IF(StockData[[#This Row],[change%]] &gt; 0.02, 0.9, IF(StockData[[#This Row],[change%]] &lt; -0.02, -0.9, 0))</f>
        <v>0.9</v>
      </c>
      <c r="O3102" s="27" t="str">
        <f>IF(StockData[[#This Row],[sentiment score]] &gt; 0.5, "Positive", IF(StockData[[#This Row],[sentiment score]] &lt; -0.5, "Negative", "Neutral"))</f>
        <v>Positive</v>
      </c>
    </row>
    <row r="3103" spans="1:15" x14ac:dyDescent="0.3">
      <c r="A3103" s="1">
        <v>41331</v>
      </c>
      <c r="B3103" s="2">
        <v>34.46</v>
      </c>
      <c r="C3103" s="2">
        <v>34.96</v>
      </c>
      <c r="D3103" s="2">
        <v>33.799999999999997</v>
      </c>
      <c r="E3103" s="2">
        <v>34.43</v>
      </c>
      <c r="F3103" s="2">
        <v>2762900</v>
      </c>
      <c r="G3103" s="27" t="str">
        <f>TEXT(StockData[[#This Row],[Date]],"dddd")</f>
        <v>Tuesday</v>
      </c>
      <c r="H3103" s="27" t="str">
        <f>TEXT(StockData[[#This Row],[Date]],"mmm yyyy")</f>
        <v>Feb 2013</v>
      </c>
      <c r="I3103" s="2">
        <f>StockData[[#This Row],[high]] - StockData[[#This Row],[low]]</f>
        <v>1.1600000000000037</v>
      </c>
      <c r="J3103" s="27" t="str">
        <f>IF(StockData[[#This Row],[high]]=_xlfn.MAXIFS(StockData[high],StockData[Date],"&lt;="&amp;StockData[[#This Row],[Date]]),"New High","Repeat")</f>
        <v>Repeat</v>
      </c>
      <c r="K3103" s="27" t="str">
        <f>IF(StockData[[#This Row],[Spread]]&lt;5,"Low",IF(StockData[[#This Row],[Spread]]&lt;=15,"Medium","High"))</f>
        <v>Low</v>
      </c>
      <c r="L3103" s="27" t="str">
        <f>IF(StockData[[#This Row],[Spread]] &gt; AVERAGE(StockData[Spread]) * 1.2, "High", IF(StockData[[#This Row],[Spread]] &lt; AVERAGE(StockData[Spread]) * 0.8, "Low", "Medium"))</f>
        <v>Low</v>
      </c>
      <c r="M3103" s="13">
        <f>(StockData[[#This Row],[close]] - StockData[[#This Row],[open]] )/ StockData[[#This Row],[open]]</f>
        <v>-8.7057457922231967E-4</v>
      </c>
      <c r="N3103" s="27">
        <f>IF(StockData[[#This Row],[change%]] &gt; 0.02, 0.9, IF(StockData[[#This Row],[change%]] &lt; -0.02, -0.9, 0))</f>
        <v>0</v>
      </c>
      <c r="O3103" s="27" t="str">
        <f>IF(StockData[[#This Row],[sentiment score]] &gt; 0.5, "Positive", IF(StockData[[#This Row],[sentiment score]] &lt; -0.5, "Negative", "Neutral"))</f>
        <v>Neutral</v>
      </c>
    </row>
    <row r="3104" spans="1:15" x14ac:dyDescent="0.3">
      <c r="A3104" s="1">
        <v>41330</v>
      </c>
      <c r="B3104" s="2">
        <v>36.15</v>
      </c>
      <c r="C3104" s="2">
        <v>36.75</v>
      </c>
      <c r="D3104" s="2">
        <v>34.340000000000003</v>
      </c>
      <c r="E3104" s="2">
        <v>34.380000000000003</v>
      </c>
      <c r="F3104" s="2">
        <v>2889400</v>
      </c>
      <c r="G3104" s="27" t="str">
        <f>TEXT(StockData[[#This Row],[Date]],"dddd")</f>
        <v>Monday</v>
      </c>
      <c r="H3104" s="27" t="str">
        <f>TEXT(StockData[[#This Row],[Date]],"mmm yyyy")</f>
        <v>Feb 2013</v>
      </c>
      <c r="I3104" s="2">
        <f>StockData[[#This Row],[high]] - StockData[[#This Row],[low]]</f>
        <v>2.4099999999999966</v>
      </c>
      <c r="J3104" s="27" t="str">
        <f>IF(StockData[[#This Row],[high]]=_xlfn.MAXIFS(StockData[high],StockData[Date],"&lt;="&amp;StockData[[#This Row],[Date]]),"New High","Repeat")</f>
        <v>Repeat</v>
      </c>
      <c r="K3104" s="27" t="str">
        <f>IF(StockData[[#This Row],[Spread]]&lt;5,"Low",IF(StockData[[#This Row],[Spread]]&lt;=15,"Medium","High"))</f>
        <v>Low</v>
      </c>
      <c r="L3104" s="27" t="str">
        <f>IF(StockData[[#This Row],[Spread]] &gt; AVERAGE(StockData[Spread]) * 1.2, "High", IF(StockData[[#This Row],[Spread]] &lt; AVERAGE(StockData[Spread]) * 0.8, "Low", "Medium"))</f>
        <v>Low</v>
      </c>
      <c r="M3104" s="13">
        <f>(StockData[[#This Row],[close]] - StockData[[#This Row],[open]] )/ StockData[[#This Row],[open]]</f>
        <v>-4.896265560165964E-2</v>
      </c>
      <c r="N3104" s="27">
        <f>IF(StockData[[#This Row],[change%]] &gt; 0.02, 0.9, IF(StockData[[#This Row],[change%]] &lt; -0.02, -0.9, 0))</f>
        <v>-0.9</v>
      </c>
      <c r="O3104" s="27" t="str">
        <f>IF(StockData[[#This Row],[sentiment score]] &gt; 0.5, "Positive", IF(StockData[[#This Row],[sentiment score]] &lt; -0.5, "Negative", "Neutral"))</f>
        <v>Negative</v>
      </c>
    </row>
    <row r="3105" spans="1:15" x14ac:dyDescent="0.3">
      <c r="A3105" s="1">
        <v>41327</v>
      </c>
      <c r="B3105" s="2">
        <v>35.72</v>
      </c>
      <c r="C3105" s="2">
        <v>36.39</v>
      </c>
      <c r="D3105" s="2">
        <v>35.6</v>
      </c>
      <c r="E3105" s="2">
        <v>36.11</v>
      </c>
      <c r="F3105" s="2">
        <v>2547300</v>
      </c>
      <c r="G3105" s="27" t="str">
        <f>TEXT(StockData[[#This Row],[Date]],"dddd")</f>
        <v>Friday</v>
      </c>
      <c r="H3105" s="27" t="str">
        <f>TEXT(StockData[[#This Row],[Date]],"mmm yyyy")</f>
        <v>Feb 2013</v>
      </c>
      <c r="I3105" s="2">
        <f>StockData[[#This Row],[high]] - StockData[[#This Row],[low]]</f>
        <v>0.78999999999999915</v>
      </c>
      <c r="J3105" s="27" t="str">
        <f>IF(StockData[[#This Row],[high]]=_xlfn.MAXIFS(StockData[high],StockData[Date],"&lt;="&amp;StockData[[#This Row],[Date]]),"New High","Repeat")</f>
        <v>Repeat</v>
      </c>
      <c r="K3105" s="27" t="str">
        <f>IF(StockData[[#This Row],[Spread]]&lt;5,"Low",IF(StockData[[#This Row],[Spread]]&lt;=15,"Medium","High"))</f>
        <v>Low</v>
      </c>
      <c r="L3105" s="27" t="str">
        <f>IF(StockData[[#This Row],[Spread]] &gt; AVERAGE(StockData[Spread]) * 1.2, "High", IF(StockData[[#This Row],[Spread]] &lt; AVERAGE(StockData[Spread]) * 0.8, "Low", "Medium"))</f>
        <v>Low</v>
      </c>
      <c r="M3105" s="13">
        <f>(StockData[[#This Row],[close]] - StockData[[#This Row],[open]] )/ StockData[[#This Row],[open]]</f>
        <v>1.0918253079507296E-2</v>
      </c>
      <c r="N3105" s="27">
        <f>IF(StockData[[#This Row],[change%]] &gt; 0.02, 0.9, IF(StockData[[#This Row],[change%]] &lt; -0.02, -0.9, 0))</f>
        <v>0</v>
      </c>
      <c r="O3105" s="27" t="str">
        <f>IF(StockData[[#This Row],[sentiment score]] &gt; 0.5, "Positive", IF(StockData[[#This Row],[sentiment score]] &lt; -0.5, "Negative", "Neutral"))</f>
        <v>Neutral</v>
      </c>
    </row>
    <row r="3106" spans="1:15" x14ac:dyDescent="0.3">
      <c r="A3106" s="1">
        <v>41326</v>
      </c>
      <c r="B3106" s="2">
        <v>36.49</v>
      </c>
      <c r="C3106" s="2">
        <v>37.39</v>
      </c>
      <c r="D3106" s="2">
        <v>34.54</v>
      </c>
      <c r="E3106" s="2">
        <v>35.159999999999997</v>
      </c>
      <c r="F3106" s="2">
        <v>9037800</v>
      </c>
      <c r="G3106" s="27" t="str">
        <f>TEXT(StockData[[#This Row],[Date]],"dddd")</f>
        <v>Thursday</v>
      </c>
      <c r="H3106" s="27" t="str">
        <f>TEXT(StockData[[#This Row],[Date]],"mmm yyyy")</f>
        <v>Feb 2013</v>
      </c>
      <c r="I3106" s="2">
        <f>StockData[[#This Row],[high]] - StockData[[#This Row],[low]]</f>
        <v>2.8500000000000014</v>
      </c>
      <c r="J3106" s="27" t="str">
        <f>IF(StockData[[#This Row],[high]]=_xlfn.MAXIFS(StockData[high],StockData[Date],"&lt;="&amp;StockData[[#This Row],[Date]]),"New High","Repeat")</f>
        <v>Repeat</v>
      </c>
      <c r="K3106" s="27" t="str">
        <f>IF(StockData[[#This Row],[Spread]]&lt;5,"Low",IF(StockData[[#This Row],[Spread]]&lt;=15,"Medium","High"))</f>
        <v>Low</v>
      </c>
      <c r="L3106" s="27" t="str">
        <f>IF(StockData[[#This Row],[Spread]] &gt; AVERAGE(StockData[Spread]) * 1.2, "High", IF(StockData[[#This Row],[Spread]] &lt; AVERAGE(StockData[Spread]) * 0.8, "Low", "Medium"))</f>
        <v>Low</v>
      </c>
      <c r="M3106" s="13">
        <f>(StockData[[#This Row],[close]] - StockData[[#This Row],[open]] )/ StockData[[#This Row],[open]]</f>
        <v>-3.6448342011510149E-2</v>
      </c>
      <c r="N3106" s="27">
        <f>IF(StockData[[#This Row],[change%]] &gt; 0.02, 0.9, IF(StockData[[#This Row],[change%]] &lt; -0.02, -0.9, 0))</f>
        <v>-0.9</v>
      </c>
      <c r="O3106" s="27" t="str">
        <f>IF(StockData[[#This Row],[sentiment score]] &gt; 0.5, "Positive", IF(StockData[[#This Row],[sentiment score]] &lt; -0.5, "Negative", "Neutral"))</f>
        <v>Negative</v>
      </c>
    </row>
    <row r="3107" spans="1:15" x14ac:dyDescent="0.3">
      <c r="A3107" s="1">
        <v>41325</v>
      </c>
      <c r="B3107" s="2">
        <v>39.299999999999997</v>
      </c>
      <c r="C3107" s="2">
        <v>39.65</v>
      </c>
      <c r="D3107" s="2">
        <v>38.46</v>
      </c>
      <c r="E3107" s="2">
        <v>38.54</v>
      </c>
      <c r="F3107" s="2">
        <v>3122000</v>
      </c>
      <c r="G3107" s="27" t="str">
        <f>TEXT(StockData[[#This Row],[Date]],"dddd")</f>
        <v>Wednesday</v>
      </c>
      <c r="H3107" s="27" t="str">
        <f>TEXT(StockData[[#This Row],[Date]],"mmm yyyy")</f>
        <v>Feb 2013</v>
      </c>
      <c r="I3107" s="2">
        <f>StockData[[#This Row],[high]] - StockData[[#This Row],[low]]</f>
        <v>1.1899999999999977</v>
      </c>
      <c r="J3107" s="27" t="str">
        <f>IF(StockData[[#This Row],[high]]=_xlfn.MAXIFS(StockData[high],StockData[Date],"&lt;="&amp;StockData[[#This Row],[Date]]),"New High","Repeat")</f>
        <v>Repeat</v>
      </c>
      <c r="K3107" s="27" t="str">
        <f>IF(StockData[[#This Row],[Spread]]&lt;5,"Low",IF(StockData[[#This Row],[Spread]]&lt;=15,"Medium","High"))</f>
        <v>Low</v>
      </c>
      <c r="L3107" s="27" t="str">
        <f>IF(StockData[[#This Row],[Spread]] &gt; AVERAGE(StockData[Spread]) * 1.2, "High", IF(StockData[[#This Row],[Spread]] &lt; AVERAGE(StockData[Spread]) * 0.8, "Low", "Medium"))</f>
        <v>Low</v>
      </c>
      <c r="M3107" s="13">
        <f>(StockData[[#This Row],[close]] - StockData[[#This Row],[open]] )/ StockData[[#This Row],[open]]</f>
        <v>-1.9338422391857457E-2</v>
      </c>
      <c r="N3107" s="27">
        <f>IF(StockData[[#This Row],[change%]] &gt; 0.02, 0.9, IF(StockData[[#This Row],[change%]] &lt; -0.02, -0.9, 0))</f>
        <v>0</v>
      </c>
      <c r="O3107" s="27" t="str">
        <f>IF(StockData[[#This Row],[sentiment score]] &gt; 0.5, "Positive", IF(StockData[[#This Row],[sentiment score]] &lt; -0.5, "Negative", "Neutral"))</f>
        <v>Neutral</v>
      </c>
    </row>
    <row r="3108" spans="1:15" x14ac:dyDescent="0.3">
      <c r="A3108" s="1">
        <v>41324</v>
      </c>
      <c r="B3108" s="2">
        <v>37.36</v>
      </c>
      <c r="C3108" s="2">
        <v>39.29</v>
      </c>
      <c r="D3108" s="2">
        <v>37.31</v>
      </c>
      <c r="E3108" s="2">
        <v>39.28</v>
      </c>
      <c r="F3108" s="2">
        <v>2701400</v>
      </c>
      <c r="G3108" s="27" t="str">
        <f>TEXT(StockData[[#This Row],[Date]],"dddd")</f>
        <v>Tuesday</v>
      </c>
      <c r="H3108" s="27" t="str">
        <f>TEXT(StockData[[#This Row],[Date]],"mmm yyyy")</f>
        <v>Feb 2013</v>
      </c>
      <c r="I3108" s="2">
        <f>StockData[[#This Row],[high]] - StockData[[#This Row],[low]]</f>
        <v>1.9799999999999969</v>
      </c>
      <c r="J3108" s="27" t="str">
        <f>IF(StockData[[#This Row],[high]]=_xlfn.MAXIFS(StockData[high],StockData[Date],"&lt;="&amp;StockData[[#This Row],[Date]]),"New High","Repeat")</f>
        <v>Repeat</v>
      </c>
      <c r="K3108" s="27" t="str">
        <f>IF(StockData[[#This Row],[Spread]]&lt;5,"Low",IF(StockData[[#This Row],[Spread]]&lt;=15,"Medium","High"))</f>
        <v>Low</v>
      </c>
      <c r="L3108" s="27" t="str">
        <f>IF(StockData[[#This Row],[Spread]] &gt; AVERAGE(StockData[Spread]) * 1.2, "High", IF(StockData[[#This Row],[Spread]] &lt; AVERAGE(StockData[Spread]) * 0.8, "Low", "Medium"))</f>
        <v>Low</v>
      </c>
      <c r="M3108" s="13">
        <f>(StockData[[#This Row],[close]] - StockData[[#This Row],[open]] )/ StockData[[#This Row],[open]]</f>
        <v>5.1391862955032168E-2</v>
      </c>
      <c r="N3108" s="27">
        <f>IF(StockData[[#This Row],[change%]] &gt; 0.02, 0.9, IF(StockData[[#This Row],[change%]] &lt; -0.02, -0.9, 0))</f>
        <v>0.9</v>
      </c>
      <c r="O3108" s="27" t="str">
        <f>IF(StockData[[#This Row],[sentiment score]] &gt; 0.5, "Positive", IF(StockData[[#This Row],[sentiment score]] &lt; -0.5, "Negative", "Neutral"))</f>
        <v>Positive</v>
      </c>
    </row>
    <row r="3109" spans="1:15" x14ac:dyDescent="0.3">
      <c r="A3109" s="1">
        <v>41320</v>
      </c>
      <c r="B3109" s="2">
        <v>38.5</v>
      </c>
      <c r="C3109" s="2">
        <v>38.51</v>
      </c>
      <c r="D3109" s="2">
        <v>36.950000000000003</v>
      </c>
      <c r="E3109" s="2">
        <v>37.04</v>
      </c>
      <c r="F3109" s="2">
        <v>2017600</v>
      </c>
      <c r="G3109" s="27" t="str">
        <f>TEXT(StockData[[#This Row],[Date]],"dddd")</f>
        <v>Friday</v>
      </c>
      <c r="H3109" s="27" t="str">
        <f>TEXT(StockData[[#This Row],[Date]],"mmm yyyy")</f>
        <v>Feb 2013</v>
      </c>
      <c r="I3109" s="2">
        <f>StockData[[#This Row],[high]] - StockData[[#This Row],[low]]</f>
        <v>1.5599999999999952</v>
      </c>
      <c r="J3109" s="27" t="str">
        <f>IF(StockData[[#This Row],[high]]=_xlfn.MAXIFS(StockData[high],StockData[Date],"&lt;="&amp;StockData[[#This Row],[Date]]),"New High","Repeat")</f>
        <v>Repeat</v>
      </c>
      <c r="K3109" s="27" t="str">
        <f>IF(StockData[[#This Row],[Spread]]&lt;5,"Low",IF(StockData[[#This Row],[Spread]]&lt;=15,"Medium","High"))</f>
        <v>Low</v>
      </c>
      <c r="L3109" s="27" t="str">
        <f>IF(StockData[[#This Row],[Spread]] &gt; AVERAGE(StockData[Spread]) * 1.2, "High", IF(StockData[[#This Row],[Spread]] &lt; AVERAGE(StockData[Spread]) * 0.8, "Low", "Medium"))</f>
        <v>Low</v>
      </c>
      <c r="M3109" s="13">
        <f>(StockData[[#This Row],[close]] - StockData[[#This Row],[open]] )/ StockData[[#This Row],[open]]</f>
        <v>-3.7922077922077947E-2</v>
      </c>
      <c r="N3109" s="27">
        <f>IF(StockData[[#This Row],[change%]] &gt; 0.02, 0.9, IF(StockData[[#This Row],[change%]] &lt; -0.02, -0.9, 0))</f>
        <v>-0.9</v>
      </c>
      <c r="O3109" s="27" t="str">
        <f>IF(StockData[[#This Row],[sentiment score]] &gt; 0.5, "Positive", IF(StockData[[#This Row],[sentiment score]] &lt; -0.5, "Negative", "Neutral"))</f>
        <v>Negative</v>
      </c>
    </row>
    <row r="3110" spans="1:15" x14ac:dyDescent="0.3">
      <c r="A3110" s="1">
        <v>41319</v>
      </c>
      <c r="B3110" s="2">
        <v>38.64</v>
      </c>
      <c r="C3110" s="2">
        <v>38.75</v>
      </c>
      <c r="D3110" s="2">
        <v>38.21</v>
      </c>
      <c r="E3110" s="2">
        <v>38.299999999999997</v>
      </c>
      <c r="F3110" s="2">
        <v>990700</v>
      </c>
      <c r="G3110" s="27" t="str">
        <f>TEXT(StockData[[#This Row],[Date]],"dddd")</f>
        <v>Thursday</v>
      </c>
      <c r="H3110" s="27" t="str">
        <f>TEXT(StockData[[#This Row],[Date]],"mmm yyyy")</f>
        <v>Feb 2013</v>
      </c>
      <c r="I3110" s="2">
        <f>StockData[[#This Row],[high]] - StockData[[#This Row],[low]]</f>
        <v>0.53999999999999915</v>
      </c>
      <c r="J3110" s="27" t="str">
        <f>IF(StockData[[#This Row],[high]]=_xlfn.MAXIFS(StockData[high],StockData[Date],"&lt;="&amp;StockData[[#This Row],[Date]]),"New High","Repeat")</f>
        <v>Repeat</v>
      </c>
      <c r="K3110" s="27" t="str">
        <f>IF(StockData[[#This Row],[Spread]]&lt;5,"Low",IF(StockData[[#This Row],[Spread]]&lt;=15,"Medium","High"))</f>
        <v>Low</v>
      </c>
      <c r="L3110" s="27" t="str">
        <f>IF(StockData[[#This Row],[Spread]] &gt; AVERAGE(StockData[Spread]) * 1.2, "High", IF(StockData[[#This Row],[Spread]] &lt; AVERAGE(StockData[Spread]) * 0.8, "Low", "Medium"))</f>
        <v>Low</v>
      </c>
      <c r="M3110" s="13">
        <f>(StockData[[#This Row],[close]] - StockData[[#This Row],[open]] )/ StockData[[#This Row],[open]]</f>
        <v>-8.7991718426501924E-3</v>
      </c>
      <c r="N3110" s="27">
        <f>IF(StockData[[#This Row],[change%]] &gt; 0.02, 0.9, IF(StockData[[#This Row],[change%]] &lt; -0.02, -0.9, 0))</f>
        <v>0</v>
      </c>
      <c r="O3110" s="27" t="str">
        <f>IF(StockData[[#This Row],[sentiment score]] &gt; 0.5, "Positive", IF(StockData[[#This Row],[sentiment score]] &lt; -0.5, "Negative", "Neutral"))</f>
        <v>Neutral</v>
      </c>
    </row>
    <row r="3111" spans="1:15" x14ac:dyDescent="0.3">
      <c r="A3111" s="1">
        <v>41318</v>
      </c>
      <c r="B3111" s="2">
        <v>38.299999999999997</v>
      </c>
      <c r="C3111" s="2">
        <v>39</v>
      </c>
      <c r="D3111" s="2">
        <v>38.049999999999997</v>
      </c>
      <c r="E3111" s="2">
        <v>38.450000000000003</v>
      </c>
      <c r="F3111" s="2">
        <v>966800</v>
      </c>
      <c r="G3111" s="27" t="str">
        <f>TEXT(StockData[[#This Row],[Date]],"dddd")</f>
        <v>Wednesday</v>
      </c>
      <c r="H3111" s="27" t="str">
        <f>TEXT(StockData[[#This Row],[Date]],"mmm yyyy")</f>
        <v>Feb 2013</v>
      </c>
      <c r="I3111" s="2">
        <f>StockData[[#This Row],[high]] - StockData[[#This Row],[low]]</f>
        <v>0.95000000000000284</v>
      </c>
      <c r="J3111" s="27" t="str">
        <f>IF(StockData[[#This Row],[high]]=_xlfn.MAXIFS(StockData[high],StockData[Date],"&lt;="&amp;StockData[[#This Row],[Date]]),"New High","Repeat")</f>
        <v>Repeat</v>
      </c>
      <c r="K3111" s="27" t="str">
        <f>IF(StockData[[#This Row],[Spread]]&lt;5,"Low",IF(StockData[[#This Row],[Spread]]&lt;=15,"Medium","High"))</f>
        <v>Low</v>
      </c>
      <c r="L3111" s="27" t="str">
        <f>IF(StockData[[#This Row],[Spread]] &gt; AVERAGE(StockData[Spread]) * 1.2, "High", IF(StockData[[#This Row],[Spread]] &lt; AVERAGE(StockData[Spread]) * 0.8, "Low", "Medium"))</f>
        <v>Low</v>
      </c>
      <c r="M3111" s="13">
        <f>(StockData[[#This Row],[close]] - StockData[[#This Row],[open]] )/ StockData[[#This Row],[open]]</f>
        <v>3.9164490861620287E-3</v>
      </c>
      <c r="N3111" s="27">
        <f>IF(StockData[[#This Row],[change%]] &gt; 0.02, 0.9, IF(StockData[[#This Row],[change%]] &lt; -0.02, -0.9, 0))</f>
        <v>0</v>
      </c>
      <c r="O3111" s="27" t="str">
        <f>IF(StockData[[#This Row],[sentiment score]] &gt; 0.5, "Positive", IF(StockData[[#This Row],[sentiment score]] &lt; -0.5, "Negative", "Neutral"))</f>
        <v>Neutral</v>
      </c>
    </row>
    <row r="3112" spans="1:15" x14ac:dyDescent="0.3">
      <c r="A3112" s="1">
        <v>41317</v>
      </c>
      <c r="B3112" s="2">
        <v>38.450000000000003</v>
      </c>
      <c r="C3112" s="2">
        <v>38.869999999999997</v>
      </c>
      <c r="D3112" s="2">
        <v>37.29</v>
      </c>
      <c r="E3112" s="2">
        <v>37.89</v>
      </c>
      <c r="F3112" s="2">
        <v>2261300</v>
      </c>
      <c r="G3112" s="27" t="str">
        <f>TEXT(StockData[[#This Row],[Date]],"dddd")</f>
        <v>Tuesday</v>
      </c>
      <c r="H3112" s="27" t="str">
        <f>TEXT(StockData[[#This Row],[Date]],"mmm yyyy")</f>
        <v>Feb 2013</v>
      </c>
      <c r="I3112" s="2">
        <f>StockData[[#This Row],[high]] - StockData[[#This Row],[low]]</f>
        <v>1.5799999999999983</v>
      </c>
      <c r="J3112" s="27" t="str">
        <f>IF(StockData[[#This Row],[high]]=_xlfn.MAXIFS(StockData[high],StockData[Date],"&lt;="&amp;StockData[[#This Row],[Date]]),"New High","Repeat")</f>
        <v>Repeat</v>
      </c>
      <c r="K3112" s="27" t="str">
        <f>IF(StockData[[#This Row],[Spread]]&lt;5,"Low",IF(StockData[[#This Row],[Spread]]&lt;=15,"Medium","High"))</f>
        <v>Low</v>
      </c>
      <c r="L3112" s="27" t="str">
        <f>IF(StockData[[#This Row],[Spread]] &gt; AVERAGE(StockData[Spread]) * 1.2, "High", IF(StockData[[#This Row],[Spread]] &lt; AVERAGE(StockData[Spread]) * 0.8, "Low", "Medium"))</f>
        <v>Low</v>
      </c>
      <c r="M3112" s="13">
        <f>(StockData[[#This Row],[close]] - StockData[[#This Row],[open]] )/ StockData[[#This Row],[open]]</f>
        <v>-1.4564369310793296E-2</v>
      </c>
      <c r="N3112" s="27">
        <f>IF(StockData[[#This Row],[change%]] &gt; 0.02, 0.9, IF(StockData[[#This Row],[change%]] &lt; -0.02, -0.9, 0))</f>
        <v>0</v>
      </c>
      <c r="O3112" s="27" t="str">
        <f>IF(StockData[[#This Row],[sentiment score]] &gt; 0.5, "Positive", IF(StockData[[#This Row],[sentiment score]] &lt; -0.5, "Negative", "Neutral"))</f>
        <v>Neutral</v>
      </c>
    </row>
    <row r="3113" spans="1:15" x14ac:dyDescent="0.3">
      <c r="A3113" s="1">
        <v>41316</v>
      </c>
      <c r="B3113" s="2">
        <v>37.979999999999997</v>
      </c>
      <c r="C3113" s="2">
        <v>39.15</v>
      </c>
      <c r="D3113" s="2">
        <v>37.5</v>
      </c>
      <c r="E3113" s="2">
        <v>38.42</v>
      </c>
      <c r="F3113" s="2">
        <v>3266300</v>
      </c>
      <c r="G3113" s="27" t="str">
        <f>TEXT(StockData[[#This Row],[Date]],"dddd")</f>
        <v>Monday</v>
      </c>
      <c r="H3113" s="27" t="str">
        <f>TEXT(StockData[[#This Row],[Date]],"mmm yyyy")</f>
        <v>Feb 2013</v>
      </c>
      <c r="I3113" s="2">
        <f>StockData[[#This Row],[high]] - StockData[[#This Row],[low]]</f>
        <v>1.6499999999999986</v>
      </c>
      <c r="J3113" s="27" t="str">
        <f>IF(StockData[[#This Row],[high]]=_xlfn.MAXIFS(StockData[high],StockData[Date],"&lt;="&amp;StockData[[#This Row],[Date]]),"New High","Repeat")</f>
        <v>Repeat</v>
      </c>
      <c r="K3113" s="27" t="str">
        <f>IF(StockData[[#This Row],[Spread]]&lt;5,"Low",IF(StockData[[#This Row],[Spread]]&lt;=15,"Medium","High"))</f>
        <v>Low</v>
      </c>
      <c r="L3113" s="27" t="str">
        <f>IF(StockData[[#This Row],[Spread]] &gt; AVERAGE(StockData[Spread]) * 1.2, "High", IF(StockData[[#This Row],[Spread]] &lt; AVERAGE(StockData[Spread]) * 0.8, "Low", "Medium"))</f>
        <v>Low</v>
      </c>
      <c r="M3113" s="13">
        <f>(StockData[[#This Row],[close]] - StockData[[#This Row],[open]] )/ StockData[[#This Row],[open]]</f>
        <v>1.1585044760400339E-2</v>
      </c>
      <c r="N3113" s="27">
        <f>IF(StockData[[#This Row],[change%]] &gt; 0.02, 0.9, IF(StockData[[#This Row],[change%]] &lt; -0.02, -0.9, 0))</f>
        <v>0</v>
      </c>
      <c r="O3113" s="27" t="str">
        <f>IF(StockData[[#This Row],[sentiment score]] &gt; 0.5, "Positive", IF(StockData[[#This Row],[sentiment score]] &lt; -0.5, "Negative", "Neutral"))</f>
        <v>Neutral</v>
      </c>
    </row>
    <row r="3114" spans="1:15" x14ac:dyDescent="0.3">
      <c r="A3114" s="1">
        <v>41313</v>
      </c>
      <c r="B3114" s="2">
        <v>39.450000000000003</v>
      </c>
      <c r="C3114" s="2">
        <v>40</v>
      </c>
      <c r="D3114" s="2">
        <v>39.14</v>
      </c>
      <c r="E3114" s="2">
        <v>39.24</v>
      </c>
      <c r="F3114" s="2">
        <v>1139800</v>
      </c>
      <c r="G3114" s="27" t="str">
        <f>TEXT(StockData[[#This Row],[Date]],"dddd")</f>
        <v>Friday</v>
      </c>
      <c r="H3114" s="27" t="str">
        <f>TEXT(StockData[[#This Row],[Date]],"mmm yyyy")</f>
        <v>Feb 2013</v>
      </c>
      <c r="I3114" s="2">
        <f>StockData[[#This Row],[high]] - StockData[[#This Row],[low]]</f>
        <v>0.85999999999999943</v>
      </c>
      <c r="J3114" s="27" t="str">
        <f>IF(StockData[[#This Row],[high]]=_xlfn.MAXIFS(StockData[high],StockData[Date],"&lt;="&amp;StockData[[#This Row],[Date]]),"New High","Repeat")</f>
        <v>New High</v>
      </c>
      <c r="K3114" s="27" t="str">
        <f>IF(StockData[[#This Row],[Spread]]&lt;5,"Low",IF(StockData[[#This Row],[Spread]]&lt;=15,"Medium","High"))</f>
        <v>Low</v>
      </c>
      <c r="L3114" s="27" t="str">
        <f>IF(StockData[[#This Row],[Spread]] &gt; AVERAGE(StockData[Spread]) * 1.2, "High", IF(StockData[[#This Row],[Spread]] &lt; AVERAGE(StockData[Spread]) * 0.8, "Low", "Medium"))</f>
        <v>Low</v>
      </c>
      <c r="M3114" s="13">
        <f>(StockData[[#This Row],[close]] - StockData[[#This Row],[open]] )/ StockData[[#This Row],[open]]</f>
        <v>-5.3231939163498315E-3</v>
      </c>
      <c r="N3114" s="27">
        <f>IF(StockData[[#This Row],[change%]] &gt; 0.02, 0.9, IF(StockData[[#This Row],[change%]] &lt; -0.02, -0.9, 0))</f>
        <v>0</v>
      </c>
      <c r="O3114" s="27" t="str">
        <f>IF(StockData[[#This Row],[sentiment score]] &gt; 0.5, "Positive", IF(StockData[[#This Row],[sentiment score]] &lt; -0.5, "Negative", "Neutral"))</f>
        <v>Neutral</v>
      </c>
    </row>
    <row r="3115" spans="1:15" x14ac:dyDescent="0.3">
      <c r="A3115" s="1">
        <v>41312</v>
      </c>
      <c r="B3115" s="2">
        <v>39.19</v>
      </c>
      <c r="C3115" s="2">
        <v>39.68</v>
      </c>
      <c r="D3115" s="2">
        <v>38.950000000000003</v>
      </c>
      <c r="E3115" s="2">
        <v>39.479999999999997</v>
      </c>
      <c r="F3115" s="2">
        <v>1196600</v>
      </c>
      <c r="G3115" s="27" t="str">
        <f>TEXT(StockData[[#This Row],[Date]],"dddd")</f>
        <v>Thursday</v>
      </c>
      <c r="H3115" s="27" t="str">
        <f>TEXT(StockData[[#This Row],[Date]],"mmm yyyy")</f>
        <v>Feb 2013</v>
      </c>
      <c r="I3115" s="2">
        <f>StockData[[#This Row],[high]] - StockData[[#This Row],[low]]</f>
        <v>0.72999999999999687</v>
      </c>
      <c r="J3115" s="27" t="str">
        <f>IF(StockData[[#This Row],[high]]=_xlfn.MAXIFS(StockData[high],StockData[Date],"&lt;="&amp;StockData[[#This Row],[Date]]),"New High","Repeat")</f>
        <v>Repeat</v>
      </c>
      <c r="K3115" s="27" t="str">
        <f>IF(StockData[[#This Row],[Spread]]&lt;5,"Low",IF(StockData[[#This Row],[Spread]]&lt;=15,"Medium","High"))</f>
        <v>Low</v>
      </c>
      <c r="L3115" s="27" t="str">
        <f>IF(StockData[[#This Row],[Spread]] &gt; AVERAGE(StockData[Spread]) * 1.2, "High", IF(StockData[[#This Row],[Spread]] &lt; AVERAGE(StockData[Spread]) * 0.8, "Low", "Medium"))</f>
        <v>Low</v>
      </c>
      <c r="M3115" s="13">
        <f>(StockData[[#This Row],[close]] - StockData[[#This Row],[open]] )/ StockData[[#This Row],[open]]</f>
        <v>7.3998468997192946E-3</v>
      </c>
      <c r="N3115" s="27">
        <f>IF(StockData[[#This Row],[change%]] &gt; 0.02, 0.9, IF(StockData[[#This Row],[change%]] &lt; -0.02, -0.9, 0))</f>
        <v>0</v>
      </c>
      <c r="O3115" s="27" t="str">
        <f>IF(StockData[[#This Row],[sentiment score]] &gt; 0.5, "Positive", IF(StockData[[#This Row],[sentiment score]] &lt; -0.5, "Negative", "Neutral"))</f>
        <v>Neutral</v>
      </c>
    </row>
    <row r="3116" spans="1:15" x14ac:dyDescent="0.3">
      <c r="A3116" s="1">
        <v>41311</v>
      </c>
      <c r="B3116" s="2">
        <v>38.18</v>
      </c>
      <c r="C3116" s="2">
        <v>39.39</v>
      </c>
      <c r="D3116" s="2">
        <v>37.904499999999999</v>
      </c>
      <c r="E3116" s="2">
        <v>39.17</v>
      </c>
      <c r="F3116" s="2">
        <v>1893200</v>
      </c>
      <c r="G3116" s="27" t="str">
        <f>TEXT(StockData[[#This Row],[Date]],"dddd")</f>
        <v>Wednesday</v>
      </c>
      <c r="H3116" s="27" t="str">
        <f>TEXT(StockData[[#This Row],[Date]],"mmm yyyy")</f>
        <v>Feb 2013</v>
      </c>
      <c r="I3116" s="2">
        <f>StockData[[#This Row],[high]] - StockData[[#This Row],[low]]</f>
        <v>1.4855000000000018</v>
      </c>
      <c r="J3116" s="27" t="str">
        <f>IF(StockData[[#This Row],[high]]=_xlfn.MAXIFS(StockData[high],StockData[Date],"&lt;="&amp;StockData[[#This Row],[Date]]),"New High","Repeat")</f>
        <v>Repeat</v>
      </c>
      <c r="K3116" s="27" t="str">
        <f>IF(StockData[[#This Row],[Spread]]&lt;5,"Low",IF(StockData[[#This Row],[Spread]]&lt;=15,"Medium","High"))</f>
        <v>Low</v>
      </c>
      <c r="L3116" s="27" t="str">
        <f>IF(StockData[[#This Row],[Spread]] &gt; AVERAGE(StockData[Spread]) * 1.2, "High", IF(StockData[[#This Row],[Spread]] &lt; AVERAGE(StockData[Spread]) * 0.8, "Low", "Medium"))</f>
        <v>Low</v>
      </c>
      <c r="M3116" s="13">
        <f>(StockData[[#This Row],[close]] - StockData[[#This Row],[open]] )/ StockData[[#This Row],[open]]</f>
        <v>2.5929806181246778E-2</v>
      </c>
      <c r="N3116" s="27">
        <f>IF(StockData[[#This Row],[change%]] &gt; 0.02, 0.9, IF(StockData[[#This Row],[change%]] &lt; -0.02, -0.9, 0))</f>
        <v>0.9</v>
      </c>
      <c r="O3116" s="27" t="str">
        <f>IF(StockData[[#This Row],[sentiment score]] &gt; 0.5, "Positive", IF(StockData[[#This Row],[sentiment score]] &lt; -0.5, "Negative", "Neutral"))</f>
        <v>Positive</v>
      </c>
    </row>
    <row r="3117" spans="1:15" x14ac:dyDescent="0.3">
      <c r="A3117" s="1">
        <v>41310</v>
      </c>
      <c r="B3117" s="2">
        <v>38</v>
      </c>
      <c r="C3117" s="2">
        <v>38.65</v>
      </c>
      <c r="D3117" s="2">
        <v>37.68</v>
      </c>
      <c r="E3117" s="2">
        <v>38.130000000000003</v>
      </c>
      <c r="F3117" s="2">
        <v>1310200</v>
      </c>
      <c r="G3117" s="27" t="str">
        <f>TEXT(StockData[[#This Row],[Date]],"dddd")</f>
        <v>Tuesday</v>
      </c>
      <c r="H3117" s="27" t="str">
        <f>TEXT(StockData[[#This Row],[Date]],"mmm yyyy")</f>
        <v>Feb 2013</v>
      </c>
      <c r="I3117" s="2">
        <f>StockData[[#This Row],[high]] - StockData[[#This Row],[low]]</f>
        <v>0.96999999999999886</v>
      </c>
      <c r="J3117" s="27" t="str">
        <f>IF(StockData[[#This Row],[high]]=_xlfn.MAXIFS(StockData[high],StockData[Date],"&lt;="&amp;StockData[[#This Row],[Date]]),"New High","Repeat")</f>
        <v>Repeat</v>
      </c>
      <c r="K3117" s="27" t="str">
        <f>IF(StockData[[#This Row],[Spread]]&lt;5,"Low",IF(StockData[[#This Row],[Spread]]&lt;=15,"Medium","High"))</f>
        <v>Low</v>
      </c>
      <c r="L3117" s="27" t="str">
        <f>IF(StockData[[#This Row],[Spread]] &gt; AVERAGE(StockData[Spread]) * 1.2, "High", IF(StockData[[#This Row],[Spread]] &lt; AVERAGE(StockData[Spread]) * 0.8, "Low", "Medium"))</f>
        <v>Low</v>
      </c>
      <c r="M3117" s="13">
        <f>(StockData[[#This Row],[close]] - StockData[[#This Row],[open]] )/ StockData[[#This Row],[open]]</f>
        <v>3.4210526315790147E-3</v>
      </c>
      <c r="N3117" s="27">
        <f>IF(StockData[[#This Row],[change%]] &gt; 0.02, 0.9, IF(StockData[[#This Row],[change%]] &lt; -0.02, -0.9, 0))</f>
        <v>0</v>
      </c>
      <c r="O3117" s="27" t="str">
        <f>IF(StockData[[#This Row],[sentiment score]] &gt; 0.5, "Positive", IF(StockData[[#This Row],[sentiment score]] &lt; -0.5, "Negative", "Neutral"))</f>
        <v>Neutral</v>
      </c>
    </row>
    <row r="3118" spans="1:15" x14ac:dyDescent="0.3">
      <c r="A3118" s="1">
        <v>41309</v>
      </c>
      <c r="B3118" s="2">
        <v>38.4</v>
      </c>
      <c r="C3118" s="2">
        <v>38.42</v>
      </c>
      <c r="D3118" s="2">
        <v>37.590000000000003</v>
      </c>
      <c r="E3118" s="2">
        <v>37.74</v>
      </c>
      <c r="F3118" s="2">
        <v>1128000</v>
      </c>
      <c r="G3118" s="27" t="str">
        <f>TEXT(StockData[[#This Row],[Date]],"dddd")</f>
        <v>Monday</v>
      </c>
      <c r="H3118" s="27" t="str">
        <f>TEXT(StockData[[#This Row],[Date]],"mmm yyyy")</f>
        <v>Feb 2013</v>
      </c>
      <c r="I3118" s="2">
        <f>StockData[[#This Row],[high]] - StockData[[#This Row],[low]]</f>
        <v>0.82999999999999829</v>
      </c>
      <c r="J3118" s="27" t="str">
        <f>IF(StockData[[#This Row],[high]]=_xlfn.MAXIFS(StockData[high],StockData[Date],"&lt;="&amp;StockData[[#This Row],[Date]]),"New High","Repeat")</f>
        <v>Repeat</v>
      </c>
      <c r="K3118" s="27" t="str">
        <f>IF(StockData[[#This Row],[Spread]]&lt;5,"Low",IF(StockData[[#This Row],[Spread]]&lt;=15,"Medium","High"))</f>
        <v>Low</v>
      </c>
      <c r="L3118" s="27" t="str">
        <f>IF(StockData[[#This Row],[Spread]] &gt; AVERAGE(StockData[Spread]) * 1.2, "High", IF(StockData[[#This Row],[Spread]] &lt; AVERAGE(StockData[Spread]) * 0.8, "Low", "Medium"))</f>
        <v>Low</v>
      </c>
      <c r="M3118" s="13">
        <f>(StockData[[#This Row],[close]] - StockData[[#This Row],[open]] )/ StockData[[#This Row],[open]]</f>
        <v>-1.7187499999999911E-2</v>
      </c>
      <c r="N3118" s="27">
        <f>IF(StockData[[#This Row],[change%]] &gt; 0.02, 0.9, IF(StockData[[#This Row],[change%]] &lt; -0.02, -0.9, 0))</f>
        <v>0</v>
      </c>
      <c r="O3118" s="27" t="str">
        <f>IF(StockData[[#This Row],[sentiment score]] &gt; 0.5, "Positive", IF(StockData[[#This Row],[sentiment score]] &lt; -0.5, "Negative", "Neutral"))</f>
        <v>Neutral</v>
      </c>
    </row>
    <row r="3119" spans="1:15" x14ac:dyDescent="0.3">
      <c r="A3119" s="1">
        <v>41306</v>
      </c>
      <c r="B3119" s="2">
        <v>38.17</v>
      </c>
      <c r="C3119" s="2">
        <v>38.5</v>
      </c>
      <c r="D3119" s="2">
        <v>37.619999999999997</v>
      </c>
      <c r="E3119" s="2">
        <v>38.299999999999997</v>
      </c>
      <c r="F3119" s="2">
        <v>1100600</v>
      </c>
      <c r="G3119" s="27" t="str">
        <f>TEXT(StockData[[#This Row],[Date]],"dddd")</f>
        <v>Friday</v>
      </c>
      <c r="H3119" s="27" t="str">
        <f>TEXT(StockData[[#This Row],[Date]],"mmm yyyy")</f>
        <v>Feb 2013</v>
      </c>
      <c r="I3119" s="2">
        <f>StockData[[#This Row],[high]] - StockData[[#This Row],[low]]</f>
        <v>0.88000000000000256</v>
      </c>
      <c r="J3119" s="27" t="str">
        <f>IF(StockData[[#This Row],[high]]=_xlfn.MAXIFS(StockData[high],StockData[Date],"&lt;="&amp;StockData[[#This Row],[Date]]),"New High","Repeat")</f>
        <v>Repeat</v>
      </c>
      <c r="K3119" s="27" t="str">
        <f>IF(StockData[[#This Row],[Spread]]&lt;5,"Low",IF(StockData[[#This Row],[Spread]]&lt;=15,"Medium","High"))</f>
        <v>Low</v>
      </c>
      <c r="L3119" s="27" t="str">
        <f>IF(StockData[[#This Row],[Spread]] &gt; AVERAGE(StockData[Spread]) * 1.2, "High", IF(StockData[[#This Row],[Spread]] &lt; AVERAGE(StockData[Spread]) * 0.8, "Low", "Medium"))</f>
        <v>Low</v>
      </c>
      <c r="M3119" s="13">
        <f>(StockData[[#This Row],[close]] - StockData[[#This Row],[open]] )/ StockData[[#This Row],[open]]</f>
        <v>3.4058160859312403E-3</v>
      </c>
      <c r="N3119" s="27">
        <f>IF(StockData[[#This Row],[change%]] &gt; 0.02, 0.9, IF(StockData[[#This Row],[change%]] &lt; -0.02, -0.9, 0))</f>
        <v>0</v>
      </c>
      <c r="O3119" s="27" t="str">
        <f>IF(StockData[[#This Row],[sentiment score]] &gt; 0.5, "Positive", IF(StockData[[#This Row],[sentiment score]] &lt; -0.5, "Negative", "Neutral"))</f>
        <v>Neutral</v>
      </c>
    </row>
    <row r="3120" spans="1:15" x14ac:dyDescent="0.3">
      <c r="A3120" s="1">
        <v>41305</v>
      </c>
      <c r="B3120" s="2">
        <v>37.869999999999997</v>
      </c>
      <c r="C3120" s="2">
        <v>37.869999999999997</v>
      </c>
      <c r="D3120" s="2">
        <v>36.93</v>
      </c>
      <c r="E3120" s="2">
        <v>37.51</v>
      </c>
      <c r="F3120" s="2">
        <v>901400</v>
      </c>
      <c r="G3120" s="27" t="str">
        <f>TEXT(StockData[[#This Row],[Date]],"dddd")</f>
        <v>Thursday</v>
      </c>
      <c r="H3120" s="27" t="str">
        <f>TEXT(StockData[[#This Row],[Date]],"mmm yyyy")</f>
        <v>Jan 2013</v>
      </c>
      <c r="I3120" s="2">
        <f>StockData[[#This Row],[high]] - StockData[[#This Row],[low]]</f>
        <v>0.93999999999999773</v>
      </c>
      <c r="J3120" s="27" t="str">
        <f>IF(StockData[[#This Row],[high]]=_xlfn.MAXIFS(StockData[high],StockData[Date],"&lt;="&amp;StockData[[#This Row],[Date]]),"New High","Repeat")</f>
        <v>Repeat</v>
      </c>
      <c r="K3120" s="27" t="str">
        <f>IF(StockData[[#This Row],[Spread]]&lt;5,"Low",IF(StockData[[#This Row],[Spread]]&lt;=15,"Medium","High"))</f>
        <v>Low</v>
      </c>
      <c r="L3120" s="27" t="str">
        <f>IF(StockData[[#This Row],[Spread]] &gt; AVERAGE(StockData[Spread]) * 1.2, "High", IF(StockData[[#This Row],[Spread]] &lt; AVERAGE(StockData[Spread]) * 0.8, "Low", "Medium"))</f>
        <v>Low</v>
      </c>
      <c r="M3120" s="13">
        <f>(StockData[[#This Row],[close]] - StockData[[#This Row],[open]] )/ StockData[[#This Row],[open]]</f>
        <v>-9.5062054396619876E-3</v>
      </c>
      <c r="N3120" s="27">
        <f>IF(StockData[[#This Row],[change%]] &gt; 0.02, 0.9, IF(StockData[[#This Row],[change%]] &lt; -0.02, -0.9, 0))</f>
        <v>0</v>
      </c>
      <c r="O3120" s="27" t="str">
        <f>IF(StockData[[#This Row],[sentiment score]] &gt; 0.5, "Positive", IF(StockData[[#This Row],[sentiment score]] &lt; -0.5, "Negative", "Neutral"))</f>
        <v>Neutral</v>
      </c>
    </row>
    <row r="3121" spans="1:15" x14ac:dyDescent="0.3">
      <c r="A3121" s="1">
        <v>41304</v>
      </c>
      <c r="B3121" s="2">
        <v>37.85</v>
      </c>
      <c r="C3121" s="2">
        <v>38</v>
      </c>
      <c r="D3121" s="2">
        <v>37.43</v>
      </c>
      <c r="E3121" s="2">
        <v>37.520000000000003</v>
      </c>
      <c r="F3121" s="2">
        <v>968100</v>
      </c>
      <c r="G3121" s="27" t="str">
        <f>TEXT(StockData[[#This Row],[Date]],"dddd")</f>
        <v>Wednesday</v>
      </c>
      <c r="H3121" s="27" t="str">
        <f>TEXT(StockData[[#This Row],[Date]],"mmm yyyy")</f>
        <v>Jan 2013</v>
      </c>
      <c r="I3121" s="2">
        <f>StockData[[#This Row],[high]] - StockData[[#This Row],[low]]</f>
        <v>0.57000000000000028</v>
      </c>
      <c r="J3121" s="27" t="str">
        <f>IF(StockData[[#This Row],[high]]=_xlfn.MAXIFS(StockData[high],StockData[Date],"&lt;="&amp;StockData[[#This Row],[Date]]),"New High","Repeat")</f>
        <v>Repeat</v>
      </c>
      <c r="K3121" s="27" t="str">
        <f>IF(StockData[[#This Row],[Spread]]&lt;5,"Low",IF(StockData[[#This Row],[Spread]]&lt;=15,"Medium","High"))</f>
        <v>Low</v>
      </c>
      <c r="L3121" s="27" t="str">
        <f>IF(StockData[[#This Row],[Spread]] &gt; AVERAGE(StockData[Spread]) * 1.2, "High", IF(StockData[[#This Row],[Spread]] &lt; AVERAGE(StockData[Spread]) * 0.8, "Low", "Medium"))</f>
        <v>Low</v>
      </c>
      <c r="M3121" s="13">
        <f>(StockData[[#This Row],[close]] - StockData[[#This Row],[open]] )/ StockData[[#This Row],[open]]</f>
        <v>-8.7186261558784214E-3</v>
      </c>
      <c r="N3121" s="27">
        <f>IF(StockData[[#This Row],[change%]] &gt; 0.02, 0.9, IF(StockData[[#This Row],[change%]] &lt; -0.02, -0.9, 0))</f>
        <v>0</v>
      </c>
      <c r="O3121" s="27" t="str">
        <f>IF(StockData[[#This Row],[sentiment score]] &gt; 0.5, "Positive", IF(StockData[[#This Row],[sentiment score]] &lt; -0.5, "Negative", "Neutral"))</f>
        <v>Neutral</v>
      </c>
    </row>
    <row r="3122" spans="1:15" x14ac:dyDescent="0.3">
      <c r="A3122" s="1">
        <v>41303</v>
      </c>
      <c r="B3122" s="2">
        <v>38.1</v>
      </c>
      <c r="C3122" s="2">
        <v>38.44</v>
      </c>
      <c r="D3122" s="2">
        <v>37.130000000000003</v>
      </c>
      <c r="E3122" s="2">
        <v>37.950000000000003</v>
      </c>
      <c r="F3122" s="2">
        <v>1426600</v>
      </c>
      <c r="G3122" s="27" t="str">
        <f>TEXT(StockData[[#This Row],[Date]],"dddd")</f>
        <v>Tuesday</v>
      </c>
      <c r="H3122" s="27" t="str">
        <f>TEXT(StockData[[#This Row],[Date]],"mmm yyyy")</f>
        <v>Jan 2013</v>
      </c>
      <c r="I3122" s="2">
        <f>StockData[[#This Row],[high]] - StockData[[#This Row],[low]]</f>
        <v>1.3099999999999952</v>
      </c>
      <c r="J3122" s="27" t="str">
        <f>IF(StockData[[#This Row],[high]]=_xlfn.MAXIFS(StockData[high],StockData[Date],"&lt;="&amp;StockData[[#This Row],[Date]]),"New High","Repeat")</f>
        <v>Repeat</v>
      </c>
      <c r="K3122" s="27" t="str">
        <f>IF(StockData[[#This Row],[Spread]]&lt;5,"Low",IF(StockData[[#This Row],[Spread]]&lt;=15,"Medium","High"))</f>
        <v>Low</v>
      </c>
      <c r="L3122" s="27" t="str">
        <f>IF(StockData[[#This Row],[Spread]] &gt; AVERAGE(StockData[Spread]) * 1.2, "High", IF(StockData[[#This Row],[Spread]] &lt; AVERAGE(StockData[Spread]) * 0.8, "Low", "Medium"))</f>
        <v>Low</v>
      </c>
      <c r="M3122" s="13">
        <f>(StockData[[#This Row],[close]] - StockData[[#This Row],[open]] )/ StockData[[#This Row],[open]]</f>
        <v>-3.9370078740157107E-3</v>
      </c>
      <c r="N3122" s="27">
        <f>IF(StockData[[#This Row],[change%]] &gt; 0.02, 0.9, IF(StockData[[#This Row],[change%]] &lt; -0.02, -0.9, 0))</f>
        <v>0</v>
      </c>
      <c r="O3122" s="27" t="str">
        <f>IF(StockData[[#This Row],[sentiment score]] &gt; 0.5, "Positive", IF(StockData[[#This Row],[sentiment score]] &lt; -0.5, "Negative", "Neutral"))</f>
        <v>Neutral</v>
      </c>
    </row>
    <row r="3123" spans="1:15" x14ac:dyDescent="0.3">
      <c r="A3123" s="1">
        <v>41302</v>
      </c>
      <c r="B3123" s="2">
        <v>36.86</v>
      </c>
      <c r="C3123" s="2">
        <v>38.71</v>
      </c>
      <c r="D3123" s="2">
        <v>36.86</v>
      </c>
      <c r="E3123" s="2">
        <v>38.03</v>
      </c>
      <c r="F3123" s="2">
        <v>1986000</v>
      </c>
      <c r="G3123" s="27" t="str">
        <f>TEXT(StockData[[#This Row],[Date]],"dddd")</f>
        <v>Monday</v>
      </c>
      <c r="H3123" s="27" t="str">
        <f>TEXT(StockData[[#This Row],[Date]],"mmm yyyy")</f>
        <v>Jan 2013</v>
      </c>
      <c r="I3123" s="2">
        <f>StockData[[#This Row],[high]] - StockData[[#This Row],[low]]</f>
        <v>1.8500000000000014</v>
      </c>
      <c r="J3123" s="27" t="str">
        <f>IF(StockData[[#This Row],[high]]=_xlfn.MAXIFS(StockData[high],StockData[Date],"&lt;="&amp;StockData[[#This Row],[Date]]),"New High","Repeat")</f>
        <v>Repeat</v>
      </c>
      <c r="K3123" s="27" t="str">
        <f>IF(StockData[[#This Row],[Spread]]&lt;5,"Low",IF(StockData[[#This Row],[Spread]]&lt;=15,"Medium","High"))</f>
        <v>Low</v>
      </c>
      <c r="L3123" s="27" t="str">
        <f>IF(StockData[[#This Row],[Spread]] &gt; AVERAGE(StockData[Spread]) * 1.2, "High", IF(StockData[[#This Row],[Spread]] &lt; AVERAGE(StockData[Spread]) * 0.8, "Low", "Medium"))</f>
        <v>Low</v>
      </c>
      <c r="M3123" s="13">
        <f>(StockData[[#This Row],[close]] - StockData[[#This Row],[open]] )/ StockData[[#This Row],[open]]</f>
        <v>3.1741725447639764E-2</v>
      </c>
      <c r="N3123" s="27">
        <f>IF(StockData[[#This Row],[change%]] &gt; 0.02, 0.9, IF(StockData[[#This Row],[change%]] &lt; -0.02, -0.9, 0))</f>
        <v>0.9</v>
      </c>
      <c r="O3123" s="27" t="str">
        <f>IF(StockData[[#This Row],[sentiment score]] &gt; 0.5, "Positive", IF(StockData[[#This Row],[sentiment score]] &lt; -0.5, "Negative", "Neutral"))</f>
        <v>Positive</v>
      </c>
    </row>
    <row r="3124" spans="1:15" x14ac:dyDescent="0.3">
      <c r="A3124" s="1">
        <v>41299</v>
      </c>
      <c r="B3124" s="2">
        <v>37</v>
      </c>
      <c r="C3124" s="2">
        <v>37.54</v>
      </c>
      <c r="D3124" s="2">
        <v>36.799999999999997</v>
      </c>
      <c r="E3124" s="2">
        <v>36.979999999999997</v>
      </c>
      <c r="F3124" s="2">
        <v>1287800</v>
      </c>
      <c r="G3124" s="27" t="str">
        <f>TEXT(StockData[[#This Row],[Date]],"dddd")</f>
        <v>Friday</v>
      </c>
      <c r="H3124" s="27" t="str">
        <f>TEXT(StockData[[#This Row],[Date]],"mmm yyyy")</f>
        <v>Jan 2013</v>
      </c>
      <c r="I3124" s="2">
        <f>StockData[[#This Row],[high]] - StockData[[#This Row],[low]]</f>
        <v>0.74000000000000199</v>
      </c>
      <c r="J3124" s="27" t="str">
        <f>IF(StockData[[#This Row],[high]]=_xlfn.MAXIFS(StockData[high],StockData[Date],"&lt;="&amp;StockData[[#This Row],[Date]]),"New High","Repeat")</f>
        <v>Repeat</v>
      </c>
      <c r="K3124" s="27" t="str">
        <f>IF(StockData[[#This Row],[Spread]]&lt;5,"Low",IF(StockData[[#This Row],[Spread]]&lt;=15,"Medium","High"))</f>
        <v>Low</v>
      </c>
      <c r="L3124" s="27" t="str">
        <f>IF(StockData[[#This Row],[Spread]] &gt; AVERAGE(StockData[Spread]) * 1.2, "High", IF(StockData[[#This Row],[Spread]] &lt; AVERAGE(StockData[Spread]) * 0.8, "Low", "Medium"))</f>
        <v>Low</v>
      </c>
      <c r="M3124" s="13">
        <f>(StockData[[#This Row],[close]] - StockData[[#This Row],[open]] )/ StockData[[#This Row],[open]]</f>
        <v>-5.4054054054062501E-4</v>
      </c>
      <c r="N3124" s="27">
        <f>IF(StockData[[#This Row],[change%]] &gt; 0.02, 0.9, IF(StockData[[#This Row],[change%]] &lt; -0.02, -0.9, 0))</f>
        <v>0</v>
      </c>
      <c r="O3124" s="27" t="str">
        <f>IF(StockData[[#This Row],[sentiment score]] &gt; 0.5, "Positive", IF(StockData[[#This Row],[sentiment score]] &lt; -0.5, "Negative", "Neutral"))</f>
        <v>Neutral</v>
      </c>
    </row>
    <row r="3125" spans="1:15" x14ac:dyDescent="0.3">
      <c r="A3125" s="1">
        <v>41298</v>
      </c>
      <c r="B3125" s="2">
        <v>36</v>
      </c>
      <c r="C3125" s="2">
        <v>37.72</v>
      </c>
      <c r="D3125" s="2">
        <v>35.840000000000003</v>
      </c>
      <c r="E3125" s="2">
        <v>36.99</v>
      </c>
      <c r="F3125" s="2">
        <v>1970400</v>
      </c>
      <c r="G3125" s="27" t="str">
        <f>TEXT(StockData[[#This Row],[Date]],"dddd")</f>
        <v>Thursday</v>
      </c>
      <c r="H3125" s="27" t="str">
        <f>TEXT(StockData[[#This Row],[Date]],"mmm yyyy")</f>
        <v>Jan 2013</v>
      </c>
      <c r="I3125" s="2">
        <f>StockData[[#This Row],[high]] - StockData[[#This Row],[low]]</f>
        <v>1.8799999999999955</v>
      </c>
      <c r="J3125" s="27" t="str">
        <f>IF(StockData[[#This Row],[high]]=_xlfn.MAXIFS(StockData[high],StockData[Date],"&lt;="&amp;StockData[[#This Row],[Date]]),"New High","Repeat")</f>
        <v>Repeat</v>
      </c>
      <c r="K3125" s="27" t="str">
        <f>IF(StockData[[#This Row],[Spread]]&lt;5,"Low",IF(StockData[[#This Row],[Spread]]&lt;=15,"Medium","High"))</f>
        <v>Low</v>
      </c>
      <c r="L3125" s="27" t="str">
        <f>IF(StockData[[#This Row],[Spread]] &gt; AVERAGE(StockData[Spread]) * 1.2, "High", IF(StockData[[#This Row],[Spread]] &lt; AVERAGE(StockData[Spread]) * 0.8, "Low", "Medium"))</f>
        <v>Low</v>
      </c>
      <c r="M3125" s="13">
        <f>(StockData[[#This Row],[close]] - StockData[[#This Row],[open]] )/ StockData[[#This Row],[open]]</f>
        <v>2.7500000000000056E-2</v>
      </c>
      <c r="N3125" s="27">
        <f>IF(StockData[[#This Row],[change%]] &gt; 0.02, 0.9, IF(StockData[[#This Row],[change%]] &lt; -0.02, -0.9, 0))</f>
        <v>0.9</v>
      </c>
      <c r="O3125" s="27" t="str">
        <f>IF(StockData[[#This Row],[sentiment score]] &gt; 0.5, "Positive", IF(StockData[[#This Row],[sentiment score]] &lt; -0.5, "Negative", "Neutral"))</f>
        <v>Positive</v>
      </c>
    </row>
    <row r="3126" spans="1:15" x14ac:dyDescent="0.3">
      <c r="A3126" s="1">
        <v>41297</v>
      </c>
      <c r="B3126" s="2">
        <v>35.020000000000003</v>
      </c>
      <c r="C3126" s="2">
        <v>36.24</v>
      </c>
      <c r="D3126" s="2">
        <v>34.96</v>
      </c>
      <c r="E3126" s="2">
        <v>36</v>
      </c>
      <c r="F3126" s="2">
        <v>1564300</v>
      </c>
      <c r="G3126" s="27" t="str">
        <f>TEXT(StockData[[#This Row],[Date]],"dddd")</f>
        <v>Wednesday</v>
      </c>
      <c r="H3126" s="27" t="str">
        <f>TEXT(StockData[[#This Row],[Date]],"mmm yyyy")</f>
        <v>Jan 2013</v>
      </c>
      <c r="I3126" s="2">
        <f>StockData[[#This Row],[high]] - StockData[[#This Row],[low]]</f>
        <v>1.2800000000000011</v>
      </c>
      <c r="J3126" s="27" t="str">
        <f>IF(StockData[[#This Row],[high]]=_xlfn.MAXIFS(StockData[high],StockData[Date],"&lt;="&amp;StockData[[#This Row],[Date]]),"New High","Repeat")</f>
        <v>Repeat</v>
      </c>
      <c r="K3126" s="27" t="str">
        <f>IF(StockData[[#This Row],[Spread]]&lt;5,"Low",IF(StockData[[#This Row],[Spread]]&lt;=15,"Medium","High"))</f>
        <v>Low</v>
      </c>
      <c r="L3126" s="27" t="str">
        <f>IF(StockData[[#This Row],[Spread]] &gt; AVERAGE(StockData[Spread]) * 1.2, "High", IF(StockData[[#This Row],[Spread]] &lt; AVERAGE(StockData[Spread]) * 0.8, "Low", "Medium"))</f>
        <v>Low</v>
      </c>
      <c r="M3126" s="13">
        <f>(StockData[[#This Row],[close]] - StockData[[#This Row],[open]] )/ StockData[[#This Row],[open]]</f>
        <v>2.7984009137635546E-2</v>
      </c>
      <c r="N3126" s="27">
        <f>IF(StockData[[#This Row],[change%]] &gt; 0.02, 0.9, IF(StockData[[#This Row],[change%]] &lt; -0.02, -0.9, 0))</f>
        <v>0.9</v>
      </c>
      <c r="O3126" s="27" t="str">
        <f>IF(StockData[[#This Row],[sentiment score]] &gt; 0.5, "Positive", IF(StockData[[#This Row],[sentiment score]] &lt; -0.5, "Negative", "Neutral"))</f>
        <v>Positive</v>
      </c>
    </row>
    <row r="3127" spans="1:15" x14ac:dyDescent="0.3">
      <c r="A3127" s="1">
        <v>41296</v>
      </c>
      <c r="B3127" s="2">
        <v>34.56</v>
      </c>
      <c r="C3127" s="2">
        <v>35.549999999999997</v>
      </c>
      <c r="D3127" s="2">
        <v>34.26</v>
      </c>
      <c r="E3127" s="2">
        <v>35.19</v>
      </c>
      <c r="F3127" s="2">
        <v>1920200</v>
      </c>
      <c r="G3127" s="27" t="str">
        <f>TEXT(StockData[[#This Row],[Date]],"dddd")</f>
        <v>Tuesday</v>
      </c>
      <c r="H3127" s="27" t="str">
        <f>TEXT(StockData[[#This Row],[Date]],"mmm yyyy")</f>
        <v>Jan 2013</v>
      </c>
      <c r="I3127" s="2">
        <f>StockData[[#This Row],[high]] - StockData[[#This Row],[low]]</f>
        <v>1.2899999999999991</v>
      </c>
      <c r="J3127" s="27" t="str">
        <f>IF(StockData[[#This Row],[high]]=_xlfn.MAXIFS(StockData[high],StockData[Date],"&lt;="&amp;StockData[[#This Row],[Date]]),"New High","Repeat")</f>
        <v>Repeat</v>
      </c>
      <c r="K3127" s="27" t="str">
        <f>IF(StockData[[#This Row],[Spread]]&lt;5,"Low",IF(StockData[[#This Row],[Spread]]&lt;=15,"Medium","High"))</f>
        <v>Low</v>
      </c>
      <c r="L3127" s="27" t="str">
        <f>IF(StockData[[#This Row],[Spread]] &gt; AVERAGE(StockData[Spread]) * 1.2, "High", IF(StockData[[#This Row],[Spread]] &lt; AVERAGE(StockData[Spread]) * 0.8, "Low", "Medium"))</f>
        <v>Low</v>
      </c>
      <c r="M3127" s="13">
        <f>(StockData[[#This Row],[close]] - StockData[[#This Row],[open]] )/ StockData[[#This Row],[open]]</f>
        <v>1.8229166666666533E-2</v>
      </c>
      <c r="N3127" s="27">
        <f>IF(StockData[[#This Row],[change%]] &gt; 0.02, 0.9, IF(StockData[[#This Row],[change%]] &lt; -0.02, -0.9, 0))</f>
        <v>0</v>
      </c>
      <c r="O3127" s="27" t="str">
        <f>IF(StockData[[#This Row],[sentiment score]] &gt; 0.5, "Positive", IF(StockData[[#This Row],[sentiment score]] &lt; -0.5, "Negative", "Neutral"))</f>
        <v>Neutral</v>
      </c>
    </row>
    <row r="3128" spans="1:15" x14ac:dyDescent="0.3">
      <c r="A3128" s="1">
        <v>41292</v>
      </c>
      <c r="B3128" s="2">
        <v>34.74</v>
      </c>
      <c r="C3128" s="2">
        <v>34.78</v>
      </c>
      <c r="D3128" s="2">
        <v>33.82</v>
      </c>
      <c r="E3128" s="2">
        <v>34.520000000000003</v>
      </c>
      <c r="F3128" s="2">
        <v>3555100</v>
      </c>
      <c r="G3128" s="27" t="str">
        <f>TEXT(StockData[[#This Row],[Date]],"dddd")</f>
        <v>Friday</v>
      </c>
      <c r="H3128" s="27" t="str">
        <f>TEXT(StockData[[#This Row],[Date]],"mmm yyyy")</f>
        <v>Jan 2013</v>
      </c>
      <c r="I3128" s="2">
        <f>StockData[[#This Row],[high]] - StockData[[#This Row],[low]]</f>
        <v>0.96000000000000085</v>
      </c>
      <c r="J3128" s="27" t="str">
        <f>IF(StockData[[#This Row],[high]]=_xlfn.MAXIFS(StockData[high],StockData[Date],"&lt;="&amp;StockData[[#This Row],[Date]]),"New High","Repeat")</f>
        <v>Repeat</v>
      </c>
      <c r="K3128" s="27" t="str">
        <f>IF(StockData[[#This Row],[Spread]]&lt;5,"Low",IF(StockData[[#This Row],[Spread]]&lt;=15,"Medium","High"))</f>
        <v>Low</v>
      </c>
      <c r="L3128" s="27" t="str">
        <f>IF(StockData[[#This Row],[Spread]] &gt; AVERAGE(StockData[Spread]) * 1.2, "High", IF(StockData[[#This Row],[Spread]] &lt; AVERAGE(StockData[Spread]) * 0.8, "Low", "Medium"))</f>
        <v>Low</v>
      </c>
      <c r="M3128" s="13">
        <f>(StockData[[#This Row],[close]] - StockData[[#This Row],[open]] )/ StockData[[#This Row],[open]]</f>
        <v>-6.3327576280943826E-3</v>
      </c>
      <c r="N3128" s="27">
        <f>IF(StockData[[#This Row],[change%]] &gt; 0.02, 0.9, IF(StockData[[#This Row],[change%]] &lt; -0.02, -0.9, 0))</f>
        <v>0</v>
      </c>
      <c r="O3128" s="27" t="str">
        <f>IF(StockData[[#This Row],[sentiment score]] &gt; 0.5, "Positive", IF(StockData[[#This Row],[sentiment score]] &lt; -0.5, "Negative", "Neutral"))</f>
        <v>Neutral</v>
      </c>
    </row>
    <row r="3129" spans="1:15" x14ac:dyDescent="0.3">
      <c r="A3129" s="1">
        <v>41291</v>
      </c>
      <c r="B3129" s="2">
        <v>34.159999999999997</v>
      </c>
      <c r="C3129" s="2">
        <v>34.85</v>
      </c>
      <c r="D3129" s="2">
        <v>33.92</v>
      </c>
      <c r="E3129" s="2">
        <v>34.380000000000003</v>
      </c>
      <c r="F3129" s="2">
        <v>1436700</v>
      </c>
      <c r="G3129" s="27" t="str">
        <f>TEXT(StockData[[#This Row],[Date]],"dddd")</f>
        <v>Thursday</v>
      </c>
      <c r="H3129" s="27" t="str">
        <f>TEXT(StockData[[#This Row],[Date]],"mmm yyyy")</f>
        <v>Jan 2013</v>
      </c>
      <c r="I3129" s="2">
        <f>StockData[[#This Row],[high]] - StockData[[#This Row],[low]]</f>
        <v>0.92999999999999972</v>
      </c>
      <c r="J3129" s="27" t="str">
        <f>IF(StockData[[#This Row],[high]]=_xlfn.MAXIFS(StockData[high],StockData[Date],"&lt;="&amp;StockData[[#This Row],[Date]]),"New High","Repeat")</f>
        <v>Repeat</v>
      </c>
      <c r="K3129" s="27" t="str">
        <f>IF(StockData[[#This Row],[Spread]]&lt;5,"Low",IF(StockData[[#This Row],[Spread]]&lt;=15,"Medium","High"))</f>
        <v>Low</v>
      </c>
      <c r="L3129" s="27" t="str">
        <f>IF(StockData[[#This Row],[Spread]] &gt; AVERAGE(StockData[Spread]) * 1.2, "High", IF(StockData[[#This Row],[Spread]] &lt; AVERAGE(StockData[Spread]) * 0.8, "Low", "Medium"))</f>
        <v>Low</v>
      </c>
      <c r="M3129" s="13">
        <f>(StockData[[#This Row],[close]] - StockData[[#This Row],[open]] )/ StockData[[#This Row],[open]]</f>
        <v>6.4402810304451403E-3</v>
      </c>
      <c r="N3129" s="27">
        <f>IF(StockData[[#This Row],[change%]] &gt; 0.02, 0.9, IF(StockData[[#This Row],[change%]] &lt; -0.02, -0.9, 0))</f>
        <v>0</v>
      </c>
      <c r="O3129" s="27" t="str">
        <f>IF(StockData[[#This Row],[sentiment score]] &gt; 0.5, "Positive", IF(StockData[[#This Row],[sentiment score]] &lt; -0.5, "Negative", "Neutral"))</f>
        <v>Neutral</v>
      </c>
    </row>
    <row r="3130" spans="1:15" x14ac:dyDescent="0.3">
      <c r="A3130" s="1">
        <v>41290</v>
      </c>
      <c r="B3130" s="2">
        <v>33.85</v>
      </c>
      <c r="C3130" s="2">
        <v>34.229999999999997</v>
      </c>
      <c r="D3130" s="2">
        <v>33.729999999999997</v>
      </c>
      <c r="E3130" s="2">
        <v>34.1</v>
      </c>
      <c r="F3130" s="2">
        <v>1378200</v>
      </c>
      <c r="G3130" s="27" t="str">
        <f>TEXT(StockData[[#This Row],[Date]],"dddd")</f>
        <v>Wednesday</v>
      </c>
      <c r="H3130" s="27" t="str">
        <f>TEXT(StockData[[#This Row],[Date]],"mmm yyyy")</f>
        <v>Jan 2013</v>
      </c>
      <c r="I3130" s="2">
        <f>StockData[[#This Row],[high]] - StockData[[#This Row],[low]]</f>
        <v>0.5</v>
      </c>
      <c r="J3130" s="27" t="str">
        <f>IF(StockData[[#This Row],[high]]=_xlfn.MAXIFS(StockData[high],StockData[Date],"&lt;="&amp;StockData[[#This Row],[Date]]),"New High","Repeat")</f>
        <v>Repeat</v>
      </c>
      <c r="K3130" s="27" t="str">
        <f>IF(StockData[[#This Row],[Spread]]&lt;5,"Low",IF(StockData[[#This Row],[Spread]]&lt;=15,"Medium","High"))</f>
        <v>Low</v>
      </c>
      <c r="L3130" s="27" t="str">
        <f>IF(StockData[[#This Row],[Spread]] &gt; AVERAGE(StockData[Spread]) * 1.2, "High", IF(StockData[[#This Row],[Spread]] &lt; AVERAGE(StockData[Spread]) * 0.8, "Low", "Medium"))</f>
        <v>Low</v>
      </c>
      <c r="M3130" s="13">
        <f>(StockData[[#This Row],[close]] - StockData[[#This Row],[open]] )/ StockData[[#This Row],[open]]</f>
        <v>7.385524372230428E-3</v>
      </c>
      <c r="N3130" s="27">
        <f>IF(StockData[[#This Row],[change%]] &gt; 0.02, 0.9, IF(StockData[[#This Row],[change%]] &lt; -0.02, -0.9, 0))</f>
        <v>0</v>
      </c>
      <c r="O3130" s="27" t="str">
        <f>IF(StockData[[#This Row],[sentiment score]] &gt; 0.5, "Positive", IF(StockData[[#This Row],[sentiment score]] &lt; -0.5, "Negative", "Neutral"))</f>
        <v>Neutral</v>
      </c>
    </row>
    <row r="3131" spans="1:15" x14ac:dyDescent="0.3">
      <c r="A3131" s="1">
        <v>41289</v>
      </c>
      <c r="B3131" s="2">
        <v>33.11</v>
      </c>
      <c r="C3131" s="2">
        <v>34.25</v>
      </c>
      <c r="D3131" s="2">
        <v>33.08</v>
      </c>
      <c r="E3131" s="2">
        <v>33.9</v>
      </c>
      <c r="F3131" s="2">
        <v>1624200</v>
      </c>
      <c r="G3131" s="27" t="str">
        <f>TEXT(StockData[[#This Row],[Date]],"dddd")</f>
        <v>Tuesday</v>
      </c>
      <c r="H3131" s="27" t="str">
        <f>TEXT(StockData[[#This Row],[Date]],"mmm yyyy")</f>
        <v>Jan 2013</v>
      </c>
      <c r="I3131" s="2">
        <f>StockData[[#This Row],[high]] - StockData[[#This Row],[low]]</f>
        <v>1.1700000000000017</v>
      </c>
      <c r="J3131" s="27" t="str">
        <f>IF(StockData[[#This Row],[high]]=_xlfn.MAXIFS(StockData[high],StockData[Date],"&lt;="&amp;StockData[[#This Row],[Date]]),"New High","Repeat")</f>
        <v>Repeat</v>
      </c>
      <c r="K3131" s="27" t="str">
        <f>IF(StockData[[#This Row],[Spread]]&lt;5,"Low",IF(StockData[[#This Row],[Spread]]&lt;=15,"Medium","High"))</f>
        <v>Low</v>
      </c>
      <c r="L3131" s="27" t="str">
        <f>IF(StockData[[#This Row],[Spread]] &gt; AVERAGE(StockData[Spread]) * 1.2, "High", IF(StockData[[#This Row],[Spread]] &lt; AVERAGE(StockData[Spread]) * 0.8, "Low", "Medium"))</f>
        <v>Low</v>
      </c>
      <c r="M3131" s="13">
        <f>(StockData[[#This Row],[close]] - StockData[[#This Row],[open]] )/ StockData[[#This Row],[open]]</f>
        <v>2.3859861069163369E-2</v>
      </c>
      <c r="N3131" s="27">
        <f>IF(StockData[[#This Row],[change%]] &gt; 0.02, 0.9, IF(StockData[[#This Row],[change%]] &lt; -0.02, -0.9, 0))</f>
        <v>0.9</v>
      </c>
      <c r="O3131" s="27" t="str">
        <f>IF(StockData[[#This Row],[sentiment score]] &gt; 0.5, "Positive", IF(StockData[[#This Row],[sentiment score]] &lt; -0.5, "Negative", "Neutral"))</f>
        <v>Positive</v>
      </c>
    </row>
    <row r="3132" spans="1:15" x14ac:dyDescent="0.3">
      <c r="A3132" s="1">
        <v>41288</v>
      </c>
      <c r="B3132" s="2">
        <v>33.08</v>
      </c>
      <c r="C3132" s="2">
        <v>33.380000000000003</v>
      </c>
      <c r="D3132" s="2">
        <v>32.85</v>
      </c>
      <c r="E3132" s="2">
        <v>33.26</v>
      </c>
      <c r="F3132" s="2">
        <v>925100</v>
      </c>
      <c r="G3132" s="27" t="str">
        <f>TEXT(StockData[[#This Row],[Date]],"dddd")</f>
        <v>Monday</v>
      </c>
      <c r="H3132" s="27" t="str">
        <f>TEXT(StockData[[#This Row],[Date]],"mmm yyyy")</f>
        <v>Jan 2013</v>
      </c>
      <c r="I3132" s="2">
        <f>StockData[[#This Row],[high]] - StockData[[#This Row],[low]]</f>
        <v>0.53000000000000114</v>
      </c>
      <c r="J3132" s="27" t="str">
        <f>IF(StockData[[#This Row],[high]]=_xlfn.MAXIFS(StockData[high],StockData[Date],"&lt;="&amp;StockData[[#This Row],[Date]]),"New High","Repeat")</f>
        <v>Repeat</v>
      </c>
      <c r="K3132" s="27" t="str">
        <f>IF(StockData[[#This Row],[Spread]]&lt;5,"Low",IF(StockData[[#This Row],[Spread]]&lt;=15,"Medium","High"))</f>
        <v>Low</v>
      </c>
      <c r="L3132" s="27" t="str">
        <f>IF(StockData[[#This Row],[Spread]] &gt; AVERAGE(StockData[Spread]) * 1.2, "High", IF(StockData[[#This Row],[Spread]] &lt; AVERAGE(StockData[Spread]) * 0.8, "Low", "Medium"))</f>
        <v>Low</v>
      </c>
      <c r="M3132" s="13">
        <f>(StockData[[#This Row],[close]] - StockData[[#This Row],[open]] )/ StockData[[#This Row],[open]]</f>
        <v>5.4413542926239336E-3</v>
      </c>
      <c r="N3132" s="27">
        <f>IF(StockData[[#This Row],[change%]] &gt; 0.02, 0.9, IF(StockData[[#This Row],[change%]] &lt; -0.02, -0.9, 0))</f>
        <v>0</v>
      </c>
      <c r="O3132" s="27" t="str">
        <f>IF(StockData[[#This Row],[sentiment score]] &gt; 0.5, "Positive", IF(StockData[[#This Row],[sentiment score]] &lt; -0.5, "Negative", "Neutral"))</f>
        <v>Neutral</v>
      </c>
    </row>
    <row r="3133" spans="1:15" x14ac:dyDescent="0.3">
      <c r="A3133" s="1">
        <v>41285</v>
      </c>
      <c r="B3133" s="2">
        <v>34.04</v>
      </c>
      <c r="C3133" s="2">
        <v>34.04</v>
      </c>
      <c r="D3133" s="2">
        <v>32.11</v>
      </c>
      <c r="E3133" s="2">
        <v>32.909999999999997</v>
      </c>
      <c r="F3133" s="2">
        <v>1563200</v>
      </c>
      <c r="G3133" s="27" t="str">
        <f>TEXT(StockData[[#This Row],[Date]],"dddd")</f>
        <v>Friday</v>
      </c>
      <c r="H3133" s="27" t="str">
        <f>TEXT(StockData[[#This Row],[Date]],"mmm yyyy")</f>
        <v>Jan 2013</v>
      </c>
      <c r="I3133" s="2">
        <f>StockData[[#This Row],[high]] - StockData[[#This Row],[low]]</f>
        <v>1.9299999999999997</v>
      </c>
      <c r="J3133" s="27" t="str">
        <f>IF(StockData[[#This Row],[high]]=_xlfn.MAXIFS(StockData[high],StockData[Date],"&lt;="&amp;StockData[[#This Row],[Date]]),"New High","Repeat")</f>
        <v>Repeat</v>
      </c>
      <c r="K3133" s="27" t="str">
        <f>IF(StockData[[#This Row],[Spread]]&lt;5,"Low",IF(StockData[[#This Row],[Spread]]&lt;=15,"Medium","High"))</f>
        <v>Low</v>
      </c>
      <c r="L3133" s="27" t="str">
        <f>IF(StockData[[#This Row],[Spread]] &gt; AVERAGE(StockData[Spread]) * 1.2, "High", IF(StockData[[#This Row],[Spread]] &lt; AVERAGE(StockData[Spread]) * 0.8, "Low", "Medium"))</f>
        <v>Low</v>
      </c>
      <c r="M3133" s="13">
        <f>(StockData[[#This Row],[close]] - StockData[[#This Row],[open]] )/ StockData[[#This Row],[open]]</f>
        <v>-3.3196239717978922E-2</v>
      </c>
      <c r="N3133" s="27">
        <f>IF(StockData[[#This Row],[change%]] &gt; 0.02, 0.9, IF(StockData[[#This Row],[change%]] &lt; -0.02, -0.9, 0))</f>
        <v>-0.9</v>
      </c>
      <c r="O3133" s="27" t="str">
        <f>IF(StockData[[#This Row],[sentiment score]] &gt; 0.5, "Positive", IF(StockData[[#This Row],[sentiment score]] &lt; -0.5, "Negative", "Neutral"))</f>
        <v>Negative</v>
      </c>
    </row>
    <row r="3134" spans="1:15" x14ac:dyDescent="0.3">
      <c r="A3134" s="1">
        <v>41284</v>
      </c>
      <c r="B3134" s="2">
        <v>33.869999999999997</v>
      </c>
      <c r="C3134" s="2">
        <v>33.99</v>
      </c>
      <c r="D3134" s="2">
        <v>33.380000000000003</v>
      </c>
      <c r="E3134" s="2">
        <v>33.53</v>
      </c>
      <c r="F3134" s="2">
        <v>922500</v>
      </c>
      <c r="G3134" s="27" t="str">
        <f>TEXT(StockData[[#This Row],[Date]],"dddd")</f>
        <v>Thursday</v>
      </c>
      <c r="H3134" s="27" t="str">
        <f>TEXT(StockData[[#This Row],[Date]],"mmm yyyy")</f>
        <v>Jan 2013</v>
      </c>
      <c r="I3134" s="2">
        <f>StockData[[#This Row],[high]] - StockData[[#This Row],[low]]</f>
        <v>0.60999999999999943</v>
      </c>
      <c r="J3134" s="27" t="str">
        <f>IF(StockData[[#This Row],[high]]=_xlfn.MAXIFS(StockData[high],StockData[Date],"&lt;="&amp;StockData[[#This Row],[Date]]),"New High","Repeat")</f>
        <v>Repeat</v>
      </c>
      <c r="K3134" s="27" t="str">
        <f>IF(StockData[[#This Row],[Spread]]&lt;5,"Low",IF(StockData[[#This Row],[Spread]]&lt;=15,"Medium","High"))</f>
        <v>Low</v>
      </c>
      <c r="L3134" s="27" t="str">
        <f>IF(StockData[[#This Row],[Spread]] &gt; AVERAGE(StockData[Spread]) * 1.2, "High", IF(StockData[[#This Row],[Spread]] &lt; AVERAGE(StockData[Spread]) * 0.8, "Low", "Medium"))</f>
        <v>Low</v>
      </c>
      <c r="M3134" s="13">
        <f>(StockData[[#This Row],[close]] - StockData[[#This Row],[open]] )/ StockData[[#This Row],[open]]</f>
        <v>-1.0038382049010816E-2</v>
      </c>
      <c r="N3134" s="27">
        <f>IF(StockData[[#This Row],[change%]] &gt; 0.02, 0.9, IF(StockData[[#This Row],[change%]] &lt; -0.02, -0.9, 0))</f>
        <v>0</v>
      </c>
      <c r="O3134" s="27" t="str">
        <f>IF(StockData[[#This Row],[sentiment score]] &gt; 0.5, "Positive", IF(StockData[[#This Row],[sentiment score]] &lt; -0.5, "Negative", "Neutral"))</f>
        <v>Neutral</v>
      </c>
    </row>
    <row r="3135" spans="1:15" x14ac:dyDescent="0.3">
      <c r="A3135" s="1">
        <v>41283</v>
      </c>
      <c r="B3135" s="2">
        <v>34.01</v>
      </c>
      <c r="C3135" s="2">
        <v>34.19</v>
      </c>
      <c r="D3135" s="2">
        <v>33.4</v>
      </c>
      <c r="E3135" s="2">
        <v>33.64</v>
      </c>
      <c r="F3135" s="2">
        <v>698000</v>
      </c>
      <c r="G3135" s="27" t="str">
        <f>TEXT(StockData[[#This Row],[Date]],"dddd")</f>
        <v>Wednesday</v>
      </c>
      <c r="H3135" s="27" t="str">
        <f>TEXT(StockData[[#This Row],[Date]],"mmm yyyy")</f>
        <v>Jan 2013</v>
      </c>
      <c r="I3135" s="2">
        <f>StockData[[#This Row],[high]] - StockData[[#This Row],[low]]</f>
        <v>0.78999999999999915</v>
      </c>
      <c r="J3135" s="27" t="str">
        <f>IF(StockData[[#This Row],[high]]=_xlfn.MAXIFS(StockData[high],StockData[Date],"&lt;="&amp;StockData[[#This Row],[Date]]),"New High","Repeat")</f>
        <v>Repeat</v>
      </c>
      <c r="K3135" s="27" t="str">
        <f>IF(StockData[[#This Row],[Spread]]&lt;5,"Low",IF(StockData[[#This Row],[Spread]]&lt;=15,"Medium","High"))</f>
        <v>Low</v>
      </c>
      <c r="L3135" s="27" t="str">
        <f>IF(StockData[[#This Row],[Spread]] &gt; AVERAGE(StockData[Spread]) * 1.2, "High", IF(StockData[[#This Row],[Spread]] &lt; AVERAGE(StockData[Spread]) * 0.8, "Low", "Medium"))</f>
        <v>Low</v>
      </c>
      <c r="M3135" s="13">
        <f>(StockData[[#This Row],[close]] - StockData[[#This Row],[open]] )/ StockData[[#This Row],[open]]</f>
        <v>-1.087915319023809E-2</v>
      </c>
      <c r="N3135" s="27">
        <f>IF(StockData[[#This Row],[change%]] &gt; 0.02, 0.9, IF(StockData[[#This Row],[change%]] &lt; -0.02, -0.9, 0))</f>
        <v>0</v>
      </c>
      <c r="O3135" s="27" t="str">
        <f>IF(StockData[[#This Row],[sentiment score]] &gt; 0.5, "Positive", IF(StockData[[#This Row],[sentiment score]] &lt; -0.5, "Negative", "Neutral"))</f>
        <v>Neutral</v>
      </c>
    </row>
    <row r="3136" spans="1:15" x14ac:dyDescent="0.3">
      <c r="A3136" s="1">
        <v>41282</v>
      </c>
      <c r="B3136" s="2">
        <v>34.5</v>
      </c>
      <c r="C3136" s="2">
        <v>34.5</v>
      </c>
      <c r="D3136" s="2">
        <v>33.11</v>
      </c>
      <c r="E3136" s="2">
        <v>33.68</v>
      </c>
      <c r="F3136" s="2">
        <v>1284000</v>
      </c>
      <c r="G3136" s="27" t="str">
        <f>TEXT(StockData[[#This Row],[Date]],"dddd")</f>
        <v>Tuesday</v>
      </c>
      <c r="H3136" s="27" t="str">
        <f>TEXT(StockData[[#This Row],[Date]],"mmm yyyy")</f>
        <v>Jan 2013</v>
      </c>
      <c r="I3136" s="2">
        <f>StockData[[#This Row],[high]] - StockData[[#This Row],[low]]</f>
        <v>1.3900000000000006</v>
      </c>
      <c r="J3136" s="27" t="str">
        <f>IF(StockData[[#This Row],[high]]=_xlfn.MAXIFS(StockData[high],StockData[Date],"&lt;="&amp;StockData[[#This Row],[Date]]),"New High","Repeat")</f>
        <v>Repeat</v>
      </c>
      <c r="K3136" s="27" t="str">
        <f>IF(StockData[[#This Row],[Spread]]&lt;5,"Low",IF(StockData[[#This Row],[Spread]]&lt;=15,"Medium","High"))</f>
        <v>Low</v>
      </c>
      <c r="L3136" s="27" t="str">
        <f>IF(StockData[[#This Row],[Spread]] &gt; AVERAGE(StockData[Spread]) * 1.2, "High", IF(StockData[[#This Row],[Spread]] &lt; AVERAGE(StockData[Spread]) * 0.8, "Low", "Medium"))</f>
        <v>Low</v>
      </c>
      <c r="M3136" s="13">
        <f>(StockData[[#This Row],[close]] - StockData[[#This Row],[open]] )/ StockData[[#This Row],[open]]</f>
        <v>-2.3768115942028992E-2</v>
      </c>
      <c r="N3136" s="27">
        <f>IF(StockData[[#This Row],[change%]] &gt; 0.02, 0.9, IF(StockData[[#This Row],[change%]] &lt; -0.02, -0.9, 0))</f>
        <v>-0.9</v>
      </c>
      <c r="O3136" s="27" t="str">
        <f>IF(StockData[[#This Row],[sentiment score]] &gt; 0.5, "Positive", IF(StockData[[#This Row],[sentiment score]] &lt; -0.5, "Negative", "Neutral"))</f>
        <v>Negative</v>
      </c>
    </row>
    <row r="3137" spans="1:15" x14ac:dyDescent="0.3">
      <c r="A3137" s="1">
        <v>41281</v>
      </c>
      <c r="B3137" s="2">
        <v>34.799999999999997</v>
      </c>
      <c r="C3137" s="2">
        <v>34.799999999999997</v>
      </c>
      <c r="D3137" s="2">
        <v>33.9</v>
      </c>
      <c r="E3137" s="2">
        <v>34.340000000000003</v>
      </c>
      <c r="F3137" s="2">
        <v>442000</v>
      </c>
      <c r="G3137" s="27" t="str">
        <f>TEXT(StockData[[#This Row],[Date]],"dddd")</f>
        <v>Monday</v>
      </c>
      <c r="H3137" s="27" t="str">
        <f>TEXT(StockData[[#This Row],[Date]],"mmm yyyy")</f>
        <v>Jan 2013</v>
      </c>
      <c r="I3137" s="2">
        <f>StockData[[#This Row],[high]] - StockData[[#This Row],[low]]</f>
        <v>0.89999999999999858</v>
      </c>
      <c r="J3137" s="27" t="str">
        <f>IF(StockData[[#This Row],[high]]=_xlfn.MAXIFS(StockData[high],StockData[Date],"&lt;="&amp;StockData[[#This Row],[Date]]),"New High","Repeat")</f>
        <v>Repeat</v>
      </c>
      <c r="K3137" s="27" t="str">
        <f>IF(StockData[[#This Row],[Spread]]&lt;5,"Low",IF(StockData[[#This Row],[Spread]]&lt;=15,"Medium","High"))</f>
        <v>Low</v>
      </c>
      <c r="L3137" s="27" t="str">
        <f>IF(StockData[[#This Row],[Spread]] &gt; AVERAGE(StockData[Spread]) * 1.2, "High", IF(StockData[[#This Row],[Spread]] &lt; AVERAGE(StockData[Spread]) * 0.8, "Low", "Medium"))</f>
        <v>Low</v>
      </c>
      <c r="M3137" s="13">
        <f>(StockData[[#This Row],[close]] - StockData[[#This Row],[open]] )/ StockData[[#This Row],[open]]</f>
        <v>-1.3218390804597522E-2</v>
      </c>
      <c r="N3137" s="27">
        <f>IF(StockData[[#This Row],[change%]] &gt; 0.02, 0.9, IF(StockData[[#This Row],[change%]] &lt; -0.02, -0.9, 0))</f>
        <v>0</v>
      </c>
      <c r="O3137" s="27" t="str">
        <f>IF(StockData[[#This Row],[sentiment score]] &gt; 0.5, "Positive", IF(StockData[[#This Row],[sentiment score]] &lt; -0.5, "Negative", "Neutral"))</f>
        <v>Neutral</v>
      </c>
    </row>
    <row r="3138" spans="1:15" x14ac:dyDescent="0.3">
      <c r="A3138" s="1">
        <v>41278</v>
      </c>
      <c r="B3138" s="2">
        <v>34.799999999999997</v>
      </c>
      <c r="C3138" s="2">
        <v>34.799999999999997</v>
      </c>
      <c r="D3138" s="2">
        <v>33.92</v>
      </c>
      <c r="E3138" s="2">
        <v>34.4</v>
      </c>
      <c r="F3138" s="2">
        <v>674000</v>
      </c>
      <c r="G3138" s="27" t="str">
        <f>TEXT(StockData[[#This Row],[Date]],"dddd")</f>
        <v>Friday</v>
      </c>
      <c r="H3138" s="27" t="str">
        <f>TEXT(StockData[[#This Row],[Date]],"mmm yyyy")</f>
        <v>Jan 2013</v>
      </c>
      <c r="I3138" s="2">
        <f>StockData[[#This Row],[high]] - StockData[[#This Row],[low]]</f>
        <v>0.87999999999999545</v>
      </c>
      <c r="J3138" s="27" t="str">
        <f>IF(StockData[[#This Row],[high]]=_xlfn.MAXIFS(StockData[high],StockData[Date],"&lt;="&amp;StockData[[#This Row],[Date]]),"New High","Repeat")</f>
        <v>Repeat</v>
      </c>
      <c r="K3138" s="27" t="str">
        <f>IF(StockData[[#This Row],[Spread]]&lt;5,"Low",IF(StockData[[#This Row],[Spread]]&lt;=15,"Medium","High"))</f>
        <v>Low</v>
      </c>
      <c r="L3138" s="27" t="str">
        <f>IF(StockData[[#This Row],[Spread]] &gt; AVERAGE(StockData[Spread]) * 1.2, "High", IF(StockData[[#This Row],[Spread]] &lt; AVERAGE(StockData[Spread]) * 0.8, "Low", "Medium"))</f>
        <v>Low</v>
      </c>
      <c r="M3138" s="13">
        <f>(StockData[[#This Row],[close]] - StockData[[#This Row],[open]] )/ StockData[[#This Row],[open]]</f>
        <v>-1.1494252873563178E-2</v>
      </c>
      <c r="N3138" s="27">
        <f>IF(StockData[[#This Row],[change%]] &gt; 0.02, 0.9, IF(StockData[[#This Row],[change%]] &lt; -0.02, -0.9, 0))</f>
        <v>0</v>
      </c>
      <c r="O3138" s="27" t="str">
        <f>IF(StockData[[#This Row],[sentiment score]] &gt; 0.5, "Positive", IF(StockData[[#This Row],[sentiment score]] &lt; -0.5, "Negative", "Neutral"))</f>
        <v>Neutral</v>
      </c>
    </row>
    <row r="3139" spans="1:15" x14ac:dyDescent="0.3">
      <c r="A3139" s="1">
        <v>41277</v>
      </c>
      <c r="B3139" s="2">
        <v>35.18</v>
      </c>
      <c r="C3139" s="2">
        <v>35.450000000000003</v>
      </c>
      <c r="D3139" s="2">
        <v>34.75</v>
      </c>
      <c r="E3139" s="2">
        <v>34.770000000000003</v>
      </c>
      <c r="F3139" s="2">
        <v>742000</v>
      </c>
      <c r="G3139" s="27" t="str">
        <f>TEXT(StockData[[#This Row],[Date]],"dddd")</f>
        <v>Thursday</v>
      </c>
      <c r="H3139" s="27" t="str">
        <f>TEXT(StockData[[#This Row],[Date]],"mmm yyyy")</f>
        <v>Jan 2013</v>
      </c>
      <c r="I3139" s="2">
        <f>StockData[[#This Row],[high]] - StockData[[#This Row],[low]]</f>
        <v>0.70000000000000284</v>
      </c>
      <c r="J3139" s="27" t="str">
        <f>IF(StockData[[#This Row],[high]]=_xlfn.MAXIFS(StockData[high],StockData[Date],"&lt;="&amp;StockData[[#This Row],[Date]]),"New High","Repeat")</f>
        <v>Repeat</v>
      </c>
      <c r="K3139" s="27" t="str">
        <f>IF(StockData[[#This Row],[Spread]]&lt;5,"Low",IF(StockData[[#This Row],[Spread]]&lt;=15,"Medium","High"))</f>
        <v>Low</v>
      </c>
      <c r="L3139" s="27" t="str">
        <f>IF(StockData[[#This Row],[Spread]] &gt; AVERAGE(StockData[Spread]) * 1.2, "High", IF(StockData[[#This Row],[Spread]] &lt; AVERAGE(StockData[Spread]) * 0.8, "Low", "Medium"))</f>
        <v>Low</v>
      </c>
      <c r="M3139" s="13">
        <f>(StockData[[#This Row],[close]] - StockData[[#This Row],[open]] )/ StockData[[#This Row],[open]]</f>
        <v>-1.1654349061966929E-2</v>
      </c>
      <c r="N3139" s="27">
        <f>IF(StockData[[#This Row],[change%]] &gt; 0.02, 0.9, IF(StockData[[#This Row],[change%]] &lt; -0.02, -0.9, 0))</f>
        <v>0</v>
      </c>
      <c r="O3139" s="27" t="str">
        <f>IF(StockData[[#This Row],[sentiment score]] &gt; 0.5, "Positive", IF(StockData[[#This Row],[sentiment score]] &lt; -0.5, "Negative", "Neutral"))</f>
        <v>Neutral</v>
      </c>
    </row>
    <row r="3140" spans="1:15" x14ac:dyDescent="0.3">
      <c r="A3140" s="1">
        <v>41276</v>
      </c>
      <c r="B3140" s="2">
        <v>35</v>
      </c>
      <c r="C3140" s="2">
        <v>35.4499</v>
      </c>
      <c r="D3140" s="2">
        <v>34.704999999999998</v>
      </c>
      <c r="E3140" s="2">
        <v>35.36</v>
      </c>
      <c r="F3140" s="2">
        <v>1194800</v>
      </c>
      <c r="G3140" s="27" t="str">
        <f>TEXT(StockData[[#This Row],[Date]],"dddd")</f>
        <v>Wednesday</v>
      </c>
      <c r="H3140" s="27" t="str">
        <f>TEXT(StockData[[#This Row],[Date]],"mmm yyyy")</f>
        <v>Jan 2013</v>
      </c>
      <c r="I3140" s="2">
        <f>StockData[[#This Row],[high]] - StockData[[#This Row],[low]]</f>
        <v>0.74490000000000123</v>
      </c>
      <c r="J3140" s="27" t="str">
        <f>IF(StockData[[#This Row],[high]]=_xlfn.MAXIFS(StockData[high],StockData[Date],"&lt;="&amp;StockData[[#This Row],[Date]]),"New High","Repeat")</f>
        <v>Repeat</v>
      </c>
      <c r="K3140" s="27" t="str">
        <f>IF(StockData[[#This Row],[Spread]]&lt;5,"Low",IF(StockData[[#This Row],[Spread]]&lt;=15,"Medium","High"))</f>
        <v>Low</v>
      </c>
      <c r="L3140" s="27" t="str">
        <f>IF(StockData[[#This Row],[Spread]] &gt; AVERAGE(StockData[Spread]) * 1.2, "High", IF(StockData[[#This Row],[Spread]] &lt; AVERAGE(StockData[Spread]) * 0.8, "Low", "Medium"))</f>
        <v>Low</v>
      </c>
      <c r="M3140" s="13">
        <f>(StockData[[#This Row],[close]] - StockData[[#This Row],[open]] )/ StockData[[#This Row],[open]]</f>
        <v>1.028571428571427E-2</v>
      </c>
      <c r="N3140" s="27">
        <f>IF(StockData[[#This Row],[change%]] &gt; 0.02, 0.9, IF(StockData[[#This Row],[change%]] &lt; -0.02, -0.9, 0))</f>
        <v>0</v>
      </c>
      <c r="O3140" s="27" t="str">
        <f>IF(StockData[[#This Row],[sentiment score]] &gt; 0.5, "Positive", IF(StockData[[#This Row],[sentiment score]] &lt; -0.5, "Negative", "Neutral"))</f>
        <v>Neutral</v>
      </c>
    </row>
    <row r="3141" spans="1:15" x14ac:dyDescent="0.3">
      <c r="A3141" s="1">
        <v>41274</v>
      </c>
      <c r="B3141" s="2">
        <v>33</v>
      </c>
      <c r="C3141" s="2">
        <v>33.97</v>
      </c>
      <c r="D3141" s="2">
        <v>33</v>
      </c>
      <c r="E3141" s="2">
        <v>33.869999999999997</v>
      </c>
      <c r="F3141" s="2">
        <v>594900</v>
      </c>
      <c r="G3141" s="27" t="str">
        <f>TEXT(StockData[[#This Row],[Date]],"dddd")</f>
        <v>Monday</v>
      </c>
      <c r="H3141" s="27" t="str">
        <f>TEXT(StockData[[#This Row],[Date]],"mmm yyyy")</f>
        <v>Dec 2012</v>
      </c>
      <c r="I3141" s="2">
        <f>StockData[[#This Row],[high]] - StockData[[#This Row],[low]]</f>
        <v>0.96999999999999886</v>
      </c>
      <c r="J3141" s="27" t="str">
        <f>IF(StockData[[#This Row],[high]]=_xlfn.MAXIFS(StockData[high],StockData[Date],"&lt;="&amp;StockData[[#This Row],[Date]]),"New High","Repeat")</f>
        <v>Repeat</v>
      </c>
      <c r="K3141" s="27" t="str">
        <f>IF(StockData[[#This Row],[Spread]]&lt;5,"Low",IF(StockData[[#This Row],[Spread]]&lt;=15,"Medium","High"))</f>
        <v>Low</v>
      </c>
      <c r="L3141" s="27" t="str">
        <f>IF(StockData[[#This Row],[Spread]] &gt; AVERAGE(StockData[Spread]) * 1.2, "High", IF(StockData[[#This Row],[Spread]] &lt; AVERAGE(StockData[Spread]) * 0.8, "Low", "Medium"))</f>
        <v>Low</v>
      </c>
      <c r="M3141" s="13">
        <f>(StockData[[#This Row],[close]] - StockData[[#This Row],[open]] )/ StockData[[#This Row],[open]]</f>
        <v>2.6363636363636287E-2</v>
      </c>
      <c r="N3141" s="27">
        <f>IF(StockData[[#This Row],[change%]] &gt; 0.02, 0.9, IF(StockData[[#This Row],[change%]] &lt; -0.02, -0.9, 0))</f>
        <v>0.9</v>
      </c>
      <c r="O3141" s="27" t="str">
        <f>IF(StockData[[#This Row],[sentiment score]] &gt; 0.5, "Positive", IF(StockData[[#This Row],[sentiment score]] &lt; -0.5, "Negative", "Neutral"))</f>
        <v>Positive</v>
      </c>
    </row>
    <row r="3142" spans="1:15" x14ac:dyDescent="0.3">
      <c r="A3142" s="1">
        <v>41271</v>
      </c>
      <c r="B3142" s="2">
        <v>33.380000000000003</v>
      </c>
      <c r="C3142" s="2">
        <v>33.65</v>
      </c>
      <c r="D3142" s="2">
        <v>33.020000000000003</v>
      </c>
      <c r="E3142" s="2">
        <v>33.22</v>
      </c>
      <c r="F3142" s="2">
        <v>414100</v>
      </c>
      <c r="G3142" s="27" t="str">
        <f>TEXT(StockData[[#This Row],[Date]],"dddd")</f>
        <v>Friday</v>
      </c>
      <c r="H3142" s="27" t="str">
        <f>TEXT(StockData[[#This Row],[Date]],"mmm yyyy")</f>
        <v>Dec 2012</v>
      </c>
      <c r="I3142" s="2">
        <f>StockData[[#This Row],[high]] - StockData[[#This Row],[low]]</f>
        <v>0.62999999999999545</v>
      </c>
      <c r="J3142" s="27" t="str">
        <f>IF(StockData[[#This Row],[high]]=_xlfn.MAXIFS(StockData[high],StockData[Date],"&lt;="&amp;StockData[[#This Row],[Date]]),"New High","Repeat")</f>
        <v>Repeat</v>
      </c>
      <c r="K3142" s="27" t="str">
        <f>IF(StockData[[#This Row],[Spread]]&lt;5,"Low",IF(StockData[[#This Row],[Spread]]&lt;=15,"Medium","High"))</f>
        <v>Low</v>
      </c>
      <c r="L3142" s="27" t="str">
        <f>IF(StockData[[#This Row],[Spread]] &gt; AVERAGE(StockData[Spread]) * 1.2, "High", IF(StockData[[#This Row],[Spread]] &lt; AVERAGE(StockData[Spread]) * 0.8, "Low", "Medium"))</f>
        <v>Low</v>
      </c>
      <c r="M3142" s="13">
        <f>(StockData[[#This Row],[close]] - StockData[[#This Row],[open]] )/ StockData[[#This Row],[open]]</f>
        <v>-4.7932893948473242E-3</v>
      </c>
      <c r="N3142" s="27">
        <f>IF(StockData[[#This Row],[change%]] &gt; 0.02, 0.9, IF(StockData[[#This Row],[change%]] &lt; -0.02, -0.9, 0))</f>
        <v>0</v>
      </c>
      <c r="O3142" s="27" t="str">
        <f>IF(StockData[[#This Row],[sentiment score]] &gt; 0.5, "Positive", IF(StockData[[#This Row],[sentiment score]] &lt; -0.5, "Negative", "Neutral"))</f>
        <v>Neutral</v>
      </c>
    </row>
    <row r="3143" spans="1:15" x14ac:dyDescent="0.3">
      <c r="A3143" s="1">
        <v>41270</v>
      </c>
      <c r="B3143" s="2">
        <v>33.5</v>
      </c>
      <c r="C3143" s="2">
        <v>33.909999999999997</v>
      </c>
      <c r="D3143" s="2">
        <v>33</v>
      </c>
      <c r="E3143" s="2">
        <v>33.69</v>
      </c>
      <c r="F3143" s="2">
        <v>561100</v>
      </c>
      <c r="G3143" s="27" t="str">
        <f>TEXT(StockData[[#This Row],[Date]],"dddd")</f>
        <v>Thursday</v>
      </c>
      <c r="H3143" s="27" t="str">
        <f>TEXT(StockData[[#This Row],[Date]],"mmm yyyy")</f>
        <v>Dec 2012</v>
      </c>
      <c r="I3143" s="2">
        <f>StockData[[#This Row],[high]] - StockData[[#This Row],[low]]</f>
        <v>0.90999999999999659</v>
      </c>
      <c r="J3143" s="27" t="str">
        <f>IF(StockData[[#This Row],[high]]=_xlfn.MAXIFS(StockData[high],StockData[Date],"&lt;="&amp;StockData[[#This Row],[Date]]),"New High","Repeat")</f>
        <v>Repeat</v>
      </c>
      <c r="K3143" s="27" t="str">
        <f>IF(StockData[[#This Row],[Spread]]&lt;5,"Low",IF(StockData[[#This Row],[Spread]]&lt;=15,"Medium","High"))</f>
        <v>Low</v>
      </c>
      <c r="L3143" s="27" t="str">
        <f>IF(StockData[[#This Row],[Spread]] &gt; AVERAGE(StockData[Spread]) * 1.2, "High", IF(StockData[[#This Row],[Spread]] &lt; AVERAGE(StockData[Spread]) * 0.8, "Low", "Medium"))</f>
        <v>Low</v>
      </c>
      <c r="M3143" s="13">
        <f>(StockData[[#This Row],[close]] - StockData[[#This Row],[open]] )/ StockData[[#This Row],[open]]</f>
        <v>5.6716417910447079E-3</v>
      </c>
      <c r="N3143" s="27">
        <f>IF(StockData[[#This Row],[change%]] &gt; 0.02, 0.9, IF(StockData[[#This Row],[change%]] &lt; -0.02, -0.9, 0))</f>
        <v>0</v>
      </c>
      <c r="O3143" s="27" t="str">
        <f>IF(StockData[[#This Row],[sentiment score]] &gt; 0.5, "Positive", IF(StockData[[#This Row],[sentiment score]] &lt; -0.5, "Negative", "Neutral"))</f>
        <v>Neutral</v>
      </c>
    </row>
    <row r="3144" spans="1:15" x14ac:dyDescent="0.3">
      <c r="A3144" s="1">
        <v>41269</v>
      </c>
      <c r="B3144" s="2">
        <v>33.96</v>
      </c>
      <c r="C3144" s="2">
        <v>34.5</v>
      </c>
      <c r="D3144" s="2">
        <v>33.5</v>
      </c>
      <c r="E3144" s="2">
        <v>33.590000000000003</v>
      </c>
      <c r="F3144" s="2">
        <v>601400</v>
      </c>
      <c r="G3144" s="27" t="str">
        <f>TEXT(StockData[[#This Row],[Date]],"dddd")</f>
        <v>Wednesday</v>
      </c>
      <c r="H3144" s="27" t="str">
        <f>TEXT(StockData[[#This Row],[Date]],"mmm yyyy")</f>
        <v>Dec 2012</v>
      </c>
      <c r="I3144" s="2">
        <f>StockData[[#This Row],[high]] - StockData[[#This Row],[low]]</f>
        <v>1</v>
      </c>
      <c r="J3144" s="27" t="str">
        <f>IF(StockData[[#This Row],[high]]=_xlfn.MAXIFS(StockData[high],StockData[Date],"&lt;="&amp;StockData[[#This Row],[Date]]),"New High","Repeat")</f>
        <v>Repeat</v>
      </c>
      <c r="K3144" s="27" t="str">
        <f>IF(StockData[[#This Row],[Spread]]&lt;5,"Low",IF(StockData[[#This Row],[Spread]]&lt;=15,"Medium","High"))</f>
        <v>Low</v>
      </c>
      <c r="L3144" s="27" t="str">
        <f>IF(StockData[[#This Row],[Spread]] &gt; AVERAGE(StockData[Spread]) * 1.2, "High", IF(StockData[[#This Row],[Spread]] &lt; AVERAGE(StockData[Spread]) * 0.8, "Low", "Medium"))</f>
        <v>Low</v>
      </c>
      <c r="M3144" s="13">
        <f>(StockData[[#This Row],[close]] - StockData[[#This Row],[open]] )/ StockData[[#This Row],[open]]</f>
        <v>-1.0895170789163647E-2</v>
      </c>
      <c r="N3144" s="27">
        <f>IF(StockData[[#This Row],[change%]] &gt; 0.02, 0.9, IF(StockData[[#This Row],[change%]] &lt; -0.02, -0.9, 0))</f>
        <v>0</v>
      </c>
      <c r="O3144" s="27" t="str">
        <f>IF(StockData[[#This Row],[sentiment score]] &gt; 0.5, "Positive", IF(StockData[[#This Row],[sentiment score]] &lt; -0.5, "Negative", "Neutral"))</f>
        <v>Neutral</v>
      </c>
    </row>
    <row r="3145" spans="1:15" x14ac:dyDescent="0.3">
      <c r="A3145" s="1">
        <v>41267</v>
      </c>
      <c r="B3145" s="2">
        <v>33.64</v>
      </c>
      <c r="C3145" s="2">
        <v>34.35</v>
      </c>
      <c r="D3145" s="2">
        <v>33.549999999999997</v>
      </c>
      <c r="E3145" s="2">
        <v>34.28</v>
      </c>
      <c r="F3145" s="2">
        <v>375800</v>
      </c>
      <c r="G3145" s="27" t="str">
        <f>TEXT(StockData[[#This Row],[Date]],"dddd")</f>
        <v>Monday</v>
      </c>
      <c r="H3145" s="27" t="str">
        <f>TEXT(StockData[[#This Row],[Date]],"mmm yyyy")</f>
        <v>Dec 2012</v>
      </c>
      <c r="I3145" s="2">
        <f>StockData[[#This Row],[high]] - StockData[[#This Row],[low]]</f>
        <v>0.80000000000000426</v>
      </c>
      <c r="J3145" s="27" t="str">
        <f>IF(StockData[[#This Row],[high]]=_xlfn.MAXIFS(StockData[high],StockData[Date],"&lt;="&amp;StockData[[#This Row],[Date]]),"New High","Repeat")</f>
        <v>Repeat</v>
      </c>
      <c r="K3145" s="27" t="str">
        <f>IF(StockData[[#This Row],[Spread]]&lt;5,"Low",IF(StockData[[#This Row],[Spread]]&lt;=15,"Medium","High"))</f>
        <v>Low</v>
      </c>
      <c r="L3145" s="27" t="str">
        <f>IF(StockData[[#This Row],[Spread]] &gt; AVERAGE(StockData[Spread]) * 1.2, "High", IF(StockData[[#This Row],[Spread]] &lt; AVERAGE(StockData[Spread]) * 0.8, "Low", "Medium"))</f>
        <v>Low</v>
      </c>
      <c r="M3145" s="13">
        <f>(StockData[[#This Row],[close]] - StockData[[#This Row],[open]] )/ StockData[[#This Row],[open]]</f>
        <v>1.9024970273483963E-2</v>
      </c>
      <c r="N3145" s="27">
        <f>IF(StockData[[#This Row],[change%]] &gt; 0.02, 0.9, IF(StockData[[#This Row],[change%]] &lt; -0.02, -0.9, 0))</f>
        <v>0</v>
      </c>
      <c r="O3145" s="27" t="str">
        <f>IF(StockData[[#This Row],[sentiment score]] &gt; 0.5, "Positive", IF(StockData[[#This Row],[sentiment score]] &lt; -0.5, "Negative", "Neutral"))</f>
        <v>Neutral</v>
      </c>
    </row>
    <row r="3146" spans="1:15" x14ac:dyDescent="0.3">
      <c r="A3146" s="1">
        <v>41264</v>
      </c>
      <c r="B3146" s="2">
        <v>33.94</v>
      </c>
      <c r="C3146" s="2">
        <v>34.17</v>
      </c>
      <c r="D3146" s="2">
        <v>33.58</v>
      </c>
      <c r="E3146" s="2">
        <v>34</v>
      </c>
      <c r="F3146" s="2">
        <v>1492400</v>
      </c>
      <c r="G3146" s="27" t="str">
        <f>TEXT(StockData[[#This Row],[Date]],"dddd")</f>
        <v>Friday</v>
      </c>
      <c r="H3146" s="27" t="str">
        <f>TEXT(StockData[[#This Row],[Date]],"mmm yyyy")</f>
        <v>Dec 2012</v>
      </c>
      <c r="I3146" s="2">
        <f>StockData[[#This Row],[high]] - StockData[[#This Row],[low]]</f>
        <v>0.59000000000000341</v>
      </c>
      <c r="J3146" s="27" t="str">
        <f>IF(StockData[[#This Row],[high]]=_xlfn.MAXIFS(StockData[high],StockData[Date],"&lt;="&amp;StockData[[#This Row],[Date]]),"New High","Repeat")</f>
        <v>Repeat</v>
      </c>
      <c r="K3146" s="27" t="str">
        <f>IF(StockData[[#This Row],[Spread]]&lt;5,"Low",IF(StockData[[#This Row],[Spread]]&lt;=15,"Medium","High"))</f>
        <v>Low</v>
      </c>
      <c r="L3146" s="27" t="str">
        <f>IF(StockData[[#This Row],[Spread]] &gt; AVERAGE(StockData[Spread]) * 1.2, "High", IF(StockData[[#This Row],[Spread]] &lt; AVERAGE(StockData[Spread]) * 0.8, "Low", "Medium"))</f>
        <v>Low</v>
      </c>
      <c r="M3146" s="13">
        <f>(StockData[[#This Row],[close]] - StockData[[#This Row],[open]] )/ StockData[[#This Row],[open]]</f>
        <v>1.7678255745433788E-3</v>
      </c>
      <c r="N3146" s="27">
        <f>IF(StockData[[#This Row],[change%]] &gt; 0.02, 0.9, IF(StockData[[#This Row],[change%]] &lt; -0.02, -0.9, 0))</f>
        <v>0</v>
      </c>
      <c r="O3146" s="27" t="str">
        <f>IF(StockData[[#This Row],[sentiment score]] &gt; 0.5, "Positive", IF(StockData[[#This Row],[sentiment score]] &lt; -0.5, "Negative", "Neutral"))</f>
        <v>Neutral</v>
      </c>
    </row>
    <row r="3147" spans="1:15" x14ac:dyDescent="0.3">
      <c r="A3147" s="1">
        <v>41263</v>
      </c>
      <c r="B3147" s="2">
        <v>34.51</v>
      </c>
      <c r="C3147" s="2">
        <v>34.7881</v>
      </c>
      <c r="D3147" s="2">
        <v>34.049999999999997</v>
      </c>
      <c r="E3147" s="2">
        <v>34.43</v>
      </c>
      <c r="F3147" s="2">
        <v>921200</v>
      </c>
      <c r="G3147" s="27" t="str">
        <f>TEXT(StockData[[#This Row],[Date]],"dddd")</f>
        <v>Thursday</v>
      </c>
      <c r="H3147" s="27" t="str">
        <f>TEXT(StockData[[#This Row],[Date]],"mmm yyyy")</f>
        <v>Dec 2012</v>
      </c>
      <c r="I3147" s="2">
        <f>StockData[[#This Row],[high]] - StockData[[#This Row],[low]]</f>
        <v>0.73810000000000286</v>
      </c>
      <c r="J3147" s="27" t="str">
        <f>IF(StockData[[#This Row],[high]]=_xlfn.MAXIFS(StockData[high],StockData[Date],"&lt;="&amp;StockData[[#This Row],[Date]]),"New High","Repeat")</f>
        <v>Repeat</v>
      </c>
      <c r="K3147" s="27" t="str">
        <f>IF(StockData[[#This Row],[Spread]]&lt;5,"Low",IF(StockData[[#This Row],[Spread]]&lt;=15,"Medium","High"))</f>
        <v>Low</v>
      </c>
      <c r="L3147" s="27" t="str">
        <f>IF(StockData[[#This Row],[Spread]] &gt; AVERAGE(StockData[Spread]) * 1.2, "High", IF(StockData[[#This Row],[Spread]] &lt; AVERAGE(StockData[Spread]) * 0.8, "Low", "Medium"))</f>
        <v>Low</v>
      </c>
      <c r="M3147" s="13">
        <f>(StockData[[#This Row],[close]] - StockData[[#This Row],[open]] )/ StockData[[#This Row],[open]]</f>
        <v>-2.3181686467690032E-3</v>
      </c>
      <c r="N3147" s="27">
        <f>IF(StockData[[#This Row],[change%]] &gt; 0.02, 0.9, IF(StockData[[#This Row],[change%]] &lt; -0.02, -0.9, 0))</f>
        <v>0</v>
      </c>
      <c r="O3147" s="27" t="str">
        <f>IF(StockData[[#This Row],[sentiment score]] &gt; 0.5, "Positive", IF(StockData[[#This Row],[sentiment score]] &lt; -0.5, "Negative", "Neutral"))</f>
        <v>Neutral</v>
      </c>
    </row>
    <row r="3148" spans="1:15" x14ac:dyDescent="0.3">
      <c r="A3148" s="1">
        <v>41262</v>
      </c>
      <c r="B3148" s="2">
        <v>34.75</v>
      </c>
      <c r="C3148" s="2">
        <v>35.26</v>
      </c>
      <c r="D3148" s="2">
        <v>34.520000000000003</v>
      </c>
      <c r="E3148" s="2">
        <v>34.61</v>
      </c>
      <c r="F3148" s="2">
        <v>1298800</v>
      </c>
      <c r="G3148" s="27" t="str">
        <f>TEXT(StockData[[#This Row],[Date]],"dddd")</f>
        <v>Wednesday</v>
      </c>
      <c r="H3148" s="27" t="str">
        <f>TEXT(StockData[[#This Row],[Date]],"mmm yyyy")</f>
        <v>Dec 2012</v>
      </c>
      <c r="I3148" s="2">
        <f>StockData[[#This Row],[high]] - StockData[[#This Row],[low]]</f>
        <v>0.73999999999999488</v>
      </c>
      <c r="J3148" s="27" t="str">
        <f>IF(StockData[[#This Row],[high]]=_xlfn.MAXIFS(StockData[high],StockData[Date],"&lt;="&amp;StockData[[#This Row],[Date]]),"New High","Repeat")</f>
        <v>Repeat</v>
      </c>
      <c r="K3148" s="27" t="str">
        <f>IF(StockData[[#This Row],[Spread]]&lt;5,"Low",IF(StockData[[#This Row],[Spread]]&lt;=15,"Medium","High"))</f>
        <v>Low</v>
      </c>
      <c r="L3148" s="27" t="str">
        <f>IF(StockData[[#This Row],[Spread]] &gt; AVERAGE(StockData[Spread]) * 1.2, "High", IF(StockData[[#This Row],[Spread]] &lt; AVERAGE(StockData[Spread]) * 0.8, "Low", "Medium"))</f>
        <v>Low</v>
      </c>
      <c r="M3148" s="13">
        <f>(StockData[[#This Row],[close]] - StockData[[#This Row],[open]] )/ StockData[[#This Row],[open]]</f>
        <v>-4.0287769784172825E-3</v>
      </c>
      <c r="N3148" s="27">
        <f>IF(StockData[[#This Row],[change%]] &gt; 0.02, 0.9, IF(StockData[[#This Row],[change%]] &lt; -0.02, -0.9, 0))</f>
        <v>0</v>
      </c>
      <c r="O3148" s="27" t="str">
        <f>IF(StockData[[#This Row],[sentiment score]] &gt; 0.5, "Positive", IF(StockData[[#This Row],[sentiment score]] &lt; -0.5, "Negative", "Neutral"))</f>
        <v>Neutral</v>
      </c>
    </row>
    <row r="3149" spans="1:15" x14ac:dyDescent="0.3">
      <c r="A3149" s="1">
        <v>41261</v>
      </c>
      <c r="B3149" s="2">
        <v>34.26</v>
      </c>
      <c r="C3149" s="2">
        <v>35.07</v>
      </c>
      <c r="D3149" s="2">
        <v>34.26</v>
      </c>
      <c r="E3149" s="2">
        <v>34.590000000000003</v>
      </c>
      <c r="F3149" s="2">
        <v>1553900</v>
      </c>
      <c r="G3149" s="27" t="str">
        <f>TEXT(StockData[[#This Row],[Date]],"dddd")</f>
        <v>Tuesday</v>
      </c>
      <c r="H3149" s="27" t="str">
        <f>TEXT(StockData[[#This Row],[Date]],"mmm yyyy")</f>
        <v>Dec 2012</v>
      </c>
      <c r="I3149" s="2">
        <f>StockData[[#This Row],[high]] - StockData[[#This Row],[low]]</f>
        <v>0.81000000000000227</v>
      </c>
      <c r="J3149" s="27" t="str">
        <f>IF(StockData[[#This Row],[high]]=_xlfn.MAXIFS(StockData[high],StockData[Date],"&lt;="&amp;StockData[[#This Row],[Date]]),"New High","Repeat")</f>
        <v>Repeat</v>
      </c>
      <c r="K3149" s="27" t="str">
        <f>IF(StockData[[#This Row],[Spread]]&lt;5,"Low",IF(StockData[[#This Row],[Spread]]&lt;=15,"Medium","High"))</f>
        <v>Low</v>
      </c>
      <c r="L3149" s="27" t="str">
        <f>IF(StockData[[#This Row],[Spread]] &gt; AVERAGE(StockData[Spread]) * 1.2, "High", IF(StockData[[#This Row],[Spread]] &lt; AVERAGE(StockData[Spread]) * 0.8, "Low", "Medium"))</f>
        <v>Low</v>
      </c>
      <c r="M3149" s="13">
        <f>(StockData[[#This Row],[close]] - StockData[[#This Row],[open]] )/ StockData[[#This Row],[open]]</f>
        <v>9.6322241681262525E-3</v>
      </c>
      <c r="N3149" s="27">
        <f>IF(StockData[[#This Row],[change%]] &gt; 0.02, 0.9, IF(StockData[[#This Row],[change%]] &lt; -0.02, -0.9, 0))</f>
        <v>0</v>
      </c>
      <c r="O3149" s="27" t="str">
        <f>IF(StockData[[#This Row],[sentiment score]] &gt; 0.5, "Positive", IF(StockData[[#This Row],[sentiment score]] &lt; -0.5, "Negative", "Neutral"))</f>
        <v>Neutral</v>
      </c>
    </row>
    <row r="3150" spans="1:15" x14ac:dyDescent="0.3">
      <c r="A3150" s="1">
        <v>41260</v>
      </c>
      <c r="B3150" s="2">
        <v>33.770000000000003</v>
      </c>
      <c r="C3150" s="2">
        <v>34.5</v>
      </c>
      <c r="D3150" s="2">
        <v>33.75</v>
      </c>
      <c r="E3150" s="2">
        <v>34.4</v>
      </c>
      <c r="F3150" s="2">
        <v>824900</v>
      </c>
      <c r="G3150" s="27" t="str">
        <f>TEXT(StockData[[#This Row],[Date]],"dddd")</f>
        <v>Monday</v>
      </c>
      <c r="H3150" s="27" t="str">
        <f>TEXT(StockData[[#This Row],[Date]],"mmm yyyy")</f>
        <v>Dec 2012</v>
      </c>
      <c r="I3150" s="2">
        <f>StockData[[#This Row],[high]] - StockData[[#This Row],[low]]</f>
        <v>0.75</v>
      </c>
      <c r="J3150" s="27" t="str">
        <f>IF(StockData[[#This Row],[high]]=_xlfn.MAXIFS(StockData[high],StockData[Date],"&lt;="&amp;StockData[[#This Row],[Date]]),"New High","Repeat")</f>
        <v>Repeat</v>
      </c>
      <c r="K3150" s="27" t="str">
        <f>IF(StockData[[#This Row],[Spread]]&lt;5,"Low",IF(StockData[[#This Row],[Spread]]&lt;=15,"Medium","High"))</f>
        <v>Low</v>
      </c>
      <c r="L3150" s="27" t="str">
        <f>IF(StockData[[#This Row],[Spread]] &gt; AVERAGE(StockData[Spread]) * 1.2, "High", IF(StockData[[#This Row],[Spread]] &lt; AVERAGE(StockData[Spread]) * 0.8, "Low", "Medium"))</f>
        <v>Low</v>
      </c>
      <c r="M3150" s="13">
        <f>(StockData[[#This Row],[close]] - StockData[[#This Row],[open]] )/ StockData[[#This Row],[open]]</f>
        <v>1.8655611489487575E-2</v>
      </c>
      <c r="N3150" s="27">
        <f>IF(StockData[[#This Row],[change%]] &gt; 0.02, 0.9, IF(StockData[[#This Row],[change%]] &lt; -0.02, -0.9, 0))</f>
        <v>0</v>
      </c>
      <c r="O3150" s="27" t="str">
        <f>IF(StockData[[#This Row],[sentiment score]] &gt; 0.5, "Positive", IF(StockData[[#This Row],[sentiment score]] &lt; -0.5, "Negative", "Neutral"))</f>
        <v>Neutral</v>
      </c>
    </row>
    <row r="3151" spans="1:15" x14ac:dyDescent="0.3">
      <c r="A3151" s="1">
        <v>41257</v>
      </c>
      <c r="B3151" s="2">
        <v>33.6</v>
      </c>
      <c r="C3151" s="2">
        <v>34.4</v>
      </c>
      <c r="D3151" s="2">
        <v>33.590000000000003</v>
      </c>
      <c r="E3151" s="2">
        <v>33.81</v>
      </c>
      <c r="F3151" s="2">
        <v>1023000</v>
      </c>
      <c r="G3151" s="27" t="str">
        <f>TEXT(StockData[[#This Row],[Date]],"dddd")</f>
        <v>Friday</v>
      </c>
      <c r="H3151" s="27" t="str">
        <f>TEXT(StockData[[#This Row],[Date]],"mmm yyyy")</f>
        <v>Dec 2012</v>
      </c>
      <c r="I3151" s="2">
        <f>StockData[[#This Row],[high]] - StockData[[#This Row],[low]]</f>
        <v>0.80999999999999517</v>
      </c>
      <c r="J3151" s="27" t="str">
        <f>IF(StockData[[#This Row],[high]]=_xlfn.MAXIFS(StockData[high],StockData[Date],"&lt;="&amp;StockData[[#This Row],[Date]]),"New High","Repeat")</f>
        <v>Repeat</v>
      </c>
      <c r="K3151" s="27" t="str">
        <f>IF(StockData[[#This Row],[Spread]]&lt;5,"Low",IF(StockData[[#This Row],[Spread]]&lt;=15,"Medium","High"))</f>
        <v>Low</v>
      </c>
      <c r="L3151" s="27" t="str">
        <f>IF(StockData[[#This Row],[Spread]] &gt; AVERAGE(StockData[Spread]) * 1.2, "High", IF(StockData[[#This Row],[Spread]] &lt; AVERAGE(StockData[Spread]) * 0.8, "Low", "Medium"))</f>
        <v>Low</v>
      </c>
      <c r="M3151" s="13">
        <f>(StockData[[#This Row],[close]] - StockData[[#This Row],[open]] )/ StockData[[#This Row],[open]]</f>
        <v>6.2500000000000255E-3</v>
      </c>
      <c r="N3151" s="27">
        <f>IF(StockData[[#This Row],[change%]] &gt; 0.02, 0.9, IF(StockData[[#This Row],[change%]] &lt; -0.02, -0.9, 0))</f>
        <v>0</v>
      </c>
      <c r="O3151" s="27" t="str">
        <f>IF(StockData[[#This Row],[sentiment score]] &gt; 0.5, "Positive", IF(StockData[[#This Row],[sentiment score]] &lt; -0.5, "Negative", "Neutral"))</f>
        <v>Neutral</v>
      </c>
    </row>
    <row r="3152" spans="1:15" x14ac:dyDescent="0.3">
      <c r="A3152" s="1">
        <v>41256</v>
      </c>
      <c r="B3152" s="2">
        <v>35.26</v>
      </c>
      <c r="C3152" s="2">
        <v>35.299999999999997</v>
      </c>
      <c r="D3152" s="2">
        <v>32.75</v>
      </c>
      <c r="E3152" s="2">
        <v>33.61</v>
      </c>
      <c r="F3152" s="2">
        <v>2151300</v>
      </c>
      <c r="G3152" s="27" t="str">
        <f>TEXT(StockData[[#This Row],[Date]],"dddd")</f>
        <v>Thursday</v>
      </c>
      <c r="H3152" s="27" t="str">
        <f>TEXT(StockData[[#This Row],[Date]],"mmm yyyy")</f>
        <v>Dec 2012</v>
      </c>
      <c r="I3152" s="2">
        <f>StockData[[#This Row],[high]] - StockData[[#This Row],[low]]</f>
        <v>2.5499999999999972</v>
      </c>
      <c r="J3152" s="27" t="str">
        <f>IF(StockData[[#This Row],[high]]=_xlfn.MAXIFS(StockData[high],StockData[Date],"&lt;="&amp;StockData[[#This Row],[Date]]),"New High","Repeat")</f>
        <v>Repeat</v>
      </c>
      <c r="K3152" s="27" t="str">
        <f>IF(StockData[[#This Row],[Spread]]&lt;5,"Low",IF(StockData[[#This Row],[Spread]]&lt;=15,"Medium","High"))</f>
        <v>Low</v>
      </c>
      <c r="L3152" s="27" t="str">
        <f>IF(StockData[[#This Row],[Spread]] &gt; AVERAGE(StockData[Spread]) * 1.2, "High", IF(StockData[[#This Row],[Spread]] &lt; AVERAGE(StockData[Spread]) * 0.8, "Low", "Medium"))</f>
        <v>Low</v>
      </c>
      <c r="M3152" s="13">
        <f>(StockData[[#This Row],[close]] - StockData[[#This Row],[open]] )/ StockData[[#This Row],[open]]</f>
        <v>-4.6795235394214367E-2</v>
      </c>
      <c r="N3152" s="27">
        <f>IF(StockData[[#This Row],[change%]] &gt; 0.02, 0.9, IF(StockData[[#This Row],[change%]] &lt; -0.02, -0.9, 0))</f>
        <v>-0.9</v>
      </c>
      <c r="O3152" s="27" t="str">
        <f>IF(StockData[[#This Row],[sentiment score]] &gt; 0.5, "Positive", IF(StockData[[#This Row],[sentiment score]] &lt; -0.5, "Negative", "Neutral"))</f>
        <v>Negative</v>
      </c>
    </row>
    <row r="3153" spans="1:15" x14ac:dyDescent="0.3">
      <c r="A3153" s="1">
        <v>41255</v>
      </c>
      <c r="B3153" s="2">
        <v>35.21</v>
      </c>
      <c r="C3153" s="2">
        <v>35.799999999999997</v>
      </c>
      <c r="D3153" s="2">
        <v>34.950000000000003</v>
      </c>
      <c r="E3153" s="2">
        <v>35.26</v>
      </c>
      <c r="F3153" s="2">
        <v>2063800</v>
      </c>
      <c r="G3153" s="27" t="str">
        <f>TEXT(StockData[[#This Row],[Date]],"dddd")</f>
        <v>Wednesday</v>
      </c>
      <c r="H3153" s="27" t="str">
        <f>TEXT(StockData[[#This Row],[Date]],"mmm yyyy")</f>
        <v>Dec 2012</v>
      </c>
      <c r="I3153" s="2">
        <f>StockData[[#This Row],[high]] - StockData[[#This Row],[low]]</f>
        <v>0.84999999999999432</v>
      </c>
      <c r="J3153" s="27" t="str">
        <f>IF(StockData[[#This Row],[high]]=_xlfn.MAXIFS(StockData[high],StockData[Date],"&lt;="&amp;StockData[[#This Row],[Date]]),"New High","Repeat")</f>
        <v>Repeat</v>
      </c>
      <c r="K3153" s="27" t="str">
        <f>IF(StockData[[#This Row],[Spread]]&lt;5,"Low",IF(StockData[[#This Row],[Spread]]&lt;=15,"Medium","High"))</f>
        <v>Low</v>
      </c>
      <c r="L3153" s="27" t="str">
        <f>IF(StockData[[#This Row],[Spread]] &gt; AVERAGE(StockData[Spread]) * 1.2, "High", IF(StockData[[#This Row],[Spread]] &lt; AVERAGE(StockData[Spread]) * 0.8, "Low", "Medium"))</f>
        <v>Low</v>
      </c>
      <c r="M3153" s="13">
        <f>(StockData[[#This Row],[close]] - StockData[[#This Row],[open]] )/ StockData[[#This Row],[open]]</f>
        <v>1.4200511218403055E-3</v>
      </c>
      <c r="N3153" s="27">
        <f>IF(StockData[[#This Row],[change%]] &gt; 0.02, 0.9, IF(StockData[[#This Row],[change%]] &lt; -0.02, -0.9, 0))</f>
        <v>0</v>
      </c>
      <c r="O3153" s="27" t="str">
        <f>IF(StockData[[#This Row],[sentiment score]] &gt; 0.5, "Positive", IF(StockData[[#This Row],[sentiment score]] &lt; -0.5, "Negative", "Neutral"))</f>
        <v>Neutral</v>
      </c>
    </row>
    <row r="3154" spans="1:15" x14ac:dyDescent="0.3">
      <c r="A3154" s="1">
        <v>41254</v>
      </c>
      <c r="B3154" s="2">
        <v>34.6</v>
      </c>
      <c r="C3154" s="2">
        <v>35.5</v>
      </c>
      <c r="D3154" s="2">
        <v>34.46</v>
      </c>
      <c r="E3154" s="2">
        <v>35.28</v>
      </c>
      <c r="F3154" s="2">
        <v>1572600</v>
      </c>
      <c r="G3154" s="27" t="str">
        <f>TEXT(StockData[[#This Row],[Date]],"dddd")</f>
        <v>Tuesday</v>
      </c>
      <c r="H3154" s="27" t="str">
        <f>TEXT(StockData[[#This Row],[Date]],"mmm yyyy")</f>
        <v>Dec 2012</v>
      </c>
      <c r="I3154" s="2">
        <f>StockData[[#This Row],[high]] - StockData[[#This Row],[low]]</f>
        <v>1.0399999999999991</v>
      </c>
      <c r="J3154" s="27" t="str">
        <f>IF(StockData[[#This Row],[high]]=_xlfn.MAXIFS(StockData[high],StockData[Date],"&lt;="&amp;StockData[[#This Row],[Date]]),"New High","Repeat")</f>
        <v>Repeat</v>
      </c>
      <c r="K3154" s="27" t="str">
        <f>IF(StockData[[#This Row],[Spread]]&lt;5,"Low",IF(StockData[[#This Row],[Spread]]&lt;=15,"Medium","High"))</f>
        <v>Low</v>
      </c>
      <c r="L3154" s="27" t="str">
        <f>IF(StockData[[#This Row],[Spread]] &gt; AVERAGE(StockData[Spread]) * 1.2, "High", IF(StockData[[#This Row],[Spread]] &lt; AVERAGE(StockData[Spread]) * 0.8, "Low", "Medium"))</f>
        <v>Low</v>
      </c>
      <c r="M3154" s="13">
        <f>(StockData[[#This Row],[close]] - StockData[[#This Row],[open]] )/ StockData[[#This Row],[open]]</f>
        <v>1.9653179190751435E-2</v>
      </c>
      <c r="N3154" s="27">
        <f>IF(StockData[[#This Row],[change%]] &gt; 0.02, 0.9, IF(StockData[[#This Row],[change%]] &lt; -0.02, -0.9, 0))</f>
        <v>0</v>
      </c>
      <c r="O3154" s="27" t="str">
        <f>IF(StockData[[#This Row],[sentiment score]] &gt; 0.5, "Positive", IF(StockData[[#This Row],[sentiment score]] &lt; -0.5, "Negative", "Neutral"))</f>
        <v>Neutral</v>
      </c>
    </row>
    <row r="3155" spans="1:15" x14ac:dyDescent="0.3">
      <c r="A3155" s="1">
        <v>41253</v>
      </c>
      <c r="B3155" s="2">
        <v>34.43</v>
      </c>
      <c r="C3155" s="2">
        <v>34.799900000000001</v>
      </c>
      <c r="D3155" s="2">
        <v>34.18</v>
      </c>
      <c r="E3155" s="2">
        <v>34.57</v>
      </c>
      <c r="F3155" s="2">
        <v>929800</v>
      </c>
      <c r="G3155" s="27" t="str">
        <f>TEXT(StockData[[#This Row],[Date]],"dddd")</f>
        <v>Monday</v>
      </c>
      <c r="H3155" s="27" t="str">
        <f>TEXT(StockData[[#This Row],[Date]],"mmm yyyy")</f>
        <v>Dec 2012</v>
      </c>
      <c r="I3155" s="2">
        <f>StockData[[#This Row],[high]] - StockData[[#This Row],[low]]</f>
        <v>0.61990000000000123</v>
      </c>
      <c r="J3155" s="27" t="str">
        <f>IF(StockData[[#This Row],[high]]=_xlfn.MAXIFS(StockData[high],StockData[Date],"&lt;="&amp;StockData[[#This Row],[Date]]),"New High","Repeat")</f>
        <v>Repeat</v>
      </c>
      <c r="K3155" s="27" t="str">
        <f>IF(StockData[[#This Row],[Spread]]&lt;5,"Low",IF(StockData[[#This Row],[Spread]]&lt;=15,"Medium","High"))</f>
        <v>Low</v>
      </c>
      <c r="L3155" s="27" t="str">
        <f>IF(StockData[[#This Row],[Spread]] &gt; AVERAGE(StockData[Spread]) * 1.2, "High", IF(StockData[[#This Row],[Spread]] &lt; AVERAGE(StockData[Spread]) * 0.8, "Low", "Medium"))</f>
        <v>Low</v>
      </c>
      <c r="M3155" s="13">
        <f>(StockData[[#This Row],[close]] - StockData[[#This Row],[open]] )/ StockData[[#This Row],[open]]</f>
        <v>4.0662213186175014E-3</v>
      </c>
      <c r="N3155" s="27">
        <f>IF(StockData[[#This Row],[change%]] &gt; 0.02, 0.9, IF(StockData[[#This Row],[change%]] &lt; -0.02, -0.9, 0))</f>
        <v>0</v>
      </c>
      <c r="O3155" s="27" t="str">
        <f>IF(StockData[[#This Row],[sentiment score]] &gt; 0.5, "Positive", IF(StockData[[#This Row],[sentiment score]] &lt; -0.5, "Negative", "Neutral"))</f>
        <v>Neutral</v>
      </c>
    </row>
    <row r="3156" spans="1:15" x14ac:dyDescent="0.3">
      <c r="A3156" s="1">
        <v>41250</v>
      </c>
      <c r="B3156" s="2">
        <v>34.299999999999997</v>
      </c>
      <c r="C3156" s="2">
        <v>34.49</v>
      </c>
      <c r="D3156" s="2">
        <v>33.85</v>
      </c>
      <c r="E3156" s="2">
        <v>34.17</v>
      </c>
      <c r="F3156" s="2">
        <v>664400</v>
      </c>
      <c r="G3156" s="27" t="str">
        <f>TEXT(StockData[[#This Row],[Date]],"dddd")</f>
        <v>Friday</v>
      </c>
      <c r="H3156" s="27" t="str">
        <f>TEXT(StockData[[#This Row],[Date]],"mmm yyyy")</f>
        <v>Dec 2012</v>
      </c>
      <c r="I3156" s="2">
        <f>StockData[[#This Row],[high]] - StockData[[#This Row],[low]]</f>
        <v>0.64000000000000057</v>
      </c>
      <c r="J3156" s="27" t="str">
        <f>IF(StockData[[#This Row],[high]]=_xlfn.MAXIFS(StockData[high],StockData[Date],"&lt;="&amp;StockData[[#This Row],[Date]]),"New High","Repeat")</f>
        <v>Repeat</v>
      </c>
      <c r="K3156" s="27" t="str">
        <f>IF(StockData[[#This Row],[Spread]]&lt;5,"Low",IF(StockData[[#This Row],[Spread]]&lt;=15,"Medium","High"))</f>
        <v>Low</v>
      </c>
      <c r="L3156" s="27" t="str">
        <f>IF(StockData[[#This Row],[Spread]] &gt; AVERAGE(StockData[Spread]) * 1.2, "High", IF(StockData[[#This Row],[Spread]] &lt; AVERAGE(StockData[Spread]) * 0.8, "Low", "Medium"))</f>
        <v>Low</v>
      </c>
      <c r="M3156" s="13">
        <f>(StockData[[#This Row],[close]] - StockData[[#This Row],[open]] )/ StockData[[#This Row],[open]]</f>
        <v>-3.7900874635567192E-3</v>
      </c>
      <c r="N3156" s="27">
        <f>IF(StockData[[#This Row],[change%]] &gt; 0.02, 0.9, IF(StockData[[#This Row],[change%]] &lt; -0.02, -0.9, 0))</f>
        <v>0</v>
      </c>
      <c r="O3156" s="27" t="str">
        <f>IF(StockData[[#This Row],[sentiment score]] &gt; 0.5, "Positive", IF(StockData[[#This Row],[sentiment score]] &lt; -0.5, "Negative", "Neutral"))</f>
        <v>Neutral</v>
      </c>
    </row>
    <row r="3157" spans="1:15" x14ac:dyDescent="0.3">
      <c r="A3157" s="1">
        <v>41249</v>
      </c>
      <c r="B3157" s="2">
        <v>33.82</v>
      </c>
      <c r="C3157" s="2">
        <v>34.799999999999997</v>
      </c>
      <c r="D3157" s="2">
        <v>33.5</v>
      </c>
      <c r="E3157" s="2">
        <v>33.9</v>
      </c>
      <c r="F3157" s="2">
        <v>660400</v>
      </c>
      <c r="G3157" s="27" t="str">
        <f>TEXT(StockData[[#This Row],[Date]],"dddd")</f>
        <v>Thursday</v>
      </c>
      <c r="H3157" s="27" t="str">
        <f>TEXT(StockData[[#This Row],[Date]],"mmm yyyy")</f>
        <v>Dec 2012</v>
      </c>
      <c r="I3157" s="2">
        <f>StockData[[#This Row],[high]] - StockData[[#This Row],[low]]</f>
        <v>1.2999999999999972</v>
      </c>
      <c r="J3157" s="27" t="str">
        <f>IF(StockData[[#This Row],[high]]=_xlfn.MAXIFS(StockData[high],StockData[Date],"&lt;="&amp;StockData[[#This Row],[Date]]),"New High","Repeat")</f>
        <v>Repeat</v>
      </c>
      <c r="K3157" s="27" t="str">
        <f>IF(StockData[[#This Row],[Spread]]&lt;5,"Low",IF(StockData[[#This Row],[Spread]]&lt;=15,"Medium","High"))</f>
        <v>Low</v>
      </c>
      <c r="L3157" s="27" t="str">
        <f>IF(StockData[[#This Row],[Spread]] &gt; AVERAGE(StockData[Spread]) * 1.2, "High", IF(StockData[[#This Row],[Spread]] &lt; AVERAGE(StockData[Spread]) * 0.8, "Low", "Medium"))</f>
        <v>Low</v>
      </c>
      <c r="M3157" s="13">
        <f>(StockData[[#This Row],[close]] - StockData[[#This Row],[open]] )/ StockData[[#This Row],[open]]</f>
        <v>2.3654642223535863E-3</v>
      </c>
      <c r="N3157" s="27">
        <f>IF(StockData[[#This Row],[change%]] &gt; 0.02, 0.9, IF(StockData[[#This Row],[change%]] &lt; -0.02, -0.9, 0))</f>
        <v>0</v>
      </c>
      <c r="O3157" s="27" t="str">
        <f>IF(StockData[[#This Row],[sentiment score]] &gt; 0.5, "Positive", IF(StockData[[#This Row],[sentiment score]] &lt; -0.5, "Negative", "Neutral"))</f>
        <v>Neutral</v>
      </c>
    </row>
    <row r="3158" spans="1:15" x14ac:dyDescent="0.3">
      <c r="A3158" s="1">
        <v>41248</v>
      </c>
      <c r="B3158" s="2">
        <v>33.82</v>
      </c>
      <c r="C3158" s="2">
        <v>34.19</v>
      </c>
      <c r="D3158" s="2">
        <v>33.58</v>
      </c>
      <c r="E3158" s="2">
        <v>33.71</v>
      </c>
      <c r="F3158" s="2">
        <v>661500</v>
      </c>
      <c r="G3158" s="27" t="str">
        <f>TEXT(StockData[[#This Row],[Date]],"dddd")</f>
        <v>Wednesday</v>
      </c>
      <c r="H3158" s="27" t="str">
        <f>TEXT(StockData[[#This Row],[Date]],"mmm yyyy")</f>
        <v>Dec 2012</v>
      </c>
      <c r="I3158" s="2">
        <f>StockData[[#This Row],[high]] - StockData[[#This Row],[low]]</f>
        <v>0.60999999999999943</v>
      </c>
      <c r="J3158" s="27" t="str">
        <f>IF(StockData[[#This Row],[high]]=_xlfn.MAXIFS(StockData[high],StockData[Date],"&lt;="&amp;StockData[[#This Row],[Date]]),"New High","Repeat")</f>
        <v>Repeat</v>
      </c>
      <c r="K3158" s="27" t="str">
        <f>IF(StockData[[#This Row],[Spread]]&lt;5,"Low",IF(StockData[[#This Row],[Spread]]&lt;=15,"Medium","High"))</f>
        <v>Low</v>
      </c>
      <c r="L3158" s="27" t="str">
        <f>IF(StockData[[#This Row],[Spread]] &gt; AVERAGE(StockData[Spread]) * 1.2, "High", IF(StockData[[#This Row],[Spread]] &lt; AVERAGE(StockData[Spread]) * 0.8, "Low", "Medium"))</f>
        <v>Low</v>
      </c>
      <c r="M3158" s="13">
        <f>(StockData[[#This Row],[close]] - StockData[[#This Row],[open]] )/ StockData[[#This Row],[open]]</f>
        <v>-3.2525133057362339E-3</v>
      </c>
      <c r="N3158" s="27">
        <f>IF(StockData[[#This Row],[change%]] &gt; 0.02, 0.9, IF(StockData[[#This Row],[change%]] &lt; -0.02, -0.9, 0))</f>
        <v>0</v>
      </c>
      <c r="O3158" s="27" t="str">
        <f>IF(StockData[[#This Row],[sentiment score]] &gt; 0.5, "Positive", IF(StockData[[#This Row],[sentiment score]] &lt; -0.5, "Negative", "Neutral"))</f>
        <v>Neutral</v>
      </c>
    </row>
    <row r="3159" spans="1:15" x14ac:dyDescent="0.3">
      <c r="A3159" s="1">
        <v>41247</v>
      </c>
      <c r="B3159" s="2">
        <v>34.08</v>
      </c>
      <c r="C3159" s="2">
        <v>34.799999999999997</v>
      </c>
      <c r="D3159" s="2">
        <v>33.549999999999997</v>
      </c>
      <c r="E3159" s="2">
        <v>33.9</v>
      </c>
      <c r="F3159" s="2">
        <v>1263300</v>
      </c>
      <c r="G3159" s="27" t="str">
        <f>TEXT(StockData[[#This Row],[Date]],"dddd")</f>
        <v>Tuesday</v>
      </c>
      <c r="H3159" s="27" t="str">
        <f>TEXT(StockData[[#This Row],[Date]],"mmm yyyy")</f>
        <v>Dec 2012</v>
      </c>
      <c r="I3159" s="2">
        <f>StockData[[#This Row],[high]] - StockData[[#This Row],[low]]</f>
        <v>1.25</v>
      </c>
      <c r="J3159" s="27" t="str">
        <f>IF(StockData[[#This Row],[high]]=_xlfn.MAXIFS(StockData[high],StockData[Date],"&lt;="&amp;StockData[[#This Row],[Date]]),"New High","Repeat")</f>
        <v>Repeat</v>
      </c>
      <c r="K3159" s="27" t="str">
        <f>IF(StockData[[#This Row],[Spread]]&lt;5,"Low",IF(StockData[[#This Row],[Spread]]&lt;=15,"Medium","High"))</f>
        <v>Low</v>
      </c>
      <c r="L3159" s="27" t="str">
        <f>IF(StockData[[#This Row],[Spread]] &gt; AVERAGE(StockData[Spread]) * 1.2, "High", IF(StockData[[#This Row],[Spread]] &lt; AVERAGE(StockData[Spread]) * 0.8, "Low", "Medium"))</f>
        <v>Low</v>
      </c>
      <c r="M3159" s="13">
        <f>(StockData[[#This Row],[close]] - StockData[[#This Row],[open]] )/ StockData[[#This Row],[open]]</f>
        <v>-5.2816901408450625E-3</v>
      </c>
      <c r="N3159" s="27">
        <f>IF(StockData[[#This Row],[change%]] &gt; 0.02, 0.9, IF(StockData[[#This Row],[change%]] &lt; -0.02, -0.9, 0))</f>
        <v>0</v>
      </c>
      <c r="O3159" s="27" t="str">
        <f>IF(StockData[[#This Row],[sentiment score]] &gt; 0.5, "Positive", IF(StockData[[#This Row],[sentiment score]] &lt; -0.5, "Negative", "Neutral"))</f>
        <v>Neutral</v>
      </c>
    </row>
    <row r="3160" spans="1:15" x14ac:dyDescent="0.3">
      <c r="A3160" s="1">
        <v>41246</v>
      </c>
      <c r="B3160" s="2">
        <v>33.89</v>
      </c>
      <c r="C3160" s="2">
        <v>35</v>
      </c>
      <c r="D3160" s="2">
        <v>33.5</v>
      </c>
      <c r="E3160" s="2">
        <v>34.619999999999997</v>
      </c>
      <c r="F3160" s="2">
        <v>2085700</v>
      </c>
      <c r="G3160" s="27" t="str">
        <f>TEXT(StockData[[#This Row],[Date]],"dddd")</f>
        <v>Monday</v>
      </c>
      <c r="H3160" s="27" t="str">
        <f>TEXT(StockData[[#This Row],[Date]],"mmm yyyy")</f>
        <v>Dec 2012</v>
      </c>
      <c r="I3160" s="2">
        <f>StockData[[#This Row],[high]] - StockData[[#This Row],[low]]</f>
        <v>1.5</v>
      </c>
      <c r="J3160" s="27" t="str">
        <f>IF(StockData[[#This Row],[high]]=_xlfn.MAXIFS(StockData[high],StockData[Date],"&lt;="&amp;StockData[[#This Row],[Date]]),"New High","Repeat")</f>
        <v>Repeat</v>
      </c>
      <c r="K3160" s="27" t="str">
        <f>IF(StockData[[#This Row],[Spread]]&lt;5,"Low",IF(StockData[[#This Row],[Spread]]&lt;=15,"Medium","High"))</f>
        <v>Low</v>
      </c>
      <c r="L3160" s="27" t="str">
        <f>IF(StockData[[#This Row],[Spread]] &gt; AVERAGE(StockData[Spread]) * 1.2, "High", IF(StockData[[#This Row],[Spread]] &lt; AVERAGE(StockData[Spread]) * 0.8, "Low", "Medium"))</f>
        <v>Low</v>
      </c>
      <c r="M3160" s="13">
        <f>(StockData[[#This Row],[close]] - StockData[[#This Row],[open]] )/ StockData[[#This Row],[open]]</f>
        <v>2.1540277367955055E-2</v>
      </c>
      <c r="N3160" s="27">
        <f>IF(StockData[[#This Row],[change%]] &gt; 0.02, 0.9, IF(StockData[[#This Row],[change%]] &lt; -0.02, -0.9, 0))</f>
        <v>0.9</v>
      </c>
      <c r="O3160" s="27" t="str">
        <f>IF(StockData[[#This Row],[sentiment score]] &gt; 0.5, "Positive", IF(StockData[[#This Row],[sentiment score]] &lt; -0.5, "Negative", "Neutral"))</f>
        <v>Positive</v>
      </c>
    </row>
    <row r="3161" spans="1:15" x14ac:dyDescent="0.3">
      <c r="A3161" s="1">
        <v>41243</v>
      </c>
      <c r="B3161" s="2">
        <v>33.630000000000003</v>
      </c>
      <c r="C3161" s="2">
        <v>34.28</v>
      </c>
      <c r="D3161" s="2">
        <v>33.01</v>
      </c>
      <c r="E3161" s="2">
        <v>33.82</v>
      </c>
      <c r="F3161" s="2">
        <v>1420300</v>
      </c>
      <c r="G3161" s="27" t="str">
        <f>TEXT(StockData[[#This Row],[Date]],"dddd")</f>
        <v>Friday</v>
      </c>
      <c r="H3161" s="27" t="str">
        <f>TEXT(StockData[[#This Row],[Date]],"mmm yyyy")</f>
        <v>Nov 2012</v>
      </c>
      <c r="I3161" s="2">
        <f>StockData[[#This Row],[high]] - StockData[[#This Row],[low]]</f>
        <v>1.2700000000000031</v>
      </c>
      <c r="J3161" s="27" t="str">
        <f>IF(StockData[[#This Row],[high]]=_xlfn.MAXIFS(StockData[high],StockData[Date],"&lt;="&amp;StockData[[#This Row],[Date]]),"New High","Repeat")</f>
        <v>Repeat</v>
      </c>
      <c r="K3161" s="27" t="str">
        <f>IF(StockData[[#This Row],[Spread]]&lt;5,"Low",IF(StockData[[#This Row],[Spread]]&lt;=15,"Medium","High"))</f>
        <v>Low</v>
      </c>
      <c r="L3161" s="27" t="str">
        <f>IF(StockData[[#This Row],[Spread]] &gt; AVERAGE(StockData[Spread]) * 1.2, "High", IF(StockData[[#This Row],[Spread]] &lt; AVERAGE(StockData[Spread]) * 0.8, "Low", "Medium"))</f>
        <v>Low</v>
      </c>
      <c r="M3161" s="13">
        <f>(StockData[[#This Row],[close]] - StockData[[#This Row],[open]] )/ StockData[[#This Row],[open]]</f>
        <v>5.6497175141242261E-3</v>
      </c>
      <c r="N3161" s="27">
        <f>IF(StockData[[#This Row],[change%]] &gt; 0.02, 0.9, IF(StockData[[#This Row],[change%]] &lt; -0.02, -0.9, 0))</f>
        <v>0</v>
      </c>
      <c r="O3161" s="27" t="str">
        <f>IF(StockData[[#This Row],[sentiment score]] &gt; 0.5, "Positive", IF(StockData[[#This Row],[sentiment score]] &lt; -0.5, "Negative", "Neutral"))</f>
        <v>Neutral</v>
      </c>
    </row>
    <row r="3162" spans="1:15" x14ac:dyDescent="0.3">
      <c r="A3162" s="1">
        <v>41242</v>
      </c>
      <c r="B3162" s="2">
        <v>33.44</v>
      </c>
      <c r="C3162" s="2">
        <v>34</v>
      </c>
      <c r="D3162" s="2">
        <v>32.869999999999997</v>
      </c>
      <c r="E3162" s="2">
        <v>33.69</v>
      </c>
      <c r="F3162" s="2">
        <v>1103400</v>
      </c>
      <c r="G3162" s="27" t="str">
        <f>TEXT(StockData[[#This Row],[Date]],"dddd")</f>
        <v>Thursday</v>
      </c>
      <c r="H3162" s="27" t="str">
        <f>TEXT(StockData[[#This Row],[Date]],"mmm yyyy")</f>
        <v>Nov 2012</v>
      </c>
      <c r="I3162" s="2">
        <f>StockData[[#This Row],[high]] - StockData[[#This Row],[low]]</f>
        <v>1.1300000000000026</v>
      </c>
      <c r="J3162" s="27" t="str">
        <f>IF(StockData[[#This Row],[high]]=_xlfn.MAXIFS(StockData[high],StockData[Date],"&lt;="&amp;StockData[[#This Row],[Date]]),"New High","Repeat")</f>
        <v>Repeat</v>
      </c>
      <c r="K3162" s="27" t="str">
        <f>IF(StockData[[#This Row],[Spread]]&lt;5,"Low",IF(StockData[[#This Row],[Spread]]&lt;=15,"Medium","High"))</f>
        <v>Low</v>
      </c>
      <c r="L3162" s="27" t="str">
        <f>IF(StockData[[#This Row],[Spread]] &gt; AVERAGE(StockData[Spread]) * 1.2, "High", IF(StockData[[#This Row],[Spread]] &lt; AVERAGE(StockData[Spread]) * 0.8, "Low", "Medium"))</f>
        <v>Low</v>
      </c>
      <c r="M3162" s="13">
        <f>(StockData[[#This Row],[close]] - StockData[[#This Row],[open]] )/ StockData[[#This Row],[open]]</f>
        <v>7.4760765550239243E-3</v>
      </c>
      <c r="N3162" s="27">
        <f>IF(StockData[[#This Row],[change%]] &gt; 0.02, 0.9, IF(StockData[[#This Row],[change%]] &lt; -0.02, -0.9, 0))</f>
        <v>0</v>
      </c>
      <c r="O3162" s="27" t="str">
        <f>IF(StockData[[#This Row],[sentiment score]] &gt; 0.5, "Positive", IF(StockData[[#This Row],[sentiment score]] &lt; -0.5, "Negative", "Neutral"))</f>
        <v>Neutral</v>
      </c>
    </row>
    <row r="3163" spans="1:15" x14ac:dyDescent="0.3">
      <c r="A3163" s="1">
        <v>41241</v>
      </c>
      <c r="B3163" s="2">
        <v>32</v>
      </c>
      <c r="C3163" s="2">
        <v>34.29</v>
      </c>
      <c r="D3163" s="2">
        <v>31.91</v>
      </c>
      <c r="E3163" s="2">
        <v>33.229999999999997</v>
      </c>
      <c r="F3163" s="2">
        <v>1525200</v>
      </c>
      <c r="G3163" s="27" t="str">
        <f>TEXT(StockData[[#This Row],[Date]],"dddd")</f>
        <v>Wednesday</v>
      </c>
      <c r="H3163" s="27" t="str">
        <f>TEXT(StockData[[#This Row],[Date]],"mmm yyyy")</f>
        <v>Nov 2012</v>
      </c>
      <c r="I3163" s="2">
        <f>StockData[[#This Row],[high]] - StockData[[#This Row],[low]]</f>
        <v>2.379999999999999</v>
      </c>
      <c r="J3163" s="27" t="str">
        <f>IF(StockData[[#This Row],[high]]=_xlfn.MAXIFS(StockData[high],StockData[Date],"&lt;="&amp;StockData[[#This Row],[Date]]),"New High","Repeat")</f>
        <v>Repeat</v>
      </c>
      <c r="K3163" s="27" t="str">
        <f>IF(StockData[[#This Row],[Spread]]&lt;5,"Low",IF(StockData[[#This Row],[Spread]]&lt;=15,"Medium","High"))</f>
        <v>Low</v>
      </c>
      <c r="L3163" s="27" t="str">
        <f>IF(StockData[[#This Row],[Spread]] &gt; AVERAGE(StockData[Spread]) * 1.2, "High", IF(StockData[[#This Row],[Spread]] &lt; AVERAGE(StockData[Spread]) * 0.8, "Low", "Medium"))</f>
        <v>Low</v>
      </c>
      <c r="M3163" s="13">
        <f>(StockData[[#This Row],[close]] - StockData[[#This Row],[open]] )/ StockData[[#This Row],[open]]</f>
        <v>3.8437499999999902E-2</v>
      </c>
      <c r="N3163" s="27">
        <f>IF(StockData[[#This Row],[change%]] &gt; 0.02, 0.9, IF(StockData[[#This Row],[change%]] &lt; -0.02, -0.9, 0))</f>
        <v>0.9</v>
      </c>
      <c r="O3163" s="27" t="str">
        <f>IF(StockData[[#This Row],[sentiment score]] &gt; 0.5, "Positive", IF(StockData[[#This Row],[sentiment score]] &lt; -0.5, "Negative", "Neutral"))</f>
        <v>Positive</v>
      </c>
    </row>
    <row r="3164" spans="1:15" x14ac:dyDescent="0.3">
      <c r="A3164" s="1">
        <v>41240</v>
      </c>
      <c r="B3164" s="2">
        <v>32.130000000000003</v>
      </c>
      <c r="C3164" s="2">
        <v>32.659999999999997</v>
      </c>
      <c r="D3164" s="2">
        <v>31.52</v>
      </c>
      <c r="E3164" s="2">
        <v>32.15</v>
      </c>
      <c r="F3164" s="2">
        <v>910800</v>
      </c>
      <c r="G3164" s="27" t="str">
        <f>TEXT(StockData[[#This Row],[Date]],"dddd")</f>
        <v>Tuesday</v>
      </c>
      <c r="H3164" s="27" t="str">
        <f>TEXT(StockData[[#This Row],[Date]],"mmm yyyy")</f>
        <v>Nov 2012</v>
      </c>
      <c r="I3164" s="2">
        <f>StockData[[#This Row],[high]] - StockData[[#This Row],[low]]</f>
        <v>1.139999999999997</v>
      </c>
      <c r="J3164" s="27" t="str">
        <f>IF(StockData[[#This Row],[high]]=_xlfn.MAXIFS(StockData[high],StockData[Date],"&lt;="&amp;StockData[[#This Row],[Date]]),"New High","Repeat")</f>
        <v>Repeat</v>
      </c>
      <c r="K3164" s="27" t="str">
        <f>IF(StockData[[#This Row],[Spread]]&lt;5,"Low",IF(StockData[[#This Row],[Spread]]&lt;=15,"Medium","High"))</f>
        <v>Low</v>
      </c>
      <c r="L3164" s="27" t="str">
        <f>IF(StockData[[#This Row],[Spread]] &gt; AVERAGE(StockData[Spread]) * 1.2, "High", IF(StockData[[#This Row],[Spread]] &lt; AVERAGE(StockData[Spread]) * 0.8, "Low", "Medium"))</f>
        <v>Low</v>
      </c>
      <c r="M3164" s="13">
        <f>(StockData[[#This Row],[close]] - StockData[[#This Row],[open]] )/ StockData[[#This Row],[open]]</f>
        <v>6.2247121070638093E-4</v>
      </c>
      <c r="N3164" s="27">
        <f>IF(StockData[[#This Row],[change%]] &gt; 0.02, 0.9, IF(StockData[[#This Row],[change%]] &lt; -0.02, -0.9, 0))</f>
        <v>0</v>
      </c>
      <c r="O3164" s="27" t="str">
        <f>IF(StockData[[#This Row],[sentiment score]] &gt; 0.5, "Positive", IF(StockData[[#This Row],[sentiment score]] &lt; -0.5, "Negative", "Neutral"))</f>
        <v>Neutral</v>
      </c>
    </row>
    <row r="3165" spans="1:15" x14ac:dyDescent="0.3">
      <c r="A3165" s="1">
        <v>41239</v>
      </c>
      <c r="B3165" s="2">
        <v>32.1</v>
      </c>
      <c r="C3165" s="2">
        <v>32.299999999999997</v>
      </c>
      <c r="D3165" s="2">
        <v>31.62</v>
      </c>
      <c r="E3165" s="2">
        <v>32.270000000000003</v>
      </c>
      <c r="F3165" s="2">
        <v>495800</v>
      </c>
      <c r="G3165" s="27" t="str">
        <f>TEXT(StockData[[#This Row],[Date]],"dddd")</f>
        <v>Monday</v>
      </c>
      <c r="H3165" s="27" t="str">
        <f>TEXT(StockData[[#This Row],[Date]],"mmm yyyy")</f>
        <v>Nov 2012</v>
      </c>
      <c r="I3165" s="2">
        <f>StockData[[#This Row],[high]] - StockData[[#This Row],[low]]</f>
        <v>0.67999999999999616</v>
      </c>
      <c r="J3165" s="27" t="str">
        <f>IF(StockData[[#This Row],[high]]=_xlfn.MAXIFS(StockData[high],StockData[Date],"&lt;="&amp;StockData[[#This Row],[Date]]),"New High","Repeat")</f>
        <v>Repeat</v>
      </c>
      <c r="K3165" s="27" t="str">
        <f>IF(StockData[[#This Row],[Spread]]&lt;5,"Low",IF(StockData[[#This Row],[Spread]]&lt;=15,"Medium","High"))</f>
        <v>Low</v>
      </c>
      <c r="L3165" s="27" t="str">
        <f>IF(StockData[[#This Row],[Spread]] &gt; AVERAGE(StockData[Spread]) * 1.2, "High", IF(StockData[[#This Row],[Spread]] &lt; AVERAGE(StockData[Spread]) * 0.8, "Low", "Medium"))</f>
        <v>Low</v>
      </c>
      <c r="M3165" s="13">
        <f>(StockData[[#This Row],[close]] - StockData[[#This Row],[open]] )/ StockData[[#This Row],[open]]</f>
        <v>5.2959501557632927E-3</v>
      </c>
      <c r="N3165" s="27">
        <f>IF(StockData[[#This Row],[change%]] &gt; 0.02, 0.9, IF(StockData[[#This Row],[change%]] &lt; -0.02, -0.9, 0))</f>
        <v>0</v>
      </c>
      <c r="O3165" s="27" t="str">
        <f>IF(StockData[[#This Row],[sentiment score]] &gt; 0.5, "Positive", IF(StockData[[#This Row],[sentiment score]] &lt; -0.5, "Negative", "Neutral"))</f>
        <v>Neutral</v>
      </c>
    </row>
    <row r="3166" spans="1:15" x14ac:dyDescent="0.3">
      <c r="A3166" s="1">
        <v>41236</v>
      </c>
      <c r="B3166" s="2">
        <v>32.6</v>
      </c>
      <c r="C3166" s="2">
        <v>32.83</v>
      </c>
      <c r="D3166" s="2">
        <v>31.7</v>
      </c>
      <c r="E3166" s="2">
        <v>32.130000000000003</v>
      </c>
      <c r="F3166" s="2">
        <v>430300</v>
      </c>
      <c r="G3166" s="27" t="str">
        <f>TEXT(StockData[[#This Row],[Date]],"dddd")</f>
        <v>Friday</v>
      </c>
      <c r="H3166" s="27" t="str">
        <f>TEXT(StockData[[#This Row],[Date]],"mmm yyyy")</f>
        <v>Nov 2012</v>
      </c>
      <c r="I3166" s="2">
        <f>StockData[[#This Row],[high]] - StockData[[#This Row],[low]]</f>
        <v>1.129999999999999</v>
      </c>
      <c r="J3166" s="27" t="str">
        <f>IF(StockData[[#This Row],[high]]=_xlfn.MAXIFS(StockData[high],StockData[Date],"&lt;="&amp;StockData[[#This Row],[Date]]),"New High","Repeat")</f>
        <v>Repeat</v>
      </c>
      <c r="K3166" s="27" t="str">
        <f>IF(StockData[[#This Row],[Spread]]&lt;5,"Low",IF(StockData[[#This Row],[Spread]]&lt;=15,"Medium","High"))</f>
        <v>Low</v>
      </c>
      <c r="L3166" s="27" t="str">
        <f>IF(StockData[[#This Row],[Spread]] &gt; AVERAGE(StockData[Spread]) * 1.2, "High", IF(StockData[[#This Row],[Spread]] &lt; AVERAGE(StockData[Spread]) * 0.8, "Low", "Medium"))</f>
        <v>Low</v>
      </c>
      <c r="M3166" s="13">
        <f>(StockData[[#This Row],[close]] - StockData[[#This Row],[open]] )/ StockData[[#This Row],[open]]</f>
        <v>-1.4417177914110395E-2</v>
      </c>
      <c r="N3166" s="27">
        <f>IF(StockData[[#This Row],[change%]] &gt; 0.02, 0.9, IF(StockData[[#This Row],[change%]] &lt; -0.02, -0.9, 0))</f>
        <v>0</v>
      </c>
      <c r="O3166" s="27" t="str">
        <f>IF(StockData[[#This Row],[sentiment score]] &gt; 0.5, "Positive", IF(StockData[[#This Row],[sentiment score]] &lt; -0.5, "Negative", "Neutral"))</f>
        <v>Neutral</v>
      </c>
    </row>
    <row r="3167" spans="1:15" x14ac:dyDescent="0.3">
      <c r="A3167" s="1">
        <v>41234</v>
      </c>
      <c r="B3167" s="2">
        <v>32.61</v>
      </c>
      <c r="C3167" s="2">
        <v>33.47</v>
      </c>
      <c r="D3167" s="2">
        <v>32.286000000000001</v>
      </c>
      <c r="E3167" s="2">
        <v>32.47</v>
      </c>
      <c r="F3167" s="2">
        <v>963200</v>
      </c>
      <c r="G3167" s="27" t="str">
        <f>TEXT(StockData[[#This Row],[Date]],"dddd")</f>
        <v>Wednesday</v>
      </c>
      <c r="H3167" s="27" t="str">
        <f>TEXT(StockData[[#This Row],[Date]],"mmm yyyy")</f>
        <v>Nov 2012</v>
      </c>
      <c r="I3167" s="2">
        <f>StockData[[#This Row],[high]] - StockData[[#This Row],[low]]</f>
        <v>1.1839999999999975</v>
      </c>
      <c r="J3167" s="27" t="str">
        <f>IF(StockData[[#This Row],[high]]=_xlfn.MAXIFS(StockData[high],StockData[Date],"&lt;="&amp;StockData[[#This Row],[Date]]),"New High","Repeat")</f>
        <v>Repeat</v>
      </c>
      <c r="K3167" s="27" t="str">
        <f>IF(StockData[[#This Row],[Spread]]&lt;5,"Low",IF(StockData[[#This Row],[Spread]]&lt;=15,"Medium","High"))</f>
        <v>Low</v>
      </c>
      <c r="L3167" s="27" t="str">
        <f>IF(StockData[[#This Row],[Spread]] &gt; AVERAGE(StockData[Spread]) * 1.2, "High", IF(StockData[[#This Row],[Spread]] &lt; AVERAGE(StockData[Spread]) * 0.8, "Low", "Medium"))</f>
        <v>Low</v>
      </c>
      <c r="M3167" s="13">
        <f>(StockData[[#This Row],[close]] - StockData[[#This Row],[open]] )/ StockData[[#This Row],[open]]</f>
        <v>-4.293161606869076E-3</v>
      </c>
      <c r="N3167" s="27">
        <f>IF(StockData[[#This Row],[change%]] &gt; 0.02, 0.9, IF(StockData[[#This Row],[change%]] &lt; -0.02, -0.9, 0))</f>
        <v>0</v>
      </c>
      <c r="O3167" s="27" t="str">
        <f>IF(StockData[[#This Row],[sentiment score]] &gt; 0.5, "Positive", IF(StockData[[#This Row],[sentiment score]] &lt; -0.5, "Negative", "Neutral"))</f>
        <v>Neutral</v>
      </c>
    </row>
    <row r="3168" spans="1:15" x14ac:dyDescent="0.3">
      <c r="A3168" s="1">
        <v>41233</v>
      </c>
      <c r="B3168" s="2">
        <v>32.799999999999997</v>
      </c>
      <c r="C3168" s="2">
        <v>33.1</v>
      </c>
      <c r="D3168" s="2">
        <v>31.91</v>
      </c>
      <c r="E3168" s="2">
        <v>33</v>
      </c>
      <c r="F3168" s="2">
        <v>922500</v>
      </c>
      <c r="G3168" s="27" t="str">
        <f>TEXT(StockData[[#This Row],[Date]],"dddd")</f>
        <v>Tuesday</v>
      </c>
      <c r="H3168" s="27" t="str">
        <f>TEXT(StockData[[#This Row],[Date]],"mmm yyyy")</f>
        <v>Nov 2012</v>
      </c>
      <c r="I3168" s="2">
        <f>StockData[[#This Row],[high]] - StockData[[#This Row],[low]]</f>
        <v>1.1900000000000013</v>
      </c>
      <c r="J3168" s="27" t="str">
        <f>IF(StockData[[#This Row],[high]]=_xlfn.MAXIFS(StockData[high],StockData[Date],"&lt;="&amp;StockData[[#This Row],[Date]]),"New High","Repeat")</f>
        <v>Repeat</v>
      </c>
      <c r="K3168" s="27" t="str">
        <f>IF(StockData[[#This Row],[Spread]]&lt;5,"Low",IF(StockData[[#This Row],[Spread]]&lt;=15,"Medium","High"))</f>
        <v>Low</v>
      </c>
      <c r="L3168" s="27" t="str">
        <f>IF(StockData[[#This Row],[Spread]] &gt; AVERAGE(StockData[Spread]) * 1.2, "High", IF(StockData[[#This Row],[Spread]] &lt; AVERAGE(StockData[Spread]) * 0.8, "Low", "Medium"))</f>
        <v>Low</v>
      </c>
      <c r="M3168" s="13">
        <f>(StockData[[#This Row],[close]] - StockData[[#This Row],[open]] )/ StockData[[#This Row],[open]]</f>
        <v>6.097560975609843E-3</v>
      </c>
      <c r="N3168" s="27">
        <f>IF(StockData[[#This Row],[change%]] &gt; 0.02, 0.9, IF(StockData[[#This Row],[change%]] &lt; -0.02, -0.9, 0))</f>
        <v>0</v>
      </c>
      <c r="O3168" s="27" t="str">
        <f>IF(StockData[[#This Row],[sentiment score]] &gt; 0.5, "Positive", IF(StockData[[#This Row],[sentiment score]] &lt; -0.5, "Negative", "Neutral"))</f>
        <v>Neutral</v>
      </c>
    </row>
    <row r="3169" spans="1:15" x14ac:dyDescent="0.3">
      <c r="A3169" s="1">
        <v>41232</v>
      </c>
      <c r="B3169" s="2">
        <v>32.07</v>
      </c>
      <c r="C3169" s="2">
        <v>33.25</v>
      </c>
      <c r="D3169" s="2">
        <v>31.84</v>
      </c>
      <c r="E3169" s="2">
        <v>32.92</v>
      </c>
      <c r="F3169" s="2">
        <v>1392400</v>
      </c>
      <c r="G3169" s="27" t="str">
        <f>TEXT(StockData[[#This Row],[Date]],"dddd")</f>
        <v>Monday</v>
      </c>
      <c r="H3169" s="27" t="str">
        <f>TEXT(StockData[[#This Row],[Date]],"mmm yyyy")</f>
        <v>Nov 2012</v>
      </c>
      <c r="I3169" s="2">
        <f>StockData[[#This Row],[high]] - StockData[[#This Row],[low]]</f>
        <v>1.4100000000000001</v>
      </c>
      <c r="J3169" s="27" t="str">
        <f>IF(StockData[[#This Row],[high]]=_xlfn.MAXIFS(StockData[high],StockData[Date],"&lt;="&amp;StockData[[#This Row],[Date]]),"New High","Repeat")</f>
        <v>Repeat</v>
      </c>
      <c r="K3169" s="27" t="str">
        <f>IF(StockData[[#This Row],[Spread]]&lt;5,"Low",IF(StockData[[#This Row],[Spread]]&lt;=15,"Medium","High"))</f>
        <v>Low</v>
      </c>
      <c r="L3169" s="27" t="str">
        <f>IF(StockData[[#This Row],[Spread]] &gt; AVERAGE(StockData[Spread]) * 1.2, "High", IF(StockData[[#This Row],[Spread]] &lt; AVERAGE(StockData[Spread]) * 0.8, "Low", "Medium"))</f>
        <v>Low</v>
      </c>
      <c r="M3169" s="13">
        <f>(StockData[[#This Row],[close]] - StockData[[#This Row],[open]] )/ StockData[[#This Row],[open]]</f>
        <v>2.6504521359526082E-2</v>
      </c>
      <c r="N3169" s="27">
        <f>IF(StockData[[#This Row],[change%]] &gt; 0.02, 0.9, IF(StockData[[#This Row],[change%]] &lt; -0.02, -0.9, 0))</f>
        <v>0.9</v>
      </c>
      <c r="O3169" s="27" t="str">
        <f>IF(StockData[[#This Row],[sentiment score]] &gt; 0.5, "Positive", IF(StockData[[#This Row],[sentiment score]] &lt; -0.5, "Negative", "Neutral"))</f>
        <v>Positive</v>
      </c>
    </row>
    <row r="3170" spans="1:15" x14ac:dyDescent="0.3">
      <c r="A3170" s="1">
        <v>41229</v>
      </c>
      <c r="B3170" s="2">
        <v>31.15</v>
      </c>
      <c r="C3170" s="2">
        <v>32</v>
      </c>
      <c r="D3170" s="2">
        <v>30.5901</v>
      </c>
      <c r="E3170" s="2">
        <v>31.8399</v>
      </c>
      <c r="F3170" s="2">
        <v>908700</v>
      </c>
      <c r="G3170" s="27" t="str">
        <f>TEXT(StockData[[#This Row],[Date]],"dddd")</f>
        <v>Friday</v>
      </c>
      <c r="H3170" s="27" t="str">
        <f>TEXT(StockData[[#This Row],[Date]],"mmm yyyy")</f>
        <v>Nov 2012</v>
      </c>
      <c r="I3170" s="2">
        <f>StockData[[#This Row],[high]] - StockData[[#This Row],[low]]</f>
        <v>1.4099000000000004</v>
      </c>
      <c r="J3170" s="27" t="str">
        <f>IF(StockData[[#This Row],[high]]=_xlfn.MAXIFS(StockData[high],StockData[Date],"&lt;="&amp;StockData[[#This Row],[Date]]),"New High","Repeat")</f>
        <v>Repeat</v>
      </c>
      <c r="K3170" s="27" t="str">
        <f>IF(StockData[[#This Row],[Spread]]&lt;5,"Low",IF(StockData[[#This Row],[Spread]]&lt;=15,"Medium","High"))</f>
        <v>Low</v>
      </c>
      <c r="L3170" s="27" t="str">
        <f>IF(StockData[[#This Row],[Spread]] &gt; AVERAGE(StockData[Spread]) * 1.2, "High", IF(StockData[[#This Row],[Spread]] &lt; AVERAGE(StockData[Spread]) * 0.8, "Low", "Medium"))</f>
        <v>Low</v>
      </c>
      <c r="M3170" s="13">
        <f>(StockData[[#This Row],[close]] - StockData[[#This Row],[open]] )/ StockData[[#This Row],[open]]</f>
        <v>2.2147672552166982E-2</v>
      </c>
      <c r="N3170" s="27">
        <f>IF(StockData[[#This Row],[change%]] &gt; 0.02, 0.9, IF(StockData[[#This Row],[change%]] &lt; -0.02, -0.9, 0))</f>
        <v>0.9</v>
      </c>
      <c r="O3170" s="27" t="str">
        <f>IF(StockData[[#This Row],[sentiment score]] &gt; 0.5, "Positive", IF(StockData[[#This Row],[sentiment score]] &lt; -0.5, "Negative", "Neutral"))</f>
        <v>Positive</v>
      </c>
    </row>
    <row r="3171" spans="1:15" x14ac:dyDescent="0.3">
      <c r="A3171" s="1">
        <v>41228</v>
      </c>
      <c r="B3171" s="2">
        <v>31.3</v>
      </c>
      <c r="C3171" s="2">
        <v>31.44</v>
      </c>
      <c r="D3171" s="2">
        <v>30.5</v>
      </c>
      <c r="E3171" s="2">
        <v>30.82</v>
      </c>
      <c r="F3171" s="2">
        <v>984000</v>
      </c>
      <c r="G3171" s="27" t="str">
        <f>TEXT(StockData[[#This Row],[Date]],"dddd")</f>
        <v>Thursday</v>
      </c>
      <c r="H3171" s="27" t="str">
        <f>TEXT(StockData[[#This Row],[Date]],"mmm yyyy")</f>
        <v>Nov 2012</v>
      </c>
      <c r="I3171" s="2">
        <f>StockData[[#This Row],[high]] - StockData[[#This Row],[low]]</f>
        <v>0.94000000000000128</v>
      </c>
      <c r="J3171" s="27" t="str">
        <f>IF(StockData[[#This Row],[high]]=_xlfn.MAXIFS(StockData[high],StockData[Date],"&lt;="&amp;StockData[[#This Row],[Date]]),"New High","Repeat")</f>
        <v>Repeat</v>
      </c>
      <c r="K3171" s="27" t="str">
        <f>IF(StockData[[#This Row],[Spread]]&lt;5,"Low",IF(StockData[[#This Row],[Spread]]&lt;=15,"Medium","High"))</f>
        <v>Low</v>
      </c>
      <c r="L3171" s="27" t="str">
        <f>IF(StockData[[#This Row],[Spread]] &gt; AVERAGE(StockData[Spread]) * 1.2, "High", IF(StockData[[#This Row],[Spread]] &lt; AVERAGE(StockData[Spread]) * 0.8, "Low", "Medium"))</f>
        <v>Low</v>
      </c>
      <c r="M3171" s="13">
        <f>(StockData[[#This Row],[close]] - StockData[[#This Row],[open]] )/ StockData[[#This Row],[open]]</f>
        <v>-1.5335463258785955E-2</v>
      </c>
      <c r="N3171" s="27">
        <f>IF(StockData[[#This Row],[change%]] &gt; 0.02, 0.9, IF(StockData[[#This Row],[change%]] &lt; -0.02, -0.9, 0))</f>
        <v>0</v>
      </c>
      <c r="O3171" s="27" t="str">
        <f>IF(StockData[[#This Row],[sentiment score]] &gt; 0.5, "Positive", IF(StockData[[#This Row],[sentiment score]] &lt; -0.5, "Negative", "Neutral"))</f>
        <v>Neutral</v>
      </c>
    </row>
    <row r="3172" spans="1:15" x14ac:dyDescent="0.3">
      <c r="A3172" s="1">
        <v>41227</v>
      </c>
      <c r="B3172" s="2">
        <v>31.96</v>
      </c>
      <c r="C3172" s="2">
        <v>32.119999999999997</v>
      </c>
      <c r="D3172" s="2">
        <v>31.204000000000001</v>
      </c>
      <c r="E3172" s="2">
        <v>31.38</v>
      </c>
      <c r="F3172" s="2">
        <v>871300</v>
      </c>
      <c r="G3172" s="27" t="str">
        <f>TEXT(StockData[[#This Row],[Date]],"dddd")</f>
        <v>Wednesday</v>
      </c>
      <c r="H3172" s="27" t="str">
        <f>TEXT(StockData[[#This Row],[Date]],"mmm yyyy")</f>
        <v>Nov 2012</v>
      </c>
      <c r="I3172" s="2">
        <f>StockData[[#This Row],[high]] - StockData[[#This Row],[low]]</f>
        <v>0.91599999999999682</v>
      </c>
      <c r="J3172" s="27" t="str">
        <f>IF(StockData[[#This Row],[high]]=_xlfn.MAXIFS(StockData[high],StockData[Date],"&lt;="&amp;StockData[[#This Row],[Date]]),"New High","Repeat")</f>
        <v>Repeat</v>
      </c>
      <c r="K3172" s="27" t="str">
        <f>IF(StockData[[#This Row],[Spread]]&lt;5,"Low",IF(StockData[[#This Row],[Spread]]&lt;=15,"Medium","High"))</f>
        <v>Low</v>
      </c>
      <c r="L3172" s="27" t="str">
        <f>IF(StockData[[#This Row],[Spread]] &gt; AVERAGE(StockData[Spread]) * 1.2, "High", IF(StockData[[#This Row],[Spread]] &lt; AVERAGE(StockData[Spread]) * 0.8, "Low", "Medium"))</f>
        <v>Low</v>
      </c>
      <c r="M3172" s="13">
        <f>(StockData[[#This Row],[close]] - StockData[[#This Row],[open]] )/ StockData[[#This Row],[open]]</f>
        <v>-1.8147684605757254E-2</v>
      </c>
      <c r="N3172" s="27">
        <f>IF(StockData[[#This Row],[change%]] &gt; 0.02, 0.9, IF(StockData[[#This Row],[change%]] &lt; -0.02, -0.9, 0))</f>
        <v>0</v>
      </c>
      <c r="O3172" s="27" t="str">
        <f>IF(StockData[[#This Row],[sentiment score]] &gt; 0.5, "Positive", IF(StockData[[#This Row],[sentiment score]] &lt; -0.5, "Negative", "Neutral"))</f>
        <v>Neutral</v>
      </c>
    </row>
    <row r="3173" spans="1:15" x14ac:dyDescent="0.3">
      <c r="A3173" s="1">
        <v>41226</v>
      </c>
      <c r="B3173" s="2">
        <v>31.29</v>
      </c>
      <c r="C3173" s="2">
        <v>32</v>
      </c>
      <c r="D3173" s="2">
        <v>30.72</v>
      </c>
      <c r="E3173" s="2">
        <v>31.6143</v>
      </c>
      <c r="F3173" s="2">
        <v>998300</v>
      </c>
      <c r="G3173" s="27" t="str">
        <f>TEXT(StockData[[#This Row],[Date]],"dddd")</f>
        <v>Tuesday</v>
      </c>
      <c r="H3173" s="27" t="str">
        <f>TEXT(StockData[[#This Row],[Date]],"mmm yyyy")</f>
        <v>Nov 2012</v>
      </c>
      <c r="I3173" s="2">
        <f>StockData[[#This Row],[high]] - StockData[[#This Row],[low]]</f>
        <v>1.2800000000000011</v>
      </c>
      <c r="J3173" s="27" t="str">
        <f>IF(StockData[[#This Row],[high]]=_xlfn.MAXIFS(StockData[high],StockData[Date],"&lt;="&amp;StockData[[#This Row],[Date]]),"New High","Repeat")</f>
        <v>Repeat</v>
      </c>
      <c r="K3173" s="27" t="str">
        <f>IF(StockData[[#This Row],[Spread]]&lt;5,"Low",IF(StockData[[#This Row],[Spread]]&lt;=15,"Medium","High"))</f>
        <v>Low</v>
      </c>
      <c r="L3173" s="27" t="str">
        <f>IF(StockData[[#This Row],[Spread]] &gt; AVERAGE(StockData[Spread]) * 1.2, "High", IF(StockData[[#This Row],[Spread]] &lt; AVERAGE(StockData[Spread]) * 0.8, "Low", "Medium"))</f>
        <v>Low</v>
      </c>
      <c r="M3173" s="13">
        <f>(StockData[[#This Row],[close]] - StockData[[#This Row],[open]] )/ StockData[[#This Row],[open]]</f>
        <v>1.0364333652924287E-2</v>
      </c>
      <c r="N3173" s="27">
        <f>IF(StockData[[#This Row],[change%]] &gt; 0.02, 0.9, IF(StockData[[#This Row],[change%]] &lt; -0.02, -0.9, 0))</f>
        <v>0</v>
      </c>
      <c r="O3173" s="27" t="str">
        <f>IF(StockData[[#This Row],[sentiment score]] &gt; 0.5, "Positive", IF(StockData[[#This Row],[sentiment score]] &lt; -0.5, "Negative", "Neutral"))</f>
        <v>Neutral</v>
      </c>
    </row>
    <row r="3174" spans="1:15" x14ac:dyDescent="0.3">
      <c r="A3174" s="1">
        <v>41225</v>
      </c>
      <c r="B3174" s="2">
        <v>30.29</v>
      </c>
      <c r="C3174" s="2">
        <v>31.42</v>
      </c>
      <c r="D3174" s="2">
        <v>30.16</v>
      </c>
      <c r="E3174" s="2">
        <v>31.07</v>
      </c>
      <c r="F3174" s="2">
        <v>555900</v>
      </c>
      <c r="G3174" s="27" t="str">
        <f>TEXT(StockData[[#This Row],[Date]],"dddd")</f>
        <v>Monday</v>
      </c>
      <c r="H3174" s="27" t="str">
        <f>TEXT(StockData[[#This Row],[Date]],"mmm yyyy")</f>
        <v>Nov 2012</v>
      </c>
      <c r="I3174" s="2">
        <f>StockData[[#This Row],[high]] - StockData[[#This Row],[low]]</f>
        <v>1.2600000000000016</v>
      </c>
      <c r="J3174" s="27" t="str">
        <f>IF(StockData[[#This Row],[high]]=_xlfn.MAXIFS(StockData[high],StockData[Date],"&lt;="&amp;StockData[[#This Row],[Date]]),"New High","Repeat")</f>
        <v>Repeat</v>
      </c>
      <c r="K3174" s="27" t="str">
        <f>IF(StockData[[#This Row],[Spread]]&lt;5,"Low",IF(StockData[[#This Row],[Spread]]&lt;=15,"Medium","High"))</f>
        <v>Low</v>
      </c>
      <c r="L3174" s="27" t="str">
        <f>IF(StockData[[#This Row],[Spread]] &gt; AVERAGE(StockData[Spread]) * 1.2, "High", IF(StockData[[#This Row],[Spread]] &lt; AVERAGE(StockData[Spread]) * 0.8, "Low", "Medium"))</f>
        <v>Low</v>
      </c>
      <c r="M3174" s="13">
        <f>(StockData[[#This Row],[close]] - StockData[[#This Row],[open]] )/ StockData[[#This Row],[open]]</f>
        <v>2.5751072961373429E-2</v>
      </c>
      <c r="N3174" s="27">
        <f>IF(StockData[[#This Row],[change%]] &gt; 0.02, 0.9, IF(StockData[[#This Row],[change%]] &lt; -0.02, -0.9, 0))</f>
        <v>0.9</v>
      </c>
      <c r="O3174" s="27" t="str">
        <f>IF(StockData[[#This Row],[sentiment score]] &gt; 0.5, "Positive", IF(StockData[[#This Row],[sentiment score]] &lt; -0.5, "Negative", "Neutral"))</f>
        <v>Positive</v>
      </c>
    </row>
    <row r="3175" spans="1:15" x14ac:dyDescent="0.3">
      <c r="A3175" s="1">
        <v>41222</v>
      </c>
      <c r="B3175" s="2">
        <v>30.6</v>
      </c>
      <c r="C3175" s="2">
        <v>30.93</v>
      </c>
      <c r="D3175" s="2">
        <v>29.85</v>
      </c>
      <c r="E3175" s="2">
        <v>30.32</v>
      </c>
      <c r="F3175" s="2">
        <v>863000</v>
      </c>
      <c r="G3175" s="27" t="str">
        <f>TEXT(StockData[[#This Row],[Date]],"dddd")</f>
        <v>Friday</v>
      </c>
      <c r="H3175" s="27" t="str">
        <f>TEXT(StockData[[#This Row],[Date]],"mmm yyyy")</f>
        <v>Nov 2012</v>
      </c>
      <c r="I3175" s="2">
        <f>StockData[[#This Row],[high]] - StockData[[#This Row],[low]]</f>
        <v>1.0799999999999983</v>
      </c>
      <c r="J3175" s="27" t="str">
        <f>IF(StockData[[#This Row],[high]]=_xlfn.MAXIFS(StockData[high],StockData[Date],"&lt;="&amp;StockData[[#This Row],[Date]]),"New High","Repeat")</f>
        <v>Repeat</v>
      </c>
      <c r="K3175" s="27" t="str">
        <f>IF(StockData[[#This Row],[Spread]]&lt;5,"Low",IF(StockData[[#This Row],[Spread]]&lt;=15,"Medium","High"))</f>
        <v>Low</v>
      </c>
      <c r="L3175" s="27" t="str">
        <f>IF(StockData[[#This Row],[Spread]] &gt; AVERAGE(StockData[Spread]) * 1.2, "High", IF(StockData[[#This Row],[Spread]] &lt; AVERAGE(StockData[Spread]) * 0.8, "Low", "Medium"))</f>
        <v>Low</v>
      </c>
      <c r="M3175" s="13">
        <f>(StockData[[#This Row],[close]] - StockData[[#This Row],[open]] )/ StockData[[#This Row],[open]]</f>
        <v>-9.1503267973856578E-3</v>
      </c>
      <c r="N3175" s="27">
        <f>IF(StockData[[#This Row],[change%]] &gt; 0.02, 0.9, IF(StockData[[#This Row],[change%]] &lt; -0.02, -0.9, 0))</f>
        <v>0</v>
      </c>
      <c r="O3175" s="27" t="str">
        <f>IF(StockData[[#This Row],[sentiment score]] &gt; 0.5, "Positive", IF(StockData[[#This Row],[sentiment score]] &lt; -0.5, "Negative", "Neutral"))</f>
        <v>Neutral</v>
      </c>
    </row>
    <row r="3176" spans="1:15" x14ac:dyDescent="0.3">
      <c r="A3176" s="1">
        <v>41221</v>
      </c>
      <c r="B3176" s="2">
        <v>31.01</v>
      </c>
      <c r="C3176" s="2">
        <v>31.88</v>
      </c>
      <c r="D3176" s="2">
        <v>30.94</v>
      </c>
      <c r="E3176" s="2">
        <v>31.31</v>
      </c>
      <c r="F3176" s="2">
        <v>1274000</v>
      </c>
      <c r="G3176" s="27" t="str">
        <f>TEXT(StockData[[#This Row],[Date]],"dddd")</f>
        <v>Thursday</v>
      </c>
      <c r="H3176" s="27" t="str">
        <f>TEXT(StockData[[#This Row],[Date]],"mmm yyyy")</f>
        <v>Nov 2012</v>
      </c>
      <c r="I3176" s="2">
        <f>StockData[[#This Row],[high]] - StockData[[#This Row],[low]]</f>
        <v>0.93999999999999773</v>
      </c>
      <c r="J3176" s="27" t="str">
        <f>IF(StockData[[#This Row],[high]]=_xlfn.MAXIFS(StockData[high],StockData[Date],"&lt;="&amp;StockData[[#This Row],[Date]]),"New High","Repeat")</f>
        <v>Repeat</v>
      </c>
      <c r="K3176" s="27" t="str">
        <f>IF(StockData[[#This Row],[Spread]]&lt;5,"Low",IF(StockData[[#This Row],[Spread]]&lt;=15,"Medium","High"))</f>
        <v>Low</v>
      </c>
      <c r="L3176" s="27" t="str">
        <f>IF(StockData[[#This Row],[Spread]] &gt; AVERAGE(StockData[Spread]) * 1.2, "High", IF(StockData[[#This Row],[Spread]] &lt; AVERAGE(StockData[Spread]) * 0.8, "Low", "Medium"))</f>
        <v>Low</v>
      </c>
      <c r="M3176" s="13">
        <f>(StockData[[#This Row],[close]] - StockData[[#This Row],[open]] )/ StockData[[#This Row],[open]]</f>
        <v>9.6742986133504395E-3</v>
      </c>
      <c r="N3176" s="27">
        <f>IF(StockData[[#This Row],[change%]] &gt; 0.02, 0.9, IF(StockData[[#This Row],[change%]] &lt; -0.02, -0.9, 0))</f>
        <v>0</v>
      </c>
      <c r="O3176" s="27" t="str">
        <f>IF(StockData[[#This Row],[sentiment score]] &gt; 0.5, "Positive", IF(StockData[[#This Row],[sentiment score]] &lt; -0.5, "Negative", "Neutral"))</f>
        <v>Neutral</v>
      </c>
    </row>
    <row r="3177" spans="1:15" x14ac:dyDescent="0.3">
      <c r="A3177" s="1">
        <v>41220</v>
      </c>
      <c r="B3177" s="2">
        <v>31</v>
      </c>
      <c r="C3177" s="2">
        <v>32.049999999999997</v>
      </c>
      <c r="D3177" s="2">
        <v>30.81</v>
      </c>
      <c r="E3177" s="2">
        <v>31.54</v>
      </c>
      <c r="F3177" s="2">
        <v>1714500</v>
      </c>
      <c r="G3177" s="27" t="str">
        <f>TEXT(StockData[[#This Row],[Date]],"dddd")</f>
        <v>Wednesday</v>
      </c>
      <c r="H3177" s="27" t="str">
        <f>TEXT(StockData[[#This Row],[Date]],"mmm yyyy")</f>
        <v>Nov 2012</v>
      </c>
      <c r="I3177" s="2">
        <f>StockData[[#This Row],[high]] - StockData[[#This Row],[low]]</f>
        <v>1.2399999999999984</v>
      </c>
      <c r="J3177" s="27" t="str">
        <f>IF(StockData[[#This Row],[high]]=_xlfn.MAXIFS(StockData[high],StockData[Date],"&lt;="&amp;StockData[[#This Row],[Date]]),"New High","Repeat")</f>
        <v>Repeat</v>
      </c>
      <c r="K3177" s="27" t="str">
        <f>IF(StockData[[#This Row],[Spread]]&lt;5,"Low",IF(StockData[[#This Row],[Spread]]&lt;=15,"Medium","High"))</f>
        <v>Low</v>
      </c>
      <c r="L3177" s="27" t="str">
        <f>IF(StockData[[#This Row],[Spread]] &gt; AVERAGE(StockData[Spread]) * 1.2, "High", IF(StockData[[#This Row],[Spread]] &lt; AVERAGE(StockData[Spread]) * 0.8, "Low", "Medium"))</f>
        <v>Low</v>
      </c>
      <c r="M3177" s="13">
        <f>(StockData[[#This Row],[close]] - StockData[[#This Row],[open]] )/ StockData[[#This Row],[open]]</f>
        <v>1.7419354838709648E-2</v>
      </c>
      <c r="N3177" s="27">
        <f>IF(StockData[[#This Row],[change%]] &gt; 0.02, 0.9, IF(StockData[[#This Row],[change%]] &lt; -0.02, -0.9, 0))</f>
        <v>0</v>
      </c>
      <c r="O3177" s="27" t="str">
        <f>IF(StockData[[#This Row],[sentiment score]] &gt; 0.5, "Positive", IF(StockData[[#This Row],[sentiment score]] &lt; -0.5, "Negative", "Neutral"))</f>
        <v>Neutral</v>
      </c>
    </row>
    <row r="3178" spans="1:15" x14ac:dyDescent="0.3">
      <c r="A3178" s="1">
        <v>41219</v>
      </c>
      <c r="B3178" s="2">
        <v>30.61</v>
      </c>
      <c r="C3178" s="2">
        <v>31.2</v>
      </c>
      <c r="D3178" s="2">
        <v>29.95</v>
      </c>
      <c r="E3178" s="2">
        <v>31.15</v>
      </c>
      <c r="F3178" s="2">
        <v>2324000</v>
      </c>
      <c r="G3178" s="27" t="str">
        <f>TEXT(StockData[[#This Row],[Date]],"dddd")</f>
        <v>Tuesday</v>
      </c>
      <c r="H3178" s="27" t="str">
        <f>TEXT(StockData[[#This Row],[Date]],"mmm yyyy")</f>
        <v>Nov 2012</v>
      </c>
      <c r="I3178" s="2">
        <f>StockData[[#This Row],[high]] - StockData[[#This Row],[low]]</f>
        <v>1.25</v>
      </c>
      <c r="J3178" s="27" t="str">
        <f>IF(StockData[[#This Row],[high]]=_xlfn.MAXIFS(StockData[high],StockData[Date],"&lt;="&amp;StockData[[#This Row],[Date]]),"New High","Repeat")</f>
        <v>Repeat</v>
      </c>
      <c r="K3178" s="27" t="str">
        <f>IF(StockData[[#This Row],[Spread]]&lt;5,"Low",IF(StockData[[#This Row],[Spread]]&lt;=15,"Medium","High"))</f>
        <v>Low</v>
      </c>
      <c r="L3178" s="27" t="str">
        <f>IF(StockData[[#This Row],[Spread]] &gt; AVERAGE(StockData[Spread]) * 1.2, "High", IF(StockData[[#This Row],[Spread]] &lt; AVERAGE(StockData[Spread]) * 0.8, "Low", "Medium"))</f>
        <v>Low</v>
      </c>
      <c r="M3178" s="13">
        <f>(StockData[[#This Row],[close]] - StockData[[#This Row],[open]] )/ StockData[[#This Row],[open]]</f>
        <v>1.764129369487093E-2</v>
      </c>
      <c r="N3178" s="27">
        <f>IF(StockData[[#This Row],[change%]] &gt; 0.02, 0.9, IF(StockData[[#This Row],[change%]] &lt; -0.02, -0.9, 0))</f>
        <v>0</v>
      </c>
      <c r="O3178" s="27" t="str">
        <f>IF(StockData[[#This Row],[sentiment score]] &gt; 0.5, "Positive", IF(StockData[[#This Row],[sentiment score]] &lt; -0.5, "Negative", "Neutral"))</f>
        <v>Neutral</v>
      </c>
    </row>
    <row r="3179" spans="1:15" x14ac:dyDescent="0.3">
      <c r="A3179" s="1">
        <v>41218</v>
      </c>
      <c r="B3179" s="2">
        <v>29.8</v>
      </c>
      <c r="C3179" s="2">
        <v>31.58</v>
      </c>
      <c r="D3179" s="2">
        <v>29.33</v>
      </c>
      <c r="E3179" s="2">
        <v>31.5</v>
      </c>
      <c r="F3179" s="2">
        <v>2048900</v>
      </c>
      <c r="G3179" s="27" t="str">
        <f>TEXT(StockData[[#This Row],[Date]],"dddd")</f>
        <v>Monday</v>
      </c>
      <c r="H3179" s="27" t="str">
        <f>TEXT(StockData[[#This Row],[Date]],"mmm yyyy")</f>
        <v>Nov 2012</v>
      </c>
      <c r="I3179" s="2">
        <f>StockData[[#This Row],[high]] - StockData[[#This Row],[low]]</f>
        <v>2.25</v>
      </c>
      <c r="J3179" s="27" t="str">
        <f>IF(StockData[[#This Row],[high]]=_xlfn.MAXIFS(StockData[high],StockData[Date],"&lt;="&amp;StockData[[#This Row],[Date]]),"New High","Repeat")</f>
        <v>Repeat</v>
      </c>
      <c r="K3179" s="27" t="str">
        <f>IF(StockData[[#This Row],[Spread]]&lt;5,"Low",IF(StockData[[#This Row],[Spread]]&lt;=15,"Medium","High"))</f>
        <v>Low</v>
      </c>
      <c r="L3179" s="27" t="str">
        <f>IF(StockData[[#This Row],[Spread]] &gt; AVERAGE(StockData[Spread]) * 1.2, "High", IF(StockData[[#This Row],[Spread]] &lt; AVERAGE(StockData[Spread]) * 0.8, "Low", "Medium"))</f>
        <v>Low</v>
      </c>
      <c r="M3179" s="13">
        <f>(StockData[[#This Row],[close]] - StockData[[#This Row],[open]] )/ StockData[[#This Row],[open]]</f>
        <v>5.7046979865771785E-2</v>
      </c>
      <c r="N3179" s="27">
        <f>IF(StockData[[#This Row],[change%]] &gt; 0.02, 0.9, IF(StockData[[#This Row],[change%]] &lt; -0.02, -0.9, 0))</f>
        <v>0.9</v>
      </c>
      <c r="O3179" s="27" t="str">
        <f>IF(StockData[[#This Row],[sentiment score]] &gt; 0.5, "Positive", IF(StockData[[#This Row],[sentiment score]] &lt; -0.5, "Negative", "Neutral"))</f>
        <v>Positive</v>
      </c>
    </row>
    <row r="3180" spans="1:15" x14ac:dyDescent="0.3">
      <c r="A3180" s="1">
        <v>41215</v>
      </c>
      <c r="B3180" s="2">
        <v>29.27</v>
      </c>
      <c r="C3180" s="2">
        <v>29.55</v>
      </c>
      <c r="D3180" s="2">
        <v>28.55</v>
      </c>
      <c r="E3180" s="2">
        <v>28.918199999999999</v>
      </c>
      <c r="F3180" s="2">
        <v>1030300</v>
      </c>
      <c r="G3180" s="27" t="str">
        <f>TEXT(StockData[[#This Row],[Date]],"dddd")</f>
        <v>Friday</v>
      </c>
      <c r="H3180" s="27" t="str">
        <f>TEXT(StockData[[#This Row],[Date]],"mmm yyyy")</f>
        <v>Nov 2012</v>
      </c>
      <c r="I3180" s="2">
        <f>StockData[[#This Row],[high]] - StockData[[#This Row],[low]]</f>
        <v>1</v>
      </c>
      <c r="J3180" s="27" t="str">
        <f>IF(StockData[[#This Row],[high]]=_xlfn.MAXIFS(StockData[high],StockData[Date],"&lt;="&amp;StockData[[#This Row],[Date]]),"New High","Repeat")</f>
        <v>Repeat</v>
      </c>
      <c r="K3180" s="27" t="str">
        <f>IF(StockData[[#This Row],[Spread]]&lt;5,"Low",IF(StockData[[#This Row],[Spread]]&lt;=15,"Medium","High"))</f>
        <v>Low</v>
      </c>
      <c r="L3180" s="27" t="str">
        <f>IF(StockData[[#This Row],[Spread]] &gt; AVERAGE(StockData[Spread]) * 1.2, "High", IF(StockData[[#This Row],[Spread]] &lt; AVERAGE(StockData[Spread]) * 0.8, "Low", "Medium"))</f>
        <v>Low</v>
      </c>
      <c r="M3180" s="13">
        <f>(StockData[[#This Row],[close]] - StockData[[#This Row],[open]] )/ StockData[[#This Row],[open]]</f>
        <v>-1.2019132217287351E-2</v>
      </c>
      <c r="N3180" s="27">
        <f>IF(StockData[[#This Row],[change%]] &gt; 0.02, 0.9, IF(StockData[[#This Row],[change%]] &lt; -0.02, -0.9, 0))</f>
        <v>0</v>
      </c>
      <c r="O3180" s="27" t="str">
        <f>IF(StockData[[#This Row],[sentiment score]] &gt; 0.5, "Positive", IF(StockData[[#This Row],[sentiment score]] &lt; -0.5, "Negative", "Neutral"))</f>
        <v>Neutral</v>
      </c>
    </row>
    <row r="3181" spans="1:15" x14ac:dyDescent="0.3">
      <c r="A3181" s="1">
        <v>41214</v>
      </c>
      <c r="B3181" s="2">
        <v>28.25</v>
      </c>
      <c r="C3181" s="2">
        <v>29.49</v>
      </c>
      <c r="D3181" s="2">
        <v>28.2</v>
      </c>
      <c r="E3181" s="2">
        <v>29.2454</v>
      </c>
      <c r="F3181" s="2">
        <v>1024100</v>
      </c>
      <c r="G3181" s="27" t="str">
        <f>TEXT(StockData[[#This Row],[Date]],"dddd")</f>
        <v>Thursday</v>
      </c>
      <c r="H3181" s="27" t="str">
        <f>TEXT(StockData[[#This Row],[Date]],"mmm yyyy")</f>
        <v>Nov 2012</v>
      </c>
      <c r="I3181" s="2">
        <f>StockData[[#This Row],[high]] - StockData[[#This Row],[low]]</f>
        <v>1.2899999999999991</v>
      </c>
      <c r="J3181" s="27" t="str">
        <f>IF(StockData[[#This Row],[high]]=_xlfn.MAXIFS(StockData[high],StockData[Date],"&lt;="&amp;StockData[[#This Row],[Date]]),"New High","Repeat")</f>
        <v>Repeat</v>
      </c>
      <c r="K3181" s="27" t="str">
        <f>IF(StockData[[#This Row],[Spread]]&lt;5,"Low",IF(StockData[[#This Row],[Spread]]&lt;=15,"Medium","High"))</f>
        <v>Low</v>
      </c>
      <c r="L3181" s="27" t="str">
        <f>IF(StockData[[#This Row],[Spread]] &gt; AVERAGE(StockData[Spread]) * 1.2, "High", IF(StockData[[#This Row],[Spread]] &lt; AVERAGE(StockData[Spread]) * 0.8, "Low", "Medium"))</f>
        <v>Low</v>
      </c>
      <c r="M3181" s="13">
        <f>(StockData[[#This Row],[close]] - StockData[[#This Row],[open]] )/ StockData[[#This Row],[open]]</f>
        <v>3.5235398230088498E-2</v>
      </c>
      <c r="N3181" s="27">
        <f>IF(StockData[[#This Row],[change%]] &gt; 0.02, 0.9, IF(StockData[[#This Row],[change%]] &lt; -0.02, -0.9, 0))</f>
        <v>0.9</v>
      </c>
      <c r="O3181" s="27" t="str">
        <f>IF(StockData[[#This Row],[sentiment score]] &gt; 0.5, "Positive", IF(StockData[[#This Row],[sentiment score]] &lt; -0.5, "Negative", "Neutral"))</f>
        <v>Positive</v>
      </c>
    </row>
    <row r="3182" spans="1:15" x14ac:dyDescent="0.3">
      <c r="A3182" s="1">
        <v>41213</v>
      </c>
      <c r="B3182" s="2">
        <v>27.7</v>
      </c>
      <c r="C3182" s="2">
        <v>28.35</v>
      </c>
      <c r="D3182" s="2">
        <v>27.37</v>
      </c>
      <c r="E3182" s="2">
        <v>28.131399999999999</v>
      </c>
      <c r="F3182" s="2">
        <v>775200</v>
      </c>
      <c r="G3182" s="27" t="str">
        <f>TEXT(StockData[[#This Row],[Date]],"dddd")</f>
        <v>Wednesday</v>
      </c>
      <c r="H3182" s="27" t="str">
        <f>TEXT(StockData[[#This Row],[Date]],"mmm yyyy")</f>
        <v>Oct 2012</v>
      </c>
      <c r="I3182" s="2">
        <f>StockData[[#This Row],[high]] - StockData[[#This Row],[low]]</f>
        <v>0.98000000000000043</v>
      </c>
      <c r="J3182" s="27" t="str">
        <f>IF(StockData[[#This Row],[high]]=_xlfn.MAXIFS(StockData[high],StockData[Date],"&lt;="&amp;StockData[[#This Row],[Date]]),"New High","Repeat")</f>
        <v>Repeat</v>
      </c>
      <c r="K3182" s="27" t="str">
        <f>IF(StockData[[#This Row],[Spread]]&lt;5,"Low",IF(StockData[[#This Row],[Spread]]&lt;=15,"Medium","High"))</f>
        <v>Low</v>
      </c>
      <c r="L3182" s="27" t="str">
        <f>IF(StockData[[#This Row],[Spread]] &gt; AVERAGE(StockData[Spread]) * 1.2, "High", IF(StockData[[#This Row],[Spread]] &lt; AVERAGE(StockData[Spread]) * 0.8, "Low", "Medium"))</f>
        <v>Low</v>
      </c>
      <c r="M3182" s="13">
        <f>(StockData[[#This Row],[close]] - StockData[[#This Row],[open]] )/ StockData[[#This Row],[open]]</f>
        <v>1.5574007220216608E-2</v>
      </c>
      <c r="N3182" s="27">
        <f>IF(StockData[[#This Row],[change%]] &gt; 0.02, 0.9, IF(StockData[[#This Row],[change%]] &lt; -0.02, -0.9, 0))</f>
        <v>0</v>
      </c>
      <c r="O3182" s="27" t="str">
        <f>IF(StockData[[#This Row],[sentiment score]] &gt; 0.5, "Positive", IF(StockData[[#This Row],[sentiment score]] &lt; -0.5, "Negative", "Neutral"))</f>
        <v>Neutral</v>
      </c>
    </row>
    <row r="3183" spans="1:15" x14ac:dyDescent="0.3">
      <c r="A3183" s="1">
        <v>41208</v>
      </c>
      <c r="B3183" s="2">
        <v>27.53</v>
      </c>
      <c r="C3183" s="2">
        <v>27.8</v>
      </c>
      <c r="D3183" s="2">
        <v>27.02</v>
      </c>
      <c r="E3183" s="2">
        <v>27.38</v>
      </c>
      <c r="F3183" s="2">
        <v>477400</v>
      </c>
      <c r="G3183" s="27" t="str">
        <f>TEXT(StockData[[#This Row],[Date]],"dddd")</f>
        <v>Friday</v>
      </c>
      <c r="H3183" s="27" t="str">
        <f>TEXT(StockData[[#This Row],[Date]],"mmm yyyy")</f>
        <v>Oct 2012</v>
      </c>
      <c r="I3183" s="2">
        <f>StockData[[#This Row],[high]] - StockData[[#This Row],[low]]</f>
        <v>0.78000000000000114</v>
      </c>
      <c r="J3183" s="27" t="str">
        <f>IF(StockData[[#This Row],[high]]=_xlfn.MAXIFS(StockData[high],StockData[Date],"&lt;="&amp;StockData[[#This Row],[Date]]),"New High","Repeat")</f>
        <v>Repeat</v>
      </c>
      <c r="K3183" s="27" t="str">
        <f>IF(StockData[[#This Row],[Spread]]&lt;5,"Low",IF(StockData[[#This Row],[Spread]]&lt;=15,"Medium","High"))</f>
        <v>Low</v>
      </c>
      <c r="L3183" s="27" t="str">
        <f>IF(StockData[[#This Row],[Spread]] &gt; AVERAGE(StockData[Spread]) * 1.2, "High", IF(StockData[[#This Row],[Spread]] &lt; AVERAGE(StockData[Spread]) * 0.8, "Low", "Medium"))</f>
        <v>Low</v>
      </c>
      <c r="M3183" s="13">
        <f>(StockData[[#This Row],[close]] - StockData[[#This Row],[open]] )/ StockData[[#This Row],[open]]</f>
        <v>-5.4486015256085046E-3</v>
      </c>
      <c r="N3183" s="27">
        <f>IF(StockData[[#This Row],[change%]] &gt; 0.02, 0.9, IF(StockData[[#This Row],[change%]] &lt; -0.02, -0.9, 0))</f>
        <v>0</v>
      </c>
      <c r="O3183" s="27" t="str">
        <f>IF(StockData[[#This Row],[sentiment score]] &gt; 0.5, "Positive", IF(StockData[[#This Row],[sentiment score]] &lt; -0.5, "Negative", "Neutral"))</f>
        <v>Neutral</v>
      </c>
    </row>
    <row r="3184" spans="1:15" x14ac:dyDescent="0.3">
      <c r="A3184" s="1">
        <v>41207</v>
      </c>
      <c r="B3184" s="2">
        <v>27.8</v>
      </c>
      <c r="C3184" s="2">
        <v>27.8</v>
      </c>
      <c r="D3184" s="2">
        <v>27.45</v>
      </c>
      <c r="E3184" s="2">
        <v>27.52</v>
      </c>
      <c r="F3184" s="2">
        <v>577700</v>
      </c>
      <c r="G3184" s="27" t="str">
        <f>TEXT(StockData[[#This Row],[Date]],"dddd")</f>
        <v>Thursday</v>
      </c>
      <c r="H3184" s="27" t="str">
        <f>TEXT(StockData[[#This Row],[Date]],"mmm yyyy")</f>
        <v>Oct 2012</v>
      </c>
      <c r="I3184" s="2">
        <f>StockData[[#This Row],[high]] - StockData[[#This Row],[low]]</f>
        <v>0.35000000000000142</v>
      </c>
      <c r="J3184" s="27" t="str">
        <f>IF(StockData[[#This Row],[high]]=_xlfn.MAXIFS(StockData[high],StockData[Date],"&lt;="&amp;StockData[[#This Row],[Date]]),"New High","Repeat")</f>
        <v>Repeat</v>
      </c>
      <c r="K3184" s="27" t="str">
        <f>IF(StockData[[#This Row],[Spread]]&lt;5,"Low",IF(StockData[[#This Row],[Spread]]&lt;=15,"Medium","High"))</f>
        <v>Low</v>
      </c>
      <c r="L3184" s="27" t="str">
        <f>IF(StockData[[#This Row],[Spread]] &gt; AVERAGE(StockData[Spread]) * 1.2, "High", IF(StockData[[#This Row],[Spread]] &lt; AVERAGE(StockData[Spread]) * 0.8, "Low", "Medium"))</f>
        <v>Low</v>
      </c>
      <c r="M3184" s="13">
        <f>(StockData[[#This Row],[close]] - StockData[[#This Row],[open]] )/ StockData[[#This Row],[open]]</f>
        <v>-1.0071942446043206E-2</v>
      </c>
      <c r="N3184" s="27">
        <f>IF(StockData[[#This Row],[change%]] &gt; 0.02, 0.9, IF(StockData[[#This Row],[change%]] &lt; -0.02, -0.9, 0))</f>
        <v>0</v>
      </c>
      <c r="O3184" s="27" t="str">
        <f>IF(StockData[[#This Row],[sentiment score]] &gt; 0.5, "Positive", IF(StockData[[#This Row],[sentiment score]] &lt; -0.5, "Negative", "Neutral"))</f>
        <v>Neutral</v>
      </c>
    </row>
    <row r="3185" spans="1:15" x14ac:dyDescent="0.3">
      <c r="A3185" s="1">
        <v>41206</v>
      </c>
      <c r="B3185" s="2">
        <v>28.52</v>
      </c>
      <c r="C3185" s="2">
        <v>28.52</v>
      </c>
      <c r="D3185" s="2">
        <v>27.25</v>
      </c>
      <c r="E3185" s="2">
        <v>27.42</v>
      </c>
      <c r="F3185" s="2">
        <v>1016400</v>
      </c>
      <c r="G3185" s="27" t="str">
        <f>TEXT(StockData[[#This Row],[Date]],"dddd")</f>
        <v>Wednesday</v>
      </c>
      <c r="H3185" s="27" t="str">
        <f>TEXT(StockData[[#This Row],[Date]],"mmm yyyy")</f>
        <v>Oct 2012</v>
      </c>
      <c r="I3185" s="2">
        <f>StockData[[#This Row],[high]] - StockData[[#This Row],[low]]</f>
        <v>1.2699999999999996</v>
      </c>
      <c r="J3185" s="27" t="str">
        <f>IF(StockData[[#This Row],[high]]=_xlfn.MAXIFS(StockData[high],StockData[Date],"&lt;="&amp;StockData[[#This Row],[Date]]),"New High","Repeat")</f>
        <v>Repeat</v>
      </c>
      <c r="K3185" s="27" t="str">
        <f>IF(StockData[[#This Row],[Spread]]&lt;5,"Low",IF(StockData[[#This Row],[Spread]]&lt;=15,"Medium","High"))</f>
        <v>Low</v>
      </c>
      <c r="L3185" s="27" t="str">
        <f>IF(StockData[[#This Row],[Spread]] &gt; AVERAGE(StockData[Spread]) * 1.2, "High", IF(StockData[[#This Row],[Spread]] &lt; AVERAGE(StockData[Spread]) * 0.8, "Low", "Medium"))</f>
        <v>Low</v>
      </c>
      <c r="M3185" s="13">
        <f>(StockData[[#This Row],[close]] - StockData[[#This Row],[open]] )/ StockData[[#This Row],[open]]</f>
        <v>-3.8569424964936809E-2</v>
      </c>
      <c r="N3185" s="27">
        <f>IF(StockData[[#This Row],[change%]] &gt; 0.02, 0.9, IF(StockData[[#This Row],[change%]] &lt; -0.02, -0.9, 0))</f>
        <v>-0.9</v>
      </c>
      <c r="O3185" s="27" t="str">
        <f>IF(StockData[[#This Row],[sentiment score]] &gt; 0.5, "Positive", IF(StockData[[#This Row],[sentiment score]] &lt; -0.5, "Negative", "Neutral"))</f>
        <v>Negative</v>
      </c>
    </row>
    <row r="3186" spans="1:15" x14ac:dyDescent="0.3">
      <c r="A3186" s="1">
        <v>41205</v>
      </c>
      <c r="B3186" s="2">
        <v>27.38</v>
      </c>
      <c r="C3186" s="2">
        <v>28.56</v>
      </c>
      <c r="D3186" s="2">
        <v>27.370200000000001</v>
      </c>
      <c r="E3186" s="2">
        <v>28.39</v>
      </c>
      <c r="F3186" s="2">
        <v>749000</v>
      </c>
      <c r="G3186" s="27" t="str">
        <f>TEXT(StockData[[#This Row],[Date]],"dddd")</f>
        <v>Tuesday</v>
      </c>
      <c r="H3186" s="27" t="str">
        <f>TEXT(StockData[[#This Row],[Date]],"mmm yyyy")</f>
        <v>Oct 2012</v>
      </c>
      <c r="I3186" s="2">
        <f>StockData[[#This Row],[high]] - StockData[[#This Row],[low]]</f>
        <v>1.1897999999999982</v>
      </c>
      <c r="J3186" s="27" t="str">
        <f>IF(StockData[[#This Row],[high]]=_xlfn.MAXIFS(StockData[high],StockData[Date],"&lt;="&amp;StockData[[#This Row],[Date]]),"New High","Repeat")</f>
        <v>Repeat</v>
      </c>
      <c r="K3186" s="27" t="str">
        <f>IF(StockData[[#This Row],[Spread]]&lt;5,"Low",IF(StockData[[#This Row],[Spread]]&lt;=15,"Medium","High"))</f>
        <v>Low</v>
      </c>
      <c r="L3186" s="27" t="str">
        <f>IF(StockData[[#This Row],[Spread]] &gt; AVERAGE(StockData[Spread]) * 1.2, "High", IF(StockData[[#This Row],[Spread]] &lt; AVERAGE(StockData[Spread]) * 0.8, "Low", "Medium"))</f>
        <v>Low</v>
      </c>
      <c r="M3186" s="13">
        <f>(StockData[[#This Row],[close]] - StockData[[#This Row],[open]] )/ StockData[[#This Row],[open]]</f>
        <v>3.6888239590942354E-2</v>
      </c>
      <c r="N3186" s="27">
        <f>IF(StockData[[#This Row],[change%]] &gt; 0.02, 0.9, IF(StockData[[#This Row],[change%]] &lt; -0.02, -0.9, 0))</f>
        <v>0.9</v>
      </c>
      <c r="O3186" s="27" t="str">
        <f>IF(StockData[[#This Row],[sentiment score]] &gt; 0.5, "Positive", IF(StockData[[#This Row],[sentiment score]] &lt; -0.5, "Negative", "Neutral"))</f>
        <v>Positive</v>
      </c>
    </row>
    <row r="3187" spans="1:15" x14ac:dyDescent="0.3">
      <c r="A3187" s="1">
        <v>41204</v>
      </c>
      <c r="B3187" s="2">
        <v>27.99</v>
      </c>
      <c r="C3187" s="2">
        <v>28</v>
      </c>
      <c r="D3187" s="2">
        <v>27.36</v>
      </c>
      <c r="E3187" s="2">
        <v>27.85</v>
      </c>
      <c r="F3187" s="2">
        <v>470200</v>
      </c>
      <c r="G3187" s="27" t="str">
        <f>TEXT(StockData[[#This Row],[Date]],"dddd")</f>
        <v>Monday</v>
      </c>
      <c r="H3187" s="27" t="str">
        <f>TEXT(StockData[[#This Row],[Date]],"mmm yyyy")</f>
        <v>Oct 2012</v>
      </c>
      <c r="I3187" s="2">
        <f>StockData[[#This Row],[high]] - StockData[[#This Row],[low]]</f>
        <v>0.64000000000000057</v>
      </c>
      <c r="J3187" s="27" t="str">
        <f>IF(StockData[[#This Row],[high]]=_xlfn.MAXIFS(StockData[high],StockData[Date],"&lt;="&amp;StockData[[#This Row],[Date]]),"New High","Repeat")</f>
        <v>Repeat</v>
      </c>
      <c r="K3187" s="27" t="str">
        <f>IF(StockData[[#This Row],[Spread]]&lt;5,"Low",IF(StockData[[#This Row],[Spread]]&lt;=15,"Medium","High"))</f>
        <v>Low</v>
      </c>
      <c r="L3187" s="27" t="str">
        <f>IF(StockData[[#This Row],[Spread]] &gt; AVERAGE(StockData[Spread]) * 1.2, "High", IF(StockData[[#This Row],[Spread]] &lt; AVERAGE(StockData[Spread]) * 0.8, "Low", "Medium"))</f>
        <v>Low</v>
      </c>
      <c r="M3187" s="13">
        <f>(StockData[[#This Row],[close]] - StockData[[#This Row],[open]] )/ StockData[[#This Row],[open]]</f>
        <v>-5.0017863522685609E-3</v>
      </c>
      <c r="N3187" s="27">
        <f>IF(StockData[[#This Row],[change%]] &gt; 0.02, 0.9, IF(StockData[[#This Row],[change%]] &lt; -0.02, -0.9, 0))</f>
        <v>0</v>
      </c>
      <c r="O3187" s="27" t="str">
        <f>IF(StockData[[#This Row],[sentiment score]] &gt; 0.5, "Positive", IF(StockData[[#This Row],[sentiment score]] &lt; -0.5, "Negative", "Neutral"))</f>
        <v>Neutral</v>
      </c>
    </row>
    <row r="3188" spans="1:15" x14ac:dyDescent="0.3">
      <c r="A3188" s="1">
        <v>41201</v>
      </c>
      <c r="B3188" s="2">
        <v>27.83</v>
      </c>
      <c r="C3188" s="2">
        <v>28.2</v>
      </c>
      <c r="D3188" s="2">
        <v>27.3</v>
      </c>
      <c r="E3188" s="2">
        <v>27.74</v>
      </c>
      <c r="F3188" s="2">
        <v>1027400</v>
      </c>
      <c r="G3188" s="27" t="str">
        <f>TEXT(StockData[[#This Row],[Date]],"dddd")</f>
        <v>Friday</v>
      </c>
      <c r="H3188" s="27" t="str">
        <f>TEXT(StockData[[#This Row],[Date]],"mmm yyyy")</f>
        <v>Oct 2012</v>
      </c>
      <c r="I3188" s="2">
        <f>StockData[[#This Row],[high]] - StockData[[#This Row],[low]]</f>
        <v>0.89999999999999858</v>
      </c>
      <c r="J3188" s="27" t="str">
        <f>IF(StockData[[#This Row],[high]]=_xlfn.MAXIFS(StockData[high],StockData[Date],"&lt;="&amp;StockData[[#This Row],[Date]]),"New High","Repeat")</f>
        <v>Repeat</v>
      </c>
      <c r="K3188" s="27" t="str">
        <f>IF(StockData[[#This Row],[Spread]]&lt;5,"Low",IF(StockData[[#This Row],[Spread]]&lt;=15,"Medium","High"))</f>
        <v>Low</v>
      </c>
      <c r="L3188" s="27" t="str">
        <f>IF(StockData[[#This Row],[Spread]] &gt; AVERAGE(StockData[Spread]) * 1.2, "High", IF(StockData[[#This Row],[Spread]] &lt; AVERAGE(StockData[Spread]) * 0.8, "Low", "Medium"))</f>
        <v>Low</v>
      </c>
      <c r="M3188" s="13">
        <f>(StockData[[#This Row],[close]] - StockData[[#This Row],[open]] )/ StockData[[#This Row],[open]]</f>
        <v>-3.233920229967656E-3</v>
      </c>
      <c r="N3188" s="27">
        <f>IF(StockData[[#This Row],[change%]] &gt; 0.02, 0.9, IF(StockData[[#This Row],[change%]] &lt; -0.02, -0.9, 0))</f>
        <v>0</v>
      </c>
      <c r="O3188" s="27" t="str">
        <f>IF(StockData[[#This Row],[sentiment score]] &gt; 0.5, "Positive", IF(StockData[[#This Row],[sentiment score]] &lt; -0.5, "Negative", "Neutral"))</f>
        <v>Neutral</v>
      </c>
    </row>
    <row r="3189" spans="1:15" x14ac:dyDescent="0.3">
      <c r="A3189" s="1">
        <v>41200</v>
      </c>
      <c r="B3189" s="2">
        <v>28.99</v>
      </c>
      <c r="C3189" s="2">
        <v>28.99</v>
      </c>
      <c r="D3189" s="2">
        <v>27.78</v>
      </c>
      <c r="E3189" s="2">
        <v>28.04</v>
      </c>
      <c r="F3189" s="2">
        <v>741000</v>
      </c>
      <c r="G3189" s="27" t="str">
        <f>TEXT(StockData[[#This Row],[Date]],"dddd")</f>
        <v>Thursday</v>
      </c>
      <c r="H3189" s="27" t="str">
        <f>TEXT(StockData[[#This Row],[Date]],"mmm yyyy")</f>
        <v>Oct 2012</v>
      </c>
      <c r="I3189" s="2">
        <f>StockData[[#This Row],[high]] - StockData[[#This Row],[low]]</f>
        <v>1.2099999999999973</v>
      </c>
      <c r="J3189" s="27" t="str">
        <f>IF(StockData[[#This Row],[high]]=_xlfn.MAXIFS(StockData[high],StockData[Date],"&lt;="&amp;StockData[[#This Row],[Date]]),"New High","Repeat")</f>
        <v>Repeat</v>
      </c>
      <c r="K3189" s="27" t="str">
        <f>IF(StockData[[#This Row],[Spread]]&lt;5,"Low",IF(StockData[[#This Row],[Spread]]&lt;=15,"Medium","High"))</f>
        <v>Low</v>
      </c>
      <c r="L3189" s="27" t="str">
        <f>IF(StockData[[#This Row],[Spread]] &gt; AVERAGE(StockData[Spread]) * 1.2, "High", IF(StockData[[#This Row],[Spread]] &lt; AVERAGE(StockData[Spread]) * 0.8, "Low", "Medium"))</f>
        <v>Low</v>
      </c>
      <c r="M3189" s="13">
        <f>(StockData[[#This Row],[close]] - StockData[[#This Row],[open]] )/ StockData[[#This Row],[open]]</f>
        <v>-3.2769920662297322E-2</v>
      </c>
      <c r="N3189" s="27">
        <f>IF(StockData[[#This Row],[change%]] &gt; 0.02, 0.9, IF(StockData[[#This Row],[change%]] &lt; -0.02, -0.9, 0))</f>
        <v>-0.9</v>
      </c>
      <c r="O3189" s="27" t="str">
        <f>IF(StockData[[#This Row],[sentiment score]] &gt; 0.5, "Positive", IF(StockData[[#This Row],[sentiment score]] &lt; -0.5, "Negative", "Neutral"))</f>
        <v>Negative</v>
      </c>
    </row>
    <row r="3190" spans="1:15" x14ac:dyDescent="0.3">
      <c r="A3190" s="1">
        <v>41199</v>
      </c>
      <c r="B3190" s="2">
        <v>28.25</v>
      </c>
      <c r="C3190" s="2">
        <v>28.84</v>
      </c>
      <c r="D3190" s="2">
        <v>27.8</v>
      </c>
      <c r="E3190" s="2">
        <v>28.819099999999999</v>
      </c>
      <c r="F3190" s="2">
        <v>668000</v>
      </c>
      <c r="G3190" s="27" t="str">
        <f>TEXT(StockData[[#This Row],[Date]],"dddd")</f>
        <v>Wednesday</v>
      </c>
      <c r="H3190" s="27" t="str">
        <f>TEXT(StockData[[#This Row],[Date]],"mmm yyyy")</f>
        <v>Oct 2012</v>
      </c>
      <c r="I3190" s="2">
        <f>StockData[[#This Row],[high]] - StockData[[#This Row],[low]]</f>
        <v>1.0399999999999991</v>
      </c>
      <c r="J3190" s="27" t="str">
        <f>IF(StockData[[#This Row],[high]]=_xlfn.MAXIFS(StockData[high],StockData[Date],"&lt;="&amp;StockData[[#This Row],[Date]]),"New High","Repeat")</f>
        <v>Repeat</v>
      </c>
      <c r="K3190" s="27" t="str">
        <f>IF(StockData[[#This Row],[Spread]]&lt;5,"Low",IF(StockData[[#This Row],[Spread]]&lt;=15,"Medium","High"))</f>
        <v>Low</v>
      </c>
      <c r="L3190" s="27" t="str">
        <f>IF(StockData[[#This Row],[Spread]] &gt; AVERAGE(StockData[Spread]) * 1.2, "High", IF(StockData[[#This Row],[Spread]] &lt; AVERAGE(StockData[Spread]) * 0.8, "Low", "Medium"))</f>
        <v>Low</v>
      </c>
      <c r="M3190" s="13">
        <f>(StockData[[#This Row],[close]] - StockData[[#This Row],[open]] )/ StockData[[#This Row],[open]]</f>
        <v>2.0145132743362791E-2</v>
      </c>
      <c r="N3190" s="27">
        <f>IF(StockData[[#This Row],[change%]] &gt; 0.02, 0.9, IF(StockData[[#This Row],[change%]] &lt; -0.02, -0.9, 0))</f>
        <v>0.9</v>
      </c>
      <c r="O3190" s="27" t="str">
        <f>IF(StockData[[#This Row],[sentiment score]] &gt; 0.5, "Positive", IF(StockData[[#This Row],[sentiment score]] &lt; -0.5, "Negative", "Neutral"))</f>
        <v>Positive</v>
      </c>
    </row>
    <row r="3191" spans="1:15" x14ac:dyDescent="0.3">
      <c r="A3191" s="1">
        <v>41198</v>
      </c>
      <c r="B3191" s="2">
        <v>27.67</v>
      </c>
      <c r="C3191" s="2">
        <v>28.09</v>
      </c>
      <c r="D3191" s="2">
        <v>27.34</v>
      </c>
      <c r="E3191" s="2">
        <v>28.06</v>
      </c>
      <c r="F3191" s="2">
        <v>479300</v>
      </c>
      <c r="G3191" s="27" t="str">
        <f>TEXT(StockData[[#This Row],[Date]],"dddd")</f>
        <v>Tuesday</v>
      </c>
      <c r="H3191" s="27" t="str">
        <f>TEXT(StockData[[#This Row],[Date]],"mmm yyyy")</f>
        <v>Oct 2012</v>
      </c>
      <c r="I3191" s="2">
        <f>StockData[[#This Row],[high]] - StockData[[#This Row],[low]]</f>
        <v>0.75</v>
      </c>
      <c r="J3191" s="27" t="str">
        <f>IF(StockData[[#This Row],[high]]=_xlfn.MAXIFS(StockData[high],StockData[Date],"&lt;="&amp;StockData[[#This Row],[Date]]),"New High","Repeat")</f>
        <v>Repeat</v>
      </c>
      <c r="K3191" s="27" t="str">
        <f>IF(StockData[[#This Row],[Spread]]&lt;5,"Low",IF(StockData[[#This Row],[Spread]]&lt;=15,"Medium","High"))</f>
        <v>Low</v>
      </c>
      <c r="L3191" s="27" t="str">
        <f>IF(StockData[[#This Row],[Spread]] &gt; AVERAGE(StockData[Spread]) * 1.2, "High", IF(StockData[[#This Row],[Spread]] &lt; AVERAGE(StockData[Spread]) * 0.8, "Low", "Medium"))</f>
        <v>Low</v>
      </c>
      <c r="M3191" s="13">
        <f>(StockData[[#This Row],[close]] - StockData[[#This Row],[open]] )/ StockData[[#This Row],[open]]</f>
        <v>1.4094687387061692E-2</v>
      </c>
      <c r="N3191" s="27">
        <f>IF(StockData[[#This Row],[change%]] &gt; 0.02, 0.9, IF(StockData[[#This Row],[change%]] &lt; -0.02, -0.9, 0))</f>
        <v>0</v>
      </c>
      <c r="O3191" s="27" t="str">
        <f>IF(StockData[[#This Row],[sentiment score]] &gt; 0.5, "Positive", IF(StockData[[#This Row],[sentiment score]] &lt; -0.5, "Negative", "Neutral"))</f>
        <v>Neutral</v>
      </c>
    </row>
    <row r="3192" spans="1:15" x14ac:dyDescent="0.3">
      <c r="A3192" s="1">
        <v>41197</v>
      </c>
      <c r="B3192" s="2">
        <v>28</v>
      </c>
      <c r="C3192" s="2">
        <v>28.05</v>
      </c>
      <c r="D3192" s="2">
        <v>26.86</v>
      </c>
      <c r="E3192" s="2">
        <v>27.33</v>
      </c>
      <c r="F3192" s="2">
        <v>1468700</v>
      </c>
      <c r="G3192" s="27" t="str">
        <f>TEXT(StockData[[#This Row],[Date]],"dddd")</f>
        <v>Monday</v>
      </c>
      <c r="H3192" s="27" t="str">
        <f>TEXT(StockData[[#This Row],[Date]],"mmm yyyy")</f>
        <v>Oct 2012</v>
      </c>
      <c r="I3192" s="2">
        <f>StockData[[#This Row],[high]] - StockData[[#This Row],[low]]</f>
        <v>1.1900000000000013</v>
      </c>
      <c r="J3192" s="27" t="str">
        <f>IF(StockData[[#This Row],[high]]=_xlfn.MAXIFS(StockData[high],StockData[Date],"&lt;="&amp;StockData[[#This Row],[Date]]),"New High","Repeat")</f>
        <v>Repeat</v>
      </c>
      <c r="K3192" s="27" t="str">
        <f>IF(StockData[[#This Row],[Spread]]&lt;5,"Low",IF(StockData[[#This Row],[Spread]]&lt;=15,"Medium","High"))</f>
        <v>Low</v>
      </c>
      <c r="L3192" s="27" t="str">
        <f>IF(StockData[[#This Row],[Spread]] &gt; AVERAGE(StockData[Spread]) * 1.2, "High", IF(StockData[[#This Row],[Spread]] &lt; AVERAGE(StockData[Spread]) * 0.8, "Low", "Medium"))</f>
        <v>Low</v>
      </c>
      <c r="M3192" s="13">
        <f>(StockData[[#This Row],[close]] - StockData[[#This Row],[open]] )/ StockData[[#This Row],[open]]</f>
        <v>-2.392857142857149E-2</v>
      </c>
      <c r="N3192" s="27">
        <f>IF(StockData[[#This Row],[change%]] &gt; 0.02, 0.9, IF(StockData[[#This Row],[change%]] &lt; -0.02, -0.9, 0))</f>
        <v>-0.9</v>
      </c>
      <c r="O3192" s="27" t="str">
        <f>IF(StockData[[#This Row],[sentiment score]] &gt; 0.5, "Positive", IF(StockData[[#This Row],[sentiment score]] &lt; -0.5, "Negative", "Neutral"))</f>
        <v>Negative</v>
      </c>
    </row>
    <row r="3193" spans="1:15" x14ac:dyDescent="0.3">
      <c r="A3193" s="1">
        <v>41194</v>
      </c>
      <c r="B3193" s="2">
        <v>28.32</v>
      </c>
      <c r="C3193" s="2">
        <v>28.73</v>
      </c>
      <c r="D3193" s="2">
        <v>27.5</v>
      </c>
      <c r="E3193" s="2">
        <v>27.64</v>
      </c>
      <c r="F3193" s="2">
        <v>987600</v>
      </c>
      <c r="G3193" s="27" t="str">
        <f>TEXT(StockData[[#This Row],[Date]],"dddd")</f>
        <v>Friday</v>
      </c>
      <c r="H3193" s="27" t="str">
        <f>TEXT(StockData[[#This Row],[Date]],"mmm yyyy")</f>
        <v>Oct 2012</v>
      </c>
      <c r="I3193" s="2">
        <f>StockData[[#This Row],[high]] - StockData[[#This Row],[low]]</f>
        <v>1.2300000000000004</v>
      </c>
      <c r="J3193" s="27" t="str">
        <f>IF(StockData[[#This Row],[high]]=_xlfn.MAXIFS(StockData[high],StockData[Date],"&lt;="&amp;StockData[[#This Row],[Date]]),"New High","Repeat")</f>
        <v>Repeat</v>
      </c>
      <c r="K3193" s="27" t="str">
        <f>IF(StockData[[#This Row],[Spread]]&lt;5,"Low",IF(StockData[[#This Row],[Spread]]&lt;=15,"Medium","High"))</f>
        <v>Low</v>
      </c>
      <c r="L3193" s="27" t="str">
        <f>IF(StockData[[#This Row],[Spread]] &gt; AVERAGE(StockData[Spread]) * 1.2, "High", IF(StockData[[#This Row],[Spread]] &lt; AVERAGE(StockData[Spread]) * 0.8, "Low", "Medium"))</f>
        <v>Low</v>
      </c>
      <c r="M3193" s="13">
        <f>(StockData[[#This Row],[close]] - StockData[[#This Row],[open]] )/ StockData[[#This Row],[open]]</f>
        <v>-2.4011299435028239E-2</v>
      </c>
      <c r="N3193" s="27">
        <f>IF(StockData[[#This Row],[change%]] &gt; 0.02, 0.9, IF(StockData[[#This Row],[change%]] &lt; -0.02, -0.9, 0))</f>
        <v>-0.9</v>
      </c>
      <c r="O3193" s="27" t="str">
        <f>IF(StockData[[#This Row],[sentiment score]] &gt; 0.5, "Positive", IF(StockData[[#This Row],[sentiment score]] &lt; -0.5, "Negative", "Neutral"))</f>
        <v>Negative</v>
      </c>
    </row>
    <row r="3194" spans="1:15" x14ac:dyDescent="0.3">
      <c r="A3194" s="1">
        <v>41193</v>
      </c>
      <c r="B3194" s="2">
        <v>28.96</v>
      </c>
      <c r="C3194" s="2">
        <v>28.98</v>
      </c>
      <c r="D3194" s="2">
        <v>28.25</v>
      </c>
      <c r="E3194" s="2">
        <v>28.32</v>
      </c>
      <c r="F3194" s="2">
        <v>450600</v>
      </c>
      <c r="G3194" s="27" t="str">
        <f>TEXT(StockData[[#This Row],[Date]],"dddd")</f>
        <v>Thursday</v>
      </c>
      <c r="H3194" s="27" t="str">
        <f>TEXT(StockData[[#This Row],[Date]],"mmm yyyy")</f>
        <v>Oct 2012</v>
      </c>
      <c r="I3194" s="2">
        <f>StockData[[#This Row],[high]] - StockData[[#This Row],[low]]</f>
        <v>0.73000000000000043</v>
      </c>
      <c r="J3194" s="27" t="str">
        <f>IF(StockData[[#This Row],[high]]=_xlfn.MAXIFS(StockData[high],StockData[Date],"&lt;="&amp;StockData[[#This Row],[Date]]),"New High","Repeat")</f>
        <v>Repeat</v>
      </c>
      <c r="K3194" s="27" t="str">
        <f>IF(StockData[[#This Row],[Spread]]&lt;5,"Low",IF(StockData[[#This Row],[Spread]]&lt;=15,"Medium","High"))</f>
        <v>Low</v>
      </c>
      <c r="L3194" s="27" t="str">
        <f>IF(StockData[[#This Row],[Spread]] &gt; AVERAGE(StockData[Spread]) * 1.2, "High", IF(StockData[[#This Row],[Spread]] &lt; AVERAGE(StockData[Spread]) * 0.8, "Low", "Medium"))</f>
        <v>Low</v>
      </c>
      <c r="M3194" s="13">
        <f>(StockData[[#This Row],[close]] - StockData[[#This Row],[open]] )/ StockData[[#This Row],[open]]</f>
        <v>-2.2099447513812175E-2</v>
      </c>
      <c r="N3194" s="27">
        <f>IF(StockData[[#This Row],[change%]] &gt; 0.02, 0.9, IF(StockData[[#This Row],[change%]] &lt; -0.02, -0.9, 0))</f>
        <v>-0.9</v>
      </c>
      <c r="O3194" s="27" t="str">
        <f>IF(StockData[[#This Row],[sentiment score]] &gt; 0.5, "Positive", IF(StockData[[#This Row],[sentiment score]] &lt; -0.5, "Negative", "Neutral"))</f>
        <v>Negative</v>
      </c>
    </row>
    <row r="3195" spans="1:15" x14ac:dyDescent="0.3">
      <c r="A3195" s="1">
        <v>41192</v>
      </c>
      <c r="B3195" s="2">
        <v>28.39</v>
      </c>
      <c r="C3195" s="2">
        <v>28.72</v>
      </c>
      <c r="D3195" s="2">
        <v>28.01</v>
      </c>
      <c r="E3195" s="2">
        <v>28.4</v>
      </c>
      <c r="F3195" s="2">
        <v>503600</v>
      </c>
      <c r="G3195" s="27" t="str">
        <f>TEXT(StockData[[#This Row],[Date]],"dddd")</f>
        <v>Wednesday</v>
      </c>
      <c r="H3195" s="27" t="str">
        <f>TEXT(StockData[[#This Row],[Date]],"mmm yyyy")</f>
        <v>Oct 2012</v>
      </c>
      <c r="I3195" s="2">
        <f>StockData[[#This Row],[high]] - StockData[[#This Row],[low]]</f>
        <v>0.7099999999999973</v>
      </c>
      <c r="J3195" s="27" t="str">
        <f>IF(StockData[[#This Row],[high]]=_xlfn.MAXIFS(StockData[high],StockData[Date],"&lt;="&amp;StockData[[#This Row],[Date]]),"New High","Repeat")</f>
        <v>Repeat</v>
      </c>
      <c r="K3195" s="27" t="str">
        <f>IF(StockData[[#This Row],[Spread]]&lt;5,"Low",IF(StockData[[#This Row],[Spread]]&lt;=15,"Medium","High"))</f>
        <v>Low</v>
      </c>
      <c r="L3195" s="27" t="str">
        <f>IF(StockData[[#This Row],[Spread]] &gt; AVERAGE(StockData[Spread]) * 1.2, "High", IF(StockData[[#This Row],[Spread]] &lt; AVERAGE(StockData[Spread]) * 0.8, "Low", "Medium"))</f>
        <v>Low</v>
      </c>
      <c r="M3195" s="13">
        <f>(StockData[[#This Row],[close]] - StockData[[#This Row],[open]] )/ StockData[[#This Row],[open]]</f>
        <v>3.5223670306438923E-4</v>
      </c>
      <c r="N3195" s="27">
        <f>IF(StockData[[#This Row],[change%]] &gt; 0.02, 0.9, IF(StockData[[#This Row],[change%]] &lt; -0.02, -0.9, 0))</f>
        <v>0</v>
      </c>
      <c r="O3195" s="27" t="str">
        <f>IF(StockData[[#This Row],[sentiment score]] &gt; 0.5, "Positive", IF(StockData[[#This Row],[sentiment score]] &lt; -0.5, "Negative", "Neutral"))</f>
        <v>Neutral</v>
      </c>
    </row>
    <row r="3196" spans="1:15" x14ac:dyDescent="0.3">
      <c r="A3196" s="1">
        <v>41191</v>
      </c>
      <c r="B3196" s="2">
        <v>29.12</v>
      </c>
      <c r="C3196" s="2">
        <v>29.12</v>
      </c>
      <c r="D3196" s="2">
        <v>28.25</v>
      </c>
      <c r="E3196" s="2">
        <v>28.37</v>
      </c>
      <c r="F3196" s="2">
        <v>1193000</v>
      </c>
      <c r="G3196" s="27" t="str">
        <f>TEXT(StockData[[#This Row],[Date]],"dddd")</f>
        <v>Tuesday</v>
      </c>
      <c r="H3196" s="27" t="str">
        <f>TEXT(StockData[[#This Row],[Date]],"mmm yyyy")</f>
        <v>Oct 2012</v>
      </c>
      <c r="I3196" s="2">
        <f>StockData[[#This Row],[high]] - StockData[[#This Row],[low]]</f>
        <v>0.87000000000000099</v>
      </c>
      <c r="J3196" s="27" t="str">
        <f>IF(StockData[[#This Row],[high]]=_xlfn.MAXIFS(StockData[high],StockData[Date],"&lt;="&amp;StockData[[#This Row],[Date]]),"New High","Repeat")</f>
        <v>Repeat</v>
      </c>
      <c r="K3196" s="27" t="str">
        <f>IF(StockData[[#This Row],[Spread]]&lt;5,"Low",IF(StockData[[#This Row],[Spread]]&lt;=15,"Medium","High"))</f>
        <v>Low</v>
      </c>
      <c r="L3196" s="27" t="str">
        <f>IF(StockData[[#This Row],[Spread]] &gt; AVERAGE(StockData[Spread]) * 1.2, "High", IF(StockData[[#This Row],[Spread]] &lt; AVERAGE(StockData[Spread]) * 0.8, "Low", "Medium"))</f>
        <v>Low</v>
      </c>
      <c r="M3196" s="13">
        <f>(StockData[[#This Row],[close]] - StockData[[#This Row],[open]] )/ StockData[[#This Row],[open]]</f>
        <v>-2.5755494505494504E-2</v>
      </c>
      <c r="N3196" s="27">
        <f>IF(StockData[[#This Row],[change%]] &gt; 0.02, 0.9, IF(StockData[[#This Row],[change%]] &lt; -0.02, -0.9, 0))</f>
        <v>-0.9</v>
      </c>
      <c r="O3196" s="27" t="str">
        <f>IF(StockData[[#This Row],[sentiment score]] &gt; 0.5, "Positive", IF(StockData[[#This Row],[sentiment score]] &lt; -0.5, "Negative", "Neutral"))</f>
        <v>Negative</v>
      </c>
    </row>
    <row r="3197" spans="1:15" x14ac:dyDescent="0.3">
      <c r="A3197" s="1">
        <v>41190</v>
      </c>
      <c r="B3197" s="2">
        <v>28.86</v>
      </c>
      <c r="C3197" s="2">
        <v>29.4</v>
      </c>
      <c r="D3197" s="2">
        <v>28.611000000000001</v>
      </c>
      <c r="E3197" s="2">
        <v>29.25</v>
      </c>
      <c r="F3197" s="2">
        <v>889700</v>
      </c>
      <c r="G3197" s="27" t="str">
        <f>TEXT(StockData[[#This Row],[Date]],"dddd")</f>
        <v>Monday</v>
      </c>
      <c r="H3197" s="27" t="str">
        <f>TEXT(StockData[[#This Row],[Date]],"mmm yyyy")</f>
        <v>Oct 2012</v>
      </c>
      <c r="I3197" s="2">
        <f>StockData[[#This Row],[high]] - StockData[[#This Row],[low]]</f>
        <v>0.78899999999999793</v>
      </c>
      <c r="J3197" s="27" t="str">
        <f>IF(StockData[[#This Row],[high]]=_xlfn.MAXIFS(StockData[high],StockData[Date],"&lt;="&amp;StockData[[#This Row],[Date]]),"New High","Repeat")</f>
        <v>Repeat</v>
      </c>
      <c r="K3197" s="27" t="str">
        <f>IF(StockData[[#This Row],[Spread]]&lt;5,"Low",IF(StockData[[#This Row],[Spread]]&lt;=15,"Medium","High"))</f>
        <v>Low</v>
      </c>
      <c r="L3197" s="27" t="str">
        <f>IF(StockData[[#This Row],[Spread]] &gt; AVERAGE(StockData[Spread]) * 1.2, "High", IF(StockData[[#This Row],[Spread]] &lt; AVERAGE(StockData[Spread]) * 0.8, "Low", "Medium"))</f>
        <v>Low</v>
      </c>
      <c r="M3197" s="13">
        <f>(StockData[[#This Row],[close]] - StockData[[#This Row],[open]] )/ StockData[[#This Row],[open]]</f>
        <v>1.3513513513513533E-2</v>
      </c>
      <c r="N3197" s="27">
        <f>IF(StockData[[#This Row],[change%]] &gt; 0.02, 0.9, IF(StockData[[#This Row],[change%]] &lt; -0.02, -0.9, 0))</f>
        <v>0</v>
      </c>
      <c r="O3197" s="27" t="str">
        <f>IF(StockData[[#This Row],[sentiment score]] &gt; 0.5, "Positive", IF(StockData[[#This Row],[sentiment score]] &lt; -0.5, "Negative", "Neutral"))</f>
        <v>Neutral</v>
      </c>
    </row>
    <row r="3198" spans="1:15" x14ac:dyDescent="0.3">
      <c r="A3198" s="1">
        <v>41187</v>
      </c>
      <c r="B3198" s="2">
        <v>29.7</v>
      </c>
      <c r="C3198" s="2">
        <v>29.81</v>
      </c>
      <c r="D3198" s="2">
        <v>28.68</v>
      </c>
      <c r="E3198" s="2">
        <v>28.89</v>
      </c>
      <c r="F3198" s="2">
        <v>938600</v>
      </c>
      <c r="G3198" s="27" t="str">
        <f>TEXT(StockData[[#This Row],[Date]],"dddd")</f>
        <v>Friday</v>
      </c>
      <c r="H3198" s="27" t="str">
        <f>TEXT(StockData[[#This Row],[Date]],"mmm yyyy")</f>
        <v>Oct 2012</v>
      </c>
      <c r="I3198" s="2">
        <f>StockData[[#This Row],[high]] - StockData[[#This Row],[low]]</f>
        <v>1.129999999999999</v>
      </c>
      <c r="J3198" s="27" t="str">
        <f>IF(StockData[[#This Row],[high]]=_xlfn.MAXIFS(StockData[high],StockData[Date],"&lt;="&amp;StockData[[#This Row],[Date]]),"New High","Repeat")</f>
        <v>Repeat</v>
      </c>
      <c r="K3198" s="27" t="str">
        <f>IF(StockData[[#This Row],[Spread]]&lt;5,"Low",IF(StockData[[#This Row],[Spread]]&lt;=15,"Medium","High"))</f>
        <v>Low</v>
      </c>
      <c r="L3198" s="27" t="str">
        <f>IF(StockData[[#This Row],[Spread]] &gt; AVERAGE(StockData[Spread]) * 1.2, "High", IF(StockData[[#This Row],[Spread]] &lt; AVERAGE(StockData[Spread]) * 0.8, "Low", "Medium"))</f>
        <v>Low</v>
      </c>
      <c r="M3198" s="13">
        <f>(StockData[[#This Row],[close]] - StockData[[#This Row],[open]] )/ StockData[[#This Row],[open]]</f>
        <v>-2.727272727272723E-2</v>
      </c>
      <c r="N3198" s="27">
        <f>IF(StockData[[#This Row],[change%]] &gt; 0.02, 0.9, IF(StockData[[#This Row],[change%]] &lt; -0.02, -0.9, 0))</f>
        <v>-0.9</v>
      </c>
      <c r="O3198" s="27" t="str">
        <f>IF(StockData[[#This Row],[sentiment score]] &gt; 0.5, "Positive", IF(StockData[[#This Row],[sentiment score]] &lt; -0.5, "Negative", "Neutral"))</f>
        <v>Negative</v>
      </c>
    </row>
    <row r="3199" spans="1:15" x14ac:dyDescent="0.3">
      <c r="A3199" s="1">
        <v>41186</v>
      </c>
      <c r="B3199" s="2">
        <v>30</v>
      </c>
      <c r="C3199" s="2">
        <v>30.1</v>
      </c>
      <c r="D3199" s="2">
        <v>28.65</v>
      </c>
      <c r="E3199" s="2">
        <v>29.4</v>
      </c>
      <c r="F3199" s="2">
        <v>1541300</v>
      </c>
      <c r="G3199" s="27" t="str">
        <f>TEXT(StockData[[#This Row],[Date]],"dddd")</f>
        <v>Thursday</v>
      </c>
      <c r="H3199" s="27" t="str">
        <f>TEXT(StockData[[#This Row],[Date]],"mmm yyyy")</f>
        <v>Oct 2012</v>
      </c>
      <c r="I3199" s="2">
        <f>StockData[[#This Row],[high]] - StockData[[#This Row],[low]]</f>
        <v>1.4500000000000028</v>
      </c>
      <c r="J3199" s="27" t="str">
        <f>IF(StockData[[#This Row],[high]]=_xlfn.MAXIFS(StockData[high],StockData[Date],"&lt;="&amp;StockData[[#This Row],[Date]]),"New High","Repeat")</f>
        <v>Repeat</v>
      </c>
      <c r="K3199" s="27" t="str">
        <f>IF(StockData[[#This Row],[Spread]]&lt;5,"Low",IF(StockData[[#This Row],[Spread]]&lt;=15,"Medium","High"))</f>
        <v>Low</v>
      </c>
      <c r="L3199" s="27" t="str">
        <f>IF(StockData[[#This Row],[Spread]] &gt; AVERAGE(StockData[Spread]) * 1.2, "High", IF(StockData[[#This Row],[Spread]] &lt; AVERAGE(StockData[Spread]) * 0.8, "Low", "Medium"))</f>
        <v>Low</v>
      </c>
      <c r="M3199" s="13">
        <f>(StockData[[#This Row],[close]] - StockData[[#This Row],[open]] )/ StockData[[#This Row],[open]]</f>
        <v>-2.0000000000000049E-2</v>
      </c>
      <c r="N3199" s="27">
        <f>IF(StockData[[#This Row],[change%]] &gt; 0.02, 0.9, IF(StockData[[#This Row],[change%]] &lt; -0.02, -0.9, 0))</f>
        <v>0</v>
      </c>
      <c r="O3199" s="27" t="str">
        <f>IF(StockData[[#This Row],[sentiment score]] &gt; 0.5, "Positive", IF(StockData[[#This Row],[sentiment score]] &lt; -0.5, "Negative", "Neutral"))</f>
        <v>Neutral</v>
      </c>
    </row>
    <row r="3200" spans="1:15" x14ac:dyDescent="0.3">
      <c r="A3200" s="1">
        <v>41185</v>
      </c>
      <c r="B3200" s="2">
        <v>29.75</v>
      </c>
      <c r="C3200" s="2">
        <v>29.95</v>
      </c>
      <c r="D3200" s="2">
        <v>29.240100000000002</v>
      </c>
      <c r="E3200" s="2">
        <v>29.3</v>
      </c>
      <c r="F3200" s="2">
        <v>1052800</v>
      </c>
      <c r="G3200" s="27" t="str">
        <f>TEXT(StockData[[#This Row],[Date]],"dddd")</f>
        <v>Wednesday</v>
      </c>
      <c r="H3200" s="27" t="str">
        <f>TEXT(StockData[[#This Row],[Date]],"mmm yyyy")</f>
        <v>Oct 2012</v>
      </c>
      <c r="I3200" s="2">
        <f>StockData[[#This Row],[high]] - StockData[[#This Row],[low]]</f>
        <v>0.70989999999999753</v>
      </c>
      <c r="J3200" s="27" t="str">
        <f>IF(StockData[[#This Row],[high]]=_xlfn.MAXIFS(StockData[high],StockData[Date],"&lt;="&amp;StockData[[#This Row],[Date]]),"New High","Repeat")</f>
        <v>Repeat</v>
      </c>
      <c r="K3200" s="27" t="str">
        <f>IF(StockData[[#This Row],[Spread]]&lt;5,"Low",IF(StockData[[#This Row],[Spread]]&lt;=15,"Medium","High"))</f>
        <v>Low</v>
      </c>
      <c r="L3200" s="27" t="str">
        <f>IF(StockData[[#This Row],[Spread]] &gt; AVERAGE(StockData[Spread]) * 1.2, "High", IF(StockData[[#This Row],[Spread]] &lt; AVERAGE(StockData[Spread]) * 0.8, "Low", "Medium"))</f>
        <v>Low</v>
      </c>
      <c r="M3200" s="13">
        <f>(StockData[[#This Row],[close]] - StockData[[#This Row],[open]] )/ StockData[[#This Row],[open]]</f>
        <v>-1.5126050420168043E-2</v>
      </c>
      <c r="N3200" s="27">
        <f>IF(StockData[[#This Row],[change%]] &gt; 0.02, 0.9, IF(StockData[[#This Row],[change%]] &lt; -0.02, -0.9, 0))</f>
        <v>0</v>
      </c>
      <c r="O3200" s="27" t="str">
        <f>IF(StockData[[#This Row],[sentiment score]] &gt; 0.5, "Positive", IF(StockData[[#This Row],[sentiment score]] &lt; -0.5, "Negative", "Neutral"))</f>
        <v>Neutral</v>
      </c>
    </row>
    <row r="3201" spans="1:15" x14ac:dyDescent="0.3">
      <c r="A3201" s="1">
        <v>41184</v>
      </c>
      <c r="B3201" s="2">
        <v>29.28</v>
      </c>
      <c r="C3201" s="2">
        <v>29.89</v>
      </c>
      <c r="D3201" s="2">
        <v>29</v>
      </c>
      <c r="E3201" s="2">
        <v>29.8</v>
      </c>
      <c r="F3201" s="2">
        <v>729000</v>
      </c>
      <c r="G3201" s="27" t="str">
        <f>TEXT(StockData[[#This Row],[Date]],"dddd")</f>
        <v>Tuesday</v>
      </c>
      <c r="H3201" s="27" t="str">
        <f>TEXT(StockData[[#This Row],[Date]],"mmm yyyy")</f>
        <v>Oct 2012</v>
      </c>
      <c r="I3201" s="2">
        <f>StockData[[#This Row],[high]] - StockData[[#This Row],[low]]</f>
        <v>0.89000000000000057</v>
      </c>
      <c r="J3201" s="27" t="str">
        <f>IF(StockData[[#This Row],[high]]=_xlfn.MAXIFS(StockData[high],StockData[Date],"&lt;="&amp;StockData[[#This Row],[Date]]),"New High","Repeat")</f>
        <v>Repeat</v>
      </c>
      <c r="K3201" s="27" t="str">
        <f>IF(StockData[[#This Row],[Spread]]&lt;5,"Low",IF(StockData[[#This Row],[Spread]]&lt;=15,"Medium","High"))</f>
        <v>Low</v>
      </c>
      <c r="L3201" s="27" t="str">
        <f>IF(StockData[[#This Row],[Spread]] &gt; AVERAGE(StockData[Spread]) * 1.2, "High", IF(StockData[[#This Row],[Spread]] &lt; AVERAGE(StockData[Spread]) * 0.8, "Low", "Medium"))</f>
        <v>Low</v>
      </c>
      <c r="M3201" s="13">
        <f>(StockData[[#This Row],[close]] - StockData[[#This Row],[open]] )/ StockData[[#This Row],[open]]</f>
        <v>1.775956284153004E-2</v>
      </c>
      <c r="N3201" s="27">
        <f>IF(StockData[[#This Row],[change%]] &gt; 0.02, 0.9, IF(StockData[[#This Row],[change%]] &lt; -0.02, -0.9, 0))</f>
        <v>0</v>
      </c>
      <c r="O3201" s="27" t="str">
        <f>IF(StockData[[#This Row],[sentiment score]] &gt; 0.5, "Positive", IF(StockData[[#This Row],[sentiment score]] &lt; -0.5, "Negative", "Neutral"))</f>
        <v>Neutral</v>
      </c>
    </row>
    <row r="3202" spans="1:15" x14ac:dyDescent="0.3">
      <c r="A3202" s="1">
        <v>41183</v>
      </c>
      <c r="B3202" s="2">
        <v>29.5</v>
      </c>
      <c r="C3202" s="2">
        <v>29.89</v>
      </c>
      <c r="D3202" s="2">
        <v>29</v>
      </c>
      <c r="E3202" s="2">
        <v>29.16</v>
      </c>
      <c r="F3202" s="2">
        <v>884400</v>
      </c>
      <c r="G3202" s="27" t="str">
        <f>TEXT(StockData[[#This Row],[Date]],"dddd")</f>
        <v>Monday</v>
      </c>
      <c r="H3202" s="27" t="str">
        <f>TEXT(StockData[[#This Row],[Date]],"mmm yyyy")</f>
        <v>Oct 2012</v>
      </c>
      <c r="I3202" s="2">
        <f>StockData[[#This Row],[high]] - StockData[[#This Row],[low]]</f>
        <v>0.89000000000000057</v>
      </c>
      <c r="J3202" s="27" t="str">
        <f>IF(StockData[[#This Row],[high]]=_xlfn.MAXIFS(StockData[high],StockData[Date],"&lt;="&amp;StockData[[#This Row],[Date]]),"New High","Repeat")</f>
        <v>Repeat</v>
      </c>
      <c r="K3202" s="27" t="str">
        <f>IF(StockData[[#This Row],[Spread]]&lt;5,"Low",IF(StockData[[#This Row],[Spread]]&lt;=15,"Medium","High"))</f>
        <v>Low</v>
      </c>
      <c r="L3202" s="27" t="str">
        <f>IF(StockData[[#This Row],[Spread]] &gt; AVERAGE(StockData[Spread]) * 1.2, "High", IF(StockData[[#This Row],[Spread]] &lt; AVERAGE(StockData[Spread]) * 0.8, "Low", "Medium"))</f>
        <v>Low</v>
      </c>
      <c r="M3202" s="13">
        <f>(StockData[[#This Row],[close]] - StockData[[#This Row],[open]] )/ StockData[[#This Row],[open]]</f>
        <v>-1.1525423728813555E-2</v>
      </c>
      <c r="N3202" s="27">
        <f>IF(StockData[[#This Row],[change%]] &gt; 0.02, 0.9, IF(StockData[[#This Row],[change%]] &lt; -0.02, -0.9, 0))</f>
        <v>0</v>
      </c>
      <c r="O3202" s="27" t="str">
        <f>IF(StockData[[#This Row],[sentiment score]] &gt; 0.5, "Positive", IF(StockData[[#This Row],[sentiment score]] &lt; -0.5, "Negative", "Neutral"))</f>
        <v>Neutral</v>
      </c>
    </row>
    <row r="3203" spans="1:15" x14ac:dyDescent="0.3">
      <c r="A3203" s="1">
        <v>41180</v>
      </c>
      <c r="B3203" s="2">
        <v>28.73</v>
      </c>
      <c r="C3203" s="2">
        <v>29.89</v>
      </c>
      <c r="D3203" s="2">
        <v>28.61</v>
      </c>
      <c r="E3203" s="2">
        <v>29.28</v>
      </c>
      <c r="F3203" s="2">
        <v>4343400</v>
      </c>
      <c r="G3203" s="27" t="str">
        <f>TEXT(StockData[[#This Row],[Date]],"dddd")</f>
        <v>Friday</v>
      </c>
      <c r="H3203" s="27" t="str">
        <f>TEXT(StockData[[#This Row],[Date]],"mmm yyyy")</f>
        <v>Sep 2012</v>
      </c>
      <c r="I3203" s="2">
        <f>StockData[[#This Row],[high]] - StockData[[#This Row],[low]]</f>
        <v>1.2800000000000011</v>
      </c>
      <c r="J3203" s="27" t="str">
        <f>IF(StockData[[#This Row],[high]]=_xlfn.MAXIFS(StockData[high],StockData[Date],"&lt;="&amp;StockData[[#This Row],[Date]]),"New High","Repeat")</f>
        <v>Repeat</v>
      </c>
      <c r="K3203" s="27" t="str">
        <f>IF(StockData[[#This Row],[Spread]]&lt;5,"Low",IF(StockData[[#This Row],[Spread]]&lt;=15,"Medium","High"))</f>
        <v>Low</v>
      </c>
      <c r="L3203" s="27" t="str">
        <f>IF(StockData[[#This Row],[Spread]] &gt; AVERAGE(StockData[Spread]) * 1.2, "High", IF(StockData[[#This Row],[Spread]] &lt; AVERAGE(StockData[Spread]) * 0.8, "Low", "Medium"))</f>
        <v>Low</v>
      </c>
      <c r="M3203" s="13">
        <f>(StockData[[#This Row],[close]] - StockData[[#This Row],[open]] )/ StockData[[#This Row],[open]]</f>
        <v>1.914375217542641E-2</v>
      </c>
      <c r="N3203" s="27">
        <f>IF(StockData[[#This Row],[change%]] &gt; 0.02, 0.9, IF(StockData[[#This Row],[change%]] &lt; -0.02, -0.9, 0))</f>
        <v>0</v>
      </c>
      <c r="O3203" s="27" t="str">
        <f>IF(StockData[[#This Row],[sentiment score]] &gt; 0.5, "Positive", IF(StockData[[#This Row],[sentiment score]] &lt; -0.5, "Negative", "Neutral"))</f>
        <v>Neutral</v>
      </c>
    </row>
    <row r="3204" spans="1:15" x14ac:dyDescent="0.3">
      <c r="A3204" s="1">
        <v>41179</v>
      </c>
      <c r="B3204" s="2">
        <v>27.75</v>
      </c>
      <c r="C3204" s="2">
        <v>28.54</v>
      </c>
      <c r="D3204" s="2">
        <v>27.6</v>
      </c>
      <c r="E3204" s="2">
        <v>28.49</v>
      </c>
      <c r="F3204" s="2">
        <v>1758600</v>
      </c>
      <c r="G3204" s="27" t="str">
        <f>TEXT(StockData[[#This Row],[Date]],"dddd")</f>
        <v>Thursday</v>
      </c>
      <c r="H3204" s="27" t="str">
        <f>TEXT(StockData[[#This Row],[Date]],"mmm yyyy")</f>
        <v>Sep 2012</v>
      </c>
      <c r="I3204" s="2">
        <f>StockData[[#This Row],[high]] - StockData[[#This Row],[low]]</f>
        <v>0.93999999999999773</v>
      </c>
      <c r="J3204" s="27" t="str">
        <f>IF(StockData[[#This Row],[high]]=_xlfn.MAXIFS(StockData[high],StockData[Date],"&lt;="&amp;StockData[[#This Row],[Date]]),"New High","Repeat")</f>
        <v>Repeat</v>
      </c>
      <c r="K3204" s="27" t="str">
        <f>IF(StockData[[#This Row],[Spread]]&lt;5,"Low",IF(StockData[[#This Row],[Spread]]&lt;=15,"Medium","High"))</f>
        <v>Low</v>
      </c>
      <c r="L3204" s="27" t="str">
        <f>IF(StockData[[#This Row],[Spread]] &gt; AVERAGE(StockData[Spread]) * 1.2, "High", IF(StockData[[#This Row],[Spread]] &lt; AVERAGE(StockData[Spread]) * 0.8, "Low", "Medium"))</f>
        <v>Low</v>
      </c>
      <c r="M3204" s="13">
        <f>(StockData[[#This Row],[close]] - StockData[[#This Row],[open]] )/ StockData[[#This Row],[open]]</f>
        <v>2.6666666666666609E-2</v>
      </c>
      <c r="N3204" s="27">
        <f>IF(StockData[[#This Row],[change%]] &gt; 0.02, 0.9, IF(StockData[[#This Row],[change%]] &lt; -0.02, -0.9, 0))</f>
        <v>0.9</v>
      </c>
      <c r="O3204" s="27" t="str">
        <f>IF(StockData[[#This Row],[sentiment score]] &gt; 0.5, "Positive", IF(StockData[[#This Row],[sentiment score]] &lt; -0.5, "Negative", "Neutral"))</f>
        <v>Positive</v>
      </c>
    </row>
    <row r="3205" spans="1:15" x14ac:dyDescent="0.3">
      <c r="A3205" s="1">
        <v>41178</v>
      </c>
      <c r="B3205" s="2">
        <v>27.67</v>
      </c>
      <c r="C3205" s="2">
        <v>28.4</v>
      </c>
      <c r="D3205" s="2">
        <v>27.48</v>
      </c>
      <c r="E3205" s="2">
        <v>27.54</v>
      </c>
      <c r="F3205" s="2">
        <v>1527200</v>
      </c>
      <c r="G3205" s="27" t="str">
        <f>TEXT(StockData[[#This Row],[Date]],"dddd")</f>
        <v>Wednesday</v>
      </c>
      <c r="H3205" s="27" t="str">
        <f>TEXT(StockData[[#This Row],[Date]],"mmm yyyy")</f>
        <v>Sep 2012</v>
      </c>
      <c r="I3205" s="2">
        <f>StockData[[#This Row],[high]] - StockData[[#This Row],[low]]</f>
        <v>0.91999999999999815</v>
      </c>
      <c r="J3205" s="27" t="str">
        <f>IF(StockData[[#This Row],[high]]=_xlfn.MAXIFS(StockData[high],StockData[Date],"&lt;="&amp;StockData[[#This Row],[Date]]),"New High","Repeat")</f>
        <v>Repeat</v>
      </c>
      <c r="K3205" s="27" t="str">
        <f>IF(StockData[[#This Row],[Spread]]&lt;5,"Low",IF(StockData[[#This Row],[Spread]]&lt;=15,"Medium","High"))</f>
        <v>Low</v>
      </c>
      <c r="L3205" s="27" t="str">
        <f>IF(StockData[[#This Row],[Spread]] &gt; AVERAGE(StockData[Spread]) * 1.2, "High", IF(StockData[[#This Row],[Spread]] &lt; AVERAGE(StockData[Spread]) * 0.8, "Low", "Medium"))</f>
        <v>Low</v>
      </c>
      <c r="M3205" s="13">
        <f>(StockData[[#This Row],[close]] - StockData[[#This Row],[open]] )/ StockData[[#This Row],[open]]</f>
        <v>-4.6982291290206925E-3</v>
      </c>
      <c r="N3205" s="27">
        <f>IF(StockData[[#This Row],[change%]] &gt; 0.02, 0.9, IF(StockData[[#This Row],[change%]] &lt; -0.02, -0.9, 0))</f>
        <v>0</v>
      </c>
      <c r="O3205" s="27" t="str">
        <f>IF(StockData[[#This Row],[sentiment score]] &gt; 0.5, "Positive", IF(StockData[[#This Row],[sentiment score]] &lt; -0.5, "Negative", "Neutral"))</f>
        <v>Neutral</v>
      </c>
    </row>
    <row r="3206" spans="1:15" x14ac:dyDescent="0.3">
      <c r="A3206" s="1">
        <v>41177</v>
      </c>
      <c r="B3206" s="2">
        <v>28.62</v>
      </c>
      <c r="C3206" s="2">
        <v>29.48</v>
      </c>
      <c r="D3206" s="2">
        <v>27.53</v>
      </c>
      <c r="E3206" s="2">
        <v>27.66</v>
      </c>
      <c r="F3206" s="2">
        <v>5680400</v>
      </c>
      <c r="G3206" s="27" t="str">
        <f>TEXT(StockData[[#This Row],[Date]],"dddd")</f>
        <v>Tuesday</v>
      </c>
      <c r="H3206" s="27" t="str">
        <f>TEXT(StockData[[#This Row],[Date]],"mmm yyyy")</f>
        <v>Sep 2012</v>
      </c>
      <c r="I3206" s="2">
        <f>StockData[[#This Row],[high]] - StockData[[#This Row],[low]]</f>
        <v>1.9499999999999993</v>
      </c>
      <c r="J3206" s="27" t="str">
        <f>IF(StockData[[#This Row],[high]]=_xlfn.MAXIFS(StockData[high],StockData[Date],"&lt;="&amp;StockData[[#This Row],[Date]]),"New High","Repeat")</f>
        <v>Repeat</v>
      </c>
      <c r="K3206" s="27" t="str">
        <f>IF(StockData[[#This Row],[Spread]]&lt;5,"Low",IF(StockData[[#This Row],[Spread]]&lt;=15,"Medium","High"))</f>
        <v>Low</v>
      </c>
      <c r="L3206" s="27" t="str">
        <f>IF(StockData[[#This Row],[Spread]] &gt; AVERAGE(StockData[Spread]) * 1.2, "High", IF(StockData[[#This Row],[Spread]] &lt; AVERAGE(StockData[Spread]) * 0.8, "Low", "Medium"))</f>
        <v>Low</v>
      </c>
      <c r="M3206" s="13">
        <f>(StockData[[#This Row],[close]] - StockData[[#This Row],[open]] )/ StockData[[#This Row],[open]]</f>
        <v>-3.3542976939203384E-2</v>
      </c>
      <c r="N3206" s="27">
        <f>IF(StockData[[#This Row],[change%]] &gt; 0.02, 0.9, IF(StockData[[#This Row],[change%]] &lt; -0.02, -0.9, 0))</f>
        <v>-0.9</v>
      </c>
      <c r="O3206" s="27" t="str">
        <f>IF(StockData[[#This Row],[sentiment score]] &gt; 0.5, "Positive", IF(StockData[[#This Row],[sentiment score]] &lt; -0.5, "Negative", "Neutral"))</f>
        <v>Negative</v>
      </c>
    </row>
    <row r="3207" spans="1:15" x14ac:dyDescent="0.3">
      <c r="A3207" s="1">
        <v>41176</v>
      </c>
      <c r="B3207" s="2">
        <v>29.51</v>
      </c>
      <c r="C3207" s="2">
        <v>31.03</v>
      </c>
      <c r="D3207" s="2">
        <v>29.4</v>
      </c>
      <c r="E3207" s="2">
        <v>30.66</v>
      </c>
      <c r="F3207" s="2">
        <v>1301900</v>
      </c>
      <c r="G3207" s="27" t="str">
        <f>TEXT(StockData[[#This Row],[Date]],"dddd")</f>
        <v>Monday</v>
      </c>
      <c r="H3207" s="27" t="str">
        <f>TEXT(StockData[[#This Row],[Date]],"mmm yyyy")</f>
        <v>Sep 2012</v>
      </c>
      <c r="I3207" s="2">
        <f>StockData[[#This Row],[high]] - StockData[[#This Row],[low]]</f>
        <v>1.6300000000000026</v>
      </c>
      <c r="J3207" s="27" t="str">
        <f>IF(StockData[[#This Row],[high]]=_xlfn.MAXIFS(StockData[high],StockData[Date],"&lt;="&amp;StockData[[#This Row],[Date]]),"New High","Repeat")</f>
        <v>Repeat</v>
      </c>
      <c r="K3207" s="27" t="str">
        <f>IF(StockData[[#This Row],[Spread]]&lt;5,"Low",IF(StockData[[#This Row],[Spread]]&lt;=15,"Medium","High"))</f>
        <v>Low</v>
      </c>
      <c r="L3207" s="27" t="str">
        <f>IF(StockData[[#This Row],[Spread]] &gt; AVERAGE(StockData[Spread]) * 1.2, "High", IF(StockData[[#This Row],[Spread]] &lt; AVERAGE(StockData[Spread]) * 0.8, "Low", "Medium"))</f>
        <v>Low</v>
      </c>
      <c r="M3207" s="13">
        <f>(StockData[[#This Row],[close]] - StockData[[#This Row],[open]] )/ StockData[[#This Row],[open]]</f>
        <v>3.8969840731955217E-2</v>
      </c>
      <c r="N3207" s="27">
        <f>IF(StockData[[#This Row],[change%]] &gt; 0.02, 0.9, IF(StockData[[#This Row],[change%]] &lt; -0.02, -0.9, 0))</f>
        <v>0.9</v>
      </c>
      <c r="O3207" s="27" t="str">
        <f>IF(StockData[[#This Row],[sentiment score]] &gt; 0.5, "Positive", IF(StockData[[#This Row],[sentiment score]] &lt; -0.5, "Negative", "Neutral"))</f>
        <v>Positive</v>
      </c>
    </row>
    <row r="3208" spans="1:15" x14ac:dyDescent="0.3">
      <c r="A3208" s="1">
        <v>41173</v>
      </c>
      <c r="B3208" s="2">
        <v>31.1</v>
      </c>
      <c r="C3208" s="2">
        <v>31.49</v>
      </c>
      <c r="D3208" s="2">
        <v>29.54</v>
      </c>
      <c r="E3208" s="2">
        <v>30.02</v>
      </c>
      <c r="F3208" s="2">
        <v>1870000</v>
      </c>
      <c r="G3208" s="27" t="str">
        <f>TEXT(StockData[[#This Row],[Date]],"dddd")</f>
        <v>Friday</v>
      </c>
      <c r="H3208" s="27" t="str">
        <f>TEXT(StockData[[#This Row],[Date]],"mmm yyyy")</f>
        <v>Sep 2012</v>
      </c>
      <c r="I3208" s="2">
        <f>StockData[[#This Row],[high]] - StockData[[#This Row],[low]]</f>
        <v>1.9499999999999993</v>
      </c>
      <c r="J3208" s="27" t="str">
        <f>IF(StockData[[#This Row],[high]]=_xlfn.MAXIFS(StockData[high],StockData[Date],"&lt;="&amp;StockData[[#This Row],[Date]]),"New High","Repeat")</f>
        <v>Repeat</v>
      </c>
      <c r="K3208" s="27" t="str">
        <f>IF(StockData[[#This Row],[Spread]]&lt;5,"Low",IF(StockData[[#This Row],[Spread]]&lt;=15,"Medium","High"))</f>
        <v>Low</v>
      </c>
      <c r="L3208" s="27" t="str">
        <f>IF(StockData[[#This Row],[Spread]] &gt; AVERAGE(StockData[Spread]) * 1.2, "High", IF(StockData[[#This Row],[Spread]] &lt; AVERAGE(StockData[Spread]) * 0.8, "Low", "Medium"))</f>
        <v>Low</v>
      </c>
      <c r="M3208" s="13">
        <f>(StockData[[#This Row],[close]] - StockData[[#This Row],[open]] )/ StockData[[#This Row],[open]]</f>
        <v>-3.4726688102893949E-2</v>
      </c>
      <c r="N3208" s="27">
        <f>IF(StockData[[#This Row],[change%]] &gt; 0.02, 0.9, IF(StockData[[#This Row],[change%]] &lt; -0.02, -0.9, 0))</f>
        <v>-0.9</v>
      </c>
      <c r="O3208" s="27" t="str">
        <f>IF(StockData[[#This Row],[sentiment score]] &gt; 0.5, "Positive", IF(StockData[[#This Row],[sentiment score]] &lt; -0.5, "Negative", "Neutral"))</f>
        <v>Negative</v>
      </c>
    </row>
    <row r="3209" spans="1:15" x14ac:dyDescent="0.3">
      <c r="A3209" s="1">
        <v>41172</v>
      </c>
      <c r="B3209" s="2">
        <v>30.93</v>
      </c>
      <c r="C3209" s="2">
        <v>31.5</v>
      </c>
      <c r="D3209" s="2">
        <v>30.68</v>
      </c>
      <c r="E3209" s="2">
        <v>30.9</v>
      </c>
      <c r="F3209" s="2">
        <v>912400</v>
      </c>
      <c r="G3209" s="27" t="str">
        <f>TEXT(StockData[[#This Row],[Date]],"dddd")</f>
        <v>Thursday</v>
      </c>
      <c r="H3209" s="27" t="str">
        <f>TEXT(StockData[[#This Row],[Date]],"mmm yyyy")</f>
        <v>Sep 2012</v>
      </c>
      <c r="I3209" s="2">
        <f>StockData[[#This Row],[high]] - StockData[[#This Row],[low]]</f>
        <v>0.82000000000000028</v>
      </c>
      <c r="J3209" s="27" t="str">
        <f>IF(StockData[[#This Row],[high]]=_xlfn.MAXIFS(StockData[high],StockData[Date],"&lt;="&amp;StockData[[#This Row],[Date]]),"New High","Repeat")</f>
        <v>Repeat</v>
      </c>
      <c r="K3209" s="27" t="str">
        <f>IF(StockData[[#This Row],[Spread]]&lt;5,"Low",IF(StockData[[#This Row],[Spread]]&lt;=15,"Medium","High"))</f>
        <v>Low</v>
      </c>
      <c r="L3209" s="27" t="str">
        <f>IF(StockData[[#This Row],[Spread]] &gt; AVERAGE(StockData[Spread]) * 1.2, "High", IF(StockData[[#This Row],[Spread]] &lt; AVERAGE(StockData[Spread]) * 0.8, "Low", "Medium"))</f>
        <v>Low</v>
      </c>
      <c r="M3209" s="13">
        <f>(StockData[[#This Row],[close]] - StockData[[#This Row],[open]] )/ StockData[[#This Row],[open]]</f>
        <v>-9.6993210475270408E-4</v>
      </c>
      <c r="N3209" s="27">
        <f>IF(StockData[[#This Row],[change%]] &gt; 0.02, 0.9, IF(StockData[[#This Row],[change%]] &lt; -0.02, -0.9, 0))</f>
        <v>0</v>
      </c>
      <c r="O3209" s="27" t="str">
        <f>IF(StockData[[#This Row],[sentiment score]] &gt; 0.5, "Positive", IF(StockData[[#This Row],[sentiment score]] &lt; -0.5, "Negative", "Neutral"))</f>
        <v>Neutral</v>
      </c>
    </row>
    <row r="3210" spans="1:15" x14ac:dyDescent="0.3">
      <c r="A3210" s="1">
        <v>41171</v>
      </c>
      <c r="B3210" s="2">
        <v>31</v>
      </c>
      <c r="C3210" s="2">
        <v>31.74</v>
      </c>
      <c r="D3210" s="2">
        <v>30.94</v>
      </c>
      <c r="E3210" s="2">
        <v>31.05</v>
      </c>
      <c r="F3210" s="2">
        <v>1048500</v>
      </c>
      <c r="G3210" s="27" t="str">
        <f>TEXT(StockData[[#This Row],[Date]],"dddd")</f>
        <v>Wednesday</v>
      </c>
      <c r="H3210" s="27" t="str">
        <f>TEXT(StockData[[#This Row],[Date]],"mmm yyyy")</f>
        <v>Sep 2012</v>
      </c>
      <c r="I3210" s="2">
        <f>StockData[[#This Row],[high]] - StockData[[#This Row],[low]]</f>
        <v>0.79999999999999716</v>
      </c>
      <c r="J3210" s="27" t="str">
        <f>IF(StockData[[#This Row],[high]]=_xlfn.MAXIFS(StockData[high],StockData[Date],"&lt;="&amp;StockData[[#This Row],[Date]]),"New High","Repeat")</f>
        <v>Repeat</v>
      </c>
      <c r="K3210" s="27" t="str">
        <f>IF(StockData[[#This Row],[Spread]]&lt;5,"Low",IF(StockData[[#This Row],[Spread]]&lt;=15,"Medium","High"))</f>
        <v>Low</v>
      </c>
      <c r="L3210" s="27" t="str">
        <f>IF(StockData[[#This Row],[Spread]] &gt; AVERAGE(StockData[Spread]) * 1.2, "High", IF(StockData[[#This Row],[Spread]] &lt; AVERAGE(StockData[Spread]) * 0.8, "Low", "Medium"))</f>
        <v>Low</v>
      </c>
      <c r="M3210" s="13">
        <f>(StockData[[#This Row],[close]] - StockData[[#This Row],[open]] )/ StockData[[#This Row],[open]]</f>
        <v>1.6129032258064746E-3</v>
      </c>
      <c r="N3210" s="27">
        <f>IF(StockData[[#This Row],[change%]] &gt; 0.02, 0.9, IF(StockData[[#This Row],[change%]] &lt; -0.02, -0.9, 0))</f>
        <v>0</v>
      </c>
      <c r="O3210" s="27" t="str">
        <f>IF(StockData[[#This Row],[sentiment score]] &gt; 0.5, "Positive", IF(StockData[[#This Row],[sentiment score]] &lt; -0.5, "Negative", "Neutral"))</f>
        <v>Neutral</v>
      </c>
    </row>
    <row r="3211" spans="1:15" x14ac:dyDescent="0.3">
      <c r="A3211" s="1">
        <v>41170</v>
      </c>
      <c r="B3211" s="2">
        <v>31.88</v>
      </c>
      <c r="C3211" s="2">
        <v>31.9</v>
      </c>
      <c r="D3211" s="2">
        <v>30.68</v>
      </c>
      <c r="E3211" s="2">
        <v>31.34</v>
      </c>
      <c r="F3211" s="2">
        <v>1788500</v>
      </c>
      <c r="G3211" s="27" t="str">
        <f>TEXT(StockData[[#This Row],[Date]],"dddd")</f>
        <v>Tuesday</v>
      </c>
      <c r="H3211" s="27" t="str">
        <f>TEXT(StockData[[#This Row],[Date]],"mmm yyyy")</f>
        <v>Sep 2012</v>
      </c>
      <c r="I3211" s="2">
        <f>StockData[[#This Row],[high]] - StockData[[#This Row],[low]]</f>
        <v>1.2199999999999989</v>
      </c>
      <c r="J3211" s="27" t="str">
        <f>IF(StockData[[#This Row],[high]]=_xlfn.MAXIFS(StockData[high],StockData[Date],"&lt;="&amp;StockData[[#This Row],[Date]]),"New High","Repeat")</f>
        <v>Repeat</v>
      </c>
      <c r="K3211" s="27" t="str">
        <f>IF(StockData[[#This Row],[Spread]]&lt;5,"Low",IF(StockData[[#This Row],[Spread]]&lt;=15,"Medium","High"))</f>
        <v>Low</v>
      </c>
      <c r="L3211" s="27" t="str">
        <f>IF(StockData[[#This Row],[Spread]] &gt; AVERAGE(StockData[Spread]) * 1.2, "High", IF(StockData[[#This Row],[Spread]] &lt; AVERAGE(StockData[Spread]) * 0.8, "Low", "Medium"))</f>
        <v>Low</v>
      </c>
      <c r="M3211" s="13">
        <f>(StockData[[#This Row],[close]] - StockData[[#This Row],[open]] )/ StockData[[#This Row],[open]]</f>
        <v>-1.693851944792971E-2</v>
      </c>
      <c r="N3211" s="27">
        <f>IF(StockData[[#This Row],[change%]] &gt; 0.02, 0.9, IF(StockData[[#This Row],[change%]] &lt; -0.02, -0.9, 0))</f>
        <v>0</v>
      </c>
      <c r="O3211" s="27" t="str">
        <f>IF(StockData[[#This Row],[sentiment score]] &gt; 0.5, "Positive", IF(StockData[[#This Row],[sentiment score]] &lt; -0.5, "Negative", "Neutral"))</f>
        <v>Neutral</v>
      </c>
    </row>
    <row r="3212" spans="1:15" x14ac:dyDescent="0.3">
      <c r="A3212" s="1">
        <v>41169</v>
      </c>
      <c r="B3212" s="2">
        <v>32.35</v>
      </c>
      <c r="C3212" s="2">
        <v>32.78</v>
      </c>
      <c r="D3212" s="2">
        <v>31.51</v>
      </c>
      <c r="E3212" s="2">
        <v>32.54</v>
      </c>
      <c r="F3212" s="2">
        <v>3212800</v>
      </c>
      <c r="G3212" s="27" t="str">
        <f>TEXT(StockData[[#This Row],[Date]],"dddd")</f>
        <v>Monday</v>
      </c>
      <c r="H3212" s="27" t="str">
        <f>TEXT(StockData[[#This Row],[Date]],"mmm yyyy")</f>
        <v>Sep 2012</v>
      </c>
      <c r="I3212" s="2">
        <f>StockData[[#This Row],[high]] - StockData[[#This Row],[low]]</f>
        <v>1.2699999999999996</v>
      </c>
      <c r="J3212" s="27" t="str">
        <f>IF(StockData[[#This Row],[high]]=_xlfn.MAXIFS(StockData[high],StockData[Date],"&lt;="&amp;StockData[[#This Row],[Date]]),"New High","Repeat")</f>
        <v>Repeat</v>
      </c>
      <c r="K3212" s="27" t="str">
        <f>IF(StockData[[#This Row],[Spread]]&lt;5,"Low",IF(StockData[[#This Row],[Spread]]&lt;=15,"Medium","High"))</f>
        <v>Low</v>
      </c>
      <c r="L3212" s="27" t="str">
        <f>IF(StockData[[#This Row],[Spread]] &gt; AVERAGE(StockData[Spread]) * 1.2, "High", IF(StockData[[#This Row],[Spread]] &lt; AVERAGE(StockData[Spread]) * 0.8, "Low", "Medium"))</f>
        <v>Low</v>
      </c>
      <c r="M3212" s="13">
        <f>(StockData[[#This Row],[close]] - StockData[[#This Row],[open]] )/ StockData[[#This Row],[open]]</f>
        <v>5.8732612055640713E-3</v>
      </c>
      <c r="N3212" s="27">
        <f>IF(StockData[[#This Row],[change%]] &gt; 0.02, 0.9, IF(StockData[[#This Row],[change%]] &lt; -0.02, -0.9, 0))</f>
        <v>0</v>
      </c>
      <c r="O3212" s="27" t="str">
        <f>IF(StockData[[#This Row],[sentiment score]] &gt; 0.5, "Positive", IF(StockData[[#This Row],[sentiment score]] &lt; -0.5, "Negative", "Neutral"))</f>
        <v>Neutral</v>
      </c>
    </row>
    <row r="3213" spans="1:15" x14ac:dyDescent="0.3">
      <c r="A3213" s="1">
        <v>41166</v>
      </c>
      <c r="B3213" s="2">
        <v>30</v>
      </c>
      <c r="C3213" s="2">
        <v>30.65</v>
      </c>
      <c r="D3213" s="2">
        <v>29.65</v>
      </c>
      <c r="E3213" s="2">
        <v>30.39</v>
      </c>
      <c r="F3213" s="2">
        <v>1536600</v>
      </c>
      <c r="G3213" s="27" t="str">
        <f>TEXT(StockData[[#This Row],[Date]],"dddd")</f>
        <v>Friday</v>
      </c>
      <c r="H3213" s="27" t="str">
        <f>TEXT(StockData[[#This Row],[Date]],"mmm yyyy")</f>
        <v>Sep 2012</v>
      </c>
      <c r="I3213" s="2">
        <f>StockData[[#This Row],[high]] - StockData[[#This Row],[low]]</f>
        <v>1</v>
      </c>
      <c r="J3213" s="27" t="str">
        <f>IF(StockData[[#This Row],[high]]=_xlfn.MAXIFS(StockData[high],StockData[Date],"&lt;="&amp;StockData[[#This Row],[Date]]),"New High","Repeat")</f>
        <v>Repeat</v>
      </c>
      <c r="K3213" s="27" t="str">
        <f>IF(StockData[[#This Row],[Spread]]&lt;5,"Low",IF(StockData[[#This Row],[Spread]]&lt;=15,"Medium","High"))</f>
        <v>Low</v>
      </c>
      <c r="L3213" s="27" t="str">
        <f>IF(StockData[[#This Row],[Spread]] &gt; AVERAGE(StockData[Spread]) * 1.2, "High", IF(StockData[[#This Row],[Spread]] &lt; AVERAGE(StockData[Spread]) * 0.8, "Low", "Medium"))</f>
        <v>Low</v>
      </c>
      <c r="M3213" s="13">
        <f>(StockData[[#This Row],[close]] - StockData[[#This Row],[open]] )/ StockData[[#This Row],[open]]</f>
        <v>1.3000000000000018E-2</v>
      </c>
      <c r="N3213" s="27">
        <f>IF(StockData[[#This Row],[change%]] &gt; 0.02, 0.9, IF(StockData[[#This Row],[change%]] &lt; -0.02, -0.9, 0))</f>
        <v>0</v>
      </c>
      <c r="O3213" s="27" t="str">
        <f>IF(StockData[[#This Row],[sentiment score]] &gt; 0.5, "Positive", IF(StockData[[#This Row],[sentiment score]] &lt; -0.5, "Negative", "Neutral"))</f>
        <v>Neutral</v>
      </c>
    </row>
    <row r="3214" spans="1:15" x14ac:dyDescent="0.3">
      <c r="A3214" s="1">
        <v>41165</v>
      </c>
      <c r="B3214" s="2">
        <v>28.57</v>
      </c>
      <c r="C3214" s="2">
        <v>29.5</v>
      </c>
      <c r="D3214" s="2">
        <v>28.48</v>
      </c>
      <c r="E3214" s="2">
        <v>29.48</v>
      </c>
      <c r="F3214" s="2">
        <v>1484700</v>
      </c>
      <c r="G3214" s="27" t="str">
        <f>TEXT(StockData[[#This Row],[Date]],"dddd")</f>
        <v>Thursday</v>
      </c>
      <c r="H3214" s="27" t="str">
        <f>TEXT(StockData[[#This Row],[Date]],"mmm yyyy")</f>
        <v>Sep 2012</v>
      </c>
      <c r="I3214" s="2">
        <f>StockData[[#This Row],[high]] - StockData[[#This Row],[low]]</f>
        <v>1.0199999999999996</v>
      </c>
      <c r="J3214" s="27" t="str">
        <f>IF(StockData[[#This Row],[high]]=_xlfn.MAXIFS(StockData[high],StockData[Date],"&lt;="&amp;StockData[[#This Row],[Date]]),"New High","Repeat")</f>
        <v>Repeat</v>
      </c>
      <c r="K3214" s="27" t="str">
        <f>IF(StockData[[#This Row],[Spread]]&lt;5,"Low",IF(StockData[[#This Row],[Spread]]&lt;=15,"Medium","High"))</f>
        <v>Low</v>
      </c>
      <c r="L3214" s="27" t="str">
        <f>IF(StockData[[#This Row],[Spread]] &gt; AVERAGE(StockData[Spread]) * 1.2, "High", IF(StockData[[#This Row],[Spread]] &lt; AVERAGE(StockData[Spread]) * 0.8, "Low", "Medium"))</f>
        <v>Low</v>
      </c>
      <c r="M3214" s="13">
        <f>(StockData[[#This Row],[close]] - StockData[[#This Row],[open]] )/ StockData[[#This Row],[open]]</f>
        <v>3.1851592579628989E-2</v>
      </c>
      <c r="N3214" s="27">
        <f>IF(StockData[[#This Row],[change%]] &gt; 0.02, 0.9, IF(StockData[[#This Row],[change%]] &lt; -0.02, -0.9, 0))</f>
        <v>0.9</v>
      </c>
      <c r="O3214" s="27" t="str">
        <f>IF(StockData[[#This Row],[sentiment score]] &gt; 0.5, "Positive", IF(StockData[[#This Row],[sentiment score]] &lt; -0.5, "Negative", "Neutral"))</f>
        <v>Positive</v>
      </c>
    </row>
    <row r="3215" spans="1:15" x14ac:dyDescent="0.3">
      <c r="A3215" s="1">
        <v>41164</v>
      </c>
      <c r="B3215" s="2">
        <v>27.9</v>
      </c>
      <c r="C3215" s="2">
        <v>28.58</v>
      </c>
      <c r="D3215" s="2">
        <v>27.8</v>
      </c>
      <c r="E3215" s="2">
        <v>28.28</v>
      </c>
      <c r="F3215" s="2">
        <v>1145200</v>
      </c>
      <c r="G3215" s="27" t="str">
        <f>TEXT(StockData[[#This Row],[Date]],"dddd")</f>
        <v>Wednesday</v>
      </c>
      <c r="H3215" s="27" t="str">
        <f>TEXT(StockData[[#This Row],[Date]],"mmm yyyy")</f>
        <v>Sep 2012</v>
      </c>
      <c r="I3215" s="2">
        <f>StockData[[#This Row],[high]] - StockData[[#This Row],[low]]</f>
        <v>0.77999999999999758</v>
      </c>
      <c r="J3215" s="27" t="str">
        <f>IF(StockData[[#This Row],[high]]=_xlfn.MAXIFS(StockData[high],StockData[Date],"&lt;="&amp;StockData[[#This Row],[Date]]),"New High","Repeat")</f>
        <v>Repeat</v>
      </c>
      <c r="K3215" s="27" t="str">
        <f>IF(StockData[[#This Row],[Spread]]&lt;5,"Low",IF(StockData[[#This Row],[Spread]]&lt;=15,"Medium","High"))</f>
        <v>Low</v>
      </c>
      <c r="L3215" s="27" t="str">
        <f>IF(StockData[[#This Row],[Spread]] &gt; AVERAGE(StockData[Spread]) * 1.2, "High", IF(StockData[[#This Row],[Spread]] &lt; AVERAGE(StockData[Spread]) * 0.8, "Low", "Medium"))</f>
        <v>Low</v>
      </c>
      <c r="M3215" s="13">
        <f>(StockData[[#This Row],[close]] - StockData[[#This Row],[open]] )/ StockData[[#This Row],[open]]</f>
        <v>1.3620071684587906E-2</v>
      </c>
      <c r="N3215" s="27">
        <f>IF(StockData[[#This Row],[change%]] &gt; 0.02, 0.9, IF(StockData[[#This Row],[change%]] &lt; -0.02, -0.9, 0))</f>
        <v>0</v>
      </c>
      <c r="O3215" s="27" t="str">
        <f>IF(StockData[[#This Row],[sentiment score]] &gt; 0.5, "Positive", IF(StockData[[#This Row],[sentiment score]] &lt; -0.5, "Negative", "Neutral"))</f>
        <v>Neutral</v>
      </c>
    </row>
    <row r="3216" spans="1:15" x14ac:dyDescent="0.3">
      <c r="A3216" s="1">
        <v>41163</v>
      </c>
      <c r="B3216" s="2">
        <v>27.76</v>
      </c>
      <c r="C3216" s="2">
        <v>28.16</v>
      </c>
      <c r="D3216" s="2">
        <v>27.4</v>
      </c>
      <c r="E3216" s="2">
        <v>27.8</v>
      </c>
      <c r="F3216" s="2">
        <v>1014900</v>
      </c>
      <c r="G3216" s="27" t="str">
        <f>TEXT(StockData[[#This Row],[Date]],"dddd")</f>
        <v>Tuesday</v>
      </c>
      <c r="H3216" s="27" t="str">
        <f>TEXT(StockData[[#This Row],[Date]],"mmm yyyy")</f>
        <v>Sep 2012</v>
      </c>
      <c r="I3216" s="2">
        <f>StockData[[#This Row],[high]] - StockData[[#This Row],[low]]</f>
        <v>0.76000000000000156</v>
      </c>
      <c r="J3216" s="27" t="str">
        <f>IF(StockData[[#This Row],[high]]=_xlfn.MAXIFS(StockData[high],StockData[Date],"&lt;="&amp;StockData[[#This Row],[Date]]),"New High","Repeat")</f>
        <v>Repeat</v>
      </c>
      <c r="K3216" s="27" t="str">
        <f>IF(StockData[[#This Row],[Spread]]&lt;5,"Low",IF(StockData[[#This Row],[Spread]]&lt;=15,"Medium","High"))</f>
        <v>Low</v>
      </c>
      <c r="L3216" s="27" t="str">
        <f>IF(StockData[[#This Row],[Spread]] &gt; AVERAGE(StockData[Spread]) * 1.2, "High", IF(StockData[[#This Row],[Spread]] &lt; AVERAGE(StockData[Spread]) * 0.8, "Low", "Medium"))</f>
        <v>Low</v>
      </c>
      <c r="M3216" s="13">
        <f>(StockData[[#This Row],[close]] - StockData[[#This Row],[open]] )/ StockData[[#This Row],[open]]</f>
        <v>1.4409221902016982E-3</v>
      </c>
      <c r="N3216" s="27">
        <f>IF(StockData[[#This Row],[change%]] &gt; 0.02, 0.9, IF(StockData[[#This Row],[change%]] &lt; -0.02, -0.9, 0))</f>
        <v>0</v>
      </c>
      <c r="O3216" s="27" t="str">
        <f>IF(StockData[[#This Row],[sentiment score]] &gt; 0.5, "Positive", IF(StockData[[#This Row],[sentiment score]] &lt; -0.5, "Negative", "Neutral"))</f>
        <v>Neutral</v>
      </c>
    </row>
    <row r="3217" spans="1:15" x14ac:dyDescent="0.3">
      <c r="A3217" s="1">
        <v>41162</v>
      </c>
      <c r="B3217" s="2">
        <v>29.2</v>
      </c>
      <c r="C3217" s="2">
        <v>29.35</v>
      </c>
      <c r="D3217" s="2">
        <v>27.295000000000002</v>
      </c>
      <c r="E3217" s="2">
        <v>27.37</v>
      </c>
      <c r="F3217" s="2">
        <v>1483300</v>
      </c>
      <c r="G3217" s="27" t="str">
        <f>TEXT(StockData[[#This Row],[Date]],"dddd")</f>
        <v>Monday</v>
      </c>
      <c r="H3217" s="27" t="str">
        <f>TEXT(StockData[[#This Row],[Date]],"mmm yyyy")</f>
        <v>Sep 2012</v>
      </c>
      <c r="I3217" s="2">
        <f>StockData[[#This Row],[high]] - StockData[[#This Row],[low]]</f>
        <v>2.0549999999999997</v>
      </c>
      <c r="J3217" s="27" t="str">
        <f>IF(StockData[[#This Row],[high]]=_xlfn.MAXIFS(StockData[high],StockData[Date],"&lt;="&amp;StockData[[#This Row],[Date]]),"New High","Repeat")</f>
        <v>Repeat</v>
      </c>
      <c r="K3217" s="27" t="str">
        <f>IF(StockData[[#This Row],[Spread]]&lt;5,"Low",IF(StockData[[#This Row],[Spread]]&lt;=15,"Medium","High"))</f>
        <v>Low</v>
      </c>
      <c r="L3217" s="27" t="str">
        <f>IF(StockData[[#This Row],[Spread]] &gt; AVERAGE(StockData[Spread]) * 1.2, "High", IF(StockData[[#This Row],[Spread]] &lt; AVERAGE(StockData[Spread]) * 0.8, "Low", "Medium"))</f>
        <v>Low</v>
      </c>
      <c r="M3217" s="13">
        <f>(StockData[[#This Row],[close]] - StockData[[#This Row],[open]] )/ StockData[[#This Row],[open]]</f>
        <v>-6.2671232876712266E-2</v>
      </c>
      <c r="N3217" s="27">
        <f>IF(StockData[[#This Row],[change%]] &gt; 0.02, 0.9, IF(StockData[[#This Row],[change%]] &lt; -0.02, -0.9, 0))</f>
        <v>-0.9</v>
      </c>
      <c r="O3217" s="27" t="str">
        <f>IF(StockData[[#This Row],[sentiment score]] &gt; 0.5, "Positive", IF(StockData[[#This Row],[sentiment score]] &lt; -0.5, "Negative", "Neutral"))</f>
        <v>Negative</v>
      </c>
    </row>
    <row r="3218" spans="1:15" x14ac:dyDescent="0.3">
      <c r="A3218" s="1">
        <v>41159</v>
      </c>
      <c r="B3218" s="2">
        <v>28.55</v>
      </c>
      <c r="C3218" s="2">
        <v>29.57</v>
      </c>
      <c r="D3218" s="2">
        <v>28.5</v>
      </c>
      <c r="E3218" s="2">
        <v>29.35</v>
      </c>
      <c r="F3218" s="2">
        <v>953200</v>
      </c>
      <c r="G3218" s="27" t="str">
        <f>TEXT(StockData[[#This Row],[Date]],"dddd")</f>
        <v>Friday</v>
      </c>
      <c r="H3218" s="27" t="str">
        <f>TEXT(StockData[[#This Row],[Date]],"mmm yyyy")</f>
        <v>Sep 2012</v>
      </c>
      <c r="I3218" s="2">
        <f>StockData[[#This Row],[high]] - StockData[[#This Row],[low]]</f>
        <v>1.0700000000000003</v>
      </c>
      <c r="J3218" s="27" t="str">
        <f>IF(StockData[[#This Row],[high]]=_xlfn.MAXIFS(StockData[high],StockData[Date],"&lt;="&amp;StockData[[#This Row],[Date]]),"New High","Repeat")</f>
        <v>Repeat</v>
      </c>
      <c r="K3218" s="27" t="str">
        <f>IF(StockData[[#This Row],[Spread]]&lt;5,"Low",IF(StockData[[#This Row],[Spread]]&lt;=15,"Medium","High"))</f>
        <v>Low</v>
      </c>
      <c r="L3218" s="27" t="str">
        <f>IF(StockData[[#This Row],[Spread]] &gt; AVERAGE(StockData[Spread]) * 1.2, "High", IF(StockData[[#This Row],[Spread]] &lt; AVERAGE(StockData[Spread]) * 0.8, "Low", "Medium"))</f>
        <v>Low</v>
      </c>
      <c r="M3218" s="13">
        <f>(StockData[[#This Row],[close]] - StockData[[#This Row],[open]] )/ StockData[[#This Row],[open]]</f>
        <v>2.8021015761821391E-2</v>
      </c>
      <c r="N3218" s="27">
        <f>IF(StockData[[#This Row],[change%]] &gt; 0.02, 0.9, IF(StockData[[#This Row],[change%]] &lt; -0.02, -0.9, 0))</f>
        <v>0.9</v>
      </c>
      <c r="O3218" s="27" t="str">
        <f>IF(StockData[[#This Row],[sentiment score]] &gt; 0.5, "Positive", IF(StockData[[#This Row],[sentiment score]] &lt; -0.5, "Negative", "Neutral"))</f>
        <v>Positive</v>
      </c>
    </row>
    <row r="3219" spans="1:15" x14ac:dyDescent="0.3">
      <c r="A3219" s="1">
        <v>41158</v>
      </c>
      <c r="B3219" s="2">
        <v>28</v>
      </c>
      <c r="C3219" s="2">
        <v>28.9</v>
      </c>
      <c r="D3219" s="2">
        <v>27.9</v>
      </c>
      <c r="E3219" s="2">
        <v>28.55</v>
      </c>
      <c r="F3219" s="2">
        <v>841700</v>
      </c>
      <c r="G3219" s="27" t="str">
        <f>TEXT(StockData[[#This Row],[Date]],"dddd")</f>
        <v>Thursday</v>
      </c>
      <c r="H3219" s="27" t="str">
        <f>TEXT(StockData[[#This Row],[Date]],"mmm yyyy")</f>
        <v>Sep 2012</v>
      </c>
      <c r="I3219" s="2">
        <f>StockData[[#This Row],[high]] - StockData[[#This Row],[low]]</f>
        <v>1</v>
      </c>
      <c r="J3219" s="27" t="str">
        <f>IF(StockData[[#This Row],[high]]=_xlfn.MAXIFS(StockData[high],StockData[Date],"&lt;="&amp;StockData[[#This Row],[Date]]),"New High","Repeat")</f>
        <v>Repeat</v>
      </c>
      <c r="K3219" s="27" t="str">
        <f>IF(StockData[[#This Row],[Spread]]&lt;5,"Low",IF(StockData[[#This Row],[Spread]]&lt;=15,"Medium","High"))</f>
        <v>Low</v>
      </c>
      <c r="L3219" s="27" t="str">
        <f>IF(StockData[[#This Row],[Spread]] &gt; AVERAGE(StockData[Spread]) * 1.2, "High", IF(StockData[[#This Row],[Spread]] &lt; AVERAGE(StockData[Spread]) * 0.8, "Low", "Medium"))</f>
        <v>Low</v>
      </c>
      <c r="M3219" s="13">
        <f>(StockData[[#This Row],[close]] - StockData[[#This Row],[open]] )/ StockData[[#This Row],[open]]</f>
        <v>1.9642857142857167E-2</v>
      </c>
      <c r="N3219" s="27">
        <f>IF(StockData[[#This Row],[change%]] &gt; 0.02, 0.9, IF(StockData[[#This Row],[change%]] &lt; -0.02, -0.9, 0))</f>
        <v>0</v>
      </c>
      <c r="O3219" s="27" t="str">
        <f>IF(StockData[[#This Row],[sentiment score]] &gt; 0.5, "Positive", IF(StockData[[#This Row],[sentiment score]] &lt; -0.5, "Negative", "Neutral"))</f>
        <v>Neutral</v>
      </c>
    </row>
    <row r="3220" spans="1:15" x14ac:dyDescent="0.3">
      <c r="A3220" s="1">
        <v>41157</v>
      </c>
      <c r="B3220" s="2">
        <v>28.01</v>
      </c>
      <c r="C3220" s="2">
        <v>28.5</v>
      </c>
      <c r="D3220" s="2">
        <v>27.81</v>
      </c>
      <c r="E3220" s="2">
        <v>27.94</v>
      </c>
      <c r="F3220" s="2">
        <v>639300</v>
      </c>
      <c r="G3220" s="27" t="str">
        <f>TEXT(StockData[[#This Row],[Date]],"dddd")</f>
        <v>Wednesday</v>
      </c>
      <c r="H3220" s="27" t="str">
        <f>TEXT(StockData[[#This Row],[Date]],"mmm yyyy")</f>
        <v>Sep 2012</v>
      </c>
      <c r="I3220" s="2">
        <f>StockData[[#This Row],[high]] - StockData[[#This Row],[low]]</f>
        <v>0.69000000000000128</v>
      </c>
      <c r="J3220" s="27" t="str">
        <f>IF(StockData[[#This Row],[high]]=_xlfn.MAXIFS(StockData[high],StockData[Date],"&lt;="&amp;StockData[[#This Row],[Date]]),"New High","Repeat")</f>
        <v>Repeat</v>
      </c>
      <c r="K3220" s="27" t="str">
        <f>IF(StockData[[#This Row],[Spread]]&lt;5,"Low",IF(StockData[[#This Row],[Spread]]&lt;=15,"Medium","High"))</f>
        <v>Low</v>
      </c>
      <c r="L3220" s="27" t="str">
        <f>IF(StockData[[#This Row],[Spread]] &gt; AVERAGE(StockData[Spread]) * 1.2, "High", IF(StockData[[#This Row],[Spread]] &lt; AVERAGE(StockData[Spread]) * 0.8, "Low", "Medium"))</f>
        <v>Low</v>
      </c>
      <c r="M3220" s="13">
        <f>(StockData[[#This Row],[close]] - StockData[[#This Row],[open]] )/ StockData[[#This Row],[open]]</f>
        <v>-2.4991074616208596E-3</v>
      </c>
      <c r="N3220" s="27">
        <f>IF(StockData[[#This Row],[change%]] &gt; 0.02, 0.9, IF(StockData[[#This Row],[change%]] &lt; -0.02, -0.9, 0))</f>
        <v>0</v>
      </c>
      <c r="O3220" s="27" t="str">
        <f>IF(StockData[[#This Row],[sentiment score]] &gt; 0.5, "Positive", IF(StockData[[#This Row],[sentiment score]] &lt; -0.5, "Negative", "Neutral"))</f>
        <v>Neutral</v>
      </c>
    </row>
    <row r="3221" spans="1:15" x14ac:dyDescent="0.3">
      <c r="A3221" s="1">
        <v>41156</v>
      </c>
      <c r="B3221" s="2">
        <v>28.52</v>
      </c>
      <c r="C3221" s="2">
        <v>28.99</v>
      </c>
      <c r="D3221" s="2">
        <v>27.9</v>
      </c>
      <c r="E3221" s="2">
        <v>28.14</v>
      </c>
      <c r="F3221" s="2">
        <v>752500</v>
      </c>
      <c r="G3221" s="27" t="str">
        <f>TEXT(StockData[[#This Row],[Date]],"dddd")</f>
        <v>Tuesday</v>
      </c>
      <c r="H3221" s="27" t="str">
        <f>TEXT(StockData[[#This Row],[Date]],"mmm yyyy")</f>
        <v>Sep 2012</v>
      </c>
      <c r="I3221" s="2">
        <f>StockData[[#This Row],[high]] - StockData[[#This Row],[low]]</f>
        <v>1.0899999999999999</v>
      </c>
      <c r="J3221" s="27" t="str">
        <f>IF(StockData[[#This Row],[high]]=_xlfn.MAXIFS(StockData[high],StockData[Date],"&lt;="&amp;StockData[[#This Row],[Date]]),"New High","Repeat")</f>
        <v>Repeat</v>
      </c>
      <c r="K3221" s="27" t="str">
        <f>IF(StockData[[#This Row],[Spread]]&lt;5,"Low",IF(StockData[[#This Row],[Spread]]&lt;=15,"Medium","High"))</f>
        <v>Low</v>
      </c>
      <c r="L3221" s="27" t="str">
        <f>IF(StockData[[#This Row],[Spread]] &gt; AVERAGE(StockData[Spread]) * 1.2, "High", IF(StockData[[#This Row],[Spread]] &lt; AVERAGE(StockData[Spread]) * 0.8, "Low", "Medium"))</f>
        <v>Low</v>
      </c>
      <c r="M3221" s="13">
        <f>(StockData[[#This Row],[close]] - StockData[[#This Row],[open]] )/ StockData[[#This Row],[open]]</f>
        <v>-1.3323983169705435E-2</v>
      </c>
      <c r="N3221" s="27">
        <f>IF(StockData[[#This Row],[change%]] &gt; 0.02, 0.9, IF(StockData[[#This Row],[change%]] &lt; -0.02, -0.9, 0))</f>
        <v>0</v>
      </c>
      <c r="O3221" s="27" t="str">
        <f>IF(StockData[[#This Row],[sentiment score]] &gt; 0.5, "Positive", IF(StockData[[#This Row],[sentiment score]] &lt; -0.5, "Negative", "Neutral"))</f>
        <v>Neutral</v>
      </c>
    </row>
    <row r="3222" spans="1:15" x14ac:dyDescent="0.3">
      <c r="A3222" s="1">
        <v>41152</v>
      </c>
      <c r="B3222" s="2">
        <v>28.61</v>
      </c>
      <c r="C3222" s="2">
        <v>28.84</v>
      </c>
      <c r="D3222" s="2">
        <v>28.2</v>
      </c>
      <c r="E3222" s="2">
        <v>28.52</v>
      </c>
      <c r="F3222" s="2">
        <v>539800</v>
      </c>
      <c r="G3222" s="27" t="str">
        <f>TEXT(StockData[[#This Row],[Date]],"dddd")</f>
        <v>Friday</v>
      </c>
      <c r="H3222" s="27" t="str">
        <f>TEXT(StockData[[#This Row],[Date]],"mmm yyyy")</f>
        <v>Aug 2012</v>
      </c>
      <c r="I3222" s="2">
        <f>StockData[[#This Row],[high]] - StockData[[#This Row],[low]]</f>
        <v>0.64000000000000057</v>
      </c>
      <c r="J3222" s="27" t="str">
        <f>IF(StockData[[#This Row],[high]]=_xlfn.MAXIFS(StockData[high],StockData[Date],"&lt;="&amp;StockData[[#This Row],[Date]]),"New High","Repeat")</f>
        <v>Repeat</v>
      </c>
      <c r="K3222" s="27" t="str">
        <f>IF(StockData[[#This Row],[Spread]]&lt;5,"Low",IF(StockData[[#This Row],[Spread]]&lt;=15,"Medium","High"))</f>
        <v>Low</v>
      </c>
      <c r="L3222" s="27" t="str">
        <f>IF(StockData[[#This Row],[Spread]] &gt; AVERAGE(StockData[Spread]) * 1.2, "High", IF(StockData[[#This Row],[Spread]] &lt; AVERAGE(StockData[Spread]) * 0.8, "Low", "Medium"))</f>
        <v>Low</v>
      </c>
      <c r="M3222" s="13">
        <f>(StockData[[#This Row],[close]] - StockData[[#This Row],[open]] )/ StockData[[#This Row],[open]]</f>
        <v>-3.1457532331352627E-3</v>
      </c>
      <c r="N3222" s="27">
        <f>IF(StockData[[#This Row],[change%]] &gt; 0.02, 0.9, IF(StockData[[#This Row],[change%]] &lt; -0.02, -0.9, 0))</f>
        <v>0</v>
      </c>
      <c r="O3222" s="27" t="str">
        <f>IF(StockData[[#This Row],[sentiment score]] &gt; 0.5, "Positive", IF(StockData[[#This Row],[sentiment score]] &lt; -0.5, "Negative", "Neutral"))</f>
        <v>Neutral</v>
      </c>
    </row>
    <row r="3223" spans="1:15" x14ac:dyDescent="0.3">
      <c r="A3223" s="1">
        <v>41151</v>
      </c>
      <c r="B3223" s="2">
        <v>28.6</v>
      </c>
      <c r="C3223" s="2">
        <v>28.74</v>
      </c>
      <c r="D3223" s="2">
        <v>28.1</v>
      </c>
      <c r="E3223" s="2">
        <v>28.41</v>
      </c>
      <c r="F3223" s="2">
        <v>656400</v>
      </c>
      <c r="G3223" s="27" t="str">
        <f>TEXT(StockData[[#This Row],[Date]],"dddd")</f>
        <v>Thursday</v>
      </c>
      <c r="H3223" s="27" t="str">
        <f>TEXT(StockData[[#This Row],[Date]],"mmm yyyy")</f>
        <v>Aug 2012</v>
      </c>
      <c r="I3223" s="2">
        <f>StockData[[#This Row],[high]] - StockData[[#This Row],[low]]</f>
        <v>0.63999999999999702</v>
      </c>
      <c r="J3223" s="27" t="str">
        <f>IF(StockData[[#This Row],[high]]=_xlfn.MAXIFS(StockData[high],StockData[Date],"&lt;="&amp;StockData[[#This Row],[Date]]),"New High","Repeat")</f>
        <v>Repeat</v>
      </c>
      <c r="K3223" s="27" t="str">
        <f>IF(StockData[[#This Row],[Spread]]&lt;5,"Low",IF(StockData[[#This Row],[Spread]]&lt;=15,"Medium","High"))</f>
        <v>Low</v>
      </c>
      <c r="L3223" s="27" t="str">
        <f>IF(StockData[[#This Row],[Spread]] &gt; AVERAGE(StockData[Spread]) * 1.2, "High", IF(StockData[[#This Row],[Spread]] &lt; AVERAGE(StockData[Spread]) * 0.8, "Low", "Medium"))</f>
        <v>Low</v>
      </c>
      <c r="M3223" s="13">
        <f>(StockData[[#This Row],[close]] - StockData[[#This Row],[open]] )/ StockData[[#This Row],[open]]</f>
        <v>-6.6433566433566878E-3</v>
      </c>
      <c r="N3223" s="27">
        <f>IF(StockData[[#This Row],[change%]] &gt; 0.02, 0.9, IF(StockData[[#This Row],[change%]] &lt; -0.02, -0.9, 0))</f>
        <v>0</v>
      </c>
      <c r="O3223" s="27" t="str">
        <f>IF(StockData[[#This Row],[sentiment score]] &gt; 0.5, "Positive", IF(StockData[[#This Row],[sentiment score]] &lt; -0.5, "Negative", "Neutral"))</f>
        <v>Neutral</v>
      </c>
    </row>
    <row r="3224" spans="1:15" x14ac:dyDescent="0.3">
      <c r="A3224" s="1">
        <v>41150</v>
      </c>
      <c r="B3224" s="2">
        <v>28.49</v>
      </c>
      <c r="C3224" s="2">
        <v>28.64</v>
      </c>
      <c r="D3224" s="2">
        <v>28.02</v>
      </c>
      <c r="E3224" s="2">
        <v>28.41</v>
      </c>
      <c r="F3224" s="2">
        <v>838900</v>
      </c>
      <c r="G3224" s="27" t="str">
        <f>TEXT(StockData[[#This Row],[Date]],"dddd")</f>
        <v>Wednesday</v>
      </c>
      <c r="H3224" s="27" t="str">
        <f>TEXT(StockData[[#This Row],[Date]],"mmm yyyy")</f>
        <v>Aug 2012</v>
      </c>
      <c r="I3224" s="2">
        <f>StockData[[#This Row],[high]] - StockData[[#This Row],[low]]</f>
        <v>0.62000000000000099</v>
      </c>
      <c r="J3224" s="27" t="str">
        <f>IF(StockData[[#This Row],[high]]=_xlfn.MAXIFS(StockData[high],StockData[Date],"&lt;="&amp;StockData[[#This Row],[Date]]),"New High","Repeat")</f>
        <v>Repeat</v>
      </c>
      <c r="K3224" s="27" t="str">
        <f>IF(StockData[[#This Row],[Spread]]&lt;5,"Low",IF(StockData[[#This Row],[Spread]]&lt;=15,"Medium","High"))</f>
        <v>Low</v>
      </c>
      <c r="L3224" s="27" t="str">
        <f>IF(StockData[[#This Row],[Spread]] &gt; AVERAGE(StockData[Spread]) * 1.2, "High", IF(StockData[[#This Row],[Spread]] &lt; AVERAGE(StockData[Spread]) * 0.8, "Low", "Medium"))</f>
        <v>Low</v>
      </c>
      <c r="M3224" s="13">
        <f>(StockData[[#This Row],[close]] - StockData[[#This Row],[open]] )/ StockData[[#This Row],[open]]</f>
        <v>-2.8080028080027485E-3</v>
      </c>
      <c r="N3224" s="27">
        <f>IF(StockData[[#This Row],[change%]] &gt; 0.02, 0.9, IF(StockData[[#This Row],[change%]] &lt; -0.02, -0.9, 0))</f>
        <v>0</v>
      </c>
      <c r="O3224" s="27" t="str">
        <f>IF(StockData[[#This Row],[sentiment score]] &gt; 0.5, "Positive", IF(StockData[[#This Row],[sentiment score]] &lt; -0.5, "Negative", "Neutral"))</f>
        <v>Neutral</v>
      </c>
    </row>
    <row r="3225" spans="1:15" x14ac:dyDescent="0.3">
      <c r="A3225" s="1">
        <v>41149</v>
      </c>
      <c r="B3225" s="2">
        <v>28.4</v>
      </c>
      <c r="C3225" s="2">
        <v>29.375</v>
      </c>
      <c r="D3225" s="2">
        <v>28</v>
      </c>
      <c r="E3225" s="2">
        <v>28.69</v>
      </c>
      <c r="F3225" s="2">
        <v>1402700</v>
      </c>
      <c r="G3225" s="27" t="str">
        <f>TEXT(StockData[[#This Row],[Date]],"dddd")</f>
        <v>Tuesday</v>
      </c>
      <c r="H3225" s="27" t="str">
        <f>TEXT(StockData[[#This Row],[Date]],"mmm yyyy")</f>
        <v>Aug 2012</v>
      </c>
      <c r="I3225" s="2">
        <f>StockData[[#This Row],[high]] - StockData[[#This Row],[low]]</f>
        <v>1.375</v>
      </c>
      <c r="J3225" s="27" t="str">
        <f>IF(StockData[[#This Row],[high]]=_xlfn.MAXIFS(StockData[high],StockData[Date],"&lt;="&amp;StockData[[#This Row],[Date]]),"New High","Repeat")</f>
        <v>Repeat</v>
      </c>
      <c r="K3225" s="27" t="str">
        <f>IF(StockData[[#This Row],[Spread]]&lt;5,"Low",IF(StockData[[#This Row],[Spread]]&lt;=15,"Medium","High"))</f>
        <v>Low</v>
      </c>
      <c r="L3225" s="27" t="str">
        <f>IF(StockData[[#This Row],[Spread]] &gt; AVERAGE(StockData[Spread]) * 1.2, "High", IF(StockData[[#This Row],[Spread]] &lt; AVERAGE(StockData[Spread]) * 0.8, "Low", "Medium"))</f>
        <v>Low</v>
      </c>
      <c r="M3225" s="13">
        <f>(StockData[[#This Row],[close]] - StockData[[#This Row],[open]] )/ StockData[[#This Row],[open]]</f>
        <v>1.0211267605633899E-2</v>
      </c>
      <c r="N3225" s="27">
        <f>IF(StockData[[#This Row],[change%]] &gt; 0.02, 0.9, IF(StockData[[#This Row],[change%]] &lt; -0.02, -0.9, 0))</f>
        <v>0</v>
      </c>
      <c r="O3225" s="27" t="str">
        <f>IF(StockData[[#This Row],[sentiment score]] &gt; 0.5, "Positive", IF(StockData[[#This Row],[sentiment score]] &lt; -0.5, "Negative", "Neutral"))</f>
        <v>Neutral</v>
      </c>
    </row>
    <row r="3226" spans="1:15" x14ac:dyDescent="0.3">
      <c r="A3226" s="1">
        <v>41148</v>
      </c>
      <c r="B3226" s="2">
        <v>29.57</v>
      </c>
      <c r="C3226" s="2">
        <v>29.7</v>
      </c>
      <c r="D3226" s="2">
        <v>28.17</v>
      </c>
      <c r="E3226" s="2">
        <v>28.32</v>
      </c>
      <c r="F3226" s="2">
        <v>1350400</v>
      </c>
      <c r="G3226" s="27" t="str">
        <f>TEXT(StockData[[#This Row],[Date]],"dddd")</f>
        <v>Monday</v>
      </c>
      <c r="H3226" s="27" t="str">
        <f>TEXT(StockData[[#This Row],[Date]],"mmm yyyy")</f>
        <v>Aug 2012</v>
      </c>
      <c r="I3226" s="2">
        <f>StockData[[#This Row],[high]] - StockData[[#This Row],[low]]</f>
        <v>1.5299999999999976</v>
      </c>
      <c r="J3226" s="27" t="str">
        <f>IF(StockData[[#This Row],[high]]=_xlfn.MAXIFS(StockData[high],StockData[Date],"&lt;="&amp;StockData[[#This Row],[Date]]),"New High","Repeat")</f>
        <v>Repeat</v>
      </c>
      <c r="K3226" s="27" t="str">
        <f>IF(StockData[[#This Row],[Spread]]&lt;5,"Low",IF(StockData[[#This Row],[Spread]]&lt;=15,"Medium","High"))</f>
        <v>Low</v>
      </c>
      <c r="L3226" s="27" t="str">
        <f>IF(StockData[[#This Row],[Spread]] &gt; AVERAGE(StockData[Spread]) * 1.2, "High", IF(StockData[[#This Row],[Spread]] &lt; AVERAGE(StockData[Spread]) * 0.8, "Low", "Medium"))</f>
        <v>Low</v>
      </c>
      <c r="M3226" s="13">
        <f>(StockData[[#This Row],[close]] - StockData[[#This Row],[open]] )/ StockData[[#This Row],[open]]</f>
        <v>-4.2272573554277985E-2</v>
      </c>
      <c r="N3226" s="27">
        <f>IF(StockData[[#This Row],[change%]] &gt; 0.02, 0.9, IF(StockData[[#This Row],[change%]] &lt; -0.02, -0.9, 0))</f>
        <v>-0.9</v>
      </c>
      <c r="O3226" s="27" t="str">
        <f>IF(StockData[[#This Row],[sentiment score]] &gt; 0.5, "Positive", IF(StockData[[#This Row],[sentiment score]] &lt; -0.5, "Negative", "Neutral"))</f>
        <v>Negative</v>
      </c>
    </row>
    <row r="3227" spans="1:15" x14ac:dyDescent="0.3">
      <c r="A3227" s="1">
        <v>41145</v>
      </c>
      <c r="B3227" s="2">
        <v>30.06</v>
      </c>
      <c r="C3227" s="2">
        <v>30.24</v>
      </c>
      <c r="D3227" s="2">
        <v>29.41</v>
      </c>
      <c r="E3227" s="2">
        <v>29.5</v>
      </c>
      <c r="F3227" s="2">
        <v>1429400</v>
      </c>
      <c r="G3227" s="27" t="str">
        <f>TEXT(StockData[[#This Row],[Date]],"dddd")</f>
        <v>Friday</v>
      </c>
      <c r="H3227" s="27" t="str">
        <f>TEXT(StockData[[#This Row],[Date]],"mmm yyyy")</f>
        <v>Aug 2012</v>
      </c>
      <c r="I3227" s="2">
        <f>StockData[[#This Row],[high]] - StockData[[#This Row],[low]]</f>
        <v>0.82999999999999829</v>
      </c>
      <c r="J3227" s="27" t="str">
        <f>IF(StockData[[#This Row],[high]]=_xlfn.MAXIFS(StockData[high],StockData[Date],"&lt;="&amp;StockData[[#This Row],[Date]]),"New High","Repeat")</f>
        <v>Repeat</v>
      </c>
      <c r="K3227" s="27" t="str">
        <f>IF(StockData[[#This Row],[Spread]]&lt;5,"Low",IF(StockData[[#This Row],[Spread]]&lt;=15,"Medium","High"))</f>
        <v>Low</v>
      </c>
      <c r="L3227" s="27" t="str">
        <f>IF(StockData[[#This Row],[Spread]] &gt; AVERAGE(StockData[Spread]) * 1.2, "High", IF(StockData[[#This Row],[Spread]] &lt; AVERAGE(StockData[Spread]) * 0.8, "Low", "Medium"))</f>
        <v>Low</v>
      </c>
      <c r="M3227" s="13">
        <f>(StockData[[#This Row],[close]] - StockData[[#This Row],[open]] )/ StockData[[#This Row],[open]]</f>
        <v>-1.8629407850964695E-2</v>
      </c>
      <c r="N3227" s="27">
        <f>IF(StockData[[#This Row],[change%]] &gt; 0.02, 0.9, IF(StockData[[#This Row],[change%]] &lt; -0.02, -0.9, 0))</f>
        <v>0</v>
      </c>
      <c r="O3227" s="27" t="str">
        <f>IF(StockData[[#This Row],[sentiment score]] &gt; 0.5, "Positive", IF(StockData[[#This Row],[sentiment score]] &lt; -0.5, "Negative", "Neutral"))</f>
        <v>Neutral</v>
      </c>
    </row>
    <row r="3228" spans="1:15" x14ac:dyDescent="0.3">
      <c r="A3228" s="1">
        <v>41144</v>
      </c>
      <c r="B3228" s="2">
        <v>30</v>
      </c>
      <c r="C3228" s="2">
        <v>30.85</v>
      </c>
      <c r="D3228" s="2">
        <v>29.65</v>
      </c>
      <c r="E3228" s="2">
        <v>30.73</v>
      </c>
      <c r="F3228" s="2">
        <v>1471000</v>
      </c>
      <c r="G3228" s="27" t="str">
        <f>TEXT(StockData[[#This Row],[Date]],"dddd")</f>
        <v>Thursday</v>
      </c>
      <c r="H3228" s="27" t="str">
        <f>TEXT(StockData[[#This Row],[Date]],"mmm yyyy")</f>
        <v>Aug 2012</v>
      </c>
      <c r="I3228" s="2">
        <f>StockData[[#This Row],[high]] - StockData[[#This Row],[low]]</f>
        <v>1.2000000000000028</v>
      </c>
      <c r="J3228" s="27" t="str">
        <f>IF(StockData[[#This Row],[high]]=_xlfn.MAXIFS(StockData[high],StockData[Date],"&lt;="&amp;StockData[[#This Row],[Date]]),"New High","Repeat")</f>
        <v>Repeat</v>
      </c>
      <c r="K3228" s="27" t="str">
        <f>IF(StockData[[#This Row],[Spread]]&lt;5,"Low",IF(StockData[[#This Row],[Spread]]&lt;=15,"Medium","High"))</f>
        <v>Low</v>
      </c>
      <c r="L3228" s="27" t="str">
        <f>IF(StockData[[#This Row],[Spread]] &gt; AVERAGE(StockData[Spread]) * 1.2, "High", IF(StockData[[#This Row],[Spread]] &lt; AVERAGE(StockData[Spread]) * 0.8, "Low", "Medium"))</f>
        <v>Low</v>
      </c>
      <c r="M3228" s="13">
        <f>(StockData[[#This Row],[close]] - StockData[[#This Row],[open]] )/ StockData[[#This Row],[open]]</f>
        <v>2.4333333333333349E-2</v>
      </c>
      <c r="N3228" s="27">
        <f>IF(StockData[[#This Row],[change%]] &gt; 0.02, 0.9, IF(StockData[[#This Row],[change%]] &lt; -0.02, -0.9, 0))</f>
        <v>0.9</v>
      </c>
      <c r="O3228" s="27" t="str">
        <f>IF(StockData[[#This Row],[sentiment score]] &gt; 0.5, "Positive", IF(StockData[[#This Row],[sentiment score]] &lt; -0.5, "Negative", "Neutral"))</f>
        <v>Positive</v>
      </c>
    </row>
    <row r="3229" spans="1:15" x14ac:dyDescent="0.3">
      <c r="A3229" s="1">
        <v>41143</v>
      </c>
      <c r="B3229" s="2">
        <v>29.01</v>
      </c>
      <c r="C3229" s="2">
        <v>30.04</v>
      </c>
      <c r="D3229" s="2">
        <v>29.01</v>
      </c>
      <c r="E3229" s="2">
        <v>29.95</v>
      </c>
      <c r="F3229" s="2">
        <v>775500</v>
      </c>
      <c r="G3229" s="27" t="str">
        <f>TEXT(StockData[[#This Row],[Date]],"dddd")</f>
        <v>Wednesday</v>
      </c>
      <c r="H3229" s="27" t="str">
        <f>TEXT(StockData[[#This Row],[Date]],"mmm yyyy")</f>
        <v>Aug 2012</v>
      </c>
      <c r="I3229" s="2">
        <f>StockData[[#This Row],[high]] - StockData[[#This Row],[low]]</f>
        <v>1.0299999999999976</v>
      </c>
      <c r="J3229" s="27" t="str">
        <f>IF(StockData[[#This Row],[high]]=_xlfn.MAXIFS(StockData[high],StockData[Date],"&lt;="&amp;StockData[[#This Row],[Date]]),"New High","Repeat")</f>
        <v>Repeat</v>
      </c>
      <c r="K3229" s="27" t="str">
        <f>IF(StockData[[#This Row],[Spread]]&lt;5,"Low",IF(StockData[[#This Row],[Spread]]&lt;=15,"Medium","High"))</f>
        <v>Low</v>
      </c>
      <c r="L3229" s="27" t="str">
        <f>IF(StockData[[#This Row],[Spread]] &gt; AVERAGE(StockData[Spread]) * 1.2, "High", IF(StockData[[#This Row],[Spread]] &lt; AVERAGE(StockData[Spread]) * 0.8, "Low", "Medium"))</f>
        <v>Low</v>
      </c>
      <c r="M3229" s="13">
        <f>(StockData[[#This Row],[close]] - StockData[[#This Row],[open]] )/ StockData[[#This Row],[open]]</f>
        <v>3.2402619786280513E-2</v>
      </c>
      <c r="N3229" s="27">
        <f>IF(StockData[[#This Row],[change%]] &gt; 0.02, 0.9, IF(StockData[[#This Row],[change%]] &lt; -0.02, -0.9, 0))</f>
        <v>0.9</v>
      </c>
      <c r="O3229" s="27" t="str">
        <f>IF(StockData[[#This Row],[sentiment score]] &gt; 0.5, "Positive", IF(StockData[[#This Row],[sentiment score]] &lt; -0.5, "Negative", "Neutral"))</f>
        <v>Positive</v>
      </c>
    </row>
    <row r="3230" spans="1:15" x14ac:dyDescent="0.3">
      <c r="A3230" s="1">
        <v>41142</v>
      </c>
      <c r="B3230" s="2">
        <v>29.58</v>
      </c>
      <c r="C3230" s="2">
        <v>30</v>
      </c>
      <c r="D3230" s="2">
        <v>29</v>
      </c>
      <c r="E3230" s="2">
        <v>29.11</v>
      </c>
      <c r="F3230" s="2">
        <v>761600</v>
      </c>
      <c r="G3230" s="27" t="str">
        <f>TEXT(StockData[[#This Row],[Date]],"dddd")</f>
        <v>Tuesday</v>
      </c>
      <c r="H3230" s="27" t="str">
        <f>TEXT(StockData[[#This Row],[Date]],"mmm yyyy")</f>
        <v>Aug 2012</v>
      </c>
      <c r="I3230" s="2">
        <f>StockData[[#This Row],[high]] - StockData[[#This Row],[low]]</f>
        <v>1</v>
      </c>
      <c r="J3230" s="27" t="str">
        <f>IF(StockData[[#This Row],[high]]=_xlfn.MAXIFS(StockData[high],StockData[Date],"&lt;="&amp;StockData[[#This Row],[Date]]),"New High","Repeat")</f>
        <v>Repeat</v>
      </c>
      <c r="K3230" s="27" t="str">
        <f>IF(StockData[[#This Row],[Spread]]&lt;5,"Low",IF(StockData[[#This Row],[Spread]]&lt;=15,"Medium","High"))</f>
        <v>Low</v>
      </c>
      <c r="L3230" s="27" t="str">
        <f>IF(StockData[[#This Row],[Spread]] &gt; AVERAGE(StockData[Spread]) * 1.2, "High", IF(StockData[[#This Row],[Spread]] &lt; AVERAGE(StockData[Spread]) * 0.8, "Low", "Medium"))</f>
        <v>Low</v>
      </c>
      <c r="M3230" s="13">
        <f>(StockData[[#This Row],[close]] - StockData[[#This Row],[open]] )/ StockData[[#This Row],[open]]</f>
        <v>-1.5889114266396175E-2</v>
      </c>
      <c r="N3230" s="27">
        <f>IF(StockData[[#This Row],[change%]] &gt; 0.02, 0.9, IF(StockData[[#This Row],[change%]] &lt; -0.02, -0.9, 0))</f>
        <v>0</v>
      </c>
      <c r="O3230" s="27" t="str">
        <f>IF(StockData[[#This Row],[sentiment score]] &gt; 0.5, "Positive", IF(StockData[[#This Row],[sentiment score]] &lt; -0.5, "Negative", "Neutral"))</f>
        <v>Neutral</v>
      </c>
    </row>
    <row r="3231" spans="1:15" x14ac:dyDescent="0.3">
      <c r="A3231" s="1">
        <v>41141</v>
      </c>
      <c r="B3231" s="2">
        <v>30.15</v>
      </c>
      <c r="C3231" s="2">
        <v>30.39</v>
      </c>
      <c r="D3231" s="2">
        <v>29.1</v>
      </c>
      <c r="E3231" s="2">
        <v>29.51</v>
      </c>
      <c r="F3231" s="2">
        <v>1179100</v>
      </c>
      <c r="G3231" s="27" t="str">
        <f>TEXT(StockData[[#This Row],[Date]],"dddd")</f>
        <v>Monday</v>
      </c>
      <c r="H3231" s="27" t="str">
        <f>TEXT(StockData[[#This Row],[Date]],"mmm yyyy")</f>
        <v>Aug 2012</v>
      </c>
      <c r="I3231" s="2">
        <f>StockData[[#This Row],[high]] - StockData[[#This Row],[low]]</f>
        <v>1.2899999999999991</v>
      </c>
      <c r="J3231" s="27" t="str">
        <f>IF(StockData[[#This Row],[high]]=_xlfn.MAXIFS(StockData[high],StockData[Date],"&lt;="&amp;StockData[[#This Row],[Date]]),"New High","Repeat")</f>
        <v>Repeat</v>
      </c>
      <c r="K3231" s="27" t="str">
        <f>IF(StockData[[#This Row],[Spread]]&lt;5,"Low",IF(StockData[[#This Row],[Spread]]&lt;=15,"Medium","High"))</f>
        <v>Low</v>
      </c>
      <c r="L3231" s="27" t="str">
        <f>IF(StockData[[#This Row],[Spread]] &gt; AVERAGE(StockData[Spread]) * 1.2, "High", IF(StockData[[#This Row],[Spread]] &lt; AVERAGE(StockData[Spread]) * 0.8, "Low", "Medium"))</f>
        <v>Low</v>
      </c>
      <c r="M3231" s="13">
        <f>(StockData[[#This Row],[close]] - StockData[[#This Row],[open]] )/ StockData[[#This Row],[open]]</f>
        <v>-2.1227197346600234E-2</v>
      </c>
      <c r="N3231" s="27">
        <f>IF(StockData[[#This Row],[change%]] &gt; 0.02, 0.9, IF(StockData[[#This Row],[change%]] &lt; -0.02, -0.9, 0))</f>
        <v>-0.9</v>
      </c>
      <c r="O3231" s="27" t="str">
        <f>IF(StockData[[#This Row],[sentiment score]] &gt; 0.5, "Positive", IF(StockData[[#This Row],[sentiment score]] &lt; -0.5, "Negative", "Neutral"))</f>
        <v>Negative</v>
      </c>
    </row>
    <row r="3232" spans="1:15" x14ac:dyDescent="0.3">
      <c r="A3232" s="1">
        <v>41138</v>
      </c>
      <c r="B3232" s="2">
        <v>30.29</v>
      </c>
      <c r="C3232" s="2">
        <v>30.71</v>
      </c>
      <c r="D3232" s="2">
        <v>29.98</v>
      </c>
      <c r="E3232" s="2">
        <v>30.01</v>
      </c>
      <c r="F3232" s="2">
        <v>508200</v>
      </c>
      <c r="G3232" s="27" t="str">
        <f>TEXT(StockData[[#This Row],[Date]],"dddd")</f>
        <v>Friday</v>
      </c>
      <c r="H3232" s="27" t="str">
        <f>TEXT(StockData[[#This Row],[Date]],"mmm yyyy")</f>
        <v>Aug 2012</v>
      </c>
      <c r="I3232" s="2">
        <f>StockData[[#This Row],[high]] - StockData[[#This Row],[low]]</f>
        <v>0.73000000000000043</v>
      </c>
      <c r="J3232" s="27" t="str">
        <f>IF(StockData[[#This Row],[high]]=_xlfn.MAXIFS(StockData[high],StockData[Date],"&lt;="&amp;StockData[[#This Row],[Date]]),"New High","Repeat")</f>
        <v>Repeat</v>
      </c>
      <c r="K3232" s="27" t="str">
        <f>IF(StockData[[#This Row],[Spread]]&lt;5,"Low",IF(StockData[[#This Row],[Spread]]&lt;=15,"Medium","High"))</f>
        <v>Low</v>
      </c>
      <c r="L3232" s="27" t="str">
        <f>IF(StockData[[#This Row],[Spread]] &gt; AVERAGE(StockData[Spread]) * 1.2, "High", IF(StockData[[#This Row],[Spread]] &lt; AVERAGE(StockData[Spread]) * 0.8, "Low", "Medium"))</f>
        <v>Low</v>
      </c>
      <c r="M3232" s="13">
        <f>(StockData[[#This Row],[close]] - StockData[[#This Row],[open]] )/ StockData[[#This Row],[open]]</f>
        <v>-9.2439749092108805E-3</v>
      </c>
      <c r="N3232" s="27">
        <f>IF(StockData[[#This Row],[change%]] &gt; 0.02, 0.9, IF(StockData[[#This Row],[change%]] &lt; -0.02, -0.9, 0))</f>
        <v>0</v>
      </c>
      <c r="O3232" s="27" t="str">
        <f>IF(StockData[[#This Row],[sentiment score]] &gt; 0.5, "Positive", IF(StockData[[#This Row],[sentiment score]] &lt; -0.5, "Negative", "Neutral"))</f>
        <v>Neutral</v>
      </c>
    </row>
    <row r="3233" spans="1:15" x14ac:dyDescent="0.3">
      <c r="A3233" s="1">
        <v>41137</v>
      </c>
      <c r="B3233" s="2">
        <v>29.53</v>
      </c>
      <c r="C3233" s="2">
        <v>30.39</v>
      </c>
      <c r="D3233" s="2">
        <v>29.5</v>
      </c>
      <c r="E3233" s="2">
        <v>30.3</v>
      </c>
      <c r="F3233" s="2">
        <v>669000</v>
      </c>
      <c r="G3233" s="27" t="str">
        <f>TEXT(StockData[[#This Row],[Date]],"dddd")</f>
        <v>Thursday</v>
      </c>
      <c r="H3233" s="27" t="str">
        <f>TEXT(StockData[[#This Row],[Date]],"mmm yyyy")</f>
        <v>Aug 2012</v>
      </c>
      <c r="I3233" s="2">
        <f>StockData[[#This Row],[high]] - StockData[[#This Row],[low]]</f>
        <v>0.89000000000000057</v>
      </c>
      <c r="J3233" s="27" t="str">
        <f>IF(StockData[[#This Row],[high]]=_xlfn.MAXIFS(StockData[high],StockData[Date],"&lt;="&amp;StockData[[#This Row],[Date]]),"New High","Repeat")</f>
        <v>Repeat</v>
      </c>
      <c r="K3233" s="27" t="str">
        <f>IF(StockData[[#This Row],[Spread]]&lt;5,"Low",IF(StockData[[#This Row],[Spread]]&lt;=15,"Medium","High"))</f>
        <v>Low</v>
      </c>
      <c r="L3233" s="27" t="str">
        <f>IF(StockData[[#This Row],[Spread]] &gt; AVERAGE(StockData[Spread]) * 1.2, "High", IF(StockData[[#This Row],[Spread]] &lt; AVERAGE(StockData[Spread]) * 0.8, "Low", "Medium"))</f>
        <v>Low</v>
      </c>
      <c r="M3233" s="13">
        <f>(StockData[[#This Row],[close]] - StockData[[#This Row],[open]] )/ StockData[[#This Row],[open]]</f>
        <v>2.6075177785303067E-2</v>
      </c>
      <c r="N3233" s="27">
        <f>IF(StockData[[#This Row],[change%]] &gt; 0.02, 0.9, IF(StockData[[#This Row],[change%]] &lt; -0.02, -0.9, 0))</f>
        <v>0.9</v>
      </c>
      <c r="O3233" s="27" t="str">
        <f>IF(StockData[[#This Row],[sentiment score]] &gt; 0.5, "Positive", IF(StockData[[#This Row],[sentiment score]] &lt; -0.5, "Negative", "Neutral"))</f>
        <v>Positive</v>
      </c>
    </row>
    <row r="3234" spans="1:15" x14ac:dyDescent="0.3">
      <c r="A3234" s="1">
        <v>41136</v>
      </c>
      <c r="B3234" s="2">
        <v>29.39</v>
      </c>
      <c r="C3234" s="2">
        <v>29.7</v>
      </c>
      <c r="D3234" s="2">
        <v>28.81</v>
      </c>
      <c r="E3234" s="2">
        <v>29.4</v>
      </c>
      <c r="F3234" s="2">
        <v>525400</v>
      </c>
      <c r="G3234" s="27" t="str">
        <f>TEXT(StockData[[#This Row],[Date]],"dddd")</f>
        <v>Wednesday</v>
      </c>
      <c r="H3234" s="27" t="str">
        <f>TEXT(StockData[[#This Row],[Date]],"mmm yyyy")</f>
        <v>Aug 2012</v>
      </c>
      <c r="I3234" s="2">
        <f>StockData[[#This Row],[high]] - StockData[[#This Row],[low]]</f>
        <v>0.89000000000000057</v>
      </c>
      <c r="J3234" s="27" t="str">
        <f>IF(StockData[[#This Row],[high]]=_xlfn.MAXIFS(StockData[high],StockData[Date],"&lt;="&amp;StockData[[#This Row],[Date]]),"New High","Repeat")</f>
        <v>Repeat</v>
      </c>
      <c r="K3234" s="27" t="str">
        <f>IF(StockData[[#This Row],[Spread]]&lt;5,"Low",IF(StockData[[#This Row],[Spread]]&lt;=15,"Medium","High"))</f>
        <v>Low</v>
      </c>
      <c r="L3234" s="27" t="str">
        <f>IF(StockData[[#This Row],[Spread]] &gt; AVERAGE(StockData[Spread]) * 1.2, "High", IF(StockData[[#This Row],[Spread]] &lt; AVERAGE(StockData[Spread]) * 0.8, "Low", "Medium"))</f>
        <v>Low</v>
      </c>
      <c r="M3234" s="13">
        <f>(StockData[[#This Row],[close]] - StockData[[#This Row],[open]] )/ StockData[[#This Row],[open]]</f>
        <v>3.4025178632181047E-4</v>
      </c>
      <c r="N3234" s="27">
        <f>IF(StockData[[#This Row],[change%]] &gt; 0.02, 0.9, IF(StockData[[#This Row],[change%]] &lt; -0.02, -0.9, 0))</f>
        <v>0</v>
      </c>
      <c r="O3234" s="27" t="str">
        <f>IF(StockData[[#This Row],[sentiment score]] &gt; 0.5, "Positive", IF(StockData[[#This Row],[sentiment score]] &lt; -0.5, "Negative", "Neutral"))</f>
        <v>Neutral</v>
      </c>
    </row>
    <row r="3235" spans="1:15" x14ac:dyDescent="0.3">
      <c r="A3235" s="1">
        <v>41135</v>
      </c>
      <c r="B3235" s="2">
        <v>30.75</v>
      </c>
      <c r="C3235" s="2">
        <v>31.17</v>
      </c>
      <c r="D3235" s="2">
        <v>29.26</v>
      </c>
      <c r="E3235" s="2">
        <v>29.42</v>
      </c>
      <c r="F3235" s="2">
        <v>793400</v>
      </c>
      <c r="G3235" s="27" t="str">
        <f>TEXT(StockData[[#This Row],[Date]],"dddd")</f>
        <v>Tuesday</v>
      </c>
      <c r="H3235" s="27" t="str">
        <f>TEXT(StockData[[#This Row],[Date]],"mmm yyyy")</f>
        <v>Aug 2012</v>
      </c>
      <c r="I3235" s="2">
        <f>StockData[[#This Row],[high]] - StockData[[#This Row],[low]]</f>
        <v>1.9100000000000001</v>
      </c>
      <c r="J3235" s="27" t="str">
        <f>IF(StockData[[#This Row],[high]]=_xlfn.MAXIFS(StockData[high],StockData[Date],"&lt;="&amp;StockData[[#This Row],[Date]]),"New High","Repeat")</f>
        <v>Repeat</v>
      </c>
      <c r="K3235" s="27" t="str">
        <f>IF(StockData[[#This Row],[Spread]]&lt;5,"Low",IF(StockData[[#This Row],[Spread]]&lt;=15,"Medium","High"))</f>
        <v>Low</v>
      </c>
      <c r="L3235" s="27" t="str">
        <f>IF(StockData[[#This Row],[Spread]] &gt; AVERAGE(StockData[Spread]) * 1.2, "High", IF(StockData[[#This Row],[Spread]] &lt; AVERAGE(StockData[Spread]) * 0.8, "Low", "Medium"))</f>
        <v>Low</v>
      </c>
      <c r="M3235" s="13">
        <f>(StockData[[#This Row],[close]] - StockData[[#This Row],[open]] )/ StockData[[#This Row],[open]]</f>
        <v>-4.3252032520325147E-2</v>
      </c>
      <c r="N3235" s="27">
        <f>IF(StockData[[#This Row],[change%]] &gt; 0.02, 0.9, IF(StockData[[#This Row],[change%]] &lt; -0.02, -0.9, 0))</f>
        <v>-0.9</v>
      </c>
      <c r="O3235" s="27" t="str">
        <f>IF(StockData[[#This Row],[sentiment score]] &gt; 0.5, "Positive", IF(StockData[[#This Row],[sentiment score]] &lt; -0.5, "Negative", "Neutral"))</f>
        <v>Negative</v>
      </c>
    </row>
    <row r="3236" spans="1:15" x14ac:dyDescent="0.3">
      <c r="A3236" s="1">
        <v>41134</v>
      </c>
      <c r="B3236" s="2">
        <v>29.69</v>
      </c>
      <c r="C3236" s="2">
        <v>31.3</v>
      </c>
      <c r="D3236" s="2">
        <v>29.100999999999999</v>
      </c>
      <c r="E3236" s="2">
        <v>31.17</v>
      </c>
      <c r="F3236" s="2">
        <v>870100</v>
      </c>
      <c r="G3236" s="27" t="str">
        <f>TEXT(StockData[[#This Row],[Date]],"dddd")</f>
        <v>Monday</v>
      </c>
      <c r="H3236" s="27" t="str">
        <f>TEXT(StockData[[#This Row],[Date]],"mmm yyyy")</f>
        <v>Aug 2012</v>
      </c>
      <c r="I3236" s="2">
        <f>StockData[[#This Row],[high]] - StockData[[#This Row],[low]]</f>
        <v>2.1990000000000016</v>
      </c>
      <c r="J3236" s="27" t="str">
        <f>IF(StockData[[#This Row],[high]]=_xlfn.MAXIFS(StockData[high],StockData[Date],"&lt;="&amp;StockData[[#This Row],[Date]]),"New High","Repeat")</f>
        <v>Repeat</v>
      </c>
      <c r="K3236" s="27" t="str">
        <f>IF(StockData[[#This Row],[Spread]]&lt;5,"Low",IF(StockData[[#This Row],[Spread]]&lt;=15,"Medium","High"))</f>
        <v>Low</v>
      </c>
      <c r="L3236" s="27" t="str">
        <f>IF(StockData[[#This Row],[Spread]] &gt; AVERAGE(StockData[Spread]) * 1.2, "High", IF(StockData[[#This Row],[Spread]] &lt; AVERAGE(StockData[Spread]) * 0.8, "Low", "Medium"))</f>
        <v>Low</v>
      </c>
      <c r="M3236" s="13">
        <f>(StockData[[#This Row],[close]] - StockData[[#This Row],[open]] )/ StockData[[#This Row],[open]]</f>
        <v>4.9848433816099706E-2</v>
      </c>
      <c r="N3236" s="27">
        <f>IF(StockData[[#This Row],[change%]] &gt; 0.02, 0.9, IF(StockData[[#This Row],[change%]] &lt; -0.02, -0.9, 0))</f>
        <v>0.9</v>
      </c>
      <c r="O3236" s="27" t="str">
        <f>IF(StockData[[#This Row],[sentiment score]] &gt; 0.5, "Positive", IF(StockData[[#This Row],[sentiment score]] &lt; -0.5, "Negative", "Neutral"))</f>
        <v>Positive</v>
      </c>
    </row>
    <row r="3237" spans="1:15" x14ac:dyDescent="0.3">
      <c r="A3237" s="1">
        <v>41131</v>
      </c>
      <c r="B3237" s="2">
        <v>29.31</v>
      </c>
      <c r="C3237" s="2">
        <v>29.94</v>
      </c>
      <c r="D3237" s="2">
        <v>29.31</v>
      </c>
      <c r="E3237" s="2">
        <v>29.94</v>
      </c>
      <c r="F3237" s="2">
        <v>707400</v>
      </c>
      <c r="G3237" s="27" t="str">
        <f>TEXT(StockData[[#This Row],[Date]],"dddd")</f>
        <v>Friday</v>
      </c>
      <c r="H3237" s="27" t="str">
        <f>TEXT(StockData[[#This Row],[Date]],"mmm yyyy")</f>
        <v>Aug 2012</v>
      </c>
      <c r="I3237" s="2">
        <f>StockData[[#This Row],[high]] - StockData[[#This Row],[low]]</f>
        <v>0.63000000000000256</v>
      </c>
      <c r="J3237" s="27" t="str">
        <f>IF(StockData[[#This Row],[high]]=_xlfn.MAXIFS(StockData[high],StockData[Date],"&lt;="&amp;StockData[[#This Row],[Date]]),"New High","Repeat")</f>
        <v>Repeat</v>
      </c>
      <c r="K3237" s="27" t="str">
        <f>IF(StockData[[#This Row],[Spread]]&lt;5,"Low",IF(StockData[[#This Row],[Spread]]&lt;=15,"Medium","High"))</f>
        <v>Low</v>
      </c>
      <c r="L3237" s="27" t="str">
        <f>IF(StockData[[#This Row],[Spread]] &gt; AVERAGE(StockData[Spread]) * 1.2, "High", IF(StockData[[#This Row],[Spread]] &lt; AVERAGE(StockData[Spread]) * 0.8, "Low", "Medium"))</f>
        <v>Low</v>
      </c>
      <c r="M3237" s="13">
        <f>(StockData[[#This Row],[close]] - StockData[[#This Row],[open]] )/ StockData[[#This Row],[open]]</f>
        <v>2.1494370522006229E-2</v>
      </c>
      <c r="N3237" s="27">
        <f>IF(StockData[[#This Row],[change%]] &gt; 0.02, 0.9, IF(StockData[[#This Row],[change%]] &lt; -0.02, -0.9, 0))</f>
        <v>0.9</v>
      </c>
      <c r="O3237" s="27" t="str">
        <f>IF(StockData[[#This Row],[sentiment score]] &gt; 0.5, "Positive", IF(StockData[[#This Row],[sentiment score]] &lt; -0.5, "Negative", "Neutral"))</f>
        <v>Positive</v>
      </c>
    </row>
    <row r="3238" spans="1:15" x14ac:dyDescent="0.3">
      <c r="A3238" s="1">
        <v>41130</v>
      </c>
      <c r="B3238" s="2">
        <v>29.52</v>
      </c>
      <c r="C3238" s="2">
        <v>30</v>
      </c>
      <c r="D3238" s="2">
        <v>29.130099999999999</v>
      </c>
      <c r="E3238" s="2">
        <v>29.41</v>
      </c>
      <c r="F3238" s="2">
        <v>672600</v>
      </c>
      <c r="G3238" s="27" t="str">
        <f>TEXT(StockData[[#This Row],[Date]],"dddd")</f>
        <v>Thursday</v>
      </c>
      <c r="H3238" s="27" t="str">
        <f>TEXT(StockData[[#This Row],[Date]],"mmm yyyy")</f>
        <v>Aug 2012</v>
      </c>
      <c r="I3238" s="2">
        <f>StockData[[#This Row],[high]] - StockData[[#This Row],[low]]</f>
        <v>0.86990000000000123</v>
      </c>
      <c r="J3238" s="27" t="str">
        <f>IF(StockData[[#This Row],[high]]=_xlfn.MAXIFS(StockData[high],StockData[Date],"&lt;="&amp;StockData[[#This Row],[Date]]),"New High","Repeat")</f>
        <v>Repeat</v>
      </c>
      <c r="K3238" s="27" t="str">
        <f>IF(StockData[[#This Row],[Spread]]&lt;5,"Low",IF(StockData[[#This Row],[Spread]]&lt;=15,"Medium","High"))</f>
        <v>Low</v>
      </c>
      <c r="L3238" s="27" t="str">
        <f>IF(StockData[[#This Row],[Spread]] &gt; AVERAGE(StockData[Spread]) * 1.2, "High", IF(StockData[[#This Row],[Spread]] &lt; AVERAGE(StockData[Spread]) * 0.8, "Low", "Medium"))</f>
        <v>Low</v>
      </c>
      <c r="M3238" s="13">
        <f>(StockData[[#This Row],[close]] - StockData[[#This Row],[open]] )/ StockData[[#This Row],[open]]</f>
        <v>-3.7262872628726095E-3</v>
      </c>
      <c r="N3238" s="27">
        <f>IF(StockData[[#This Row],[change%]] &gt; 0.02, 0.9, IF(StockData[[#This Row],[change%]] &lt; -0.02, -0.9, 0))</f>
        <v>0</v>
      </c>
      <c r="O3238" s="27" t="str">
        <f>IF(StockData[[#This Row],[sentiment score]] &gt; 0.5, "Positive", IF(StockData[[#This Row],[sentiment score]] &lt; -0.5, "Negative", "Neutral"))</f>
        <v>Neutral</v>
      </c>
    </row>
    <row r="3239" spans="1:15" x14ac:dyDescent="0.3">
      <c r="A3239" s="1">
        <v>41129</v>
      </c>
      <c r="B3239" s="2">
        <v>29.9</v>
      </c>
      <c r="C3239" s="2">
        <v>30</v>
      </c>
      <c r="D3239" s="2">
        <v>28.59</v>
      </c>
      <c r="E3239" s="2">
        <v>29.09</v>
      </c>
      <c r="F3239" s="2">
        <v>1308900</v>
      </c>
      <c r="G3239" s="27" t="str">
        <f>TEXT(StockData[[#This Row],[Date]],"dddd")</f>
        <v>Wednesday</v>
      </c>
      <c r="H3239" s="27" t="str">
        <f>TEXT(StockData[[#This Row],[Date]],"mmm yyyy")</f>
        <v>Aug 2012</v>
      </c>
      <c r="I3239" s="2">
        <f>StockData[[#This Row],[high]] - StockData[[#This Row],[low]]</f>
        <v>1.4100000000000001</v>
      </c>
      <c r="J3239" s="27" t="str">
        <f>IF(StockData[[#This Row],[high]]=_xlfn.MAXIFS(StockData[high],StockData[Date],"&lt;="&amp;StockData[[#This Row],[Date]]),"New High","Repeat")</f>
        <v>Repeat</v>
      </c>
      <c r="K3239" s="27" t="str">
        <f>IF(StockData[[#This Row],[Spread]]&lt;5,"Low",IF(StockData[[#This Row],[Spread]]&lt;=15,"Medium","High"))</f>
        <v>Low</v>
      </c>
      <c r="L3239" s="27" t="str">
        <f>IF(StockData[[#This Row],[Spread]] &gt; AVERAGE(StockData[Spread]) * 1.2, "High", IF(StockData[[#This Row],[Spread]] &lt; AVERAGE(StockData[Spread]) * 0.8, "Low", "Medium"))</f>
        <v>Low</v>
      </c>
      <c r="M3239" s="13">
        <f>(StockData[[#This Row],[close]] - StockData[[#This Row],[open]] )/ StockData[[#This Row],[open]]</f>
        <v>-2.709030100334444E-2</v>
      </c>
      <c r="N3239" s="27">
        <f>IF(StockData[[#This Row],[change%]] &gt; 0.02, 0.9, IF(StockData[[#This Row],[change%]] &lt; -0.02, -0.9, 0))</f>
        <v>-0.9</v>
      </c>
      <c r="O3239" s="27" t="str">
        <f>IF(StockData[[#This Row],[sentiment score]] &gt; 0.5, "Positive", IF(StockData[[#This Row],[sentiment score]] &lt; -0.5, "Negative", "Neutral"))</f>
        <v>Negative</v>
      </c>
    </row>
    <row r="3240" spans="1:15" x14ac:dyDescent="0.3">
      <c r="A3240" s="1">
        <v>41128</v>
      </c>
      <c r="B3240" s="2">
        <v>28.77</v>
      </c>
      <c r="C3240" s="2">
        <v>30.9</v>
      </c>
      <c r="D3240" s="2">
        <v>28.5</v>
      </c>
      <c r="E3240" s="2">
        <v>30.25</v>
      </c>
      <c r="F3240" s="2">
        <v>2387200</v>
      </c>
      <c r="G3240" s="27" t="str">
        <f>TEXT(StockData[[#This Row],[Date]],"dddd")</f>
        <v>Tuesday</v>
      </c>
      <c r="H3240" s="27" t="str">
        <f>TEXT(StockData[[#This Row],[Date]],"mmm yyyy")</f>
        <v>Aug 2012</v>
      </c>
      <c r="I3240" s="2">
        <f>StockData[[#This Row],[high]] - StockData[[#This Row],[low]]</f>
        <v>2.3999999999999986</v>
      </c>
      <c r="J3240" s="27" t="str">
        <f>IF(StockData[[#This Row],[high]]=_xlfn.MAXIFS(StockData[high],StockData[Date],"&lt;="&amp;StockData[[#This Row],[Date]]),"New High","Repeat")</f>
        <v>Repeat</v>
      </c>
      <c r="K3240" s="27" t="str">
        <f>IF(StockData[[#This Row],[Spread]]&lt;5,"Low",IF(StockData[[#This Row],[Spread]]&lt;=15,"Medium","High"))</f>
        <v>Low</v>
      </c>
      <c r="L3240" s="27" t="str">
        <f>IF(StockData[[#This Row],[Spread]] &gt; AVERAGE(StockData[Spread]) * 1.2, "High", IF(StockData[[#This Row],[Spread]] &lt; AVERAGE(StockData[Spread]) * 0.8, "Low", "Medium"))</f>
        <v>Low</v>
      </c>
      <c r="M3240" s="13">
        <f>(StockData[[#This Row],[close]] - StockData[[#This Row],[open]] )/ StockData[[#This Row],[open]]</f>
        <v>5.1442474800139047E-2</v>
      </c>
      <c r="N3240" s="27">
        <f>IF(StockData[[#This Row],[change%]] &gt; 0.02, 0.9, IF(StockData[[#This Row],[change%]] &lt; -0.02, -0.9, 0))</f>
        <v>0.9</v>
      </c>
      <c r="O3240" s="27" t="str">
        <f>IF(StockData[[#This Row],[sentiment score]] &gt; 0.5, "Positive", IF(StockData[[#This Row],[sentiment score]] &lt; -0.5, "Negative", "Neutral"))</f>
        <v>Positive</v>
      </c>
    </row>
    <row r="3241" spans="1:15" x14ac:dyDescent="0.3">
      <c r="A3241" s="1">
        <v>41127</v>
      </c>
      <c r="B3241" s="2">
        <v>27.55</v>
      </c>
      <c r="C3241" s="2">
        <v>28.7</v>
      </c>
      <c r="D3241" s="2">
        <v>27.55</v>
      </c>
      <c r="E3241" s="2">
        <v>28.27</v>
      </c>
      <c r="F3241" s="2">
        <v>1528200</v>
      </c>
      <c r="G3241" s="27" t="str">
        <f>TEXT(StockData[[#This Row],[Date]],"dddd")</f>
        <v>Monday</v>
      </c>
      <c r="H3241" s="27" t="str">
        <f>TEXT(StockData[[#This Row],[Date]],"mmm yyyy")</f>
        <v>Aug 2012</v>
      </c>
      <c r="I3241" s="2">
        <f>StockData[[#This Row],[high]] - StockData[[#This Row],[low]]</f>
        <v>1.1499999999999986</v>
      </c>
      <c r="J3241" s="27" t="str">
        <f>IF(StockData[[#This Row],[high]]=_xlfn.MAXIFS(StockData[high],StockData[Date],"&lt;="&amp;StockData[[#This Row],[Date]]),"New High","Repeat")</f>
        <v>Repeat</v>
      </c>
      <c r="K3241" s="27" t="str">
        <f>IF(StockData[[#This Row],[Spread]]&lt;5,"Low",IF(StockData[[#This Row],[Spread]]&lt;=15,"Medium","High"))</f>
        <v>Low</v>
      </c>
      <c r="L3241" s="27" t="str">
        <f>IF(StockData[[#This Row],[Spread]] &gt; AVERAGE(StockData[Spread]) * 1.2, "High", IF(StockData[[#This Row],[Spread]] &lt; AVERAGE(StockData[Spread]) * 0.8, "Low", "Medium"))</f>
        <v>Low</v>
      </c>
      <c r="M3241" s="13">
        <f>(StockData[[#This Row],[close]] - StockData[[#This Row],[open]] )/ StockData[[#This Row],[open]]</f>
        <v>2.6134301270417382E-2</v>
      </c>
      <c r="N3241" s="27">
        <f>IF(StockData[[#This Row],[change%]] &gt; 0.02, 0.9, IF(StockData[[#This Row],[change%]] &lt; -0.02, -0.9, 0))</f>
        <v>0.9</v>
      </c>
      <c r="O3241" s="27" t="str">
        <f>IF(StockData[[#This Row],[sentiment score]] &gt; 0.5, "Positive", IF(StockData[[#This Row],[sentiment score]] &lt; -0.5, "Negative", "Neutral"))</f>
        <v>Positive</v>
      </c>
    </row>
    <row r="3242" spans="1:15" x14ac:dyDescent="0.3">
      <c r="A3242" s="1">
        <v>41124</v>
      </c>
      <c r="B3242" s="2">
        <v>26.9</v>
      </c>
      <c r="C3242" s="2">
        <v>27.55</v>
      </c>
      <c r="D3242" s="2">
        <v>26.74</v>
      </c>
      <c r="E3242" s="2">
        <v>27.27</v>
      </c>
      <c r="F3242" s="2">
        <v>1209500</v>
      </c>
      <c r="G3242" s="27" t="str">
        <f>TEXT(StockData[[#This Row],[Date]],"dddd")</f>
        <v>Friday</v>
      </c>
      <c r="H3242" s="27" t="str">
        <f>TEXT(StockData[[#This Row],[Date]],"mmm yyyy")</f>
        <v>Aug 2012</v>
      </c>
      <c r="I3242" s="2">
        <f>StockData[[#This Row],[high]] - StockData[[#This Row],[low]]</f>
        <v>0.81000000000000227</v>
      </c>
      <c r="J3242" s="27" t="str">
        <f>IF(StockData[[#This Row],[high]]=_xlfn.MAXIFS(StockData[high],StockData[Date],"&lt;="&amp;StockData[[#This Row],[Date]]),"New High","Repeat")</f>
        <v>Repeat</v>
      </c>
      <c r="K3242" s="27" t="str">
        <f>IF(StockData[[#This Row],[Spread]]&lt;5,"Low",IF(StockData[[#This Row],[Spread]]&lt;=15,"Medium","High"))</f>
        <v>Low</v>
      </c>
      <c r="L3242" s="27" t="str">
        <f>IF(StockData[[#This Row],[Spread]] &gt; AVERAGE(StockData[Spread]) * 1.2, "High", IF(StockData[[#This Row],[Spread]] &lt; AVERAGE(StockData[Spread]) * 0.8, "Low", "Medium"))</f>
        <v>Low</v>
      </c>
      <c r="M3242" s="13">
        <f>(StockData[[#This Row],[close]] - StockData[[#This Row],[open]] )/ StockData[[#This Row],[open]]</f>
        <v>1.3754646840148736E-2</v>
      </c>
      <c r="N3242" s="27">
        <f>IF(StockData[[#This Row],[change%]] &gt; 0.02, 0.9, IF(StockData[[#This Row],[change%]] &lt; -0.02, -0.9, 0))</f>
        <v>0</v>
      </c>
      <c r="O3242" s="27" t="str">
        <f>IF(StockData[[#This Row],[sentiment score]] &gt; 0.5, "Positive", IF(StockData[[#This Row],[sentiment score]] &lt; -0.5, "Negative", "Neutral"))</f>
        <v>Neutral</v>
      </c>
    </row>
    <row r="3243" spans="1:15" x14ac:dyDescent="0.3">
      <c r="A3243" s="1">
        <v>41123</v>
      </c>
      <c r="B3243" s="2">
        <v>26.84</v>
      </c>
      <c r="C3243" s="2">
        <v>26.85</v>
      </c>
      <c r="D3243" s="2">
        <v>25.52</v>
      </c>
      <c r="E3243" s="2">
        <v>26.1</v>
      </c>
      <c r="F3243" s="2">
        <v>1305100</v>
      </c>
      <c r="G3243" s="27" t="str">
        <f>TEXT(StockData[[#This Row],[Date]],"dddd")</f>
        <v>Thursday</v>
      </c>
      <c r="H3243" s="27" t="str">
        <f>TEXT(StockData[[#This Row],[Date]],"mmm yyyy")</f>
        <v>Aug 2012</v>
      </c>
      <c r="I3243" s="2">
        <f>StockData[[#This Row],[high]] - StockData[[#This Row],[low]]</f>
        <v>1.3300000000000018</v>
      </c>
      <c r="J3243" s="27" t="str">
        <f>IF(StockData[[#This Row],[high]]=_xlfn.MAXIFS(StockData[high],StockData[Date],"&lt;="&amp;StockData[[#This Row],[Date]]),"New High","Repeat")</f>
        <v>Repeat</v>
      </c>
      <c r="K3243" s="27" t="str">
        <f>IF(StockData[[#This Row],[Spread]]&lt;5,"Low",IF(StockData[[#This Row],[Spread]]&lt;=15,"Medium","High"))</f>
        <v>Low</v>
      </c>
      <c r="L3243" s="27" t="str">
        <f>IF(StockData[[#This Row],[Spread]] &gt; AVERAGE(StockData[Spread]) * 1.2, "High", IF(StockData[[#This Row],[Spread]] &lt; AVERAGE(StockData[Spread]) * 0.8, "Low", "Medium"))</f>
        <v>Low</v>
      </c>
      <c r="M3243" s="13">
        <f>(StockData[[#This Row],[close]] - StockData[[#This Row],[open]] )/ StockData[[#This Row],[open]]</f>
        <v>-2.7570789865871775E-2</v>
      </c>
      <c r="N3243" s="27">
        <f>IF(StockData[[#This Row],[change%]] &gt; 0.02, 0.9, IF(StockData[[#This Row],[change%]] &lt; -0.02, -0.9, 0))</f>
        <v>-0.9</v>
      </c>
      <c r="O3243" s="27" t="str">
        <f>IF(StockData[[#This Row],[sentiment score]] &gt; 0.5, "Positive", IF(StockData[[#This Row],[sentiment score]] &lt; -0.5, "Negative", "Neutral"))</f>
        <v>Negative</v>
      </c>
    </row>
    <row r="3244" spans="1:15" x14ac:dyDescent="0.3">
      <c r="A3244" s="1">
        <v>41122</v>
      </c>
      <c r="B3244" s="2">
        <v>27.99</v>
      </c>
      <c r="C3244" s="2">
        <v>27.99</v>
      </c>
      <c r="D3244" s="2">
        <v>26.03</v>
      </c>
      <c r="E3244" s="2">
        <v>26.25</v>
      </c>
      <c r="F3244" s="2">
        <v>1592300</v>
      </c>
      <c r="G3244" s="27" t="str">
        <f>TEXT(StockData[[#This Row],[Date]],"dddd")</f>
        <v>Wednesday</v>
      </c>
      <c r="H3244" s="27" t="str">
        <f>TEXT(StockData[[#This Row],[Date]],"mmm yyyy")</f>
        <v>Aug 2012</v>
      </c>
      <c r="I3244" s="2">
        <f>StockData[[#This Row],[high]] - StockData[[#This Row],[low]]</f>
        <v>1.9599999999999973</v>
      </c>
      <c r="J3244" s="27" t="str">
        <f>IF(StockData[[#This Row],[high]]=_xlfn.MAXIFS(StockData[high],StockData[Date],"&lt;="&amp;StockData[[#This Row],[Date]]),"New High","Repeat")</f>
        <v>Repeat</v>
      </c>
      <c r="K3244" s="27" t="str">
        <f>IF(StockData[[#This Row],[Spread]]&lt;5,"Low",IF(StockData[[#This Row],[Spread]]&lt;=15,"Medium","High"))</f>
        <v>Low</v>
      </c>
      <c r="L3244" s="27" t="str">
        <f>IF(StockData[[#This Row],[Spread]] &gt; AVERAGE(StockData[Spread]) * 1.2, "High", IF(StockData[[#This Row],[Spread]] &lt; AVERAGE(StockData[Spread]) * 0.8, "Low", "Medium"))</f>
        <v>Low</v>
      </c>
      <c r="M3244" s="13">
        <f>(StockData[[#This Row],[close]] - StockData[[#This Row],[open]] )/ StockData[[#This Row],[open]]</f>
        <v>-6.2165058949624812E-2</v>
      </c>
      <c r="N3244" s="27">
        <f>IF(StockData[[#This Row],[change%]] &gt; 0.02, 0.9, IF(StockData[[#This Row],[change%]] &lt; -0.02, -0.9, 0))</f>
        <v>-0.9</v>
      </c>
      <c r="O3244" s="27" t="str">
        <f>IF(StockData[[#This Row],[sentiment score]] &gt; 0.5, "Positive", IF(StockData[[#This Row],[sentiment score]] &lt; -0.5, "Negative", "Neutral"))</f>
        <v>Negative</v>
      </c>
    </row>
    <row r="3245" spans="1:15" x14ac:dyDescent="0.3">
      <c r="A3245" s="1">
        <v>41121</v>
      </c>
      <c r="B3245" s="2">
        <v>27.54</v>
      </c>
      <c r="C3245" s="2">
        <v>27.97</v>
      </c>
      <c r="D3245" s="2">
        <v>27.35</v>
      </c>
      <c r="E3245" s="2">
        <v>27.42</v>
      </c>
      <c r="F3245" s="2">
        <v>1575100</v>
      </c>
      <c r="G3245" s="27" t="str">
        <f>TEXT(StockData[[#This Row],[Date]],"dddd")</f>
        <v>Tuesday</v>
      </c>
      <c r="H3245" s="27" t="str">
        <f>TEXT(StockData[[#This Row],[Date]],"mmm yyyy")</f>
        <v>Jul 2012</v>
      </c>
      <c r="I3245" s="2">
        <f>StockData[[#This Row],[high]] - StockData[[#This Row],[low]]</f>
        <v>0.61999999999999744</v>
      </c>
      <c r="J3245" s="27" t="str">
        <f>IF(StockData[[#This Row],[high]]=_xlfn.MAXIFS(StockData[high],StockData[Date],"&lt;="&amp;StockData[[#This Row],[Date]]),"New High","Repeat")</f>
        <v>Repeat</v>
      </c>
      <c r="K3245" s="27" t="str">
        <f>IF(StockData[[#This Row],[Spread]]&lt;5,"Low",IF(StockData[[#This Row],[Spread]]&lt;=15,"Medium","High"))</f>
        <v>Low</v>
      </c>
      <c r="L3245" s="27" t="str">
        <f>IF(StockData[[#This Row],[Spread]] &gt; AVERAGE(StockData[Spread]) * 1.2, "High", IF(StockData[[#This Row],[Spread]] &lt; AVERAGE(StockData[Spread]) * 0.8, "Low", "Medium"))</f>
        <v>Low</v>
      </c>
      <c r="M3245" s="13">
        <f>(StockData[[#This Row],[close]] - StockData[[#This Row],[open]] )/ StockData[[#This Row],[open]]</f>
        <v>-4.3572984749454414E-3</v>
      </c>
      <c r="N3245" s="27">
        <f>IF(StockData[[#This Row],[change%]] &gt; 0.02, 0.9, IF(StockData[[#This Row],[change%]] &lt; -0.02, -0.9, 0))</f>
        <v>0</v>
      </c>
      <c r="O3245" s="27" t="str">
        <f>IF(StockData[[#This Row],[sentiment score]] &gt; 0.5, "Positive", IF(StockData[[#This Row],[sentiment score]] &lt; -0.5, "Negative", "Neutral"))</f>
        <v>Neutral</v>
      </c>
    </row>
    <row r="3246" spans="1:15" x14ac:dyDescent="0.3">
      <c r="A3246" s="1">
        <v>41120</v>
      </c>
      <c r="B3246" s="2">
        <v>29.51</v>
      </c>
      <c r="C3246" s="2">
        <v>30.248000000000001</v>
      </c>
      <c r="D3246" s="2">
        <v>27.21</v>
      </c>
      <c r="E3246" s="2">
        <v>27.35</v>
      </c>
      <c r="F3246" s="2">
        <v>2065200</v>
      </c>
      <c r="G3246" s="27" t="str">
        <f>TEXT(StockData[[#This Row],[Date]],"dddd")</f>
        <v>Monday</v>
      </c>
      <c r="H3246" s="27" t="str">
        <f>TEXT(StockData[[#This Row],[Date]],"mmm yyyy")</f>
        <v>Jul 2012</v>
      </c>
      <c r="I3246" s="2">
        <f>StockData[[#This Row],[high]] - StockData[[#This Row],[low]]</f>
        <v>3.0380000000000003</v>
      </c>
      <c r="J3246" s="27" t="str">
        <f>IF(StockData[[#This Row],[high]]=_xlfn.MAXIFS(StockData[high],StockData[Date],"&lt;="&amp;StockData[[#This Row],[Date]]),"New High","Repeat")</f>
        <v>Repeat</v>
      </c>
      <c r="K3246" s="27" t="str">
        <f>IF(StockData[[#This Row],[Spread]]&lt;5,"Low",IF(StockData[[#This Row],[Spread]]&lt;=15,"Medium","High"))</f>
        <v>Low</v>
      </c>
      <c r="L3246" s="27" t="str">
        <f>IF(StockData[[#This Row],[Spread]] &gt; AVERAGE(StockData[Spread]) * 1.2, "High", IF(StockData[[#This Row],[Spread]] &lt; AVERAGE(StockData[Spread]) * 0.8, "Low", "Medium"))</f>
        <v>Low</v>
      </c>
      <c r="M3246" s="13">
        <f>(StockData[[#This Row],[close]] - StockData[[#This Row],[open]] )/ StockData[[#This Row],[open]]</f>
        <v>-7.3195526940020336E-2</v>
      </c>
      <c r="N3246" s="27">
        <f>IF(StockData[[#This Row],[change%]] &gt; 0.02, 0.9, IF(StockData[[#This Row],[change%]] &lt; -0.02, -0.9, 0))</f>
        <v>-0.9</v>
      </c>
      <c r="O3246" s="27" t="str">
        <f>IF(StockData[[#This Row],[sentiment score]] &gt; 0.5, "Positive", IF(StockData[[#This Row],[sentiment score]] &lt; -0.5, "Negative", "Neutral"))</f>
        <v>Negative</v>
      </c>
    </row>
    <row r="3247" spans="1:15" x14ac:dyDescent="0.3">
      <c r="A3247" s="1">
        <v>41117</v>
      </c>
      <c r="B3247" s="2">
        <v>28.71</v>
      </c>
      <c r="C3247" s="2">
        <v>29.66</v>
      </c>
      <c r="D3247" s="2">
        <v>28.1</v>
      </c>
      <c r="E3247" s="2">
        <v>29.51</v>
      </c>
      <c r="F3247" s="2">
        <v>1673000</v>
      </c>
      <c r="G3247" s="27" t="str">
        <f>TEXT(StockData[[#This Row],[Date]],"dddd")</f>
        <v>Friday</v>
      </c>
      <c r="H3247" s="27" t="str">
        <f>TEXT(StockData[[#This Row],[Date]],"mmm yyyy")</f>
        <v>Jul 2012</v>
      </c>
      <c r="I3247" s="2">
        <f>StockData[[#This Row],[high]] - StockData[[#This Row],[low]]</f>
        <v>1.5599999999999987</v>
      </c>
      <c r="J3247" s="27" t="str">
        <f>IF(StockData[[#This Row],[high]]=_xlfn.MAXIFS(StockData[high],StockData[Date],"&lt;="&amp;StockData[[#This Row],[Date]]),"New High","Repeat")</f>
        <v>Repeat</v>
      </c>
      <c r="K3247" s="27" t="str">
        <f>IF(StockData[[#This Row],[Spread]]&lt;5,"Low",IF(StockData[[#This Row],[Spread]]&lt;=15,"Medium","High"))</f>
        <v>Low</v>
      </c>
      <c r="L3247" s="27" t="str">
        <f>IF(StockData[[#This Row],[Spread]] &gt; AVERAGE(StockData[Spread]) * 1.2, "High", IF(StockData[[#This Row],[Spread]] &lt; AVERAGE(StockData[Spread]) * 0.8, "Low", "Medium"))</f>
        <v>Low</v>
      </c>
      <c r="M3247" s="13">
        <f>(StockData[[#This Row],[close]] - StockData[[#This Row],[open]] )/ StockData[[#This Row],[open]]</f>
        <v>2.7864855451062372E-2</v>
      </c>
      <c r="N3247" s="27">
        <f>IF(StockData[[#This Row],[change%]] &gt; 0.02, 0.9, IF(StockData[[#This Row],[change%]] &lt; -0.02, -0.9, 0))</f>
        <v>0.9</v>
      </c>
      <c r="O3247" s="27" t="str">
        <f>IF(StockData[[#This Row],[sentiment score]] &gt; 0.5, "Positive", IF(StockData[[#This Row],[sentiment score]] &lt; -0.5, "Negative", "Neutral"))</f>
        <v>Positive</v>
      </c>
    </row>
    <row r="3248" spans="1:15" x14ac:dyDescent="0.3">
      <c r="A3248" s="1">
        <v>41116</v>
      </c>
      <c r="B3248" s="2">
        <v>29.9</v>
      </c>
      <c r="C3248" s="2">
        <v>30</v>
      </c>
      <c r="D3248" s="2">
        <v>27.64</v>
      </c>
      <c r="E3248" s="2">
        <v>28.13</v>
      </c>
      <c r="F3248" s="2">
        <v>2262300</v>
      </c>
      <c r="G3248" s="27" t="str">
        <f>TEXT(StockData[[#This Row],[Date]],"dddd")</f>
        <v>Thursday</v>
      </c>
      <c r="H3248" s="27" t="str">
        <f>TEXT(StockData[[#This Row],[Date]],"mmm yyyy")</f>
        <v>Jul 2012</v>
      </c>
      <c r="I3248" s="2">
        <f>StockData[[#This Row],[high]] - StockData[[#This Row],[low]]</f>
        <v>2.3599999999999994</v>
      </c>
      <c r="J3248" s="27" t="str">
        <f>IF(StockData[[#This Row],[high]]=_xlfn.MAXIFS(StockData[high],StockData[Date],"&lt;="&amp;StockData[[#This Row],[Date]]),"New High","Repeat")</f>
        <v>Repeat</v>
      </c>
      <c r="K3248" s="27" t="str">
        <f>IF(StockData[[#This Row],[Spread]]&lt;5,"Low",IF(StockData[[#This Row],[Spread]]&lt;=15,"Medium","High"))</f>
        <v>Low</v>
      </c>
      <c r="L3248" s="27" t="str">
        <f>IF(StockData[[#This Row],[Spread]] &gt; AVERAGE(StockData[Spread]) * 1.2, "High", IF(StockData[[#This Row],[Spread]] &lt; AVERAGE(StockData[Spread]) * 0.8, "Low", "Medium"))</f>
        <v>Low</v>
      </c>
      <c r="M3248" s="13">
        <f>(StockData[[#This Row],[close]] - StockData[[#This Row],[open]] )/ StockData[[#This Row],[open]]</f>
        <v>-5.9197324414715709E-2</v>
      </c>
      <c r="N3248" s="27">
        <f>IF(StockData[[#This Row],[change%]] &gt; 0.02, 0.9, IF(StockData[[#This Row],[change%]] &lt; -0.02, -0.9, 0))</f>
        <v>-0.9</v>
      </c>
      <c r="O3248" s="27" t="str">
        <f>IF(StockData[[#This Row],[sentiment score]] &gt; 0.5, "Positive", IF(StockData[[#This Row],[sentiment score]] &lt; -0.5, "Negative", "Neutral"))</f>
        <v>Negative</v>
      </c>
    </row>
    <row r="3249" spans="1:15" x14ac:dyDescent="0.3">
      <c r="A3249" s="1">
        <v>41115</v>
      </c>
      <c r="B3249" s="2">
        <v>29.92</v>
      </c>
      <c r="C3249" s="2">
        <v>29.98</v>
      </c>
      <c r="D3249" s="2">
        <v>28.75</v>
      </c>
      <c r="E3249" s="2">
        <v>28.95</v>
      </c>
      <c r="F3249" s="2">
        <v>2842200</v>
      </c>
      <c r="G3249" s="27" t="str">
        <f>TEXT(StockData[[#This Row],[Date]],"dddd")</f>
        <v>Wednesday</v>
      </c>
      <c r="H3249" s="27" t="str">
        <f>TEXT(StockData[[#This Row],[Date]],"mmm yyyy")</f>
        <v>Jul 2012</v>
      </c>
      <c r="I3249" s="2">
        <f>StockData[[#This Row],[high]] - StockData[[#This Row],[low]]</f>
        <v>1.2300000000000004</v>
      </c>
      <c r="J3249" s="27" t="str">
        <f>IF(StockData[[#This Row],[high]]=_xlfn.MAXIFS(StockData[high],StockData[Date],"&lt;="&amp;StockData[[#This Row],[Date]]),"New High","Repeat")</f>
        <v>Repeat</v>
      </c>
      <c r="K3249" s="27" t="str">
        <f>IF(StockData[[#This Row],[Spread]]&lt;5,"Low",IF(StockData[[#This Row],[Spread]]&lt;=15,"Medium","High"))</f>
        <v>Low</v>
      </c>
      <c r="L3249" s="27" t="str">
        <f>IF(StockData[[#This Row],[Spread]] &gt; AVERAGE(StockData[Spread]) * 1.2, "High", IF(StockData[[#This Row],[Spread]] &lt; AVERAGE(StockData[Spread]) * 0.8, "Low", "Medium"))</f>
        <v>Low</v>
      </c>
      <c r="M3249" s="13">
        <f>(StockData[[#This Row],[close]] - StockData[[#This Row],[open]] )/ StockData[[#This Row],[open]]</f>
        <v>-3.2419786096256765E-2</v>
      </c>
      <c r="N3249" s="27">
        <f>IF(StockData[[#This Row],[change%]] &gt; 0.02, 0.9, IF(StockData[[#This Row],[change%]] &lt; -0.02, -0.9, 0))</f>
        <v>-0.9</v>
      </c>
      <c r="O3249" s="27" t="str">
        <f>IF(StockData[[#This Row],[sentiment score]] &gt; 0.5, "Positive", IF(StockData[[#This Row],[sentiment score]] &lt; -0.5, "Negative", "Neutral"))</f>
        <v>Negative</v>
      </c>
    </row>
    <row r="3250" spans="1:15" x14ac:dyDescent="0.3">
      <c r="A3250" s="1">
        <v>41114</v>
      </c>
      <c r="B3250" s="2">
        <v>30.66</v>
      </c>
      <c r="C3250" s="2">
        <v>31.04</v>
      </c>
      <c r="D3250" s="2">
        <v>29.62</v>
      </c>
      <c r="E3250" s="2">
        <v>29.84</v>
      </c>
      <c r="F3250" s="2">
        <v>1500300</v>
      </c>
      <c r="G3250" s="27" t="str">
        <f>TEXT(StockData[[#This Row],[Date]],"dddd")</f>
        <v>Tuesday</v>
      </c>
      <c r="H3250" s="27" t="str">
        <f>TEXT(StockData[[#This Row],[Date]],"mmm yyyy")</f>
        <v>Jul 2012</v>
      </c>
      <c r="I3250" s="2">
        <f>StockData[[#This Row],[high]] - StockData[[#This Row],[low]]</f>
        <v>1.4199999999999982</v>
      </c>
      <c r="J3250" s="27" t="str">
        <f>IF(StockData[[#This Row],[high]]=_xlfn.MAXIFS(StockData[high],StockData[Date],"&lt;="&amp;StockData[[#This Row],[Date]]),"New High","Repeat")</f>
        <v>Repeat</v>
      </c>
      <c r="K3250" s="27" t="str">
        <f>IF(StockData[[#This Row],[Spread]]&lt;5,"Low",IF(StockData[[#This Row],[Spread]]&lt;=15,"Medium","High"))</f>
        <v>Low</v>
      </c>
      <c r="L3250" s="27" t="str">
        <f>IF(StockData[[#This Row],[Spread]] &gt; AVERAGE(StockData[Spread]) * 1.2, "High", IF(StockData[[#This Row],[Spread]] &lt; AVERAGE(StockData[Spread]) * 0.8, "Low", "Medium"))</f>
        <v>Low</v>
      </c>
      <c r="M3250" s="13">
        <f>(StockData[[#This Row],[close]] - StockData[[#This Row],[open]] )/ StockData[[#This Row],[open]]</f>
        <v>-2.674494455316374E-2</v>
      </c>
      <c r="N3250" s="27">
        <f>IF(StockData[[#This Row],[change%]] &gt; 0.02, 0.9, IF(StockData[[#This Row],[change%]] &lt; -0.02, -0.9, 0))</f>
        <v>-0.9</v>
      </c>
      <c r="O3250" s="27" t="str">
        <f>IF(StockData[[#This Row],[sentiment score]] &gt; 0.5, "Positive", IF(StockData[[#This Row],[sentiment score]] &lt; -0.5, "Negative", "Neutral"))</f>
        <v>Negative</v>
      </c>
    </row>
    <row r="3251" spans="1:15" x14ac:dyDescent="0.3">
      <c r="A3251" s="1">
        <v>41113</v>
      </c>
      <c r="B3251" s="2">
        <v>31.05</v>
      </c>
      <c r="C3251" s="2">
        <v>31.3</v>
      </c>
      <c r="D3251" s="2">
        <v>30.62</v>
      </c>
      <c r="E3251" s="2">
        <v>30.66</v>
      </c>
      <c r="F3251" s="2">
        <v>1386800</v>
      </c>
      <c r="G3251" s="27" t="str">
        <f>TEXT(StockData[[#This Row],[Date]],"dddd")</f>
        <v>Monday</v>
      </c>
      <c r="H3251" s="27" t="str">
        <f>TEXT(StockData[[#This Row],[Date]],"mmm yyyy")</f>
        <v>Jul 2012</v>
      </c>
      <c r="I3251" s="2">
        <f>StockData[[#This Row],[high]] - StockData[[#This Row],[low]]</f>
        <v>0.67999999999999972</v>
      </c>
      <c r="J3251" s="27" t="str">
        <f>IF(StockData[[#This Row],[high]]=_xlfn.MAXIFS(StockData[high],StockData[Date],"&lt;="&amp;StockData[[#This Row],[Date]]),"New High","Repeat")</f>
        <v>Repeat</v>
      </c>
      <c r="K3251" s="27" t="str">
        <f>IF(StockData[[#This Row],[Spread]]&lt;5,"Low",IF(StockData[[#This Row],[Spread]]&lt;=15,"Medium","High"))</f>
        <v>Low</v>
      </c>
      <c r="L3251" s="27" t="str">
        <f>IF(StockData[[#This Row],[Spread]] &gt; AVERAGE(StockData[Spread]) * 1.2, "High", IF(StockData[[#This Row],[Spread]] &lt; AVERAGE(StockData[Spread]) * 0.8, "Low", "Medium"))</f>
        <v>Low</v>
      </c>
      <c r="M3251" s="13">
        <f>(StockData[[#This Row],[close]] - StockData[[#This Row],[open]] )/ StockData[[#This Row],[open]]</f>
        <v>-1.256038647342997E-2</v>
      </c>
      <c r="N3251" s="27">
        <f>IF(StockData[[#This Row],[change%]] &gt; 0.02, 0.9, IF(StockData[[#This Row],[change%]] &lt; -0.02, -0.9, 0))</f>
        <v>0</v>
      </c>
      <c r="O3251" s="27" t="str">
        <f>IF(StockData[[#This Row],[sentiment score]] &gt; 0.5, "Positive", IF(StockData[[#This Row],[sentiment score]] &lt; -0.5, "Negative", "Neutral"))</f>
        <v>Neutral</v>
      </c>
    </row>
    <row r="3252" spans="1:15" x14ac:dyDescent="0.3">
      <c r="A3252" s="1">
        <v>41110</v>
      </c>
      <c r="B3252" s="2">
        <v>32.07</v>
      </c>
      <c r="C3252" s="2">
        <v>32.25</v>
      </c>
      <c r="D3252" s="2">
        <v>31.25</v>
      </c>
      <c r="E3252" s="2">
        <v>31.79</v>
      </c>
      <c r="F3252" s="2">
        <v>1568500</v>
      </c>
      <c r="G3252" s="27" t="str">
        <f>TEXT(StockData[[#This Row],[Date]],"dddd")</f>
        <v>Friday</v>
      </c>
      <c r="H3252" s="27" t="str">
        <f>TEXT(StockData[[#This Row],[Date]],"mmm yyyy")</f>
        <v>Jul 2012</v>
      </c>
      <c r="I3252" s="2">
        <f>StockData[[#This Row],[high]] - StockData[[#This Row],[low]]</f>
        <v>1</v>
      </c>
      <c r="J3252" s="27" t="str">
        <f>IF(StockData[[#This Row],[high]]=_xlfn.MAXIFS(StockData[high],StockData[Date],"&lt;="&amp;StockData[[#This Row],[Date]]),"New High","Repeat")</f>
        <v>Repeat</v>
      </c>
      <c r="K3252" s="27" t="str">
        <f>IF(StockData[[#This Row],[Spread]]&lt;5,"Low",IF(StockData[[#This Row],[Spread]]&lt;=15,"Medium","High"))</f>
        <v>Low</v>
      </c>
      <c r="L3252" s="27" t="str">
        <f>IF(StockData[[#This Row],[Spread]] &gt; AVERAGE(StockData[Spread]) * 1.2, "High", IF(StockData[[#This Row],[Spread]] &lt; AVERAGE(StockData[Spread]) * 0.8, "Low", "Medium"))</f>
        <v>Low</v>
      </c>
      <c r="M3252" s="13">
        <f>(StockData[[#This Row],[close]] - StockData[[#This Row],[open]] )/ StockData[[#This Row],[open]]</f>
        <v>-8.7309011537262584E-3</v>
      </c>
      <c r="N3252" s="27">
        <f>IF(StockData[[#This Row],[change%]] &gt; 0.02, 0.9, IF(StockData[[#This Row],[change%]] &lt; -0.02, -0.9, 0))</f>
        <v>0</v>
      </c>
      <c r="O3252" s="27" t="str">
        <f>IF(StockData[[#This Row],[sentiment score]] &gt; 0.5, "Positive", IF(StockData[[#This Row],[sentiment score]] &lt; -0.5, "Negative", "Neutral"))</f>
        <v>Neutral</v>
      </c>
    </row>
    <row r="3253" spans="1:15" x14ac:dyDescent="0.3">
      <c r="A3253" s="1">
        <v>41109</v>
      </c>
      <c r="B3253" s="2">
        <v>32.72</v>
      </c>
      <c r="C3253" s="2">
        <v>33.15</v>
      </c>
      <c r="D3253" s="2">
        <v>32.04</v>
      </c>
      <c r="E3253" s="2">
        <v>32.270000000000003</v>
      </c>
      <c r="F3253" s="2">
        <v>1435900</v>
      </c>
      <c r="G3253" s="27" t="str">
        <f>TEXT(StockData[[#This Row],[Date]],"dddd")</f>
        <v>Thursday</v>
      </c>
      <c r="H3253" s="27" t="str">
        <f>TEXT(StockData[[#This Row],[Date]],"mmm yyyy")</f>
        <v>Jul 2012</v>
      </c>
      <c r="I3253" s="2">
        <f>StockData[[#This Row],[high]] - StockData[[#This Row],[low]]</f>
        <v>1.1099999999999994</v>
      </c>
      <c r="J3253" s="27" t="str">
        <f>IF(StockData[[#This Row],[high]]=_xlfn.MAXIFS(StockData[high],StockData[Date],"&lt;="&amp;StockData[[#This Row],[Date]]),"New High","Repeat")</f>
        <v>Repeat</v>
      </c>
      <c r="K3253" s="27" t="str">
        <f>IF(StockData[[#This Row],[Spread]]&lt;5,"Low",IF(StockData[[#This Row],[Spread]]&lt;=15,"Medium","High"))</f>
        <v>Low</v>
      </c>
      <c r="L3253" s="27" t="str">
        <f>IF(StockData[[#This Row],[Spread]] &gt; AVERAGE(StockData[Spread]) * 1.2, "High", IF(StockData[[#This Row],[Spread]] &lt; AVERAGE(StockData[Spread]) * 0.8, "Low", "Medium"))</f>
        <v>Low</v>
      </c>
      <c r="M3253" s="13">
        <f>(StockData[[#This Row],[close]] - StockData[[#This Row],[open]] )/ StockData[[#This Row],[open]]</f>
        <v>-1.3753056234718697E-2</v>
      </c>
      <c r="N3253" s="27">
        <f>IF(StockData[[#This Row],[change%]] &gt; 0.02, 0.9, IF(StockData[[#This Row],[change%]] &lt; -0.02, -0.9, 0))</f>
        <v>0</v>
      </c>
      <c r="O3253" s="27" t="str">
        <f>IF(StockData[[#This Row],[sentiment score]] &gt; 0.5, "Positive", IF(StockData[[#This Row],[sentiment score]] &lt; -0.5, "Negative", "Neutral"))</f>
        <v>Neutral</v>
      </c>
    </row>
    <row r="3254" spans="1:15" x14ac:dyDescent="0.3">
      <c r="A3254" s="1">
        <v>41108</v>
      </c>
      <c r="B3254" s="2">
        <v>31.42</v>
      </c>
      <c r="C3254" s="2">
        <v>33.67</v>
      </c>
      <c r="D3254" s="2">
        <v>31.06</v>
      </c>
      <c r="E3254" s="2">
        <v>32.15</v>
      </c>
      <c r="F3254" s="2">
        <v>2881900</v>
      </c>
      <c r="G3254" s="27" t="str">
        <f>TEXT(StockData[[#This Row],[Date]],"dddd")</f>
        <v>Wednesday</v>
      </c>
      <c r="H3254" s="27" t="str">
        <f>TEXT(StockData[[#This Row],[Date]],"mmm yyyy")</f>
        <v>Jul 2012</v>
      </c>
      <c r="I3254" s="2">
        <f>StockData[[#This Row],[high]] - StockData[[#This Row],[low]]</f>
        <v>2.610000000000003</v>
      </c>
      <c r="J3254" s="27" t="str">
        <f>IF(StockData[[#This Row],[high]]=_xlfn.MAXIFS(StockData[high],StockData[Date],"&lt;="&amp;StockData[[#This Row],[Date]]),"New High","Repeat")</f>
        <v>Repeat</v>
      </c>
      <c r="K3254" s="27" t="str">
        <f>IF(StockData[[#This Row],[Spread]]&lt;5,"Low",IF(StockData[[#This Row],[Spread]]&lt;=15,"Medium","High"))</f>
        <v>Low</v>
      </c>
      <c r="L3254" s="27" t="str">
        <f>IF(StockData[[#This Row],[Spread]] &gt; AVERAGE(StockData[Spread]) * 1.2, "High", IF(StockData[[#This Row],[Spread]] &lt; AVERAGE(StockData[Spread]) * 0.8, "Low", "Medium"))</f>
        <v>Low</v>
      </c>
      <c r="M3254" s="13">
        <f>(StockData[[#This Row],[close]] - StockData[[#This Row],[open]] )/ StockData[[#This Row],[open]]</f>
        <v>2.3233609166136118E-2</v>
      </c>
      <c r="N3254" s="27">
        <f>IF(StockData[[#This Row],[change%]] &gt; 0.02, 0.9, IF(StockData[[#This Row],[change%]] &lt; -0.02, -0.9, 0))</f>
        <v>0.9</v>
      </c>
      <c r="O3254" s="27" t="str">
        <f>IF(StockData[[#This Row],[sentiment score]] &gt; 0.5, "Positive", IF(StockData[[#This Row],[sentiment score]] &lt; -0.5, "Negative", "Neutral"))</f>
        <v>Positive</v>
      </c>
    </row>
    <row r="3255" spans="1:15" x14ac:dyDescent="0.3">
      <c r="A3255" s="1">
        <v>41107</v>
      </c>
      <c r="B3255" s="2">
        <v>35</v>
      </c>
      <c r="C3255" s="2">
        <v>35.21</v>
      </c>
      <c r="D3255" s="2">
        <v>32.380000000000003</v>
      </c>
      <c r="E3255" s="2">
        <v>33.35</v>
      </c>
      <c r="F3255" s="2">
        <v>2569300</v>
      </c>
      <c r="G3255" s="27" t="str">
        <f>TEXT(StockData[[#This Row],[Date]],"dddd")</f>
        <v>Tuesday</v>
      </c>
      <c r="H3255" s="27" t="str">
        <f>TEXT(StockData[[#This Row],[Date]],"mmm yyyy")</f>
        <v>Jul 2012</v>
      </c>
      <c r="I3255" s="2">
        <f>StockData[[#This Row],[high]] - StockData[[#This Row],[low]]</f>
        <v>2.8299999999999983</v>
      </c>
      <c r="J3255" s="27" t="str">
        <f>IF(StockData[[#This Row],[high]]=_xlfn.MAXIFS(StockData[high],StockData[Date],"&lt;="&amp;StockData[[#This Row],[Date]]),"New High","Repeat")</f>
        <v>Repeat</v>
      </c>
      <c r="K3255" s="27" t="str">
        <f>IF(StockData[[#This Row],[Spread]]&lt;5,"Low",IF(StockData[[#This Row],[Spread]]&lt;=15,"Medium","High"))</f>
        <v>Low</v>
      </c>
      <c r="L3255" s="27" t="str">
        <f>IF(StockData[[#This Row],[Spread]] &gt; AVERAGE(StockData[Spread]) * 1.2, "High", IF(StockData[[#This Row],[Spread]] &lt; AVERAGE(StockData[Spread]) * 0.8, "Low", "Medium"))</f>
        <v>Low</v>
      </c>
      <c r="M3255" s="13">
        <f>(StockData[[#This Row],[close]] - StockData[[#This Row],[open]] )/ StockData[[#This Row],[open]]</f>
        <v>-4.7142857142857104E-2</v>
      </c>
      <c r="N3255" s="27">
        <f>IF(StockData[[#This Row],[change%]] &gt; 0.02, 0.9, IF(StockData[[#This Row],[change%]] &lt; -0.02, -0.9, 0))</f>
        <v>-0.9</v>
      </c>
      <c r="O3255" s="27" t="str">
        <f>IF(StockData[[#This Row],[sentiment score]] &gt; 0.5, "Positive", IF(StockData[[#This Row],[sentiment score]] &lt; -0.5, "Negative", "Neutral"))</f>
        <v>Negative</v>
      </c>
    </row>
    <row r="3256" spans="1:15" x14ac:dyDescent="0.3">
      <c r="A3256" s="1">
        <v>41106</v>
      </c>
      <c r="B3256" s="2">
        <v>34.32</v>
      </c>
      <c r="C3256" s="2">
        <v>36</v>
      </c>
      <c r="D3256" s="2">
        <v>33.9</v>
      </c>
      <c r="E3256" s="2">
        <v>35.96</v>
      </c>
      <c r="F3256" s="2">
        <v>1744000</v>
      </c>
      <c r="G3256" s="27" t="str">
        <f>TEXT(StockData[[#This Row],[Date]],"dddd")</f>
        <v>Monday</v>
      </c>
      <c r="H3256" s="27" t="str">
        <f>TEXT(StockData[[#This Row],[Date]],"mmm yyyy")</f>
        <v>Jul 2012</v>
      </c>
      <c r="I3256" s="2">
        <f>StockData[[#This Row],[high]] - StockData[[#This Row],[low]]</f>
        <v>2.1000000000000014</v>
      </c>
      <c r="J3256" s="27" t="str">
        <f>IF(StockData[[#This Row],[high]]=_xlfn.MAXIFS(StockData[high],StockData[Date],"&lt;="&amp;StockData[[#This Row],[Date]]),"New High","Repeat")</f>
        <v>Repeat</v>
      </c>
      <c r="K3256" s="27" t="str">
        <f>IF(StockData[[#This Row],[Spread]]&lt;5,"Low",IF(StockData[[#This Row],[Spread]]&lt;=15,"Medium","High"))</f>
        <v>Low</v>
      </c>
      <c r="L3256" s="27" t="str">
        <f>IF(StockData[[#This Row],[Spread]] &gt; AVERAGE(StockData[Spread]) * 1.2, "High", IF(StockData[[#This Row],[Spread]] &lt; AVERAGE(StockData[Spread]) * 0.8, "Low", "Medium"))</f>
        <v>Low</v>
      </c>
      <c r="M3256" s="13">
        <f>(StockData[[#This Row],[close]] - StockData[[#This Row],[open]] )/ StockData[[#This Row],[open]]</f>
        <v>4.7785547785547805E-2</v>
      </c>
      <c r="N3256" s="27">
        <f>IF(StockData[[#This Row],[change%]] &gt; 0.02, 0.9, IF(StockData[[#This Row],[change%]] &lt; -0.02, -0.9, 0))</f>
        <v>0.9</v>
      </c>
      <c r="O3256" s="27" t="str">
        <f>IF(StockData[[#This Row],[sentiment score]] &gt; 0.5, "Positive", IF(StockData[[#This Row],[sentiment score]] &lt; -0.5, "Negative", "Neutral"))</f>
        <v>Positive</v>
      </c>
    </row>
    <row r="3257" spans="1:15" x14ac:dyDescent="0.3">
      <c r="A3257" s="1">
        <v>41103</v>
      </c>
      <c r="B3257" s="2">
        <v>32.97</v>
      </c>
      <c r="C3257" s="2">
        <v>34.4</v>
      </c>
      <c r="D3257" s="2">
        <v>32.83</v>
      </c>
      <c r="E3257" s="2">
        <v>34.25</v>
      </c>
      <c r="F3257" s="2">
        <v>1304800</v>
      </c>
      <c r="G3257" s="27" t="str">
        <f>TEXT(StockData[[#This Row],[Date]],"dddd")</f>
        <v>Friday</v>
      </c>
      <c r="H3257" s="27" t="str">
        <f>TEXT(StockData[[#This Row],[Date]],"mmm yyyy")</f>
        <v>Jul 2012</v>
      </c>
      <c r="I3257" s="2">
        <f>StockData[[#This Row],[high]] - StockData[[#This Row],[low]]</f>
        <v>1.5700000000000003</v>
      </c>
      <c r="J3257" s="27" t="str">
        <f>IF(StockData[[#This Row],[high]]=_xlfn.MAXIFS(StockData[high],StockData[Date],"&lt;="&amp;StockData[[#This Row],[Date]]),"New High","Repeat")</f>
        <v>Repeat</v>
      </c>
      <c r="K3257" s="27" t="str">
        <f>IF(StockData[[#This Row],[Spread]]&lt;5,"Low",IF(StockData[[#This Row],[Spread]]&lt;=15,"Medium","High"))</f>
        <v>Low</v>
      </c>
      <c r="L3257" s="27" t="str">
        <f>IF(StockData[[#This Row],[Spread]] &gt; AVERAGE(StockData[Spread]) * 1.2, "High", IF(StockData[[#This Row],[Spread]] &lt; AVERAGE(StockData[Spread]) * 0.8, "Low", "Medium"))</f>
        <v>Low</v>
      </c>
      <c r="M3257" s="13">
        <f>(StockData[[#This Row],[close]] - StockData[[#This Row],[open]] )/ StockData[[#This Row],[open]]</f>
        <v>3.8823172581134401E-2</v>
      </c>
      <c r="N3257" s="27">
        <f>IF(StockData[[#This Row],[change%]] &gt; 0.02, 0.9, IF(StockData[[#This Row],[change%]] &lt; -0.02, -0.9, 0))</f>
        <v>0.9</v>
      </c>
      <c r="O3257" s="27" t="str">
        <f>IF(StockData[[#This Row],[sentiment score]] &gt; 0.5, "Positive", IF(StockData[[#This Row],[sentiment score]] &lt; -0.5, "Negative", "Neutral"))</f>
        <v>Positive</v>
      </c>
    </row>
    <row r="3258" spans="1:15" x14ac:dyDescent="0.3">
      <c r="A3258" s="1">
        <v>41102</v>
      </c>
      <c r="B3258" s="2">
        <v>31.29</v>
      </c>
      <c r="C3258" s="2">
        <v>33.01</v>
      </c>
      <c r="D3258" s="2">
        <v>30.8</v>
      </c>
      <c r="E3258" s="2">
        <v>32.700000000000003</v>
      </c>
      <c r="F3258" s="2">
        <v>1125700</v>
      </c>
      <c r="G3258" s="27" t="str">
        <f>TEXT(StockData[[#This Row],[Date]],"dddd")</f>
        <v>Thursday</v>
      </c>
      <c r="H3258" s="27" t="str">
        <f>TEXT(StockData[[#This Row],[Date]],"mmm yyyy")</f>
        <v>Jul 2012</v>
      </c>
      <c r="I3258" s="2">
        <f>StockData[[#This Row],[high]] - StockData[[#This Row],[low]]</f>
        <v>2.2099999999999973</v>
      </c>
      <c r="J3258" s="27" t="str">
        <f>IF(StockData[[#This Row],[high]]=_xlfn.MAXIFS(StockData[high],StockData[Date],"&lt;="&amp;StockData[[#This Row],[Date]]),"New High","Repeat")</f>
        <v>Repeat</v>
      </c>
      <c r="K3258" s="27" t="str">
        <f>IF(StockData[[#This Row],[Spread]]&lt;5,"Low",IF(StockData[[#This Row],[Spread]]&lt;=15,"Medium","High"))</f>
        <v>Low</v>
      </c>
      <c r="L3258" s="27" t="str">
        <f>IF(StockData[[#This Row],[Spread]] &gt; AVERAGE(StockData[Spread]) * 1.2, "High", IF(StockData[[#This Row],[Spread]] &lt; AVERAGE(StockData[Spread]) * 0.8, "Low", "Medium"))</f>
        <v>Low</v>
      </c>
      <c r="M3258" s="13">
        <f>(StockData[[#This Row],[close]] - StockData[[#This Row],[open]] )/ StockData[[#This Row],[open]]</f>
        <v>4.5062320230105583E-2</v>
      </c>
      <c r="N3258" s="27">
        <f>IF(StockData[[#This Row],[change%]] &gt; 0.02, 0.9, IF(StockData[[#This Row],[change%]] &lt; -0.02, -0.9, 0))</f>
        <v>0.9</v>
      </c>
      <c r="O3258" s="27" t="str">
        <f>IF(StockData[[#This Row],[sentiment score]] &gt; 0.5, "Positive", IF(StockData[[#This Row],[sentiment score]] &lt; -0.5, "Negative", "Neutral"))</f>
        <v>Positive</v>
      </c>
    </row>
    <row r="3259" spans="1:15" x14ac:dyDescent="0.3">
      <c r="A3259" s="1">
        <v>41101</v>
      </c>
      <c r="B3259" s="2">
        <v>31.57</v>
      </c>
      <c r="C3259" s="2">
        <v>31.68</v>
      </c>
      <c r="D3259" s="2">
        <v>31.01</v>
      </c>
      <c r="E3259" s="2">
        <v>31.51</v>
      </c>
      <c r="F3259" s="2">
        <v>638600</v>
      </c>
      <c r="G3259" s="27" t="str">
        <f>TEXT(StockData[[#This Row],[Date]],"dddd")</f>
        <v>Wednesday</v>
      </c>
      <c r="H3259" s="27" t="str">
        <f>TEXT(StockData[[#This Row],[Date]],"mmm yyyy")</f>
        <v>Jul 2012</v>
      </c>
      <c r="I3259" s="2">
        <f>StockData[[#This Row],[high]] - StockData[[#This Row],[low]]</f>
        <v>0.66999999999999815</v>
      </c>
      <c r="J3259" s="27" t="str">
        <f>IF(StockData[[#This Row],[high]]=_xlfn.MAXIFS(StockData[high],StockData[Date],"&lt;="&amp;StockData[[#This Row],[Date]]),"New High","Repeat")</f>
        <v>Repeat</v>
      </c>
      <c r="K3259" s="27" t="str">
        <f>IF(StockData[[#This Row],[Spread]]&lt;5,"Low",IF(StockData[[#This Row],[Spread]]&lt;=15,"Medium","High"))</f>
        <v>Low</v>
      </c>
      <c r="L3259" s="27" t="str">
        <f>IF(StockData[[#This Row],[Spread]] &gt; AVERAGE(StockData[Spread]) * 1.2, "High", IF(StockData[[#This Row],[Spread]] &lt; AVERAGE(StockData[Spread]) * 0.8, "Low", "Medium"))</f>
        <v>Low</v>
      </c>
      <c r="M3259" s="13">
        <f>(StockData[[#This Row],[close]] - StockData[[#This Row],[open]] )/ StockData[[#This Row],[open]]</f>
        <v>-1.900538485904299E-3</v>
      </c>
      <c r="N3259" s="27">
        <f>IF(StockData[[#This Row],[change%]] &gt; 0.02, 0.9, IF(StockData[[#This Row],[change%]] &lt; -0.02, -0.9, 0))</f>
        <v>0</v>
      </c>
      <c r="O3259" s="27" t="str">
        <f>IF(StockData[[#This Row],[sentiment score]] &gt; 0.5, "Positive", IF(StockData[[#This Row],[sentiment score]] &lt; -0.5, "Negative", "Neutral"))</f>
        <v>Neutral</v>
      </c>
    </row>
    <row r="3260" spans="1:15" x14ac:dyDescent="0.3">
      <c r="A3260" s="1">
        <v>41100</v>
      </c>
      <c r="B3260" s="2">
        <v>31.54</v>
      </c>
      <c r="C3260" s="2">
        <v>32.479999999999997</v>
      </c>
      <c r="D3260" s="2">
        <v>30.89</v>
      </c>
      <c r="E3260" s="2">
        <v>31.27</v>
      </c>
      <c r="F3260" s="2">
        <v>758400</v>
      </c>
      <c r="G3260" s="27" t="str">
        <f>TEXT(StockData[[#This Row],[Date]],"dddd")</f>
        <v>Tuesday</v>
      </c>
      <c r="H3260" s="27" t="str">
        <f>TEXT(StockData[[#This Row],[Date]],"mmm yyyy")</f>
        <v>Jul 2012</v>
      </c>
      <c r="I3260" s="2">
        <f>StockData[[#This Row],[high]] - StockData[[#This Row],[low]]</f>
        <v>1.5899999999999963</v>
      </c>
      <c r="J3260" s="27" t="str">
        <f>IF(StockData[[#This Row],[high]]=_xlfn.MAXIFS(StockData[high],StockData[Date],"&lt;="&amp;StockData[[#This Row],[Date]]),"New High","Repeat")</f>
        <v>Repeat</v>
      </c>
      <c r="K3260" s="27" t="str">
        <f>IF(StockData[[#This Row],[Spread]]&lt;5,"Low",IF(StockData[[#This Row],[Spread]]&lt;=15,"Medium","High"))</f>
        <v>Low</v>
      </c>
      <c r="L3260" s="27" t="str">
        <f>IF(StockData[[#This Row],[Spread]] &gt; AVERAGE(StockData[Spread]) * 1.2, "High", IF(StockData[[#This Row],[Spread]] &lt; AVERAGE(StockData[Spread]) * 0.8, "Low", "Medium"))</f>
        <v>Low</v>
      </c>
      <c r="M3260" s="13">
        <f>(StockData[[#This Row],[close]] - StockData[[#This Row],[open]] )/ StockData[[#This Row],[open]]</f>
        <v>-8.5605580215599112E-3</v>
      </c>
      <c r="N3260" s="27">
        <f>IF(StockData[[#This Row],[change%]] &gt; 0.02, 0.9, IF(StockData[[#This Row],[change%]] &lt; -0.02, -0.9, 0))</f>
        <v>0</v>
      </c>
      <c r="O3260" s="27" t="str">
        <f>IF(StockData[[#This Row],[sentiment score]] &gt; 0.5, "Positive", IF(StockData[[#This Row],[sentiment score]] &lt; -0.5, "Negative", "Neutral"))</f>
        <v>Neutral</v>
      </c>
    </row>
    <row r="3261" spans="1:15" x14ac:dyDescent="0.3">
      <c r="A3261" s="1">
        <v>41099</v>
      </c>
      <c r="B3261" s="2">
        <v>30.94</v>
      </c>
      <c r="C3261" s="2">
        <v>31.83</v>
      </c>
      <c r="D3261" s="2">
        <v>30.67</v>
      </c>
      <c r="E3261" s="2">
        <v>31.49</v>
      </c>
      <c r="F3261" s="2">
        <v>910500</v>
      </c>
      <c r="G3261" s="27" t="str">
        <f>TEXT(StockData[[#This Row],[Date]],"dddd")</f>
        <v>Monday</v>
      </c>
      <c r="H3261" s="27" t="str">
        <f>TEXT(StockData[[#This Row],[Date]],"mmm yyyy")</f>
        <v>Jul 2012</v>
      </c>
      <c r="I3261" s="2">
        <f>StockData[[#This Row],[high]] - StockData[[#This Row],[low]]</f>
        <v>1.1599999999999966</v>
      </c>
      <c r="J3261" s="27" t="str">
        <f>IF(StockData[[#This Row],[high]]=_xlfn.MAXIFS(StockData[high],StockData[Date],"&lt;="&amp;StockData[[#This Row],[Date]]),"New High","Repeat")</f>
        <v>Repeat</v>
      </c>
      <c r="K3261" s="27" t="str">
        <f>IF(StockData[[#This Row],[Spread]]&lt;5,"Low",IF(StockData[[#This Row],[Spread]]&lt;=15,"Medium","High"))</f>
        <v>Low</v>
      </c>
      <c r="L3261" s="27" t="str">
        <f>IF(StockData[[#This Row],[Spread]] &gt; AVERAGE(StockData[Spread]) * 1.2, "High", IF(StockData[[#This Row],[Spread]] &lt; AVERAGE(StockData[Spread]) * 0.8, "Low", "Medium"))</f>
        <v>Low</v>
      </c>
      <c r="M3261" s="13">
        <f>(StockData[[#This Row],[close]] - StockData[[#This Row],[open]] )/ StockData[[#This Row],[open]]</f>
        <v>1.777634130575298E-2</v>
      </c>
      <c r="N3261" s="27">
        <f>IF(StockData[[#This Row],[change%]] &gt; 0.02, 0.9, IF(StockData[[#This Row],[change%]] &lt; -0.02, -0.9, 0))</f>
        <v>0</v>
      </c>
      <c r="O3261" s="27" t="str">
        <f>IF(StockData[[#This Row],[sentiment score]] &gt; 0.5, "Positive", IF(StockData[[#This Row],[sentiment score]] &lt; -0.5, "Negative", "Neutral"))</f>
        <v>Neutral</v>
      </c>
    </row>
    <row r="3262" spans="1:15" x14ac:dyDescent="0.3">
      <c r="A3262" s="1">
        <v>41096</v>
      </c>
      <c r="B3262" s="2">
        <v>30.99</v>
      </c>
      <c r="C3262" s="2">
        <v>31.73</v>
      </c>
      <c r="D3262" s="2">
        <v>30.8</v>
      </c>
      <c r="E3262" s="2">
        <v>30.99</v>
      </c>
      <c r="F3262" s="2">
        <v>784500</v>
      </c>
      <c r="G3262" s="27" t="str">
        <f>TEXT(StockData[[#This Row],[Date]],"dddd")</f>
        <v>Friday</v>
      </c>
      <c r="H3262" s="27" t="str">
        <f>TEXT(StockData[[#This Row],[Date]],"mmm yyyy")</f>
        <v>Jul 2012</v>
      </c>
      <c r="I3262" s="2">
        <f>StockData[[#This Row],[high]] - StockData[[#This Row],[low]]</f>
        <v>0.92999999999999972</v>
      </c>
      <c r="J3262" s="27" t="str">
        <f>IF(StockData[[#This Row],[high]]=_xlfn.MAXIFS(StockData[high],StockData[Date],"&lt;="&amp;StockData[[#This Row],[Date]]),"New High","Repeat")</f>
        <v>Repeat</v>
      </c>
      <c r="K3262" s="27" t="str">
        <f>IF(StockData[[#This Row],[Spread]]&lt;5,"Low",IF(StockData[[#This Row],[Spread]]&lt;=15,"Medium","High"))</f>
        <v>Low</v>
      </c>
      <c r="L3262" s="27" t="str">
        <f>IF(StockData[[#This Row],[Spread]] &gt; AVERAGE(StockData[Spread]) * 1.2, "High", IF(StockData[[#This Row],[Spread]] &lt; AVERAGE(StockData[Spread]) * 0.8, "Low", "Medium"))</f>
        <v>Low</v>
      </c>
      <c r="M3262" s="13">
        <f>(StockData[[#This Row],[close]] - StockData[[#This Row],[open]] )/ StockData[[#This Row],[open]]</f>
        <v>0</v>
      </c>
      <c r="N3262" s="27">
        <f>IF(StockData[[#This Row],[change%]] &gt; 0.02, 0.9, IF(StockData[[#This Row],[change%]] &lt; -0.02, -0.9, 0))</f>
        <v>0</v>
      </c>
      <c r="O3262" s="27" t="str">
        <f>IF(StockData[[#This Row],[sentiment score]] &gt; 0.5, "Positive", IF(StockData[[#This Row],[sentiment score]] &lt; -0.5, "Negative", "Neutral"))</f>
        <v>Neutral</v>
      </c>
    </row>
    <row r="3263" spans="1:15" x14ac:dyDescent="0.3">
      <c r="A3263" s="1">
        <v>41095</v>
      </c>
      <c r="B3263" s="2">
        <v>30.81</v>
      </c>
      <c r="C3263" s="2">
        <v>31.67</v>
      </c>
      <c r="D3263" s="2">
        <v>30.8</v>
      </c>
      <c r="E3263" s="2">
        <v>31.23</v>
      </c>
      <c r="F3263" s="2">
        <v>1253800</v>
      </c>
      <c r="G3263" s="27" t="str">
        <f>TEXT(StockData[[#This Row],[Date]],"dddd")</f>
        <v>Thursday</v>
      </c>
      <c r="H3263" s="27" t="str">
        <f>TEXT(StockData[[#This Row],[Date]],"mmm yyyy")</f>
        <v>Jul 2012</v>
      </c>
      <c r="I3263" s="2">
        <f>StockData[[#This Row],[high]] - StockData[[#This Row],[low]]</f>
        <v>0.87000000000000099</v>
      </c>
      <c r="J3263" s="27" t="str">
        <f>IF(StockData[[#This Row],[high]]=_xlfn.MAXIFS(StockData[high],StockData[Date],"&lt;="&amp;StockData[[#This Row],[Date]]),"New High","Repeat")</f>
        <v>Repeat</v>
      </c>
      <c r="K3263" s="27" t="str">
        <f>IF(StockData[[#This Row],[Spread]]&lt;5,"Low",IF(StockData[[#This Row],[Spread]]&lt;=15,"Medium","High"))</f>
        <v>Low</v>
      </c>
      <c r="L3263" s="27" t="str">
        <f>IF(StockData[[#This Row],[Spread]] &gt; AVERAGE(StockData[Spread]) * 1.2, "High", IF(StockData[[#This Row],[Spread]] &lt; AVERAGE(StockData[Spread]) * 0.8, "Low", "Medium"))</f>
        <v>Low</v>
      </c>
      <c r="M3263" s="13">
        <f>(StockData[[#This Row],[close]] - StockData[[#This Row],[open]] )/ StockData[[#This Row],[open]]</f>
        <v>1.363193768257065E-2</v>
      </c>
      <c r="N3263" s="27">
        <f>IF(StockData[[#This Row],[change%]] &gt; 0.02, 0.9, IF(StockData[[#This Row],[change%]] &lt; -0.02, -0.9, 0))</f>
        <v>0</v>
      </c>
      <c r="O3263" s="27" t="str">
        <f>IF(StockData[[#This Row],[sentiment score]] &gt; 0.5, "Positive", IF(StockData[[#This Row],[sentiment score]] &lt; -0.5, "Negative", "Neutral"))</f>
        <v>Neutral</v>
      </c>
    </row>
    <row r="3264" spans="1:15" x14ac:dyDescent="0.3">
      <c r="A3264" s="1">
        <v>41093</v>
      </c>
      <c r="B3264" s="2">
        <v>30.6</v>
      </c>
      <c r="C3264" s="2">
        <v>31</v>
      </c>
      <c r="D3264" s="2">
        <v>30.4</v>
      </c>
      <c r="E3264" s="2">
        <v>30.66</v>
      </c>
      <c r="F3264" s="2">
        <v>947000</v>
      </c>
      <c r="G3264" s="27" t="str">
        <f>TEXT(StockData[[#This Row],[Date]],"dddd")</f>
        <v>Tuesday</v>
      </c>
      <c r="H3264" s="27" t="str">
        <f>TEXT(StockData[[#This Row],[Date]],"mmm yyyy")</f>
        <v>Jul 2012</v>
      </c>
      <c r="I3264" s="2">
        <f>StockData[[#This Row],[high]] - StockData[[#This Row],[low]]</f>
        <v>0.60000000000000142</v>
      </c>
      <c r="J3264" s="27" t="str">
        <f>IF(StockData[[#This Row],[high]]=_xlfn.MAXIFS(StockData[high],StockData[Date],"&lt;="&amp;StockData[[#This Row],[Date]]),"New High","Repeat")</f>
        <v>Repeat</v>
      </c>
      <c r="K3264" s="27" t="str">
        <f>IF(StockData[[#This Row],[Spread]]&lt;5,"Low",IF(StockData[[#This Row],[Spread]]&lt;=15,"Medium","High"))</f>
        <v>Low</v>
      </c>
      <c r="L3264" s="27" t="str">
        <f>IF(StockData[[#This Row],[Spread]] &gt; AVERAGE(StockData[Spread]) * 1.2, "High", IF(StockData[[#This Row],[Spread]] &lt; AVERAGE(StockData[Spread]) * 0.8, "Low", "Medium"))</f>
        <v>Low</v>
      </c>
      <c r="M3264" s="13">
        <f>(StockData[[#This Row],[close]] - StockData[[#This Row],[open]] )/ StockData[[#This Row],[open]]</f>
        <v>1.9607843137254481E-3</v>
      </c>
      <c r="N3264" s="27">
        <f>IF(StockData[[#This Row],[change%]] &gt; 0.02, 0.9, IF(StockData[[#This Row],[change%]] &lt; -0.02, -0.9, 0))</f>
        <v>0</v>
      </c>
      <c r="O3264" s="27" t="str">
        <f>IF(StockData[[#This Row],[sentiment score]] &gt; 0.5, "Positive", IF(StockData[[#This Row],[sentiment score]] &lt; -0.5, "Negative", "Neutral"))</f>
        <v>Neutral</v>
      </c>
    </row>
    <row r="3265" spans="1:15" x14ac:dyDescent="0.3">
      <c r="A3265" s="1">
        <v>41092</v>
      </c>
      <c r="B3265" s="2">
        <v>31.35</v>
      </c>
      <c r="C3265" s="2">
        <v>31.799499999999998</v>
      </c>
      <c r="D3265" s="2">
        <v>30.19</v>
      </c>
      <c r="E3265" s="2">
        <v>30.4</v>
      </c>
      <c r="F3265" s="2">
        <v>1315600</v>
      </c>
      <c r="G3265" s="27" t="str">
        <f>TEXT(StockData[[#This Row],[Date]],"dddd")</f>
        <v>Monday</v>
      </c>
      <c r="H3265" s="27" t="str">
        <f>TEXT(StockData[[#This Row],[Date]],"mmm yyyy")</f>
        <v>Jul 2012</v>
      </c>
      <c r="I3265" s="2">
        <f>StockData[[#This Row],[high]] - StockData[[#This Row],[low]]</f>
        <v>1.609499999999997</v>
      </c>
      <c r="J3265" s="27" t="str">
        <f>IF(StockData[[#This Row],[high]]=_xlfn.MAXIFS(StockData[high],StockData[Date],"&lt;="&amp;StockData[[#This Row],[Date]]),"New High","Repeat")</f>
        <v>Repeat</v>
      </c>
      <c r="K3265" s="27" t="str">
        <f>IF(StockData[[#This Row],[Spread]]&lt;5,"Low",IF(StockData[[#This Row],[Spread]]&lt;=15,"Medium","High"))</f>
        <v>Low</v>
      </c>
      <c r="L3265" s="27" t="str">
        <f>IF(StockData[[#This Row],[Spread]] &gt; AVERAGE(StockData[Spread]) * 1.2, "High", IF(StockData[[#This Row],[Spread]] &lt; AVERAGE(StockData[Spread]) * 0.8, "Low", "Medium"))</f>
        <v>Low</v>
      </c>
      <c r="M3265" s="13">
        <f>(StockData[[#This Row],[close]] - StockData[[#This Row],[open]] )/ StockData[[#This Row],[open]]</f>
        <v>-3.0303030303030391E-2</v>
      </c>
      <c r="N3265" s="27">
        <f>IF(StockData[[#This Row],[change%]] &gt; 0.02, 0.9, IF(StockData[[#This Row],[change%]] &lt; -0.02, -0.9, 0))</f>
        <v>-0.9</v>
      </c>
      <c r="O3265" s="27" t="str">
        <f>IF(StockData[[#This Row],[sentiment score]] &gt; 0.5, "Positive", IF(StockData[[#This Row],[sentiment score]] &lt; -0.5, "Negative", "Neutral"))</f>
        <v>Negative</v>
      </c>
    </row>
    <row r="3266" spans="1:15" x14ac:dyDescent="0.3">
      <c r="A3266" s="1">
        <v>41089</v>
      </c>
      <c r="B3266" s="2">
        <v>32.799999999999997</v>
      </c>
      <c r="C3266" s="2">
        <v>32.799999999999997</v>
      </c>
      <c r="D3266" s="2">
        <v>31</v>
      </c>
      <c r="E3266" s="2">
        <v>31.29</v>
      </c>
      <c r="F3266" s="2">
        <v>1125800</v>
      </c>
      <c r="G3266" s="27" t="str">
        <f>TEXT(StockData[[#This Row],[Date]],"dddd")</f>
        <v>Friday</v>
      </c>
      <c r="H3266" s="27" t="str">
        <f>TEXT(StockData[[#This Row],[Date]],"mmm yyyy")</f>
        <v>Jun 2012</v>
      </c>
      <c r="I3266" s="2">
        <f>StockData[[#This Row],[high]] - StockData[[#This Row],[low]]</f>
        <v>1.7999999999999972</v>
      </c>
      <c r="J3266" s="27" t="str">
        <f>IF(StockData[[#This Row],[high]]=_xlfn.MAXIFS(StockData[high],StockData[Date],"&lt;="&amp;StockData[[#This Row],[Date]]),"New High","Repeat")</f>
        <v>Repeat</v>
      </c>
      <c r="K3266" s="27" t="str">
        <f>IF(StockData[[#This Row],[Spread]]&lt;5,"Low",IF(StockData[[#This Row],[Spread]]&lt;=15,"Medium","High"))</f>
        <v>Low</v>
      </c>
      <c r="L3266" s="27" t="str">
        <f>IF(StockData[[#This Row],[Spread]] &gt; AVERAGE(StockData[Spread]) * 1.2, "High", IF(StockData[[#This Row],[Spread]] &lt; AVERAGE(StockData[Spread]) * 0.8, "Low", "Medium"))</f>
        <v>Low</v>
      </c>
      <c r="M3266" s="13">
        <f>(StockData[[#This Row],[close]] - StockData[[#This Row],[open]] )/ StockData[[#This Row],[open]]</f>
        <v>-4.6036585365853602E-2</v>
      </c>
      <c r="N3266" s="27">
        <f>IF(StockData[[#This Row],[change%]] &gt; 0.02, 0.9, IF(StockData[[#This Row],[change%]] &lt; -0.02, -0.9, 0))</f>
        <v>-0.9</v>
      </c>
      <c r="O3266" s="27" t="str">
        <f>IF(StockData[[#This Row],[sentiment score]] &gt; 0.5, "Positive", IF(StockData[[#This Row],[sentiment score]] &lt; -0.5, "Negative", "Neutral"))</f>
        <v>Negative</v>
      </c>
    </row>
    <row r="3267" spans="1:15" x14ac:dyDescent="0.3">
      <c r="A3267" s="1">
        <v>41088</v>
      </c>
      <c r="B3267" s="2">
        <v>31.9</v>
      </c>
      <c r="C3267" s="2">
        <v>32.11</v>
      </c>
      <c r="D3267" s="2">
        <v>30.62</v>
      </c>
      <c r="E3267" s="2">
        <v>31.41</v>
      </c>
      <c r="F3267" s="2">
        <v>914100</v>
      </c>
      <c r="G3267" s="27" t="str">
        <f>TEXT(StockData[[#This Row],[Date]],"dddd")</f>
        <v>Thursday</v>
      </c>
      <c r="H3267" s="27" t="str">
        <f>TEXT(StockData[[#This Row],[Date]],"mmm yyyy")</f>
        <v>Jun 2012</v>
      </c>
      <c r="I3267" s="2">
        <f>StockData[[#This Row],[high]] - StockData[[#This Row],[low]]</f>
        <v>1.4899999999999984</v>
      </c>
      <c r="J3267" s="27" t="str">
        <f>IF(StockData[[#This Row],[high]]=_xlfn.MAXIFS(StockData[high],StockData[Date],"&lt;="&amp;StockData[[#This Row],[Date]]),"New High","Repeat")</f>
        <v>Repeat</v>
      </c>
      <c r="K3267" s="27" t="str">
        <f>IF(StockData[[#This Row],[Spread]]&lt;5,"Low",IF(StockData[[#This Row],[Spread]]&lt;=15,"Medium","High"))</f>
        <v>Low</v>
      </c>
      <c r="L3267" s="27" t="str">
        <f>IF(StockData[[#This Row],[Spread]] &gt; AVERAGE(StockData[Spread]) * 1.2, "High", IF(StockData[[#This Row],[Spread]] &lt; AVERAGE(StockData[Spread]) * 0.8, "Low", "Medium"))</f>
        <v>Low</v>
      </c>
      <c r="M3267" s="13">
        <f>(StockData[[#This Row],[close]] - StockData[[#This Row],[open]] )/ StockData[[#This Row],[open]]</f>
        <v>-1.5360501567398072E-2</v>
      </c>
      <c r="N3267" s="27">
        <f>IF(StockData[[#This Row],[change%]] &gt; 0.02, 0.9, IF(StockData[[#This Row],[change%]] &lt; -0.02, -0.9, 0))</f>
        <v>0</v>
      </c>
      <c r="O3267" s="27" t="str">
        <f>IF(StockData[[#This Row],[sentiment score]] &gt; 0.5, "Positive", IF(StockData[[#This Row],[sentiment score]] &lt; -0.5, "Negative", "Neutral"))</f>
        <v>Neutral</v>
      </c>
    </row>
    <row r="3268" spans="1:15" x14ac:dyDescent="0.3">
      <c r="A3268" s="1">
        <v>41087</v>
      </c>
      <c r="B3268" s="2">
        <v>31.9</v>
      </c>
      <c r="C3268" s="2">
        <v>32.445</v>
      </c>
      <c r="D3268" s="2">
        <v>31.57</v>
      </c>
      <c r="E3268" s="2">
        <v>31.96</v>
      </c>
      <c r="F3268" s="2">
        <v>1047200</v>
      </c>
      <c r="G3268" s="27" t="str">
        <f>TEXT(StockData[[#This Row],[Date]],"dddd")</f>
        <v>Wednesday</v>
      </c>
      <c r="H3268" s="27" t="str">
        <f>TEXT(StockData[[#This Row],[Date]],"mmm yyyy")</f>
        <v>Jun 2012</v>
      </c>
      <c r="I3268" s="2">
        <f>StockData[[#This Row],[high]] - StockData[[#This Row],[low]]</f>
        <v>0.875</v>
      </c>
      <c r="J3268" s="27" t="str">
        <f>IF(StockData[[#This Row],[high]]=_xlfn.MAXIFS(StockData[high],StockData[Date],"&lt;="&amp;StockData[[#This Row],[Date]]),"New High","Repeat")</f>
        <v>Repeat</v>
      </c>
      <c r="K3268" s="27" t="str">
        <f>IF(StockData[[#This Row],[Spread]]&lt;5,"Low",IF(StockData[[#This Row],[Spread]]&lt;=15,"Medium","High"))</f>
        <v>Low</v>
      </c>
      <c r="L3268" s="27" t="str">
        <f>IF(StockData[[#This Row],[Spread]] &gt; AVERAGE(StockData[Spread]) * 1.2, "High", IF(StockData[[#This Row],[Spread]] &lt; AVERAGE(StockData[Spread]) * 0.8, "Low", "Medium"))</f>
        <v>Low</v>
      </c>
      <c r="M3268" s="13">
        <f>(StockData[[#This Row],[close]] - StockData[[#This Row],[open]] )/ StockData[[#This Row],[open]]</f>
        <v>1.8808777429467798E-3</v>
      </c>
      <c r="N3268" s="27">
        <f>IF(StockData[[#This Row],[change%]] &gt; 0.02, 0.9, IF(StockData[[#This Row],[change%]] &lt; -0.02, -0.9, 0))</f>
        <v>0</v>
      </c>
      <c r="O3268" s="27" t="str">
        <f>IF(StockData[[#This Row],[sentiment score]] &gt; 0.5, "Positive", IF(StockData[[#This Row],[sentiment score]] &lt; -0.5, "Negative", "Neutral"))</f>
        <v>Neutral</v>
      </c>
    </row>
    <row r="3269" spans="1:15" x14ac:dyDescent="0.3">
      <c r="A3269" s="1">
        <v>41086</v>
      </c>
      <c r="B3269" s="2">
        <v>32.049999999999997</v>
      </c>
      <c r="C3269" s="2">
        <v>32.35</v>
      </c>
      <c r="D3269" s="2">
        <v>31.39</v>
      </c>
      <c r="E3269" s="2">
        <v>31.61</v>
      </c>
      <c r="F3269" s="2">
        <v>2613900</v>
      </c>
      <c r="G3269" s="27" t="str">
        <f>TEXT(StockData[[#This Row],[Date]],"dddd")</f>
        <v>Tuesday</v>
      </c>
      <c r="H3269" s="27" t="str">
        <f>TEXT(StockData[[#This Row],[Date]],"mmm yyyy")</f>
        <v>Jun 2012</v>
      </c>
      <c r="I3269" s="2">
        <f>StockData[[#This Row],[high]] - StockData[[#This Row],[low]]</f>
        <v>0.96000000000000085</v>
      </c>
      <c r="J3269" s="27" t="str">
        <f>IF(StockData[[#This Row],[high]]=_xlfn.MAXIFS(StockData[high],StockData[Date],"&lt;="&amp;StockData[[#This Row],[Date]]),"New High","Repeat")</f>
        <v>Repeat</v>
      </c>
      <c r="K3269" s="27" t="str">
        <f>IF(StockData[[#This Row],[Spread]]&lt;5,"Low",IF(StockData[[#This Row],[Spread]]&lt;=15,"Medium","High"))</f>
        <v>Low</v>
      </c>
      <c r="L3269" s="27" t="str">
        <f>IF(StockData[[#This Row],[Spread]] &gt; AVERAGE(StockData[Spread]) * 1.2, "High", IF(StockData[[#This Row],[Spread]] &lt; AVERAGE(StockData[Spread]) * 0.8, "Low", "Medium"))</f>
        <v>Low</v>
      </c>
      <c r="M3269" s="13">
        <f>(StockData[[#This Row],[close]] - StockData[[#This Row],[open]] )/ StockData[[#This Row],[open]]</f>
        <v>-1.3728549141965609E-2</v>
      </c>
      <c r="N3269" s="27">
        <f>IF(StockData[[#This Row],[change%]] &gt; 0.02, 0.9, IF(StockData[[#This Row],[change%]] &lt; -0.02, -0.9, 0))</f>
        <v>0</v>
      </c>
      <c r="O3269" s="27" t="str">
        <f>IF(StockData[[#This Row],[sentiment score]] &gt; 0.5, "Positive", IF(StockData[[#This Row],[sentiment score]] &lt; -0.5, "Negative", "Neutral"))</f>
        <v>Neutral</v>
      </c>
    </row>
    <row r="3270" spans="1:15" x14ac:dyDescent="0.3">
      <c r="A3270" s="1">
        <v>41085</v>
      </c>
      <c r="B3270" s="2">
        <v>33.94</v>
      </c>
      <c r="C3270" s="2">
        <v>34.119999999999997</v>
      </c>
      <c r="D3270" s="2">
        <v>32.75</v>
      </c>
      <c r="E3270" s="2">
        <v>33.11</v>
      </c>
      <c r="F3270" s="2">
        <v>1498500</v>
      </c>
      <c r="G3270" s="27" t="str">
        <f>TEXT(StockData[[#This Row],[Date]],"dddd")</f>
        <v>Monday</v>
      </c>
      <c r="H3270" s="27" t="str">
        <f>TEXT(StockData[[#This Row],[Date]],"mmm yyyy")</f>
        <v>Jun 2012</v>
      </c>
      <c r="I3270" s="2">
        <f>StockData[[#This Row],[high]] - StockData[[#This Row],[low]]</f>
        <v>1.3699999999999974</v>
      </c>
      <c r="J3270" s="27" t="str">
        <f>IF(StockData[[#This Row],[high]]=_xlfn.MAXIFS(StockData[high],StockData[Date],"&lt;="&amp;StockData[[#This Row],[Date]]),"New High","Repeat")</f>
        <v>Repeat</v>
      </c>
      <c r="K3270" s="27" t="str">
        <f>IF(StockData[[#This Row],[Spread]]&lt;5,"Low",IF(StockData[[#This Row],[Spread]]&lt;=15,"Medium","High"))</f>
        <v>Low</v>
      </c>
      <c r="L3270" s="27" t="str">
        <f>IF(StockData[[#This Row],[Spread]] &gt; AVERAGE(StockData[Spread]) * 1.2, "High", IF(StockData[[#This Row],[Spread]] &lt; AVERAGE(StockData[Spread]) * 0.8, "Low", "Medium"))</f>
        <v>Low</v>
      </c>
      <c r="M3270" s="13">
        <f>(StockData[[#This Row],[close]] - StockData[[#This Row],[open]] )/ StockData[[#This Row],[open]]</f>
        <v>-2.4454920447849096E-2</v>
      </c>
      <c r="N3270" s="27">
        <f>IF(StockData[[#This Row],[change%]] &gt; 0.02, 0.9, IF(StockData[[#This Row],[change%]] &lt; -0.02, -0.9, 0))</f>
        <v>-0.9</v>
      </c>
      <c r="O3270" s="27" t="str">
        <f>IF(StockData[[#This Row],[sentiment score]] &gt; 0.5, "Positive", IF(StockData[[#This Row],[sentiment score]] &lt; -0.5, "Negative", "Neutral"))</f>
        <v>Negative</v>
      </c>
    </row>
    <row r="3271" spans="1:15" x14ac:dyDescent="0.3">
      <c r="A3271" s="1">
        <v>41082</v>
      </c>
      <c r="B3271" s="2">
        <v>32.6</v>
      </c>
      <c r="C3271" s="2">
        <v>33.979999999999997</v>
      </c>
      <c r="D3271" s="2">
        <v>32.46</v>
      </c>
      <c r="E3271" s="2">
        <v>33.784999999999997</v>
      </c>
      <c r="F3271" s="2">
        <v>3046600</v>
      </c>
      <c r="G3271" s="27" t="str">
        <f>TEXT(StockData[[#This Row],[Date]],"dddd")</f>
        <v>Friday</v>
      </c>
      <c r="H3271" s="27" t="str">
        <f>TEXT(StockData[[#This Row],[Date]],"mmm yyyy")</f>
        <v>Jun 2012</v>
      </c>
      <c r="I3271" s="2">
        <f>StockData[[#This Row],[high]] - StockData[[#This Row],[low]]</f>
        <v>1.519999999999996</v>
      </c>
      <c r="J3271" s="27" t="str">
        <f>IF(StockData[[#This Row],[high]]=_xlfn.MAXIFS(StockData[high],StockData[Date],"&lt;="&amp;StockData[[#This Row],[Date]]),"New High","Repeat")</f>
        <v>Repeat</v>
      </c>
      <c r="K3271" s="27" t="str">
        <f>IF(StockData[[#This Row],[Spread]]&lt;5,"Low",IF(StockData[[#This Row],[Spread]]&lt;=15,"Medium","High"))</f>
        <v>Low</v>
      </c>
      <c r="L3271" s="27" t="str">
        <f>IF(StockData[[#This Row],[Spread]] &gt; AVERAGE(StockData[Spread]) * 1.2, "High", IF(StockData[[#This Row],[Spread]] &lt; AVERAGE(StockData[Spread]) * 0.8, "Low", "Medium"))</f>
        <v>Low</v>
      </c>
      <c r="M3271" s="13">
        <f>(StockData[[#This Row],[close]] - StockData[[#This Row],[open]] )/ StockData[[#This Row],[open]]</f>
        <v>3.6349693251533595E-2</v>
      </c>
      <c r="N3271" s="27">
        <f>IF(StockData[[#This Row],[change%]] &gt; 0.02, 0.9, IF(StockData[[#This Row],[change%]] &lt; -0.02, -0.9, 0))</f>
        <v>0.9</v>
      </c>
      <c r="O3271" s="27" t="str">
        <f>IF(StockData[[#This Row],[sentiment score]] &gt; 0.5, "Positive", IF(StockData[[#This Row],[sentiment score]] &lt; -0.5, "Negative", "Neutral"))</f>
        <v>Positive</v>
      </c>
    </row>
    <row r="3272" spans="1:15" x14ac:dyDescent="0.3">
      <c r="A3272" s="1">
        <v>41081</v>
      </c>
      <c r="B3272" s="2">
        <v>34.26</v>
      </c>
      <c r="C3272" s="2">
        <v>34.28</v>
      </c>
      <c r="D3272" s="2">
        <v>31.84</v>
      </c>
      <c r="E3272" s="2">
        <v>32.19</v>
      </c>
      <c r="F3272" s="2">
        <v>1891900</v>
      </c>
      <c r="G3272" s="27" t="str">
        <f>TEXT(StockData[[#This Row],[Date]],"dddd")</f>
        <v>Thursday</v>
      </c>
      <c r="H3272" s="27" t="str">
        <f>TEXT(StockData[[#This Row],[Date]],"mmm yyyy")</f>
        <v>Jun 2012</v>
      </c>
      <c r="I3272" s="2">
        <f>StockData[[#This Row],[high]] - StockData[[#This Row],[low]]</f>
        <v>2.4400000000000013</v>
      </c>
      <c r="J3272" s="27" t="str">
        <f>IF(StockData[[#This Row],[high]]=_xlfn.MAXIFS(StockData[high],StockData[Date],"&lt;="&amp;StockData[[#This Row],[Date]]),"New High","Repeat")</f>
        <v>Repeat</v>
      </c>
      <c r="K3272" s="27" t="str">
        <f>IF(StockData[[#This Row],[Spread]]&lt;5,"Low",IF(StockData[[#This Row],[Spread]]&lt;=15,"Medium","High"))</f>
        <v>Low</v>
      </c>
      <c r="L3272" s="27" t="str">
        <f>IF(StockData[[#This Row],[Spread]] &gt; AVERAGE(StockData[Spread]) * 1.2, "High", IF(StockData[[#This Row],[Spread]] &lt; AVERAGE(StockData[Spread]) * 0.8, "Low", "Medium"))</f>
        <v>Low</v>
      </c>
      <c r="M3272" s="13">
        <f>(StockData[[#This Row],[close]] - StockData[[#This Row],[open]] )/ StockData[[#This Row],[open]]</f>
        <v>-6.0420315236427331E-2</v>
      </c>
      <c r="N3272" s="27">
        <f>IF(StockData[[#This Row],[change%]] &gt; 0.02, 0.9, IF(StockData[[#This Row],[change%]] &lt; -0.02, -0.9, 0))</f>
        <v>-0.9</v>
      </c>
      <c r="O3272" s="27" t="str">
        <f>IF(StockData[[#This Row],[sentiment score]] &gt; 0.5, "Positive", IF(StockData[[#This Row],[sentiment score]] &lt; -0.5, "Negative", "Neutral"))</f>
        <v>Negative</v>
      </c>
    </row>
    <row r="3273" spans="1:15" x14ac:dyDescent="0.3">
      <c r="A3273" s="1">
        <v>41080</v>
      </c>
      <c r="B3273" s="2">
        <v>33.5</v>
      </c>
      <c r="C3273" s="2">
        <v>34.5</v>
      </c>
      <c r="D3273" s="2">
        <v>33.21</v>
      </c>
      <c r="E3273" s="2">
        <v>33.78</v>
      </c>
      <c r="F3273" s="2">
        <v>3422400</v>
      </c>
      <c r="G3273" s="27" t="str">
        <f>TEXT(StockData[[#This Row],[Date]],"dddd")</f>
        <v>Wednesday</v>
      </c>
      <c r="H3273" s="27" t="str">
        <f>TEXT(StockData[[#This Row],[Date]],"mmm yyyy")</f>
        <v>Jun 2012</v>
      </c>
      <c r="I3273" s="2">
        <f>StockData[[#This Row],[high]] - StockData[[#This Row],[low]]</f>
        <v>1.2899999999999991</v>
      </c>
      <c r="J3273" s="27" t="str">
        <f>IF(StockData[[#This Row],[high]]=_xlfn.MAXIFS(StockData[high],StockData[Date],"&lt;="&amp;StockData[[#This Row],[Date]]),"New High","Repeat")</f>
        <v>Repeat</v>
      </c>
      <c r="K3273" s="27" t="str">
        <f>IF(StockData[[#This Row],[Spread]]&lt;5,"Low",IF(StockData[[#This Row],[Spread]]&lt;=15,"Medium","High"))</f>
        <v>Low</v>
      </c>
      <c r="L3273" s="27" t="str">
        <f>IF(StockData[[#This Row],[Spread]] &gt; AVERAGE(StockData[Spread]) * 1.2, "High", IF(StockData[[#This Row],[Spread]] &lt; AVERAGE(StockData[Spread]) * 0.8, "Low", "Medium"))</f>
        <v>Low</v>
      </c>
      <c r="M3273" s="13">
        <f>(StockData[[#This Row],[close]] - StockData[[#This Row],[open]] )/ StockData[[#This Row],[open]]</f>
        <v>8.3582089552239145E-3</v>
      </c>
      <c r="N3273" s="27">
        <f>IF(StockData[[#This Row],[change%]] &gt; 0.02, 0.9, IF(StockData[[#This Row],[change%]] &lt; -0.02, -0.9, 0))</f>
        <v>0</v>
      </c>
      <c r="O3273" s="27" t="str">
        <f>IF(StockData[[#This Row],[sentiment score]] &gt; 0.5, "Positive", IF(StockData[[#This Row],[sentiment score]] &lt; -0.5, "Negative", "Neutral"))</f>
        <v>Neutral</v>
      </c>
    </row>
    <row r="3274" spans="1:15" x14ac:dyDescent="0.3">
      <c r="A3274" s="1">
        <v>41079</v>
      </c>
      <c r="B3274" s="2">
        <v>32.020000000000003</v>
      </c>
      <c r="C3274" s="2">
        <v>32.659399999999998</v>
      </c>
      <c r="D3274" s="2">
        <v>31.5</v>
      </c>
      <c r="E3274" s="2">
        <v>32.090000000000003</v>
      </c>
      <c r="F3274" s="2">
        <v>911100</v>
      </c>
      <c r="G3274" s="27" t="str">
        <f>TEXT(StockData[[#This Row],[Date]],"dddd")</f>
        <v>Tuesday</v>
      </c>
      <c r="H3274" s="27" t="str">
        <f>TEXT(StockData[[#This Row],[Date]],"mmm yyyy")</f>
        <v>Jun 2012</v>
      </c>
      <c r="I3274" s="2">
        <f>StockData[[#This Row],[high]] - StockData[[#This Row],[low]]</f>
        <v>1.159399999999998</v>
      </c>
      <c r="J3274" s="27" t="str">
        <f>IF(StockData[[#This Row],[high]]=_xlfn.MAXIFS(StockData[high],StockData[Date],"&lt;="&amp;StockData[[#This Row],[Date]]),"New High","Repeat")</f>
        <v>Repeat</v>
      </c>
      <c r="K3274" s="27" t="str">
        <f>IF(StockData[[#This Row],[Spread]]&lt;5,"Low",IF(StockData[[#This Row],[Spread]]&lt;=15,"Medium","High"))</f>
        <v>Low</v>
      </c>
      <c r="L3274" s="27" t="str">
        <f>IF(StockData[[#This Row],[Spread]] &gt; AVERAGE(StockData[Spread]) * 1.2, "High", IF(StockData[[#This Row],[Spread]] &lt; AVERAGE(StockData[Spread]) * 0.8, "Low", "Medium"))</f>
        <v>Low</v>
      </c>
      <c r="M3274" s="13">
        <f>(StockData[[#This Row],[close]] - StockData[[#This Row],[open]] )/ StockData[[#This Row],[open]]</f>
        <v>2.186133666458472E-3</v>
      </c>
      <c r="N3274" s="27">
        <f>IF(StockData[[#This Row],[change%]] &gt; 0.02, 0.9, IF(StockData[[#This Row],[change%]] &lt; -0.02, -0.9, 0))</f>
        <v>0</v>
      </c>
      <c r="O3274" s="27" t="str">
        <f>IF(StockData[[#This Row],[sentiment score]] &gt; 0.5, "Positive", IF(StockData[[#This Row],[sentiment score]] &lt; -0.5, "Negative", "Neutral"))</f>
        <v>Neutral</v>
      </c>
    </row>
    <row r="3275" spans="1:15" x14ac:dyDescent="0.3">
      <c r="A3275" s="1">
        <v>41078</v>
      </c>
      <c r="B3275" s="2">
        <v>29.94</v>
      </c>
      <c r="C3275" s="2">
        <v>32.33</v>
      </c>
      <c r="D3275" s="2">
        <v>29.5</v>
      </c>
      <c r="E3275" s="2">
        <v>31.84</v>
      </c>
      <c r="F3275" s="2">
        <v>1256800</v>
      </c>
      <c r="G3275" s="27" t="str">
        <f>TEXT(StockData[[#This Row],[Date]],"dddd")</f>
        <v>Monday</v>
      </c>
      <c r="H3275" s="27" t="str">
        <f>TEXT(StockData[[#This Row],[Date]],"mmm yyyy")</f>
        <v>Jun 2012</v>
      </c>
      <c r="I3275" s="2">
        <f>StockData[[#This Row],[high]] - StockData[[#This Row],[low]]</f>
        <v>2.8299999999999983</v>
      </c>
      <c r="J3275" s="27" t="str">
        <f>IF(StockData[[#This Row],[high]]=_xlfn.MAXIFS(StockData[high],StockData[Date],"&lt;="&amp;StockData[[#This Row],[Date]]),"New High","Repeat")</f>
        <v>Repeat</v>
      </c>
      <c r="K3275" s="27" t="str">
        <f>IF(StockData[[#This Row],[Spread]]&lt;5,"Low",IF(StockData[[#This Row],[Spread]]&lt;=15,"Medium","High"))</f>
        <v>Low</v>
      </c>
      <c r="L3275" s="27" t="str">
        <f>IF(StockData[[#This Row],[Spread]] &gt; AVERAGE(StockData[Spread]) * 1.2, "High", IF(StockData[[#This Row],[Spread]] &lt; AVERAGE(StockData[Spread]) * 0.8, "Low", "Medium"))</f>
        <v>Low</v>
      </c>
      <c r="M3275" s="13">
        <f>(StockData[[#This Row],[close]] - StockData[[#This Row],[open]] )/ StockData[[#This Row],[open]]</f>
        <v>6.3460253841015307E-2</v>
      </c>
      <c r="N3275" s="27">
        <f>IF(StockData[[#This Row],[change%]] &gt; 0.02, 0.9, IF(StockData[[#This Row],[change%]] &lt; -0.02, -0.9, 0))</f>
        <v>0.9</v>
      </c>
      <c r="O3275" s="27" t="str">
        <f>IF(StockData[[#This Row],[sentiment score]] &gt; 0.5, "Positive", IF(StockData[[#This Row],[sentiment score]] &lt; -0.5, "Negative", "Neutral"))</f>
        <v>Positive</v>
      </c>
    </row>
    <row r="3276" spans="1:15" x14ac:dyDescent="0.3">
      <c r="A3276" s="1">
        <v>41075</v>
      </c>
      <c r="B3276" s="2">
        <v>29.39</v>
      </c>
      <c r="C3276" s="2">
        <v>29.95</v>
      </c>
      <c r="D3276" s="2">
        <v>28.81</v>
      </c>
      <c r="E3276" s="2">
        <v>29.91</v>
      </c>
      <c r="F3276" s="2">
        <v>646800</v>
      </c>
      <c r="G3276" s="27" t="str">
        <f>TEXT(StockData[[#This Row],[Date]],"dddd")</f>
        <v>Friday</v>
      </c>
      <c r="H3276" s="27" t="str">
        <f>TEXT(StockData[[#This Row],[Date]],"mmm yyyy")</f>
        <v>Jun 2012</v>
      </c>
      <c r="I3276" s="2">
        <f>StockData[[#This Row],[high]] - StockData[[#This Row],[low]]</f>
        <v>1.1400000000000006</v>
      </c>
      <c r="J3276" s="27" t="str">
        <f>IF(StockData[[#This Row],[high]]=_xlfn.MAXIFS(StockData[high],StockData[Date],"&lt;="&amp;StockData[[#This Row],[Date]]),"New High","Repeat")</f>
        <v>Repeat</v>
      </c>
      <c r="K3276" s="27" t="str">
        <f>IF(StockData[[#This Row],[Spread]]&lt;5,"Low",IF(StockData[[#This Row],[Spread]]&lt;=15,"Medium","High"))</f>
        <v>Low</v>
      </c>
      <c r="L3276" s="27" t="str">
        <f>IF(StockData[[#This Row],[Spread]] &gt; AVERAGE(StockData[Spread]) * 1.2, "High", IF(StockData[[#This Row],[Spread]] &lt; AVERAGE(StockData[Spread]) * 0.8, "Low", "Medium"))</f>
        <v>Low</v>
      </c>
      <c r="M3276" s="13">
        <f>(StockData[[#This Row],[close]] - StockData[[#This Row],[open]] )/ StockData[[#This Row],[open]]</f>
        <v>1.769309288873765E-2</v>
      </c>
      <c r="N3276" s="27">
        <f>IF(StockData[[#This Row],[change%]] &gt; 0.02, 0.9, IF(StockData[[#This Row],[change%]] &lt; -0.02, -0.9, 0))</f>
        <v>0</v>
      </c>
      <c r="O3276" s="27" t="str">
        <f>IF(StockData[[#This Row],[sentiment score]] &gt; 0.5, "Positive", IF(StockData[[#This Row],[sentiment score]] &lt; -0.5, "Negative", "Neutral"))</f>
        <v>Neutral</v>
      </c>
    </row>
    <row r="3277" spans="1:15" x14ac:dyDescent="0.3">
      <c r="A3277" s="1">
        <v>41074</v>
      </c>
      <c r="B3277" s="2">
        <v>30.18</v>
      </c>
      <c r="C3277" s="2">
        <v>30.65</v>
      </c>
      <c r="D3277" s="2">
        <v>28.62</v>
      </c>
      <c r="E3277" s="2">
        <v>29.39</v>
      </c>
      <c r="F3277" s="2">
        <v>872200</v>
      </c>
      <c r="G3277" s="27" t="str">
        <f>TEXT(StockData[[#This Row],[Date]],"dddd")</f>
        <v>Thursday</v>
      </c>
      <c r="H3277" s="27" t="str">
        <f>TEXT(StockData[[#This Row],[Date]],"mmm yyyy")</f>
        <v>Jun 2012</v>
      </c>
      <c r="I3277" s="2">
        <f>StockData[[#This Row],[high]] - StockData[[#This Row],[low]]</f>
        <v>2.0299999999999976</v>
      </c>
      <c r="J3277" s="27" t="str">
        <f>IF(StockData[[#This Row],[high]]=_xlfn.MAXIFS(StockData[high],StockData[Date],"&lt;="&amp;StockData[[#This Row],[Date]]),"New High","Repeat")</f>
        <v>Repeat</v>
      </c>
      <c r="K3277" s="27" t="str">
        <f>IF(StockData[[#This Row],[Spread]]&lt;5,"Low",IF(StockData[[#This Row],[Spread]]&lt;=15,"Medium","High"))</f>
        <v>Low</v>
      </c>
      <c r="L3277" s="27" t="str">
        <f>IF(StockData[[#This Row],[Spread]] &gt; AVERAGE(StockData[Spread]) * 1.2, "High", IF(StockData[[#This Row],[Spread]] &lt; AVERAGE(StockData[Spread]) * 0.8, "Low", "Medium"))</f>
        <v>Low</v>
      </c>
      <c r="M3277" s="13">
        <f>(StockData[[#This Row],[close]] - StockData[[#This Row],[open]] )/ StockData[[#This Row],[open]]</f>
        <v>-2.617627567925776E-2</v>
      </c>
      <c r="N3277" s="27">
        <f>IF(StockData[[#This Row],[change%]] &gt; 0.02, 0.9, IF(StockData[[#This Row],[change%]] &lt; -0.02, -0.9, 0))</f>
        <v>-0.9</v>
      </c>
      <c r="O3277" s="27" t="str">
        <f>IF(StockData[[#This Row],[sentiment score]] &gt; 0.5, "Positive", IF(StockData[[#This Row],[sentiment score]] &lt; -0.5, "Negative", "Neutral"))</f>
        <v>Negative</v>
      </c>
    </row>
    <row r="3278" spans="1:15" x14ac:dyDescent="0.3">
      <c r="A3278" s="1">
        <v>41073</v>
      </c>
      <c r="B3278" s="2">
        <v>29.55</v>
      </c>
      <c r="C3278" s="2">
        <v>30.64</v>
      </c>
      <c r="D3278" s="2">
        <v>29.47</v>
      </c>
      <c r="E3278" s="2">
        <v>29.77</v>
      </c>
      <c r="F3278" s="2">
        <v>844100</v>
      </c>
      <c r="G3278" s="27" t="str">
        <f>TEXT(StockData[[#This Row],[Date]],"dddd")</f>
        <v>Wednesday</v>
      </c>
      <c r="H3278" s="27" t="str">
        <f>TEXT(StockData[[#This Row],[Date]],"mmm yyyy")</f>
        <v>Jun 2012</v>
      </c>
      <c r="I3278" s="2">
        <f>StockData[[#This Row],[high]] - StockData[[#This Row],[low]]</f>
        <v>1.1700000000000017</v>
      </c>
      <c r="J3278" s="27" t="str">
        <f>IF(StockData[[#This Row],[high]]=_xlfn.MAXIFS(StockData[high],StockData[Date],"&lt;="&amp;StockData[[#This Row],[Date]]),"New High","Repeat")</f>
        <v>Repeat</v>
      </c>
      <c r="K3278" s="27" t="str">
        <f>IF(StockData[[#This Row],[Spread]]&lt;5,"Low",IF(StockData[[#This Row],[Spread]]&lt;=15,"Medium","High"))</f>
        <v>Low</v>
      </c>
      <c r="L3278" s="27" t="str">
        <f>IF(StockData[[#This Row],[Spread]] &gt; AVERAGE(StockData[Spread]) * 1.2, "High", IF(StockData[[#This Row],[Spread]] &lt; AVERAGE(StockData[Spread]) * 0.8, "Low", "Medium"))</f>
        <v>Low</v>
      </c>
      <c r="M3278" s="13">
        <f>(StockData[[#This Row],[close]] - StockData[[#This Row],[open]] )/ StockData[[#This Row],[open]]</f>
        <v>7.4450084602368481E-3</v>
      </c>
      <c r="N3278" s="27">
        <f>IF(StockData[[#This Row],[change%]] &gt; 0.02, 0.9, IF(StockData[[#This Row],[change%]] &lt; -0.02, -0.9, 0))</f>
        <v>0</v>
      </c>
      <c r="O3278" s="27" t="str">
        <f>IF(StockData[[#This Row],[sentiment score]] &gt; 0.5, "Positive", IF(StockData[[#This Row],[sentiment score]] &lt; -0.5, "Negative", "Neutral"))</f>
        <v>Neutral</v>
      </c>
    </row>
    <row r="3279" spans="1:15" x14ac:dyDescent="0.3">
      <c r="A3279" s="1">
        <v>41072</v>
      </c>
      <c r="B3279" s="2">
        <v>29.23</v>
      </c>
      <c r="C3279" s="2">
        <v>29.84</v>
      </c>
      <c r="D3279" s="2">
        <v>28.81</v>
      </c>
      <c r="E3279" s="2">
        <v>29.66</v>
      </c>
      <c r="F3279" s="2">
        <v>569000</v>
      </c>
      <c r="G3279" s="27" t="str">
        <f>TEXT(StockData[[#This Row],[Date]],"dddd")</f>
        <v>Tuesday</v>
      </c>
      <c r="H3279" s="27" t="str">
        <f>TEXT(StockData[[#This Row],[Date]],"mmm yyyy")</f>
        <v>Jun 2012</v>
      </c>
      <c r="I3279" s="2">
        <f>StockData[[#This Row],[high]] - StockData[[#This Row],[low]]</f>
        <v>1.0300000000000011</v>
      </c>
      <c r="J3279" s="27" t="str">
        <f>IF(StockData[[#This Row],[high]]=_xlfn.MAXIFS(StockData[high],StockData[Date],"&lt;="&amp;StockData[[#This Row],[Date]]),"New High","Repeat")</f>
        <v>Repeat</v>
      </c>
      <c r="K3279" s="27" t="str">
        <f>IF(StockData[[#This Row],[Spread]]&lt;5,"Low",IF(StockData[[#This Row],[Spread]]&lt;=15,"Medium","High"))</f>
        <v>Low</v>
      </c>
      <c r="L3279" s="27" t="str">
        <f>IF(StockData[[#This Row],[Spread]] &gt; AVERAGE(StockData[Spread]) * 1.2, "High", IF(StockData[[#This Row],[Spread]] &lt; AVERAGE(StockData[Spread]) * 0.8, "Low", "Medium"))</f>
        <v>Low</v>
      </c>
      <c r="M3279" s="13">
        <f>(StockData[[#This Row],[close]] - StockData[[#This Row],[open]] )/ StockData[[#This Row],[open]]</f>
        <v>1.4710913445090651E-2</v>
      </c>
      <c r="N3279" s="27">
        <f>IF(StockData[[#This Row],[change%]] &gt; 0.02, 0.9, IF(StockData[[#This Row],[change%]] &lt; -0.02, -0.9, 0))</f>
        <v>0</v>
      </c>
      <c r="O3279" s="27" t="str">
        <f>IF(StockData[[#This Row],[sentiment score]] &gt; 0.5, "Positive", IF(StockData[[#This Row],[sentiment score]] &lt; -0.5, "Negative", "Neutral"))</f>
        <v>Neutral</v>
      </c>
    </row>
    <row r="3280" spans="1:15" x14ac:dyDescent="0.3">
      <c r="A3280" s="1">
        <v>41071</v>
      </c>
      <c r="B3280" s="2">
        <v>30.31</v>
      </c>
      <c r="C3280" s="2">
        <v>31</v>
      </c>
      <c r="D3280" s="2">
        <v>28.958400000000001</v>
      </c>
      <c r="E3280" s="2">
        <v>29.12</v>
      </c>
      <c r="F3280" s="2">
        <v>636000</v>
      </c>
      <c r="G3280" s="27" t="str">
        <f>TEXT(StockData[[#This Row],[Date]],"dddd")</f>
        <v>Monday</v>
      </c>
      <c r="H3280" s="27" t="str">
        <f>TEXT(StockData[[#This Row],[Date]],"mmm yyyy")</f>
        <v>Jun 2012</v>
      </c>
      <c r="I3280" s="2">
        <f>StockData[[#This Row],[high]] - StockData[[#This Row],[low]]</f>
        <v>2.041599999999999</v>
      </c>
      <c r="J3280" s="27" t="str">
        <f>IF(StockData[[#This Row],[high]]=_xlfn.MAXIFS(StockData[high],StockData[Date],"&lt;="&amp;StockData[[#This Row],[Date]]),"New High","Repeat")</f>
        <v>Repeat</v>
      </c>
      <c r="K3280" s="27" t="str">
        <f>IF(StockData[[#This Row],[Spread]]&lt;5,"Low",IF(StockData[[#This Row],[Spread]]&lt;=15,"Medium","High"))</f>
        <v>Low</v>
      </c>
      <c r="L3280" s="27" t="str">
        <f>IF(StockData[[#This Row],[Spread]] &gt; AVERAGE(StockData[Spread]) * 1.2, "High", IF(StockData[[#This Row],[Spread]] &lt; AVERAGE(StockData[Spread]) * 0.8, "Low", "Medium"))</f>
        <v>Low</v>
      </c>
      <c r="M3280" s="13">
        <f>(StockData[[#This Row],[close]] - StockData[[#This Row],[open]] )/ StockData[[#This Row],[open]]</f>
        <v>-3.9260969976905237E-2</v>
      </c>
      <c r="N3280" s="27">
        <f>IF(StockData[[#This Row],[change%]] &gt; 0.02, 0.9, IF(StockData[[#This Row],[change%]] &lt; -0.02, -0.9, 0))</f>
        <v>-0.9</v>
      </c>
      <c r="O3280" s="27" t="str">
        <f>IF(StockData[[#This Row],[sentiment score]] &gt; 0.5, "Positive", IF(StockData[[#This Row],[sentiment score]] &lt; -0.5, "Negative", "Neutral"))</f>
        <v>Negative</v>
      </c>
    </row>
    <row r="3281" spans="1:15" x14ac:dyDescent="0.3">
      <c r="A3281" s="1">
        <v>41068</v>
      </c>
      <c r="B3281" s="2">
        <v>28.86</v>
      </c>
      <c r="C3281" s="2">
        <v>30.19</v>
      </c>
      <c r="D3281" s="2">
        <v>28.147500000000001</v>
      </c>
      <c r="E3281" s="2">
        <v>30.08</v>
      </c>
      <c r="F3281" s="2">
        <v>881100</v>
      </c>
      <c r="G3281" s="27" t="str">
        <f>TEXT(StockData[[#This Row],[Date]],"dddd")</f>
        <v>Friday</v>
      </c>
      <c r="H3281" s="27" t="str">
        <f>TEXT(StockData[[#This Row],[Date]],"mmm yyyy")</f>
        <v>Jun 2012</v>
      </c>
      <c r="I3281" s="2">
        <f>StockData[[#This Row],[high]] - StockData[[#This Row],[low]]</f>
        <v>2.0425000000000004</v>
      </c>
      <c r="J3281" s="27" t="str">
        <f>IF(StockData[[#This Row],[high]]=_xlfn.MAXIFS(StockData[high],StockData[Date],"&lt;="&amp;StockData[[#This Row],[Date]]),"New High","Repeat")</f>
        <v>Repeat</v>
      </c>
      <c r="K3281" s="27" t="str">
        <f>IF(StockData[[#This Row],[Spread]]&lt;5,"Low",IF(StockData[[#This Row],[Spread]]&lt;=15,"Medium","High"))</f>
        <v>Low</v>
      </c>
      <c r="L3281" s="27" t="str">
        <f>IF(StockData[[#This Row],[Spread]] &gt; AVERAGE(StockData[Spread]) * 1.2, "High", IF(StockData[[#This Row],[Spread]] &lt; AVERAGE(StockData[Spread]) * 0.8, "Low", "Medium"))</f>
        <v>Low</v>
      </c>
      <c r="M3281" s="13">
        <f>(StockData[[#This Row],[close]] - StockData[[#This Row],[open]] )/ StockData[[#This Row],[open]]</f>
        <v>4.2273042273042231E-2</v>
      </c>
      <c r="N3281" s="27">
        <f>IF(StockData[[#This Row],[change%]] &gt; 0.02, 0.9, IF(StockData[[#This Row],[change%]] &lt; -0.02, -0.9, 0))</f>
        <v>0.9</v>
      </c>
      <c r="O3281" s="27" t="str">
        <f>IF(StockData[[#This Row],[sentiment score]] &gt; 0.5, "Positive", IF(StockData[[#This Row],[sentiment score]] &lt; -0.5, "Negative", "Neutral"))</f>
        <v>Positive</v>
      </c>
    </row>
    <row r="3282" spans="1:15" x14ac:dyDescent="0.3">
      <c r="A3282" s="1">
        <v>41067</v>
      </c>
      <c r="B3282" s="2">
        <v>29.81</v>
      </c>
      <c r="C3282" s="2">
        <v>29.87</v>
      </c>
      <c r="D3282" s="2">
        <v>28.85</v>
      </c>
      <c r="E3282" s="2">
        <v>28.93</v>
      </c>
      <c r="F3282" s="2">
        <v>492100</v>
      </c>
      <c r="G3282" s="27" t="str">
        <f>TEXT(StockData[[#This Row],[Date]],"dddd")</f>
        <v>Thursday</v>
      </c>
      <c r="H3282" s="27" t="str">
        <f>TEXT(StockData[[#This Row],[Date]],"mmm yyyy")</f>
        <v>Jun 2012</v>
      </c>
      <c r="I3282" s="2">
        <f>StockData[[#This Row],[high]] - StockData[[#This Row],[low]]</f>
        <v>1.0199999999999996</v>
      </c>
      <c r="J3282" s="27" t="str">
        <f>IF(StockData[[#This Row],[high]]=_xlfn.MAXIFS(StockData[high],StockData[Date],"&lt;="&amp;StockData[[#This Row],[Date]]),"New High","Repeat")</f>
        <v>Repeat</v>
      </c>
      <c r="K3282" s="27" t="str">
        <f>IF(StockData[[#This Row],[Spread]]&lt;5,"Low",IF(StockData[[#This Row],[Spread]]&lt;=15,"Medium","High"))</f>
        <v>Low</v>
      </c>
      <c r="L3282" s="27" t="str">
        <f>IF(StockData[[#This Row],[Spread]] &gt; AVERAGE(StockData[Spread]) * 1.2, "High", IF(StockData[[#This Row],[Spread]] &lt; AVERAGE(StockData[Spread]) * 0.8, "Low", "Medium"))</f>
        <v>Low</v>
      </c>
      <c r="M3282" s="13">
        <f>(StockData[[#This Row],[close]] - StockData[[#This Row],[open]] )/ StockData[[#This Row],[open]]</f>
        <v>-2.9520295202951997E-2</v>
      </c>
      <c r="N3282" s="27">
        <f>IF(StockData[[#This Row],[change%]] &gt; 0.02, 0.9, IF(StockData[[#This Row],[change%]] &lt; -0.02, -0.9, 0))</f>
        <v>-0.9</v>
      </c>
      <c r="O3282" s="27" t="str">
        <f>IF(StockData[[#This Row],[sentiment score]] &gt; 0.5, "Positive", IF(StockData[[#This Row],[sentiment score]] &lt; -0.5, "Negative", "Neutral"))</f>
        <v>Negative</v>
      </c>
    </row>
    <row r="3283" spans="1:15" x14ac:dyDescent="0.3">
      <c r="A3283" s="1">
        <v>41066</v>
      </c>
      <c r="B3283" s="2">
        <v>28.2</v>
      </c>
      <c r="C3283" s="2">
        <v>29.45</v>
      </c>
      <c r="D3283" s="2">
        <v>28.14</v>
      </c>
      <c r="E3283" s="2">
        <v>29.22</v>
      </c>
      <c r="F3283" s="2">
        <v>909900</v>
      </c>
      <c r="G3283" s="27" t="str">
        <f>TEXT(StockData[[#This Row],[Date]],"dddd")</f>
        <v>Wednesday</v>
      </c>
      <c r="H3283" s="27" t="str">
        <f>TEXT(StockData[[#This Row],[Date]],"mmm yyyy")</f>
        <v>Jun 2012</v>
      </c>
      <c r="I3283" s="2">
        <f>StockData[[#This Row],[high]] - StockData[[#This Row],[low]]</f>
        <v>1.3099999999999987</v>
      </c>
      <c r="J3283" s="27" t="str">
        <f>IF(StockData[[#This Row],[high]]=_xlfn.MAXIFS(StockData[high],StockData[Date],"&lt;="&amp;StockData[[#This Row],[Date]]),"New High","Repeat")</f>
        <v>Repeat</v>
      </c>
      <c r="K3283" s="27" t="str">
        <f>IF(StockData[[#This Row],[Spread]]&lt;5,"Low",IF(StockData[[#This Row],[Spread]]&lt;=15,"Medium","High"))</f>
        <v>Low</v>
      </c>
      <c r="L3283" s="27" t="str">
        <f>IF(StockData[[#This Row],[Spread]] &gt; AVERAGE(StockData[Spread]) * 1.2, "High", IF(StockData[[#This Row],[Spread]] &lt; AVERAGE(StockData[Spread]) * 0.8, "Low", "Medium"))</f>
        <v>Low</v>
      </c>
      <c r="M3283" s="13">
        <f>(StockData[[#This Row],[close]] - StockData[[#This Row],[open]] )/ StockData[[#This Row],[open]]</f>
        <v>3.617021276595743E-2</v>
      </c>
      <c r="N3283" s="27">
        <f>IF(StockData[[#This Row],[change%]] &gt; 0.02, 0.9, IF(StockData[[#This Row],[change%]] &lt; -0.02, -0.9, 0))</f>
        <v>0.9</v>
      </c>
      <c r="O3283" s="27" t="str">
        <f>IF(StockData[[#This Row],[sentiment score]] &gt; 0.5, "Positive", IF(StockData[[#This Row],[sentiment score]] &lt; -0.5, "Negative", "Neutral"))</f>
        <v>Positive</v>
      </c>
    </row>
    <row r="3284" spans="1:15" x14ac:dyDescent="0.3">
      <c r="A3284" s="1">
        <v>41065</v>
      </c>
      <c r="B3284" s="2">
        <v>27.84</v>
      </c>
      <c r="C3284" s="2">
        <v>28.39</v>
      </c>
      <c r="D3284" s="2">
        <v>27.56</v>
      </c>
      <c r="E3284" s="2">
        <v>27.91</v>
      </c>
      <c r="F3284" s="2">
        <v>630900</v>
      </c>
      <c r="G3284" s="27" t="str">
        <f>TEXT(StockData[[#This Row],[Date]],"dddd")</f>
        <v>Tuesday</v>
      </c>
      <c r="H3284" s="27" t="str">
        <f>TEXT(StockData[[#This Row],[Date]],"mmm yyyy")</f>
        <v>Jun 2012</v>
      </c>
      <c r="I3284" s="2">
        <f>StockData[[#This Row],[high]] - StockData[[#This Row],[low]]</f>
        <v>0.83000000000000185</v>
      </c>
      <c r="J3284" s="27" t="str">
        <f>IF(StockData[[#This Row],[high]]=_xlfn.MAXIFS(StockData[high],StockData[Date],"&lt;="&amp;StockData[[#This Row],[Date]]),"New High","Repeat")</f>
        <v>Repeat</v>
      </c>
      <c r="K3284" s="27" t="str">
        <f>IF(StockData[[#This Row],[Spread]]&lt;5,"Low",IF(StockData[[#This Row],[Spread]]&lt;=15,"Medium","High"))</f>
        <v>Low</v>
      </c>
      <c r="L3284" s="27" t="str">
        <f>IF(StockData[[#This Row],[Spread]] &gt; AVERAGE(StockData[Spread]) * 1.2, "High", IF(StockData[[#This Row],[Spread]] &lt; AVERAGE(StockData[Spread]) * 0.8, "Low", "Medium"))</f>
        <v>Low</v>
      </c>
      <c r="M3284" s="13">
        <f>(StockData[[#This Row],[close]] - StockData[[#This Row],[open]] )/ StockData[[#This Row],[open]]</f>
        <v>2.5143678160919644E-3</v>
      </c>
      <c r="N3284" s="27">
        <f>IF(StockData[[#This Row],[change%]] &gt; 0.02, 0.9, IF(StockData[[#This Row],[change%]] &lt; -0.02, -0.9, 0))</f>
        <v>0</v>
      </c>
      <c r="O3284" s="27" t="str">
        <f>IF(StockData[[#This Row],[sentiment score]] &gt; 0.5, "Positive", IF(StockData[[#This Row],[sentiment score]] &lt; -0.5, "Negative", "Neutral"))</f>
        <v>Neutral</v>
      </c>
    </row>
    <row r="3285" spans="1:15" x14ac:dyDescent="0.3">
      <c r="A3285" s="1">
        <v>41064</v>
      </c>
      <c r="B3285" s="2">
        <v>28.03</v>
      </c>
      <c r="C3285" s="2">
        <v>28.41</v>
      </c>
      <c r="D3285" s="2">
        <v>27.11</v>
      </c>
      <c r="E3285" s="2">
        <v>27.88</v>
      </c>
      <c r="F3285" s="2">
        <v>1030900</v>
      </c>
      <c r="G3285" s="27" t="str">
        <f>TEXT(StockData[[#This Row],[Date]],"dddd")</f>
        <v>Monday</v>
      </c>
      <c r="H3285" s="27" t="str">
        <f>TEXT(StockData[[#This Row],[Date]],"mmm yyyy")</f>
        <v>Jun 2012</v>
      </c>
      <c r="I3285" s="2">
        <f>StockData[[#This Row],[high]] - StockData[[#This Row],[low]]</f>
        <v>1.3000000000000007</v>
      </c>
      <c r="J3285" s="27" t="str">
        <f>IF(StockData[[#This Row],[high]]=_xlfn.MAXIFS(StockData[high],StockData[Date],"&lt;="&amp;StockData[[#This Row],[Date]]),"New High","Repeat")</f>
        <v>Repeat</v>
      </c>
      <c r="K3285" s="27" t="str">
        <f>IF(StockData[[#This Row],[Spread]]&lt;5,"Low",IF(StockData[[#This Row],[Spread]]&lt;=15,"Medium","High"))</f>
        <v>Low</v>
      </c>
      <c r="L3285" s="27" t="str">
        <f>IF(StockData[[#This Row],[Spread]] &gt; AVERAGE(StockData[Spread]) * 1.2, "High", IF(StockData[[#This Row],[Spread]] &lt; AVERAGE(StockData[Spread]) * 0.8, "Low", "Medium"))</f>
        <v>Low</v>
      </c>
      <c r="M3285" s="13">
        <f>(StockData[[#This Row],[close]] - StockData[[#This Row],[open]] )/ StockData[[#This Row],[open]]</f>
        <v>-5.3514092044239072E-3</v>
      </c>
      <c r="N3285" s="27">
        <f>IF(StockData[[#This Row],[change%]] &gt; 0.02, 0.9, IF(StockData[[#This Row],[change%]] &lt; -0.02, -0.9, 0))</f>
        <v>0</v>
      </c>
      <c r="O3285" s="27" t="str">
        <f>IF(StockData[[#This Row],[sentiment score]] &gt; 0.5, "Positive", IF(StockData[[#This Row],[sentiment score]] &lt; -0.5, "Negative", "Neutral"))</f>
        <v>Neutral</v>
      </c>
    </row>
    <row r="3286" spans="1:15" x14ac:dyDescent="0.3">
      <c r="A3286" s="1">
        <v>41061</v>
      </c>
      <c r="B3286" s="2">
        <v>28.53</v>
      </c>
      <c r="C3286" s="2">
        <v>29.16</v>
      </c>
      <c r="D3286" s="2">
        <v>27.76</v>
      </c>
      <c r="E3286" s="2">
        <v>28.15</v>
      </c>
      <c r="F3286" s="2">
        <v>885800</v>
      </c>
      <c r="G3286" s="27" t="str">
        <f>TEXT(StockData[[#This Row],[Date]],"dddd")</f>
        <v>Friday</v>
      </c>
      <c r="H3286" s="27" t="str">
        <f>TEXT(StockData[[#This Row],[Date]],"mmm yyyy")</f>
        <v>Jun 2012</v>
      </c>
      <c r="I3286" s="2">
        <f>StockData[[#This Row],[high]] - StockData[[#This Row],[low]]</f>
        <v>1.3999999999999986</v>
      </c>
      <c r="J3286" s="27" t="str">
        <f>IF(StockData[[#This Row],[high]]=_xlfn.MAXIFS(StockData[high],StockData[Date],"&lt;="&amp;StockData[[#This Row],[Date]]),"New High","Repeat")</f>
        <v>Repeat</v>
      </c>
      <c r="K3286" s="27" t="str">
        <f>IF(StockData[[#This Row],[Spread]]&lt;5,"Low",IF(StockData[[#This Row],[Spread]]&lt;=15,"Medium","High"))</f>
        <v>Low</v>
      </c>
      <c r="L3286" s="27" t="str">
        <f>IF(StockData[[#This Row],[Spread]] &gt; AVERAGE(StockData[Spread]) * 1.2, "High", IF(StockData[[#This Row],[Spread]] &lt; AVERAGE(StockData[Spread]) * 0.8, "Low", "Medium"))</f>
        <v>Low</v>
      </c>
      <c r="M3286" s="13">
        <f>(StockData[[#This Row],[close]] - StockData[[#This Row],[open]] )/ StockData[[#This Row],[open]]</f>
        <v>-1.3319313003855679E-2</v>
      </c>
      <c r="N3286" s="27">
        <f>IF(StockData[[#This Row],[change%]] &gt; 0.02, 0.9, IF(StockData[[#This Row],[change%]] &lt; -0.02, -0.9, 0))</f>
        <v>0</v>
      </c>
      <c r="O3286" s="27" t="str">
        <f>IF(StockData[[#This Row],[sentiment score]] &gt; 0.5, "Positive", IF(StockData[[#This Row],[sentiment score]] &lt; -0.5, "Negative", "Neutral"))</f>
        <v>Neutral</v>
      </c>
    </row>
    <row r="3287" spans="1:15" x14ac:dyDescent="0.3">
      <c r="A3287" s="1">
        <v>41060</v>
      </c>
      <c r="B3287" s="2">
        <v>30.07</v>
      </c>
      <c r="C3287" s="2">
        <v>30.29</v>
      </c>
      <c r="D3287" s="2">
        <v>28.75</v>
      </c>
      <c r="E3287" s="2">
        <v>29.5</v>
      </c>
      <c r="F3287" s="2">
        <v>1118700</v>
      </c>
      <c r="G3287" s="27" t="str">
        <f>TEXT(StockData[[#This Row],[Date]],"dddd")</f>
        <v>Thursday</v>
      </c>
      <c r="H3287" s="27" t="str">
        <f>TEXT(StockData[[#This Row],[Date]],"mmm yyyy")</f>
        <v>May 2012</v>
      </c>
      <c r="I3287" s="2">
        <f>StockData[[#This Row],[high]] - StockData[[#This Row],[low]]</f>
        <v>1.5399999999999991</v>
      </c>
      <c r="J3287" s="27" t="str">
        <f>IF(StockData[[#This Row],[high]]=_xlfn.MAXIFS(StockData[high],StockData[Date],"&lt;="&amp;StockData[[#This Row],[Date]]),"New High","Repeat")</f>
        <v>Repeat</v>
      </c>
      <c r="K3287" s="27" t="str">
        <f>IF(StockData[[#This Row],[Spread]]&lt;5,"Low",IF(StockData[[#This Row],[Spread]]&lt;=15,"Medium","High"))</f>
        <v>Low</v>
      </c>
      <c r="L3287" s="27" t="str">
        <f>IF(StockData[[#This Row],[Spread]] &gt; AVERAGE(StockData[Spread]) * 1.2, "High", IF(StockData[[#This Row],[Spread]] &lt; AVERAGE(StockData[Spread]) * 0.8, "Low", "Medium"))</f>
        <v>Low</v>
      </c>
      <c r="M3287" s="13">
        <f>(StockData[[#This Row],[close]] - StockData[[#This Row],[open]] )/ StockData[[#This Row],[open]]</f>
        <v>-1.8955769870302636E-2</v>
      </c>
      <c r="N3287" s="27">
        <f>IF(StockData[[#This Row],[change%]] &gt; 0.02, 0.9, IF(StockData[[#This Row],[change%]] &lt; -0.02, -0.9, 0))</f>
        <v>0</v>
      </c>
      <c r="O3287" s="27" t="str">
        <f>IF(StockData[[#This Row],[sentiment score]] &gt; 0.5, "Positive", IF(StockData[[#This Row],[sentiment score]] &lt; -0.5, "Negative", "Neutral"))</f>
        <v>Neutral</v>
      </c>
    </row>
    <row r="3288" spans="1:15" x14ac:dyDescent="0.3">
      <c r="A3288" s="1">
        <v>41059</v>
      </c>
      <c r="B3288" s="2">
        <v>31.08</v>
      </c>
      <c r="C3288" s="2">
        <v>31.42</v>
      </c>
      <c r="D3288" s="2">
        <v>30.24</v>
      </c>
      <c r="E3288" s="2">
        <v>30.41</v>
      </c>
      <c r="F3288" s="2">
        <v>1307200</v>
      </c>
      <c r="G3288" s="27" t="str">
        <f>TEXT(StockData[[#This Row],[Date]],"dddd")</f>
        <v>Wednesday</v>
      </c>
      <c r="H3288" s="27" t="str">
        <f>TEXT(StockData[[#This Row],[Date]],"mmm yyyy")</f>
        <v>May 2012</v>
      </c>
      <c r="I3288" s="2">
        <f>StockData[[#This Row],[high]] - StockData[[#This Row],[low]]</f>
        <v>1.1800000000000033</v>
      </c>
      <c r="J3288" s="27" t="str">
        <f>IF(StockData[[#This Row],[high]]=_xlfn.MAXIFS(StockData[high],StockData[Date],"&lt;="&amp;StockData[[#This Row],[Date]]),"New High","Repeat")</f>
        <v>Repeat</v>
      </c>
      <c r="K3288" s="27" t="str">
        <f>IF(StockData[[#This Row],[Spread]]&lt;5,"Low",IF(StockData[[#This Row],[Spread]]&lt;=15,"Medium","High"))</f>
        <v>Low</v>
      </c>
      <c r="L3288" s="27" t="str">
        <f>IF(StockData[[#This Row],[Spread]] &gt; AVERAGE(StockData[Spread]) * 1.2, "High", IF(StockData[[#This Row],[Spread]] &lt; AVERAGE(StockData[Spread]) * 0.8, "Low", "Medium"))</f>
        <v>Low</v>
      </c>
      <c r="M3288" s="13">
        <f>(StockData[[#This Row],[close]] - StockData[[#This Row],[open]] )/ StockData[[#This Row],[open]]</f>
        <v>-2.1557271557271499E-2</v>
      </c>
      <c r="N3288" s="27">
        <f>IF(StockData[[#This Row],[change%]] &gt; 0.02, 0.9, IF(StockData[[#This Row],[change%]] &lt; -0.02, -0.9, 0))</f>
        <v>-0.9</v>
      </c>
      <c r="O3288" s="27" t="str">
        <f>IF(StockData[[#This Row],[sentiment score]] &gt; 0.5, "Positive", IF(StockData[[#This Row],[sentiment score]] &lt; -0.5, "Negative", "Neutral"))</f>
        <v>Negative</v>
      </c>
    </row>
    <row r="3289" spans="1:15" x14ac:dyDescent="0.3">
      <c r="A3289" s="1">
        <v>41058</v>
      </c>
      <c r="B3289" s="2">
        <v>30.01</v>
      </c>
      <c r="C3289" s="2">
        <v>31.93</v>
      </c>
      <c r="D3289" s="2">
        <v>30.01</v>
      </c>
      <c r="E3289" s="2">
        <v>31.69</v>
      </c>
      <c r="F3289" s="2">
        <v>1650000</v>
      </c>
      <c r="G3289" s="27" t="str">
        <f>TEXT(StockData[[#This Row],[Date]],"dddd")</f>
        <v>Tuesday</v>
      </c>
      <c r="H3289" s="27" t="str">
        <f>TEXT(StockData[[#This Row],[Date]],"mmm yyyy")</f>
        <v>May 2012</v>
      </c>
      <c r="I3289" s="2">
        <f>StockData[[#This Row],[high]] - StockData[[#This Row],[low]]</f>
        <v>1.9199999999999982</v>
      </c>
      <c r="J3289" s="27" t="str">
        <f>IF(StockData[[#This Row],[high]]=_xlfn.MAXIFS(StockData[high],StockData[Date],"&lt;="&amp;StockData[[#This Row],[Date]]),"New High","Repeat")</f>
        <v>Repeat</v>
      </c>
      <c r="K3289" s="27" t="str">
        <f>IF(StockData[[#This Row],[Spread]]&lt;5,"Low",IF(StockData[[#This Row],[Spread]]&lt;=15,"Medium","High"))</f>
        <v>Low</v>
      </c>
      <c r="L3289" s="27" t="str">
        <f>IF(StockData[[#This Row],[Spread]] &gt; AVERAGE(StockData[Spread]) * 1.2, "High", IF(StockData[[#This Row],[Spread]] &lt; AVERAGE(StockData[Spread]) * 0.8, "Low", "Medium"))</f>
        <v>Low</v>
      </c>
      <c r="M3289" s="13">
        <f>(StockData[[#This Row],[close]] - StockData[[#This Row],[open]] )/ StockData[[#This Row],[open]]</f>
        <v>5.5981339553482161E-2</v>
      </c>
      <c r="N3289" s="27">
        <f>IF(StockData[[#This Row],[change%]] &gt; 0.02, 0.9, IF(StockData[[#This Row],[change%]] &lt; -0.02, -0.9, 0))</f>
        <v>0.9</v>
      </c>
      <c r="O3289" s="27" t="str">
        <f>IF(StockData[[#This Row],[sentiment score]] &gt; 0.5, "Positive", IF(StockData[[#This Row],[sentiment score]] &lt; -0.5, "Negative", "Neutral"))</f>
        <v>Positive</v>
      </c>
    </row>
    <row r="3290" spans="1:15" x14ac:dyDescent="0.3">
      <c r="A3290" s="1">
        <v>41054</v>
      </c>
      <c r="B3290" s="2">
        <v>30.16</v>
      </c>
      <c r="C3290" s="2">
        <v>30.407599999999999</v>
      </c>
      <c r="D3290" s="2">
        <v>29.2</v>
      </c>
      <c r="E3290" s="2">
        <v>29.81</v>
      </c>
      <c r="F3290" s="2">
        <v>757000</v>
      </c>
      <c r="G3290" s="27" t="str">
        <f>TEXT(StockData[[#This Row],[Date]],"dddd")</f>
        <v>Friday</v>
      </c>
      <c r="H3290" s="27" t="str">
        <f>TEXT(StockData[[#This Row],[Date]],"mmm yyyy")</f>
        <v>May 2012</v>
      </c>
      <c r="I3290" s="2">
        <f>StockData[[#This Row],[high]] - StockData[[#This Row],[low]]</f>
        <v>1.2075999999999993</v>
      </c>
      <c r="J3290" s="27" t="str">
        <f>IF(StockData[[#This Row],[high]]=_xlfn.MAXIFS(StockData[high],StockData[Date],"&lt;="&amp;StockData[[#This Row],[Date]]),"New High","Repeat")</f>
        <v>Repeat</v>
      </c>
      <c r="K3290" s="27" t="str">
        <f>IF(StockData[[#This Row],[Spread]]&lt;5,"Low",IF(StockData[[#This Row],[Spread]]&lt;=15,"Medium","High"))</f>
        <v>Low</v>
      </c>
      <c r="L3290" s="27" t="str">
        <f>IF(StockData[[#This Row],[Spread]] &gt; AVERAGE(StockData[Spread]) * 1.2, "High", IF(StockData[[#This Row],[Spread]] &lt; AVERAGE(StockData[Spread]) * 0.8, "Low", "Medium"))</f>
        <v>Low</v>
      </c>
      <c r="M3290" s="13">
        <f>(StockData[[#This Row],[close]] - StockData[[#This Row],[open]] )/ StockData[[#This Row],[open]]</f>
        <v>-1.1604774535809066E-2</v>
      </c>
      <c r="N3290" s="27">
        <f>IF(StockData[[#This Row],[change%]] &gt; 0.02, 0.9, IF(StockData[[#This Row],[change%]] &lt; -0.02, -0.9, 0))</f>
        <v>0</v>
      </c>
      <c r="O3290" s="27" t="str">
        <f>IF(StockData[[#This Row],[sentiment score]] &gt; 0.5, "Positive", IF(StockData[[#This Row],[sentiment score]] &lt; -0.5, "Negative", "Neutral"))</f>
        <v>Neutral</v>
      </c>
    </row>
    <row r="3291" spans="1:15" x14ac:dyDescent="0.3">
      <c r="A3291" s="1">
        <v>41053</v>
      </c>
      <c r="B3291" s="2">
        <v>31.25</v>
      </c>
      <c r="C3291" s="2">
        <v>31.25</v>
      </c>
      <c r="D3291" s="2">
        <v>29.69</v>
      </c>
      <c r="E3291" s="2">
        <v>30.32</v>
      </c>
      <c r="F3291" s="2">
        <v>1075600</v>
      </c>
      <c r="G3291" s="27" t="str">
        <f>TEXT(StockData[[#This Row],[Date]],"dddd")</f>
        <v>Thursday</v>
      </c>
      <c r="H3291" s="27" t="str">
        <f>TEXT(StockData[[#This Row],[Date]],"mmm yyyy")</f>
        <v>May 2012</v>
      </c>
      <c r="I3291" s="2">
        <f>StockData[[#This Row],[high]] - StockData[[#This Row],[low]]</f>
        <v>1.5599999999999987</v>
      </c>
      <c r="J3291" s="27" t="str">
        <f>IF(StockData[[#This Row],[high]]=_xlfn.MAXIFS(StockData[high],StockData[Date],"&lt;="&amp;StockData[[#This Row],[Date]]),"New High","Repeat")</f>
        <v>Repeat</v>
      </c>
      <c r="K3291" s="27" t="str">
        <f>IF(StockData[[#This Row],[Spread]]&lt;5,"Low",IF(StockData[[#This Row],[Spread]]&lt;=15,"Medium","High"))</f>
        <v>Low</v>
      </c>
      <c r="L3291" s="27" t="str">
        <f>IF(StockData[[#This Row],[Spread]] &gt; AVERAGE(StockData[Spread]) * 1.2, "High", IF(StockData[[#This Row],[Spread]] &lt; AVERAGE(StockData[Spread]) * 0.8, "Low", "Medium"))</f>
        <v>Low</v>
      </c>
      <c r="M3291" s="13">
        <f>(StockData[[#This Row],[close]] - StockData[[#This Row],[open]] )/ StockData[[#This Row],[open]]</f>
        <v>-2.9759999999999991E-2</v>
      </c>
      <c r="N3291" s="27">
        <f>IF(StockData[[#This Row],[change%]] &gt; 0.02, 0.9, IF(StockData[[#This Row],[change%]] &lt; -0.02, -0.9, 0))</f>
        <v>-0.9</v>
      </c>
      <c r="O3291" s="27" t="str">
        <f>IF(StockData[[#This Row],[sentiment score]] &gt; 0.5, "Positive", IF(StockData[[#This Row],[sentiment score]] &lt; -0.5, "Negative", "Neutral"))</f>
        <v>Negative</v>
      </c>
    </row>
    <row r="3292" spans="1:15" x14ac:dyDescent="0.3">
      <c r="A3292" s="1">
        <v>41052</v>
      </c>
      <c r="B3292" s="2">
        <v>30.56</v>
      </c>
      <c r="C3292" s="2">
        <v>31.05</v>
      </c>
      <c r="D3292" s="2">
        <v>29.5</v>
      </c>
      <c r="E3292" s="2">
        <v>31.02</v>
      </c>
      <c r="F3292" s="2">
        <v>1220400</v>
      </c>
      <c r="G3292" s="27" t="str">
        <f>TEXT(StockData[[#This Row],[Date]],"dddd")</f>
        <v>Wednesday</v>
      </c>
      <c r="H3292" s="27" t="str">
        <f>TEXT(StockData[[#This Row],[Date]],"mmm yyyy")</f>
        <v>May 2012</v>
      </c>
      <c r="I3292" s="2">
        <f>StockData[[#This Row],[high]] - StockData[[#This Row],[low]]</f>
        <v>1.5500000000000007</v>
      </c>
      <c r="J3292" s="27" t="str">
        <f>IF(StockData[[#This Row],[high]]=_xlfn.MAXIFS(StockData[high],StockData[Date],"&lt;="&amp;StockData[[#This Row],[Date]]),"New High","Repeat")</f>
        <v>Repeat</v>
      </c>
      <c r="K3292" s="27" t="str">
        <f>IF(StockData[[#This Row],[Spread]]&lt;5,"Low",IF(StockData[[#This Row],[Spread]]&lt;=15,"Medium","High"))</f>
        <v>Low</v>
      </c>
      <c r="L3292" s="27" t="str">
        <f>IF(StockData[[#This Row],[Spread]] &gt; AVERAGE(StockData[Spread]) * 1.2, "High", IF(StockData[[#This Row],[Spread]] &lt; AVERAGE(StockData[Spread]) * 0.8, "Low", "Medium"))</f>
        <v>Low</v>
      </c>
      <c r="M3292" s="13">
        <f>(StockData[[#This Row],[close]] - StockData[[#This Row],[open]] )/ StockData[[#This Row],[open]]</f>
        <v>1.5052356020942436E-2</v>
      </c>
      <c r="N3292" s="27">
        <f>IF(StockData[[#This Row],[change%]] &gt; 0.02, 0.9, IF(StockData[[#This Row],[change%]] &lt; -0.02, -0.9, 0))</f>
        <v>0</v>
      </c>
      <c r="O3292" s="27" t="str">
        <f>IF(StockData[[#This Row],[sentiment score]] &gt; 0.5, "Positive", IF(StockData[[#This Row],[sentiment score]] &lt; -0.5, "Negative", "Neutral"))</f>
        <v>Neutral</v>
      </c>
    </row>
    <row r="3293" spans="1:15" x14ac:dyDescent="0.3">
      <c r="A3293" s="1">
        <v>41051</v>
      </c>
      <c r="B3293" s="2">
        <v>30.1</v>
      </c>
      <c r="C3293" s="2">
        <v>31.34</v>
      </c>
      <c r="D3293" s="2">
        <v>30</v>
      </c>
      <c r="E3293" s="2">
        <v>30.79</v>
      </c>
      <c r="F3293" s="2">
        <v>2366200</v>
      </c>
      <c r="G3293" s="27" t="str">
        <f>TEXT(StockData[[#This Row],[Date]],"dddd")</f>
        <v>Tuesday</v>
      </c>
      <c r="H3293" s="27" t="str">
        <f>TEXT(StockData[[#This Row],[Date]],"mmm yyyy")</f>
        <v>May 2012</v>
      </c>
      <c r="I3293" s="2">
        <f>StockData[[#This Row],[high]] - StockData[[#This Row],[low]]</f>
        <v>1.3399999999999999</v>
      </c>
      <c r="J3293" s="27" t="str">
        <f>IF(StockData[[#This Row],[high]]=_xlfn.MAXIFS(StockData[high],StockData[Date],"&lt;="&amp;StockData[[#This Row],[Date]]),"New High","Repeat")</f>
        <v>Repeat</v>
      </c>
      <c r="K3293" s="27" t="str">
        <f>IF(StockData[[#This Row],[Spread]]&lt;5,"Low",IF(StockData[[#This Row],[Spread]]&lt;=15,"Medium","High"))</f>
        <v>Low</v>
      </c>
      <c r="L3293" s="27" t="str">
        <f>IF(StockData[[#This Row],[Spread]] &gt; AVERAGE(StockData[Spread]) * 1.2, "High", IF(StockData[[#This Row],[Spread]] &lt; AVERAGE(StockData[Spread]) * 0.8, "Low", "Medium"))</f>
        <v>Low</v>
      </c>
      <c r="M3293" s="13">
        <f>(StockData[[#This Row],[close]] - StockData[[#This Row],[open]] )/ StockData[[#This Row],[open]]</f>
        <v>2.2923588039867032E-2</v>
      </c>
      <c r="N3293" s="27">
        <f>IF(StockData[[#This Row],[change%]] &gt; 0.02, 0.9, IF(StockData[[#This Row],[change%]] &lt; -0.02, -0.9, 0))</f>
        <v>0.9</v>
      </c>
      <c r="O3293" s="27" t="str">
        <f>IF(StockData[[#This Row],[sentiment score]] &gt; 0.5, "Positive", IF(StockData[[#This Row],[sentiment score]] &lt; -0.5, "Negative", "Neutral"))</f>
        <v>Positive</v>
      </c>
    </row>
    <row r="3294" spans="1:15" x14ac:dyDescent="0.3">
      <c r="A3294" s="1">
        <v>41050</v>
      </c>
      <c r="B3294" s="2">
        <v>27.58</v>
      </c>
      <c r="C3294" s="2">
        <v>29.26</v>
      </c>
      <c r="D3294" s="2">
        <v>27.12</v>
      </c>
      <c r="E3294" s="2">
        <v>28.77</v>
      </c>
      <c r="F3294" s="2">
        <v>1475200</v>
      </c>
      <c r="G3294" s="27" t="str">
        <f>TEXT(StockData[[#This Row],[Date]],"dddd")</f>
        <v>Monday</v>
      </c>
      <c r="H3294" s="27" t="str">
        <f>TEXT(StockData[[#This Row],[Date]],"mmm yyyy")</f>
        <v>May 2012</v>
      </c>
      <c r="I3294" s="2">
        <f>StockData[[#This Row],[high]] - StockData[[#This Row],[low]]</f>
        <v>2.1400000000000006</v>
      </c>
      <c r="J3294" s="27" t="str">
        <f>IF(StockData[[#This Row],[high]]=_xlfn.MAXIFS(StockData[high],StockData[Date],"&lt;="&amp;StockData[[#This Row],[Date]]),"New High","Repeat")</f>
        <v>Repeat</v>
      </c>
      <c r="K3294" s="27" t="str">
        <f>IF(StockData[[#This Row],[Spread]]&lt;5,"Low",IF(StockData[[#This Row],[Spread]]&lt;=15,"Medium","High"))</f>
        <v>Low</v>
      </c>
      <c r="L3294" s="27" t="str">
        <f>IF(StockData[[#This Row],[Spread]] &gt; AVERAGE(StockData[Spread]) * 1.2, "High", IF(StockData[[#This Row],[Spread]] &lt; AVERAGE(StockData[Spread]) * 0.8, "Low", "Medium"))</f>
        <v>Low</v>
      </c>
      <c r="M3294" s="13">
        <f>(StockData[[#This Row],[close]] - StockData[[#This Row],[open]] )/ StockData[[#This Row],[open]]</f>
        <v>4.3147208121827457E-2</v>
      </c>
      <c r="N3294" s="27">
        <f>IF(StockData[[#This Row],[change%]] &gt; 0.02, 0.9, IF(StockData[[#This Row],[change%]] &lt; -0.02, -0.9, 0))</f>
        <v>0.9</v>
      </c>
      <c r="O3294" s="27" t="str">
        <f>IF(StockData[[#This Row],[sentiment score]] &gt; 0.5, "Positive", IF(StockData[[#This Row],[sentiment score]] &lt; -0.5, "Negative", "Neutral"))</f>
        <v>Positive</v>
      </c>
    </row>
    <row r="3295" spans="1:15" x14ac:dyDescent="0.3">
      <c r="A3295" s="1">
        <v>41047</v>
      </c>
      <c r="B3295" s="2">
        <v>28.37</v>
      </c>
      <c r="C3295" s="2">
        <v>28.46</v>
      </c>
      <c r="D3295" s="2">
        <v>26.83</v>
      </c>
      <c r="E3295" s="2">
        <v>27.56</v>
      </c>
      <c r="F3295" s="2">
        <v>1616500</v>
      </c>
      <c r="G3295" s="27" t="str">
        <f>TEXT(StockData[[#This Row],[Date]],"dddd")</f>
        <v>Friday</v>
      </c>
      <c r="H3295" s="27" t="str">
        <f>TEXT(StockData[[#This Row],[Date]],"mmm yyyy")</f>
        <v>May 2012</v>
      </c>
      <c r="I3295" s="2">
        <f>StockData[[#This Row],[high]] - StockData[[#This Row],[low]]</f>
        <v>1.6300000000000026</v>
      </c>
      <c r="J3295" s="27" t="str">
        <f>IF(StockData[[#This Row],[high]]=_xlfn.MAXIFS(StockData[high],StockData[Date],"&lt;="&amp;StockData[[#This Row],[Date]]),"New High","Repeat")</f>
        <v>Repeat</v>
      </c>
      <c r="K3295" s="27" t="str">
        <f>IF(StockData[[#This Row],[Spread]]&lt;5,"Low",IF(StockData[[#This Row],[Spread]]&lt;=15,"Medium","High"))</f>
        <v>Low</v>
      </c>
      <c r="L3295" s="27" t="str">
        <f>IF(StockData[[#This Row],[Spread]] &gt; AVERAGE(StockData[Spread]) * 1.2, "High", IF(StockData[[#This Row],[Spread]] &lt; AVERAGE(StockData[Spread]) * 0.8, "Low", "Medium"))</f>
        <v>Low</v>
      </c>
      <c r="M3295" s="13">
        <f>(StockData[[#This Row],[close]] - StockData[[#This Row],[open]] )/ StockData[[#This Row],[open]]</f>
        <v>-2.8551286570320841E-2</v>
      </c>
      <c r="N3295" s="27">
        <f>IF(StockData[[#This Row],[change%]] &gt; 0.02, 0.9, IF(StockData[[#This Row],[change%]] &lt; -0.02, -0.9, 0))</f>
        <v>-0.9</v>
      </c>
      <c r="O3295" s="27" t="str">
        <f>IF(StockData[[#This Row],[sentiment score]] &gt; 0.5, "Positive", IF(StockData[[#This Row],[sentiment score]] &lt; -0.5, "Negative", "Neutral"))</f>
        <v>Negative</v>
      </c>
    </row>
    <row r="3296" spans="1:15" x14ac:dyDescent="0.3">
      <c r="A3296" s="1">
        <v>41046</v>
      </c>
      <c r="B3296" s="2">
        <v>29.3</v>
      </c>
      <c r="C3296" s="2">
        <v>29.79</v>
      </c>
      <c r="D3296" s="2">
        <v>28.24</v>
      </c>
      <c r="E3296" s="2">
        <v>28.57</v>
      </c>
      <c r="F3296" s="2">
        <v>1149000</v>
      </c>
      <c r="G3296" s="27" t="str">
        <f>TEXT(StockData[[#This Row],[Date]],"dddd")</f>
        <v>Thursday</v>
      </c>
      <c r="H3296" s="27" t="str">
        <f>TEXT(StockData[[#This Row],[Date]],"mmm yyyy")</f>
        <v>May 2012</v>
      </c>
      <c r="I3296" s="2">
        <f>StockData[[#This Row],[high]] - StockData[[#This Row],[low]]</f>
        <v>1.5500000000000007</v>
      </c>
      <c r="J3296" s="27" t="str">
        <f>IF(StockData[[#This Row],[high]]=_xlfn.MAXIFS(StockData[high],StockData[Date],"&lt;="&amp;StockData[[#This Row],[Date]]),"New High","Repeat")</f>
        <v>Repeat</v>
      </c>
      <c r="K3296" s="27" t="str">
        <f>IF(StockData[[#This Row],[Spread]]&lt;5,"Low",IF(StockData[[#This Row],[Spread]]&lt;=15,"Medium","High"))</f>
        <v>Low</v>
      </c>
      <c r="L3296" s="27" t="str">
        <f>IF(StockData[[#This Row],[Spread]] &gt; AVERAGE(StockData[Spread]) * 1.2, "High", IF(StockData[[#This Row],[Spread]] &lt; AVERAGE(StockData[Spread]) * 0.8, "Low", "Medium"))</f>
        <v>Low</v>
      </c>
      <c r="M3296" s="13">
        <f>(StockData[[#This Row],[close]] - StockData[[#This Row],[open]] )/ StockData[[#This Row],[open]]</f>
        <v>-2.4914675767918101E-2</v>
      </c>
      <c r="N3296" s="27">
        <f>IF(StockData[[#This Row],[change%]] &gt; 0.02, 0.9, IF(StockData[[#This Row],[change%]] &lt; -0.02, -0.9, 0))</f>
        <v>-0.9</v>
      </c>
      <c r="O3296" s="27" t="str">
        <f>IF(StockData[[#This Row],[sentiment score]] &gt; 0.5, "Positive", IF(StockData[[#This Row],[sentiment score]] &lt; -0.5, "Negative", "Neutral"))</f>
        <v>Negative</v>
      </c>
    </row>
    <row r="3297" spans="1:15" x14ac:dyDescent="0.3">
      <c r="A3297" s="1">
        <v>41045</v>
      </c>
      <c r="B3297" s="2">
        <v>29.58</v>
      </c>
      <c r="C3297" s="2">
        <v>30.18</v>
      </c>
      <c r="D3297" s="2">
        <v>28.88</v>
      </c>
      <c r="E3297" s="2">
        <v>29.18</v>
      </c>
      <c r="F3297" s="2">
        <v>1257100</v>
      </c>
      <c r="G3297" s="27" t="str">
        <f>TEXT(StockData[[#This Row],[Date]],"dddd")</f>
        <v>Wednesday</v>
      </c>
      <c r="H3297" s="27" t="str">
        <f>TEXT(StockData[[#This Row],[Date]],"mmm yyyy")</f>
        <v>May 2012</v>
      </c>
      <c r="I3297" s="2">
        <f>StockData[[#This Row],[high]] - StockData[[#This Row],[low]]</f>
        <v>1.3000000000000007</v>
      </c>
      <c r="J3297" s="27" t="str">
        <f>IF(StockData[[#This Row],[high]]=_xlfn.MAXIFS(StockData[high],StockData[Date],"&lt;="&amp;StockData[[#This Row],[Date]]),"New High","Repeat")</f>
        <v>Repeat</v>
      </c>
      <c r="K3297" s="27" t="str">
        <f>IF(StockData[[#This Row],[Spread]]&lt;5,"Low",IF(StockData[[#This Row],[Spread]]&lt;=15,"Medium","High"))</f>
        <v>Low</v>
      </c>
      <c r="L3297" s="27" t="str">
        <f>IF(StockData[[#This Row],[Spread]] &gt; AVERAGE(StockData[Spread]) * 1.2, "High", IF(StockData[[#This Row],[Spread]] &lt; AVERAGE(StockData[Spread]) * 0.8, "Low", "Medium"))</f>
        <v>Low</v>
      </c>
      <c r="M3297" s="13">
        <f>(StockData[[#This Row],[close]] - StockData[[#This Row],[open]] )/ StockData[[#This Row],[open]]</f>
        <v>-1.3522650439486092E-2</v>
      </c>
      <c r="N3297" s="27">
        <f>IF(StockData[[#This Row],[change%]] &gt; 0.02, 0.9, IF(StockData[[#This Row],[change%]] &lt; -0.02, -0.9, 0))</f>
        <v>0</v>
      </c>
      <c r="O3297" s="27" t="str">
        <f>IF(StockData[[#This Row],[sentiment score]] &gt; 0.5, "Positive", IF(StockData[[#This Row],[sentiment score]] &lt; -0.5, "Negative", "Neutral"))</f>
        <v>Neutral</v>
      </c>
    </row>
    <row r="3298" spans="1:15" x14ac:dyDescent="0.3">
      <c r="A3298" s="1">
        <v>41044</v>
      </c>
      <c r="B3298" s="2">
        <v>30.26</v>
      </c>
      <c r="C3298" s="2">
        <v>30.96</v>
      </c>
      <c r="D3298" s="2">
        <v>29.22</v>
      </c>
      <c r="E3298" s="2">
        <v>29.43</v>
      </c>
      <c r="F3298" s="2">
        <v>1585700</v>
      </c>
      <c r="G3298" s="27" t="str">
        <f>TEXT(StockData[[#This Row],[Date]],"dddd")</f>
        <v>Tuesday</v>
      </c>
      <c r="H3298" s="27" t="str">
        <f>TEXT(StockData[[#This Row],[Date]],"mmm yyyy")</f>
        <v>May 2012</v>
      </c>
      <c r="I3298" s="2">
        <f>StockData[[#This Row],[high]] - StockData[[#This Row],[low]]</f>
        <v>1.740000000000002</v>
      </c>
      <c r="J3298" s="27" t="str">
        <f>IF(StockData[[#This Row],[high]]=_xlfn.MAXIFS(StockData[high],StockData[Date],"&lt;="&amp;StockData[[#This Row],[Date]]),"New High","Repeat")</f>
        <v>Repeat</v>
      </c>
      <c r="K3298" s="27" t="str">
        <f>IF(StockData[[#This Row],[Spread]]&lt;5,"Low",IF(StockData[[#This Row],[Spread]]&lt;=15,"Medium","High"))</f>
        <v>Low</v>
      </c>
      <c r="L3298" s="27" t="str">
        <f>IF(StockData[[#This Row],[Spread]] &gt; AVERAGE(StockData[Spread]) * 1.2, "High", IF(StockData[[#This Row],[Spread]] &lt; AVERAGE(StockData[Spread]) * 0.8, "Low", "Medium"))</f>
        <v>Low</v>
      </c>
      <c r="M3298" s="13">
        <f>(StockData[[#This Row],[close]] - StockData[[#This Row],[open]] )/ StockData[[#This Row],[open]]</f>
        <v>-2.7428949107733039E-2</v>
      </c>
      <c r="N3298" s="27">
        <f>IF(StockData[[#This Row],[change%]] &gt; 0.02, 0.9, IF(StockData[[#This Row],[change%]] &lt; -0.02, -0.9, 0))</f>
        <v>-0.9</v>
      </c>
      <c r="O3298" s="27" t="str">
        <f>IF(StockData[[#This Row],[sentiment score]] &gt; 0.5, "Positive", IF(StockData[[#This Row],[sentiment score]] &lt; -0.5, "Negative", "Neutral"))</f>
        <v>Negative</v>
      </c>
    </row>
    <row r="3299" spans="1:15" x14ac:dyDescent="0.3">
      <c r="A3299" s="1">
        <v>41043</v>
      </c>
      <c r="B3299" s="2">
        <v>31.92</v>
      </c>
      <c r="C3299" s="2">
        <v>32.130000000000003</v>
      </c>
      <c r="D3299" s="2">
        <v>30.05</v>
      </c>
      <c r="E3299" s="2">
        <v>30.06</v>
      </c>
      <c r="F3299" s="2">
        <v>1380900</v>
      </c>
      <c r="G3299" s="27" t="str">
        <f>TEXT(StockData[[#This Row],[Date]],"dddd")</f>
        <v>Monday</v>
      </c>
      <c r="H3299" s="27" t="str">
        <f>TEXT(StockData[[#This Row],[Date]],"mmm yyyy")</f>
        <v>May 2012</v>
      </c>
      <c r="I3299" s="2">
        <f>StockData[[#This Row],[high]] - StockData[[#This Row],[low]]</f>
        <v>2.0800000000000018</v>
      </c>
      <c r="J3299" s="27" t="str">
        <f>IF(StockData[[#This Row],[high]]=_xlfn.MAXIFS(StockData[high],StockData[Date],"&lt;="&amp;StockData[[#This Row],[Date]]),"New High","Repeat")</f>
        <v>Repeat</v>
      </c>
      <c r="K3299" s="27" t="str">
        <f>IF(StockData[[#This Row],[Spread]]&lt;5,"Low",IF(StockData[[#This Row],[Spread]]&lt;=15,"Medium","High"))</f>
        <v>Low</v>
      </c>
      <c r="L3299" s="27" t="str">
        <f>IF(StockData[[#This Row],[Spread]] &gt; AVERAGE(StockData[Spread]) * 1.2, "High", IF(StockData[[#This Row],[Spread]] &lt; AVERAGE(StockData[Spread]) * 0.8, "Low", "Medium"))</f>
        <v>Low</v>
      </c>
      <c r="M3299" s="13">
        <f>(StockData[[#This Row],[close]] - StockData[[#This Row],[open]] )/ StockData[[#This Row],[open]]</f>
        <v>-5.827067669172941E-2</v>
      </c>
      <c r="N3299" s="27">
        <f>IF(StockData[[#This Row],[change%]] &gt; 0.02, 0.9, IF(StockData[[#This Row],[change%]] &lt; -0.02, -0.9, 0))</f>
        <v>-0.9</v>
      </c>
      <c r="O3299" s="27" t="str">
        <f>IF(StockData[[#This Row],[sentiment score]] &gt; 0.5, "Positive", IF(StockData[[#This Row],[sentiment score]] &lt; -0.5, "Negative", "Neutral"))</f>
        <v>Negative</v>
      </c>
    </row>
    <row r="3300" spans="1:15" x14ac:dyDescent="0.3">
      <c r="A3300" s="1">
        <v>41040</v>
      </c>
      <c r="B3300" s="2">
        <v>32.49</v>
      </c>
      <c r="C3300" s="2">
        <v>33.44</v>
      </c>
      <c r="D3300" s="2">
        <v>32.159999999999997</v>
      </c>
      <c r="E3300" s="2">
        <v>32.25</v>
      </c>
      <c r="F3300" s="2">
        <v>1221300</v>
      </c>
      <c r="G3300" s="27" t="str">
        <f>TEXT(StockData[[#This Row],[Date]],"dddd")</f>
        <v>Friday</v>
      </c>
      <c r="H3300" s="27" t="str">
        <f>TEXT(StockData[[#This Row],[Date]],"mmm yyyy")</f>
        <v>May 2012</v>
      </c>
      <c r="I3300" s="2">
        <f>StockData[[#This Row],[high]] - StockData[[#This Row],[low]]</f>
        <v>1.2800000000000011</v>
      </c>
      <c r="J3300" s="27" t="str">
        <f>IF(StockData[[#This Row],[high]]=_xlfn.MAXIFS(StockData[high],StockData[Date],"&lt;="&amp;StockData[[#This Row],[Date]]),"New High","Repeat")</f>
        <v>Repeat</v>
      </c>
      <c r="K3300" s="27" t="str">
        <f>IF(StockData[[#This Row],[Spread]]&lt;5,"Low",IF(StockData[[#This Row],[Spread]]&lt;=15,"Medium","High"))</f>
        <v>Low</v>
      </c>
      <c r="L3300" s="27" t="str">
        <f>IF(StockData[[#This Row],[Spread]] &gt; AVERAGE(StockData[Spread]) * 1.2, "High", IF(StockData[[#This Row],[Spread]] &lt; AVERAGE(StockData[Spread]) * 0.8, "Low", "Medium"))</f>
        <v>Low</v>
      </c>
      <c r="M3300" s="13">
        <f>(StockData[[#This Row],[close]] - StockData[[#This Row],[open]] )/ StockData[[#This Row],[open]]</f>
        <v>-7.3868882733149266E-3</v>
      </c>
      <c r="N3300" s="27">
        <f>IF(StockData[[#This Row],[change%]] &gt; 0.02, 0.9, IF(StockData[[#This Row],[change%]] &lt; -0.02, -0.9, 0))</f>
        <v>0</v>
      </c>
      <c r="O3300" s="27" t="str">
        <f>IF(StockData[[#This Row],[sentiment score]] &gt; 0.5, "Positive", IF(StockData[[#This Row],[sentiment score]] &lt; -0.5, "Negative", "Neutral"))</f>
        <v>Neutral</v>
      </c>
    </row>
    <row r="3301" spans="1:15" x14ac:dyDescent="0.3">
      <c r="A3301" s="1">
        <v>41039</v>
      </c>
      <c r="B3301" s="2">
        <v>32.97</v>
      </c>
      <c r="C3301" s="2">
        <v>34.68</v>
      </c>
      <c r="D3301" s="2">
        <v>32.4</v>
      </c>
      <c r="E3301" s="2">
        <v>32.96</v>
      </c>
      <c r="F3301" s="2">
        <v>5556300</v>
      </c>
      <c r="G3301" s="27" t="str">
        <f>TEXT(StockData[[#This Row],[Date]],"dddd")</f>
        <v>Thursday</v>
      </c>
      <c r="H3301" s="27" t="str">
        <f>TEXT(StockData[[#This Row],[Date]],"mmm yyyy")</f>
        <v>May 2012</v>
      </c>
      <c r="I3301" s="2">
        <f>StockData[[#This Row],[high]] - StockData[[#This Row],[low]]</f>
        <v>2.2800000000000011</v>
      </c>
      <c r="J3301" s="27" t="str">
        <f>IF(StockData[[#This Row],[high]]=_xlfn.MAXIFS(StockData[high],StockData[Date],"&lt;="&amp;StockData[[#This Row],[Date]]),"New High","Repeat")</f>
        <v>Repeat</v>
      </c>
      <c r="K3301" s="27" t="str">
        <f>IF(StockData[[#This Row],[Spread]]&lt;5,"Low",IF(StockData[[#This Row],[Spread]]&lt;=15,"Medium","High"))</f>
        <v>Low</v>
      </c>
      <c r="L3301" s="27" t="str">
        <f>IF(StockData[[#This Row],[Spread]] &gt; AVERAGE(StockData[Spread]) * 1.2, "High", IF(StockData[[#This Row],[Spread]] &lt; AVERAGE(StockData[Spread]) * 0.8, "Low", "Medium"))</f>
        <v>Low</v>
      </c>
      <c r="M3301" s="13">
        <f>(StockData[[#This Row],[close]] - StockData[[#This Row],[open]] )/ StockData[[#This Row],[open]]</f>
        <v>-3.033060357900519E-4</v>
      </c>
      <c r="N3301" s="27">
        <f>IF(StockData[[#This Row],[change%]] &gt; 0.02, 0.9, IF(StockData[[#This Row],[change%]] &lt; -0.02, -0.9, 0))</f>
        <v>0</v>
      </c>
      <c r="O3301" s="27" t="str">
        <f>IF(StockData[[#This Row],[sentiment score]] &gt; 0.5, "Positive", IF(StockData[[#This Row],[sentiment score]] &lt; -0.5, "Negative", "Neutral"))</f>
        <v>Neutral</v>
      </c>
    </row>
    <row r="3302" spans="1:15" x14ac:dyDescent="0.3">
      <c r="A3302" s="1">
        <v>41038</v>
      </c>
      <c r="B3302" s="2">
        <v>30.3</v>
      </c>
      <c r="C3302" s="2">
        <v>30.77</v>
      </c>
      <c r="D3302" s="2">
        <v>29.76</v>
      </c>
      <c r="E3302" s="2">
        <v>30.06</v>
      </c>
      <c r="F3302" s="2">
        <v>1947900</v>
      </c>
      <c r="G3302" s="27" t="str">
        <f>TEXT(StockData[[#This Row],[Date]],"dddd")</f>
        <v>Wednesday</v>
      </c>
      <c r="H3302" s="27" t="str">
        <f>TEXT(StockData[[#This Row],[Date]],"mmm yyyy")</f>
        <v>May 2012</v>
      </c>
      <c r="I3302" s="2">
        <f>StockData[[#This Row],[high]] - StockData[[#This Row],[low]]</f>
        <v>1.009999999999998</v>
      </c>
      <c r="J3302" s="27" t="str">
        <f>IF(StockData[[#This Row],[high]]=_xlfn.MAXIFS(StockData[high],StockData[Date],"&lt;="&amp;StockData[[#This Row],[Date]]),"New High","Repeat")</f>
        <v>Repeat</v>
      </c>
      <c r="K3302" s="27" t="str">
        <f>IF(StockData[[#This Row],[Spread]]&lt;5,"Low",IF(StockData[[#This Row],[Spread]]&lt;=15,"Medium","High"))</f>
        <v>Low</v>
      </c>
      <c r="L3302" s="27" t="str">
        <f>IF(StockData[[#This Row],[Spread]] &gt; AVERAGE(StockData[Spread]) * 1.2, "High", IF(StockData[[#This Row],[Spread]] &lt; AVERAGE(StockData[Spread]) * 0.8, "Low", "Medium"))</f>
        <v>Low</v>
      </c>
      <c r="M3302" s="13">
        <f>(StockData[[#This Row],[close]] - StockData[[#This Row],[open]] )/ StockData[[#This Row],[open]]</f>
        <v>-7.9207920792079868E-3</v>
      </c>
      <c r="N3302" s="27">
        <f>IF(StockData[[#This Row],[change%]] &gt; 0.02, 0.9, IF(StockData[[#This Row],[change%]] &lt; -0.02, -0.9, 0))</f>
        <v>0</v>
      </c>
      <c r="O3302" s="27" t="str">
        <f>IF(StockData[[#This Row],[sentiment score]] &gt; 0.5, "Positive", IF(StockData[[#This Row],[sentiment score]] &lt; -0.5, "Negative", "Neutral"))</f>
        <v>Neutral</v>
      </c>
    </row>
    <row r="3303" spans="1:15" x14ac:dyDescent="0.3">
      <c r="A3303" s="1">
        <v>41037</v>
      </c>
      <c r="B3303" s="2">
        <v>32.5</v>
      </c>
      <c r="C3303" s="2">
        <v>32.728099999999998</v>
      </c>
      <c r="D3303" s="2">
        <v>29.37</v>
      </c>
      <c r="E3303" s="2">
        <v>30.19</v>
      </c>
      <c r="F3303" s="2">
        <v>3097200</v>
      </c>
      <c r="G3303" s="27" t="str">
        <f>TEXT(StockData[[#This Row],[Date]],"dddd")</f>
        <v>Tuesday</v>
      </c>
      <c r="H3303" s="27" t="str">
        <f>TEXT(StockData[[#This Row],[Date]],"mmm yyyy")</f>
        <v>May 2012</v>
      </c>
      <c r="I3303" s="2">
        <f>StockData[[#This Row],[high]] - StockData[[#This Row],[low]]</f>
        <v>3.3580999999999968</v>
      </c>
      <c r="J3303" s="27" t="str">
        <f>IF(StockData[[#This Row],[high]]=_xlfn.MAXIFS(StockData[high],StockData[Date],"&lt;="&amp;StockData[[#This Row],[Date]]),"New High","Repeat")</f>
        <v>Repeat</v>
      </c>
      <c r="K3303" s="27" t="str">
        <f>IF(StockData[[#This Row],[Spread]]&lt;5,"Low",IF(StockData[[#This Row],[Spread]]&lt;=15,"Medium","High"))</f>
        <v>Low</v>
      </c>
      <c r="L3303" s="27" t="str">
        <f>IF(StockData[[#This Row],[Spread]] &gt; AVERAGE(StockData[Spread]) * 1.2, "High", IF(StockData[[#This Row],[Spread]] &lt; AVERAGE(StockData[Spread]) * 0.8, "Low", "Medium"))</f>
        <v>Low</v>
      </c>
      <c r="M3303" s="13">
        <f>(StockData[[#This Row],[close]] - StockData[[#This Row],[open]] )/ StockData[[#This Row],[open]]</f>
        <v>-7.1076923076923038E-2</v>
      </c>
      <c r="N3303" s="27">
        <f>IF(StockData[[#This Row],[change%]] &gt; 0.02, 0.9, IF(StockData[[#This Row],[change%]] &lt; -0.02, -0.9, 0))</f>
        <v>-0.9</v>
      </c>
      <c r="O3303" s="27" t="str">
        <f>IF(StockData[[#This Row],[sentiment score]] &gt; 0.5, "Positive", IF(StockData[[#This Row],[sentiment score]] &lt; -0.5, "Negative", "Neutral"))</f>
        <v>Negative</v>
      </c>
    </row>
    <row r="3304" spans="1:15" x14ac:dyDescent="0.3">
      <c r="A3304" s="1">
        <v>41036</v>
      </c>
      <c r="B3304" s="2">
        <v>31.96</v>
      </c>
      <c r="C3304" s="2">
        <v>32.58</v>
      </c>
      <c r="D3304" s="2">
        <v>31.61</v>
      </c>
      <c r="E3304" s="2">
        <v>32.47</v>
      </c>
      <c r="F3304" s="2">
        <v>1158000</v>
      </c>
      <c r="G3304" s="27" t="str">
        <f>TEXT(StockData[[#This Row],[Date]],"dddd")</f>
        <v>Monday</v>
      </c>
      <c r="H3304" s="27" t="str">
        <f>TEXT(StockData[[#This Row],[Date]],"mmm yyyy")</f>
        <v>May 2012</v>
      </c>
      <c r="I3304" s="2">
        <f>StockData[[#This Row],[high]] - StockData[[#This Row],[low]]</f>
        <v>0.96999999999999886</v>
      </c>
      <c r="J3304" s="27" t="str">
        <f>IF(StockData[[#This Row],[high]]=_xlfn.MAXIFS(StockData[high],StockData[Date],"&lt;="&amp;StockData[[#This Row],[Date]]),"New High","Repeat")</f>
        <v>Repeat</v>
      </c>
      <c r="K3304" s="27" t="str">
        <f>IF(StockData[[#This Row],[Spread]]&lt;5,"Low",IF(StockData[[#This Row],[Spread]]&lt;=15,"Medium","High"))</f>
        <v>Low</v>
      </c>
      <c r="L3304" s="27" t="str">
        <f>IF(StockData[[#This Row],[Spread]] &gt; AVERAGE(StockData[Spread]) * 1.2, "High", IF(StockData[[#This Row],[Spread]] &lt; AVERAGE(StockData[Spread]) * 0.8, "Low", "Medium"))</f>
        <v>Low</v>
      </c>
      <c r="M3304" s="13">
        <f>(StockData[[#This Row],[close]] - StockData[[#This Row],[open]] )/ StockData[[#This Row],[open]]</f>
        <v>1.5957446808510575E-2</v>
      </c>
      <c r="N3304" s="27">
        <f>IF(StockData[[#This Row],[change%]] &gt; 0.02, 0.9, IF(StockData[[#This Row],[change%]] &lt; -0.02, -0.9, 0))</f>
        <v>0</v>
      </c>
      <c r="O3304" s="27" t="str">
        <f>IF(StockData[[#This Row],[sentiment score]] &gt; 0.5, "Positive", IF(StockData[[#This Row],[sentiment score]] &lt; -0.5, "Negative", "Neutral"))</f>
        <v>Neutral</v>
      </c>
    </row>
    <row r="3305" spans="1:15" x14ac:dyDescent="0.3">
      <c r="A3305" s="1">
        <v>41033</v>
      </c>
      <c r="B3305" s="2">
        <v>32.200000000000003</v>
      </c>
      <c r="C3305" s="2">
        <v>32.46</v>
      </c>
      <c r="D3305" s="2">
        <v>31.4</v>
      </c>
      <c r="E3305" s="2">
        <v>31.83</v>
      </c>
      <c r="F3305" s="2">
        <v>1247500</v>
      </c>
      <c r="G3305" s="27" t="str">
        <f>TEXT(StockData[[#This Row],[Date]],"dddd")</f>
        <v>Friday</v>
      </c>
      <c r="H3305" s="27" t="str">
        <f>TEXT(StockData[[#This Row],[Date]],"mmm yyyy")</f>
        <v>May 2012</v>
      </c>
      <c r="I3305" s="2">
        <f>StockData[[#This Row],[high]] - StockData[[#This Row],[low]]</f>
        <v>1.0600000000000023</v>
      </c>
      <c r="J3305" s="27" t="str">
        <f>IF(StockData[[#This Row],[high]]=_xlfn.MAXIFS(StockData[high],StockData[Date],"&lt;="&amp;StockData[[#This Row],[Date]]),"New High","Repeat")</f>
        <v>Repeat</v>
      </c>
      <c r="K3305" s="27" t="str">
        <f>IF(StockData[[#This Row],[Spread]]&lt;5,"Low",IF(StockData[[#This Row],[Spread]]&lt;=15,"Medium","High"))</f>
        <v>Low</v>
      </c>
      <c r="L3305" s="27" t="str">
        <f>IF(StockData[[#This Row],[Spread]] &gt; AVERAGE(StockData[Spread]) * 1.2, "High", IF(StockData[[#This Row],[Spread]] &lt; AVERAGE(StockData[Spread]) * 0.8, "Low", "Medium"))</f>
        <v>Low</v>
      </c>
      <c r="M3305" s="13">
        <f>(StockData[[#This Row],[close]] - StockData[[#This Row],[open]] )/ StockData[[#This Row],[open]]</f>
        <v>-1.1490683229813805E-2</v>
      </c>
      <c r="N3305" s="27">
        <f>IF(StockData[[#This Row],[change%]] &gt; 0.02, 0.9, IF(StockData[[#This Row],[change%]] &lt; -0.02, -0.9, 0))</f>
        <v>0</v>
      </c>
      <c r="O3305" s="27" t="str">
        <f>IF(StockData[[#This Row],[sentiment score]] &gt; 0.5, "Positive", IF(StockData[[#This Row],[sentiment score]] &lt; -0.5, "Negative", "Neutral"))</f>
        <v>Neutral</v>
      </c>
    </row>
    <row r="3306" spans="1:15" x14ac:dyDescent="0.3">
      <c r="A3306" s="1">
        <v>41032</v>
      </c>
      <c r="B3306" s="2">
        <v>33.909999999999997</v>
      </c>
      <c r="C3306" s="2">
        <v>34</v>
      </c>
      <c r="D3306" s="2">
        <v>32.130000000000003</v>
      </c>
      <c r="E3306" s="2">
        <v>32.46</v>
      </c>
      <c r="F3306" s="2">
        <v>841300</v>
      </c>
      <c r="G3306" s="27" t="str">
        <f>TEXT(StockData[[#This Row],[Date]],"dddd")</f>
        <v>Thursday</v>
      </c>
      <c r="H3306" s="27" t="str">
        <f>TEXT(StockData[[#This Row],[Date]],"mmm yyyy")</f>
        <v>May 2012</v>
      </c>
      <c r="I3306" s="2">
        <f>StockData[[#This Row],[high]] - StockData[[#This Row],[low]]</f>
        <v>1.8699999999999974</v>
      </c>
      <c r="J3306" s="27" t="str">
        <f>IF(StockData[[#This Row],[high]]=_xlfn.MAXIFS(StockData[high],StockData[Date],"&lt;="&amp;StockData[[#This Row],[Date]]),"New High","Repeat")</f>
        <v>Repeat</v>
      </c>
      <c r="K3306" s="27" t="str">
        <f>IF(StockData[[#This Row],[Spread]]&lt;5,"Low",IF(StockData[[#This Row],[Spread]]&lt;=15,"Medium","High"))</f>
        <v>Low</v>
      </c>
      <c r="L3306" s="27" t="str">
        <f>IF(StockData[[#This Row],[Spread]] &gt; AVERAGE(StockData[Spread]) * 1.2, "High", IF(StockData[[#This Row],[Spread]] &lt; AVERAGE(StockData[Spread]) * 0.8, "Low", "Medium"))</f>
        <v>Low</v>
      </c>
      <c r="M3306" s="13">
        <f>(StockData[[#This Row],[close]] - StockData[[#This Row],[open]] )/ StockData[[#This Row],[open]]</f>
        <v>-4.276024771453836E-2</v>
      </c>
      <c r="N3306" s="27">
        <f>IF(StockData[[#This Row],[change%]] &gt; 0.02, 0.9, IF(StockData[[#This Row],[change%]] &lt; -0.02, -0.9, 0))</f>
        <v>-0.9</v>
      </c>
      <c r="O3306" s="27" t="str">
        <f>IF(StockData[[#This Row],[sentiment score]] &gt; 0.5, "Positive", IF(StockData[[#This Row],[sentiment score]] &lt; -0.5, "Negative", "Neutral"))</f>
        <v>Negative</v>
      </c>
    </row>
    <row r="3307" spans="1:15" x14ac:dyDescent="0.3">
      <c r="A3307" s="1">
        <v>41031</v>
      </c>
      <c r="B3307" s="2">
        <v>33.5</v>
      </c>
      <c r="C3307" s="2">
        <v>34.39</v>
      </c>
      <c r="D3307" s="2">
        <v>33.39</v>
      </c>
      <c r="E3307" s="2">
        <v>33.94</v>
      </c>
      <c r="F3307" s="2">
        <v>497300</v>
      </c>
      <c r="G3307" s="27" t="str">
        <f>TEXT(StockData[[#This Row],[Date]],"dddd")</f>
        <v>Wednesday</v>
      </c>
      <c r="H3307" s="27" t="str">
        <f>TEXT(StockData[[#This Row],[Date]],"mmm yyyy")</f>
        <v>May 2012</v>
      </c>
      <c r="I3307" s="2">
        <f>StockData[[#This Row],[high]] - StockData[[#This Row],[low]]</f>
        <v>1</v>
      </c>
      <c r="J3307" s="27" t="str">
        <f>IF(StockData[[#This Row],[high]]=_xlfn.MAXIFS(StockData[high],StockData[Date],"&lt;="&amp;StockData[[#This Row],[Date]]),"New High","Repeat")</f>
        <v>Repeat</v>
      </c>
      <c r="K3307" s="27" t="str">
        <f>IF(StockData[[#This Row],[Spread]]&lt;5,"Low",IF(StockData[[#This Row],[Spread]]&lt;=15,"Medium","High"))</f>
        <v>Low</v>
      </c>
      <c r="L3307" s="27" t="str">
        <f>IF(StockData[[#This Row],[Spread]] &gt; AVERAGE(StockData[Spread]) * 1.2, "High", IF(StockData[[#This Row],[Spread]] &lt; AVERAGE(StockData[Spread]) * 0.8, "Low", "Medium"))</f>
        <v>Low</v>
      </c>
      <c r="M3307" s="13">
        <f>(StockData[[#This Row],[close]] - StockData[[#This Row],[open]] )/ StockData[[#This Row],[open]]</f>
        <v>1.3134328358208887E-2</v>
      </c>
      <c r="N3307" s="27">
        <f>IF(StockData[[#This Row],[change%]] &gt; 0.02, 0.9, IF(StockData[[#This Row],[change%]] &lt; -0.02, -0.9, 0))</f>
        <v>0</v>
      </c>
      <c r="O3307" s="27" t="str">
        <f>IF(StockData[[#This Row],[sentiment score]] &gt; 0.5, "Positive", IF(StockData[[#This Row],[sentiment score]] &lt; -0.5, "Negative", "Neutral"))</f>
        <v>Neutral</v>
      </c>
    </row>
    <row r="3308" spans="1:15" x14ac:dyDescent="0.3">
      <c r="A3308" s="1">
        <v>41030</v>
      </c>
      <c r="B3308" s="2">
        <v>33.130000000000003</v>
      </c>
      <c r="C3308" s="2">
        <v>34.21</v>
      </c>
      <c r="D3308" s="2">
        <v>33.130000000000003</v>
      </c>
      <c r="E3308" s="2">
        <v>33.78</v>
      </c>
      <c r="F3308" s="2">
        <v>659000</v>
      </c>
      <c r="G3308" s="27" t="str">
        <f>TEXT(StockData[[#This Row],[Date]],"dddd")</f>
        <v>Tuesday</v>
      </c>
      <c r="H3308" s="27" t="str">
        <f>TEXT(StockData[[#This Row],[Date]],"mmm yyyy")</f>
        <v>May 2012</v>
      </c>
      <c r="I3308" s="2">
        <f>StockData[[#This Row],[high]] - StockData[[#This Row],[low]]</f>
        <v>1.0799999999999983</v>
      </c>
      <c r="J3308" s="27" t="str">
        <f>IF(StockData[[#This Row],[high]]=_xlfn.MAXIFS(StockData[high],StockData[Date],"&lt;="&amp;StockData[[#This Row],[Date]]),"New High","Repeat")</f>
        <v>Repeat</v>
      </c>
      <c r="K3308" s="27" t="str">
        <f>IF(StockData[[#This Row],[Spread]]&lt;5,"Low",IF(StockData[[#This Row],[Spread]]&lt;=15,"Medium","High"))</f>
        <v>Low</v>
      </c>
      <c r="L3308" s="27" t="str">
        <f>IF(StockData[[#This Row],[Spread]] &gt; AVERAGE(StockData[Spread]) * 1.2, "High", IF(StockData[[#This Row],[Spread]] &lt; AVERAGE(StockData[Spread]) * 0.8, "Low", "Medium"))</f>
        <v>Low</v>
      </c>
      <c r="M3308" s="13">
        <f>(StockData[[#This Row],[close]] - StockData[[#This Row],[open]] )/ StockData[[#This Row],[open]]</f>
        <v>1.9619680048294553E-2</v>
      </c>
      <c r="N3308" s="27">
        <f>IF(StockData[[#This Row],[change%]] &gt; 0.02, 0.9, IF(StockData[[#This Row],[change%]] &lt; -0.02, -0.9, 0))</f>
        <v>0</v>
      </c>
      <c r="O3308" s="27" t="str">
        <f>IF(StockData[[#This Row],[sentiment score]] &gt; 0.5, "Positive", IF(StockData[[#This Row],[sentiment score]] &lt; -0.5, "Negative", "Neutral"))</f>
        <v>Neutral</v>
      </c>
    </row>
    <row r="3309" spans="1:15" x14ac:dyDescent="0.3">
      <c r="A3309" s="1">
        <v>41029</v>
      </c>
      <c r="B3309" s="2">
        <v>33.270000000000003</v>
      </c>
      <c r="C3309" s="2">
        <v>33.36</v>
      </c>
      <c r="D3309" s="2">
        <v>32.58</v>
      </c>
      <c r="E3309" s="2">
        <v>33.130000000000003</v>
      </c>
      <c r="F3309" s="2">
        <v>413900</v>
      </c>
      <c r="G3309" s="27" t="str">
        <f>TEXT(StockData[[#This Row],[Date]],"dddd")</f>
        <v>Monday</v>
      </c>
      <c r="H3309" s="27" t="str">
        <f>TEXT(StockData[[#This Row],[Date]],"mmm yyyy")</f>
        <v>Apr 2012</v>
      </c>
      <c r="I3309" s="2">
        <f>StockData[[#This Row],[high]] - StockData[[#This Row],[low]]</f>
        <v>0.78000000000000114</v>
      </c>
      <c r="J3309" s="27" t="str">
        <f>IF(StockData[[#This Row],[high]]=_xlfn.MAXIFS(StockData[high],StockData[Date],"&lt;="&amp;StockData[[#This Row],[Date]]),"New High","Repeat")</f>
        <v>Repeat</v>
      </c>
      <c r="K3309" s="27" t="str">
        <f>IF(StockData[[#This Row],[Spread]]&lt;5,"Low",IF(StockData[[#This Row],[Spread]]&lt;=15,"Medium","High"))</f>
        <v>Low</v>
      </c>
      <c r="L3309" s="27" t="str">
        <f>IF(StockData[[#This Row],[Spread]] &gt; AVERAGE(StockData[Spread]) * 1.2, "High", IF(StockData[[#This Row],[Spread]] &lt; AVERAGE(StockData[Spread]) * 0.8, "Low", "Medium"))</f>
        <v>Low</v>
      </c>
      <c r="M3309" s="13">
        <f>(StockData[[#This Row],[close]] - StockData[[#This Row],[open]] )/ StockData[[#This Row],[open]]</f>
        <v>-4.2079951908626555E-3</v>
      </c>
      <c r="N3309" s="27">
        <f>IF(StockData[[#This Row],[change%]] &gt; 0.02, 0.9, IF(StockData[[#This Row],[change%]] &lt; -0.02, -0.9, 0))</f>
        <v>0</v>
      </c>
      <c r="O3309" s="27" t="str">
        <f>IF(StockData[[#This Row],[sentiment score]] &gt; 0.5, "Positive", IF(StockData[[#This Row],[sentiment score]] &lt; -0.5, "Negative", "Neutral"))</f>
        <v>Neutral</v>
      </c>
    </row>
    <row r="3310" spans="1:15" x14ac:dyDescent="0.3">
      <c r="A3310" s="1">
        <v>41026</v>
      </c>
      <c r="B3310" s="2">
        <v>33.6</v>
      </c>
      <c r="C3310" s="2">
        <v>33.630000000000003</v>
      </c>
      <c r="D3310" s="2">
        <v>32.909999999999997</v>
      </c>
      <c r="E3310" s="2">
        <v>33.340000000000003</v>
      </c>
      <c r="F3310" s="2">
        <v>591000</v>
      </c>
      <c r="G3310" s="27" t="str">
        <f>TEXT(StockData[[#This Row],[Date]],"dddd")</f>
        <v>Friday</v>
      </c>
      <c r="H3310" s="27" t="str">
        <f>TEXT(StockData[[#This Row],[Date]],"mmm yyyy")</f>
        <v>Apr 2012</v>
      </c>
      <c r="I3310" s="2">
        <f>StockData[[#This Row],[high]] - StockData[[#This Row],[low]]</f>
        <v>0.72000000000000597</v>
      </c>
      <c r="J3310" s="27" t="str">
        <f>IF(StockData[[#This Row],[high]]=_xlfn.MAXIFS(StockData[high],StockData[Date],"&lt;="&amp;StockData[[#This Row],[Date]]),"New High","Repeat")</f>
        <v>Repeat</v>
      </c>
      <c r="K3310" s="27" t="str">
        <f>IF(StockData[[#This Row],[Spread]]&lt;5,"Low",IF(StockData[[#This Row],[Spread]]&lt;=15,"Medium","High"))</f>
        <v>Low</v>
      </c>
      <c r="L3310" s="27" t="str">
        <f>IF(StockData[[#This Row],[Spread]] &gt; AVERAGE(StockData[Spread]) * 1.2, "High", IF(StockData[[#This Row],[Spread]] &lt; AVERAGE(StockData[Spread]) * 0.8, "Low", "Medium"))</f>
        <v>Low</v>
      </c>
      <c r="M3310" s="13">
        <f>(StockData[[#This Row],[close]] - StockData[[#This Row],[open]] )/ StockData[[#This Row],[open]]</f>
        <v>-7.7380952380951785E-3</v>
      </c>
      <c r="N3310" s="27">
        <f>IF(StockData[[#This Row],[change%]] &gt; 0.02, 0.9, IF(StockData[[#This Row],[change%]] &lt; -0.02, -0.9, 0))</f>
        <v>0</v>
      </c>
      <c r="O3310" s="27" t="str">
        <f>IF(StockData[[#This Row],[sentiment score]] &gt; 0.5, "Positive", IF(StockData[[#This Row],[sentiment score]] &lt; -0.5, "Negative", "Neutral"))</f>
        <v>Neutral</v>
      </c>
    </row>
    <row r="3311" spans="1:15" x14ac:dyDescent="0.3">
      <c r="A3311" s="1">
        <v>41025</v>
      </c>
      <c r="B3311" s="2">
        <v>32.96</v>
      </c>
      <c r="C3311" s="2">
        <v>33.520000000000003</v>
      </c>
      <c r="D3311" s="2">
        <v>32.909999999999997</v>
      </c>
      <c r="E3311" s="2">
        <v>33.49</v>
      </c>
      <c r="F3311" s="2">
        <v>425300</v>
      </c>
      <c r="G3311" s="27" t="str">
        <f>TEXT(StockData[[#This Row],[Date]],"dddd")</f>
        <v>Thursday</v>
      </c>
      <c r="H3311" s="27" t="str">
        <f>TEXT(StockData[[#This Row],[Date]],"mmm yyyy")</f>
        <v>Apr 2012</v>
      </c>
      <c r="I3311" s="2">
        <f>StockData[[#This Row],[high]] - StockData[[#This Row],[low]]</f>
        <v>0.61000000000000654</v>
      </c>
      <c r="J3311" s="27" t="str">
        <f>IF(StockData[[#This Row],[high]]=_xlfn.MAXIFS(StockData[high],StockData[Date],"&lt;="&amp;StockData[[#This Row],[Date]]),"New High","Repeat")</f>
        <v>Repeat</v>
      </c>
      <c r="K3311" s="27" t="str">
        <f>IF(StockData[[#This Row],[Spread]]&lt;5,"Low",IF(StockData[[#This Row],[Spread]]&lt;=15,"Medium","High"))</f>
        <v>Low</v>
      </c>
      <c r="L3311" s="27" t="str">
        <f>IF(StockData[[#This Row],[Spread]] &gt; AVERAGE(StockData[Spread]) * 1.2, "High", IF(StockData[[#This Row],[Spread]] &lt; AVERAGE(StockData[Spread]) * 0.8, "Low", "Medium"))</f>
        <v>Low</v>
      </c>
      <c r="M3311" s="13">
        <f>(StockData[[#This Row],[close]] - StockData[[#This Row],[open]] )/ StockData[[#This Row],[open]]</f>
        <v>1.6080097087378675E-2</v>
      </c>
      <c r="N3311" s="27">
        <f>IF(StockData[[#This Row],[change%]] &gt; 0.02, 0.9, IF(StockData[[#This Row],[change%]] &lt; -0.02, -0.9, 0))</f>
        <v>0</v>
      </c>
      <c r="O3311" s="27" t="str">
        <f>IF(StockData[[#This Row],[sentiment score]] &gt; 0.5, "Positive", IF(StockData[[#This Row],[sentiment score]] &lt; -0.5, "Negative", "Neutral"))</f>
        <v>Neutral</v>
      </c>
    </row>
    <row r="3312" spans="1:15" x14ac:dyDescent="0.3">
      <c r="A3312" s="1">
        <v>41024</v>
      </c>
      <c r="B3312" s="2">
        <v>32.07</v>
      </c>
      <c r="C3312" s="2">
        <v>32.99</v>
      </c>
      <c r="D3312" s="2">
        <v>32.07</v>
      </c>
      <c r="E3312" s="2">
        <v>32.909999999999997</v>
      </c>
      <c r="F3312" s="2">
        <v>712200</v>
      </c>
      <c r="G3312" s="27" t="str">
        <f>TEXT(StockData[[#This Row],[Date]],"dddd")</f>
        <v>Wednesday</v>
      </c>
      <c r="H3312" s="27" t="str">
        <f>TEXT(StockData[[#This Row],[Date]],"mmm yyyy")</f>
        <v>Apr 2012</v>
      </c>
      <c r="I3312" s="2">
        <f>StockData[[#This Row],[high]] - StockData[[#This Row],[low]]</f>
        <v>0.92000000000000171</v>
      </c>
      <c r="J3312" s="27" t="str">
        <f>IF(StockData[[#This Row],[high]]=_xlfn.MAXIFS(StockData[high],StockData[Date],"&lt;="&amp;StockData[[#This Row],[Date]]),"New High","Repeat")</f>
        <v>Repeat</v>
      </c>
      <c r="K3312" s="27" t="str">
        <f>IF(StockData[[#This Row],[Spread]]&lt;5,"Low",IF(StockData[[#This Row],[Spread]]&lt;=15,"Medium","High"))</f>
        <v>Low</v>
      </c>
      <c r="L3312" s="27" t="str">
        <f>IF(StockData[[#This Row],[Spread]] &gt; AVERAGE(StockData[Spread]) * 1.2, "High", IF(StockData[[#This Row],[Spread]] &lt; AVERAGE(StockData[Spread]) * 0.8, "Low", "Medium"))</f>
        <v>Low</v>
      </c>
      <c r="M3312" s="13">
        <f>(StockData[[#This Row],[close]] - StockData[[#This Row],[open]] )/ StockData[[#This Row],[open]]</f>
        <v>2.6192703461178555E-2</v>
      </c>
      <c r="N3312" s="27">
        <f>IF(StockData[[#This Row],[change%]] &gt; 0.02, 0.9, IF(StockData[[#This Row],[change%]] &lt; -0.02, -0.9, 0))</f>
        <v>0.9</v>
      </c>
      <c r="O3312" s="27" t="str">
        <f>IF(StockData[[#This Row],[sentiment score]] &gt; 0.5, "Positive", IF(StockData[[#This Row],[sentiment score]] &lt; -0.5, "Negative", "Neutral"))</f>
        <v>Positive</v>
      </c>
    </row>
    <row r="3313" spans="1:15" x14ac:dyDescent="0.3">
      <c r="A3313" s="1">
        <v>41023</v>
      </c>
      <c r="B3313" s="2">
        <v>31.82</v>
      </c>
      <c r="C3313" s="2">
        <v>32.200000000000003</v>
      </c>
      <c r="D3313" s="2">
        <v>31</v>
      </c>
      <c r="E3313" s="2">
        <v>31.82</v>
      </c>
      <c r="F3313" s="2">
        <v>674500</v>
      </c>
      <c r="G3313" s="27" t="str">
        <f>TEXT(StockData[[#This Row],[Date]],"dddd")</f>
        <v>Tuesday</v>
      </c>
      <c r="H3313" s="27" t="str">
        <f>TEXT(StockData[[#This Row],[Date]],"mmm yyyy")</f>
        <v>Apr 2012</v>
      </c>
      <c r="I3313" s="2">
        <f>StockData[[#This Row],[high]] - StockData[[#This Row],[low]]</f>
        <v>1.2000000000000028</v>
      </c>
      <c r="J3313" s="27" t="str">
        <f>IF(StockData[[#This Row],[high]]=_xlfn.MAXIFS(StockData[high],StockData[Date],"&lt;="&amp;StockData[[#This Row],[Date]]),"New High","Repeat")</f>
        <v>Repeat</v>
      </c>
      <c r="K3313" s="27" t="str">
        <f>IF(StockData[[#This Row],[Spread]]&lt;5,"Low",IF(StockData[[#This Row],[Spread]]&lt;=15,"Medium","High"))</f>
        <v>Low</v>
      </c>
      <c r="L3313" s="27" t="str">
        <f>IF(StockData[[#This Row],[Spread]] &gt; AVERAGE(StockData[Spread]) * 1.2, "High", IF(StockData[[#This Row],[Spread]] &lt; AVERAGE(StockData[Spread]) * 0.8, "Low", "Medium"))</f>
        <v>Low</v>
      </c>
      <c r="M3313" s="13">
        <f>(StockData[[#This Row],[close]] - StockData[[#This Row],[open]] )/ StockData[[#This Row],[open]]</f>
        <v>0</v>
      </c>
      <c r="N3313" s="27">
        <f>IF(StockData[[#This Row],[change%]] &gt; 0.02, 0.9, IF(StockData[[#This Row],[change%]] &lt; -0.02, -0.9, 0))</f>
        <v>0</v>
      </c>
      <c r="O3313" s="27" t="str">
        <f>IF(StockData[[#This Row],[sentiment score]] &gt; 0.5, "Positive", IF(StockData[[#This Row],[sentiment score]] &lt; -0.5, "Negative", "Neutral"))</f>
        <v>Neutral</v>
      </c>
    </row>
    <row r="3314" spans="1:15" x14ac:dyDescent="0.3">
      <c r="A3314" s="1">
        <v>41022</v>
      </c>
      <c r="B3314" s="2">
        <v>32.86</v>
      </c>
      <c r="C3314" s="2">
        <v>32.97</v>
      </c>
      <c r="D3314" s="2">
        <v>31.71</v>
      </c>
      <c r="E3314" s="2">
        <v>31.94</v>
      </c>
      <c r="F3314" s="2">
        <v>890800</v>
      </c>
      <c r="G3314" s="27" t="str">
        <f>TEXT(StockData[[#This Row],[Date]],"dddd")</f>
        <v>Monday</v>
      </c>
      <c r="H3314" s="27" t="str">
        <f>TEXT(StockData[[#This Row],[Date]],"mmm yyyy")</f>
        <v>Apr 2012</v>
      </c>
      <c r="I3314" s="2">
        <f>StockData[[#This Row],[high]] - StockData[[#This Row],[low]]</f>
        <v>1.259999999999998</v>
      </c>
      <c r="J3314" s="27" t="str">
        <f>IF(StockData[[#This Row],[high]]=_xlfn.MAXIFS(StockData[high],StockData[Date],"&lt;="&amp;StockData[[#This Row],[Date]]),"New High","Repeat")</f>
        <v>Repeat</v>
      </c>
      <c r="K3314" s="27" t="str">
        <f>IF(StockData[[#This Row],[Spread]]&lt;5,"Low",IF(StockData[[#This Row],[Spread]]&lt;=15,"Medium","High"))</f>
        <v>Low</v>
      </c>
      <c r="L3314" s="27" t="str">
        <f>IF(StockData[[#This Row],[Spread]] &gt; AVERAGE(StockData[Spread]) * 1.2, "High", IF(StockData[[#This Row],[Spread]] &lt; AVERAGE(StockData[Spread]) * 0.8, "Low", "Medium"))</f>
        <v>Low</v>
      </c>
      <c r="M3314" s="13">
        <f>(StockData[[#This Row],[close]] - StockData[[#This Row],[open]] )/ StockData[[#This Row],[open]]</f>
        <v>-2.7997565429093065E-2</v>
      </c>
      <c r="N3314" s="27">
        <f>IF(StockData[[#This Row],[change%]] &gt; 0.02, 0.9, IF(StockData[[#This Row],[change%]] &lt; -0.02, -0.9, 0))</f>
        <v>-0.9</v>
      </c>
      <c r="O3314" s="27" t="str">
        <f>IF(StockData[[#This Row],[sentiment score]] &gt; 0.5, "Positive", IF(StockData[[#This Row],[sentiment score]] &lt; -0.5, "Negative", "Neutral"))</f>
        <v>Negative</v>
      </c>
    </row>
    <row r="3315" spans="1:15" x14ac:dyDescent="0.3">
      <c r="A3315" s="1">
        <v>41019</v>
      </c>
      <c r="B3315" s="2">
        <v>33.14</v>
      </c>
      <c r="C3315" s="2">
        <v>33.729900000000001</v>
      </c>
      <c r="D3315" s="2">
        <v>32.94</v>
      </c>
      <c r="E3315" s="2">
        <v>33.159999999999997</v>
      </c>
      <c r="F3315" s="2">
        <v>821800</v>
      </c>
      <c r="G3315" s="27" t="str">
        <f>TEXT(StockData[[#This Row],[Date]],"dddd")</f>
        <v>Friday</v>
      </c>
      <c r="H3315" s="27" t="str">
        <f>TEXT(StockData[[#This Row],[Date]],"mmm yyyy")</f>
        <v>Apr 2012</v>
      </c>
      <c r="I3315" s="2">
        <f>StockData[[#This Row],[high]] - StockData[[#This Row],[low]]</f>
        <v>0.78990000000000293</v>
      </c>
      <c r="J3315" s="27" t="str">
        <f>IF(StockData[[#This Row],[high]]=_xlfn.MAXIFS(StockData[high],StockData[Date],"&lt;="&amp;StockData[[#This Row],[Date]]),"New High","Repeat")</f>
        <v>Repeat</v>
      </c>
      <c r="K3315" s="27" t="str">
        <f>IF(StockData[[#This Row],[Spread]]&lt;5,"Low",IF(StockData[[#This Row],[Spread]]&lt;=15,"Medium","High"))</f>
        <v>Low</v>
      </c>
      <c r="L3315" s="27" t="str">
        <f>IF(StockData[[#This Row],[Spread]] &gt; AVERAGE(StockData[Spread]) * 1.2, "High", IF(StockData[[#This Row],[Spread]] &lt; AVERAGE(StockData[Spread]) * 0.8, "Low", "Medium"))</f>
        <v>Low</v>
      </c>
      <c r="M3315" s="13">
        <f>(StockData[[#This Row],[close]] - StockData[[#This Row],[open]] )/ StockData[[#This Row],[open]]</f>
        <v>6.0350030175003076E-4</v>
      </c>
      <c r="N3315" s="27">
        <f>IF(StockData[[#This Row],[change%]] &gt; 0.02, 0.9, IF(StockData[[#This Row],[change%]] &lt; -0.02, -0.9, 0))</f>
        <v>0</v>
      </c>
      <c r="O3315" s="27" t="str">
        <f>IF(StockData[[#This Row],[sentiment score]] &gt; 0.5, "Positive", IF(StockData[[#This Row],[sentiment score]] &lt; -0.5, "Negative", "Neutral"))</f>
        <v>Neutral</v>
      </c>
    </row>
    <row r="3316" spans="1:15" x14ac:dyDescent="0.3">
      <c r="A3316" s="1">
        <v>41018</v>
      </c>
      <c r="B3316" s="2">
        <v>32.75</v>
      </c>
      <c r="C3316" s="2">
        <v>33.43</v>
      </c>
      <c r="D3316" s="2">
        <v>32.5</v>
      </c>
      <c r="E3316" s="2">
        <v>33.159999999999997</v>
      </c>
      <c r="F3316" s="2">
        <v>774900</v>
      </c>
      <c r="G3316" s="27" t="str">
        <f>TEXT(StockData[[#This Row],[Date]],"dddd")</f>
        <v>Thursday</v>
      </c>
      <c r="H3316" s="27" t="str">
        <f>TEXT(StockData[[#This Row],[Date]],"mmm yyyy")</f>
        <v>Apr 2012</v>
      </c>
      <c r="I3316" s="2">
        <f>StockData[[#This Row],[high]] - StockData[[#This Row],[low]]</f>
        <v>0.92999999999999972</v>
      </c>
      <c r="J3316" s="27" t="str">
        <f>IF(StockData[[#This Row],[high]]=_xlfn.MAXIFS(StockData[high],StockData[Date],"&lt;="&amp;StockData[[#This Row],[Date]]),"New High","Repeat")</f>
        <v>Repeat</v>
      </c>
      <c r="K3316" s="27" t="str">
        <f>IF(StockData[[#This Row],[Spread]]&lt;5,"Low",IF(StockData[[#This Row],[Spread]]&lt;=15,"Medium","High"))</f>
        <v>Low</v>
      </c>
      <c r="L3316" s="27" t="str">
        <f>IF(StockData[[#This Row],[Spread]] &gt; AVERAGE(StockData[Spread]) * 1.2, "High", IF(StockData[[#This Row],[Spread]] &lt; AVERAGE(StockData[Spread]) * 0.8, "Low", "Medium"))</f>
        <v>Low</v>
      </c>
      <c r="M3316" s="13">
        <f>(StockData[[#This Row],[close]] - StockData[[#This Row],[open]] )/ StockData[[#This Row],[open]]</f>
        <v>1.2519083969465545E-2</v>
      </c>
      <c r="N3316" s="27">
        <f>IF(StockData[[#This Row],[change%]] &gt; 0.02, 0.9, IF(StockData[[#This Row],[change%]] &lt; -0.02, -0.9, 0))</f>
        <v>0</v>
      </c>
      <c r="O3316" s="27" t="str">
        <f>IF(StockData[[#This Row],[sentiment score]] &gt; 0.5, "Positive", IF(StockData[[#This Row],[sentiment score]] &lt; -0.5, "Negative", "Neutral"))</f>
        <v>Neutral</v>
      </c>
    </row>
    <row r="3317" spans="1:15" x14ac:dyDescent="0.3">
      <c r="A3317" s="1">
        <v>41017</v>
      </c>
      <c r="B3317" s="2">
        <v>32.090000000000003</v>
      </c>
      <c r="C3317" s="2">
        <v>32.75</v>
      </c>
      <c r="D3317" s="2">
        <v>31.53</v>
      </c>
      <c r="E3317" s="2">
        <v>32.659999999999997</v>
      </c>
      <c r="F3317" s="2">
        <v>823100</v>
      </c>
      <c r="G3317" s="27" t="str">
        <f>TEXT(StockData[[#This Row],[Date]],"dddd")</f>
        <v>Wednesday</v>
      </c>
      <c r="H3317" s="27" t="str">
        <f>TEXT(StockData[[#This Row],[Date]],"mmm yyyy")</f>
        <v>Apr 2012</v>
      </c>
      <c r="I3317" s="2">
        <f>StockData[[#This Row],[high]] - StockData[[#This Row],[low]]</f>
        <v>1.2199999999999989</v>
      </c>
      <c r="J3317" s="27" t="str">
        <f>IF(StockData[[#This Row],[high]]=_xlfn.MAXIFS(StockData[high],StockData[Date],"&lt;="&amp;StockData[[#This Row],[Date]]),"New High","Repeat")</f>
        <v>Repeat</v>
      </c>
      <c r="K3317" s="27" t="str">
        <f>IF(StockData[[#This Row],[Spread]]&lt;5,"Low",IF(StockData[[#This Row],[Spread]]&lt;=15,"Medium","High"))</f>
        <v>Low</v>
      </c>
      <c r="L3317" s="27" t="str">
        <f>IF(StockData[[#This Row],[Spread]] &gt; AVERAGE(StockData[Spread]) * 1.2, "High", IF(StockData[[#This Row],[Spread]] &lt; AVERAGE(StockData[Spread]) * 0.8, "Low", "Medium"))</f>
        <v>Low</v>
      </c>
      <c r="M3317" s="13">
        <f>(StockData[[#This Row],[close]] - StockData[[#This Row],[open]] )/ StockData[[#This Row],[open]]</f>
        <v>1.7762542848239114E-2</v>
      </c>
      <c r="N3317" s="27">
        <f>IF(StockData[[#This Row],[change%]] &gt; 0.02, 0.9, IF(StockData[[#This Row],[change%]] &lt; -0.02, -0.9, 0))</f>
        <v>0</v>
      </c>
      <c r="O3317" s="27" t="str">
        <f>IF(StockData[[#This Row],[sentiment score]] &gt; 0.5, "Positive", IF(StockData[[#This Row],[sentiment score]] &lt; -0.5, "Negative", "Neutral"))</f>
        <v>Neutral</v>
      </c>
    </row>
    <row r="3318" spans="1:15" x14ac:dyDescent="0.3">
      <c r="A3318" s="1">
        <v>41016</v>
      </c>
      <c r="B3318" s="2">
        <v>32.43</v>
      </c>
      <c r="C3318" s="2">
        <v>33.07</v>
      </c>
      <c r="D3318" s="2">
        <v>32.04</v>
      </c>
      <c r="E3318" s="2">
        <v>32.24</v>
      </c>
      <c r="F3318" s="2">
        <v>1115500</v>
      </c>
      <c r="G3318" s="27" t="str">
        <f>TEXT(StockData[[#This Row],[Date]],"dddd")</f>
        <v>Tuesday</v>
      </c>
      <c r="H3318" s="27" t="str">
        <f>TEXT(StockData[[#This Row],[Date]],"mmm yyyy")</f>
        <v>Apr 2012</v>
      </c>
      <c r="I3318" s="2">
        <f>StockData[[#This Row],[high]] - StockData[[#This Row],[low]]</f>
        <v>1.0300000000000011</v>
      </c>
      <c r="J3318" s="27" t="str">
        <f>IF(StockData[[#This Row],[high]]=_xlfn.MAXIFS(StockData[high],StockData[Date],"&lt;="&amp;StockData[[#This Row],[Date]]),"New High","Repeat")</f>
        <v>Repeat</v>
      </c>
      <c r="K3318" s="27" t="str">
        <f>IF(StockData[[#This Row],[Spread]]&lt;5,"Low",IF(StockData[[#This Row],[Spread]]&lt;=15,"Medium","High"))</f>
        <v>Low</v>
      </c>
      <c r="L3318" s="27" t="str">
        <f>IF(StockData[[#This Row],[Spread]] &gt; AVERAGE(StockData[Spread]) * 1.2, "High", IF(StockData[[#This Row],[Spread]] &lt; AVERAGE(StockData[Spread]) * 0.8, "Low", "Medium"))</f>
        <v>Low</v>
      </c>
      <c r="M3318" s="13">
        <f>(StockData[[#This Row],[close]] - StockData[[#This Row],[open]] )/ StockData[[#This Row],[open]]</f>
        <v>-5.8587727412888601E-3</v>
      </c>
      <c r="N3318" s="27">
        <f>IF(StockData[[#This Row],[change%]] &gt; 0.02, 0.9, IF(StockData[[#This Row],[change%]] &lt; -0.02, -0.9, 0))</f>
        <v>0</v>
      </c>
      <c r="O3318" s="27" t="str">
        <f>IF(StockData[[#This Row],[sentiment score]] &gt; 0.5, "Positive", IF(StockData[[#This Row],[sentiment score]] &lt; -0.5, "Negative", "Neutral"))</f>
        <v>Neutral</v>
      </c>
    </row>
    <row r="3319" spans="1:15" x14ac:dyDescent="0.3">
      <c r="A3319" s="1">
        <v>41015</v>
      </c>
      <c r="B3319" s="2">
        <v>33.409999999999997</v>
      </c>
      <c r="C3319" s="2">
        <v>33.700000000000003</v>
      </c>
      <c r="D3319" s="2">
        <v>32.090000000000003</v>
      </c>
      <c r="E3319" s="2">
        <v>32.25</v>
      </c>
      <c r="F3319" s="2">
        <v>1099600</v>
      </c>
      <c r="G3319" s="27" t="str">
        <f>TEXT(StockData[[#This Row],[Date]],"dddd")</f>
        <v>Monday</v>
      </c>
      <c r="H3319" s="27" t="str">
        <f>TEXT(StockData[[#This Row],[Date]],"mmm yyyy")</f>
        <v>Apr 2012</v>
      </c>
      <c r="I3319" s="2">
        <f>StockData[[#This Row],[high]] - StockData[[#This Row],[low]]</f>
        <v>1.6099999999999994</v>
      </c>
      <c r="J3319" s="27" t="str">
        <f>IF(StockData[[#This Row],[high]]=_xlfn.MAXIFS(StockData[high],StockData[Date],"&lt;="&amp;StockData[[#This Row],[Date]]),"New High","Repeat")</f>
        <v>Repeat</v>
      </c>
      <c r="K3319" s="27" t="str">
        <f>IF(StockData[[#This Row],[Spread]]&lt;5,"Low",IF(StockData[[#This Row],[Spread]]&lt;=15,"Medium","High"))</f>
        <v>Low</v>
      </c>
      <c r="L3319" s="27" t="str">
        <f>IF(StockData[[#This Row],[Spread]] &gt; AVERAGE(StockData[Spread]) * 1.2, "High", IF(StockData[[#This Row],[Spread]] &lt; AVERAGE(StockData[Spread]) * 0.8, "Low", "Medium"))</f>
        <v>Low</v>
      </c>
      <c r="M3319" s="13">
        <f>(StockData[[#This Row],[close]] - StockData[[#This Row],[open]] )/ StockData[[#This Row],[open]]</f>
        <v>-3.4720143669559916E-2</v>
      </c>
      <c r="N3319" s="27">
        <f>IF(StockData[[#This Row],[change%]] &gt; 0.02, 0.9, IF(StockData[[#This Row],[change%]] &lt; -0.02, -0.9, 0))</f>
        <v>-0.9</v>
      </c>
      <c r="O3319" s="27" t="str">
        <f>IF(StockData[[#This Row],[sentiment score]] &gt; 0.5, "Positive", IF(StockData[[#This Row],[sentiment score]] &lt; -0.5, "Negative", "Neutral"))</f>
        <v>Negative</v>
      </c>
    </row>
    <row r="3320" spans="1:15" x14ac:dyDescent="0.3">
      <c r="A3320" s="1">
        <v>41012</v>
      </c>
      <c r="B3320" s="2">
        <v>33.94</v>
      </c>
      <c r="C3320" s="2">
        <v>34.04</v>
      </c>
      <c r="D3320" s="2">
        <v>32.85</v>
      </c>
      <c r="E3320" s="2">
        <v>33.590000000000003</v>
      </c>
      <c r="F3320" s="2">
        <v>649600</v>
      </c>
      <c r="G3320" s="27" t="str">
        <f>TEXT(StockData[[#This Row],[Date]],"dddd")</f>
        <v>Friday</v>
      </c>
      <c r="H3320" s="27" t="str">
        <f>TEXT(StockData[[#This Row],[Date]],"mmm yyyy")</f>
        <v>Apr 2012</v>
      </c>
      <c r="I3320" s="2">
        <f>StockData[[#This Row],[high]] - StockData[[#This Row],[low]]</f>
        <v>1.1899999999999977</v>
      </c>
      <c r="J3320" s="27" t="str">
        <f>IF(StockData[[#This Row],[high]]=_xlfn.MAXIFS(StockData[high],StockData[Date],"&lt;="&amp;StockData[[#This Row],[Date]]),"New High","Repeat")</f>
        <v>Repeat</v>
      </c>
      <c r="K3320" s="27" t="str">
        <f>IF(StockData[[#This Row],[Spread]]&lt;5,"Low",IF(StockData[[#This Row],[Spread]]&lt;=15,"Medium","High"))</f>
        <v>Low</v>
      </c>
      <c r="L3320" s="27" t="str">
        <f>IF(StockData[[#This Row],[Spread]] &gt; AVERAGE(StockData[Spread]) * 1.2, "High", IF(StockData[[#This Row],[Spread]] &lt; AVERAGE(StockData[Spread]) * 0.8, "Low", "Medium"))</f>
        <v>Low</v>
      </c>
      <c r="M3320" s="13">
        <f>(StockData[[#This Row],[close]] - StockData[[#This Row],[open]] )/ StockData[[#This Row],[open]]</f>
        <v>-1.0312315851502486E-2</v>
      </c>
      <c r="N3320" s="27">
        <f>IF(StockData[[#This Row],[change%]] &gt; 0.02, 0.9, IF(StockData[[#This Row],[change%]] &lt; -0.02, -0.9, 0))</f>
        <v>0</v>
      </c>
      <c r="O3320" s="27" t="str">
        <f>IF(StockData[[#This Row],[sentiment score]] &gt; 0.5, "Positive", IF(StockData[[#This Row],[sentiment score]] &lt; -0.5, "Negative", "Neutral"))</f>
        <v>Neutral</v>
      </c>
    </row>
    <row r="3321" spans="1:15" x14ac:dyDescent="0.3">
      <c r="A3321" s="1">
        <v>41011</v>
      </c>
      <c r="B3321" s="2">
        <v>33.770000000000003</v>
      </c>
      <c r="C3321" s="2">
        <v>34.479999999999997</v>
      </c>
      <c r="D3321" s="2">
        <v>32.92</v>
      </c>
      <c r="E3321" s="2">
        <v>33.44</v>
      </c>
      <c r="F3321" s="2">
        <v>1033900</v>
      </c>
      <c r="G3321" s="27" t="str">
        <f>TEXT(StockData[[#This Row],[Date]],"dddd")</f>
        <v>Thursday</v>
      </c>
      <c r="H3321" s="27" t="str">
        <f>TEXT(StockData[[#This Row],[Date]],"mmm yyyy")</f>
        <v>Apr 2012</v>
      </c>
      <c r="I3321" s="2">
        <f>StockData[[#This Row],[high]] - StockData[[#This Row],[low]]</f>
        <v>1.5599999999999952</v>
      </c>
      <c r="J3321" s="27" t="str">
        <f>IF(StockData[[#This Row],[high]]=_xlfn.MAXIFS(StockData[high],StockData[Date],"&lt;="&amp;StockData[[#This Row],[Date]]),"New High","Repeat")</f>
        <v>Repeat</v>
      </c>
      <c r="K3321" s="27" t="str">
        <f>IF(StockData[[#This Row],[Spread]]&lt;5,"Low",IF(StockData[[#This Row],[Spread]]&lt;=15,"Medium","High"))</f>
        <v>Low</v>
      </c>
      <c r="L3321" s="27" t="str">
        <f>IF(StockData[[#This Row],[Spread]] &gt; AVERAGE(StockData[Spread]) * 1.2, "High", IF(StockData[[#This Row],[Spread]] &lt; AVERAGE(StockData[Spread]) * 0.8, "Low", "Medium"))</f>
        <v>Low</v>
      </c>
      <c r="M3321" s="13">
        <f>(StockData[[#This Row],[close]] - StockData[[#This Row],[open]] )/ StockData[[#This Row],[open]]</f>
        <v>-9.7719869706841978E-3</v>
      </c>
      <c r="N3321" s="27">
        <f>IF(StockData[[#This Row],[change%]] &gt; 0.02, 0.9, IF(StockData[[#This Row],[change%]] &lt; -0.02, -0.9, 0))</f>
        <v>0</v>
      </c>
      <c r="O3321" s="27" t="str">
        <f>IF(StockData[[#This Row],[sentiment score]] &gt; 0.5, "Positive", IF(StockData[[#This Row],[sentiment score]] &lt; -0.5, "Negative", "Neutral"))</f>
        <v>Neutral</v>
      </c>
    </row>
    <row r="3322" spans="1:15" x14ac:dyDescent="0.3">
      <c r="A3322" s="1">
        <v>41010</v>
      </c>
      <c r="B3322" s="2">
        <v>33.24</v>
      </c>
      <c r="C3322" s="2">
        <v>33.29</v>
      </c>
      <c r="D3322" s="2">
        <v>32.01</v>
      </c>
      <c r="E3322" s="2">
        <v>33.090000000000003</v>
      </c>
      <c r="F3322" s="2">
        <v>1105500</v>
      </c>
      <c r="G3322" s="27" t="str">
        <f>TEXT(StockData[[#This Row],[Date]],"dddd")</f>
        <v>Wednesday</v>
      </c>
      <c r="H3322" s="27" t="str">
        <f>TEXT(StockData[[#This Row],[Date]],"mmm yyyy")</f>
        <v>Apr 2012</v>
      </c>
      <c r="I3322" s="2">
        <f>StockData[[#This Row],[high]] - StockData[[#This Row],[low]]</f>
        <v>1.2800000000000011</v>
      </c>
      <c r="J3322" s="27" t="str">
        <f>IF(StockData[[#This Row],[high]]=_xlfn.MAXIFS(StockData[high],StockData[Date],"&lt;="&amp;StockData[[#This Row],[Date]]),"New High","Repeat")</f>
        <v>Repeat</v>
      </c>
      <c r="K3322" s="27" t="str">
        <f>IF(StockData[[#This Row],[Spread]]&lt;5,"Low",IF(StockData[[#This Row],[Spread]]&lt;=15,"Medium","High"))</f>
        <v>Low</v>
      </c>
      <c r="L3322" s="27" t="str">
        <f>IF(StockData[[#This Row],[Spread]] &gt; AVERAGE(StockData[Spread]) * 1.2, "High", IF(StockData[[#This Row],[Spread]] &lt; AVERAGE(StockData[Spread]) * 0.8, "Low", "Medium"))</f>
        <v>Low</v>
      </c>
      <c r="M3322" s="13">
        <f>(StockData[[#This Row],[close]] - StockData[[#This Row],[open]] )/ StockData[[#This Row],[open]]</f>
        <v>-4.5126353790613284E-3</v>
      </c>
      <c r="N3322" s="27">
        <f>IF(StockData[[#This Row],[change%]] &gt; 0.02, 0.9, IF(StockData[[#This Row],[change%]] &lt; -0.02, -0.9, 0))</f>
        <v>0</v>
      </c>
      <c r="O3322" s="27" t="str">
        <f>IF(StockData[[#This Row],[sentiment score]] &gt; 0.5, "Positive", IF(StockData[[#This Row],[sentiment score]] &lt; -0.5, "Negative", "Neutral"))</f>
        <v>Neutral</v>
      </c>
    </row>
    <row r="3323" spans="1:15" x14ac:dyDescent="0.3">
      <c r="A3323" s="1">
        <v>41009</v>
      </c>
      <c r="B3323" s="2">
        <v>33.15</v>
      </c>
      <c r="C3323" s="2">
        <v>33.848999999999997</v>
      </c>
      <c r="D3323" s="2">
        <v>32.1</v>
      </c>
      <c r="E3323" s="2">
        <v>32.46</v>
      </c>
      <c r="F3323" s="2">
        <v>1847700</v>
      </c>
      <c r="G3323" s="27" t="str">
        <f>TEXT(StockData[[#This Row],[Date]],"dddd")</f>
        <v>Tuesday</v>
      </c>
      <c r="H3323" s="27" t="str">
        <f>TEXT(StockData[[#This Row],[Date]],"mmm yyyy")</f>
        <v>Apr 2012</v>
      </c>
      <c r="I3323" s="2">
        <f>StockData[[#This Row],[high]] - StockData[[#This Row],[low]]</f>
        <v>1.7489999999999952</v>
      </c>
      <c r="J3323" s="27" t="str">
        <f>IF(StockData[[#This Row],[high]]=_xlfn.MAXIFS(StockData[high],StockData[Date],"&lt;="&amp;StockData[[#This Row],[Date]]),"New High","Repeat")</f>
        <v>Repeat</v>
      </c>
      <c r="K3323" s="27" t="str">
        <f>IF(StockData[[#This Row],[Spread]]&lt;5,"Low",IF(StockData[[#This Row],[Spread]]&lt;=15,"Medium","High"))</f>
        <v>Low</v>
      </c>
      <c r="L3323" s="27" t="str">
        <f>IF(StockData[[#This Row],[Spread]] &gt; AVERAGE(StockData[Spread]) * 1.2, "High", IF(StockData[[#This Row],[Spread]] &lt; AVERAGE(StockData[Spread]) * 0.8, "Low", "Medium"))</f>
        <v>Low</v>
      </c>
      <c r="M3323" s="13">
        <f>(StockData[[#This Row],[close]] - StockData[[#This Row],[open]] )/ StockData[[#This Row],[open]]</f>
        <v>-2.0814479638008983E-2</v>
      </c>
      <c r="N3323" s="27">
        <f>IF(StockData[[#This Row],[change%]] &gt; 0.02, 0.9, IF(StockData[[#This Row],[change%]] &lt; -0.02, -0.9, 0))</f>
        <v>-0.9</v>
      </c>
      <c r="O3323" s="27" t="str">
        <f>IF(StockData[[#This Row],[sentiment score]] &gt; 0.5, "Positive", IF(StockData[[#This Row],[sentiment score]] &lt; -0.5, "Negative", "Neutral"))</f>
        <v>Negative</v>
      </c>
    </row>
    <row r="3324" spans="1:15" x14ac:dyDescent="0.3">
      <c r="A3324" s="1">
        <v>41008</v>
      </c>
      <c r="B3324" s="2">
        <v>34.1</v>
      </c>
      <c r="C3324" s="2">
        <v>34.29</v>
      </c>
      <c r="D3324" s="2">
        <v>33.1</v>
      </c>
      <c r="E3324" s="2">
        <v>33.15</v>
      </c>
      <c r="F3324" s="2">
        <v>1655700</v>
      </c>
      <c r="G3324" s="27" t="str">
        <f>TEXT(StockData[[#This Row],[Date]],"dddd")</f>
        <v>Monday</v>
      </c>
      <c r="H3324" s="27" t="str">
        <f>TEXT(StockData[[#This Row],[Date]],"mmm yyyy")</f>
        <v>Apr 2012</v>
      </c>
      <c r="I3324" s="2">
        <f>StockData[[#This Row],[high]] - StockData[[#This Row],[low]]</f>
        <v>1.1899999999999977</v>
      </c>
      <c r="J3324" s="27" t="str">
        <f>IF(StockData[[#This Row],[high]]=_xlfn.MAXIFS(StockData[high],StockData[Date],"&lt;="&amp;StockData[[#This Row],[Date]]),"New High","Repeat")</f>
        <v>Repeat</v>
      </c>
      <c r="K3324" s="27" t="str">
        <f>IF(StockData[[#This Row],[Spread]]&lt;5,"Low",IF(StockData[[#This Row],[Spread]]&lt;=15,"Medium","High"))</f>
        <v>Low</v>
      </c>
      <c r="L3324" s="27" t="str">
        <f>IF(StockData[[#This Row],[Spread]] &gt; AVERAGE(StockData[Spread]) * 1.2, "High", IF(StockData[[#This Row],[Spread]] &lt; AVERAGE(StockData[Spread]) * 0.8, "Low", "Medium"))</f>
        <v>Low</v>
      </c>
      <c r="M3324" s="13">
        <f>(StockData[[#This Row],[close]] - StockData[[#This Row],[open]] )/ StockData[[#This Row],[open]]</f>
        <v>-2.7859237536656974E-2</v>
      </c>
      <c r="N3324" s="27">
        <f>IF(StockData[[#This Row],[change%]] &gt; 0.02, 0.9, IF(StockData[[#This Row],[change%]] &lt; -0.02, -0.9, 0))</f>
        <v>-0.9</v>
      </c>
      <c r="O3324" s="27" t="str">
        <f>IF(StockData[[#This Row],[sentiment score]] &gt; 0.5, "Positive", IF(StockData[[#This Row],[sentiment score]] &lt; -0.5, "Negative", "Neutral"))</f>
        <v>Negative</v>
      </c>
    </row>
    <row r="3325" spans="1:15" x14ac:dyDescent="0.3">
      <c r="A3325" s="1">
        <v>41004</v>
      </c>
      <c r="B3325" s="2">
        <v>35.1</v>
      </c>
      <c r="C3325" s="2">
        <v>35.44</v>
      </c>
      <c r="D3325" s="2">
        <v>34.409999999999997</v>
      </c>
      <c r="E3325" s="2">
        <v>34.479999999999997</v>
      </c>
      <c r="F3325" s="2">
        <v>1509400</v>
      </c>
      <c r="G3325" s="27" t="str">
        <f>TEXT(StockData[[#This Row],[Date]],"dddd")</f>
        <v>Thursday</v>
      </c>
      <c r="H3325" s="27" t="str">
        <f>TEXT(StockData[[#This Row],[Date]],"mmm yyyy")</f>
        <v>Apr 2012</v>
      </c>
      <c r="I3325" s="2">
        <f>StockData[[#This Row],[high]] - StockData[[#This Row],[low]]</f>
        <v>1.0300000000000011</v>
      </c>
      <c r="J3325" s="27" t="str">
        <f>IF(StockData[[#This Row],[high]]=_xlfn.MAXIFS(StockData[high],StockData[Date],"&lt;="&amp;StockData[[#This Row],[Date]]),"New High","Repeat")</f>
        <v>Repeat</v>
      </c>
      <c r="K3325" s="27" t="str">
        <f>IF(StockData[[#This Row],[Spread]]&lt;5,"Low",IF(StockData[[#This Row],[Spread]]&lt;=15,"Medium","High"))</f>
        <v>Low</v>
      </c>
      <c r="L3325" s="27" t="str">
        <f>IF(StockData[[#This Row],[Spread]] &gt; AVERAGE(StockData[Spread]) * 1.2, "High", IF(StockData[[#This Row],[Spread]] &lt; AVERAGE(StockData[Spread]) * 0.8, "Low", "Medium"))</f>
        <v>Low</v>
      </c>
      <c r="M3325" s="13">
        <f>(StockData[[#This Row],[close]] - StockData[[#This Row],[open]] )/ StockData[[#This Row],[open]]</f>
        <v>-1.7663817663817794E-2</v>
      </c>
      <c r="N3325" s="27">
        <f>IF(StockData[[#This Row],[change%]] &gt; 0.02, 0.9, IF(StockData[[#This Row],[change%]] &lt; -0.02, -0.9, 0))</f>
        <v>0</v>
      </c>
      <c r="O3325" s="27" t="str">
        <f>IF(StockData[[#This Row],[sentiment score]] &gt; 0.5, "Positive", IF(StockData[[#This Row],[sentiment score]] &lt; -0.5, "Negative", "Neutral"))</f>
        <v>Neutral</v>
      </c>
    </row>
    <row r="3326" spans="1:15" x14ac:dyDescent="0.3">
      <c r="A3326" s="1">
        <v>41003</v>
      </c>
      <c r="B3326" s="2">
        <v>35.270000000000003</v>
      </c>
      <c r="C3326" s="2">
        <v>35.49</v>
      </c>
      <c r="D3326" s="2">
        <v>34.69</v>
      </c>
      <c r="E3326" s="2">
        <v>35</v>
      </c>
      <c r="F3326" s="2">
        <v>4481800</v>
      </c>
      <c r="G3326" s="27" t="str">
        <f>TEXT(StockData[[#This Row],[Date]],"dddd")</f>
        <v>Wednesday</v>
      </c>
      <c r="H3326" s="27" t="str">
        <f>TEXT(StockData[[#This Row],[Date]],"mmm yyyy")</f>
        <v>Apr 2012</v>
      </c>
      <c r="I3326" s="2">
        <f>StockData[[#This Row],[high]] - StockData[[#This Row],[low]]</f>
        <v>0.80000000000000426</v>
      </c>
      <c r="J3326" s="27" t="str">
        <f>IF(StockData[[#This Row],[high]]=_xlfn.MAXIFS(StockData[high],StockData[Date],"&lt;="&amp;StockData[[#This Row],[Date]]),"New High","Repeat")</f>
        <v>Repeat</v>
      </c>
      <c r="K3326" s="27" t="str">
        <f>IF(StockData[[#This Row],[Spread]]&lt;5,"Low",IF(StockData[[#This Row],[Spread]]&lt;=15,"Medium","High"))</f>
        <v>Low</v>
      </c>
      <c r="L3326" s="27" t="str">
        <f>IF(StockData[[#This Row],[Spread]] &gt; AVERAGE(StockData[Spread]) * 1.2, "High", IF(StockData[[#This Row],[Spread]] &lt; AVERAGE(StockData[Spread]) * 0.8, "Low", "Medium"))</f>
        <v>Low</v>
      </c>
      <c r="M3326" s="13">
        <f>(StockData[[#This Row],[close]] - StockData[[#This Row],[open]] )/ StockData[[#This Row],[open]]</f>
        <v>-7.655231074567709E-3</v>
      </c>
      <c r="N3326" s="27">
        <f>IF(StockData[[#This Row],[change%]] &gt; 0.02, 0.9, IF(StockData[[#This Row],[change%]] &lt; -0.02, -0.9, 0))</f>
        <v>0</v>
      </c>
      <c r="O3326" s="27" t="str">
        <f>IF(StockData[[#This Row],[sentiment score]] &gt; 0.5, "Positive", IF(StockData[[#This Row],[sentiment score]] &lt; -0.5, "Negative", "Neutral"))</f>
        <v>Neutral</v>
      </c>
    </row>
    <row r="3327" spans="1:15" x14ac:dyDescent="0.3">
      <c r="A3327" s="1">
        <v>41002</v>
      </c>
      <c r="B3327" s="2">
        <v>36.700000000000003</v>
      </c>
      <c r="C3327" s="2">
        <v>38.4696</v>
      </c>
      <c r="D3327" s="2">
        <v>36.67</v>
      </c>
      <c r="E3327" s="2">
        <v>38.01</v>
      </c>
      <c r="F3327" s="2">
        <v>1098100</v>
      </c>
      <c r="G3327" s="27" t="str">
        <f>TEXT(StockData[[#This Row],[Date]],"dddd")</f>
        <v>Tuesday</v>
      </c>
      <c r="H3327" s="27" t="str">
        <f>TEXT(StockData[[#This Row],[Date]],"mmm yyyy")</f>
        <v>Apr 2012</v>
      </c>
      <c r="I3327" s="2">
        <f>StockData[[#This Row],[high]] - StockData[[#This Row],[low]]</f>
        <v>1.7995999999999981</v>
      </c>
      <c r="J3327" s="27" t="str">
        <f>IF(StockData[[#This Row],[high]]=_xlfn.MAXIFS(StockData[high],StockData[Date],"&lt;="&amp;StockData[[#This Row],[Date]]),"New High","Repeat")</f>
        <v>Repeat</v>
      </c>
      <c r="K3327" s="27" t="str">
        <f>IF(StockData[[#This Row],[Spread]]&lt;5,"Low",IF(StockData[[#This Row],[Spread]]&lt;=15,"Medium","High"))</f>
        <v>Low</v>
      </c>
      <c r="L3327" s="27" t="str">
        <f>IF(StockData[[#This Row],[Spread]] &gt; AVERAGE(StockData[Spread]) * 1.2, "High", IF(StockData[[#This Row],[Spread]] &lt; AVERAGE(StockData[Spread]) * 0.8, "Low", "Medium"))</f>
        <v>Low</v>
      </c>
      <c r="M3327" s="13">
        <f>(StockData[[#This Row],[close]] - StockData[[#This Row],[open]] )/ StockData[[#This Row],[open]]</f>
        <v>3.5694822888283247E-2</v>
      </c>
      <c r="N3327" s="27">
        <f>IF(StockData[[#This Row],[change%]] &gt; 0.02, 0.9, IF(StockData[[#This Row],[change%]] &lt; -0.02, -0.9, 0))</f>
        <v>0.9</v>
      </c>
      <c r="O3327" s="27" t="str">
        <f>IF(StockData[[#This Row],[sentiment score]] &gt; 0.5, "Positive", IF(StockData[[#This Row],[sentiment score]] &lt; -0.5, "Negative", "Neutral"))</f>
        <v>Positive</v>
      </c>
    </row>
    <row r="3328" spans="1:15" x14ac:dyDescent="0.3">
      <c r="A3328" s="1">
        <v>41001</v>
      </c>
      <c r="B3328" s="2">
        <v>37.33</v>
      </c>
      <c r="C3328" s="2">
        <v>37.97</v>
      </c>
      <c r="D3328" s="2">
        <v>36.53</v>
      </c>
      <c r="E3328" s="2">
        <v>36.58</v>
      </c>
      <c r="F3328" s="2">
        <v>1028600</v>
      </c>
      <c r="G3328" s="27" t="str">
        <f>TEXT(StockData[[#This Row],[Date]],"dddd")</f>
        <v>Monday</v>
      </c>
      <c r="H3328" s="27" t="str">
        <f>TEXT(StockData[[#This Row],[Date]],"mmm yyyy")</f>
        <v>Apr 2012</v>
      </c>
      <c r="I3328" s="2">
        <f>StockData[[#This Row],[high]] - StockData[[#This Row],[low]]</f>
        <v>1.4399999999999977</v>
      </c>
      <c r="J3328" s="27" t="str">
        <f>IF(StockData[[#This Row],[high]]=_xlfn.MAXIFS(StockData[high],StockData[Date],"&lt;="&amp;StockData[[#This Row],[Date]]),"New High","Repeat")</f>
        <v>Repeat</v>
      </c>
      <c r="K3328" s="27" t="str">
        <f>IF(StockData[[#This Row],[Spread]]&lt;5,"Low",IF(StockData[[#This Row],[Spread]]&lt;=15,"Medium","High"))</f>
        <v>Low</v>
      </c>
      <c r="L3328" s="27" t="str">
        <f>IF(StockData[[#This Row],[Spread]] &gt; AVERAGE(StockData[Spread]) * 1.2, "High", IF(StockData[[#This Row],[Spread]] &lt; AVERAGE(StockData[Spread]) * 0.8, "Low", "Medium"))</f>
        <v>Low</v>
      </c>
      <c r="M3328" s="13">
        <f>(StockData[[#This Row],[close]] - StockData[[#This Row],[open]] )/ StockData[[#This Row],[open]]</f>
        <v>-2.009107956067506E-2</v>
      </c>
      <c r="N3328" s="27">
        <f>IF(StockData[[#This Row],[change%]] &gt; 0.02, 0.9, IF(StockData[[#This Row],[change%]] &lt; -0.02, -0.9, 0))</f>
        <v>-0.9</v>
      </c>
      <c r="O3328" s="27" t="str">
        <f>IF(StockData[[#This Row],[sentiment score]] &gt; 0.5, "Positive", IF(StockData[[#This Row],[sentiment score]] &lt; -0.5, "Negative", "Neutral"))</f>
        <v>Negative</v>
      </c>
    </row>
    <row r="3329" spans="1:15" x14ac:dyDescent="0.3">
      <c r="A3329" s="1">
        <v>40998</v>
      </c>
      <c r="B3329" s="2">
        <v>37.520000000000003</v>
      </c>
      <c r="C3329" s="2">
        <v>37.94</v>
      </c>
      <c r="D3329" s="2">
        <v>36.68</v>
      </c>
      <c r="E3329" s="2">
        <v>37.24</v>
      </c>
      <c r="F3329" s="2">
        <v>886400</v>
      </c>
      <c r="G3329" s="27" t="str">
        <f>TEXT(StockData[[#This Row],[Date]],"dddd")</f>
        <v>Friday</v>
      </c>
      <c r="H3329" s="27" t="str">
        <f>TEXT(StockData[[#This Row],[Date]],"mmm yyyy")</f>
        <v>Mar 2012</v>
      </c>
      <c r="I3329" s="2">
        <f>StockData[[#This Row],[high]] - StockData[[#This Row],[low]]</f>
        <v>1.259999999999998</v>
      </c>
      <c r="J3329" s="27" t="str">
        <f>IF(StockData[[#This Row],[high]]=_xlfn.MAXIFS(StockData[high],StockData[Date],"&lt;="&amp;StockData[[#This Row],[Date]]),"New High","Repeat")</f>
        <v>Repeat</v>
      </c>
      <c r="K3329" s="27" t="str">
        <f>IF(StockData[[#This Row],[Spread]]&lt;5,"Low",IF(StockData[[#This Row],[Spread]]&lt;=15,"Medium","High"))</f>
        <v>Low</v>
      </c>
      <c r="L3329" s="27" t="str">
        <f>IF(StockData[[#This Row],[Spread]] &gt; AVERAGE(StockData[Spread]) * 1.2, "High", IF(StockData[[#This Row],[Spread]] &lt; AVERAGE(StockData[Spread]) * 0.8, "Low", "Medium"))</f>
        <v>Low</v>
      </c>
      <c r="M3329" s="13">
        <f>(StockData[[#This Row],[close]] - StockData[[#This Row],[open]] )/ StockData[[#This Row],[open]]</f>
        <v>-7.4626865671642085E-3</v>
      </c>
      <c r="N3329" s="27">
        <f>IF(StockData[[#This Row],[change%]] &gt; 0.02, 0.9, IF(StockData[[#This Row],[change%]] &lt; -0.02, -0.9, 0))</f>
        <v>0</v>
      </c>
      <c r="O3329" s="27" t="str">
        <f>IF(StockData[[#This Row],[sentiment score]] &gt; 0.5, "Positive", IF(StockData[[#This Row],[sentiment score]] &lt; -0.5, "Negative", "Neutral"))</f>
        <v>Neutral</v>
      </c>
    </row>
    <row r="3330" spans="1:15" x14ac:dyDescent="0.3">
      <c r="A3330" s="1">
        <v>40997</v>
      </c>
      <c r="B3330" s="2">
        <v>38.19</v>
      </c>
      <c r="C3330" s="2">
        <v>38.19</v>
      </c>
      <c r="D3330" s="2">
        <v>37.03</v>
      </c>
      <c r="E3330" s="2">
        <v>37.33</v>
      </c>
      <c r="F3330" s="2">
        <v>796400</v>
      </c>
      <c r="G3330" s="27" t="str">
        <f>TEXT(StockData[[#This Row],[Date]],"dddd")</f>
        <v>Thursday</v>
      </c>
      <c r="H3330" s="27" t="str">
        <f>TEXT(StockData[[#This Row],[Date]],"mmm yyyy")</f>
        <v>Mar 2012</v>
      </c>
      <c r="I3330" s="2">
        <f>StockData[[#This Row],[high]] - StockData[[#This Row],[low]]</f>
        <v>1.1599999999999966</v>
      </c>
      <c r="J3330" s="27" t="str">
        <f>IF(StockData[[#This Row],[high]]=_xlfn.MAXIFS(StockData[high],StockData[Date],"&lt;="&amp;StockData[[#This Row],[Date]]),"New High","Repeat")</f>
        <v>Repeat</v>
      </c>
      <c r="K3330" s="27" t="str">
        <f>IF(StockData[[#This Row],[Spread]]&lt;5,"Low",IF(StockData[[#This Row],[Spread]]&lt;=15,"Medium","High"))</f>
        <v>Low</v>
      </c>
      <c r="L3330" s="27" t="str">
        <f>IF(StockData[[#This Row],[Spread]] &gt; AVERAGE(StockData[Spread]) * 1.2, "High", IF(StockData[[#This Row],[Spread]] &lt; AVERAGE(StockData[Spread]) * 0.8, "Low", "Medium"))</f>
        <v>Low</v>
      </c>
      <c r="M3330" s="13">
        <f>(StockData[[#This Row],[close]] - StockData[[#This Row],[open]] )/ StockData[[#This Row],[open]]</f>
        <v>-2.2518984027232247E-2</v>
      </c>
      <c r="N3330" s="27">
        <f>IF(StockData[[#This Row],[change%]] &gt; 0.02, 0.9, IF(StockData[[#This Row],[change%]] &lt; -0.02, -0.9, 0))</f>
        <v>-0.9</v>
      </c>
      <c r="O3330" s="27" t="str">
        <f>IF(StockData[[#This Row],[sentiment score]] &gt; 0.5, "Positive", IF(StockData[[#This Row],[sentiment score]] &lt; -0.5, "Negative", "Neutral"))</f>
        <v>Negative</v>
      </c>
    </row>
    <row r="3331" spans="1:15" x14ac:dyDescent="0.3">
      <c r="A3331" s="1">
        <v>40996</v>
      </c>
      <c r="B3331" s="2">
        <v>37.78</v>
      </c>
      <c r="C3331" s="2">
        <v>38.44</v>
      </c>
      <c r="D3331" s="2">
        <v>37.110399999999998</v>
      </c>
      <c r="E3331" s="2">
        <v>37.85</v>
      </c>
      <c r="F3331" s="2">
        <v>955000</v>
      </c>
      <c r="G3331" s="27" t="str">
        <f>TEXT(StockData[[#This Row],[Date]],"dddd")</f>
        <v>Wednesday</v>
      </c>
      <c r="H3331" s="27" t="str">
        <f>TEXT(StockData[[#This Row],[Date]],"mmm yyyy")</f>
        <v>Mar 2012</v>
      </c>
      <c r="I3331" s="2">
        <f>StockData[[#This Row],[high]] - StockData[[#This Row],[low]]</f>
        <v>1.3295999999999992</v>
      </c>
      <c r="J3331" s="27" t="str">
        <f>IF(StockData[[#This Row],[high]]=_xlfn.MAXIFS(StockData[high],StockData[Date],"&lt;="&amp;StockData[[#This Row],[Date]]),"New High","Repeat")</f>
        <v>Repeat</v>
      </c>
      <c r="K3331" s="27" t="str">
        <f>IF(StockData[[#This Row],[Spread]]&lt;5,"Low",IF(StockData[[#This Row],[Spread]]&lt;=15,"Medium","High"))</f>
        <v>Low</v>
      </c>
      <c r="L3331" s="27" t="str">
        <f>IF(StockData[[#This Row],[Spread]] &gt; AVERAGE(StockData[Spread]) * 1.2, "High", IF(StockData[[#This Row],[Spread]] &lt; AVERAGE(StockData[Spread]) * 0.8, "Low", "Medium"))</f>
        <v>Low</v>
      </c>
      <c r="M3331" s="13">
        <f>(StockData[[#This Row],[close]] - StockData[[#This Row],[open]] )/ StockData[[#This Row],[open]]</f>
        <v>1.8528321863419874E-3</v>
      </c>
      <c r="N3331" s="27">
        <f>IF(StockData[[#This Row],[change%]] &gt; 0.02, 0.9, IF(StockData[[#This Row],[change%]] &lt; -0.02, -0.9, 0))</f>
        <v>0</v>
      </c>
      <c r="O3331" s="27" t="str">
        <f>IF(StockData[[#This Row],[sentiment score]] &gt; 0.5, "Positive", IF(StockData[[#This Row],[sentiment score]] &lt; -0.5, "Negative", "Neutral"))</f>
        <v>Neutral</v>
      </c>
    </row>
    <row r="3332" spans="1:15" x14ac:dyDescent="0.3">
      <c r="A3332" s="1">
        <v>40995</v>
      </c>
      <c r="B3332" s="2">
        <v>37.159999999999997</v>
      </c>
      <c r="C3332" s="2">
        <v>39.950000000000003</v>
      </c>
      <c r="D3332" s="2">
        <v>37.03</v>
      </c>
      <c r="E3332" s="2">
        <v>37.94</v>
      </c>
      <c r="F3332" s="2">
        <v>2539200</v>
      </c>
      <c r="G3332" s="27" t="str">
        <f>TEXT(StockData[[#This Row],[Date]],"dddd")</f>
        <v>Tuesday</v>
      </c>
      <c r="H3332" s="27" t="str">
        <f>TEXT(StockData[[#This Row],[Date]],"mmm yyyy")</f>
        <v>Mar 2012</v>
      </c>
      <c r="I3332" s="2">
        <f>StockData[[#This Row],[high]] - StockData[[#This Row],[low]]</f>
        <v>2.9200000000000017</v>
      </c>
      <c r="J3332" s="27" t="str">
        <f>IF(StockData[[#This Row],[high]]=_xlfn.MAXIFS(StockData[high],StockData[Date],"&lt;="&amp;StockData[[#This Row],[Date]]),"New High","Repeat")</f>
        <v>New High</v>
      </c>
      <c r="K3332" s="27" t="str">
        <f>IF(StockData[[#This Row],[Spread]]&lt;5,"Low",IF(StockData[[#This Row],[Spread]]&lt;=15,"Medium","High"))</f>
        <v>Low</v>
      </c>
      <c r="L3332" s="27" t="str">
        <f>IF(StockData[[#This Row],[Spread]] &gt; AVERAGE(StockData[Spread]) * 1.2, "High", IF(StockData[[#This Row],[Spread]] &lt; AVERAGE(StockData[Spread]) * 0.8, "Low", "Medium"))</f>
        <v>Low</v>
      </c>
      <c r="M3332" s="13">
        <f>(StockData[[#This Row],[close]] - StockData[[#This Row],[open]] )/ StockData[[#This Row],[open]]</f>
        <v>2.0990312163616826E-2</v>
      </c>
      <c r="N3332" s="27">
        <f>IF(StockData[[#This Row],[change%]] &gt; 0.02, 0.9, IF(StockData[[#This Row],[change%]] &lt; -0.02, -0.9, 0))</f>
        <v>0.9</v>
      </c>
      <c r="O3332" s="27" t="str">
        <f>IF(StockData[[#This Row],[sentiment score]] &gt; 0.5, "Positive", IF(StockData[[#This Row],[sentiment score]] &lt; -0.5, "Negative", "Neutral"))</f>
        <v>Positive</v>
      </c>
    </row>
    <row r="3333" spans="1:15" x14ac:dyDescent="0.3">
      <c r="A3333" s="1">
        <v>40994</v>
      </c>
      <c r="B3333" s="2">
        <v>35.590000000000003</v>
      </c>
      <c r="C3333" s="2">
        <v>38.090000000000003</v>
      </c>
      <c r="D3333" s="2">
        <v>35.041400000000003</v>
      </c>
      <c r="E3333" s="2">
        <v>37.4</v>
      </c>
      <c r="F3333" s="2">
        <v>3140500</v>
      </c>
      <c r="G3333" s="27" t="str">
        <f>TEXT(StockData[[#This Row],[Date]],"dddd")</f>
        <v>Monday</v>
      </c>
      <c r="H3333" s="27" t="str">
        <f>TEXT(StockData[[#This Row],[Date]],"mmm yyyy")</f>
        <v>Mar 2012</v>
      </c>
      <c r="I3333" s="2">
        <f>StockData[[#This Row],[high]] - StockData[[#This Row],[low]]</f>
        <v>3.0486000000000004</v>
      </c>
      <c r="J3333" s="27" t="str">
        <f>IF(StockData[[#This Row],[high]]=_xlfn.MAXIFS(StockData[high],StockData[Date],"&lt;="&amp;StockData[[#This Row],[Date]]),"New High","Repeat")</f>
        <v>New High</v>
      </c>
      <c r="K3333" s="27" t="str">
        <f>IF(StockData[[#This Row],[Spread]]&lt;5,"Low",IF(StockData[[#This Row],[Spread]]&lt;=15,"Medium","High"))</f>
        <v>Low</v>
      </c>
      <c r="L3333" s="27" t="str">
        <f>IF(StockData[[#This Row],[Spread]] &gt; AVERAGE(StockData[Spread]) * 1.2, "High", IF(StockData[[#This Row],[Spread]] &lt; AVERAGE(StockData[Spread]) * 0.8, "Low", "Medium"))</f>
        <v>Low</v>
      </c>
      <c r="M3333" s="13">
        <f>(StockData[[#This Row],[close]] - StockData[[#This Row],[open]] )/ StockData[[#This Row],[open]]</f>
        <v>5.0856982298398287E-2</v>
      </c>
      <c r="N3333" s="27">
        <f>IF(StockData[[#This Row],[change%]] &gt; 0.02, 0.9, IF(StockData[[#This Row],[change%]] &lt; -0.02, -0.9, 0))</f>
        <v>0.9</v>
      </c>
      <c r="O3333" s="27" t="str">
        <f>IF(StockData[[#This Row],[sentiment score]] &gt; 0.5, "Positive", IF(StockData[[#This Row],[sentiment score]] &lt; -0.5, "Negative", "Neutral"))</f>
        <v>Positive</v>
      </c>
    </row>
    <row r="3334" spans="1:15" x14ac:dyDescent="0.3">
      <c r="A3334" s="1">
        <v>40991</v>
      </c>
      <c r="B3334" s="2">
        <v>34.26</v>
      </c>
      <c r="C3334" s="2">
        <v>34.630000000000003</v>
      </c>
      <c r="D3334" s="2">
        <v>33.15</v>
      </c>
      <c r="E3334" s="2">
        <v>34.08</v>
      </c>
      <c r="F3334" s="2">
        <v>1170600</v>
      </c>
      <c r="G3334" s="27" t="str">
        <f>TEXT(StockData[[#This Row],[Date]],"dddd")</f>
        <v>Friday</v>
      </c>
      <c r="H3334" s="27" t="str">
        <f>TEXT(StockData[[#This Row],[Date]],"mmm yyyy")</f>
        <v>Mar 2012</v>
      </c>
      <c r="I3334" s="2">
        <f>StockData[[#This Row],[high]] - StockData[[#This Row],[low]]</f>
        <v>1.480000000000004</v>
      </c>
      <c r="J3334" s="27" t="str">
        <f>IF(StockData[[#This Row],[high]]=_xlfn.MAXIFS(StockData[high],StockData[Date],"&lt;="&amp;StockData[[#This Row],[Date]]),"New High","Repeat")</f>
        <v>Repeat</v>
      </c>
      <c r="K3334" s="27" t="str">
        <f>IF(StockData[[#This Row],[Spread]]&lt;5,"Low",IF(StockData[[#This Row],[Spread]]&lt;=15,"Medium","High"))</f>
        <v>Low</v>
      </c>
      <c r="L3334" s="27" t="str">
        <f>IF(StockData[[#This Row],[Spread]] &gt; AVERAGE(StockData[Spread]) * 1.2, "High", IF(StockData[[#This Row],[Spread]] &lt; AVERAGE(StockData[Spread]) * 0.8, "Low", "Medium"))</f>
        <v>Low</v>
      </c>
      <c r="M3334" s="13">
        <f>(StockData[[#This Row],[close]] - StockData[[#This Row],[open]] )/ StockData[[#This Row],[open]]</f>
        <v>-5.2539404553414984E-3</v>
      </c>
      <c r="N3334" s="27">
        <f>IF(StockData[[#This Row],[change%]] &gt; 0.02, 0.9, IF(StockData[[#This Row],[change%]] &lt; -0.02, -0.9, 0))</f>
        <v>0</v>
      </c>
      <c r="O3334" s="27" t="str">
        <f>IF(StockData[[#This Row],[sentiment score]] &gt; 0.5, "Positive", IF(StockData[[#This Row],[sentiment score]] &lt; -0.5, "Negative", "Neutral"))</f>
        <v>Neutral</v>
      </c>
    </row>
    <row r="3335" spans="1:15" x14ac:dyDescent="0.3">
      <c r="A3335" s="1">
        <v>40990</v>
      </c>
      <c r="B3335" s="2">
        <v>34.97</v>
      </c>
      <c r="C3335" s="2">
        <v>35.15</v>
      </c>
      <c r="D3335" s="2">
        <v>34.299999999999997</v>
      </c>
      <c r="E3335" s="2">
        <v>34.4</v>
      </c>
      <c r="F3335" s="2">
        <v>522400</v>
      </c>
      <c r="G3335" s="27" t="str">
        <f>TEXT(StockData[[#This Row],[Date]],"dddd")</f>
        <v>Thursday</v>
      </c>
      <c r="H3335" s="27" t="str">
        <f>TEXT(StockData[[#This Row],[Date]],"mmm yyyy")</f>
        <v>Mar 2012</v>
      </c>
      <c r="I3335" s="2">
        <f>StockData[[#This Row],[high]] - StockData[[#This Row],[low]]</f>
        <v>0.85000000000000142</v>
      </c>
      <c r="J3335" s="27" t="str">
        <f>IF(StockData[[#This Row],[high]]=_xlfn.MAXIFS(StockData[high],StockData[Date],"&lt;="&amp;StockData[[#This Row],[Date]]),"New High","Repeat")</f>
        <v>Repeat</v>
      </c>
      <c r="K3335" s="27" t="str">
        <f>IF(StockData[[#This Row],[Spread]]&lt;5,"Low",IF(StockData[[#This Row],[Spread]]&lt;=15,"Medium","High"))</f>
        <v>Low</v>
      </c>
      <c r="L3335" s="27" t="str">
        <f>IF(StockData[[#This Row],[Spread]] &gt; AVERAGE(StockData[Spread]) * 1.2, "High", IF(StockData[[#This Row],[Spread]] &lt; AVERAGE(StockData[Spread]) * 0.8, "Low", "Medium"))</f>
        <v>Low</v>
      </c>
      <c r="M3335" s="13">
        <f>(StockData[[#This Row],[close]] - StockData[[#This Row],[open]] )/ StockData[[#This Row],[open]]</f>
        <v>-1.6299685444666867E-2</v>
      </c>
      <c r="N3335" s="27">
        <f>IF(StockData[[#This Row],[change%]] &gt; 0.02, 0.9, IF(StockData[[#This Row],[change%]] &lt; -0.02, -0.9, 0))</f>
        <v>0</v>
      </c>
      <c r="O3335" s="27" t="str">
        <f>IF(StockData[[#This Row],[sentiment score]] &gt; 0.5, "Positive", IF(StockData[[#This Row],[sentiment score]] &lt; -0.5, "Negative", "Neutral"))</f>
        <v>Neutral</v>
      </c>
    </row>
    <row r="3336" spans="1:15" x14ac:dyDescent="0.3">
      <c r="A3336" s="1">
        <v>40989</v>
      </c>
      <c r="B3336" s="2">
        <v>34.94</v>
      </c>
      <c r="C3336" s="2">
        <v>35.299999999999997</v>
      </c>
      <c r="D3336" s="2">
        <v>34.6</v>
      </c>
      <c r="E3336" s="2">
        <v>35.15</v>
      </c>
      <c r="F3336" s="2">
        <v>607200</v>
      </c>
      <c r="G3336" s="27" t="str">
        <f>TEXT(StockData[[#This Row],[Date]],"dddd")</f>
        <v>Wednesday</v>
      </c>
      <c r="H3336" s="27" t="str">
        <f>TEXT(StockData[[#This Row],[Date]],"mmm yyyy")</f>
        <v>Mar 2012</v>
      </c>
      <c r="I3336" s="2">
        <f>StockData[[#This Row],[high]] - StockData[[#This Row],[low]]</f>
        <v>0.69999999999999574</v>
      </c>
      <c r="J3336" s="27" t="str">
        <f>IF(StockData[[#This Row],[high]]=_xlfn.MAXIFS(StockData[high],StockData[Date],"&lt;="&amp;StockData[[#This Row],[Date]]),"New High","Repeat")</f>
        <v>Repeat</v>
      </c>
      <c r="K3336" s="27" t="str">
        <f>IF(StockData[[#This Row],[Spread]]&lt;5,"Low",IF(StockData[[#This Row],[Spread]]&lt;=15,"Medium","High"))</f>
        <v>Low</v>
      </c>
      <c r="L3336" s="27" t="str">
        <f>IF(StockData[[#This Row],[Spread]] &gt; AVERAGE(StockData[Spread]) * 1.2, "High", IF(StockData[[#This Row],[Spread]] &lt; AVERAGE(StockData[Spread]) * 0.8, "Low", "Medium"))</f>
        <v>Low</v>
      </c>
      <c r="M3336" s="13">
        <f>(StockData[[#This Row],[close]] - StockData[[#This Row],[open]] )/ StockData[[#This Row],[open]]</f>
        <v>6.0103033772181133E-3</v>
      </c>
      <c r="N3336" s="27">
        <f>IF(StockData[[#This Row],[change%]] &gt; 0.02, 0.9, IF(StockData[[#This Row],[change%]] &lt; -0.02, -0.9, 0))</f>
        <v>0</v>
      </c>
      <c r="O3336" s="27" t="str">
        <f>IF(StockData[[#This Row],[sentiment score]] &gt; 0.5, "Positive", IF(StockData[[#This Row],[sentiment score]] &lt; -0.5, "Negative", "Neutral"))</f>
        <v>Neutral</v>
      </c>
    </row>
    <row r="3337" spans="1:15" x14ac:dyDescent="0.3">
      <c r="A3337" s="1">
        <v>40988</v>
      </c>
      <c r="B3337" s="2">
        <v>34.979999999999997</v>
      </c>
      <c r="C3337" s="2">
        <v>35.200000000000003</v>
      </c>
      <c r="D3337" s="2">
        <v>34.57</v>
      </c>
      <c r="E3337" s="2">
        <v>34.96</v>
      </c>
      <c r="F3337" s="2">
        <v>567000</v>
      </c>
      <c r="G3337" s="27" t="str">
        <f>TEXT(StockData[[#This Row],[Date]],"dddd")</f>
        <v>Tuesday</v>
      </c>
      <c r="H3337" s="27" t="str">
        <f>TEXT(StockData[[#This Row],[Date]],"mmm yyyy")</f>
        <v>Mar 2012</v>
      </c>
      <c r="I3337" s="2">
        <f>StockData[[#This Row],[high]] - StockData[[#This Row],[low]]</f>
        <v>0.63000000000000256</v>
      </c>
      <c r="J3337" s="27" t="str">
        <f>IF(StockData[[#This Row],[high]]=_xlfn.MAXIFS(StockData[high],StockData[Date],"&lt;="&amp;StockData[[#This Row],[Date]]),"New High","Repeat")</f>
        <v>Repeat</v>
      </c>
      <c r="K3337" s="27" t="str">
        <f>IF(StockData[[#This Row],[Spread]]&lt;5,"Low",IF(StockData[[#This Row],[Spread]]&lt;=15,"Medium","High"))</f>
        <v>Low</v>
      </c>
      <c r="L3337" s="27" t="str">
        <f>IF(StockData[[#This Row],[Spread]] &gt; AVERAGE(StockData[Spread]) * 1.2, "High", IF(StockData[[#This Row],[Spread]] &lt; AVERAGE(StockData[Spread]) * 0.8, "Low", "Medium"))</f>
        <v>Low</v>
      </c>
      <c r="M3337" s="13">
        <f>(StockData[[#This Row],[close]] - StockData[[#This Row],[open]] )/ StockData[[#This Row],[open]]</f>
        <v>-5.7175528873630707E-4</v>
      </c>
      <c r="N3337" s="27">
        <f>IF(StockData[[#This Row],[change%]] &gt; 0.02, 0.9, IF(StockData[[#This Row],[change%]] &lt; -0.02, -0.9, 0))</f>
        <v>0</v>
      </c>
      <c r="O3337" s="27" t="str">
        <f>IF(StockData[[#This Row],[sentiment score]] &gt; 0.5, "Positive", IF(StockData[[#This Row],[sentiment score]] &lt; -0.5, "Negative", "Neutral"))</f>
        <v>Neutral</v>
      </c>
    </row>
    <row r="3338" spans="1:15" x14ac:dyDescent="0.3">
      <c r="A3338" s="1">
        <v>40987</v>
      </c>
      <c r="B3338" s="2">
        <v>35.26</v>
      </c>
      <c r="C3338" s="2">
        <v>35.32</v>
      </c>
      <c r="D3338" s="2">
        <v>34.54</v>
      </c>
      <c r="E3338" s="2">
        <v>34.979999999999997</v>
      </c>
      <c r="F3338" s="2">
        <v>1015600</v>
      </c>
      <c r="G3338" s="27" t="str">
        <f>TEXT(StockData[[#This Row],[Date]],"dddd")</f>
        <v>Monday</v>
      </c>
      <c r="H3338" s="27" t="str">
        <f>TEXT(StockData[[#This Row],[Date]],"mmm yyyy")</f>
        <v>Mar 2012</v>
      </c>
      <c r="I3338" s="2">
        <f>StockData[[#This Row],[high]] - StockData[[#This Row],[low]]</f>
        <v>0.78000000000000114</v>
      </c>
      <c r="J3338" s="27" t="str">
        <f>IF(StockData[[#This Row],[high]]=_xlfn.MAXIFS(StockData[high],StockData[Date],"&lt;="&amp;StockData[[#This Row],[Date]]),"New High","Repeat")</f>
        <v>Repeat</v>
      </c>
      <c r="K3338" s="27" t="str">
        <f>IF(StockData[[#This Row],[Spread]]&lt;5,"Low",IF(StockData[[#This Row],[Spread]]&lt;=15,"Medium","High"))</f>
        <v>Low</v>
      </c>
      <c r="L3338" s="27" t="str">
        <f>IF(StockData[[#This Row],[Spread]] &gt; AVERAGE(StockData[Spread]) * 1.2, "High", IF(StockData[[#This Row],[Spread]] &lt; AVERAGE(StockData[Spread]) * 0.8, "Low", "Medium"))</f>
        <v>Low</v>
      </c>
      <c r="M3338" s="13">
        <f>(StockData[[#This Row],[close]] - StockData[[#This Row],[open]] )/ StockData[[#This Row],[open]]</f>
        <v>-7.9410096426545985E-3</v>
      </c>
      <c r="N3338" s="27">
        <f>IF(StockData[[#This Row],[change%]] &gt; 0.02, 0.9, IF(StockData[[#This Row],[change%]] &lt; -0.02, -0.9, 0))</f>
        <v>0</v>
      </c>
      <c r="O3338" s="27" t="str">
        <f>IF(StockData[[#This Row],[sentiment score]] &gt; 0.5, "Positive", IF(StockData[[#This Row],[sentiment score]] &lt; -0.5, "Negative", "Neutral"))</f>
        <v>Neutral</v>
      </c>
    </row>
    <row r="3339" spans="1:15" x14ac:dyDescent="0.3">
      <c r="A3339" s="1">
        <v>40984</v>
      </c>
      <c r="B3339" s="2">
        <v>34.9</v>
      </c>
      <c r="C3339" s="2">
        <v>35.89</v>
      </c>
      <c r="D3339" s="2">
        <v>34.83</v>
      </c>
      <c r="E3339" s="2">
        <v>35.32</v>
      </c>
      <c r="F3339" s="2">
        <v>729300</v>
      </c>
      <c r="G3339" s="27" t="str">
        <f>TEXT(StockData[[#This Row],[Date]],"dddd")</f>
        <v>Friday</v>
      </c>
      <c r="H3339" s="27" t="str">
        <f>TEXT(StockData[[#This Row],[Date]],"mmm yyyy")</f>
        <v>Mar 2012</v>
      </c>
      <c r="I3339" s="2">
        <f>StockData[[#This Row],[high]] - StockData[[#This Row],[low]]</f>
        <v>1.0600000000000023</v>
      </c>
      <c r="J3339" s="27" t="str">
        <f>IF(StockData[[#This Row],[high]]=_xlfn.MAXIFS(StockData[high],StockData[Date],"&lt;="&amp;StockData[[#This Row],[Date]]),"New High","Repeat")</f>
        <v>Repeat</v>
      </c>
      <c r="K3339" s="27" t="str">
        <f>IF(StockData[[#This Row],[Spread]]&lt;5,"Low",IF(StockData[[#This Row],[Spread]]&lt;=15,"Medium","High"))</f>
        <v>Low</v>
      </c>
      <c r="L3339" s="27" t="str">
        <f>IF(StockData[[#This Row],[Spread]] &gt; AVERAGE(StockData[Spread]) * 1.2, "High", IF(StockData[[#This Row],[Spread]] &lt; AVERAGE(StockData[Spread]) * 0.8, "Low", "Medium"))</f>
        <v>Low</v>
      </c>
      <c r="M3339" s="13">
        <f>(StockData[[#This Row],[close]] - StockData[[#This Row],[open]] )/ StockData[[#This Row],[open]]</f>
        <v>1.2034383954154777E-2</v>
      </c>
      <c r="N3339" s="27">
        <f>IF(StockData[[#This Row],[change%]] &gt; 0.02, 0.9, IF(StockData[[#This Row],[change%]] &lt; -0.02, -0.9, 0))</f>
        <v>0</v>
      </c>
      <c r="O3339" s="27" t="str">
        <f>IF(StockData[[#This Row],[sentiment score]] &gt; 0.5, "Positive", IF(StockData[[#This Row],[sentiment score]] &lt; -0.5, "Negative", "Neutral"))</f>
        <v>Neutral</v>
      </c>
    </row>
    <row r="3340" spans="1:15" x14ac:dyDescent="0.3">
      <c r="A3340" s="1">
        <v>40983</v>
      </c>
      <c r="B3340" s="2">
        <v>35.28</v>
      </c>
      <c r="C3340" s="2">
        <v>35.479999999999997</v>
      </c>
      <c r="D3340" s="2">
        <v>34.78</v>
      </c>
      <c r="E3340" s="2">
        <v>35</v>
      </c>
      <c r="F3340" s="2">
        <v>571600</v>
      </c>
      <c r="G3340" s="27" t="str">
        <f>TEXT(StockData[[#This Row],[Date]],"dddd")</f>
        <v>Thursday</v>
      </c>
      <c r="H3340" s="27" t="str">
        <f>TEXT(StockData[[#This Row],[Date]],"mmm yyyy")</f>
        <v>Mar 2012</v>
      </c>
      <c r="I3340" s="2">
        <f>StockData[[#This Row],[high]] - StockData[[#This Row],[low]]</f>
        <v>0.69999999999999574</v>
      </c>
      <c r="J3340" s="27" t="str">
        <f>IF(StockData[[#This Row],[high]]=_xlfn.MAXIFS(StockData[high],StockData[Date],"&lt;="&amp;StockData[[#This Row],[Date]]),"New High","Repeat")</f>
        <v>Repeat</v>
      </c>
      <c r="K3340" s="27" t="str">
        <f>IF(StockData[[#This Row],[Spread]]&lt;5,"Low",IF(StockData[[#This Row],[Spread]]&lt;=15,"Medium","High"))</f>
        <v>Low</v>
      </c>
      <c r="L3340" s="27" t="str">
        <f>IF(StockData[[#This Row],[Spread]] &gt; AVERAGE(StockData[Spread]) * 1.2, "High", IF(StockData[[#This Row],[Spread]] &lt; AVERAGE(StockData[Spread]) * 0.8, "Low", "Medium"))</f>
        <v>Low</v>
      </c>
      <c r="M3340" s="13">
        <f>(StockData[[#This Row],[close]] - StockData[[#This Row],[open]] )/ StockData[[#This Row],[open]]</f>
        <v>-7.936507936507969E-3</v>
      </c>
      <c r="N3340" s="27">
        <f>IF(StockData[[#This Row],[change%]] &gt; 0.02, 0.9, IF(StockData[[#This Row],[change%]] &lt; -0.02, -0.9, 0))</f>
        <v>0</v>
      </c>
      <c r="O3340" s="27" t="str">
        <f>IF(StockData[[#This Row],[sentiment score]] &gt; 0.5, "Positive", IF(StockData[[#This Row],[sentiment score]] &lt; -0.5, "Negative", "Neutral"))</f>
        <v>Neutral</v>
      </c>
    </row>
    <row r="3341" spans="1:15" x14ac:dyDescent="0.3">
      <c r="A3341" s="1">
        <v>40982</v>
      </c>
      <c r="B3341" s="2">
        <v>36</v>
      </c>
      <c r="C3341" s="2">
        <v>36</v>
      </c>
      <c r="D3341" s="2">
        <v>34.799999999999997</v>
      </c>
      <c r="E3341" s="2">
        <v>35.29</v>
      </c>
      <c r="F3341" s="2">
        <v>851500</v>
      </c>
      <c r="G3341" s="27" t="str">
        <f>TEXT(StockData[[#This Row],[Date]],"dddd")</f>
        <v>Wednesday</v>
      </c>
      <c r="H3341" s="27" t="str">
        <f>TEXT(StockData[[#This Row],[Date]],"mmm yyyy")</f>
        <v>Mar 2012</v>
      </c>
      <c r="I3341" s="2">
        <f>StockData[[#This Row],[high]] - StockData[[#This Row],[low]]</f>
        <v>1.2000000000000028</v>
      </c>
      <c r="J3341" s="27" t="str">
        <f>IF(StockData[[#This Row],[high]]=_xlfn.MAXIFS(StockData[high],StockData[Date],"&lt;="&amp;StockData[[#This Row],[Date]]),"New High","Repeat")</f>
        <v>Repeat</v>
      </c>
      <c r="K3341" s="27" t="str">
        <f>IF(StockData[[#This Row],[Spread]]&lt;5,"Low",IF(StockData[[#This Row],[Spread]]&lt;=15,"Medium","High"))</f>
        <v>Low</v>
      </c>
      <c r="L3341" s="27" t="str">
        <f>IF(StockData[[#This Row],[Spread]] &gt; AVERAGE(StockData[Spread]) * 1.2, "High", IF(StockData[[#This Row],[Spread]] &lt; AVERAGE(StockData[Spread]) * 0.8, "Low", "Medium"))</f>
        <v>Low</v>
      </c>
      <c r="M3341" s="13">
        <f>(StockData[[#This Row],[close]] - StockData[[#This Row],[open]] )/ StockData[[#This Row],[open]]</f>
        <v>-1.9722222222222245E-2</v>
      </c>
      <c r="N3341" s="27">
        <f>IF(StockData[[#This Row],[change%]] &gt; 0.02, 0.9, IF(StockData[[#This Row],[change%]] &lt; -0.02, -0.9, 0))</f>
        <v>0</v>
      </c>
      <c r="O3341" s="27" t="str">
        <f>IF(StockData[[#This Row],[sentiment score]] &gt; 0.5, "Positive", IF(StockData[[#This Row],[sentiment score]] &lt; -0.5, "Negative", "Neutral"))</f>
        <v>Neutral</v>
      </c>
    </row>
    <row r="3342" spans="1:15" x14ac:dyDescent="0.3">
      <c r="A3342" s="1">
        <v>40981</v>
      </c>
      <c r="B3342" s="2">
        <v>36.51</v>
      </c>
      <c r="C3342" s="2">
        <v>36.590000000000003</v>
      </c>
      <c r="D3342" s="2">
        <v>35.5</v>
      </c>
      <c r="E3342" s="2">
        <v>36.090000000000003</v>
      </c>
      <c r="F3342" s="2">
        <v>1001600</v>
      </c>
      <c r="G3342" s="27" t="str">
        <f>TEXT(StockData[[#This Row],[Date]],"dddd")</f>
        <v>Tuesday</v>
      </c>
      <c r="H3342" s="27" t="str">
        <f>TEXT(StockData[[#This Row],[Date]],"mmm yyyy")</f>
        <v>Mar 2012</v>
      </c>
      <c r="I3342" s="2">
        <f>StockData[[#This Row],[high]] - StockData[[#This Row],[low]]</f>
        <v>1.0900000000000034</v>
      </c>
      <c r="J3342" s="27" t="str">
        <f>IF(StockData[[#This Row],[high]]=_xlfn.MAXIFS(StockData[high],StockData[Date],"&lt;="&amp;StockData[[#This Row],[Date]]),"New High","Repeat")</f>
        <v>New High</v>
      </c>
      <c r="K3342" s="27" t="str">
        <f>IF(StockData[[#This Row],[Spread]]&lt;5,"Low",IF(StockData[[#This Row],[Spread]]&lt;=15,"Medium","High"))</f>
        <v>Low</v>
      </c>
      <c r="L3342" s="27" t="str">
        <f>IF(StockData[[#This Row],[Spread]] &gt; AVERAGE(StockData[Spread]) * 1.2, "High", IF(StockData[[#This Row],[Spread]] &lt; AVERAGE(StockData[Spread]) * 0.8, "Low", "Medium"))</f>
        <v>Low</v>
      </c>
      <c r="M3342" s="13">
        <f>(StockData[[#This Row],[close]] - StockData[[#This Row],[open]] )/ StockData[[#This Row],[open]]</f>
        <v>-1.1503697617091061E-2</v>
      </c>
      <c r="N3342" s="27">
        <f>IF(StockData[[#This Row],[change%]] &gt; 0.02, 0.9, IF(StockData[[#This Row],[change%]] &lt; -0.02, -0.9, 0))</f>
        <v>0</v>
      </c>
      <c r="O3342" s="27" t="str">
        <f>IF(StockData[[#This Row],[sentiment score]] &gt; 0.5, "Positive", IF(StockData[[#This Row],[sentiment score]] &lt; -0.5, "Negative", "Neutral"))</f>
        <v>Neutral</v>
      </c>
    </row>
    <row r="3343" spans="1:15" x14ac:dyDescent="0.3">
      <c r="A3343" s="1">
        <v>40980</v>
      </c>
      <c r="B3343" s="2">
        <v>34.69</v>
      </c>
      <c r="C3343" s="2">
        <v>36.29</v>
      </c>
      <c r="D3343" s="2">
        <v>34.6</v>
      </c>
      <c r="E3343" s="2">
        <v>36.01</v>
      </c>
      <c r="F3343" s="2">
        <v>1963300</v>
      </c>
      <c r="G3343" s="27" t="str">
        <f>TEXT(StockData[[#This Row],[Date]],"dddd")</f>
        <v>Monday</v>
      </c>
      <c r="H3343" s="27" t="str">
        <f>TEXT(StockData[[#This Row],[Date]],"mmm yyyy")</f>
        <v>Mar 2012</v>
      </c>
      <c r="I3343" s="2">
        <f>StockData[[#This Row],[high]] - StockData[[#This Row],[low]]</f>
        <v>1.6899999999999977</v>
      </c>
      <c r="J3343" s="27" t="str">
        <f>IF(StockData[[#This Row],[high]]=_xlfn.MAXIFS(StockData[high],StockData[Date],"&lt;="&amp;StockData[[#This Row],[Date]]),"New High","Repeat")</f>
        <v>Repeat</v>
      </c>
      <c r="K3343" s="27" t="str">
        <f>IF(StockData[[#This Row],[Spread]]&lt;5,"Low",IF(StockData[[#This Row],[Spread]]&lt;=15,"Medium","High"))</f>
        <v>Low</v>
      </c>
      <c r="L3343" s="27" t="str">
        <f>IF(StockData[[#This Row],[Spread]] &gt; AVERAGE(StockData[Spread]) * 1.2, "High", IF(StockData[[#This Row],[Spread]] &lt; AVERAGE(StockData[Spread]) * 0.8, "Low", "Medium"))</f>
        <v>Low</v>
      </c>
      <c r="M3343" s="13">
        <f>(StockData[[#This Row],[close]] - StockData[[#This Row],[open]] )/ StockData[[#This Row],[open]]</f>
        <v>3.8051311617180755E-2</v>
      </c>
      <c r="N3343" s="27">
        <f>IF(StockData[[#This Row],[change%]] &gt; 0.02, 0.9, IF(StockData[[#This Row],[change%]] &lt; -0.02, -0.9, 0))</f>
        <v>0.9</v>
      </c>
      <c r="O3343" s="27" t="str">
        <f>IF(StockData[[#This Row],[sentiment score]] &gt; 0.5, "Positive", IF(StockData[[#This Row],[sentiment score]] &lt; -0.5, "Negative", "Neutral"))</f>
        <v>Positive</v>
      </c>
    </row>
    <row r="3344" spans="1:15" x14ac:dyDescent="0.3">
      <c r="A3344" s="1">
        <v>40977</v>
      </c>
      <c r="B3344" s="2">
        <v>33.200000000000003</v>
      </c>
      <c r="C3344" s="2">
        <v>35.31</v>
      </c>
      <c r="D3344" s="2">
        <v>33.200000000000003</v>
      </c>
      <c r="E3344" s="2">
        <v>34.74</v>
      </c>
      <c r="F3344" s="2">
        <v>1553400</v>
      </c>
      <c r="G3344" s="27" t="str">
        <f>TEXT(StockData[[#This Row],[Date]],"dddd")</f>
        <v>Friday</v>
      </c>
      <c r="H3344" s="27" t="str">
        <f>TEXT(StockData[[#This Row],[Date]],"mmm yyyy")</f>
        <v>Mar 2012</v>
      </c>
      <c r="I3344" s="2">
        <f>StockData[[#This Row],[high]] - StockData[[#This Row],[low]]</f>
        <v>2.1099999999999994</v>
      </c>
      <c r="J3344" s="27" t="str">
        <f>IF(StockData[[#This Row],[high]]=_xlfn.MAXIFS(StockData[high],StockData[Date],"&lt;="&amp;StockData[[#This Row],[Date]]),"New High","Repeat")</f>
        <v>Repeat</v>
      </c>
      <c r="K3344" s="27" t="str">
        <f>IF(StockData[[#This Row],[Spread]]&lt;5,"Low",IF(StockData[[#This Row],[Spread]]&lt;=15,"Medium","High"))</f>
        <v>Low</v>
      </c>
      <c r="L3344" s="27" t="str">
        <f>IF(StockData[[#This Row],[Spread]] &gt; AVERAGE(StockData[Spread]) * 1.2, "High", IF(StockData[[#This Row],[Spread]] &lt; AVERAGE(StockData[Spread]) * 0.8, "Low", "Medium"))</f>
        <v>Low</v>
      </c>
      <c r="M3344" s="13">
        <f>(StockData[[#This Row],[close]] - StockData[[#This Row],[open]] )/ StockData[[#This Row],[open]]</f>
        <v>4.6385542168674666E-2</v>
      </c>
      <c r="N3344" s="27">
        <f>IF(StockData[[#This Row],[change%]] &gt; 0.02, 0.9, IF(StockData[[#This Row],[change%]] &lt; -0.02, -0.9, 0))</f>
        <v>0.9</v>
      </c>
      <c r="O3344" s="27" t="str">
        <f>IF(StockData[[#This Row],[sentiment score]] &gt; 0.5, "Positive", IF(StockData[[#This Row],[sentiment score]] &lt; -0.5, "Negative", "Neutral"))</f>
        <v>Positive</v>
      </c>
    </row>
    <row r="3345" spans="1:15" x14ac:dyDescent="0.3">
      <c r="A3345" s="1">
        <v>40976</v>
      </c>
      <c r="B3345" s="2">
        <v>33.11</v>
      </c>
      <c r="C3345" s="2">
        <v>33.49</v>
      </c>
      <c r="D3345" s="2">
        <v>33.04</v>
      </c>
      <c r="E3345" s="2">
        <v>33.07</v>
      </c>
      <c r="F3345" s="2">
        <v>633300</v>
      </c>
      <c r="G3345" s="27" t="str">
        <f>TEXT(StockData[[#This Row],[Date]],"dddd")</f>
        <v>Thursday</v>
      </c>
      <c r="H3345" s="27" t="str">
        <f>TEXT(StockData[[#This Row],[Date]],"mmm yyyy")</f>
        <v>Mar 2012</v>
      </c>
      <c r="I3345" s="2">
        <f>StockData[[#This Row],[high]] - StockData[[#This Row],[low]]</f>
        <v>0.45000000000000284</v>
      </c>
      <c r="J3345" s="27" t="str">
        <f>IF(StockData[[#This Row],[high]]=_xlfn.MAXIFS(StockData[high],StockData[Date],"&lt;="&amp;StockData[[#This Row],[Date]]),"New High","Repeat")</f>
        <v>Repeat</v>
      </c>
      <c r="K3345" s="27" t="str">
        <f>IF(StockData[[#This Row],[Spread]]&lt;5,"Low",IF(StockData[[#This Row],[Spread]]&lt;=15,"Medium","High"))</f>
        <v>Low</v>
      </c>
      <c r="L3345" s="27" t="str">
        <f>IF(StockData[[#This Row],[Spread]] &gt; AVERAGE(StockData[Spread]) * 1.2, "High", IF(StockData[[#This Row],[Spread]] &lt; AVERAGE(StockData[Spread]) * 0.8, "Low", "Medium"))</f>
        <v>Low</v>
      </c>
      <c r="M3345" s="13">
        <f>(StockData[[#This Row],[close]] - StockData[[#This Row],[open]] )/ StockData[[#This Row],[open]]</f>
        <v>-1.2080942313500195E-3</v>
      </c>
      <c r="N3345" s="27">
        <f>IF(StockData[[#This Row],[change%]] &gt; 0.02, 0.9, IF(StockData[[#This Row],[change%]] &lt; -0.02, -0.9, 0))</f>
        <v>0</v>
      </c>
      <c r="O3345" s="27" t="str">
        <f>IF(StockData[[#This Row],[sentiment score]] &gt; 0.5, "Positive", IF(StockData[[#This Row],[sentiment score]] &lt; -0.5, "Negative", "Neutral"))</f>
        <v>Neutral</v>
      </c>
    </row>
    <row r="3346" spans="1:15" x14ac:dyDescent="0.3">
      <c r="A3346" s="1">
        <v>40975</v>
      </c>
      <c r="B3346" s="2">
        <v>33.119999999999997</v>
      </c>
      <c r="C3346" s="2">
        <v>33.314999999999998</v>
      </c>
      <c r="D3346" s="2">
        <v>32.910499999999999</v>
      </c>
      <c r="E3346" s="2">
        <v>33.119999999999997</v>
      </c>
      <c r="F3346" s="2">
        <v>364900</v>
      </c>
      <c r="G3346" s="27" t="str">
        <f>TEXT(StockData[[#This Row],[Date]],"dddd")</f>
        <v>Wednesday</v>
      </c>
      <c r="H3346" s="27" t="str">
        <f>TEXT(StockData[[#This Row],[Date]],"mmm yyyy")</f>
        <v>Mar 2012</v>
      </c>
      <c r="I3346" s="2">
        <f>StockData[[#This Row],[high]] - StockData[[#This Row],[low]]</f>
        <v>0.40449999999999875</v>
      </c>
      <c r="J3346" s="27" t="str">
        <f>IF(StockData[[#This Row],[high]]=_xlfn.MAXIFS(StockData[high],StockData[Date],"&lt;="&amp;StockData[[#This Row],[Date]]),"New High","Repeat")</f>
        <v>Repeat</v>
      </c>
      <c r="K3346" s="27" t="str">
        <f>IF(StockData[[#This Row],[Spread]]&lt;5,"Low",IF(StockData[[#This Row],[Spread]]&lt;=15,"Medium","High"))</f>
        <v>Low</v>
      </c>
      <c r="L3346" s="27" t="str">
        <f>IF(StockData[[#This Row],[Spread]] &gt; AVERAGE(StockData[Spread]) * 1.2, "High", IF(StockData[[#This Row],[Spread]] &lt; AVERAGE(StockData[Spread]) * 0.8, "Low", "Medium"))</f>
        <v>Low</v>
      </c>
      <c r="M3346" s="13">
        <f>(StockData[[#This Row],[close]] - StockData[[#This Row],[open]] )/ StockData[[#This Row],[open]]</f>
        <v>0</v>
      </c>
      <c r="N3346" s="27">
        <f>IF(StockData[[#This Row],[change%]] &gt; 0.02, 0.9, IF(StockData[[#This Row],[change%]] &lt; -0.02, -0.9, 0))</f>
        <v>0</v>
      </c>
      <c r="O3346" s="27" t="str">
        <f>IF(StockData[[#This Row],[sentiment score]] &gt; 0.5, "Positive", IF(StockData[[#This Row],[sentiment score]] &lt; -0.5, "Negative", "Neutral"))</f>
        <v>Neutral</v>
      </c>
    </row>
    <row r="3347" spans="1:15" x14ac:dyDescent="0.3">
      <c r="A3347" s="1">
        <v>40974</v>
      </c>
      <c r="B3347" s="2">
        <v>33.25</v>
      </c>
      <c r="C3347" s="2">
        <v>33.28</v>
      </c>
      <c r="D3347" s="2">
        <v>32.619999999999997</v>
      </c>
      <c r="E3347" s="2">
        <v>33.11</v>
      </c>
      <c r="F3347" s="2">
        <v>573800</v>
      </c>
      <c r="G3347" s="27" t="str">
        <f>TEXT(StockData[[#This Row],[Date]],"dddd")</f>
        <v>Tuesday</v>
      </c>
      <c r="H3347" s="27" t="str">
        <f>TEXT(StockData[[#This Row],[Date]],"mmm yyyy")</f>
        <v>Mar 2012</v>
      </c>
      <c r="I3347" s="2">
        <f>StockData[[#This Row],[high]] - StockData[[#This Row],[low]]</f>
        <v>0.66000000000000369</v>
      </c>
      <c r="J3347" s="27" t="str">
        <f>IF(StockData[[#This Row],[high]]=_xlfn.MAXIFS(StockData[high],StockData[Date],"&lt;="&amp;StockData[[#This Row],[Date]]),"New High","Repeat")</f>
        <v>Repeat</v>
      </c>
      <c r="K3347" s="27" t="str">
        <f>IF(StockData[[#This Row],[Spread]]&lt;5,"Low",IF(StockData[[#This Row],[Spread]]&lt;=15,"Medium","High"))</f>
        <v>Low</v>
      </c>
      <c r="L3347" s="27" t="str">
        <f>IF(StockData[[#This Row],[Spread]] &gt; AVERAGE(StockData[Spread]) * 1.2, "High", IF(StockData[[#This Row],[Spread]] &lt; AVERAGE(StockData[Spread]) * 0.8, "Low", "Medium"))</f>
        <v>Low</v>
      </c>
      <c r="M3347" s="13">
        <f>(StockData[[#This Row],[close]] - StockData[[#This Row],[open]] )/ StockData[[#This Row],[open]]</f>
        <v>-4.2105263157894909E-3</v>
      </c>
      <c r="N3347" s="27">
        <f>IF(StockData[[#This Row],[change%]] &gt; 0.02, 0.9, IF(StockData[[#This Row],[change%]] &lt; -0.02, -0.9, 0))</f>
        <v>0</v>
      </c>
      <c r="O3347" s="27" t="str">
        <f>IF(StockData[[#This Row],[sentiment score]] &gt; 0.5, "Positive", IF(StockData[[#This Row],[sentiment score]] &lt; -0.5, "Negative", "Neutral"))</f>
        <v>Neutral</v>
      </c>
    </row>
    <row r="3348" spans="1:15" x14ac:dyDescent="0.3">
      <c r="A3348" s="1">
        <v>40973</v>
      </c>
      <c r="B3348" s="2">
        <v>34.35</v>
      </c>
      <c r="C3348" s="2">
        <v>34.4</v>
      </c>
      <c r="D3348" s="2">
        <v>33.46</v>
      </c>
      <c r="E3348" s="2">
        <v>33.770000000000003</v>
      </c>
      <c r="F3348" s="2">
        <v>467000</v>
      </c>
      <c r="G3348" s="27" t="str">
        <f>TEXT(StockData[[#This Row],[Date]],"dddd")</f>
        <v>Monday</v>
      </c>
      <c r="H3348" s="27" t="str">
        <f>TEXT(StockData[[#This Row],[Date]],"mmm yyyy")</f>
        <v>Mar 2012</v>
      </c>
      <c r="I3348" s="2">
        <f>StockData[[#This Row],[high]] - StockData[[#This Row],[low]]</f>
        <v>0.93999999999999773</v>
      </c>
      <c r="J3348" s="27" t="str">
        <f>IF(StockData[[#This Row],[high]]=_xlfn.MAXIFS(StockData[high],StockData[Date],"&lt;="&amp;StockData[[#This Row],[Date]]),"New High","Repeat")</f>
        <v>Repeat</v>
      </c>
      <c r="K3348" s="27" t="str">
        <f>IF(StockData[[#This Row],[Spread]]&lt;5,"Low",IF(StockData[[#This Row],[Spread]]&lt;=15,"Medium","High"))</f>
        <v>Low</v>
      </c>
      <c r="L3348" s="27" t="str">
        <f>IF(StockData[[#This Row],[Spread]] &gt; AVERAGE(StockData[Spread]) * 1.2, "High", IF(StockData[[#This Row],[Spread]] &lt; AVERAGE(StockData[Spread]) * 0.8, "Low", "Medium"))</f>
        <v>Low</v>
      </c>
      <c r="M3348" s="13">
        <f>(StockData[[#This Row],[close]] - StockData[[#This Row],[open]] )/ StockData[[#This Row],[open]]</f>
        <v>-1.6885007278020329E-2</v>
      </c>
      <c r="N3348" s="27">
        <f>IF(StockData[[#This Row],[change%]] &gt; 0.02, 0.9, IF(StockData[[#This Row],[change%]] &lt; -0.02, -0.9, 0))</f>
        <v>0</v>
      </c>
      <c r="O3348" s="27" t="str">
        <f>IF(StockData[[#This Row],[sentiment score]] &gt; 0.5, "Positive", IF(StockData[[#This Row],[sentiment score]] &lt; -0.5, "Negative", "Neutral"))</f>
        <v>Neutral</v>
      </c>
    </row>
    <row r="3349" spans="1:15" x14ac:dyDescent="0.3">
      <c r="A3349" s="1">
        <v>40970</v>
      </c>
      <c r="B3349" s="2">
        <v>34.4</v>
      </c>
      <c r="C3349" s="2">
        <v>34.5</v>
      </c>
      <c r="D3349" s="2">
        <v>33.71</v>
      </c>
      <c r="E3349" s="2">
        <v>34.04</v>
      </c>
      <c r="F3349" s="2">
        <v>550000</v>
      </c>
      <c r="G3349" s="27" t="str">
        <f>TEXT(StockData[[#This Row],[Date]],"dddd")</f>
        <v>Friday</v>
      </c>
      <c r="H3349" s="27" t="str">
        <f>TEXT(StockData[[#This Row],[Date]],"mmm yyyy")</f>
        <v>Mar 2012</v>
      </c>
      <c r="I3349" s="2">
        <f>StockData[[#This Row],[high]] - StockData[[#This Row],[low]]</f>
        <v>0.78999999999999915</v>
      </c>
      <c r="J3349" s="27" t="str">
        <f>IF(StockData[[#This Row],[high]]=_xlfn.MAXIFS(StockData[high],StockData[Date],"&lt;="&amp;StockData[[#This Row],[Date]]),"New High","Repeat")</f>
        <v>Repeat</v>
      </c>
      <c r="K3349" s="27" t="str">
        <f>IF(StockData[[#This Row],[Spread]]&lt;5,"Low",IF(StockData[[#This Row],[Spread]]&lt;=15,"Medium","High"))</f>
        <v>Low</v>
      </c>
      <c r="L3349" s="27" t="str">
        <f>IF(StockData[[#This Row],[Spread]] &gt; AVERAGE(StockData[Spread]) * 1.2, "High", IF(StockData[[#This Row],[Spread]] &lt; AVERAGE(StockData[Spread]) * 0.8, "Low", "Medium"))</f>
        <v>Low</v>
      </c>
      <c r="M3349" s="13">
        <f>(StockData[[#This Row],[close]] - StockData[[#This Row],[open]] )/ StockData[[#This Row],[open]]</f>
        <v>-1.0465116279069752E-2</v>
      </c>
      <c r="N3349" s="27">
        <f>IF(StockData[[#This Row],[change%]] &gt; 0.02, 0.9, IF(StockData[[#This Row],[change%]] &lt; -0.02, -0.9, 0))</f>
        <v>0</v>
      </c>
      <c r="O3349" s="27" t="str">
        <f>IF(StockData[[#This Row],[sentiment score]] &gt; 0.5, "Positive", IF(StockData[[#This Row],[sentiment score]] &lt; -0.5, "Negative", "Neutral"))</f>
        <v>Neutral</v>
      </c>
    </row>
    <row r="3350" spans="1:15" x14ac:dyDescent="0.3">
      <c r="A3350" s="1">
        <v>40969</v>
      </c>
      <c r="B3350" s="2">
        <v>33.51</v>
      </c>
      <c r="C3350" s="2">
        <v>34.5</v>
      </c>
      <c r="D3350" s="2">
        <v>33.305</v>
      </c>
      <c r="E3350" s="2">
        <v>34.409999999999997</v>
      </c>
      <c r="F3350" s="2">
        <v>703500</v>
      </c>
      <c r="G3350" s="27" t="str">
        <f>TEXT(StockData[[#This Row],[Date]],"dddd")</f>
        <v>Thursday</v>
      </c>
      <c r="H3350" s="27" t="str">
        <f>TEXT(StockData[[#This Row],[Date]],"mmm yyyy")</f>
        <v>Mar 2012</v>
      </c>
      <c r="I3350" s="2">
        <f>StockData[[#This Row],[high]] - StockData[[#This Row],[low]]</f>
        <v>1.1950000000000003</v>
      </c>
      <c r="J3350" s="27" t="str">
        <f>IF(StockData[[#This Row],[high]]=_xlfn.MAXIFS(StockData[high],StockData[Date],"&lt;="&amp;StockData[[#This Row],[Date]]),"New High","Repeat")</f>
        <v>Repeat</v>
      </c>
      <c r="K3350" s="27" t="str">
        <f>IF(StockData[[#This Row],[Spread]]&lt;5,"Low",IF(StockData[[#This Row],[Spread]]&lt;=15,"Medium","High"))</f>
        <v>Low</v>
      </c>
      <c r="L3350" s="27" t="str">
        <f>IF(StockData[[#This Row],[Spread]] &gt; AVERAGE(StockData[Spread]) * 1.2, "High", IF(StockData[[#This Row],[Spread]] &lt; AVERAGE(StockData[Spread]) * 0.8, "Low", "Medium"))</f>
        <v>Low</v>
      </c>
      <c r="M3350" s="13">
        <f>(StockData[[#This Row],[close]] - StockData[[#This Row],[open]] )/ StockData[[#This Row],[open]]</f>
        <v>2.6857654431512942E-2</v>
      </c>
      <c r="N3350" s="27">
        <f>IF(StockData[[#This Row],[change%]] &gt; 0.02, 0.9, IF(StockData[[#This Row],[change%]] &lt; -0.02, -0.9, 0))</f>
        <v>0.9</v>
      </c>
      <c r="O3350" s="27" t="str">
        <f>IF(StockData[[#This Row],[sentiment score]] &gt; 0.5, "Positive", IF(StockData[[#This Row],[sentiment score]] &lt; -0.5, "Negative", "Neutral"))</f>
        <v>Positive</v>
      </c>
    </row>
    <row r="3351" spans="1:15" x14ac:dyDescent="0.3">
      <c r="A3351" s="1">
        <v>40968</v>
      </c>
      <c r="B3351" s="2">
        <v>33.81</v>
      </c>
      <c r="C3351" s="2">
        <v>34.119999999999997</v>
      </c>
      <c r="D3351" s="2">
        <v>33.14</v>
      </c>
      <c r="E3351" s="2">
        <v>33.409999999999997</v>
      </c>
      <c r="F3351" s="2">
        <v>535700</v>
      </c>
      <c r="G3351" s="27" t="str">
        <f>TEXT(StockData[[#This Row],[Date]],"dddd")</f>
        <v>Wednesday</v>
      </c>
      <c r="H3351" s="27" t="str">
        <f>TEXT(StockData[[#This Row],[Date]],"mmm yyyy")</f>
        <v>Feb 2012</v>
      </c>
      <c r="I3351" s="2">
        <f>StockData[[#This Row],[high]] - StockData[[#This Row],[low]]</f>
        <v>0.97999999999999687</v>
      </c>
      <c r="J3351" s="27" t="str">
        <f>IF(StockData[[#This Row],[high]]=_xlfn.MAXIFS(StockData[high],StockData[Date],"&lt;="&amp;StockData[[#This Row],[Date]]),"New High","Repeat")</f>
        <v>Repeat</v>
      </c>
      <c r="K3351" s="27" t="str">
        <f>IF(StockData[[#This Row],[Spread]]&lt;5,"Low",IF(StockData[[#This Row],[Spread]]&lt;=15,"Medium","High"))</f>
        <v>Low</v>
      </c>
      <c r="L3351" s="27" t="str">
        <f>IF(StockData[[#This Row],[Spread]] &gt; AVERAGE(StockData[Spread]) * 1.2, "High", IF(StockData[[#This Row],[Spread]] &lt; AVERAGE(StockData[Spread]) * 0.8, "Low", "Medium"))</f>
        <v>Low</v>
      </c>
      <c r="M3351" s="13">
        <f>(StockData[[#This Row],[close]] - StockData[[#This Row],[open]] )/ StockData[[#This Row],[open]]</f>
        <v>-1.1830819284235601E-2</v>
      </c>
      <c r="N3351" s="27">
        <f>IF(StockData[[#This Row],[change%]] &gt; 0.02, 0.9, IF(StockData[[#This Row],[change%]] &lt; -0.02, -0.9, 0))</f>
        <v>0</v>
      </c>
      <c r="O3351" s="27" t="str">
        <f>IF(StockData[[#This Row],[sentiment score]] &gt; 0.5, "Positive", IF(StockData[[#This Row],[sentiment score]] &lt; -0.5, "Negative", "Neutral"))</f>
        <v>Neutral</v>
      </c>
    </row>
    <row r="3352" spans="1:15" x14ac:dyDescent="0.3">
      <c r="A3352" s="1">
        <v>40967</v>
      </c>
      <c r="B3352" s="2">
        <v>33.64</v>
      </c>
      <c r="C3352" s="2">
        <v>34.44</v>
      </c>
      <c r="D3352" s="2">
        <v>33.17</v>
      </c>
      <c r="E3352" s="2">
        <v>33.81</v>
      </c>
      <c r="F3352" s="2">
        <v>612200</v>
      </c>
      <c r="G3352" s="27" t="str">
        <f>TEXT(StockData[[#This Row],[Date]],"dddd")</f>
        <v>Tuesday</v>
      </c>
      <c r="H3352" s="27" t="str">
        <f>TEXT(StockData[[#This Row],[Date]],"mmm yyyy")</f>
        <v>Feb 2012</v>
      </c>
      <c r="I3352" s="2">
        <f>StockData[[#This Row],[high]] - StockData[[#This Row],[low]]</f>
        <v>1.269999999999996</v>
      </c>
      <c r="J3352" s="27" t="str">
        <f>IF(StockData[[#This Row],[high]]=_xlfn.MAXIFS(StockData[high],StockData[Date],"&lt;="&amp;StockData[[#This Row],[Date]]),"New High","Repeat")</f>
        <v>Repeat</v>
      </c>
      <c r="K3352" s="27" t="str">
        <f>IF(StockData[[#This Row],[Spread]]&lt;5,"Low",IF(StockData[[#This Row],[Spread]]&lt;=15,"Medium","High"))</f>
        <v>Low</v>
      </c>
      <c r="L3352" s="27" t="str">
        <f>IF(StockData[[#This Row],[Spread]] &gt; AVERAGE(StockData[Spread]) * 1.2, "High", IF(StockData[[#This Row],[Spread]] &lt; AVERAGE(StockData[Spread]) * 0.8, "Low", "Medium"))</f>
        <v>Low</v>
      </c>
      <c r="M3352" s="13">
        <f>(StockData[[#This Row],[close]] - StockData[[#This Row],[open]] )/ StockData[[#This Row],[open]]</f>
        <v>5.0535077288942241E-3</v>
      </c>
      <c r="N3352" s="27">
        <f>IF(StockData[[#This Row],[change%]] &gt; 0.02, 0.9, IF(StockData[[#This Row],[change%]] &lt; -0.02, -0.9, 0))</f>
        <v>0</v>
      </c>
      <c r="O3352" s="27" t="str">
        <f>IF(StockData[[#This Row],[sentiment score]] &gt; 0.5, "Positive", IF(StockData[[#This Row],[sentiment score]] &lt; -0.5, "Negative", "Neutral"))</f>
        <v>Neutral</v>
      </c>
    </row>
    <row r="3353" spans="1:15" x14ac:dyDescent="0.3">
      <c r="A3353" s="1">
        <v>40966</v>
      </c>
      <c r="B3353" s="2">
        <v>33.409999999999997</v>
      </c>
      <c r="C3353" s="2">
        <v>34</v>
      </c>
      <c r="D3353" s="2">
        <v>33</v>
      </c>
      <c r="E3353" s="2">
        <v>33.619999999999997</v>
      </c>
      <c r="F3353" s="2">
        <v>606000</v>
      </c>
      <c r="G3353" s="27" t="str">
        <f>TEXT(StockData[[#This Row],[Date]],"dddd")</f>
        <v>Monday</v>
      </c>
      <c r="H3353" s="27" t="str">
        <f>TEXT(StockData[[#This Row],[Date]],"mmm yyyy")</f>
        <v>Feb 2012</v>
      </c>
      <c r="I3353" s="2">
        <f>StockData[[#This Row],[high]] - StockData[[#This Row],[low]]</f>
        <v>1</v>
      </c>
      <c r="J3353" s="27" t="str">
        <f>IF(StockData[[#This Row],[high]]=_xlfn.MAXIFS(StockData[high],StockData[Date],"&lt;="&amp;StockData[[#This Row],[Date]]),"New High","Repeat")</f>
        <v>Repeat</v>
      </c>
      <c r="K3353" s="27" t="str">
        <f>IF(StockData[[#This Row],[Spread]]&lt;5,"Low",IF(StockData[[#This Row],[Spread]]&lt;=15,"Medium","High"))</f>
        <v>Low</v>
      </c>
      <c r="L3353" s="27" t="str">
        <f>IF(StockData[[#This Row],[Spread]] &gt; AVERAGE(StockData[Spread]) * 1.2, "High", IF(StockData[[#This Row],[Spread]] &lt; AVERAGE(StockData[Spread]) * 0.8, "Low", "Medium"))</f>
        <v>Low</v>
      </c>
      <c r="M3353" s="13">
        <f>(StockData[[#This Row],[close]] - StockData[[#This Row],[open]] )/ StockData[[#This Row],[open]]</f>
        <v>6.2855432505238215E-3</v>
      </c>
      <c r="N3353" s="27">
        <f>IF(StockData[[#This Row],[change%]] &gt; 0.02, 0.9, IF(StockData[[#This Row],[change%]] &lt; -0.02, -0.9, 0))</f>
        <v>0</v>
      </c>
      <c r="O3353" s="27" t="str">
        <f>IF(StockData[[#This Row],[sentiment score]] &gt; 0.5, "Positive", IF(StockData[[#This Row],[sentiment score]] &lt; -0.5, "Negative", "Neutral"))</f>
        <v>Neutral</v>
      </c>
    </row>
    <row r="3354" spans="1:15" x14ac:dyDescent="0.3">
      <c r="A3354" s="1">
        <v>40963</v>
      </c>
      <c r="B3354" s="2">
        <v>34.229999999999997</v>
      </c>
      <c r="C3354" s="2">
        <v>34.520000000000003</v>
      </c>
      <c r="D3354" s="2">
        <v>33.270000000000003</v>
      </c>
      <c r="E3354" s="2">
        <v>33.75</v>
      </c>
      <c r="F3354" s="2">
        <v>959900</v>
      </c>
      <c r="G3354" s="27" t="str">
        <f>TEXT(StockData[[#This Row],[Date]],"dddd")</f>
        <v>Friday</v>
      </c>
      <c r="H3354" s="27" t="str">
        <f>TEXT(StockData[[#This Row],[Date]],"mmm yyyy")</f>
        <v>Feb 2012</v>
      </c>
      <c r="I3354" s="2">
        <f>StockData[[#This Row],[high]] - StockData[[#This Row],[low]]</f>
        <v>1.25</v>
      </c>
      <c r="J3354" s="27" t="str">
        <f>IF(StockData[[#This Row],[high]]=_xlfn.MAXIFS(StockData[high],StockData[Date],"&lt;="&amp;StockData[[#This Row],[Date]]),"New High","Repeat")</f>
        <v>Repeat</v>
      </c>
      <c r="K3354" s="27" t="str">
        <f>IF(StockData[[#This Row],[Spread]]&lt;5,"Low",IF(StockData[[#This Row],[Spread]]&lt;=15,"Medium","High"))</f>
        <v>Low</v>
      </c>
      <c r="L3354" s="27" t="str">
        <f>IF(StockData[[#This Row],[Spread]] &gt; AVERAGE(StockData[Spread]) * 1.2, "High", IF(StockData[[#This Row],[Spread]] &lt; AVERAGE(StockData[Spread]) * 0.8, "Low", "Medium"))</f>
        <v>Low</v>
      </c>
      <c r="M3354" s="13">
        <f>(StockData[[#This Row],[close]] - StockData[[#This Row],[open]] )/ StockData[[#This Row],[open]]</f>
        <v>-1.4022787028921908E-2</v>
      </c>
      <c r="N3354" s="27">
        <f>IF(StockData[[#This Row],[change%]] &gt; 0.02, 0.9, IF(StockData[[#This Row],[change%]] &lt; -0.02, -0.9, 0))</f>
        <v>0</v>
      </c>
      <c r="O3354" s="27" t="str">
        <f>IF(StockData[[#This Row],[sentiment score]] &gt; 0.5, "Positive", IF(StockData[[#This Row],[sentiment score]] &lt; -0.5, "Negative", "Neutral"))</f>
        <v>Neutral</v>
      </c>
    </row>
    <row r="3355" spans="1:15" x14ac:dyDescent="0.3">
      <c r="A3355" s="1">
        <v>40962</v>
      </c>
      <c r="B3355" s="2">
        <v>33.86</v>
      </c>
      <c r="C3355" s="2">
        <v>34.97</v>
      </c>
      <c r="D3355" s="2">
        <v>33.56</v>
      </c>
      <c r="E3355" s="2">
        <v>34.53</v>
      </c>
      <c r="F3355" s="2">
        <v>820400</v>
      </c>
      <c r="G3355" s="27" t="str">
        <f>TEXT(StockData[[#This Row],[Date]],"dddd")</f>
        <v>Thursday</v>
      </c>
      <c r="H3355" s="27" t="str">
        <f>TEXT(StockData[[#This Row],[Date]],"mmm yyyy")</f>
        <v>Feb 2012</v>
      </c>
      <c r="I3355" s="2">
        <f>StockData[[#This Row],[high]] - StockData[[#This Row],[low]]</f>
        <v>1.4099999999999966</v>
      </c>
      <c r="J3355" s="27" t="str">
        <f>IF(StockData[[#This Row],[high]]=_xlfn.MAXIFS(StockData[high],StockData[Date],"&lt;="&amp;StockData[[#This Row],[Date]]),"New High","Repeat")</f>
        <v>Repeat</v>
      </c>
      <c r="K3355" s="27" t="str">
        <f>IF(StockData[[#This Row],[Spread]]&lt;5,"Low",IF(StockData[[#This Row],[Spread]]&lt;=15,"Medium","High"))</f>
        <v>Low</v>
      </c>
      <c r="L3355" s="27" t="str">
        <f>IF(StockData[[#This Row],[Spread]] &gt; AVERAGE(StockData[Spread]) * 1.2, "High", IF(StockData[[#This Row],[Spread]] &lt; AVERAGE(StockData[Spread]) * 0.8, "Low", "Medium"))</f>
        <v>Low</v>
      </c>
      <c r="M3355" s="13">
        <f>(StockData[[#This Row],[close]] - StockData[[#This Row],[open]] )/ StockData[[#This Row],[open]]</f>
        <v>1.9787359716479672E-2</v>
      </c>
      <c r="N3355" s="27">
        <f>IF(StockData[[#This Row],[change%]] &gt; 0.02, 0.9, IF(StockData[[#This Row],[change%]] &lt; -0.02, -0.9, 0))</f>
        <v>0</v>
      </c>
      <c r="O3355" s="27" t="str">
        <f>IF(StockData[[#This Row],[sentiment score]] &gt; 0.5, "Positive", IF(StockData[[#This Row],[sentiment score]] &lt; -0.5, "Negative", "Neutral"))</f>
        <v>Neutral</v>
      </c>
    </row>
    <row r="3356" spans="1:15" x14ac:dyDescent="0.3">
      <c r="A3356" s="1">
        <v>40961</v>
      </c>
      <c r="B3356" s="2">
        <v>34.5</v>
      </c>
      <c r="C3356" s="2">
        <v>34.72</v>
      </c>
      <c r="D3356" s="2">
        <v>32.5</v>
      </c>
      <c r="E3356" s="2">
        <v>34.22</v>
      </c>
      <c r="F3356" s="2">
        <v>1654600</v>
      </c>
      <c r="G3356" s="27" t="str">
        <f>TEXT(StockData[[#This Row],[Date]],"dddd")</f>
        <v>Wednesday</v>
      </c>
      <c r="H3356" s="27" t="str">
        <f>TEXT(StockData[[#This Row],[Date]],"mmm yyyy")</f>
        <v>Feb 2012</v>
      </c>
      <c r="I3356" s="2">
        <f>StockData[[#This Row],[high]] - StockData[[#This Row],[low]]</f>
        <v>2.2199999999999989</v>
      </c>
      <c r="J3356" s="27" t="str">
        <f>IF(StockData[[#This Row],[high]]=_xlfn.MAXIFS(StockData[high],StockData[Date],"&lt;="&amp;StockData[[#This Row],[Date]]),"New High","Repeat")</f>
        <v>Repeat</v>
      </c>
      <c r="K3356" s="27" t="str">
        <f>IF(StockData[[#This Row],[Spread]]&lt;5,"Low",IF(StockData[[#This Row],[Spread]]&lt;=15,"Medium","High"))</f>
        <v>Low</v>
      </c>
      <c r="L3356" s="27" t="str">
        <f>IF(StockData[[#This Row],[Spread]] &gt; AVERAGE(StockData[Spread]) * 1.2, "High", IF(StockData[[#This Row],[Spread]] &lt; AVERAGE(StockData[Spread]) * 0.8, "Low", "Medium"))</f>
        <v>Low</v>
      </c>
      <c r="M3356" s="13">
        <f>(StockData[[#This Row],[close]] - StockData[[#This Row],[open]] )/ StockData[[#This Row],[open]]</f>
        <v>-8.1159420289855407E-3</v>
      </c>
      <c r="N3356" s="27">
        <f>IF(StockData[[#This Row],[change%]] &gt; 0.02, 0.9, IF(StockData[[#This Row],[change%]] &lt; -0.02, -0.9, 0))</f>
        <v>0</v>
      </c>
      <c r="O3356" s="27" t="str">
        <f>IF(StockData[[#This Row],[sentiment score]] &gt; 0.5, "Positive", IF(StockData[[#This Row],[sentiment score]] &lt; -0.5, "Negative", "Neutral"))</f>
        <v>Neutral</v>
      </c>
    </row>
    <row r="3357" spans="1:15" x14ac:dyDescent="0.3">
      <c r="A3357" s="1">
        <v>40960</v>
      </c>
      <c r="B3357" s="2">
        <v>34.869999999999997</v>
      </c>
      <c r="C3357" s="2">
        <v>34.869999999999997</v>
      </c>
      <c r="D3357" s="2">
        <v>33.81</v>
      </c>
      <c r="E3357" s="2">
        <v>34.5</v>
      </c>
      <c r="F3357" s="2">
        <v>1135800</v>
      </c>
      <c r="G3357" s="27" t="str">
        <f>TEXT(StockData[[#This Row],[Date]],"dddd")</f>
        <v>Tuesday</v>
      </c>
      <c r="H3357" s="27" t="str">
        <f>TEXT(StockData[[#This Row],[Date]],"mmm yyyy")</f>
        <v>Feb 2012</v>
      </c>
      <c r="I3357" s="2">
        <f>StockData[[#This Row],[high]] - StockData[[#This Row],[low]]</f>
        <v>1.0599999999999952</v>
      </c>
      <c r="J3357" s="27" t="str">
        <f>IF(StockData[[#This Row],[high]]=_xlfn.MAXIFS(StockData[high],StockData[Date],"&lt;="&amp;StockData[[#This Row],[Date]]),"New High","Repeat")</f>
        <v>Repeat</v>
      </c>
      <c r="K3357" s="27" t="str">
        <f>IF(StockData[[#This Row],[Spread]]&lt;5,"Low",IF(StockData[[#This Row],[Spread]]&lt;=15,"Medium","High"))</f>
        <v>Low</v>
      </c>
      <c r="L3357" s="27" t="str">
        <f>IF(StockData[[#This Row],[Spread]] &gt; AVERAGE(StockData[Spread]) * 1.2, "High", IF(StockData[[#This Row],[Spread]] &lt; AVERAGE(StockData[Spread]) * 0.8, "Low", "Medium"))</f>
        <v>Low</v>
      </c>
      <c r="M3357" s="13">
        <f>(StockData[[#This Row],[close]] - StockData[[#This Row],[open]] )/ StockData[[#This Row],[open]]</f>
        <v>-1.0610840263837037E-2</v>
      </c>
      <c r="N3357" s="27">
        <f>IF(StockData[[#This Row],[change%]] &gt; 0.02, 0.9, IF(StockData[[#This Row],[change%]] &lt; -0.02, -0.9, 0))</f>
        <v>0</v>
      </c>
      <c r="O3357" s="27" t="str">
        <f>IF(StockData[[#This Row],[sentiment score]] &gt; 0.5, "Positive", IF(StockData[[#This Row],[sentiment score]] &lt; -0.5, "Negative", "Neutral"))</f>
        <v>Neutral</v>
      </c>
    </row>
    <row r="3358" spans="1:15" x14ac:dyDescent="0.3">
      <c r="A3358" s="1">
        <v>40956</v>
      </c>
      <c r="B3358" s="2">
        <v>33.99</v>
      </c>
      <c r="C3358" s="2">
        <v>34.97</v>
      </c>
      <c r="D3358" s="2">
        <v>33.5</v>
      </c>
      <c r="E3358" s="2">
        <v>34.97</v>
      </c>
      <c r="F3358" s="2">
        <v>1376700</v>
      </c>
      <c r="G3358" s="27" t="str">
        <f>TEXT(StockData[[#This Row],[Date]],"dddd")</f>
        <v>Friday</v>
      </c>
      <c r="H3358" s="27" t="str">
        <f>TEXT(StockData[[#This Row],[Date]],"mmm yyyy")</f>
        <v>Feb 2012</v>
      </c>
      <c r="I3358" s="2">
        <f>StockData[[#This Row],[high]] - StockData[[#This Row],[low]]</f>
        <v>1.4699999999999989</v>
      </c>
      <c r="J3358" s="27" t="str">
        <f>IF(StockData[[#This Row],[high]]=_xlfn.MAXIFS(StockData[high],StockData[Date],"&lt;="&amp;StockData[[#This Row],[Date]]),"New High","Repeat")</f>
        <v>Repeat</v>
      </c>
      <c r="K3358" s="27" t="str">
        <f>IF(StockData[[#This Row],[Spread]]&lt;5,"Low",IF(StockData[[#This Row],[Spread]]&lt;=15,"Medium","High"))</f>
        <v>Low</v>
      </c>
      <c r="L3358" s="27" t="str">
        <f>IF(StockData[[#This Row],[Spread]] &gt; AVERAGE(StockData[Spread]) * 1.2, "High", IF(StockData[[#This Row],[Spread]] &lt; AVERAGE(StockData[Spread]) * 0.8, "Low", "Medium"))</f>
        <v>Low</v>
      </c>
      <c r="M3358" s="13">
        <f>(StockData[[#This Row],[close]] - StockData[[#This Row],[open]] )/ StockData[[#This Row],[open]]</f>
        <v>2.8832009414533594E-2</v>
      </c>
      <c r="N3358" s="27">
        <f>IF(StockData[[#This Row],[change%]] &gt; 0.02, 0.9, IF(StockData[[#This Row],[change%]] &lt; -0.02, -0.9, 0))</f>
        <v>0.9</v>
      </c>
      <c r="O3358" s="27" t="str">
        <f>IF(StockData[[#This Row],[sentiment score]] &gt; 0.5, "Positive", IF(StockData[[#This Row],[sentiment score]] &lt; -0.5, "Negative", "Neutral"))</f>
        <v>Positive</v>
      </c>
    </row>
    <row r="3359" spans="1:15" x14ac:dyDescent="0.3">
      <c r="A3359" s="1">
        <v>40955</v>
      </c>
      <c r="B3359" s="2">
        <v>33.5</v>
      </c>
      <c r="C3359" s="2">
        <v>34.51</v>
      </c>
      <c r="D3359" s="2">
        <v>32.54</v>
      </c>
      <c r="E3359" s="2">
        <v>34.18</v>
      </c>
      <c r="F3359" s="2">
        <v>2219700</v>
      </c>
      <c r="G3359" s="27" t="str">
        <f>TEXT(StockData[[#This Row],[Date]],"dddd")</f>
        <v>Thursday</v>
      </c>
      <c r="H3359" s="27" t="str">
        <f>TEXT(StockData[[#This Row],[Date]],"mmm yyyy")</f>
        <v>Feb 2012</v>
      </c>
      <c r="I3359" s="2">
        <f>StockData[[#This Row],[high]] - StockData[[#This Row],[low]]</f>
        <v>1.9699999999999989</v>
      </c>
      <c r="J3359" s="27" t="str">
        <f>IF(StockData[[#This Row],[high]]=_xlfn.MAXIFS(StockData[high],StockData[Date],"&lt;="&amp;StockData[[#This Row],[Date]]),"New High","Repeat")</f>
        <v>Repeat</v>
      </c>
      <c r="K3359" s="27" t="str">
        <f>IF(StockData[[#This Row],[Spread]]&lt;5,"Low",IF(StockData[[#This Row],[Spread]]&lt;=15,"Medium","High"))</f>
        <v>Low</v>
      </c>
      <c r="L3359" s="27" t="str">
        <f>IF(StockData[[#This Row],[Spread]] &gt; AVERAGE(StockData[Spread]) * 1.2, "High", IF(StockData[[#This Row],[Spread]] &lt; AVERAGE(StockData[Spread]) * 0.8, "Low", "Medium"))</f>
        <v>Low</v>
      </c>
      <c r="M3359" s="13">
        <f>(StockData[[#This Row],[close]] - StockData[[#This Row],[open]] )/ StockData[[#This Row],[open]]</f>
        <v>2.029850746268656E-2</v>
      </c>
      <c r="N3359" s="27">
        <f>IF(StockData[[#This Row],[change%]] &gt; 0.02, 0.9, IF(StockData[[#This Row],[change%]] &lt; -0.02, -0.9, 0))</f>
        <v>0.9</v>
      </c>
      <c r="O3359" s="27" t="str">
        <f>IF(StockData[[#This Row],[sentiment score]] &gt; 0.5, "Positive", IF(StockData[[#This Row],[sentiment score]] &lt; -0.5, "Negative", "Neutral"))</f>
        <v>Positive</v>
      </c>
    </row>
    <row r="3360" spans="1:15" x14ac:dyDescent="0.3">
      <c r="A3360" s="1">
        <v>40954</v>
      </c>
      <c r="B3360" s="2">
        <v>33.1</v>
      </c>
      <c r="C3360" s="2">
        <v>34.409999999999997</v>
      </c>
      <c r="D3360" s="2">
        <v>32.270000000000003</v>
      </c>
      <c r="E3360" s="2">
        <v>33.6</v>
      </c>
      <c r="F3360" s="2">
        <v>2761800</v>
      </c>
      <c r="G3360" s="27" t="str">
        <f>TEXT(StockData[[#This Row],[Date]],"dddd")</f>
        <v>Wednesday</v>
      </c>
      <c r="H3360" s="27" t="str">
        <f>TEXT(StockData[[#This Row],[Date]],"mmm yyyy")</f>
        <v>Feb 2012</v>
      </c>
      <c r="I3360" s="2">
        <f>StockData[[#This Row],[high]] - StockData[[#This Row],[low]]</f>
        <v>2.1399999999999935</v>
      </c>
      <c r="J3360" s="27" t="str">
        <f>IF(StockData[[#This Row],[high]]=_xlfn.MAXIFS(StockData[high],StockData[Date],"&lt;="&amp;StockData[[#This Row],[Date]]),"New High","Repeat")</f>
        <v>Repeat</v>
      </c>
      <c r="K3360" s="27" t="str">
        <f>IF(StockData[[#This Row],[Spread]]&lt;5,"Low",IF(StockData[[#This Row],[Spread]]&lt;=15,"Medium","High"))</f>
        <v>Low</v>
      </c>
      <c r="L3360" s="27" t="str">
        <f>IF(StockData[[#This Row],[Spread]] &gt; AVERAGE(StockData[Spread]) * 1.2, "High", IF(StockData[[#This Row],[Spread]] &lt; AVERAGE(StockData[Spread]) * 0.8, "Low", "Medium"))</f>
        <v>Low</v>
      </c>
      <c r="M3360" s="13">
        <f>(StockData[[#This Row],[close]] - StockData[[#This Row],[open]] )/ StockData[[#This Row],[open]]</f>
        <v>1.5105740181268881E-2</v>
      </c>
      <c r="N3360" s="27">
        <f>IF(StockData[[#This Row],[change%]] &gt; 0.02, 0.9, IF(StockData[[#This Row],[change%]] &lt; -0.02, -0.9, 0))</f>
        <v>0</v>
      </c>
      <c r="O3360" s="27" t="str">
        <f>IF(StockData[[#This Row],[sentiment score]] &gt; 0.5, "Positive", IF(StockData[[#This Row],[sentiment score]] &lt; -0.5, "Negative", "Neutral"))</f>
        <v>Neutral</v>
      </c>
    </row>
    <row r="3361" spans="1:15" x14ac:dyDescent="0.3">
      <c r="A3361" s="1">
        <v>40953</v>
      </c>
      <c r="B3361" s="2">
        <v>31.74</v>
      </c>
      <c r="C3361" s="2">
        <v>33.79</v>
      </c>
      <c r="D3361" s="2">
        <v>31.4</v>
      </c>
      <c r="E3361" s="2">
        <v>33.17</v>
      </c>
      <c r="F3361" s="2">
        <v>1810800</v>
      </c>
      <c r="G3361" s="27" t="str">
        <f>TEXT(StockData[[#This Row],[Date]],"dddd")</f>
        <v>Tuesday</v>
      </c>
      <c r="H3361" s="27" t="str">
        <f>TEXT(StockData[[#This Row],[Date]],"mmm yyyy")</f>
        <v>Feb 2012</v>
      </c>
      <c r="I3361" s="2">
        <f>StockData[[#This Row],[high]] - StockData[[#This Row],[low]]</f>
        <v>2.3900000000000006</v>
      </c>
      <c r="J3361" s="27" t="str">
        <f>IF(StockData[[#This Row],[high]]=_xlfn.MAXIFS(StockData[high],StockData[Date],"&lt;="&amp;StockData[[#This Row],[Date]]),"New High","Repeat")</f>
        <v>Repeat</v>
      </c>
      <c r="K3361" s="27" t="str">
        <f>IF(StockData[[#This Row],[Spread]]&lt;5,"Low",IF(StockData[[#This Row],[Spread]]&lt;=15,"Medium","High"))</f>
        <v>Low</v>
      </c>
      <c r="L3361" s="27" t="str">
        <f>IF(StockData[[#This Row],[Spread]] &gt; AVERAGE(StockData[Spread]) * 1.2, "High", IF(StockData[[#This Row],[Spread]] &lt; AVERAGE(StockData[Spread]) * 0.8, "Low", "Medium"))</f>
        <v>Low</v>
      </c>
      <c r="M3361" s="13">
        <f>(StockData[[#This Row],[close]] - StockData[[#This Row],[open]] )/ StockData[[#This Row],[open]]</f>
        <v>4.5053560176433624E-2</v>
      </c>
      <c r="N3361" s="27">
        <f>IF(StockData[[#This Row],[change%]] &gt; 0.02, 0.9, IF(StockData[[#This Row],[change%]] &lt; -0.02, -0.9, 0))</f>
        <v>0.9</v>
      </c>
      <c r="O3361" s="27" t="str">
        <f>IF(StockData[[#This Row],[sentiment score]] &gt; 0.5, "Positive", IF(StockData[[#This Row],[sentiment score]] &lt; -0.5, "Negative", "Neutral"))</f>
        <v>Positive</v>
      </c>
    </row>
    <row r="3362" spans="1:15" x14ac:dyDescent="0.3">
      <c r="A3362" s="1">
        <v>40952</v>
      </c>
      <c r="B3362" s="2">
        <v>31.55</v>
      </c>
      <c r="C3362" s="2">
        <v>32.06</v>
      </c>
      <c r="D3362" s="2">
        <v>30.9</v>
      </c>
      <c r="E3362" s="2">
        <v>31.49</v>
      </c>
      <c r="F3362" s="2">
        <v>1157900</v>
      </c>
      <c r="G3362" s="27" t="str">
        <f>TEXT(StockData[[#This Row],[Date]],"dddd")</f>
        <v>Monday</v>
      </c>
      <c r="H3362" s="27" t="str">
        <f>TEXT(StockData[[#This Row],[Date]],"mmm yyyy")</f>
        <v>Feb 2012</v>
      </c>
      <c r="I3362" s="2">
        <f>StockData[[#This Row],[high]] - StockData[[#This Row],[low]]</f>
        <v>1.1600000000000037</v>
      </c>
      <c r="J3362" s="27" t="str">
        <f>IF(StockData[[#This Row],[high]]=_xlfn.MAXIFS(StockData[high],StockData[Date],"&lt;="&amp;StockData[[#This Row],[Date]]),"New High","Repeat")</f>
        <v>Repeat</v>
      </c>
      <c r="K3362" s="27" t="str">
        <f>IF(StockData[[#This Row],[Spread]]&lt;5,"Low",IF(StockData[[#This Row],[Spread]]&lt;=15,"Medium","High"))</f>
        <v>Low</v>
      </c>
      <c r="L3362" s="27" t="str">
        <f>IF(StockData[[#This Row],[Spread]] &gt; AVERAGE(StockData[Spread]) * 1.2, "High", IF(StockData[[#This Row],[Spread]] &lt; AVERAGE(StockData[Spread]) * 0.8, "Low", "Medium"))</f>
        <v>Low</v>
      </c>
      <c r="M3362" s="13">
        <f>(StockData[[#This Row],[close]] - StockData[[#This Row],[open]] )/ StockData[[#This Row],[open]]</f>
        <v>-1.9017432646593431E-3</v>
      </c>
      <c r="N3362" s="27">
        <f>IF(StockData[[#This Row],[change%]] &gt; 0.02, 0.9, IF(StockData[[#This Row],[change%]] &lt; -0.02, -0.9, 0))</f>
        <v>0</v>
      </c>
      <c r="O3362" s="27" t="str">
        <f>IF(StockData[[#This Row],[sentiment score]] &gt; 0.5, "Positive", IF(StockData[[#This Row],[sentiment score]] &lt; -0.5, "Negative", "Neutral"))</f>
        <v>Neutral</v>
      </c>
    </row>
    <row r="3363" spans="1:15" x14ac:dyDescent="0.3">
      <c r="A3363" s="1">
        <v>40949</v>
      </c>
      <c r="B3363" s="2">
        <v>32.26</v>
      </c>
      <c r="C3363" s="2">
        <v>32.269500000000001</v>
      </c>
      <c r="D3363" s="2">
        <v>29.84</v>
      </c>
      <c r="E3363" s="2">
        <v>31.1</v>
      </c>
      <c r="F3363" s="2">
        <v>1874200</v>
      </c>
      <c r="G3363" s="27" t="str">
        <f>TEXT(StockData[[#This Row],[Date]],"dddd")</f>
        <v>Friday</v>
      </c>
      <c r="H3363" s="27" t="str">
        <f>TEXT(StockData[[#This Row],[Date]],"mmm yyyy")</f>
        <v>Feb 2012</v>
      </c>
      <c r="I3363" s="2">
        <f>StockData[[#This Row],[high]] - StockData[[#This Row],[low]]</f>
        <v>2.4295000000000009</v>
      </c>
      <c r="J3363" s="27" t="str">
        <f>IF(StockData[[#This Row],[high]]=_xlfn.MAXIFS(StockData[high],StockData[Date],"&lt;="&amp;StockData[[#This Row],[Date]]),"New High","Repeat")</f>
        <v>Repeat</v>
      </c>
      <c r="K3363" s="27" t="str">
        <f>IF(StockData[[#This Row],[Spread]]&lt;5,"Low",IF(StockData[[#This Row],[Spread]]&lt;=15,"Medium","High"))</f>
        <v>Low</v>
      </c>
      <c r="L3363" s="27" t="str">
        <f>IF(StockData[[#This Row],[Spread]] &gt; AVERAGE(StockData[Spread]) * 1.2, "High", IF(StockData[[#This Row],[Spread]] &lt; AVERAGE(StockData[Spread]) * 0.8, "Low", "Medium"))</f>
        <v>Low</v>
      </c>
      <c r="M3363" s="13">
        <f>(StockData[[#This Row],[close]] - StockData[[#This Row],[open]] )/ StockData[[#This Row],[open]]</f>
        <v>-3.5957842529448128E-2</v>
      </c>
      <c r="N3363" s="27">
        <f>IF(StockData[[#This Row],[change%]] &gt; 0.02, 0.9, IF(StockData[[#This Row],[change%]] &lt; -0.02, -0.9, 0))</f>
        <v>-0.9</v>
      </c>
      <c r="O3363" s="27" t="str">
        <f>IF(StockData[[#This Row],[sentiment score]] &gt; 0.5, "Positive", IF(StockData[[#This Row],[sentiment score]] &lt; -0.5, "Negative", "Neutral"))</f>
        <v>Negative</v>
      </c>
    </row>
    <row r="3364" spans="1:15" x14ac:dyDescent="0.3">
      <c r="A3364" s="1">
        <v>40948</v>
      </c>
      <c r="B3364" s="2">
        <v>32</v>
      </c>
      <c r="C3364" s="2">
        <v>32.9</v>
      </c>
      <c r="D3364" s="2">
        <v>31.43</v>
      </c>
      <c r="E3364" s="2">
        <v>32.58</v>
      </c>
      <c r="F3364" s="2">
        <v>1277100</v>
      </c>
      <c r="G3364" s="27" t="str">
        <f>TEXT(StockData[[#This Row],[Date]],"dddd")</f>
        <v>Thursday</v>
      </c>
      <c r="H3364" s="27" t="str">
        <f>TEXT(StockData[[#This Row],[Date]],"mmm yyyy")</f>
        <v>Feb 2012</v>
      </c>
      <c r="I3364" s="2">
        <f>StockData[[#This Row],[high]] - StockData[[#This Row],[low]]</f>
        <v>1.4699999999999989</v>
      </c>
      <c r="J3364" s="27" t="str">
        <f>IF(StockData[[#This Row],[high]]=_xlfn.MAXIFS(StockData[high],StockData[Date],"&lt;="&amp;StockData[[#This Row],[Date]]),"New High","Repeat")</f>
        <v>Repeat</v>
      </c>
      <c r="K3364" s="27" t="str">
        <f>IF(StockData[[#This Row],[Spread]]&lt;5,"Low",IF(StockData[[#This Row],[Spread]]&lt;=15,"Medium","High"))</f>
        <v>Low</v>
      </c>
      <c r="L3364" s="27" t="str">
        <f>IF(StockData[[#This Row],[Spread]] &gt; AVERAGE(StockData[Spread]) * 1.2, "High", IF(StockData[[#This Row],[Spread]] &lt; AVERAGE(StockData[Spread]) * 0.8, "Low", "Medium"))</f>
        <v>Low</v>
      </c>
      <c r="M3364" s="13">
        <f>(StockData[[#This Row],[close]] - StockData[[#This Row],[open]] )/ StockData[[#This Row],[open]]</f>
        <v>1.8124999999999947E-2</v>
      </c>
      <c r="N3364" s="27">
        <f>IF(StockData[[#This Row],[change%]] &gt; 0.02, 0.9, IF(StockData[[#This Row],[change%]] &lt; -0.02, -0.9, 0))</f>
        <v>0</v>
      </c>
      <c r="O3364" s="27" t="str">
        <f>IF(StockData[[#This Row],[sentiment score]] &gt; 0.5, "Positive", IF(StockData[[#This Row],[sentiment score]] &lt; -0.5, "Negative", "Neutral"))</f>
        <v>Neutral</v>
      </c>
    </row>
    <row r="3365" spans="1:15" x14ac:dyDescent="0.3">
      <c r="A3365" s="1">
        <v>40947</v>
      </c>
      <c r="B3365" s="2">
        <v>31.6</v>
      </c>
      <c r="C3365" s="2">
        <v>32.01</v>
      </c>
      <c r="D3365" s="2">
        <v>31.29</v>
      </c>
      <c r="E3365" s="2">
        <v>31.93</v>
      </c>
      <c r="F3365" s="2">
        <v>623700</v>
      </c>
      <c r="G3365" s="27" t="str">
        <f>TEXT(StockData[[#This Row],[Date]],"dddd")</f>
        <v>Wednesday</v>
      </c>
      <c r="H3365" s="27" t="str">
        <f>TEXT(StockData[[#This Row],[Date]],"mmm yyyy")</f>
        <v>Feb 2012</v>
      </c>
      <c r="I3365" s="2">
        <f>StockData[[#This Row],[high]] - StockData[[#This Row],[low]]</f>
        <v>0.71999999999999886</v>
      </c>
      <c r="J3365" s="27" t="str">
        <f>IF(StockData[[#This Row],[high]]=_xlfn.MAXIFS(StockData[high],StockData[Date],"&lt;="&amp;StockData[[#This Row],[Date]]),"New High","Repeat")</f>
        <v>Repeat</v>
      </c>
      <c r="K3365" s="27" t="str">
        <f>IF(StockData[[#This Row],[Spread]]&lt;5,"Low",IF(StockData[[#This Row],[Spread]]&lt;=15,"Medium","High"))</f>
        <v>Low</v>
      </c>
      <c r="L3365" s="27" t="str">
        <f>IF(StockData[[#This Row],[Spread]] &gt; AVERAGE(StockData[Spread]) * 1.2, "High", IF(StockData[[#This Row],[Spread]] &lt; AVERAGE(StockData[Spread]) * 0.8, "Low", "Medium"))</f>
        <v>Low</v>
      </c>
      <c r="M3365" s="13">
        <f>(StockData[[#This Row],[close]] - StockData[[#This Row],[open]] )/ StockData[[#This Row],[open]]</f>
        <v>1.0443037974683491E-2</v>
      </c>
      <c r="N3365" s="27">
        <f>IF(StockData[[#This Row],[change%]] &gt; 0.02, 0.9, IF(StockData[[#This Row],[change%]] &lt; -0.02, -0.9, 0))</f>
        <v>0</v>
      </c>
      <c r="O3365" s="27" t="str">
        <f>IF(StockData[[#This Row],[sentiment score]] &gt; 0.5, "Positive", IF(StockData[[#This Row],[sentiment score]] &lt; -0.5, "Negative", "Neutral"))</f>
        <v>Neutral</v>
      </c>
    </row>
    <row r="3366" spans="1:15" x14ac:dyDescent="0.3">
      <c r="A3366" s="1">
        <v>40946</v>
      </c>
      <c r="B3366" s="2">
        <v>31.8</v>
      </c>
      <c r="C3366" s="2">
        <v>31.8</v>
      </c>
      <c r="D3366" s="2">
        <v>30.82</v>
      </c>
      <c r="E3366" s="2">
        <v>31.6</v>
      </c>
      <c r="F3366" s="2">
        <v>1021600</v>
      </c>
      <c r="G3366" s="27" t="str">
        <f>TEXT(StockData[[#This Row],[Date]],"dddd")</f>
        <v>Tuesday</v>
      </c>
      <c r="H3366" s="27" t="str">
        <f>TEXT(StockData[[#This Row],[Date]],"mmm yyyy")</f>
        <v>Feb 2012</v>
      </c>
      <c r="I3366" s="2">
        <f>StockData[[#This Row],[high]] - StockData[[#This Row],[low]]</f>
        <v>0.98000000000000043</v>
      </c>
      <c r="J3366" s="27" t="str">
        <f>IF(StockData[[#This Row],[high]]=_xlfn.MAXIFS(StockData[high],StockData[Date],"&lt;="&amp;StockData[[#This Row],[Date]]),"New High","Repeat")</f>
        <v>Repeat</v>
      </c>
      <c r="K3366" s="27" t="str">
        <f>IF(StockData[[#This Row],[Spread]]&lt;5,"Low",IF(StockData[[#This Row],[Spread]]&lt;=15,"Medium","High"))</f>
        <v>Low</v>
      </c>
      <c r="L3366" s="27" t="str">
        <f>IF(StockData[[#This Row],[Spread]] &gt; AVERAGE(StockData[Spread]) * 1.2, "High", IF(StockData[[#This Row],[Spread]] &lt; AVERAGE(StockData[Spread]) * 0.8, "Low", "Medium"))</f>
        <v>Low</v>
      </c>
      <c r="M3366" s="13">
        <f>(StockData[[#This Row],[close]] - StockData[[#This Row],[open]] )/ StockData[[#This Row],[open]]</f>
        <v>-6.2893081761006067E-3</v>
      </c>
      <c r="N3366" s="27">
        <f>IF(StockData[[#This Row],[change%]] &gt; 0.02, 0.9, IF(StockData[[#This Row],[change%]] &lt; -0.02, -0.9, 0))</f>
        <v>0</v>
      </c>
      <c r="O3366" s="27" t="str">
        <f>IF(StockData[[#This Row],[sentiment score]] &gt; 0.5, "Positive", IF(StockData[[#This Row],[sentiment score]] &lt; -0.5, "Negative", "Neutral"))</f>
        <v>Neutral</v>
      </c>
    </row>
    <row r="3367" spans="1:15" x14ac:dyDescent="0.3">
      <c r="A3367" s="1">
        <v>40945</v>
      </c>
      <c r="B3367" s="2">
        <v>31.1</v>
      </c>
      <c r="C3367" s="2">
        <v>31.9</v>
      </c>
      <c r="D3367" s="2">
        <v>31.05</v>
      </c>
      <c r="E3367" s="2">
        <v>31.8</v>
      </c>
      <c r="F3367" s="2">
        <v>652100</v>
      </c>
      <c r="G3367" s="27" t="str">
        <f>TEXT(StockData[[#This Row],[Date]],"dddd")</f>
        <v>Monday</v>
      </c>
      <c r="H3367" s="27" t="str">
        <f>TEXT(StockData[[#This Row],[Date]],"mmm yyyy")</f>
        <v>Feb 2012</v>
      </c>
      <c r="I3367" s="2">
        <f>StockData[[#This Row],[high]] - StockData[[#This Row],[low]]</f>
        <v>0.84999999999999787</v>
      </c>
      <c r="J3367" s="27" t="str">
        <f>IF(StockData[[#This Row],[high]]=_xlfn.MAXIFS(StockData[high],StockData[Date],"&lt;="&amp;StockData[[#This Row],[Date]]),"New High","Repeat")</f>
        <v>Repeat</v>
      </c>
      <c r="K3367" s="27" t="str">
        <f>IF(StockData[[#This Row],[Spread]]&lt;5,"Low",IF(StockData[[#This Row],[Spread]]&lt;=15,"Medium","High"))</f>
        <v>Low</v>
      </c>
      <c r="L3367" s="27" t="str">
        <f>IF(StockData[[#This Row],[Spread]] &gt; AVERAGE(StockData[Spread]) * 1.2, "High", IF(StockData[[#This Row],[Spread]] &lt; AVERAGE(StockData[Spread]) * 0.8, "Low", "Medium"))</f>
        <v>Low</v>
      </c>
      <c r="M3367" s="13">
        <f>(StockData[[#This Row],[close]] - StockData[[#This Row],[open]] )/ StockData[[#This Row],[open]]</f>
        <v>2.250803858520898E-2</v>
      </c>
      <c r="N3367" s="27">
        <f>IF(StockData[[#This Row],[change%]] &gt; 0.02, 0.9, IF(StockData[[#This Row],[change%]] &lt; -0.02, -0.9, 0))</f>
        <v>0.9</v>
      </c>
      <c r="O3367" s="27" t="str">
        <f>IF(StockData[[#This Row],[sentiment score]] &gt; 0.5, "Positive", IF(StockData[[#This Row],[sentiment score]] &lt; -0.5, "Negative", "Neutral"))</f>
        <v>Positive</v>
      </c>
    </row>
    <row r="3368" spans="1:15" x14ac:dyDescent="0.3">
      <c r="A3368" s="1">
        <v>40942</v>
      </c>
      <c r="B3368" s="2">
        <v>30.41</v>
      </c>
      <c r="C3368" s="2">
        <v>31.33</v>
      </c>
      <c r="D3368" s="2">
        <v>30.25</v>
      </c>
      <c r="E3368" s="2">
        <v>31.15</v>
      </c>
      <c r="F3368" s="2">
        <v>764500</v>
      </c>
      <c r="G3368" s="27" t="str">
        <f>TEXT(StockData[[#This Row],[Date]],"dddd")</f>
        <v>Friday</v>
      </c>
      <c r="H3368" s="27" t="str">
        <f>TEXT(StockData[[#This Row],[Date]],"mmm yyyy")</f>
        <v>Feb 2012</v>
      </c>
      <c r="I3368" s="2">
        <f>StockData[[#This Row],[high]] - StockData[[#This Row],[low]]</f>
        <v>1.0799999999999983</v>
      </c>
      <c r="J3368" s="27" t="str">
        <f>IF(StockData[[#This Row],[high]]=_xlfn.MAXIFS(StockData[high],StockData[Date],"&lt;="&amp;StockData[[#This Row],[Date]]),"New High","Repeat")</f>
        <v>Repeat</v>
      </c>
      <c r="K3368" s="27" t="str">
        <f>IF(StockData[[#This Row],[Spread]]&lt;5,"Low",IF(StockData[[#This Row],[Spread]]&lt;=15,"Medium","High"))</f>
        <v>Low</v>
      </c>
      <c r="L3368" s="27" t="str">
        <f>IF(StockData[[#This Row],[Spread]] &gt; AVERAGE(StockData[Spread]) * 1.2, "High", IF(StockData[[#This Row],[Spread]] &lt; AVERAGE(StockData[Spread]) * 0.8, "Low", "Medium"))</f>
        <v>Low</v>
      </c>
      <c r="M3368" s="13">
        <f>(StockData[[#This Row],[close]] - StockData[[#This Row],[open]] )/ StockData[[#This Row],[open]]</f>
        <v>2.4334100624794425E-2</v>
      </c>
      <c r="N3368" s="27">
        <f>IF(StockData[[#This Row],[change%]] &gt; 0.02, 0.9, IF(StockData[[#This Row],[change%]] &lt; -0.02, -0.9, 0))</f>
        <v>0.9</v>
      </c>
      <c r="O3368" s="27" t="str">
        <f>IF(StockData[[#This Row],[sentiment score]] &gt; 0.5, "Positive", IF(StockData[[#This Row],[sentiment score]] &lt; -0.5, "Negative", "Neutral"))</f>
        <v>Positive</v>
      </c>
    </row>
    <row r="3369" spans="1:15" x14ac:dyDescent="0.3">
      <c r="A3369" s="1">
        <v>40941</v>
      </c>
      <c r="B3369" s="2">
        <v>29.72</v>
      </c>
      <c r="C3369" s="2">
        <v>30.88</v>
      </c>
      <c r="D3369" s="2">
        <v>29.605</v>
      </c>
      <c r="E3369" s="2">
        <v>30.25</v>
      </c>
      <c r="F3369" s="2">
        <v>805700</v>
      </c>
      <c r="G3369" s="27" t="str">
        <f>TEXT(StockData[[#This Row],[Date]],"dddd")</f>
        <v>Thursday</v>
      </c>
      <c r="H3369" s="27" t="str">
        <f>TEXT(StockData[[#This Row],[Date]],"mmm yyyy")</f>
        <v>Feb 2012</v>
      </c>
      <c r="I3369" s="2">
        <f>StockData[[#This Row],[high]] - StockData[[#This Row],[low]]</f>
        <v>1.2749999999999986</v>
      </c>
      <c r="J3369" s="27" t="str">
        <f>IF(StockData[[#This Row],[high]]=_xlfn.MAXIFS(StockData[high],StockData[Date],"&lt;="&amp;StockData[[#This Row],[Date]]),"New High","Repeat")</f>
        <v>Repeat</v>
      </c>
      <c r="K3369" s="27" t="str">
        <f>IF(StockData[[#This Row],[Spread]]&lt;5,"Low",IF(StockData[[#This Row],[Spread]]&lt;=15,"Medium","High"))</f>
        <v>Low</v>
      </c>
      <c r="L3369" s="27" t="str">
        <f>IF(StockData[[#This Row],[Spread]] &gt; AVERAGE(StockData[Spread]) * 1.2, "High", IF(StockData[[#This Row],[Spread]] &lt; AVERAGE(StockData[Spread]) * 0.8, "Low", "Medium"))</f>
        <v>Low</v>
      </c>
      <c r="M3369" s="13">
        <f>(StockData[[#This Row],[close]] - StockData[[#This Row],[open]] )/ StockData[[#This Row],[open]]</f>
        <v>1.7833109017496674E-2</v>
      </c>
      <c r="N3369" s="27">
        <f>IF(StockData[[#This Row],[change%]] &gt; 0.02, 0.9, IF(StockData[[#This Row],[change%]] &lt; -0.02, -0.9, 0))</f>
        <v>0</v>
      </c>
      <c r="O3369" s="27" t="str">
        <f>IF(StockData[[#This Row],[sentiment score]] &gt; 0.5, "Positive", IF(StockData[[#This Row],[sentiment score]] &lt; -0.5, "Negative", "Neutral"))</f>
        <v>Neutral</v>
      </c>
    </row>
    <row r="3370" spans="1:15" x14ac:dyDescent="0.3">
      <c r="A3370" s="1">
        <v>40940</v>
      </c>
      <c r="B3370" s="2">
        <v>29.07</v>
      </c>
      <c r="C3370" s="2">
        <v>29.7</v>
      </c>
      <c r="D3370" s="2">
        <v>29</v>
      </c>
      <c r="E3370" s="2">
        <v>29.58</v>
      </c>
      <c r="F3370" s="2">
        <v>523200</v>
      </c>
      <c r="G3370" s="27" t="str">
        <f>TEXT(StockData[[#This Row],[Date]],"dddd")</f>
        <v>Wednesday</v>
      </c>
      <c r="H3370" s="27" t="str">
        <f>TEXT(StockData[[#This Row],[Date]],"mmm yyyy")</f>
        <v>Feb 2012</v>
      </c>
      <c r="I3370" s="2">
        <f>StockData[[#This Row],[high]] - StockData[[#This Row],[low]]</f>
        <v>0.69999999999999929</v>
      </c>
      <c r="J3370" s="27" t="str">
        <f>IF(StockData[[#This Row],[high]]=_xlfn.MAXIFS(StockData[high],StockData[Date],"&lt;="&amp;StockData[[#This Row],[Date]]),"New High","Repeat")</f>
        <v>Repeat</v>
      </c>
      <c r="K3370" s="27" t="str">
        <f>IF(StockData[[#This Row],[Spread]]&lt;5,"Low",IF(StockData[[#This Row],[Spread]]&lt;=15,"Medium","High"))</f>
        <v>Low</v>
      </c>
      <c r="L3370" s="27" t="str">
        <f>IF(StockData[[#This Row],[Spread]] &gt; AVERAGE(StockData[Spread]) * 1.2, "High", IF(StockData[[#This Row],[Spread]] &lt; AVERAGE(StockData[Spread]) * 0.8, "Low", "Medium"))</f>
        <v>Low</v>
      </c>
      <c r="M3370" s="13">
        <f>(StockData[[#This Row],[close]] - StockData[[#This Row],[open]] )/ StockData[[#This Row],[open]]</f>
        <v>1.754385964912274E-2</v>
      </c>
      <c r="N3370" s="27">
        <f>IF(StockData[[#This Row],[change%]] &gt; 0.02, 0.9, IF(StockData[[#This Row],[change%]] &lt; -0.02, -0.9, 0))</f>
        <v>0</v>
      </c>
      <c r="O3370" s="27" t="str">
        <f>IF(StockData[[#This Row],[sentiment score]] &gt; 0.5, "Positive", IF(StockData[[#This Row],[sentiment score]] &lt; -0.5, "Negative", "Neutral"))</f>
        <v>Neutral</v>
      </c>
    </row>
    <row r="3371" spans="1:15" x14ac:dyDescent="0.3">
      <c r="A3371" s="1">
        <v>40939</v>
      </c>
      <c r="B3371" s="2">
        <v>29.9</v>
      </c>
      <c r="C3371" s="2">
        <v>30</v>
      </c>
      <c r="D3371" s="2">
        <v>28.87</v>
      </c>
      <c r="E3371" s="2">
        <v>29.07</v>
      </c>
      <c r="F3371" s="2">
        <v>956400</v>
      </c>
      <c r="G3371" s="27" t="str">
        <f>TEXT(StockData[[#This Row],[Date]],"dddd")</f>
        <v>Tuesday</v>
      </c>
      <c r="H3371" s="27" t="str">
        <f>TEXT(StockData[[#This Row],[Date]],"mmm yyyy")</f>
        <v>Jan 2012</v>
      </c>
      <c r="I3371" s="2">
        <f>StockData[[#This Row],[high]] - StockData[[#This Row],[low]]</f>
        <v>1.129999999999999</v>
      </c>
      <c r="J3371" s="27" t="str">
        <f>IF(StockData[[#This Row],[high]]=_xlfn.MAXIFS(StockData[high],StockData[Date],"&lt;="&amp;StockData[[#This Row],[Date]]),"New High","Repeat")</f>
        <v>Repeat</v>
      </c>
      <c r="K3371" s="27" t="str">
        <f>IF(StockData[[#This Row],[Spread]]&lt;5,"Low",IF(StockData[[#This Row],[Spread]]&lt;=15,"Medium","High"))</f>
        <v>Low</v>
      </c>
      <c r="L3371" s="27" t="str">
        <f>IF(StockData[[#This Row],[Spread]] &gt; AVERAGE(StockData[Spread]) * 1.2, "High", IF(StockData[[#This Row],[Spread]] &lt; AVERAGE(StockData[Spread]) * 0.8, "Low", "Medium"))</f>
        <v>Low</v>
      </c>
      <c r="M3371" s="13">
        <f>(StockData[[#This Row],[close]] - StockData[[#This Row],[open]] )/ StockData[[#This Row],[open]]</f>
        <v>-2.7759197324414661E-2</v>
      </c>
      <c r="N3371" s="27">
        <f>IF(StockData[[#This Row],[change%]] &gt; 0.02, 0.9, IF(StockData[[#This Row],[change%]] &lt; -0.02, -0.9, 0))</f>
        <v>-0.9</v>
      </c>
      <c r="O3371" s="27" t="str">
        <f>IF(StockData[[#This Row],[sentiment score]] &gt; 0.5, "Positive", IF(StockData[[#This Row],[sentiment score]] &lt; -0.5, "Negative", "Neutral"))</f>
        <v>Negative</v>
      </c>
    </row>
    <row r="3372" spans="1:15" x14ac:dyDescent="0.3">
      <c r="A3372" s="1">
        <v>40938</v>
      </c>
      <c r="B3372" s="2">
        <v>29.49</v>
      </c>
      <c r="C3372" s="2">
        <v>29.61</v>
      </c>
      <c r="D3372" s="2">
        <v>28.529</v>
      </c>
      <c r="E3372" s="2">
        <v>29.57</v>
      </c>
      <c r="F3372" s="2">
        <v>729000</v>
      </c>
      <c r="G3372" s="27" t="str">
        <f>TEXT(StockData[[#This Row],[Date]],"dddd")</f>
        <v>Monday</v>
      </c>
      <c r="H3372" s="27" t="str">
        <f>TEXT(StockData[[#This Row],[Date]],"mmm yyyy")</f>
        <v>Jan 2012</v>
      </c>
      <c r="I3372" s="2">
        <f>StockData[[#This Row],[high]] - StockData[[#This Row],[low]]</f>
        <v>1.0809999999999995</v>
      </c>
      <c r="J3372" s="27" t="str">
        <f>IF(StockData[[#This Row],[high]]=_xlfn.MAXIFS(StockData[high],StockData[Date],"&lt;="&amp;StockData[[#This Row],[Date]]),"New High","Repeat")</f>
        <v>Repeat</v>
      </c>
      <c r="K3372" s="27" t="str">
        <f>IF(StockData[[#This Row],[Spread]]&lt;5,"Low",IF(StockData[[#This Row],[Spread]]&lt;=15,"Medium","High"))</f>
        <v>Low</v>
      </c>
      <c r="L3372" s="27" t="str">
        <f>IF(StockData[[#This Row],[Spread]] &gt; AVERAGE(StockData[Spread]) * 1.2, "High", IF(StockData[[#This Row],[Spread]] &lt; AVERAGE(StockData[Spread]) * 0.8, "Low", "Medium"))</f>
        <v>Low</v>
      </c>
      <c r="M3372" s="13">
        <f>(StockData[[#This Row],[close]] - StockData[[#This Row],[open]] )/ StockData[[#This Row],[open]]</f>
        <v>2.7127839945744947E-3</v>
      </c>
      <c r="N3372" s="27">
        <f>IF(StockData[[#This Row],[change%]] &gt; 0.02, 0.9, IF(StockData[[#This Row],[change%]] &lt; -0.02, -0.9, 0))</f>
        <v>0</v>
      </c>
      <c r="O3372" s="27" t="str">
        <f>IF(StockData[[#This Row],[sentiment score]] &gt; 0.5, "Positive", IF(StockData[[#This Row],[sentiment score]] &lt; -0.5, "Negative", "Neutral"))</f>
        <v>Neutral</v>
      </c>
    </row>
    <row r="3373" spans="1:15" x14ac:dyDescent="0.3">
      <c r="A3373" s="1">
        <v>40935</v>
      </c>
      <c r="B3373" s="2">
        <v>28.5</v>
      </c>
      <c r="C3373" s="2">
        <v>29.72</v>
      </c>
      <c r="D3373" s="2">
        <v>28.5</v>
      </c>
      <c r="E3373" s="2">
        <v>29.33</v>
      </c>
      <c r="F3373" s="2">
        <v>748400</v>
      </c>
      <c r="G3373" s="27" t="str">
        <f>TEXT(StockData[[#This Row],[Date]],"dddd")</f>
        <v>Friday</v>
      </c>
      <c r="H3373" s="27" t="str">
        <f>TEXT(StockData[[#This Row],[Date]],"mmm yyyy")</f>
        <v>Jan 2012</v>
      </c>
      <c r="I3373" s="2">
        <f>StockData[[#This Row],[high]] - StockData[[#This Row],[low]]</f>
        <v>1.2199999999999989</v>
      </c>
      <c r="J3373" s="27" t="str">
        <f>IF(StockData[[#This Row],[high]]=_xlfn.MAXIFS(StockData[high],StockData[Date],"&lt;="&amp;StockData[[#This Row],[Date]]),"New High","Repeat")</f>
        <v>Repeat</v>
      </c>
      <c r="K3373" s="27" t="str">
        <f>IF(StockData[[#This Row],[Spread]]&lt;5,"Low",IF(StockData[[#This Row],[Spread]]&lt;=15,"Medium","High"))</f>
        <v>Low</v>
      </c>
      <c r="L3373" s="27" t="str">
        <f>IF(StockData[[#This Row],[Spread]] &gt; AVERAGE(StockData[Spread]) * 1.2, "High", IF(StockData[[#This Row],[Spread]] &lt; AVERAGE(StockData[Spread]) * 0.8, "Low", "Medium"))</f>
        <v>Low</v>
      </c>
      <c r="M3373" s="13">
        <f>(StockData[[#This Row],[close]] - StockData[[#This Row],[open]] )/ StockData[[#This Row],[open]]</f>
        <v>2.91228070175438E-2</v>
      </c>
      <c r="N3373" s="27">
        <f>IF(StockData[[#This Row],[change%]] &gt; 0.02, 0.9, IF(StockData[[#This Row],[change%]] &lt; -0.02, -0.9, 0))</f>
        <v>0.9</v>
      </c>
      <c r="O3373" s="27" t="str">
        <f>IF(StockData[[#This Row],[sentiment score]] &gt; 0.5, "Positive", IF(StockData[[#This Row],[sentiment score]] &lt; -0.5, "Negative", "Neutral"))</f>
        <v>Positive</v>
      </c>
    </row>
    <row r="3374" spans="1:15" x14ac:dyDescent="0.3">
      <c r="A3374" s="1">
        <v>40934</v>
      </c>
      <c r="B3374" s="2">
        <v>28.07</v>
      </c>
      <c r="C3374" s="2">
        <v>29.58</v>
      </c>
      <c r="D3374" s="2">
        <v>28</v>
      </c>
      <c r="E3374" s="2">
        <v>28.94</v>
      </c>
      <c r="F3374" s="2">
        <v>1271100</v>
      </c>
      <c r="G3374" s="27" t="str">
        <f>TEXT(StockData[[#This Row],[Date]],"dddd")</f>
        <v>Thursday</v>
      </c>
      <c r="H3374" s="27" t="str">
        <f>TEXT(StockData[[#This Row],[Date]],"mmm yyyy")</f>
        <v>Jan 2012</v>
      </c>
      <c r="I3374" s="2">
        <f>StockData[[#This Row],[high]] - StockData[[#This Row],[low]]</f>
        <v>1.5799999999999983</v>
      </c>
      <c r="J3374" s="27" t="str">
        <f>IF(StockData[[#This Row],[high]]=_xlfn.MAXIFS(StockData[high],StockData[Date],"&lt;="&amp;StockData[[#This Row],[Date]]),"New High","Repeat")</f>
        <v>Repeat</v>
      </c>
      <c r="K3374" s="27" t="str">
        <f>IF(StockData[[#This Row],[Spread]]&lt;5,"Low",IF(StockData[[#This Row],[Spread]]&lt;=15,"Medium","High"))</f>
        <v>Low</v>
      </c>
      <c r="L3374" s="27" t="str">
        <f>IF(StockData[[#This Row],[Spread]] &gt; AVERAGE(StockData[Spread]) * 1.2, "High", IF(StockData[[#This Row],[Spread]] &lt; AVERAGE(StockData[Spread]) * 0.8, "Low", "Medium"))</f>
        <v>Low</v>
      </c>
      <c r="M3374" s="13">
        <f>(StockData[[#This Row],[close]] - StockData[[#This Row],[open]] )/ StockData[[#This Row],[open]]</f>
        <v>3.0993943712148236E-2</v>
      </c>
      <c r="N3374" s="27">
        <f>IF(StockData[[#This Row],[change%]] &gt; 0.02, 0.9, IF(StockData[[#This Row],[change%]] &lt; -0.02, -0.9, 0))</f>
        <v>0.9</v>
      </c>
      <c r="O3374" s="27" t="str">
        <f>IF(StockData[[#This Row],[sentiment score]] &gt; 0.5, "Positive", IF(StockData[[#This Row],[sentiment score]] &lt; -0.5, "Negative", "Neutral"))</f>
        <v>Positive</v>
      </c>
    </row>
    <row r="3375" spans="1:15" x14ac:dyDescent="0.3">
      <c r="A3375" s="1">
        <v>40933</v>
      </c>
      <c r="B3375" s="2">
        <v>27.27</v>
      </c>
      <c r="C3375" s="2">
        <v>28.01</v>
      </c>
      <c r="D3375" s="2">
        <v>27.05</v>
      </c>
      <c r="E3375" s="2">
        <v>27.97</v>
      </c>
      <c r="F3375" s="2">
        <v>611200</v>
      </c>
      <c r="G3375" s="27" t="str">
        <f>TEXT(StockData[[#This Row],[Date]],"dddd")</f>
        <v>Wednesday</v>
      </c>
      <c r="H3375" s="27" t="str">
        <f>TEXT(StockData[[#This Row],[Date]],"mmm yyyy")</f>
        <v>Jan 2012</v>
      </c>
      <c r="I3375" s="2">
        <f>StockData[[#This Row],[high]] - StockData[[#This Row],[low]]</f>
        <v>0.96000000000000085</v>
      </c>
      <c r="J3375" s="27" t="str">
        <f>IF(StockData[[#This Row],[high]]=_xlfn.MAXIFS(StockData[high],StockData[Date],"&lt;="&amp;StockData[[#This Row],[Date]]),"New High","Repeat")</f>
        <v>Repeat</v>
      </c>
      <c r="K3375" s="27" t="str">
        <f>IF(StockData[[#This Row],[Spread]]&lt;5,"Low",IF(StockData[[#This Row],[Spread]]&lt;=15,"Medium","High"))</f>
        <v>Low</v>
      </c>
      <c r="L3375" s="27" t="str">
        <f>IF(StockData[[#This Row],[Spread]] &gt; AVERAGE(StockData[Spread]) * 1.2, "High", IF(StockData[[#This Row],[Spread]] &lt; AVERAGE(StockData[Spread]) * 0.8, "Low", "Medium"))</f>
        <v>Low</v>
      </c>
      <c r="M3375" s="13">
        <f>(StockData[[#This Row],[close]] - StockData[[#This Row],[open]] )/ StockData[[#This Row],[open]]</f>
        <v>2.5669233590025643E-2</v>
      </c>
      <c r="N3375" s="27">
        <f>IF(StockData[[#This Row],[change%]] &gt; 0.02, 0.9, IF(StockData[[#This Row],[change%]] &lt; -0.02, -0.9, 0))</f>
        <v>0.9</v>
      </c>
      <c r="O3375" s="27" t="str">
        <f>IF(StockData[[#This Row],[sentiment score]] &gt; 0.5, "Positive", IF(StockData[[#This Row],[sentiment score]] &lt; -0.5, "Negative", "Neutral"))</f>
        <v>Positive</v>
      </c>
    </row>
    <row r="3376" spans="1:15" x14ac:dyDescent="0.3">
      <c r="A3376" s="1">
        <v>40932</v>
      </c>
      <c r="B3376" s="2">
        <v>26.63</v>
      </c>
      <c r="C3376" s="2">
        <v>27.68</v>
      </c>
      <c r="D3376" s="2">
        <v>26.439900000000002</v>
      </c>
      <c r="E3376" s="2">
        <v>27.42</v>
      </c>
      <c r="F3376" s="2">
        <v>858000</v>
      </c>
      <c r="G3376" s="27" t="str">
        <f>TEXT(StockData[[#This Row],[Date]],"dddd")</f>
        <v>Tuesday</v>
      </c>
      <c r="H3376" s="27" t="str">
        <f>TEXT(StockData[[#This Row],[Date]],"mmm yyyy")</f>
        <v>Jan 2012</v>
      </c>
      <c r="I3376" s="2">
        <f>StockData[[#This Row],[high]] - StockData[[#This Row],[low]]</f>
        <v>1.2400999999999982</v>
      </c>
      <c r="J3376" s="27" t="str">
        <f>IF(StockData[[#This Row],[high]]=_xlfn.MAXIFS(StockData[high],StockData[Date],"&lt;="&amp;StockData[[#This Row],[Date]]),"New High","Repeat")</f>
        <v>Repeat</v>
      </c>
      <c r="K3376" s="27" t="str">
        <f>IF(StockData[[#This Row],[Spread]]&lt;5,"Low",IF(StockData[[#This Row],[Spread]]&lt;=15,"Medium","High"))</f>
        <v>Low</v>
      </c>
      <c r="L3376" s="27" t="str">
        <f>IF(StockData[[#This Row],[Spread]] &gt; AVERAGE(StockData[Spread]) * 1.2, "High", IF(StockData[[#This Row],[Spread]] &lt; AVERAGE(StockData[Spread]) * 0.8, "Low", "Medium"))</f>
        <v>Low</v>
      </c>
      <c r="M3376" s="13">
        <f>(StockData[[#This Row],[close]] - StockData[[#This Row],[open]] )/ StockData[[#This Row],[open]]</f>
        <v>2.9665790461885194E-2</v>
      </c>
      <c r="N3376" s="27">
        <f>IF(StockData[[#This Row],[change%]] &gt; 0.02, 0.9, IF(StockData[[#This Row],[change%]] &lt; -0.02, -0.9, 0))</f>
        <v>0.9</v>
      </c>
      <c r="O3376" s="27" t="str">
        <f>IF(StockData[[#This Row],[sentiment score]] &gt; 0.5, "Positive", IF(StockData[[#This Row],[sentiment score]] &lt; -0.5, "Negative", "Neutral"))</f>
        <v>Positive</v>
      </c>
    </row>
    <row r="3377" spans="1:15" x14ac:dyDescent="0.3">
      <c r="A3377" s="1">
        <v>40931</v>
      </c>
      <c r="B3377" s="2">
        <v>26.81</v>
      </c>
      <c r="C3377" s="2">
        <v>27.21</v>
      </c>
      <c r="D3377" s="2">
        <v>26.6</v>
      </c>
      <c r="E3377" s="2">
        <v>26.77</v>
      </c>
      <c r="F3377" s="2">
        <v>594600</v>
      </c>
      <c r="G3377" s="27" t="str">
        <f>TEXT(StockData[[#This Row],[Date]],"dddd")</f>
        <v>Monday</v>
      </c>
      <c r="H3377" s="27" t="str">
        <f>TEXT(StockData[[#This Row],[Date]],"mmm yyyy")</f>
        <v>Jan 2012</v>
      </c>
      <c r="I3377" s="2">
        <f>StockData[[#This Row],[high]] - StockData[[#This Row],[low]]</f>
        <v>0.60999999999999943</v>
      </c>
      <c r="J3377" s="27" t="str">
        <f>IF(StockData[[#This Row],[high]]=_xlfn.MAXIFS(StockData[high],StockData[Date],"&lt;="&amp;StockData[[#This Row],[Date]]),"New High","Repeat")</f>
        <v>Repeat</v>
      </c>
      <c r="K3377" s="27" t="str">
        <f>IF(StockData[[#This Row],[Spread]]&lt;5,"Low",IF(StockData[[#This Row],[Spread]]&lt;=15,"Medium","High"))</f>
        <v>Low</v>
      </c>
      <c r="L3377" s="27" t="str">
        <f>IF(StockData[[#This Row],[Spread]] &gt; AVERAGE(StockData[Spread]) * 1.2, "High", IF(StockData[[#This Row],[Spread]] &lt; AVERAGE(StockData[Spread]) * 0.8, "Low", "Medium"))</f>
        <v>Low</v>
      </c>
      <c r="M3377" s="13">
        <f>(StockData[[#This Row],[close]] - StockData[[#This Row],[open]] )/ StockData[[#This Row],[open]]</f>
        <v>-1.4919806042521129E-3</v>
      </c>
      <c r="N3377" s="27">
        <f>IF(StockData[[#This Row],[change%]] &gt; 0.02, 0.9, IF(StockData[[#This Row],[change%]] &lt; -0.02, -0.9, 0))</f>
        <v>0</v>
      </c>
      <c r="O3377" s="27" t="str">
        <f>IF(StockData[[#This Row],[sentiment score]] &gt; 0.5, "Positive", IF(StockData[[#This Row],[sentiment score]] &lt; -0.5, "Negative", "Neutral"))</f>
        <v>Neutral</v>
      </c>
    </row>
    <row r="3378" spans="1:15" x14ac:dyDescent="0.3">
      <c r="A3378" s="1">
        <v>40928</v>
      </c>
      <c r="B3378" s="2">
        <v>26.9</v>
      </c>
      <c r="C3378" s="2">
        <v>27</v>
      </c>
      <c r="D3378" s="2">
        <v>26.4</v>
      </c>
      <c r="E3378" s="2">
        <v>26.6</v>
      </c>
      <c r="F3378" s="2">
        <v>662300</v>
      </c>
      <c r="G3378" s="27" t="str">
        <f>TEXT(StockData[[#This Row],[Date]],"dddd")</f>
        <v>Friday</v>
      </c>
      <c r="H3378" s="27" t="str">
        <f>TEXT(StockData[[#This Row],[Date]],"mmm yyyy")</f>
        <v>Jan 2012</v>
      </c>
      <c r="I3378" s="2">
        <f>StockData[[#This Row],[high]] - StockData[[#This Row],[low]]</f>
        <v>0.60000000000000142</v>
      </c>
      <c r="J3378" s="27" t="str">
        <f>IF(StockData[[#This Row],[high]]=_xlfn.MAXIFS(StockData[high],StockData[Date],"&lt;="&amp;StockData[[#This Row],[Date]]),"New High","Repeat")</f>
        <v>Repeat</v>
      </c>
      <c r="K3378" s="27" t="str">
        <f>IF(StockData[[#This Row],[Spread]]&lt;5,"Low",IF(StockData[[#This Row],[Spread]]&lt;=15,"Medium","High"))</f>
        <v>Low</v>
      </c>
      <c r="L3378" s="27" t="str">
        <f>IF(StockData[[#This Row],[Spread]] &gt; AVERAGE(StockData[Spread]) * 1.2, "High", IF(StockData[[#This Row],[Spread]] &lt; AVERAGE(StockData[Spread]) * 0.8, "Low", "Medium"))</f>
        <v>Low</v>
      </c>
      <c r="M3378" s="13">
        <f>(StockData[[#This Row],[close]] - StockData[[#This Row],[open]] )/ StockData[[#This Row],[open]]</f>
        <v>-1.1152416356877219E-2</v>
      </c>
      <c r="N3378" s="27">
        <f>IF(StockData[[#This Row],[change%]] &gt; 0.02, 0.9, IF(StockData[[#This Row],[change%]] &lt; -0.02, -0.9, 0))</f>
        <v>0</v>
      </c>
      <c r="O3378" s="27" t="str">
        <f>IF(StockData[[#This Row],[sentiment score]] &gt; 0.5, "Positive", IF(StockData[[#This Row],[sentiment score]] &lt; -0.5, "Negative", "Neutral"))</f>
        <v>Neutral</v>
      </c>
    </row>
    <row r="3379" spans="1:15" x14ac:dyDescent="0.3">
      <c r="A3379" s="1">
        <v>40927</v>
      </c>
      <c r="B3379" s="2">
        <v>27.19</v>
      </c>
      <c r="C3379" s="2">
        <v>27.74</v>
      </c>
      <c r="D3379" s="2">
        <v>26.61</v>
      </c>
      <c r="E3379" s="2">
        <v>26.76</v>
      </c>
      <c r="F3379" s="2">
        <v>1246300</v>
      </c>
      <c r="G3379" s="27" t="str">
        <f>TEXT(StockData[[#This Row],[Date]],"dddd")</f>
        <v>Thursday</v>
      </c>
      <c r="H3379" s="27" t="str">
        <f>TEXT(StockData[[#This Row],[Date]],"mmm yyyy")</f>
        <v>Jan 2012</v>
      </c>
      <c r="I3379" s="2">
        <f>StockData[[#This Row],[high]] - StockData[[#This Row],[low]]</f>
        <v>1.129999999999999</v>
      </c>
      <c r="J3379" s="27" t="str">
        <f>IF(StockData[[#This Row],[high]]=_xlfn.MAXIFS(StockData[high],StockData[Date],"&lt;="&amp;StockData[[#This Row],[Date]]),"New High","Repeat")</f>
        <v>Repeat</v>
      </c>
      <c r="K3379" s="27" t="str">
        <f>IF(StockData[[#This Row],[Spread]]&lt;5,"Low",IF(StockData[[#This Row],[Spread]]&lt;=15,"Medium","High"))</f>
        <v>Low</v>
      </c>
      <c r="L3379" s="27" t="str">
        <f>IF(StockData[[#This Row],[Spread]] &gt; AVERAGE(StockData[Spread]) * 1.2, "High", IF(StockData[[#This Row],[Spread]] &lt; AVERAGE(StockData[Spread]) * 0.8, "Low", "Medium"))</f>
        <v>Low</v>
      </c>
      <c r="M3379" s="13">
        <f>(StockData[[#This Row],[close]] - StockData[[#This Row],[open]] )/ StockData[[#This Row],[open]]</f>
        <v>-1.5814637734461189E-2</v>
      </c>
      <c r="N3379" s="27">
        <f>IF(StockData[[#This Row],[change%]] &gt; 0.02, 0.9, IF(StockData[[#This Row],[change%]] &lt; -0.02, -0.9, 0))</f>
        <v>0</v>
      </c>
      <c r="O3379" s="27" t="str">
        <f>IF(StockData[[#This Row],[sentiment score]] &gt; 0.5, "Positive", IF(StockData[[#This Row],[sentiment score]] &lt; -0.5, "Negative", "Neutral"))</f>
        <v>Neutral</v>
      </c>
    </row>
    <row r="3380" spans="1:15" x14ac:dyDescent="0.3">
      <c r="A3380" s="1">
        <v>40926</v>
      </c>
      <c r="B3380" s="2">
        <v>26.69</v>
      </c>
      <c r="C3380" s="2">
        <v>26.88</v>
      </c>
      <c r="D3380" s="2">
        <v>26.25</v>
      </c>
      <c r="E3380" s="2">
        <v>26.81</v>
      </c>
      <c r="F3380" s="2">
        <v>1260200</v>
      </c>
      <c r="G3380" s="27" t="str">
        <f>TEXT(StockData[[#This Row],[Date]],"dddd")</f>
        <v>Wednesday</v>
      </c>
      <c r="H3380" s="27" t="str">
        <f>TEXT(StockData[[#This Row],[Date]],"mmm yyyy")</f>
        <v>Jan 2012</v>
      </c>
      <c r="I3380" s="2">
        <f>StockData[[#This Row],[high]] - StockData[[#This Row],[low]]</f>
        <v>0.62999999999999901</v>
      </c>
      <c r="J3380" s="27" t="str">
        <f>IF(StockData[[#This Row],[high]]=_xlfn.MAXIFS(StockData[high],StockData[Date],"&lt;="&amp;StockData[[#This Row],[Date]]),"New High","Repeat")</f>
        <v>Repeat</v>
      </c>
      <c r="K3380" s="27" t="str">
        <f>IF(StockData[[#This Row],[Spread]]&lt;5,"Low",IF(StockData[[#This Row],[Spread]]&lt;=15,"Medium","High"))</f>
        <v>Low</v>
      </c>
      <c r="L3380" s="27" t="str">
        <f>IF(StockData[[#This Row],[Spread]] &gt; AVERAGE(StockData[Spread]) * 1.2, "High", IF(StockData[[#This Row],[Spread]] &lt; AVERAGE(StockData[Spread]) * 0.8, "Low", "Medium"))</f>
        <v>Low</v>
      </c>
      <c r="M3380" s="13">
        <f>(StockData[[#This Row],[close]] - StockData[[#This Row],[open]] )/ StockData[[#This Row],[open]]</f>
        <v>4.496065942300391E-3</v>
      </c>
      <c r="N3380" s="27">
        <f>IF(StockData[[#This Row],[change%]] &gt; 0.02, 0.9, IF(StockData[[#This Row],[change%]] &lt; -0.02, -0.9, 0))</f>
        <v>0</v>
      </c>
      <c r="O3380" s="27" t="str">
        <f>IF(StockData[[#This Row],[sentiment score]] &gt; 0.5, "Positive", IF(StockData[[#This Row],[sentiment score]] &lt; -0.5, "Negative", "Neutral"))</f>
        <v>Neutral</v>
      </c>
    </row>
    <row r="3381" spans="1:15" x14ac:dyDescent="0.3">
      <c r="A3381" s="1">
        <v>40925</v>
      </c>
      <c r="B3381" s="2">
        <v>26.62</v>
      </c>
      <c r="C3381" s="2">
        <v>27.34</v>
      </c>
      <c r="D3381" s="2">
        <v>26.41</v>
      </c>
      <c r="E3381" s="2">
        <v>26.6</v>
      </c>
      <c r="F3381" s="2">
        <v>4651600</v>
      </c>
      <c r="G3381" s="27" t="str">
        <f>TEXT(StockData[[#This Row],[Date]],"dddd")</f>
        <v>Tuesday</v>
      </c>
      <c r="H3381" s="27" t="str">
        <f>TEXT(StockData[[#This Row],[Date]],"mmm yyyy")</f>
        <v>Jan 2012</v>
      </c>
      <c r="I3381" s="2">
        <f>StockData[[#This Row],[high]] - StockData[[#This Row],[low]]</f>
        <v>0.92999999999999972</v>
      </c>
      <c r="J3381" s="27" t="str">
        <f>IF(StockData[[#This Row],[high]]=_xlfn.MAXIFS(StockData[high],StockData[Date],"&lt;="&amp;StockData[[#This Row],[Date]]),"New High","Repeat")</f>
        <v>Repeat</v>
      </c>
      <c r="K3381" s="27" t="str">
        <f>IF(StockData[[#This Row],[Spread]]&lt;5,"Low",IF(StockData[[#This Row],[Spread]]&lt;=15,"Medium","High"))</f>
        <v>Low</v>
      </c>
      <c r="L3381" s="27" t="str">
        <f>IF(StockData[[#This Row],[Spread]] &gt; AVERAGE(StockData[Spread]) * 1.2, "High", IF(StockData[[#This Row],[Spread]] &lt; AVERAGE(StockData[Spread]) * 0.8, "Low", "Medium"))</f>
        <v>Low</v>
      </c>
      <c r="M3381" s="13">
        <f>(StockData[[#This Row],[close]] - StockData[[#This Row],[open]] )/ StockData[[#This Row],[open]]</f>
        <v>-7.5131480090156176E-4</v>
      </c>
      <c r="N3381" s="27">
        <f>IF(StockData[[#This Row],[change%]] &gt; 0.02, 0.9, IF(StockData[[#This Row],[change%]] &lt; -0.02, -0.9, 0))</f>
        <v>0</v>
      </c>
      <c r="O3381" s="27" t="str">
        <f>IF(StockData[[#This Row],[sentiment score]] &gt; 0.5, "Positive", IF(StockData[[#This Row],[sentiment score]] &lt; -0.5, "Negative", "Neutral"))</f>
        <v>Neutral</v>
      </c>
    </row>
    <row r="3382" spans="1:15" x14ac:dyDescent="0.3">
      <c r="A3382" s="1">
        <v>40921</v>
      </c>
      <c r="B3382" s="2">
        <v>28.4</v>
      </c>
      <c r="C3382" s="2">
        <v>28.5</v>
      </c>
      <c r="D3382" s="2">
        <v>22.64</v>
      </c>
      <c r="E3382" s="2">
        <v>22.79</v>
      </c>
      <c r="F3382" s="2">
        <v>5500400</v>
      </c>
      <c r="G3382" s="27" t="str">
        <f>TEXT(StockData[[#This Row],[Date]],"dddd")</f>
        <v>Friday</v>
      </c>
      <c r="H3382" s="27" t="str">
        <f>TEXT(StockData[[#This Row],[Date]],"mmm yyyy")</f>
        <v>Jan 2012</v>
      </c>
      <c r="I3382" s="2">
        <f>StockData[[#This Row],[high]] - StockData[[#This Row],[low]]</f>
        <v>5.8599999999999994</v>
      </c>
      <c r="J3382" s="27" t="str">
        <f>IF(StockData[[#This Row],[high]]=_xlfn.MAXIFS(StockData[high],StockData[Date],"&lt;="&amp;StockData[[#This Row],[Date]]),"New High","Repeat")</f>
        <v>Repeat</v>
      </c>
      <c r="K3382" s="27" t="str">
        <f>IF(StockData[[#This Row],[Spread]]&lt;5,"Low",IF(StockData[[#This Row],[Spread]]&lt;=15,"Medium","High"))</f>
        <v>Medium</v>
      </c>
      <c r="L3382" s="27" t="str">
        <f>IF(StockData[[#This Row],[Spread]] &gt; AVERAGE(StockData[Spread]) * 1.2, "High", IF(StockData[[#This Row],[Spread]] &lt; AVERAGE(StockData[Spread]) * 0.8, "Low", "Medium"))</f>
        <v>Low</v>
      </c>
      <c r="M3382" s="13">
        <f>(StockData[[#This Row],[close]] - StockData[[#This Row],[open]] )/ StockData[[#This Row],[open]]</f>
        <v>-0.19753521126760562</v>
      </c>
      <c r="N3382" s="27">
        <f>IF(StockData[[#This Row],[change%]] &gt; 0.02, 0.9, IF(StockData[[#This Row],[change%]] &lt; -0.02, -0.9, 0))</f>
        <v>-0.9</v>
      </c>
      <c r="O3382" s="27" t="str">
        <f>IF(StockData[[#This Row],[sentiment score]] &gt; 0.5, "Positive", IF(StockData[[#This Row],[sentiment score]] &lt; -0.5, "Negative", "Neutral"))</f>
        <v>Negative</v>
      </c>
    </row>
    <row r="3383" spans="1:15" x14ac:dyDescent="0.3">
      <c r="A3383" s="1">
        <v>40920</v>
      </c>
      <c r="B3383" s="2">
        <v>28.48</v>
      </c>
      <c r="C3383" s="2">
        <v>28.62</v>
      </c>
      <c r="D3383" s="2">
        <v>27.805</v>
      </c>
      <c r="E3383" s="2">
        <v>28.25</v>
      </c>
      <c r="F3383" s="2">
        <v>729300</v>
      </c>
      <c r="G3383" s="27" t="str">
        <f>TEXT(StockData[[#This Row],[Date]],"dddd")</f>
        <v>Thursday</v>
      </c>
      <c r="H3383" s="27" t="str">
        <f>TEXT(StockData[[#This Row],[Date]],"mmm yyyy")</f>
        <v>Jan 2012</v>
      </c>
      <c r="I3383" s="2">
        <f>StockData[[#This Row],[high]] - StockData[[#This Row],[low]]</f>
        <v>0.81500000000000128</v>
      </c>
      <c r="J3383" s="27" t="str">
        <f>IF(StockData[[#This Row],[high]]=_xlfn.MAXIFS(StockData[high],StockData[Date],"&lt;="&amp;StockData[[#This Row],[Date]]),"New High","Repeat")</f>
        <v>Repeat</v>
      </c>
      <c r="K3383" s="27" t="str">
        <f>IF(StockData[[#This Row],[Spread]]&lt;5,"Low",IF(StockData[[#This Row],[Spread]]&lt;=15,"Medium","High"))</f>
        <v>Low</v>
      </c>
      <c r="L3383" s="27" t="str">
        <f>IF(StockData[[#This Row],[Spread]] &gt; AVERAGE(StockData[Spread]) * 1.2, "High", IF(StockData[[#This Row],[Spread]] &lt; AVERAGE(StockData[Spread]) * 0.8, "Low", "Medium"))</f>
        <v>Low</v>
      </c>
      <c r="M3383" s="13">
        <f>(StockData[[#This Row],[close]] - StockData[[#This Row],[open]] )/ StockData[[#This Row],[open]]</f>
        <v>-8.075842696629228E-3</v>
      </c>
      <c r="N3383" s="27">
        <f>IF(StockData[[#This Row],[change%]] &gt; 0.02, 0.9, IF(StockData[[#This Row],[change%]] &lt; -0.02, -0.9, 0))</f>
        <v>0</v>
      </c>
      <c r="O3383" s="27" t="str">
        <f>IF(StockData[[#This Row],[sentiment score]] &gt; 0.5, "Positive", IF(StockData[[#This Row],[sentiment score]] &lt; -0.5, "Negative", "Neutral"))</f>
        <v>Neutral</v>
      </c>
    </row>
    <row r="3384" spans="1:15" x14ac:dyDescent="0.3">
      <c r="A3384" s="1">
        <v>40919</v>
      </c>
      <c r="B3384" s="2">
        <v>27.62</v>
      </c>
      <c r="C3384" s="2">
        <v>28.38</v>
      </c>
      <c r="D3384" s="2">
        <v>27.3</v>
      </c>
      <c r="E3384" s="2">
        <v>28.23</v>
      </c>
      <c r="F3384" s="2">
        <v>672300</v>
      </c>
      <c r="G3384" s="27" t="str">
        <f>TEXT(StockData[[#This Row],[Date]],"dddd")</f>
        <v>Wednesday</v>
      </c>
      <c r="H3384" s="27" t="str">
        <f>TEXT(StockData[[#This Row],[Date]],"mmm yyyy")</f>
        <v>Jan 2012</v>
      </c>
      <c r="I3384" s="2">
        <f>StockData[[#This Row],[high]] - StockData[[#This Row],[low]]</f>
        <v>1.0799999999999983</v>
      </c>
      <c r="J3384" s="27" t="str">
        <f>IF(StockData[[#This Row],[high]]=_xlfn.MAXIFS(StockData[high],StockData[Date],"&lt;="&amp;StockData[[#This Row],[Date]]),"New High","Repeat")</f>
        <v>Repeat</v>
      </c>
      <c r="K3384" s="27" t="str">
        <f>IF(StockData[[#This Row],[Spread]]&lt;5,"Low",IF(StockData[[#This Row],[Spread]]&lt;=15,"Medium","High"))</f>
        <v>Low</v>
      </c>
      <c r="L3384" s="27" t="str">
        <f>IF(StockData[[#This Row],[Spread]] &gt; AVERAGE(StockData[Spread]) * 1.2, "High", IF(StockData[[#This Row],[Spread]] &lt; AVERAGE(StockData[Spread]) * 0.8, "Low", "Medium"))</f>
        <v>Low</v>
      </c>
      <c r="M3384" s="13">
        <f>(StockData[[#This Row],[close]] - StockData[[#This Row],[open]] )/ StockData[[#This Row],[open]]</f>
        <v>2.2085445329471376E-2</v>
      </c>
      <c r="N3384" s="27">
        <f>IF(StockData[[#This Row],[change%]] &gt; 0.02, 0.9, IF(StockData[[#This Row],[change%]] &lt; -0.02, -0.9, 0))</f>
        <v>0.9</v>
      </c>
      <c r="O3384" s="27" t="str">
        <f>IF(StockData[[#This Row],[sentiment score]] &gt; 0.5, "Positive", IF(StockData[[#This Row],[sentiment score]] &lt; -0.5, "Negative", "Neutral"))</f>
        <v>Positive</v>
      </c>
    </row>
    <row r="3385" spans="1:15" x14ac:dyDescent="0.3">
      <c r="A3385" s="1">
        <v>40918</v>
      </c>
      <c r="B3385" s="2">
        <v>27.44</v>
      </c>
      <c r="C3385" s="2">
        <v>27.76</v>
      </c>
      <c r="D3385" s="2">
        <v>27.25</v>
      </c>
      <c r="E3385" s="2">
        <v>27.62</v>
      </c>
      <c r="F3385" s="2">
        <v>671800</v>
      </c>
      <c r="G3385" s="27" t="str">
        <f>TEXT(StockData[[#This Row],[Date]],"dddd")</f>
        <v>Tuesday</v>
      </c>
      <c r="H3385" s="27" t="str">
        <f>TEXT(StockData[[#This Row],[Date]],"mmm yyyy")</f>
        <v>Jan 2012</v>
      </c>
      <c r="I3385" s="2">
        <f>StockData[[#This Row],[high]] - StockData[[#This Row],[low]]</f>
        <v>0.51000000000000156</v>
      </c>
      <c r="J3385" s="27" t="str">
        <f>IF(StockData[[#This Row],[high]]=_xlfn.MAXIFS(StockData[high],StockData[Date],"&lt;="&amp;StockData[[#This Row],[Date]]),"New High","Repeat")</f>
        <v>Repeat</v>
      </c>
      <c r="K3385" s="27" t="str">
        <f>IF(StockData[[#This Row],[Spread]]&lt;5,"Low",IF(StockData[[#This Row],[Spread]]&lt;=15,"Medium","High"))</f>
        <v>Low</v>
      </c>
      <c r="L3385" s="27" t="str">
        <f>IF(StockData[[#This Row],[Spread]] &gt; AVERAGE(StockData[Spread]) * 1.2, "High", IF(StockData[[#This Row],[Spread]] &lt; AVERAGE(StockData[Spread]) * 0.8, "Low", "Medium"))</f>
        <v>Low</v>
      </c>
      <c r="M3385" s="13">
        <f>(StockData[[#This Row],[close]] - StockData[[#This Row],[open]] )/ StockData[[#This Row],[open]]</f>
        <v>6.5597667638483854E-3</v>
      </c>
      <c r="N3385" s="27">
        <f>IF(StockData[[#This Row],[change%]] &gt; 0.02, 0.9, IF(StockData[[#This Row],[change%]] &lt; -0.02, -0.9, 0))</f>
        <v>0</v>
      </c>
      <c r="O3385" s="27" t="str">
        <f>IF(StockData[[#This Row],[sentiment score]] &gt; 0.5, "Positive", IF(StockData[[#This Row],[sentiment score]] &lt; -0.5, "Negative", "Neutral"))</f>
        <v>Neutral</v>
      </c>
    </row>
    <row r="3386" spans="1:15" x14ac:dyDescent="0.3">
      <c r="A3386" s="1">
        <v>40917</v>
      </c>
      <c r="B3386" s="2">
        <v>27</v>
      </c>
      <c r="C3386" s="2">
        <v>27.49</v>
      </c>
      <c r="D3386" s="2">
        <v>26.12</v>
      </c>
      <c r="E3386" s="2">
        <v>27.25</v>
      </c>
      <c r="F3386" s="2">
        <v>897000</v>
      </c>
      <c r="G3386" s="27" t="str">
        <f>TEXT(StockData[[#This Row],[Date]],"dddd")</f>
        <v>Monday</v>
      </c>
      <c r="H3386" s="27" t="str">
        <f>TEXT(StockData[[#This Row],[Date]],"mmm yyyy")</f>
        <v>Jan 2012</v>
      </c>
      <c r="I3386" s="2">
        <f>StockData[[#This Row],[high]] - StockData[[#This Row],[low]]</f>
        <v>1.3699999999999974</v>
      </c>
      <c r="J3386" s="27" t="str">
        <f>IF(StockData[[#This Row],[high]]=_xlfn.MAXIFS(StockData[high],StockData[Date],"&lt;="&amp;StockData[[#This Row],[Date]]),"New High","Repeat")</f>
        <v>Repeat</v>
      </c>
      <c r="K3386" s="27" t="str">
        <f>IF(StockData[[#This Row],[Spread]]&lt;5,"Low",IF(StockData[[#This Row],[Spread]]&lt;=15,"Medium","High"))</f>
        <v>Low</v>
      </c>
      <c r="L3386" s="27" t="str">
        <f>IF(StockData[[#This Row],[Spread]] &gt; AVERAGE(StockData[Spread]) * 1.2, "High", IF(StockData[[#This Row],[Spread]] &lt; AVERAGE(StockData[Spread]) * 0.8, "Low", "Medium"))</f>
        <v>Low</v>
      </c>
      <c r="M3386" s="13">
        <f>(StockData[[#This Row],[close]] - StockData[[#This Row],[open]] )/ StockData[[#This Row],[open]]</f>
        <v>9.2592592592592587E-3</v>
      </c>
      <c r="N3386" s="27">
        <f>IF(StockData[[#This Row],[change%]] &gt; 0.02, 0.9, IF(StockData[[#This Row],[change%]] &lt; -0.02, -0.9, 0))</f>
        <v>0</v>
      </c>
      <c r="O3386" s="27" t="str">
        <f>IF(StockData[[#This Row],[sentiment score]] &gt; 0.5, "Positive", IF(StockData[[#This Row],[sentiment score]] &lt; -0.5, "Negative", "Neutral"))</f>
        <v>Neutral</v>
      </c>
    </row>
    <row r="3387" spans="1:15" x14ac:dyDescent="0.3">
      <c r="A3387" s="1">
        <v>40914</v>
      </c>
      <c r="B3387" s="2">
        <v>27.2</v>
      </c>
      <c r="C3387" s="2">
        <v>27.79</v>
      </c>
      <c r="D3387" s="2">
        <v>26.41</v>
      </c>
      <c r="E3387" s="2">
        <v>26.91</v>
      </c>
      <c r="F3387" s="2">
        <v>986300</v>
      </c>
      <c r="G3387" s="27" t="str">
        <f>TEXT(StockData[[#This Row],[Date]],"dddd")</f>
        <v>Friday</v>
      </c>
      <c r="H3387" s="27" t="str">
        <f>TEXT(StockData[[#This Row],[Date]],"mmm yyyy")</f>
        <v>Jan 2012</v>
      </c>
      <c r="I3387" s="2">
        <f>StockData[[#This Row],[high]] - StockData[[#This Row],[low]]</f>
        <v>1.379999999999999</v>
      </c>
      <c r="J3387" s="27" t="str">
        <f>IF(StockData[[#This Row],[high]]=_xlfn.MAXIFS(StockData[high],StockData[Date],"&lt;="&amp;StockData[[#This Row],[Date]]),"New High","Repeat")</f>
        <v>Repeat</v>
      </c>
      <c r="K3387" s="27" t="str">
        <f>IF(StockData[[#This Row],[Spread]]&lt;5,"Low",IF(StockData[[#This Row],[Spread]]&lt;=15,"Medium","High"))</f>
        <v>Low</v>
      </c>
      <c r="L3387" s="27" t="str">
        <f>IF(StockData[[#This Row],[Spread]] &gt; AVERAGE(StockData[Spread]) * 1.2, "High", IF(StockData[[#This Row],[Spread]] &lt; AVERAGE(StockData[Spread]) * 0.8, "Low", "Medium"))</f>
        <v>Low</v>
      </c>
      <c r="M3387" s="13">
        <f>(StockData[[#This Row],[close]] - StockData[[#This Row],[open]] )/ StockData[[#This Row],[open]]</f>
        <v>-1.0661764705882322E-2</v>
      </c>
      <c r="N3387" s="27">
        <f>IF(StockData[[#This Row],[change%]] &gt; 0.02, 0.9, IF(StockData[[#This Row],[change%]] &lt; -0.02, -0.9, 0))</f>
        <v>0</v>
      </c>
      <c r="O3387" s="27" t="str">
        <f>IF(StockData[[#This Row],[sentiment score]] &gt; 0.5, "Positive", IF(StockData[[#This Row],[sentiment score]] &lt; -0.5, "Negative", "Neutral"))</f>
        <v>Neutral</v>
      </c>
    </row>
    <row r="3388" spans="1:15" x14ac:dyDescent="0.3">
      <c r="A3388" s="1">
        <v>40913</v>
      </c>
      <c r="B3388" s="2">
        <v>27.76</v>
      </c>
      <c r="C3388" s="2">
        <v>27.93</v>
      </c>
      <c r="D3388" s="2">
        <v>26.85</v>
      </c>
      <c r="E3388" s="2">
        <v>27.12</v>
      </c>
      <c r="F3388" s="2">
        <v>1005500</v>
      </c>
      <c r="G3388" s="27" t="str">
        <f>TEXT(StockData[[#This Row],[Date]],"dddd")</f>
        <v>Thursday</v>
      </c>
      <c r="H3388" s="27" t="str">
        <f>TEXT(StockData[[#This Row],[Date]],"mmm yyyy")</f>
        <v>Jan 2012</v>
      </c>
      <c r="I3388" s="2">
        <f>StockData[[#This Row],[high]] - StockData[[#This Row],[low]]</f>
        <v>1.0799999999999983</v>
      </c>
      <c r="J3388" s="27" t="str">
        <f>IF(StockData[[#This Row],[high]]=_xlfn.MAXIFS(StockData[high],StockData[Date],"&lt;="&amp;StockData[[#This Row],[Date]]),"New High","Repeat")</f>
        <v>Repeat</v>
      </c>
      <c r="K3388" s="27" t="str">
        <f>IF(StockData[[#This Row],[Spread]]&lt;5,"Low",IF(StockData[[#This Row],[Spread]]&lt;=15,"Medium","High"))</f>
        <v>Low</v>
      </c>
      <c r="L3388" s="27" t="str">
        <f>IF(StockData[[#This Row],[Spread]] &gt; AVERAGE(StockData[Spread]) * 1.2, "High", IF(StockData[[#This Row],[Spread]] &lt; AVERAGE(StockData[Spread]) * 0.8, "Low", "Medium"))</f>
        <v>Low</v>
      </c>
      <c r="M3388" s="13">
        <f>(StockData[[#This Row],[close]] - StockData[[#This Row],[open]] )/ StockData[[#This Row],[open]]</f>
        <v>-2.3054755043227685E-2</v>
      </c>
      <c r="N3388" s="27">
        <f>IF(StockData[[#This Row],[change%]] &gt; 0.02, 0.9, IF(StockData[[#This Row],[change%]] &lt; -0.02, -0.9, 0))</f>
        <v>-0.9</v>
      </c>
      <c r="O3388" s="27" t="str">
        <f>IF(StockData[[#This Row],[sentiment score]] &gt; 0.5, "Positive", IF(StockData[[#This Row],[sentiment score]] &lt; -0.5, "Negative", "Neutral"))</f>
        <v>Negative</v>
      </c>
    </row>
    <row r="3389" spans="1:15" x14ac:dyDescent="0.3">
      <c r="A3389" s="1">
        <v>40912</v>
      </c>
      <c r="B3389" s="2">
        <v>28.21</v>
      </c>
      <c r="C3389" s="2">
        <v>28.67</v>
      </c>
      <c r="D3389" s="2">
        <v>27.5</v>
      </c>
      <c r="E3389" s="2">
        <v>27.71</v>
      </c>
      <c r="F3389" s="2">
        <v>630100</v>
      </c>
      <c r="G3389" s="27" t="str">
        <f>TEXT(StockData[[#This Row],[Date]],"dddd")</f>
        <v>Wednesday</v>
      </c>
      <c r="H3389" s="27" t="str">
        <f>TEXT(StockData[[#This Row],[Date]],"mmm yyyy")</f>
        <v>Jan 2012</v>
      </c>
      <c r="I3389" s="2">
        <f>StockData[[#This Row],[high]] - StockData[[#This Row],[low]]</f>
        <v>1.1700000000000017</v>
      </c>
      <c r="J3389" s="27" t="str">
        <f>IF(StockData[[#This Row],[high]]=_xlfn.MAXIFS(StockData[high],StockData[Date],"&lt;="&amp;StockData[[#This Row],[Date]]),"New High","Repeat")</f>
        <v>Repeat</v>
      </c>
      <c r="K3389" s="27" t="str">
        <f>IF(StockData[[#This Row],[Spread]]&lt;5,"Low",IF(StockData[[#This Row],[Spread]]&lt;=15,"Medium","High"))</f>
        <v>Low</v>
      </c>
      <c r="L3389" s="27" t="str">
        <f>IF(StockData[[#This Row],[Spread]] &gt; AVERAGE(StockData[Spread]) * 1.2, "High", IF(StockData[[#This Row],[Spread]] &lt; AVERAGE(StockData[Spread]) * 0.8, "Low", "Medium"))</f>
        <v>Low</v>
      </c>
      <c r="M3389" s="13">
        <f>(StockData[[#This Row],[close]] - StockData[[#This Row],[open]] )/ StockData[[#This Row],[open]]</f>
        <v>-1.7724211272598368E-2</v>
      </c>
      <c r="N3389" s="27">
        <f>IF(StockData[[#This Row],[change%]] &gt; 0.02, 0.9, IF(StockData[[#This Row],[change%]] &lt; -0.02, -0.9, 0))</f>
        <v>0</v>
      </c>
      <c r="O3389" s="27" t="str">
        <f>IF(StockData[[#This Row],[sentiment score]] &gt; 0.5, "Positive", IF(StockData[[#This Row],[sentiment score]] &lt; -0.5, "Negative", "Neutral"))</f>
        <v>Neutral</v>
      </c>
    </row>
    <row r="3390" spans="1:15" x14ac:dyDescent="0.3">
      <c r="A3390" s="1">
        <v>40911</v>
      </c>
      <c r="B3390" s="2">
        <v>28.94</v>
      </c>
      <c r="C3390" s="2">
        <v>29.5</v>
      </c>
      <c r="D3390" s="2">
        <v>27.65</v>
      </c>
      <c r="E3390" s="2">
        <v>28.08</v>
      </c>
      <c r="F3390" s="2">
        <v>928100</v>
      </c>
      <c r="G3390" s="27" t="str">
        <f>TEXT(StockData[[#This Row],[Date]],"dddd")</f>
        <v>Tuesday</v>
      </c>
      <c r="H3390" s="27" t="str">
        <f>TEXT(StockData[[#This Row],[Date]],"mmm yyyy")</f>
        <v>Jan 2012</v>
      </c>
      <c r="I3390" s="2">
        <f>StockData[[#This Row],[high]] - StockData[[#This Row],[low]]</f>
        <v>1.8500000000000014</v>
      </c>
      <c r="J3390" s="27" t="str">
        <f>IF(StockData[[#This Row],[high]]=_xlfn.MAXIFS(StockData[high],StockData[Date],"&lt;="&amp;StockData[[#This Row],[Date]]),"New High","Repeat")</f>
        <v>Repeat</v>
      </c>
      <c r="K3390" s="27" t="str">
        <f>IF(StockData[[#This Row],[Spread]]&lt;5,"Low",IF(StockData[[#This Row],[Spread]]&lt;=15,"Medium","High"))</f>
        <v>Low</v>
      </c>
      <c r="L3390" s="27" t="str">
        <f>IF(StockData[[#This Row],[Spread]] &gt; AVERAGE(StockData[Spread]) * 1.2, "High", IF(StockData[[#This Row],[Spread]] &lt; AVERAGE(StockData[Spread]) * 0.8, "Low", "Medium"))</f>
        <v>Low</v>
      </c>
      <c r="M3390" s="13">
        <f>(StockData[[#This Row],[close]] - StockData[[#This Row],[open]] )/ StockData[[#This Row],[open]]</f>
        <v>-2.9716655148583376E-2</v>
      </c>
      <c r="N3390" s="27">
        <f>IF(StockData[[#This Row],[change%]] &gt; 0.02, 0.9, IF(StockData[[#This Row],[change%]] &lt; -0.02, -0.9, 0))</f>
        <v>-0.9</v>
      </c>
      <c r="O3390" s="27" t="str">
        <f>IF(StockData[[#This Row],[sentiment score]] &gt; 0.5, "Positive", IF(StockData[[#This Row],[sentiment score]] &lt; -0.5, "Negative", "Neutral"))</f>
        <v>Negative</v>
      </c>
    </row>
    <row r="3391" spans="1:15" x14ac:dyDescent="0.3">
      <c r="A3391" s="1">
        <v>40907</v>
      </c>
      <c r="B3391" s="2">
        <v>28.49</v>
      </c>
      <c r="C3391" s="2">
        <v>28.98</v>
      </c>
      <c r="D3391" s="2">
        <v>28.25</v>
      </c>
      <c r="E3391" s="2">
        <v>28.56</v>
      </c>
      <c r="F3391" s="2">
        <v>339800</v>
      </c>
      <c r="G3391" s="27" t="str">
        <f>TEXT(StockData[[#This Row],[Date]],"dddd")</f>
        <v>Friday</v>
      </c>
      <c r="H3391" s="27" t="str">
        <f>TEXT(StockData[[#This Row],[Date]],"mmm yyyy")</f>
        <v>Dec 2011</v>
      </c>
      <c r="I3391" s="2">
        <f>StockData[[#This Row],[high]] - StockData[[#This Row],[low]]</f>
        <v>0.73000000000000043</v>
      </c>
      <c r="J3391" s="27" t="str">
        <f>IF(StockData[[#This Row],[high]]=_xlfn.MAXIFS(StockData[high],StockData[Date],"&lt;="&amp;StockData[[#This Row],[Date]]),"New High","Repeat")</f>
        <v>Repeat</v>
      </c>
      <c r="K3391" s="27" t="str">
        <f>IF(StockData[[#This Row],[Spread]]&lt;5,"Low",IF(StockData[[#This Row],[Spread]]&lt;=15,"Medium","High"))</f>
        <v>Low</v>
      </c>
      <c r="L3391" s="27" t="str">
        <f>IF(StockData[[#This Row],[Spread]] &gt; AVERAGE(StockData[Spread]) * 1.2, "High", IF(StockData[[#This Row],[Spread]] &lt; AVERAGE(StockData[Spread]) * 0.8, "Low", "Medium"))</f>
        <v>Low</v>
      </c>
      <c r="M3391" s="13">
        <f>(StockData[[#This Row],[close]] - StockData[[#This Row],[open]] )/ StockData[[#This Row],[open]]</f>
        <v>2.4570024570024669E-3</v>
      </c>
      <c r="N3391" s="27">
        <f>IF(StockData[[#This Row],[change%]] &gt; 0.02, 0.9, IF(StockData[[#This Row],[change%]] &lt; -0.02, -0.9, 0))</f>
        <v>0</v>
      </c>
      <c r="O3391" s="27" t="str">
        <f>IF(StockData[[#This Row],[sentiment score]] &gt; 0.5, "Positive", IF(StockData[[#This Row],[sentiment score]] &lt; -0.5, "Negative", "Neutral"))</f>
        <v>Neutral</v>
      </c>
    </row>
    <row r="3392" spans="1:15" x14ac:dyDescent="0.3">
      <c r="A3392" s="1">
        <v>40906</v>
      </c>
      <c r="B3392" s="2">
        <v>28.59</v>
      </c>
      <c r="C3392" s="2">
        <v>29.34</v>
      </c>
      <c r="D3392" s="2">
        <v>28.548999999999999</v>
      </c>
      <c r="E3392" s="2">
        <v>28.73</v>
      </c>
      <c r="F3392" s="2">
        <v>488200</v>
      </c>
      <c r="G3392" s="27" t="str">
        <f>TEXT(StockData[[#This Row],[Date]],"dddd")</f>
        <v>Thursday</v>
      </c>
      <c r="H3392" s="27" t="str">
        <f>TEXT(StockData[[#This Row],[Date]],"mmm yyyy")</f>
        <v>Dec 2011</v>
      </c>
      <c r="I3392" s="2">
        <f>StockData[[#This Row],[high]] - StockData[[#This Row],[low]]</f>
        <v>0.79100000000000037</v>
      </c>
      <c r="J3392" s="27" t="str">
        <f>IF(StockData[[#This Row],[high]]=_xlfn.MAXIFS(StockData[high],StockData[Date],"&lt;="&amp;StockData[[#This Row],[Date]]),"New High","Repeat")</f>
        <v>Repeat</v>
      </c>
      <c r="K3392" s="27" t="str">
        <f>IF(StockData[[#This Row],[Spread]]&lt;5,"Low",IF(StockData[[#This Row],[Spread]]&lt;=15,"Medium","High"))</f>
        <v>Low</v>
      </c>
      <c r="L3392" s="27" t="str">
        <f>IF(StockData[[#This Row],[Spread]] &gt; AVERAGE(StockData[Spread]) * 1.2, "High", IF(StockData[[#This Row],[Spread]] &lt; AVERAGE(StockData[Spread]) * 0.8, "Low", "Medium"))</f>
        <v>Low</v>
      </c>
      <c r="M3392" s="13">
        <f>(StockData[[#This Row],[close]] - StockData[[#This Row],[open]] )/ StockData[[#This Row],[open]]</f>
        <v>4.8968170689052317E-3</v>
      </c>
      <c r="N3392" s="27">
        <f>IF(StockData[[#This Row],[change%]] &gt; 0.02, 0.9, IF(StockData[[#This Row],[change%]] &lt; -0.02, -0.9, 0))</f>
        <v>0</v>
      </c>
      <c r="O3392" s="27" t="str">
        <f>IF(StockData[[#This Row],[sentiment score]] &gt; 0.5, "Positive", IF(StockData[[#This Row],[sentiment score]] &lt; -0.5, "Negative", "Neutral"))</f>
        <v>Neutral</v>
      </c>
    </row>
    <row r="3393" spans="1:15" x14ac:dyDescent="0.3">
      <c r="A3393" s="1">
        <v>40905</v>
      </c>
      <c r="B3393" s="2">
        <v>28.99</v>
      </c>
      <c r="C3393" s="2">
        <v>29.2395</v>
      </c>
      <c r="D3393" s="2">
        <v>28.04</v>
      </c>
      <c r="E3393" s="2">
        <v>28.51</v>
      </c>
      <c r="F3393" s="2">
        <v>575200</v>
      </c>
      <c r="G3393" s="27" t="str">
        <f>TEXT(StockData[[#This Row],[Date]],"dddd")</f>
        <v>Wednesday</v>
      </c>
      <c r="H3393" s="27" t="str">
        <f>TEXT(StockData[[#This Row],[Date]],"mmm yyyy")</f>
        <v>Dec 2011</v>
      </c>
      <c r="I3393" s="2">
        <f>StockData[[#This Row],[high]] - StockData[[#This Row],[low]]</f>
        <v>1.1995000000000005</v>
      </c>
      <c r="J3393" s="27" t="str">
        <f>IF(StockData[[#This Row],[high]]=_xlfn.MAXIFS(StockData[high],StockData[Date],"&lt;="&amp;StockData[[#This Row],[Date]]),"New High","Repeat")</f>
        <v>Repeat</v>
      </c>
      <c r="K3393" s="27" t="str">
        <f>IF(StockData[[#This Row],[Spread]]&lt;5,"Low",IF(StockData[[#This Row],[Spread]]&lt;=15,"Medium","High"))</f>
        <v>Low</v>
      </c>
      <c r="L3393" s="27" t="str">
        <f>IF(StockData[[#This Row],[Spread]] &gt; AVERAGE(StockData[Spread]) * 1.2, "High", IF(StockData[[#This Row],[Spread]] &lt; AVERAGE(StockData[Spread]) * 0.8, "Low", "Medium"))</f>
        <v>Low</v>
      </c>
      <c r="M3393" s="13">
        <f>(StockData[[#This Row],[close]] - StockData[[#This Row],[open]] )/ StockData[[#This Row],[open]]</f>
        <v>-1.6557433597792236E-2</v>
      </c>
      <c r="N3393" s="27">
        <f>IF(StockData[[#This Row],[change%]] &gt; 0.02, 0.9, IF(StockData[[#This Row],[change%]] &lt; -0.02, -0.9, 0))</f>
        <v>0</v>
      </c>
      <c r="O3393" s="27" t="str">
        <f>IF(StockData[[#This Row],[sentiment score]] &gt; 0.5, "Positive", IF(StockData[[#This Row],[sentiment score]] &lt; -0.5, "Negative", "Neutral"))</f>
        <v>Neutral</v>
      </c>
    </row>
    <row r="3394" spans="1:15" x14ac:dyDescent="0.3">
      <c r="A3394" s="1">
        <v>40904</v>
      </c>
      <c r="B3394" s="2">
        <v>27.66</v>
      </c>
      <c r="C3394" s="2">
        <v>28.77</v>
      </c>
      <c r="D3394" s="2">
        <v>27.64</v>
      </c>
      <c r="E3394" s="2">
        <v>28.57</v>
      </c>
      <c r="F3394" s="2">
        <v>777500</v>
      </c>
      <c r="G3394" s="27" t="str">
        <f>TEXT(StockData[[#This Row],[Date]],"dddd")</f>
        <v>Tuesday</v>
      </c>
      <c r="H3394" s="27" t="str">
        <f>TEXT(StockData[[#This Row],[Date]],"mmm yyyy")</f>
        <v>Dec 2011</v>
      </c>
      <c r="I3394" s="2">
        <f>StockData[[#This Row],[high]] - StockData[[#This Row],[low]]</f>
        <v>1.129999999999999</v>
      </c>
      <c r="J3394" s="27" t="str">
        <f>IF(StockData[[#This Row],[high]]=_xlfn.MAXIFS(StockData[high],StockData[Date],"&lt;="&amp;StockData[[#This Row],[Date]]),"New High","Repeat")</f>
        <v>Repeat</v>
      </c>
      <c r="K3394" s="27" t="str">
        <f>IF(StockData[[#This Row],[Spread]]&lt;5,"Low",IF(StockData[[#This Row],[Spread]]&lt;=15,"Medium","High"))</f>
        <v>Low</v>
      </c>
      <c r="L3394" s="27" t="str">
        <f>IF(StockData[[#This Row],[Spread]] &gt; AVERAGE(StockData[Spread]) * 1.2, "High", IF(StockData[[#This Row],[Spread]] &lt; AVERAGE(StockData[Spread]) * 0.8, "Low", "Medium"))</f>
        <v>Low</v>
      </c>
      <c r="M3394" s="13">
        <f>(StockData[[#This Row],[close]] - StockData[[#This Row],[open]] )/ StockData[[#This Row],[open]]</f>
        <v>3.2899493853940712E-2</v>
      </c>
      <c r="N3394" s="27">
        <f>IF(StockData[[#This Row],[change%]] &gt; 0.02, 0.9, IF(StockData[[#This Row],[change%]] &lt; -0.02, -0.9, 0))</f>
        <v>0.9</v>
      </c>
      <c r="O3394" s="27" t="str">
        <f>IF(StockData[[#This Row],[sentiment score]] &gt; 0.5, "Positive", IF(StockData[[#This Row],[sentiment score]] &lt; -0.5, "Negative", "Neutral"))</f>
        <v>Positive</v>
      </c>
    </row>
    <row r="3395" spans="1:15" x14ac:dyDescent="0.3">
      <c r="A3395" s="1">
        <v>40900</v>
      </c>
      <c r="B3395" s="2">
        <v>28</v>
      </c>
      <c r="C3395" s="2">
        <v>28</v>
      </c>
      <c r="D3395" s="2">
        <v>27.52</v>
      </c>
      <c r="E3395" s="2">
        <v>27.9</v>
      </c>
      <c r="F3395" s="2">
        <v>591400</v>
      </c>
      <c r="G3395" s="27" t="str">
        <f>TEXT(StockData[[#This Row],[Date]],"dddd")</f>
        <v>Friday</v>
      </c>
      <c r="H3395" s="27" t="str">
        <f>TEXT(StockData[[#This Row],[Date]],"mmm yyyy")</f>
        <v>Dec 2011</v>
      </c>
      <c r="I3395" s="2">
        <f>StockData[[#This Row],[high]] - StockData[[#This Row],[low]]</f>
        <v>0.48000000000000043</v>
      </c>
      <c r="J3395" s="27" t="str">
        <f>IF(StockData[[#This Row],[high]]=_xlfn.MAXIFS(StockData[high],StockData[Date],"&lt;="&amp;StockData[[#This Row],[Date]]),"New High","Repeat")</f>
        <v>Repeat</v>
      </c>
      <c r="K3395" s="27" t="str">
        <f>IF(StockData[[#This Row],[Spread]]&lt;5,"Low",IF(StockData[[#This Row],[Spread]]&lt;=15,"Medium","High"))</f>
        <v>Low</v>
      </c>
      <c r="L3395" s="27" t="str">
        <f>IF(StockData[[#This Row],[Spread]] &gt; AVERAGE(StockData[Spread]) * 1.2, "High", IF(StockData[[#This Row],[Spread]] &lt; AVERAGE(StockData[Spread]) * 0.8, "Low", "Medium"))</f>
        <v>Low</v>
      </c>
      <c r="M3395" s="13">
        <f>(StockData[[#This Row],[close]] - StockData[[#This Row],[open]] )/ StockData[[#This Row],[open]]</f>
        <v>-3.5714285714286221E-3</v>
      </c>
      <c r="N3395" s="27">
        <f>IF(StockData[[#This Row],[change%]] &gt; 0.02, 0.9, IF(StockData[[#This Row],[change%]] &lt; -0.02, -0.9, 0))</f>
        <v>0</v>
      </c>
      <c r="O3395" s="27" t="str">
        <f>IF(StockData[[#This Row],[sentiment score]] &gt; 0.5, "Positive", IF(StockData[[#This Row],[sentiment score]] &lt; -0.5, "Negative", "Neutral"))</f>
        <v>Neutral</v>
      </c>
    </row>
    <row r="3396" spans="1:15" x14ac:dyDescent="0.3">
      <c r="A3396" s="1">
        <v>40899</v>
      </c>
      <c r="B3396" s="2">
        <v>27.6</v>
      </c>
      <c r="C3396" s="2">
        <v>28.05</v>
      </c>
      <c r="D3396" s="2">
        <v>27.3</v>
      </c>
      <c r="E3396" s="2">
        <v>27.77</v>
      </c>
      <c r="F3396" s="2">
        <v>1009400</v>
      </c>
      <c r="G3396" s="27" t="str">
        <f>TEXT(StockData[[#This Row],[Date]],"dddd")</f>
        <v>Thursday</v>
      </c>
      <c r="H3396" s="27" t="str">
        <f>TEXT(StockData[[#This Row],[Date]],"mmm yyyy")</f>
        <v>Dec 2011</v>
      </c>
      <c r="I3396" s="2">
        <f>StockData[[#This Row],[high]] - StockData[[#This Row],[low]]</f>
        <v>0.75</v>
      </c>
      <c r="J3396" s="27" t="str">
        <f>IF(StockData[[#This Row],[high]]=_xlfn.MAXIFS(StockData[high],StockData[Date],"&lt;="&amp;StockData[[#This Row],[Date]]),"New High","Repeat")</f>
        <v>Repeat</v>
      </c>
      <c r="K3396" s="27" t="str">
        <f>IF(StockData[[#This Row],[Spread]]&lt;5,"Low",IF(StockData[[#This Row],[Spread]]&lt;=15,"Medium","High"))</f>
        <v>Low</v>
      </c>
      <c r="L3396" s="27" t="str">
        <f>IF(StockData[[#This Row],[Spread]] &gt; AVERAGE(StockData[Spread]) * 1.2, "High", IF(StockData[[#This Row],[Spread]] &lt; AVERAGE(StockData[Spread]) * 0.8, "Low", "Medium"))</f>
        <v>Low</v>
      </c>
      <c r="M3396" s="13">
        <f>(StockData[[#This Row],[close]] - StockData[[#This Row],[open]] )/ StockData[[#This Row],[open]]</f>
        <v>6.1594202898550051E-3</v>
      </c>
      <c r="N3396" s="27">
        <f>IF(StockData[[#This Row],[change%]] &gt; 0.02, 0.9, IF(StockData[[#This Row],[change%]] &lt; -0.02, -0.9, 0))</f>
        <v>0</v>
      </c>
      <c r="O3396" s="27" t="str">
        <f>IF(StockData[[#This Row],[sentiment score]] &gt; 0.5, "Positive", IF(StockData[[#This Row],[sentiment score]] &lt; -0.5, "Negative", "Neutral"))</f>
        <v>Neutral</v>
      </c>
    </row>
    <row r="3397" spans="1:15" x14ac:dyDescent="0.3">
      <c r="A3397" s="1">
        <v>40898</v>
      </c>
      <c r="B3397" s="2">
        <v>27.91</v>
      </c>
      <c r="C3397" s="2">
        <v>28.07</v>
      </c>
      <c r="D3397" s="2">
        <v>26.03</v>
      </c>
      <c r="E3397" s="2">
        <v>27.57</v>
      </c>
      <c r="F3397" s="2">
        <v>1705500</v>
      </c>
      <c r="G3397" s="27" t="str">
        <f>TEXT(StockData[[#This Row],[Date]],"dddd")</f>
        <v>Wednesday</v>
      </c>
      <c r="H3397" s="27" t="str">
        <f>TEXT(StockData[[#This Row],[Date]],"mmm yyyy")</f>
        <v>Dec 2011</v>
      </c>
      <c r="I3397" s="2">
        <f>StockData[[#This Row],[high]] - StockData[[#This Row],[low]]</f>
        <v>2.0399999999999991</v>
      </c>
      <c r="J3397" s="27" t="str">
        <f>IF(StockData[[#This Row],[high]]=_xlfn.MAXIFS(StockData[high],StockData[Date],"&lt;="&amp;StockData[[#This Row],[Date]]),"New High","Repeat")</f>
        <v>Repeat</v>
      </c>
      <c r="K3397" s="27" t="str">
        <f>IF(StockData[[#This Row],[Spread]]&lt;5,"Low",IF(StockData[[#This Row],[Spread]]&lt;=15,"Medium","High"))</f>
        <v>Low</v>
      </c>
      <c r="L3397" s="27" t="str">
        <f>IF(StockData[[#This Row],[Spread]] &gt; AVERAGE(StockData[Spread]) * 1.2, "High", IF(StockData[[#This Row],[Spread]] &lt; AVERAGE(StockData[Spread]) * 0.8, "Low", "Medium"))</f>
        <v>Low</v>
      </c>
      <c r="M3397" s="13">
        <f>(StockData[[#This Row],[close]] - StockData[[#This Row],[open]] )/ StockData[[#This Row],[open]]</f>
        <v>-1.2182013615191683E-2</v>
      </c>
      <c r="N3397" s="27">
        <f>IF(StockData[[#This Row],[change%]] &gt; 0.02, 0.9, IF(StockData[[#This Row],[change%]] &lt; -0.02, -0.9, 0))</f>
        <v>0</v>
      </c>
      <c r="O3397" s="27" t="str">
        <f>IF(StockData[[#This Row],[sentiment score]] &gt; 0.5, "Positive", IF(StockData[[#This Row],[sentiment score]] &lt; -0.5, "Negative", "Neutral"))</f>
        <v>Neutral</v>
      </c>
    </row>
    <row r="3398" spans="1:15" x14ac:dyDescent="0.3">
      <c r="A3398" s="1">
        <v>40897</v>
      </c>
      <c r="B3398" s="2">
        <v>28.05</v>
      </c>
      <c r="C3398" s="2">
        <v>28.45</v>
      </c>
      <c r="D3398" s="2">
        <v>27.715</v>
      </c>
      <c r="E3398" s="2">
        <v>27.9</v>
      </c>
      <c r="F3398" s="2">
        <v>843300</v>
      </c>
      <c r="G3398" s="27" t="str">
        <f>TEXT(StockData[[#This Row],[Date]],"dddd")</f>
        <v>Tuesday</v>
      </c>
      <c r="H3398" s="27" t="str">
        <f>TEXT(StockData[[#This Row],[Date]],"mmm yyyy")</f>
        <v>Dec 2011</v>
      </c>
      <c r="I3398" s="2">
        <f>StockData[[#This Row],[high]] - StockData[[#This Row],[low]]</f>
        <v>0.73499999999999943</v>
      </c>
      <c r="J3398" s="27" t="str">
        <f>IF(StockData[[#This Row],[high]]=_xlfn.MAXIFS(StockData[high],StockData[Date],"&lt;="&amp;StockData[[#This Row],[Date]]),"New High","Repeat")</f>
        <v>Repeat</v>
      </c>
      <c r="K3398" s="27" t="str">
        <f>IF(StockData[[#This Row],[Spread]]&lt;5,"Low",IF(StockData[[#This Row],[Spread]]&lt;=15,"Medium","High"))</f>
        <v>Low</v>
      </c>
      <c r="L3398" s="27" t="str">
        <f>IF(StockData[[#This Row],[Spread]] &gt; AVERAGE(StockData[Spread]) * 1.2, "High", IF(StockData[[#This Row],[Spread]] &lt; AVERAGE(StockData[Spread]) * 0.8, "Low", "Medium"))</f>
        <v>Low</v>
      </c>
      <c r="M3398" s="13">
        <f>(StockData[[#This Row],[close]] - StockData[[#This Row],[open]] )/ StockData[[#This Row],[open]]</f>
        <v>-5.3475935828877766E-3</v>
      </c>
      <c r="N3398" s="27">
        <f>IF(StockData[[#This Row],[change%]] &gt; 0.02, 0.9, IF(StockData[[#This Row],[change%]] &lt; -0.02, -0.9, 0))</f>
        <v>0</v>
      </c>
      <c r="O3398" s="27" t="str">
        <f>IF(StockData[[#This Row],[sentiment score]] &gt; 0.5, "Positive", IF(StockData[[#This Row],[sentiment score]] &lt; -0.5, "Negative", "Neutral"))</f>
        <v>Neutral</v>
      </c>
    </row>
    <row r="3399" spans="1:15" x14ac:dyDescent="0.3">
      <c r="A3399" s="1">
        <v>40896</v>
      </c>
      <c r="B3399" s="2">
        <v>28.09</v>
      </c>
      <c r="C3399" s="2">
        <v>28.5</v>
      </c>
      <c r="D3399" s="2">
        <v>27.37</v>
      </c>
      <c r="E3399" s="2">
        <v>27.75</v>
      </c>
      <c r="F3399" s="2">
        <v>987000</v>
      </c>
      <c r="G3399" s="27" t="str">
        <f>TEXT(StockData[[#This Row],[Date]],"dddd")</f>
        <v>Monday</v>
      </c>
      <c r="H3399" s="27" t="str">
        <f>TEXT(StockData[[#This Row],[Date]],"mmm yyyy")</f>
        <v>Dec 2011</v>
      </c>
      <c r="I3399" s="2">
        <f>StockData[[#This Row],[high]] - StockData[[#This Row],[low]]</f>
        <v>1.129999999999999</v>
      </c>
      <c r="J3399" s="27" t="str">
        <f>IF(StockData[[#This Row],[high]]=_xlfn.MAXIFS(StockData[high],StockData[Date],"&lt;="&amp;StockData[[#This Row],[Date]]),"New High","Repeat")</f>
        <v>Repeat</v>
      </c>
      <c r="K3399" s="27" t="str">
        <f>IF(StockData[[#This Row],[Spread]]&lt;5,"Low",IF(StockData[[#This Row],[Spread]]&lt;=15,"Medium","High"))</f>
        <v>Low</v>
      </c>
      <c r="L3399" s="27" t="str">
        <f>IF(StockData[[#This Row],[Spread]] &gt; AVERAGE(StockData[Spread]) * 1.2, "High", IF(StockData[[#This Row],[Spread]] &lt; AVERAGE(StockData[Spread]) * 0.8, "Low", "Medium"))</f>
        <v>Low</v>
      </c>
      <c r="M3399" s="13">
        <f>(StockData[[#This Row],[close]] - StockData[[#This Row],[open]] )/ StockData[[#This Row],[open]]</f>
        <v>-1.2103951584193659E-2</v>
      </c>
      <c r="N3399" s="27">
        <f>IF(StockData[[#This Row],[change%]] &gt; 0.02, 0.9, IF(StockData[[#This Row],[change%]] &lt; -0.02, -0.9, 0))</f>
        <v>0</v>
      </c>
      <c r="O3399" s="27" t="str">
        <f>IF(StockData[[#This Row],[sentiment score]] &gt; 0.5, "Positive", IF(StockData[[#This Row],[sentiment score]] &lt; -0.5, "Negative", "Neutral"))</f>
        <v>Neutral</v>
      </c>
    </row>
    <row r="3400" spans="1:15" x14ac:dyDescent="0.3">
      <c r="A3400" s="1">
        <v>40893</v>
      </c>
      <c r="B3400" s="2">
        <v>28.79</v>
      </c>
      <c r="C3400" s="2">
        <v>28.93</v>
      </c>
      <c r="D3400" s="2">
        <v>27.98</v>
      </c>
      <c r="E3400" s="2">
        <v>28</v>
      </c>
      <c r="F3400" s="2">
        <v>1029700</v>
      </c>
      <c r="G3400" s="27" t="str">
        <f>TEXT(StockData[[#This Row],[Date]],"dddd")</f>
        <v>Friday</v>
      </c>
      <c r="H3400" s="27" t="str">
        <f>TEXT(StockData[[#This Row],[Date]],"mmm yyyy")</f>
        <v>Dec 2011</v>
      </c>
      <c r="I3400" s="2">
        <f>StockData[[#This Row],[high]] - StockData[[#This Row],[low]]</f>
        <v>0.94999999999999929</v>
      </c>
      <c r="J3400" s="27" t="str">
        <f>IF(StockData[[#This Row],[high]]=_xlfn.MAXIFS(StockData[high],StockData[Date],"&lt;="&amp;StockData[[#This Row],[Date]]),"New High","Repeat")</f>
        <v>Repeat</v>
      </c>
      <c r="K3400" s="27" t="str">
        <f>IF(StockData[[#This Row],[Spread]]&lt;5,"Low",IF(StockData[[#This Row],[Spread]]&lt;=15,"Medium","High"))</f>
        <v>Low</v>
      </c>
      <c r="L3400" s="27" t="str">
        <f>IF(StockData[[#This Row],[Spread]] &gt; AVERAGE(StockData[Spread]) * 1.2, "High", IF(StockData[[#This Row],[Spread]] &lt; AVERAGE(StockData[Spread]) * 0.8, "Low", "Medium"))</f>
        <v>Low</v>
      </c>
      <c r="M3400" s="13">
        <f>(StockData[[#This Row],[close]] - StockData[[#This Row],[open]] )/ StockData[[#This Row],[open]]</f>
        <v>-2.7440083362278541E-2</v>
      </c>
      <c r="N3400" s="27">
        <f>IF(StockData[[#This Row],[change%]] &gt; 0.02, 0.9, IF(StockData[[#This Row],[change%]] &lt; -0.02, -0.9, 0))</f>
        <v>-0.9</v>
      </c>
      <c r="O3400" s="27" t="str">
        <f>IF(StockData[[#This Row],[sentiment score]] &gt; 0.5, "Positive", IF(StockData[[#This Row],[sentiment score]] &lt; -0.5, "Negative", "Neutral"))</f>
        <v>Negative</v>
      </c>
    </row>
    <row r="3401" spans="1:15" x14ac:dyDescent="0.3">
      <c r="A3401" s="1">
        <v>40892</v>
      </c>
      <c r="B3401" s="2">
        <v>28.67</v>
      </c>
      <c r="C3401" s="2">
        <v>29.17</v>
      </c>
      <c r="D3401" s="2">
        <v>28.12</v>
      </c>
      <c r="E3401" s="2">
        <v>28.62</v>
      </c>
      <c r="F3401" s="2">
        <v>700300</v>
      </c>
      <c r="G3401" s="27" t="str">
        <f>TEXT(StockData[[#This Row],[Date]],"dddd")</f>
        <v>Thursday</v>
      </c>
      <c r="H3401" s="27" t="str">
        <f>TEXT(StockData[[#This Row],[Date]],"mmm yyyy")</f>
        <v>Dec 2011</v>
      </c>
      <c r="I3401" s="2">
        <f>StockData[[#This Row],[high]] - StockData[[#This Row],[low]]</f>
        <v>1.0500000000000007</v>
      </c>
      <c r="J3401" s="27" t="str">
        <f>IF(StockData[[#This Row],[high]]=_xlfn.MAXIFS(StockData[high],StockData[Date],"&lt;="&amp;StockData[[#This Row],[Date]]),"New High","Repeat")</f>
        <v>Repeat</v>
      </c>
      <c r="K3401" s="27" t="str">
        <f>IF(StockData[[#This Row],[Spread]]&lt;5,"Low",IF(StockData[[#This Row],[Spread]]&lt;=15,"Medium","High"))</f>
        <v>Low</v>
      </c>
      <c r="L3401" s="27" t="str">
        <f>IF(StockData[[#This Row],[Spread]] &gt; AVERAGE(StockData[Spread]) * 1.2, "High", IF(StockData[[#This Row],[Spread]] &lt; AVERAGE(StockData[Spread]) * 0.8, "Low", "Medium"))</f>
        <v>Low</v>
      </c>
      <c r="M3401" s="13">
        <f>(StockData[[#This Row],[close]] - StockData[[#This Row],[open]] )/ StockData[[#This Row],[open]]</f>
        <v>-1.7439832577607502E-3</v>
      </c>
      <c r="N3401" s="27">
        <f>IF(StockData[[#This Row],[change%]] &gt; 0.02, 0.9, IF(StockData[[#This Row],[change%]] &lt; -0.02, -0.9, 0))</f>
        <v>0</v>
      </c>
      <c r="O3401" s="27" t="str">
        <f>IF(StockData[[#This Row],[sentiment score]] &gt; 0.5, "Positive", IF(StockData[[#This Row],[sentiment score]] &lt; -0.5, "Negative", "Neutral"))</f>
        <v>Neutral</v>
      </c>
    </row>
    <row r="3402" spans="1:15" x14ac:dyDescent="0.3">
      <c r="A3402" s="1">
        <v>40891</v>
      </c>
      <c r="B3402" s="2">
        <v>29.5</v>
      </c>
      <c r="C3402" s="2">
        <v>29.68</v>
      </c>
      <c r="D3402" s="2">
        <v>28</v>
      </c>
      <c r="E3402" s="2">
        <v>28.53</v>
      </c>
      <c r="F3402" s="2">
        <v>1163900</v>
      </c>
      <c r="G3402" s="27" t="str">
        <f>TEXT(StockData[[#This Row],[Date]],"dddd")</f>
        <v>Wednesday</v>
      </c>
      <c r="H3402" s="27" t="str">
        <f>TEXT(StockData[[#This Row],[Date]],"mmm yyyy")</f>
        <v>Dec 2011</v>
      </c>
      <c r="I3402" s="2">
        <f>StockData[[#This Row],[high]] - StockData[[#This Row],[low]]</f>
        <v>1.6799999999999997</v>
      </c>
      <c r="J3402" s="27" t="str">
        <f>IF(StockData[[#This Row],[high]]=_xlfn.MAXIFS(StockData[high],StockData[Date],"&lt;="&amp;StockData[[#This Row],[Date]]),"New High","Repeat")</f>
        <v>Repeat</v>
      </c>
      <c r="K3402" s="27" t="str">
        <f>IF(StockData[[#This Row],[Spread]]&lt;5,"Low",IF(StockData[[#This Row],[Spread]]&lt;=15,"Medium","High"))</f>
        <v>Low</v>
      </c>
      <c r="L3402" s="27" t="str">
        <f>IF(StockData[[#This Row],[Spread]] &gt; AVERAGE(StockData[Spread]) * 1.2, "High", IF(StockData[[#This Row],[Spread]] &lt; AVERAGE(StockData[Spread]) * 0.8, "Low", "Medium"))</f>
        <v>Low</v>
      </c>
      <c r="M3402" s="13">
        <f>(StockData[[#This Row],[close]] - StockData[[#This Row],[open]] )/ StockData[[#This Row],[open]]</f>
        <v>-3.288135593220335E-2</v>
      </c>
      <c r="N3402" s="27">
        <f>IF(StockData[[#This Row],[change%]] &gt; 0.02, 0.9, IF(StockData[[#This Row],[change%]] &lt; -0.02, -0.9, 0))</f>
        <v>-0.9</v>
      </c>
      <c r="O3402" s="27" t="str">
        <f>IF(StockData[[#This Row],[sentiment score]] &gt; 0.5, "Positive", IF(StockData[[#This Row],[sentiment score]] &lt; -0.5, "Negative", "Neutral"))</f>
        <v>Negative</v>
      </c>
    </row>
    <row r="3403" spans="1:15" x14ac:dyDescent="0.3">
      <c r="A3403" s="1">
        <v>40890</v>
      </c>
      <c r="B3403" s="2">
        <v>30.57</v>
      </c>
      <c r="C3403" s="2">
        <v>30.93</v>
      </c>
      <c r="D3403" s="2">
        <v>28.911000000000001</v>
      </c>
      <c r="E3403" s="2">
        <v>29.45</v>
      </c>
      <c r="F3403" s="2">
        <v>994100</v>
      </c>
      <c r="G3403" s="27" t="str">
        <f>TEXT(StockData[[#This Row],[Date]],"dddd")</f>
        <v>Tuesday</v>
      </c>
      <c r="H3403" s="27" t="str">
        <f>TEXT(StockData[[#This Row],[Date]],"mmm yyyy")</f>
        <v>Dec 2011</v>
      </c>
      <c r="I3403" s="2">
        <f>StockData[[#This Row],[high]] - StockData[[#This Row],[low]]</f>
        <v>2.0189999999999984</v>
      </c>
      <c r="J3403" s="27" t="str">
        <f>IF(StockData[[#This Row],[high]]=_xlfn.MAXIFS(StockData[high],StockData[Date],"&lt;="&amp;StockData[[#This Row],[Date]]),"New High","Repeat")</f>
        <v>Repeat</v>
      </c>
      <c r="K3403" s="27" t="str">
        <f>IF(StockData[[#This Row],[Spread]]&lt;5,"Low",IF(StockData[[#This Row],[Spread]]&lt;=15,"Medium","High"))</f>
        <v>Low</v>
      </c>
      <c r="L3403" s="27" t="str">
        <f>IF(StockData[[#This Row],[Spread]] &gt; AVERAGE(StockData[Spread]) * 1.2, "High", IF(StockData[[#This Row],[Spread]] &lt; AVERAGE(StockData[Spread]) * 0.8, "Low", "Medium"))</f>
        <v>Low</v>
      </c>
      <c r="M3403" s="13">
        <f>(StockData[[#This Row],[close]] - StockData[[#This Row],[open]] )/ StockData[[#This Row],[open]]</f>
        <v>-3.6637226038599965E-2</v>
      </c>
      <c r="N3403" s="27">
        <f>IF(StockData[[#This Row],[change%]] &gt; 0.02, 0.9, IF(StockData[[#This Row],[change%]] &lt; -0.02, -0.9, 0))</f>
        <v>-0.9</v>
      </c>
      <c r="O3403" s="27" t="str">
        <f>IF(StockData[[#This Row],[sentiment score]] &gt; 0.5, "Positive", IF(StockData[[#This Row],[sentiment score]] &lt; -0.5, "Negative", "Neutral"))</f>
        <v>Negative</v>
      </c>
    </row>
    <row r="3404" spans="1:15" x14ac:dyDescent="0.3">
      <c r="A3404" s="1">
        <v>40889</v>
      </c>
      <c r="B3404" s="2">
        <v>30.44</v>
      </c>
      <c r="C3404" s="2">
        <v>30.62</v>
      </c>
      <c r="D3404" s="2">
        <v>30.02</v>
      </c>
      <c r="E3404" s="2">
        <v>30.41</v>
      </c>
      <c r="F3404" s="2">
        <v>758700</v>
      </c>
      <c r="G3404" s="27" t="str">
        <f>TEXT(StockData[[#This Row],[Date]],"dddd")</f>
        <v>Monday</v>
      </c>
      <c r="H3404" s="27" t="str">
        <f>TEXT(StockData[[#This Row],[Date]],"mmm yyyy")</f>
        <v>Dec 2011</v>
      </c>
      <c r="I3404" s="2">
        <f>StockData[[#This Row],[high]] - StockData[[#This Row],[low]]</f>
        <v>0.60000000000000142</v>
      </c>
      <c r="J3404" s="27" t="str">
        <f>IF(StockData[[#This Row],[high]]=_xlfn.MAXIFS(StockData[high],StockData[Date],"&lt;="&amp;StockData[[#This Row],[Date]]),"New High","Repeat")</f>
        <v>Repeat</v>
      </c>
      <c r="K3404" s="27" t="str">
        <f>IF(StockData[[#This Row],[Spread]]&lt;5,"Low",IF(StockData[[#This Row],[Spread]]&lt;=15,"Medium","High"))</f>
        <v>Low</v>
      </c>
      <c r="L3404" s="27" t="str">
        <f>IF(StockData[[#This Row],[Spread]] &gt; AVERAGE(StockData[Spread]) * 1.2, "High", IF(StockData[[#This Row],[Spread]] &lt; AVERAGE(StockData[Spread]) * 0.8, "Low", "Medium"))</f>
        <v>Low</v>
      </c>
      <c r="M3404" s="13">
        <f>(StockData[[#This Row],[close]] - StockData[[#This Row],[open]] )/ StockData[[#This Row],[open]]</f>
        <v>-9.8554533508545114E-4</v>
      </c>
      <c r="N3404" s="27">
        <f>IF(StockData[[#This Row],[change%]] &gt; 0.02, 0.9, IF(StockData[[#This Row],[change%]] &lt; -0.02, -0.9, 0))</f>
        <v>0</v>
      </c>
      <c r="O3404" s="27" t="str">
        <f>IF(StockData[[#This Row],[sentiment score]] &gt; 0.5, "Positive", IF(StockData[[#This Row],[sentiment score]] &lt; -0.5, "Negative", "Neutral"))</f>
        <v>Neutral</v>
      </c>
    </row>
    <row r="3405" spans="1:15" x14ac:dyDescent="0.3">
      <c r="A3405" s="1">
        <v>40886</v>
      </c>
      <c r="B3405" s="2">
        <v>30.54</v>
      </c>
      <c r="C3405" s="2">
        <v>31.12</v>
      </c>
      <c r="D3405" s="2">
        <v>30.28</v>
      </c>
      <c r="E3405" s="2">
        <v>31.04</v>
      </c>
      <c r="F3405" s="2">
        <v>1239500</v>
      </c>
      <c r="G3405" s="27" t="str">
        <f>TEXT(StockData[[#This Row],[Date]],"dddd")</f>
        <v>Friday</v>
      </c>
      <c r="H3405" s="27" t="str">
        <f>TEXT(StockData[[#This Row],[Date]],"mmm yyyy")</f>
        <v>Dec 2011</v>
      </c>
      <c r="I3405" s="2">
        <f>StockData[[#This Row],[high]] - StockData[[#This Row],[low]]</f>
        <v>0.83999999999999986</v>
      </c>
      <c r="J3405" s="27" t="str">
        <f>IF(StockData[[#This Row],[high]]=_xlfn.MAXIFS(StockData[high],StockData[Date],"&lt;="&amp;StockData[[#This Row],[Date]]),"New High","Repeat")</f>
        <v>Repeat</v>
      </c>
      <c r="K3405" s="27" t="str">
        <f>IF(StockData[[#This Row],[Spread]]&lt;5,"Low",IF(StockData[[#This Row],[Spread]]&lt;=15,"Medium","High"))</f>
        <v>Low</v>
      </c>
      <c r="L3405" s="27" t="str">
        <f>IF(StockData[[#This Row],[Spread]] &gt; AVERAGE(StockData[Spread]) * 1.2, "High", IF(StockData[[#This Row],[Spread]] &lt; AVERAGE(StockData[Spread]) * 0.8, "Low", "Medium"))</f>
        <v>Low</v>
      </c>
      <c r="M3405" s="13">
        <f>(StockData[[#This Row],[close]] - StockData[[#This Row],[open]] )/ StockData[[#This Row],[open]]</f>
        <v>1.6371971185330715E-2</v>
      </c>
      <c r="N3405" s="27">
        <f>IF(StockData[[#This Row],[change%]] &gt; 0.02, 0.9, IF(StockData[[#This Row],[change%]] &lt; -0.02, -0.9, 0))</f>
        <v>0</v>
      </c>
      <c r="O3405" s="27" t="str">
        <f>IF(StockData[[#This Row],[sentiment score]] &gt; 0.5, "Positive", IF(StockData[[#This Row],[sentiment score]] &lt; -0.5, "Negative", "Neutral"))</f>
        <v>Neutral</v>
      </c>
    </row>
    <row r="3406" spans="1:15" x14ac:dyDescent="0.3">
      <c r="A3406" s="1">
        <v>40885</v>
      </c>
      <c r="B3406" s="2">
        <v>30.84</v>
      </c>
      <c r="C3406" s="2">
        <v>31.65</v>
      </c>
      <c r="D3406" s="2">
        <v>29.61</v>
      </c>
      <c r="E3406" s="2">
        <v>30.89</v>
      </c>
      <c r="F3406" s="2">
        <v>3305800</v>
      </c>
      <c r="G3406" s="27" t="str">
        <f>TEXT(StockData[[#This Row],[Date]],"dddd")</f>
        <v>Thursday</v>
      </c>
      <c r="H3406" s="27" t="str">
        <f>TEXT(StockData[[#This Row],[Date]],"mmm yyyy")</f>
        <v>Dec 2011</v>
      </c>
      <c r="I3406" s="2">
        <f>StockData[[#This Row],[high]] - StockData[[#This Row],[low]]</f>
        <v>2.0399999999999991</v>
      </c>
      <c r="J3406" s="27" t="str">
        <f>IF(StockData[[#This Row],[high]]=_xlfn.MAXIFS(StockData[high],StockData[Date],"&lt;="&amp;StockData[[#This Row],[Date]]),"New High","Repeat")</f>
        <v>Repeat</v>
      </c>
      <c r="K3406" s="27" t="str">
        <f>IF(StockData[[#This Row],[Spread]]&lt;5,"Low",IF(StockData[[#This Row],[Spread]]&lt;=15,"Medium","High"))</f>
        <v>Low</v>
      </c>
      <c r="L3406" s="27" t="str">
        <f>IF(StockData[[#This Row],[Spread]] &gt; AVERAGE(StockData[Spread]) * 1.2, "High", IF(StockData[[#This Row],[Spread]] &lt; AVERAGE(StockData[Spread]) * 0.8, "Low", "Medium"))</f>
        <v>Low</v>
      </c>
      <c r="M3406" s="13">
        <f>(StockData[[#This Row],[close]] - StockData[[#This Row],[open]] )/ StockData[[#This Row],[open]]</f>
        <v>1.6212710765240179E-3</v>
      </c>
      <c r="N3406" s="27">
        <f>IF(StockData[[#This Row],[change%]] &gt; 0.02, 0.9, IF(StockData[[#This Row],[change%]] &lt; -0.02, -0.9, 0))</f>
        <v>0</v>
      </c>
      <c r="O3406" s="27" t="str">
        <f>IF(StockData[[#This Row],[sentiment score]] &gt; 0.5, "Positive", IF(StockData[[#This Row],[sentiment score]] &lt; -0.5, "Negative", "Neutral"))</f>
        <v>Neutral</v>
      </c>
    </row>
    <row r="3407" spans="1:15" x14ac:dyDescent="0.3">
      <c r="A3407" s="1">
        <v>40884</v>
      </c>
      <c r="B3407" s="2">
        <v>34.630000000000003</v>
      </c>
      <c r="C3407" s="2">
        <v>34.89</v>
      </c>
      <c r="D3407" s="2">
        <v>33.799999999999997</v>
      </c>
      <c r="E3407" s="2">
        <v>34.19</v>
      </c>
      <c r="F3407" s="2">
        <v>674300</v>
      </c>
      <c r="G3407" s="27" t="str">
        <f>TEXT(StockData[[#This Row],[Date]],"dddd")</f>
        <v>Wednesday</v>
      </c>
      <c r="H3407" s="27" t="str">
        <f>TEXT(StockData[[#This Row],[Date]],"mmm yyyy")</f>
        <v>Dec 2011</v>
      </c>
      <c r="I3407" s="2">
        <f>StockData[[#This Row],[high]] - StockData[[#This Row],[low]]</f>
        <v>1.0900000000000034</v>
      </c>
      <c r="J3407" s="27" t="str">
        <f>IF(StockData[[#This Row],[high]]=_xlfn.MAXIFS(StockData[high],StockData[Date],"&lt;="&amp;StockData[[#This Row],[Date]]),"New High","Repeat")</f>
        <v>Repeat</v>
      </c>
      <c r="K3407" s="27" t="str">
        <f>IF(StockData[[#This Row],[Spread]]&lt;5,"Low",IF(StockData[[#This Row],[Spread]]&lt;=15,"Medium","High"))</f>
        <v>Low</v>
      </c>
      <c r="L3407" s="27" t="str">
        <f>IF(StockData[[#This Row],[Spread]] &gt; AVERAGE(StockData[Spread]) * 1.2, "High", IF(StockData[[#This Row],[Spread]] &lt; AVERAGE(StockData[Spread]) * 0.8, "Low", "Medium"))</f>
        <v>Low</v>
      </c>
      <c r="M3407" s="13">
        <f>(StockData[[#This Row],[close]] - StockData[[#This Row],[open]] )/ StockData[[#This Row],[open]]</f>
        <v>-1.2705746462604816E-2</v>
      </c>
      <c r="N3407" s="27">
        <f>IF(StockData[[#This Row],[change%]] &gt; 0.02, 0.9, IF(StockData[[#This Row],[change%]] &lt; -0.02, -0.9, 0))</f>
        <v>0</v>
      </c>
      <c r="O3407" s="27" t="str">
        <f>IF(StockData[[#This Row],[sentiment score]] &gt; 0.5, "Positive", IF(StockData[[#This Row],[sentiment score]] &lt; -0.5, "Negative", "Neutral"))</f>
        <v>Neutral</v>
      </c>
    </row>
    <row r="3408" spans="1:15" x14ac:dyDescent="0.3">
      <c r="A3408" s="1">
        <v>40883</v>
      </c>
      <c r="B3408" s="2">
        <v>34.200000000000003</v>
      </c>
      <c r="C3408" s="2">
        <v>34.979999999999997</v>
      </c>
      <c r="D3408" s="2">
        <v>34.030999999999999</v>
      </c>
      <c r="E3408" s="2">
        <v>34.869999999999997</v>
      </c>
      <c r="F3408" s="2">
        <v>951800</v>
      </c>
      <c r="G3408" s="27" t="str">
        <f>TEXT(StockData[[#This Row],[Date]],"dddd")</f>
        <v>Tuesday</v>
      </c>
      <c r="H3408" s="27" t="str">
        <f>TEXT(StockData[[#This Row],[Date]],"mmm yyyy")</f>
        <v>Dec 2011</v>
      </c>
      <c r="I3408" s="2">
        <f>StockData[[#This Row],[high]] - StockData[[#This Row],[low]]</f>
        <v>0.94899999999999807</v>
      </c>
      <c r="J3408" s="27" t="str">
        <f>IF(StockData[[#This Row],[high]]=_xlfn.MAXIFS(StockData[high],StockData[Date],"&lt;="&amp;StockData[[#This Row],[Date]]),"New High","Repeat")</f>
        <v>Repeat</v>
      </c>
      <c r="K3408" s="27" t="str">
        <f>IF(StockData[[#This Row],[Spread]]&lt;5,"Low",IF(StockData[[#This Row],[Spread]]&lt;=15,"Medium","High"))</f>
        <v>Low</v>
      </c>
      <c r="L3408" s="27" t="str">
        <f>IF(StockData[[#This Row],[Spread]] &gt; AVERAGE(StockData[Spread]) * 1.2, "High", IF(StockData[[#This Row],[Spread]] &lt; AVERAGE(StockData[Spread]) * 0.8, "Low", "Medium"))</f>
        <v>Low</v>
      </c>
      <c r="M3408" s="13">
        <f>(StockData[[#This Row],[close]] - StockData[[#This Row],[open]] )/ StockData[[#This Row],[open]]</f>
        <v>1.9590643274853641E-2</v>
      </c>
      <c r="N3408" s="27">
        <f>IF(StockData[[#This Row],[change%]] &gt; 0.02, 0.9, IF(StockData[[#This Row],[change%]] &lt; -0.02, -0.9, 0))</f>
        <v>0</v>
      </c>
      <c r="O3408" s="27" t="str">
        <f>IF(StockData[[#This Row],[sentiment score]] &gt; 0.5, "Positive", IF(StockData[[#This Row],[sentiment score]] &lt; -0.5, "Negative", "Neutral"))</f>
        <v>Neutral</v>
      </c>
    </row>
    <row r="3409" spans="1:15" x14ac:dyDescent="0.3">
      <c r="A3409" s="1">
        <v>40882</v>
      </c>
      <c r="B3409" s="2">
        <v>33.53</v>
      </c>
      <c r="C3409" s="2">
        <v>35</v>
      </c>
      <c r="D3409" s="2">
        <v>33.430100000000003</v>
      </c>
      <c r="E3409" s="2">
        <v>34.42</v>
      </c>
      <c r="F3409" s="2">
        <v>1160100</v>
      </c>
      <c r="G3409" s="27" t="str">
        <f>TEXT(StockData[[#This Row],[Date]],"dddd")</f>
        <v>Monday</v>
      </c>
      <c r="H3409" s="27" t="str">
        <f>TEXT(StockData[[#This Row],[Date]],"mmm yyyy")</f>
        <v>Dec 2011</v>
      </c>
      <c r="I3409" s="2">
        <f>StockData[[#This Row],[high]] - StockData[[#This Row],[low]]</f>
        <v>1.569899999999997</v>
      </c>
      <c r="J3409" s="27" t="str">
        <f>IF(StockData[[#This Row],[high]]=_xlfn.MAXIFS(StockData[high],StockData[Date],"&lt;="&amp;StockData[[#This Row],[Date]]),"New High","Repeat")</f>
        <v>Repeat</v>
      </c>
      <c r="K3409" s="27" t="str">
        <f>IF(StockData[[#This Row],[Spread]]&lt;5,"Low",IF(StockData[[#This Row],[Spread]]&lt;=15,"Medium","High"))</f>
        <v>Low</v>
      </c>
      <c r="L3409" s="27" t="str">
        <f>IF(StockData[[#This Row],[Spread]] &gt; AVERAGE(StockData[Spread]) * 1.2, "High", IF(StockData[[#This Row],[Spread]] &lt; AVERAGE(StockData[Spread]) * 0.8, "Low", "Medium"))</f>
        <v>Low</v>
      </c>
      <c r="M3409" s="13">
        <f>(StockData[[#This Row],[close]] - StockData[[#This Row],[open]] )/ StockData[[#This Row],[open]]</f>
        <v>2.6543393975544304E-2</v>
      </c>
      <c r="N3409" s="27">
        <f>IF(StockData[[#This Row],[change%]] &gt; 0.02, 0.9, IF(StockData[[#This Row],[change%]] &lt; -0.02, -0.9, 0))</f>
        <v>0.9</v>
      </c>
      <c r="O3409" s="27" t="str">
        <f>IF(StockData[[#This Row],[sentiment score]] &gt; 0.5, "Positive", IF(StockData[[#This Row],[sentiment score]] &lt; -0.5, "Negative", "Neutral"))</f>
        <v>Positive</v>
      </c>
    </row>
    <row r="3410" spans="1:15" x14ac:dyDescent="0.3">
      <c r="A3410" s="1">
        <v>40879</v>
      </c>
      <c r="B3410" s="2">
        <v>32.83</v>
      </c>
      <c r="C3410" s="2">
        <v>33.69</v>
      </c>
      <c r="D3410" s="2">
        <v>32.4</v>
      </c>
      <c r="E3410" s="2">
        <v>33.299999999999997</v>
      </c>
      <c r="F3410" s="2">
        <v>802800</v>
      </c>
      <c r="G3410" s="27" t="str">
        <f>TEXT(StockData[[#This Row],[Date]],"dddd")</f>
        <v>Friday</v>
      </c>
      <c r="H3410" s="27" t="str">
        <f>TEXT(StockData[[#This Row],[Date]],"mmm yyyy")</f>
        <v>Dec 2011</v>
      </c>
      <c r="I3410" s="2">
        <f>StockData[[#This Row],[high]] - StockData[[#This Row],[low]]</f>
        <v>1.2899999999999991</v>
      </c>
      <c r="J3410" s="27" t="str">
        <f>IF(StockData[[#This Row],[high]]=_xlfn.MAXIFS(StockData[high],StockData[Date],"&lt;="&amp;StockData[[#This Row],[Date]]),"New High","Repeat")</f>
        <v>Repeat</v>
      </c>
      <c r="K3410" s="27" t="str">
        <f>IF(StockData[[#This Row],[Spread]]&lt;5,"Low",IF(StockData[[#This Row],[Spread]]&lt;=15,"Medium","High"))</f>
        <v>Low</v>
      </c>
      <c r="L3410" s="27" t="str">
        <f>IF(StockData[[#This Row],[Spread]] &gt; AVERAGE(StockData[Spread]) * 1.2, "High", IF(StockData[[#This Row],[Spread]] &lt; AVERAGE(StockData[Spread]) * 0.8, "Low", "Medium"))</f>
        <v>Low</v>
      </c>
      <c r="M3410" s="13">
        <f>(StockData[[#This Row],[close]] - StockData[[#This Row],[open]] )/ StockData[[#This Row],[open]]</f>
        <v>1.4316174230886351E-2</v>
      </c>
      <c r="N3410" s="27">
        <f>IF(StockData[[#This Row],[change%]] &gt; 0.02, 0.9, IF(StockData[[#This Row],[change%]] &lt; -0.02, -0.9, 0))</f>
        <v>0</v>
      </c>
      <c r="O3410" s="27" t="str">
        <f>IF(StockData[[#This Row],[sentiment score]] &gt; 0.5, "Positive", IF(StockData[[#This Row],[sentiment score]] &lt; -0.5, "Negative", "Neutral"))</f>
        <v>Neutral</v>
      </c>
    </row>
    <row r="3411" spans="1:15" x14ac:dyDescent="0.3">
      <c r="A3411" s="1">
        <v>40878</v>
      </c>
      <c r="B3411" s="2">
        <v>32.57</v>
      </c>
      <c r="C3411" s="2">
        <v>33.99</v>
      </c>
      <c r="D3411" s="2">
        <v>31.98</v>
      </c>
      <c r="E3411" s="2">
        <v>32.6</v>
      </c>
      <c r="F3411" s="2">
        <v>1030200</v>
      </c>
      <c r="G3411" s="27" t="str">
        <f>TEXT(StockData[[#This Row],[Date]],"dddd")</f>
        <v>Thursday</v>
      </c>
      <c r="H3411" s="27" t="str">
        <f>TEXT(StockData[[#This Row],[Date]],"mmm yyyy")</f>
        <v>Dec 2011</v>
      </c>
      <c r="I3411" s="2">
        <f>StockData[[#This Row],[high]] - StockData[[#This Row],[low]]</f>
        <v>2.0100000000000016</v>
      </c>
      <c r="J3411" s="27" t="str">
        <f>IF(StockData[[#This Row],[high]]=_xlfn.MAXIFS(StockData[high],StockData[Date],"&lt;="&amp;StockData[[#This Row],[Date]]),"New High","Repeat")</f>
        <v>Repeat</v>
      </c>
      <c r="K3411" s="27" t="str">
        <f>IF(StockData[[#This Row],[Spread]]&lt;5,"Low",IF(StockData[[#This Row],[Spread]]&lt;=15,"Medium","High"))</f>
        <v>Low</v>
      </c>
      <c r="L3411" s="27" t="str">
        <f>IF(StockData[[#This Row],[Spread]] &gt; AVERAGE(StockData[Spread]) * 1.2, "High", IF(StockData[[#This Row],[Spread]] &lt; AVERAGE(StockData[Spread]) * 0.8, "Low", "Medium"))</f>
        <v>Low</v>
      </c>
      <c r="M3411" s="13">
        <f>(StockData[[#This Row],[close]] - StockData[[#This Row],[open]] )/ StockData[[#This Row],[open]]</f>
        <v>9.210930303961049E-4</v>
      </c>
      <c r="N3411" s="27">
        <f>IF(StockData[[#This Row],[change%]] &gt; 0.02, 0.9, IF(StockData[[#This Row],[change%]] &lt; -0.02, -0.9, 0))</f>
        <v>0</v>
      </c>
      <c r="O3411" s="27" t="str">
        <f>IF(StockData[[#This Row],[sentiment score]] &gt; 0.5, "Positive", IF(StockData[[#This Row],[sentiment score]] &lt; -0.5, "Negative", "Neutral"))</f>
        <v>Neutral</v>
      </c>
    </row>
    <row r="3412" spans="1:15" x14ac:dyDescent="0.3">
      <c r="A3412" s="1">
        <v>40877</v>
      </c>
      <c r="B3412" s="2">
        <v>32.5</v>
      </c>
      <c r="C3412" s="2">
        <v>32.93</v>
      </c>
      <c r="D3412" s="2">
        <v>32.22</v>
      </c>
      <c r="E3412" s="2">
        <v>32.74</v>
      </c>
      <c r="F3412" s="2">
        <v>760300</v>
      </c>
      <c r="G3412" s="27" t="str">
        <f>TEXT(StockData[[#This Row],[Date]],"dddd")</f>
        <v>Wednesday</v>
      </c>
      <c r="H3412" s="27" t="str">
        <f>TEXT(StockData[[#This Row],[Date]],"mmm yyyy")</f>
        <v>Nov 2011</v>
      </c>
      <c r="I3412" s="2">
        <f>StockData[[#This Row],[high]] - StockData[[#This Row],[low]]</f>
        <v>0.71000000000000085</v>
      </c>
      <c r="J3412" s="27" t="str">
        <f>IF(StockData[[#This Row],[high]]=_xlfn.MAXIFS(StockData[high],StockData[Date],"&lt;="&amp;StockData[[#This Row],[Date]]),"New High","Repeat")</f>
        <v>Repeat</v>
      </c>
      <c r="K3412" s="27" t="str">
        <f>IF(StockData[[#This Row],[Spread]]&lt;5,"Low",IF(StockData[[#This Row],[Spread]]&lt;=15,"Medium","High"))</f>
        <v>Low</v>
      </c>
      <c r="L3412" s="27" t="str">
        <f>IF(StockData[[#This Row],[Spread]] &gt; AVERAGE(StockData[Spread]) * 1.2, "High", IF(StockData[[#This Row],[Spread]] &lt; AVERAGE(StockData[Spread]) * 0.8, "Low", "Medium"))</f>
        <v>Low</v>
      </c>
      <c r="M3412" s="13">
        <f>(StockData[[#This Row],[close]] - StockData[[#This Row],[open]] )/ StockData[[#This Row],[open]]</f>
        <v>7.384615384615446E-3</v>
      </c>
      <c r="N3412" s="27">
        <f>IF(StockData[[#This Row],[change%]] &gt; 0.02, 0.9, IF(StockData[[#This Row],[change%]] &lt; -0.02, -0.9, 0))</f>
        <v>0</v>
      </c>
      <c r="O3412" s="27" t="str">
        <f>IF(StockData[[#This Row],[sentiment score]] &gt; 0.5, "Positive", IF(StockData[[#This Row],[sentiment score]] &lt; -0.5, "Negative", "Neutral"))</f>
        <v>Neutral</v>
      </c>
    </row>
    <row r="3413" spans="1:15" x14ac:dyDescent="0.3">
      <c r="A3413" s="1">
        <v>40876</v>
      </c>
      <c r="B3413" s="2">
        <v>32.49</v>
      </c>
      <c r="C3413" s="2">
        <v>33.07</v>
      </c>
      <c r="D3413" s="2">
        <v>31.63</v>
      </c>
      <c r="E3413" s="2">
        <v>31.75</v>
      </c>
      <c r="F3413" s="2">
        <v>591100</v>
      </c>
      <c r="G3413" s="27" t="str">
        <f>TEXT(StockData[[#This Row],[Date]],"dddd")</f>
        <v>Tuesday</v>
      </c>
      <c r="H3413" s="27" t="str">
        <f>TEXT(StockData[[#This Row],[Date]],"mmm yyyy")</f>
        <v>Nov 2011</v>
      </c>
      <c r="I3413" s="2">
        <f>StockData[[#This Row],[high]] - StockData[[#This Row],[low]]</f>
        <v>1.4400000000000013</v>
      </c>
      <c r="J3413" s="27" t="str">
        <f>IF(StockData[[#This Row],[high]]=_xlfn.MAXIFS(StockData[high],StockData[Date],"&lt;="&amp;StockData[[#This Row],[Date]]),"New High","Repeat")</f>
        <v>Repeat</v>
      </c>
      <c r="K3413" s="27" t="str">
        <f>IF(StockData[[#This Row],[Spread]]&lt;5,"Low",IF(StockData[[#This Row],[Spread]]&lt;=15,"Medium","High"))</f>
        <v>Low</v>
      </c>
      <c r="L3413" s="27" t="str">
        <f>IF(StockData[[#This Row],[Spread]] &gt; AVERAGE(StockData[Spread]) * 1.2, "High", IF(StockData[[#This Row],[Spread]] &lt; AVERAGE(StockData[Spread]) * 0.8, "Low", "Medium"))</f>
        <v>Low</v>
      </c>
      <c r="M3413" s="13">
        <f>(StockData[[#This Row],[close]] - StockData[[#This Row],[open]] )/ StockData[[#This Row],[open]]</f>
        <v>-2.2776238842720897E-2</v>
      </c>
      <c r="N3413" s="27">
        <f>IF(StockData[[#This Row],[change%]] &gt; 0.02, 0.9, IF(StockData[[#This Row],[change%]] &lt; -0.02, -0.9, 0))</f>
        <v>-0.9</v>
      </c>
      <c r="O3413" s="27" t="str">
        <f>IF(StockData[[#This Row],[sentiment score]] &gt; 0.5, "Positive", IF(StockData[[#This Row],[sentiment score]] &lt; -0.5, "Negative", "Neutral"))</f>
        <v>Negative</v>
      </c>
    </row>
    <row r="3414" spans="1:15" x14ac:dyDescent="0.3">
      <c r="A3414" s="1">
        <v>40875</v>
      </c>
      <c r="B3414" s="2">
        <v>32</v>
      </c>
      <c r="C3414" s="2">
        <v>33.28</v>
      </c>
      <c r="D3414" s="2">
        <v>31.81</v>
      </c>
      <c r="E3414" s="2">
        <v>32.56</v>
      </c>
      <c r="F3414" s="2">
        <v>681200</v>
      </c>
      <c r="G3414" s="27" t="str">
        <f>TEXT(StockData[[#This Row],[Date]],"dddd")</f>
        <v>Monday</v>
      </c>
      <c r="H3414" s="27" t="str">
        <f>TEXT(StockData[[#This Row],[Date]],"mmm yyyy")</f>
        <v>Nov 2011</v>
      </c>
      <c r="I3414" s="2">
        <f>StockData[[#This Row],[high]] - StockData[[#This Row],[low]]</f>
        <v>1.4700000000000024</v>
      </c>
      <c r="J3414" s="27" t="str">
        <f>IF(StockData[[#This Row],[high]]=_xlfn.MAXIFS(StockData[high],StockData[Date],"&lt;="&amp;StockData[[#This Row],[Date]]),"New High","Repeat")</f>
        <v>Repeat</v>
      </c>
      <c r="K3414" s="27" t="str">
        <f>IF(StockData[[#This Row],[Spread]]&lt;5,"Low",IF(StockData[[#This Row],[Spread]]&lt;=15,"Medium","High"))</f>
        <v>Low</v>
      </c>
      <c r="L3414" s="27" t="str">
        <f>IF(StockData[[#This Row],[Spread]] &gt; AVERAGE(StockData[Spread]) * 1.2, "High", IF(StockData[[#This Row],[Spread]] &lt; AVERAGE(StockData[Spread]) * 0.8, "Low", "Medium"))</f>
        <v>Low</v>
      </c>
      <c r="M3414" s="13">
        <f>(StockData[[#This Row],[close]] - StockData[[#This Row],[open]] )/ StockData[[#This Row],[open]]</f>
        <v>1.7500000000000071E-2</v>
      </c>
      <c r="N3414" s="27">
        <f>IF(StockData[[#This Row],[change%]] &gt; 0.02, 0.9, IF(StockData[[#This Row],[change%]] &lt; -0.02, -0.9, 0))</f>
        <v>0</v>
      </c>
      <c r="O3414" s="27" t="str">
        <f>IF(StockData[[#This Row],[sentiment score]] &gt; 0.5, "Positive", IF(StockData[[#This Row],[sentiment score]] &lt; -0.5, "Negative", "Neutral"))</f>
        <v>Neutral</v>
      </c>
    </row>
    <row r="3415" spans="1:15" x14ac:dyDescent="0.3">
      <c r="A3415" s="1">
        <v>40872</v>
      </c>
      <c r="B3415" s="2">
        <v>31.55</v>
      </c>
      <c r="C3415" s="2">
        <v>32.409999999999997</v>
      </c>
      <c r="D3415" s="2">
        <v>31.08</v>
      </c>
      <c r="E3415" s="2">
        <v>31.66</v>
      </c>
      <c r="F3415" s="2">
        <v>239600</v>
      </c>
      <c r="G3415" s="27" t="str">
        <f>TEXT(StockData[[#This Row],[Date]],"dddd")</f>
        <v>Friday</v>
      </c>
      <c r="H3415" s="27" t="str">
        <f>TEXT(StockData[[#This Row],[Date]],"mmm yyyy")</f>
        <v>Nov 2011</v>
      </c>
      <c r="I3415" s="2">
        <f>StockData[[#This Row],[high]] - StockData[[#This Row],[low]]</f>
        <v>1.3299999999999983</v>
      </c>
      <c r="J3415" s="27" t="str">
        <f>IF(StockData[[#This Row],[high]]=_xlfn.MAXIFS(StockData[high],StockData[Date],"&lt;="&amp;StockData[[#This Row],[Date]]),"New High","Repeat")</f>
        <v>Repeat</v>
      </c>
      <c r="K3415" s="27" t="str">
        <f>IF(StockData[[#This Row],[Spread]]&lt;5,"Low",IF(StockData[[#This Row],[Spread]]&lt;=15,"Medium","High"))</f>
        <v>Low</v>
      </c>
      <c r="L3415" s="27" t="str">
        <f>IF(StockData[[#This Row],[Spread]] &gt; AVERAGE(StockData[Spread]) * 1.2, "High", IF(StockData[[#This Row],[Spread]] &lt; AVERAGE(StockData[Spread]) * 0.8, "Low", "Medium"))</f>
        <v>Low</v>
      </c>
      <c r="M3415" s="13">
        <f>(StockData[[#This Row],[close]] - StockData[[#This Row],[open]] )/ StockData[[#This Row],[open]]</f>
        <v>3.4865293185419787E-3</v>
      </c>
      <c r="N3415" s="27">
        <f>IF(StockData[[#This Row],[change%]] &gt; 0.02, 0.9, IF(StockData[[#This Row],[change%]] &lt; -0.02, -0.9, 0))</f>
        <v>0</v>
      </c>
      <c r="O3415" s="27" t="str">
        <f>IF(StockData[[#This Row],[sentiment score]] &gt; 0.5, "Positive", IF(StockData[[#This Row],[sentiment score]] &lt; -0.5, "Negative", "Neutral"))</f>
        <v>Neutral</v>
      </c>
    </row>
    <row r="3416" spans="1:15" x14ac:dyDescent="0.3">
      <c r="A3416" s="1">
        <v>40870</v>
      </c>
      <c r="B3416" s="2">
        <v>31.76</v>
      </c>
      <c r="C3416" s="2">
        <v>32.049999999999997</v>
      </c>
      <c r="D3416" s="2">
        <v>31.25</v>
      </c>
      <c r="E3416" s="2">
        <v>31.45</v>
      </c>
      <c r="F3416" s="2">
        <v>451800</v>
      </c>
      <c r="G3416" s="27" t="str">
        <f>TEXT(StockData[[#This Row],[Date]],"dddd")</f>
        <v>Wednesday</v>
      </c>
      <c r="H3416" s="27" t="str">
        <f>TEXT(StockData[[#This Row],[Date]],"mmm yyyy")</f>
        <v>Nov 2011</v>
      </c>
      <c r="I3416" s="2">
        <f>StockData[[#This Row],[high]] - StockData[[#This Row],[low]]</f>
        <v>0.79999999999999716</v>
      </c>
      <c r="J3416" s="27" t="str">
        <f>IF(StockData[[#This Row],[high]]=_xlfn.MAXIFS(StockData[high],StockData[Date],"&lt;="&amp;StockData[[#This Row],[Date]]),"New High","Repeat")</f>
        <v>Repeat</v>
      </c>
      <c r="K3416" s="27" t="str">
        <f>IF(StockData[[#This Row],[Spread]]&lt;5,"Low",IF(StockData[[#This Row],[Spread]]&lt;=15,"Medium","High"))</f>
        <v>Low</v>
      </c>
      <c r="L3416" s="27" t="str">
        <f>IF(StockData[[#This Row],[Spread]] &gt; AVERAGE(StockData[Spread]) * 1.2, "High", IF(StockData[[#This Row],[Spread]] &lt; AVERAGE(StockData[Spread]) * 0.8, "Low", "Medium"))</f>
        <v>Low</v>
      </c>
      <c r="M3416" s="13">
        <f>(StockData[[#This Row],[close]] - StockData[[#This Row],[open]] )/ StockData[[#This Row],[open]]</f>
        <v>-9.7607052896726155E-3</v>
      </c>
      <c r="N3416" s="27">
        <f>IF(StockData[[#This Row],[change%]] &gt; 0.02, 0.9, IF(StockData[[#This Row],[change%]] &lt; -0.02, -0.9, 0))</f>
        <v>0</v>
      </c>
      <c r="O3416" s="27" t="str">
        <f>IF(StockData[[#This Row],[sentiment score]] &gt; 0.5, "Positive", IF(StockData[[#This Row],[sentiment score]] &lt; -0.5, "Negative", "Neutral"))</f>
        <v>Neutral</v>
      </c>
    </row>
    <row r="3417" spans="1:15" x14ac:dyDescent="0.3">
      <c r="A3417" s="1">
        <v>40869</v>
      </c>
      <c r="B3417" s="2">
        <v>31.76</v>
      </c>
      <c r="C3417" s="2">
        <v>32.79</v>
      </c>
      <c r="D3417" s="2">
        <v>31.05</v>
      </c>
      <c r="E3417" s="2">
        <v>32.07</v>
      </c>
      <c r="F3417" s="2">
        <v>732600</v>
      </c>
      <c r="G3417" s="27" t="str">
        <f>TEXT(StockData[[#This Row],[Date]],"dddd")</f>
        <v>Tuesday</v>
      </c>
      <c r="H3417" s="27" t="str">
        <f>TEXT(StockData[[#This Row],[Date]],"mmm yyyy")</f>
        <v>Nov 2011</v>
      </c>
      <c r="I3417" s="2">
        <f>StockData[[#This Row],[high]] - StockData[[#This Row],[low]]</f>
        <v>1.7399999999999984</v>
      </c>
      <c r="J3417" s="27" t="str">
        <f>IF(StockData[[#This Row],[high]]=_xlfn.MAXIFS(StockData[high],StockData[Date],"&lt;="&amp;StockData[[#This Row],[Date]]),"New High","Repeat")</f>
        <v>Repeat</v>
      </c>
      <c r="K3417" s="27" t="str">
        <f>IF(StockData[[#This Row],[Spread]]&lt;5,"Low",IF(StockData[[#This Row],[Spread]]&lt;=15,"Medium","High"))</f>
        <v>Low</v>
      </c>
      <c r="L3417" s="27" t="str">
        <f>IF(StockData[[#This Row],[Spread]] &gt; AVERAGE(StockData[Spread]) * 1.2, "High", IF(StockData[[#This Row],[Spread]] &lt; AVERAGE(StockData[Spread]) * 0.8, "Low", "Medium"))</f>
        <v>Low</v>
      </c>
      <c r="M3417" s="13">
        <f>(StockData[[#This Row],[close]] - StockData[[#This Row],[open]] )/ StockData[[#This Row],[open]]</f>
        <v>9.7607052896725027E-3</v>
      </c>
      <c r="N3417" s="27">
        <f>IF(StockData[[#This Row],[change%]] &gt; 0.02, 0.9, IF(StockData[[#This Row],[change%]] &lt; -0.02, -0.9, 0))</f>
        <v>0</v>
      </c>
      <c r="O3417" s="27" t="str">
        <f>IF(StockData[[#This Row],[sentiment score]] &gt; 0.5, "Positive", IF(StockData[[#This Row],[sentiment score]] &lt; -0.5, "Negative", "Neutral"))</f>
        <v>Neutral</v>
      </c>
    </row>
    <row r="3418" spans="1:15" x14ac:dyDescent="0.3">
      <c r="A3418" s="1">
        <v>40868</v>
      </c>
      <c r="B3418" s="2">
        <v>32.44</v>
      </c>
      <c r="C3418" s="2">
        <v>32.44</v>
      </c>
      <c r="D3418" s="2">
        <v>31.05</v>
      </c>
      <c r="E3418" s="2">
        <v>31.76</v>
      </c>
      <c r="F3418" s="2">
        <v>1031600</v>
      </c>
      <c r="G3418" s="27" t="str">
        <f>TEXT(StockData[[#This Row],[Date]],"dddd")</f>
        <v>Monday</v>
      </c>
      <c r="H3418" s="27" t="str">
        <f>TEXT(StockData[[#This Row],[Date]],"mmm yyyy")</f>
        <v>Nov 2011</v>
      </c>
      <c r="I3418" s="2">
        <f>StockData[[#This Row],[high]] - StockData[[#This Row],[low]]</f>
        <v>1.389999999999997</v>
      </c>
      <c r="J3418" s="27" t="str">
        <f>IF(StockData[[#This Row],[high]]=_xlfn.MAXIFS(StockData[high],StockData[Date],"&lt;="&amp;StockData[[#This Row],[Date]]),"New High","Repeat")</f>
        <v>Repeat</v>
      </c>
      <c r="K3418" s="27" t="str">
        <f>IF(StockData[[#This Row],[Spread]]&lt;5,"Low",IF(StockData[[#This Row],[Spread]]&lt;=15,"Medium","High"))</f>
        <v>Low</v>
      </c>
      <c r="L3418" s="27" t="str">
        <f>IF(StockData[[#This Row],[Spread]] &gt; AVERAGE(StockData[Spread]) * 1.2, "High", IF(StockData[[#This Row],[Spread]] &lt; AVERAGE(StockData[Spread]) * 0.8, "Low", "Medium"))</f>
        <v>Low</v>
      </c>
      <c r="M3418" s="13">
        <f>(StockData[[#This Row],[close]] - StockData[[#This Row],[open]] )/ StockData[[#This Row],[open]]</f>
        <v>-2.0961775585696556E-2</v>
      </c>
      <c r="N3418" s="27">
        <f>IF(StockData[[#This Row],[change%]] &gt; 0.02, 0.9, IF(StockData[[#This Row],[change%]] &lt; -0.02, -0.9, 0))</f>
        <v>-0.9</v>
      </c>
      <c r="O3418" s="27" t="str">
        <f>IF(StockData[[#This Row],[sentiment score]] &gt; 0.5, "Positive", IF(StockData[[#This Row],[sentiment score]] &lt; -0.5, "Negative", "Neutral"))</f>
        <v>Negative</v>
      </c>
    </row>
    <row r="3419" spans="1:15" x14ac:dyDescent="0.3">
      <c r="A3419" s="1">
        <v>40865</v>
      </c>
      <c r="B3419" s="2">
        <v>33.64</v>
      </c>
      <c r="C3419" s="2">
        <v>34.11</v>
      </c>
      <c r="D3419" s="2">
        <v>32.54</v>
      </c>
      <c r="E3419" s="2">
        <v>32.6</v>
      </c>
      <c r="F3419" s="2">
        <v>902800</v>
      </c>
      <c r="G3419" s="27" t="str">
        <f>TEXT(StockData[[#This Row],[Date]],"dddd")</f>
        <v>Friday</v>
      </c>
      <c r="H3419" s="27" t="str">
        <f>TEXT(StockData[[#This Row],[Date]],"mmm yyyy")</f>
        <v>Nov 2011</v>
      </c>
      <c r="I3419" s="2">
        <f>StockData[[#This Row],[high]] - StockData[[#This Row],[low]]</f>
        <v>1.5700000000000003</v>
      </c>
      <c r="J3419" s="27" t="str">
        <f>IF(StockData[[#This Row],[high]]=_xlfn.MAXIFS(StockData[high],StockData[Date],"&lt;="&amp;StockData[[#This Row],[Date]]),"New High","Repeat")</f>
        <v>Repeat</v>
      </c>
      <c r="K3419" s="27" t="str">
        <f>IF(StockData[[#This Row],[Spread]]&lt;5,"Low",IF(StockData[[#This Row],[Spread]]&lt;=15,"Medium","High"))</f>
        <v>Low</v>
      </c>
      <c r="L3419" s="27" t="str">
        <f>IF(StockData[[#This Row],[Spread]] &gt; AVERAGE(StockData[Spread]) * 1.2, "High", IF(StockData[[#This Row],[Spread]] &lt; AVERAGE(StockData[Spread]) * 0.8, "Low", "Medium"))</f>
        <v>Low</v>
      </c>
      <c r="M3419" s="13">
        <f>(StockData[[#This Row],[close]] - StockData[[#This Row],[open]] )/ StockData[[#This Row],[open]]</f>
        <v>-3.091557669441139E-2</v>
      </c>
      <c r="N3419" s="27">
        <f>IF(StockData[[#This Row],[change%]] &gt; 0.02, 0.9, IF(StockData[[#This Row],[change%]] &lt; -0.02, -0.9, 0))</f>
        <v>-0.9</v>
      </c>
      <c r="O3419" s="27" t="str">
        <f>IF(StockData[[#This Row],[sentiment score]] &gt; 0.5, "Positive", IF(StockData[[#This Row],[sentiment score]] &lt; -0.5, "Negative", "Neutral"))</f>
        <v>Negative</v>
      </c>
    </row>
    <row r="3420" spans="1:15" x14ac:dyDescent="0.3">
      <c r="A3420" s="1">
        <v>40864</v>
      </c>
      <c r="B3420" s="2">
        <v>34.5</v>
      </c>
      <c r="C3420" s="2">
        <v>34.9</v>
      </c>
      <c r="D3420" s="2">
        <v>33.19</v>
      </c>
      <c r="E3420" s="2">
        <v>33.68</v>
      </c>
      <c r="F3420" s="2">
        <v>1349300</v>
      </c>
      <c r="G3420" s="27" t="str">
        <f>TEXT(StockData[[#This Row],[Date]],"dddd")</f>
        <v>Thursday</v>
      </c>
      <c r="H3420" s="27" t="str">
        <f>TEXT(StockData[[#This Row],[Date]],"mmm yyyy")</f>
        <v>Nov 2011</v>
      </c>
      <c r="I3420" s="2">
        <f>StockData[[#This Row],[high]] - StockData[[#This Row],[low]]</f>
        <v>1.7100000000000009</v>
      </c>
      <c r="J3420" s="27" t="str">
        <f>IF(StockData[[#This Row],[high]]=_xlfn.MAXIFS(StockData[high],StockData[Date],"&lt;="&amp;StockData[[#This Row],[Date]]),"New High","Repeat")</f>
        <v>Repeat</v>
      </c>
      <c r="K3420" s="27" t="str">
        <f>IF(StockData[[#This Row],[Spread]]&lt;5,"Low",IF(StockData[[#This Row],[Spread]]&lt;=15,"Medium","High"))</f>
        <v>Low</v>
      </c>
      <c r="L3420" s="27" t="str">
        <f>IF(StockData[[#This Row],[Spread]] &gt; AVERAGE(StockData[Spread]) * 1.2, "High", IF(StockData[[#This Row],[Spread]] &lt; AVERAGE(StockData[Spread]) * 0.8, "Low", "Medium"))</f>
        <v>Low</v>
      </c>
      <c r="M3420" s="13">
        <f>(StockData[[#This Row],[close]] - StockData[[#This Row],[open]] )/ StockData[[#This Row],[open]]</f>
        <v>-2.3768115942028992E-2</v>
      </c>
      <c r="N3420" s="27">
        <f>IF(StockData[[#This Row],[change%]] &gt; 0.02, 0.9, IF(StockData[[#This Row],[change%]] &lt; -0.02, -0.9, 0))</f>
        <v>-0.9</v>
      </c>
      <c r="O3420" s="27" t="str">
        <f>IF(StockData[[#This Row],[sentiment score]] &gt; 0.5, "Positive", IF(StockData[[#This Row],[sentiment score]] &lt; -0.5, "Negative", "Neutral"))</f>
        <v>Negative</v>
      </c>
    </row>
    <row r="3421" spans="1:15" x14ac:dyDescent="0.3">
      <c r="A3421" s="1">
        <v>40863</v>
      </c>
      <c r="B3421" s="2">
        <v>33.479999999999997</v>
      </c>
      <c r="C3421" s="2">
        <v>35</v>
      </c>
      <c r="D3421" s="2">
        <v>33.402900000000002</v>
      </c>
      <c r="E3421" s="2">
        <v>34.94</v>
      </c>
      <c r="F3421" s="2">
        <v>1833200</v>
      </c>
      <c r="G3421" s="27" t="str">
        <f>TEXT(StockData[[#This Row],[Date]],"dddd")</f>
        <v>Wednesday</v>
      </c>
      <c r="H3421" s="27" t="str">
        <f>TEXT(StockData[[#This Row],[Date]],"mmm yyyy")</f>
        <v>Nov 2011</v>
      </c>
      <c r="I3421" s="2">
        <f>StockData[[#This Row],[high]] - StockData[[#This Row],[low]]</f>
        <v>1.5970999999999975</v>
      </c>
      <c r="J3421" s="27" t="str">
        <f>IF(StockData[[#This Row],[high]]=_xlfn.MAXIFS(StockData[high],StockData[Date],"&lt;="&amp;StockData[[#This Row],[Date]]),"New High","Repeat")</f>
        <v>Repeat</v>
      </c>
      <c r="K3421" s="27" t="str">
        <f>IF(StockData[[#This Row],[Spread]]&lt;5,"Low",IF(StockData[[#This Row],[Spread]]&lt;=15,"Medium","High"))</f>
        <v>Low</v>
      </c>
      <c r="L3421" s="27" t="str">
        <f>IF(StockData[[#This Row],[Spread]] &gt; AVERAGE(StockData[Spread]) * 1.2, "High", IF(StockData[[#This Row],[Spread]] &lt; AVERAGE(StockData[Spread]) * 0.8, "Low", "Medium"))</f>
        <v>Low</v>
      </c>
      <c r="M3421" s="13">
        <f>(StockData[[#This Row],[close]] - StockData[[#This Row],[open]] )/ StockData[[#This Row],[open]]</f>
        <v>4.3608124253285571E-2</v>
      </c>
      <c r="N3421" s="27">
        <f>IF(StockData[[#This Row],[change%]] &gt; 0.02, 0.9, IF(StockData[[#This Row],[change%]] &lt; -0.02, -0.9, 0))</f>
        <v>0.9</v>
      </c>
      <c r="O3421" s="27" t="str">
        <f>IF(StockData[[#This Row],[sentiment score]] &gt; 0.5, "Positive", IF(StockData[[#This Row],[sentiment score]] &lt; -0.5, "Negative", "Neutral"))</f>
        <v>Positive</v>
      </c>
    </row>
    <row r="3422" spans="1:15" x14ac:dyDescent="0.3">
      <c r="A3422" s="1">
        <v>40862</v>
      </c>
      <c r="B3422" s="2">
        <v>32.92</v>
      </c>
      <c r="C3422" s="2">
        <v>34.4</v>
      </c>
      <c r="D3422" s="2">
        <v>32.729999999999997</v>
      </c>
      <c r="E3422" s="2">
        <v>33.93</v>
      </c>
      <c r="F3422" s="2">
        <v>891000</v>
      </c>
      <c r="G3422" s="27" t="str">
        <f>TEXT(StockData[[#This Row],[Date]],"dddd")</f>
        <v>Tuesday</v>
      </c>
      <c r="H3422" s="27" t="str">
        <f>TEXT(StockData[[#This Row],[Date]],"mmm yyyy")</f>
        <v>Nov 2011</v>
      </c>
      <c r="I3422" s="2">
        <f>StockData[[#This Row],[high]] - StockData[[#This Row],[low]]</f>
        <v>1.6700000000000017</v>
      </c>
      <c r="J3422" s="27" t="str">
        <f>IF(StockData[[#This Row],[high]]=_xlfn.MAXIFS(StockData[high],StockData[Date],"&lt;="&amp;StockData[[#This Row],[Date]]),"New High","Repeat")</f>
        <v>Repeat</v>
      </c>
      <c r="K3422" s="27" t="str">
        <f>IF(StockData[[#This Row],[Spread]]&lt;5,"Low",IF(StockData[[#This Row],[Spread]]&lt;=15,"Medium","High"))</f>
        <v>Low</v>
      </c>
      <c r="L3422" s="27" t="str">
        <f>IF(StockData[[#This Row],[Spread]] &gt; AVERAGE(StockData[Spread]) * 1.2, "High", IF(StockData[[#This Row],[Spread]] &lt; AVERAGE(StockData[Spread]) * 0.8, "Low", "Medium"))</f>
        <v>Low</v>
      </c>
      <c r="M3422" s="13">
        <f>(StockData[[#This Row],[close]] - StockData[[#This Row],[open]] )/ StockData[[#This Row],[open]]</f>
        <v>3.0680437424058262E-2</v>
      </c>
      <c r="N3422" s="27">
        <f>IF(StockData[[#This Row],[change%]] &gt; 0.02, 0.9, IF(StockData[[#This Row],[change%]] &lt; -0.02, -0.9, 0))</f>
        <v>0.9</v>
      </c>
      <c r="O3422" s="27" t="str">
        <f>IF(StockData[[#This Row],[sentiment score]] &gt; 0.5, "Positive", IF(StockData[[#This Row],[sentiment score]] &lt; -0.5, "Negative", "Neutral"))</f>
        <v>Positive</v>
      </c>
    </row>
    <row r="3423" spans="1:15" x14ac:dyDescent="0.3">
      <c r="A3423" s="1">
        <v>40861</v>
      </c>
      <c r="B3423" s="2">
        <v>33</v>
      </c>
      <c r="C3423" s="2">
        <v>33.54</v>
      </c>
      <c r="D3423" s="2">
        <v>32.619999999999997</v>
      </c>
      <c r="E3423" s="2">
        <v>33.22</v>
      </c>
      <c r="F3423" s="2">
        <v>1325700</v>
      </c>
      <c r="G3423" s="27" t="str">
        <f>TEXT(StockData[[#This Row],[Date]],"dddd")</f>
        <v>Monday</v>
      </c>
      <c r="H3423" s="27" t="str">
        <f>TEXT(StockData[[#This Row],[Date]],"mmm yyyy")</f>
        <v>Nov 2011</v>
      </c>
      <c r="I3423" s="2">
        <f>StockData[[#This Row],[high]] - StockData[[#This Row],[low]]</f>
        <v>0.92000000000000171</v>
      </c>
      <c r="J3423" s="27" t="str">
        <f>IF(StockData[[#This Row],[high]]=_xlfn.MAXIFS(StockData[high],StockData[Date],"&lt;="&amp;StockData[[#This Row],[Date]]),"New High","Repeat")</f>
        <v>Repeat</v>
      </c>
      <c r="K3423" s="27" t="str">
        <f>IF(StockData[[#This Row],[Spread]]&lt;5,"Low",IF(StockData[[#This Row],[Spread]]&lt;=15,"Medium","High"))</f>
        <v>Low</v>
      </c>
      <c r="L3423" s="27" t="str">
        <f>IF(StockData[[#This Row],[Spread]] &gt; AVERAGE(StockData[Spread]) * 1.2, "High", IF(StockData[[#This Row],[Spread]] &lt; AVERAGE(StockData[Spread]) * 0.8, "Low", "Medium"))</f>
        <v>Low</v>
      </c>
      <c r="M3423" s="13">
        <f>(StockData[[#This Row],[close]] - StockData[[#This Row],[open]] )/ StockData[[#This Row],[open]]</f>
        <v>6.6666666666666324E-3</v>
      </c>
      <c r="N3423" s="27">
        <f>IF(StockData[[#This Row],[change%]] &gt; 0.02, 0.9, IF(StockData[[#This Row],[change%]] &lt; -0.02, -0.9, 0))</f>
        <v>0</v>
      </c>
      <c r="O3423" s="27" t="str">
        <f>IF(StockData[[#This Row],[sentiment score]] &gt; 0.5, "Positive", IF(StockData[[#This Row],[sentiment score]] &lt; -0.5, "Negative", "Neutral"))</f>
        <v>Neutral</v>
      </c>
    </row>
    <row r="3424" spans="1:15" x14ac:dyDescent="0.3">
      <c r="A3424" s="1">
        <v>40858</v>
      </c>
      <c r="B3424" s="2">
        <v>31.9</v>
      </c>
      <c r="C3424" s="2">
        <v>34.5</v>
      </c>
      <c r="D3424" s="2">
        <v>30.57</v>
      </c>
      <c r="E3424" s="2">
        <v>33.64</v>
      </c>
      <c r="F3424" s="2">
        <v>3868300</v>
      </c>
      <c r="G3424" s="27" t="str">
        <f>TEXT(StockData[[#This Row],[Date]],"dddd")</f>
        <v>Friday</v>
      </c>
      <c r="H3424" s="27" t="str">
        <f>TEXT(StockData[[#This Row],[Date]],"mmm yyyy")</f>
        <v>Nov 2011</v>
      </c>
      <c r="I3424" s="2">
        <f>StockData[[#This Row],[high]] - StockData[[#This Row],[low]]</f>
        <v>3.9299999999999997</v>
      </c>
      <c r="J3424" s="27" t="str">
        <f>IF(StockData[[#This Row],[high]]=_xlfn.MAXIFS(StockData[high],StockData[Date],"&lt;="&amp;StockData[[#This Row],[Date]]),"New High","Repeat")</f>
        <v>Repeat</v>
      </c>
      <c r="K3424" s="27" t="str">
        <f>IF(StockData[[#This Row],[Spread]]&lt;5,"Low",IF(StockData[[#This Row],[Spread]]&lt;=15,"Medium","High"))</f>
        <v>Low</v>
      </c>
      <c r="L3424" s="27" t="str">
        <f>IF(StockData[[#This Row],[Spread]] &gt; AVERAGE(StockData[Spread]) * 1.2, "High", IF(StockData[[#This Row],[Spread]] &lt; AVERAGE(StockData[Spread]) * 0.8, "Low", "Medium"))</f>
        <v>Low</v>
      </c>
      <c r="M3424" s="13">
        <f>(StockData[[#This Row],[close]] - StockData[[#This Row],[open]] )/ StockData[[#This Row],[open]]</f>
        <v>5.4545454545454612E-2</v>
      </c>
      <c r="N3424" s="27">
        <f>IF(StockData[[#This Row],[change%]] &gt; 0.02, 0.9, IF(StockData[[#This Row],[change%]] &lt; -0.02, -0.9, 0))</f>
        <v>0.9</v>
      </c>
      <c r="O3424" s="27" t="str">
        <f>IF(StockData[[#This Row],[sentiment score]] &gt; 0.5, "Positive", IF(StockData[[#This Row],[sentiment score]] &lt; -0.5, "Negative", "Neutral"))</f>
        <v>Positive</v>
      </c>
    </row>
    <row r="3425" spans="1:15" x14ac:dyDescent="0.3">
      <c r="A3425" s="1">
        <v>40857</v>
      </c>
      <c r="B3425" s="2">
        <v>30.94</v>
      </c>
      <c r="C3425" s="2">
        <v>31.5</v>
      </c>
      <c r="D3425" s="2">
        <v>30.65</v>
      </c>
      <c r="E3425" s="2">
        <v>31.33</v>
      </c>
      <c r="F3425" s="2">
        <v>747300</v>
      </c>
      <c r="G3425" s="27" t="str">
        <f>TEXT(StockData[[#This Row],[Date]],"dddd")</f>
        <v>Thursday</v>
      </c>
      <c r="H3425" s="27" t="str">
        <f>TEXT(StockData[[#This Row],[Date]],"mmm yyyy")</f>
        <v>Nov 2011</v>
      </c>
      <c r="I3425" s="2">
        <f>StockData[[#This Row],[high]] - StockData[[#This Row],[low]]</f>
        <v>0.85000000000000142</v>
      </c>
      <c r="J3425" s="27" t="str">
        <f>IF(StockData[[#This Row],[high]]=_xlfn.MAXIFS(StockData[high],StockData[Date],"&lt;="&amp;StockData[[#This Row],[Date]]),"New High","Repeat")</f>
        <v>Repeat</v>
      </c>
      <c r="K3425" s="27" t="str">
        <f>IF(StockData[[#This Row],[Spread]]&lt;5,"Low",IF(StockData[[#This Row],[Spread]]&lt;=15,"Medium","High"))</f>
        <v>Low</v>
      </c>
      <c r="L3425" s="27" t="str">
        <f>IF(StockData[[#This Row],[Spread]] &gt; AVERAGE(StockData[Spread]) * 1.2, "High", IF(StockData[[#This Row],[Spread]] &lt; AVERAGE(StockData[Spread]) * 0.8, "Low", "Medium"))</f>
        <v>Low</v>
      </c>
      <c r="M3425" s="13">
        <f>(StockData[[#This Row],[close]] - StockData[[#This Row],[open]] )/ StockData[[#This Row],[open]]</f>
        <v>1.2605042016806626E-2</v>
      </c>
      <c r="N3425" s="27">
        <f>IF(StockData[[#This Row],[change%]] &gt; 0.02, 0.9, IF(StockData[[#This Row],[change%]] &lt; -0.02, -0.9, 0))</f>
        <v>0</v>
      </c>
      <c r="O3425" s="27" t="str">
        <f>IF(StockData[[#This Row],[sentiment score]] &gt; 0.5, "Positive", IF(StockData[[#This Row],[sentiment score]] &lt; -0.5, "Negative", "Neutral"))</f>
        <v>Neutral</v>
      </c>
    </row>
    <row r="3426" spans="1:15" x14ac:dyDescent="0.3">
      <c r="A3426" s="1">
        <v>40856</v>
      </c>
      <c r="B3426" s="2">
        <v>30.87</v>
      </c>
      <c r="C3426" s="2">
        <v>31.49</v>
      </c>
      <c r="D3426" s="2">
        <v>30.3</v>
      </c>
      <c r="E3426" s="2">
        <v>30.88</v>
      </c>
      <c r="F3426" s="2">
        <v>953700</v>
      </c>
      <c r="G3426" s="27" t="str">
        <f>TEXT(StockData[[#This Row],[Date]],"dddd")</f>
        <v>Wednesday</v>
      </c>
      <c r="H3426" s="27" t="str">
        <f>TEXT(StockData[[#This Row],[Date]],"mmm yyyy")</f>
        <v>Nov 2011</v>
      </c>
      <c r="I3426" s="2">
        <f>StockData[[#This Row],[high]] - StockData[[#This Row],[low]]</f>
        <v>1.1899999999999977</v>
      </c>
      <c r="J3426" s="27" t="str">
        <f>IF(StockData[[#This Row],[high]]=_xlfn.MAXIFS(StockData[high],StockData[Date],"&lt;="&amp;StockData[[#This Row],[Date]]),"New High","Repeat")</f>
        <v>Repeat</v>
      </c>
      <c r="K3426" s="27" t="str">
        <f>IF(StockData[[#This Row],[Spread]]&lt;5,"Low",IF(StockData[[#This Row],[Spread]]&lt;=15,"Medium","High"))</f>
        <v>Low</v>
      </c>
      <c r="L3426" s="27" t="str">
        <f>IF(StockData[[#This Row],[Spread]] &gt; AVERAGE(StockData[Spread]) * 1.2, "High", IF(StockData[[#This Row],[Spread]] &lt; AVERAGE(StockData[Spread]) * 0.8, "Low", "Medium"))</f>
        <v>Low</v>
      </c>
      <c r="M3426" s="13">
        <f>(StockData[[#This Row],[close]] - StockData[[#This Row],[open]] )/ StockData[[#This Row],[open]]</f>
        <v>3.2393909944923908E-4</v>
      </c>
      <c r="N3426" s="27">
        <f>IF(StockData[[#This Row],[change%]] &gt; 0.02, 0.9, IF(StockData[[#This Row],[change%]] &lt; -0.02, -0.9, 0))</f>
        <v>0</v>
      </c>
      <c r="O3426" s="27" t="str">
        <f>IF(StockData[[#This Row],[sentiment score]] &gt; 0.5, "Positive", IF(StockData[[#This Row],[sentiment score]] &lt; -0.5, "Negative", "Neutral"))</f>
        <v>Neutral</v>
      </c>
    </row>
    <row r="3427" spans="1:15" x14ac:dyDescent="0.3">
      <c r="A3427" s="1">
        <v>40855</v>
      </c>
      <c r="B3427" s="2">
        <v>31.37</v>
      </c>
      <c r="C3427" s="2">
        <v>32</v>
      </c>
      <c r="D3427" s="2">
        <v>30.72</v>
      </c>
      <c r="E3427" s="2">
        <v>31.84</v>
      </c>
      <c r="F3427" s="2">
        <v>1167900</v>
      </c>
      <c r="G3427" s="27" t="str">
        <f>TEXT(StockData[[#This Row],[Date]],"dddd")</f>
        <v>Tuesday</v>
      </c>
      <c r="H3427" s="27" t="str">
        <f>TEXT(StockData[[#This Row],[Date]],"mmm yyyy")</f>
        <v>Nov 2011</v>
      </c>
      <c r="I3427" s="2">
        <f>StockData[[#This Row],[high]] - StockData[[#This Row],[low]]</f>
        <v>1.2800000000000011</v>
      </c>
      <c r="J3427" s="27" t="str">
        <f>IF(StockData[[#This Row],[high]]=_xlfn.MAXIFS(StockData[high],StockData[Date],"&lt;="&amp;StockData[[#This Row],[Date]]),"New High","Repeat")</f>
        <v>Repeat</v>
      </c>
      <c r="K3427" s="27" t="str">
        <f>IF(StockData[[#This Row],[Spread]]&lt;5,"Low",IF(StockData[[#This Row],[Spread]]&lt;=15,"Medium","High"))</f>
        <v>Low</v>
      </c>
      <c r="L3427" s="27" t="str">
        <f>IF(StockData[[#This Row],[Spread]] &gt; AVERAGE(StockData[Spread]) * 1.2, "High", IF(StockData[[#This Row],[Spread]] &lt; AVERAGE(StockData[Spread]) * 0.8, "Low", "Medium"))</f>
        <v>Low</v>
      </c>
      <c r="M3427" s="13">
        <f>(StockData[[#This Row],[close]] - StockData[[#This Row],[open]] )/ StockData[[#This Row],[open]]</f>
        <v>1.4982467325470157E-2</v>
      </c>
      <c r="N3427" s="27">
        <f>IF(StockData[[#This Row],[change%]] &gt; 0.02, 0.9, IF(StockData[[#This Row],[change%]] &lt; -0.02, -0.9, 0))</f>
        <v>0</v>
      </c>
      <c r="O3427" s="27" t="str">
        <f>IF(StockData[[#This Row],[sentiment score]] &gt; 0.5, "Positive", IF(StockData[[#This Row],[sentiment score]] &lt; -0.5, "Negative", "Neutral"))</f>
        <v>Neutral</v>
      </c>
    </row>
    <row r="3428" spans="1:15" x14ac:dyDescent="0.3">
      <c r="A3428" s="1">
        <v>40854</v>
      </c>
      <c r="B3428" s="2">
        <v>31.64</v>
      </c>
      <c r="C3428" s="2">
        <v>32</v>
      </c>
      <c r="D3428" s="2">
        <v>30.75</v>
      </c>
      <c r="E3428" s="2">
        <v>31.27</v>
      </c>
      <c r="F3428" s="2">
        <v>1266300</v>
      </c>
      <c r="G3428" s="27" t="str">
        <f>TEXT(StockData[[#This Row],[Date]],"dddd")</f>
        <v>Monday</v>
      </c>
      <c r="H3428" s="27" t="str">
        <f>TEXT(StockData[[#This Row],[Date]],"mmm yyyy")</f>
        <v>Nov 2011</v>
      </c>
      <c r="I3428" s="2">
        <f>StockData[[#This Row],[high]] - StockData[[#This Row],[low]]</f>
        <v>1.25</v>
      </c>
      <c r="J3428" s="27" t="str">
        <f>IF(StockData[[#This Row],[high]]=_xlfn.MAXIFS(StockData[high],StockData[Date],"&lt;="&amp;StockData[[#This Row],[Date]]),"New High","Repeat")</f>
        <v>Repeat</v>
      </c>
      <c r="K3428" s="27" t="str">
        <f>IF(StockData[[#This Row],[Spread]]&lt;5,"Low",IF(StockData[[#This Row],[Spread]]&lt;=15,"Medium","High"))</f>
        <v>Low</v>
      </c>
      <c r="L3428" s="27" t="str">
        <f>IF(StockData[[#This Row],[Spread]] &gt; AVERAGE(StockData[Spread]) * 1.2, "High", IF(StockData[[#This Row],[Spread]] &lt; AVERAGE(StockData[Spread]) * 0.8, "Low", "Medium"))</f>
        <v>Low</v>
      </c>
      <c r="M3428" s="13">
        <f>(StockData[[#This Row],[close]] - StockData[[#This Row],[open]] )/ StockData[[#This Row],[open]]</f>
        <v>-1.1694058154235177E-2</v>
      </c>
      <c r="N3428" s="27">
        <f>IF(StockData[[#This Row],[change%]] &gt; 0.02, 0.9, IF(StockData[[#This Row],[change%]] &lt; -0.02, -0.9, 0))</f>
        <v>0</v>
      </c>
      <c r="O3428" s="27" t="str">
        <f>IF(StockData[[#This Row],[sentiment score]] &gt; 0.5, "Positive", IF(StockData[[#This Row],[sentiment score]] &lt; -0.5, "Negative", "Neutral"))</f>
        <v>Neutral</v>
      </c>
    </row>
    <row r="3429" spans="1:15" x14ac:dyDescent="0.3">
      <c r="A3429" s="1">
        <v>40851</v>
      </c>
      <c r="B3429" s="2">
        <v>31.46</v>
      </c>
      <c r="C3429" s="2">
        <v>32.4</v>
      </c>
      <c r="D3429" s="2">
        <v>30.51</v>
      </c>
      <c r="E3429" s="2">
        <v>32.31</v>
      </c>
      <c r="F3429" s="2">
        <v>3032900</v>
      </c>
      <c r="G3429" s="27" t="str">
        <f>TEXT(StockData[[#This Row],[Date]],"dddd")</f>
        <v>Friday</v>
      </c>
      <c r="H3429" s="27" t="str">
        <f>TEXT(StockData[[#This Row],[Date]],"mmm yyyy")</f>
        <v>Nov 2011</v>
      </c>
      <c r="I3429" s="2">
        <f>StockData[[#This Row],[high]] - StockData[[#This Row],[low]]</f>
        <v>1.889999999999997</v>
      </c>
      <c r="J3429" s="27" t="str">
        <f>IF(StockData[[#This Row],[high]]=_xlfn.MAXIFS(StockData[high],StockData[Date],"&lt;="&amp;StockData[[#This Row],[Date]]),"New High","Repeat")</f>
        <v>Repeat</v>
      </c>
      <c r="K3429" s="27" t="str">
        <f>IF(StockData[[#This Row],[Spread]]&lt;5,"Low",IF(StockData[[#This Row],[Spread]]&lt;=15,"Medium","High"))</f>
        <v>Low</v>
      </c>
      <c r="L3429" s="27" t="str">
        <f>IF(StockData[[#This Row],[Spread]] &gt; AVERAGE(StockData[Spread]) * 1.2, "High", IF(StockData[[#This Row],[Spread]] &lt; AVERAGE(StockData[Spread]) * 0.8, "Low", "Medium"))</f>
        <v>Low</v>
      </c>
      <c r="M3429" s="13">
        <f>(StockData[[#This Row],[close]] - StockData[[#This Row],[open]] )/ StockData[[#This Row],[open]]</f>
        <v>2.7018436109345245E-2</v>
      </c>
      <c r="N3429" s="27">
        <f>IF(StockData[[#This Row],[change%]] &gt; 0.02, 0.9, IF(StockData[[#This Row],[change%]] &lt; -0.02, -0.9, 0))</f>
        <v>0.9</v>
      </c>
      <c r="O3429" s="27" t="str">
        <f>IF(StockData[[#This Row],[sentiment score]] &gt; 0.5, "Positive", IF(StockData[[#This Row],[sentiment score]] &lt; -0.5, "Negative", "Neutral"))</f>
        <v>Positive</v>
      </c>
    </row>
    <row r="3430" spans="1:15" x14ac:dyDescent="0.3">
      <c r="A3430" s="1">
        <v>40850</v>
      </c>
      <c r="B3430" s="2">
        <v>30</v>
      </c>
      <c r="C3430" s="2">
        <v>32.49</v>
      </c>
      <c r="D3430" s="2">
        <v>29.53</v>
      </c>
      <c r="E3430" s="2">
        <v>32.46</v>
      </c>
      <c r="F3430" s="2">
        <v>2509700</v>
      </c>
      <c r="G3430" s="27" t="str">
        <f>TEXT(StockData[[#This Row],[Date]],"dddd")</f>
        <v>Thursday</v>
      </c>
      <c r="H3430" s="27" t="str">
        <f>TEXT(StockData[[#This Row],[Date]],"mmm yyyy")</f>
        <v>Nov 2011</v>
      </c>
      <c r="I3430" s="2">
        <f>StockData[[#This Row],[high]] - StockData[[#This Row],[low]]</f>
        <v>2.9600000000000009</v>
      </c>
      <c r="J3430" s="27" t="str">
        <f>IF(StockData[[#This Row],[high]]=_xlfn.MAXIFS(StockData[high],StockData[Date],"&lt;="&amp;StockData[[#This Row],[Date]]),"New High","Repeat")</f>
        <v>Repeat</v>
      </c>
      <c r="K3430" s="27" t="str">
        <f>IF(StockData[[#This Row],[Spread]]&lt;5,"Low",IF(StockData[[#This Row],[Spread]]&lt;=15,"Medium","High"))</f>
        <v>Low</v>
      </c>
      <c r="L3430" s="27" t="str">
        <f>IF(StockData[[#This Row],[Spread]] &gt; AVERAGE(StockData[Spread]) * 1.2, "High", IF(StockData[[#This Row],[Spread]] &lt; AVERAGE(StockData[Spread]) * 0.8, "Low", "Medium"))</f>
        <v>Low</v>
      </c>
      <c r="M3430" s="13">
        <f>(StockData[[#This Row],[close]] - StockData[[#This Row],[open]] )/ StockData[[#This Row],[open]]</f>
        <v>8.2000000000000031E-2</v>
      </c>
      <c r="N3430" s="27">
        <f>IF(StockData[[#This Row],[change%]] &gt; 0.02, 0.9, IF(StockData[[#This Row],[change%]] &lt; -0.02, -0.9, 0))</f>
        <v>0.9</v>
      </c>
      <c r="O3430" s="27" t="str">
        <f>IF(StockData[[#This Row],[sentiment score]] &gt; 0.5, "Positive", IF(StockData[[#This Row],[sentiment score]] &lt; -0.5, "Negative", "Neutral"))</f>
        <v>Positive</v>
      </c>
    </row>
    <row r="3431" spans="1:15" x14ac:dyDescent="0.3">
      <c r="A3431" s="1">
        <v>40849</v>
      </c>
      <c r="B3431" s="2">
        <v>29</v>
      </c>
      <c r="C3431" s="2">
        <v>29.26</v>
      </c>
      <c r="D3431" s="2">
        <v>28.25</v>
      </c>
      <c r="E3431" s="2">
        <v>28.71</v>
      </c>
      <c r="F3431" s="2">
        <v>875300</v>
      </c>
      <c r="G3431" s="27" t="str">
        <f>TEXT(StockData[[#This Row],[Date]],"dddd")</f>
        <v>Wednesday</v>
      </c>
      <c r="H3431" s="27" t="str">
        <f>TEXT(StockData[[#This Row],[Date]],"mmm yyyy")</f>
        <v>Nov 2011</v>
      </c>
      <c r="I3431" s="2">
        <f>StockData[[#This Row],[high]] - StockData[[#This Row],[low]]</f>
        <v>1.0100000000000016</v>
      </c>
      <c r="J3431" s="27" t="str">
        <f>IF(StockData[[#This Row],[high]]=_xlfn.MAXIFS(StockData[high],StockData[Date],"&lt;="&amp;StockData[[#This Row],[Date]]),"New High","Repeat")</f>
        <v>Repeat</v>
      </c>
      <c r="K3431" s="27" t="str">
        <f>IF(StockData[[#This Row],[Spread]]&lt;5,"Low",IF(StockData[[#This Row],[Spread]]&lt;=15,"Medium","High"))</f>
        <v>Low</v>
      </c>
      <c r="L3431" s="27" t="str">
        <f>IF(StockData[[#This Row],[Spread]] &gt; AVERAGE(StockData[Spread]) * 1.2, "High", IF(StockData[[#This Row],[Spread]] &lt; AVERAGE(StockData[Spread]) * 0.8, "Low", "Medium"))</f>
        <v>Low</v>
      </c>
      <c r="M3431" s="13">
        <f>(StockData[[#This Row],[close]] - StockData[[#This Row],[open]] )/ StockData[[#This Row],[open]]</f>
        <v>-9.9999999999999707E-3</v>
      </c>
      <c r="N3431" s="27">
        <f>IF(StockData[[#This Row],[change%]] &gt; 0.02, 0.9, IF(StockData[[#This Row],[change%]] &lt; -0.02, -0.9, 0))</f>
        <v>0</v>
      </c>
      <c r="O3431" s="27" t="str">
        <f>IF(StockData[[#This Row],[sentiment score]] &gt; 0.5, "Positive", IF(StockData[[#This Row],[sentiment score]] &lt; -0.5, "Negative", "Neutral"))</f>
        <v>Neutral</v>
      </c>
    </row>
    <row r="3432" spans="1:15" x14ac:dyDescent="0.3">
      <c r="A3432" s="1">
        <v>40848</v>
      </c>
      <c r="B3432" s="2">
        <v>28.39</v>
      </c>
      <c r="C3432" s="2">
        <v>28.92</v>
      </c>
      <c r="D3432" s="2">
        <v>28</v>
      </c>
      <c r="E3432" s="2">
        <v>28.88</v>
      </c>
      <c r="F3432" s="2">
        <v>635200</v>
      </c>
      <c r="G3432" s="27" t="str">
        <f>TEXT(StockData[[#This Row],[Date]],"dddd")</f>
        <v>Tuesday</v>
      </c>
      <c r="H3432" s="27" t="str">
        <f>TEXT(StockData[[#This Row],[Date]],"mmm yyyy")</f>
        <v>Nov 2011</v>
      </c>
      <c r="I3432" s="2">
        <f>StockData[[#This Row],[high]] - StockData[[#This Row],[low]]</f>
        <v>0.92000000000000171</v>
      </c>
      <c r="J3432" s="27" t="str">
        <f>IF(StockData[[#This Row],[high]]=_xlfn.MAXIFS(StockData[high],StockData[Date],"&lt;="&amp;StockData[[#This Row],[Date]]),"New High","Repeat")</f>
        <v>Repeat</v>
      </c>
      <c r="K3432" s="27" t="str">
        <f>IF(StockData[[#This Row],[Spread]]&lt;5,"Low",IF(StockData[[#This Row],[Spread]]&lt;=15,"Medium","High"))</f>
        <v>Low</v>
      </c>
      <c r="L3432" s="27" t="str">
        <f>IF(StockData[[#This Row],[Spread]] &gt; AVERAGE(StockData[Spread]) * 1.2, "High", IF(StockData[[#This Row],[Spread]] &lt; AVERAGE(StockData[Spread]) * 0.8, "Low", "Medium"))</f>
        <v>Low</v>
      </c>
      <c r="M3432" s="13">
        <f>(StockData[[#This Row],[close]] - StockData[[#This Row],[open]] )/ StockData[[#This Row],[open]]</f>
        <v>1.725959845015845E-2</v>
      </c>
      <c r="N3432" s="27">
        <f>IF(StockData[[#This Row],[change%]] &gt; 0.02, 0.9, IF(StockData[[#This Row],[change%]] &lt; -0.02, -0.9, 0))</f>
        <v>0</v>
      </c>
      <c r="O3432" s="27" t="str">
        <f>IF(StockData[[#This Row],[sentiment score]] &gt; 0.5, "Positive", IF(StockData[[#This Row],[sentiment score]] &lt; -0.5, "Negative", "Neutral"))</f>
        <v>Neutral</v>
      </c>
    </row>
    <row r="3433" spans="1:15" x14ac:dyDescent="0.3">
      <c r="A3433" s="1">
        <v>40847</v>
      </c>
      <c r="B3433" s="2">
        <v>29.5</v>
      </c>
      <c r="C3433" s="2">
        <v>29.51</v>
      </c>
      <c r="D3433" s="2">
        <v>28.75</v>
      </c>
      <c r="E3433" s="2">
        <v>29.37</v>
      </c>
      <c r="F3433" s="2">
        <v>1134000</v>
      </c>
      <c r="G3433" s="27" t="str">
        <f>TEXT(StockData[[#This Row],[Date]],"dddd")</f>
        <v>Monday</v>
      </c>
      <c r="H3433" s="27" t="str">
        <f>TEXT(StockData[[#This Row],[Date]],"mmm yyyy")</f>
        <v>Oct 2011</v>
      </c>
      <c r="I3433" s="2">
        <f>StockData[[#This Row],[high]] - StockData[[#This Row],[low]]</f>
        <v>0.76000000000000156</v>
      </c>
      <c r="J3433" s="27" t="str">
        <f>IF(StockData[[#This Row],[high]]=_xlfn.MAXIFS(StockData[high],StockData[Date],"&lt;="&amp;StockData[[#This Row],[Date]]),"New High","Repeat")</f>
        <v>Repeat</v>
      </c>
      <c r="K3433" s="27" t="str">
        <f>IF(StockData[[#This Row],[Spread]]&lt;5,"Low",IF(StockData[[#This Row],[Spread]]&lt;=15,"Medium","High"))</f>
        <v>Low</v>
      </c>
      <c r="L3433" s="27" t="str">
        <f>IF(StockData[[#This Row],[Spread]] &gt; AVERAGE(StockData[Spread]) * 1.2, "High", IF(StockData[[#This Row],[Spread]] &lt; AVERAGE(StockData[Spread]) * 0.8, "Low", "Medium"))</f>
        <v>Low</v>
      </c>
      <c r="M3433" s="13">
        <f>(StockData[[#This Row],[close]] - StockData[[#This Row],[open]] )/ StockData[[#This Row],[open]]</f>
        <v>-4.4067796610169152E-3</v>
      </c>
      <c r="N3433" s="27">
        <f>IF(StockData[[#This Row],[change%]] &gt; 0.02, 0.9, IF(StockData[[#This Row],[change%]] &lt; -0.02, -0.9, 0))</f>
        <v>0</v>
      </c>
      <c r="O3433" s="27" t="str">
        <f>IF(StockData[[#This Row],[sentiment score]] &gt; 0.5, "Positive", IF(StockData[[#This Row],[sentiment score]] &lt; -0.5, "Negative", "Neutral"))</f>
        <v>Neutral</v>
      </c>
    </row>
    <row r="3434" spans="1:15" x14ac:dyDescent="0.3">
      <c r="A3434" s="1">
        <v>40844</v>
      </c>
      <c r="B3434" s="2">
        <v>28.5</v>
      </c>
      <c r="C3434" s="2">
        <v>30</v>
      </c>
      <c r="D3434" s="2">
        <v>28.01</v>
      </c>
      <c r="E3434" s="2">
        <v>29.87</v>
      </c>
      <c r="F3434" s="2">
        <v>1264000</v>
      </c>
      <c r="G3434" s="27" t="str">
        <f>TEXT(StockData[[#This Row],[Date]],"dddd")</f>
        <v>Friday</v>
      </c>
      <c r="H3434" s="27" t="str">
        <f>TEXT(StockData[[#This Row],[Date]],"mmm yyyy")</f>
        <v>Oct 2011</v>
      </c>
      <c r="I3434" s="2">
        <f>StockData[[#This Row],[high]] - StockData[[#This Row],[low]]</f>
        <v>1.9899999999999984</v>
      </c>
      <c r="J3434" s="27" t="str">
        <f>IF(StockData[[#This Row],[high]]=_xlfn.MAXIFS(StockData[high],StockData[Date],"&lt;="&amp;StockData[[#This Row],[Date]]),"New High","Repeat")</f>
        <v>Repeat</v>
      </c>
      <c r="K3434" s="27" t="str">
        <f>IF(StockData[[#This Row],[Spread]]&lt;5,"Low",IF(StockData[[#This Row],[Spread]]&lt;=15,"Medium","High"))</f>
        <v>Low</v>
      </c>
      <c r="L3434" s="27" t="str">
        <f>IF(StockData[[#This Row],[Spread]] &gt; AVERAGE(StockData[Spread]) * 1.2, "High", IF(StockData[[#This Row],[Spread]] &lt; AVERAGE(StockData[Spread]) * 0.8, "Low", "Medium"))</f>
        <v>Low</v>
      </c>
      <c r="M3434" s="13">
        <f>(StockData[[#This Row],[close]] - StockData[[#This Row],[open]] )/ StockData[[#This Row],[open]]</f>
        <v>4.8070175438596527E-2</v>
      </c>
      <c r="N3434" s="27">
        <f>IF(StockData[[#This Row],[change%]] &gt; 0.02, 0.9, IF(StockData[[#This Row],[change%]] &lt; -0.02, -0.9, 0))</f>
        <v>0.9</v>
      </c>
      <c r="O3434" s="27" t="str">
        <f>IF(StockData[[#This Row],[sentiment score]] &gt; 0.5, "Positive", IF(StockData[[#This Row],[sentiment score]] &lt; -0.5, "Negative", "Neutral"))</f>
        <v>Positive</v>
      </c>
    </row>
    <row r="3435" spans="1:15" x14ac:dyDescent="0.3">
      <c r="A3435" s="1">
        <v>40843</v>
      </c>
      <c r="B3435" s="2">
        <v>28.34</v>
      </c>
      <c r="C3435" s="2">
        <v>28.95</v>
      </c>
      <c r="D3435" s="2">
        <v>28.11</v>
      </c>
      <c r="E3435" s="2">
        <v>28.76</v>
      </c>
      <c r="F3435" s="2">
        <v>869400</v>
      </c>
      <c r="G3435" s="27" t="str">
        <f>TEXT(StockData[[#This Row],[Date]],"dddd")</f>
        <v>Thursday</v>
      </c>
      <c r="H3435" s="27" t="str">
        <f>TEXT(StockData[[#This Row],[Date]],"mmm yyyy")</f>
        <v>Oct 2011</v>
      </c>
      <c r="I3435" s="2">
        <f>StockData[[#This Row],[high]] - StockData[[#This Row],[low]]</f>
        <v>0.83999999999999986</v>
      </c>
      <c r="J3435" s="27" t="str">
        <f>IF(StockData[[#This Row],[high]]=_xlfn.MAXIFS(StockData[high],StockData[Date],"&lt;="&amp;StockData[[#This Row],[Date]]),"New High","Repeat")</f>
        <v>Repeat</v>
      </c>
      <c r="K3435" s="27" t="str">
        <f>IF(StockData[[#This Row],[Spread]]&lt;5,"Low",IF(StockData[[#This Row],[Spread]]&lt;=15,"Medium","High"))</f>
        <v>Low</v>
      </c>
      <c r="L3435" s="27" t="str">
        <f>IF(StockData[[#This Row],[Spread]] &gt; AVERAGE(StockData[Spread]) * 1.2, "High", IF(StockData[[#This Row],[Spread]] &lt; AVERAGE(StockData[Spread]) * 0.8, "Low", "Medium"))</f>
        <v>Low</v>
      </c>
      <c r="M3435" s="13">
        <f>(StockData[[#This Row],[close]] - StockData[[#This Row],[open]] )/ StockData[[#This Row],[open]]</f>
        <v>1.4820042342978183E-2</v>
      </c>
      <c r="N3435" s="27">
        <f>IF(StockData[[#This Row],[change%]] &gt; 0.02, 0.9, IF(StockData[[#This Row],[change%]] &lt; -0.02, -0.9, 0))</f>
        <v>0</v>
      </c>
      <c r="O3435" s="27" t="str">
        <f>IF(StockData[[#This Row],[sentiment score]] &gt; 0.5, "Positive", IF(StockData[[#This Row],[sentiment score]] &lt; -0.5, "Negative", "Neutral"))</f>
        <v>Neutral</v>
      </c>
    </row>
    <row r="3436" spans="1:15" x14ac:dyDescent="0.3">
      <c r="A3436" s="1">
        <v>40842</v>
      </c>
      <c r="B3436" s="2">
        <v>28.19</v>
      </c>
      <c r="C3436" s="2">
        <v>28.37</v>
      </c>
      <c r="D3436" s="2">
        <v>27.4</v>
      </c>
      <c r="E3436" s="2">
        <v>27.98</v>
      </c>
      <c r="F3436" s="2">
        <v>510500</v>
      </c>
      <c r="G3436" s="27" t="str">
        <f>TEXT(StockData[[#This Row],[Date]],"dddd")</f>
        <v>Wednesday</v>
      </c>
      <c r="H3436" s="27" t="str">
        <f>TEXT(StockData[[#This Row],[Date]],"mmm yyyy")</f>
        <v>Oct 2011</v>
      </c>
      <c r="I3436" s="2">
        <f>StockData[[#This Row],[high]] - StockData[[#This Row],[low]]</f>
        <v>0.97000000000000242</v>
      </c>
      <c r="J3436" s="27" t="str">
        <f>IF(StockData[[#This Row],[high]]=_xlfn.MAXIFS(StockData[high],StockData[Date],"&lt;="&amp;StockData[[#This Row],[Date]]),"New High","Repeat")</f>
        <v>Repeat</v>
      </c>
      <c r="K3436" s="27" t="str">
        <f>IF(StockData[[#This Row],[Spread]]&lt;5,"Low",IF(StockData[[#This Row],[Spread]]&lt;=15,"Medium","High"))</f>
        <v>Low</v>
      </c>
      <c r="L3436" s="27" t="str">
        <f>IF(StockData[[#This Row],[Spread]] &gt; AVERAGE(StockData[Spread]) * 1.2, "High", IF(StockData[[#This Row],[Spread]] &lt; AVERAGE(StockData[Spread]) * 0.8, "Low", "Medium"))</f>
        <v>Low</v>
      </c>
      <c r="M3436" s="13">
        <f>(StockData[[#This Row],[close]] - StockData[[#This Row],[open]] )/ StockData[[#This Row],[open]]</f>
        <v>-7.449450159631105E-3</v>
      </c>
      <c r="N3436" s="27">
        <f>IF(StockData[[#This Row],[change%]] &gt; 0.02, 0.9, IF(StockData[[#This Row],[change%]] &lt; -0.02, -0.9, 0))</f>
        <v>0</v>
      </c>
      <c r="O3436" s="27" t="str">
        <f>IF(StockData[[#This Row],[sentiment score]] &gt; 0.5, "Positive", IF(StockData[[#This Row],[sentiment score]] &lt; -0.5, "Negative", "Neutral"))</f>
        <v>Neutral</v>
      </c>
    </row>
    <row r="3437" spans="1:15" x14ac:dyDescent="0.3">
      <c r="A3437" s="1">
        <v>40841</v>
      </c>
      <c r="B3437" s="2">
        <v>28.23</v>
      </c>
      <c r="C3437" s="2">
        <v>28.86</v>
      </c>
      <c r="D3437" s="2">
        <v>27.8</v>
      </c>
      <c r="E3437" s="2">
        <v>28.25</v>
      </c>
      <c r="F3437" s="2">
        <v>654400</v>
      </c>
      <c r="G3437" s="27" t="str">
        <f>TEXT(StockData[[#This Row],[Date]],"dddd")</f>
        <v>Tuesday</v>
      </c>
      <c r="H3437" s="27" t="str">
        <f>TEXT(StockData[[#This Row],[Date]],"mmm yyyy")</f>
        <v>Oct 2011</v>
      </c>
      <c r="I3437" s="2">
        <f>StockData[[#This Row],[high]] - StockData[[#This Row],[low]]</f>
        <v>1.0599999999999987</v>
      </c>
      <c r="J3437" s="27" t="str">
        <f>IF(StockData[[#This Row],[high]]=_xlfn.MAXIFS(StockData[high],StockData[Date],"&lt;="&amp;StockData[[#This Row],[Date]]),"New High","Repeat")</f>
        <v>Repeat</v>
      </c>
      <c r="K3437" s="27" t="str">
        <f>IF(StockData[[#This Row],[Spread]]&lt;5,"Low",IF(StockData[[#This Row],[Spread]]&lt;=15,"Medium","High"))</f>
        <v>Low</v>
      </c>
      <c r="L3437" s="27" t="str">
        <f>IF(StockData[[#This Row],[Spread]] &gt; AVERAGE(StockData[Spread]) * 1.2, "High", IF(StockData[[#This Row],[Spread]] &lt; AVERAGE(StockData[Spread]) * 0.8, "Low", "Medium"))</f>
        <v>Low</v>
      </c>
      <c r="M3437" s="13">
        <f>(StockData[[#This Row],[close]] - StockData[[#This Row],[open]] )/ StockData[[#This Row],[open]]</f>
        <v>7.0846617074033207E-4</v>
      </c>
      <c r="N3437" s="27">
        <f>IF(StockData[[#This Row],[change%]] &gt; 0.02, 0.9, IF(StockData[[#This Row],[change%]] &lt; -0.02, -0.9, 0))</f>
        <v>0</v>
      </c>
      <c r="O3437" s="27" t="str">
        <f>IF(StockData[[#This Row],[sentiment score]] &gt; 0.5, "Positive", IF(StockData[[#This Row],[sentiment score]] &lt; -0.5, "Negative", "Neutral"))</f>
        <v>Neutral</v>
      </c>
    </row>
    <row r="3438" spans="1:15" x14ac:dyDescent="0.3">
      <c r="A3438" s="1">
        <v>40840</v>
      </c>
      <c r="B3438" s="2">
        <v>27.87</v>
      </c>
      <c r="C3438" s="2">
        <v>28.89</v>
      </c>
      <c r="D3438" s="2">
        <v>27.75</v>
      </c>
      <c r="E3438" s="2">
        <v>28.55</v>
      </c>
      <c r="F3438" s="2">
        <v>940600</v>
      </c>
      <c r="G3438" s="27" t="str">
        <f>TEXT(StockData[[#This Row],[Date]],"dddd")</f>
        <v>Monday</v>
      </c>
      <c r="H3438" s="27" t="str">
        <f>TEXT(StockData[[#This Row],[Date]],"mmm yyyy")</f>
        <v>Oct 2011</v>
      </c>
      <c r="I3438" s="2">
        <f>StockData[[#This Row],[high]] - StockData[[#This Row],[low]]</f>
        <v>1.1400000000000006</v>
      </c>
      <c r="J3438" s="27" t="str">
        <f>IF(StockData[[#This Row],[high]]=_xlfn.MAXIFS(StockData[high],StockData[Date],"&lt;="&amp;StockData[[#This Row],[Date]]),"New High","Repeat")</f>
        <v>Repeat</v>
      </c>
      <c r="K3438" s="27" t="str">
        <f>IF(StockData[[#This Row],[Spread]]&lt;5,"Low",IF(StockData[[#This Row],[Spread]]&lt;=15,"Medium","High"))</f>
        <v>Low</v>
      </c>
      <c r="L3438" s="27" t="str">
        <f>IF(StockData[[#This Row],[Spread]] &gt; AVERAGE(StockData[Spread]) * 1.2, "High", IF(StockData[[#This Row],[Spread]] &lt; AVERAGE(StockData[Spread]) * 0.8, "Low", "Medium"))</f>
        <v>Low</v>
      </c>
      <c r="M3438" s="13">
        <f>(StockData[[#This Row],[close]] - StockData[[#This Row],[open]] )/ StockData[[#This Row],[open]]</f>
        <v>2.4398995335486173E-2</v>
      </c>
      <c r="N3438" s="27">
        <f>IF(StockData[[#This Row],[change%]] &gt; 0.02, 0.9, IF(StockData[[#This Row],[change%]] &lt; -0.02, -0.9, 0))</f>
        <v>0.9</v>
      </c>
      <c r="O3438" s="27" t="str">
        <f>IF(StockData[[#This Row],[sentiment score]] &gt; 0.5, "Positive", IF(StockData[[#This Row],[sentiment score]] &lt; -0.5, "Negative", "Neutral"))</f>
        <v>Positive</v>
      </c>
    </row>
    <row r="3439" spans="1:15" x14ac:dyDescent="0.3">
      <c r="A3439" s="1">
        <v>40837</v>
      </c>
      <c r="B3439" s="2">
        <v>27.4</v>
      </c>
      <c r="C3439" s="2">
        <v>28.3</v>
      </c>
      <c r="D3439" s="2">
        <v>27.01</v>
      </c>
      <c r="E3439" s="2">
        <v>28.03</v>
      </c>
      <c r="F3439" s="2">
        <v>1142600</v>
      </c>
      <c r="G3439" s="27" t="str">
        <f>TEXT(StockData[[#This Row],[Date]],"dddd")</f>
        <v>Friday</v>
      </c>
      <c r="H3439" s="27" t="str">
        <f>TEXT(StockData[[#This Row],[Date]],"mmm yyyy")</f>
        <v>Oct 2011</v>
      </c>
      <c r="I3439" s="2">
        <f>StockData[[#This Row],[high]] - StockData[[#This Row],[low]]</f>
        <v>1.2899999999999991</v>
      </c>
      <c r="J3439" s="27" t="str">
        <f>IF(StockData[[#This Row],[high]]=_xlfn.MAXIFS(StockData[high],StockData[Date],"&lt;="&amp;StockData[[#This Row],[Date]]),"New High","Repeat")</f>
        <v>Repeat</v>
      </c>
      <c r="K3439" s="27" t="str">
        <f>IF(StockData[[#This Row],[Spread]]&lt;5,"Low",IF(StockData[[#This Row],[Spread]]&lt;=15,"Medium","High"))</f>
        <v>Low</v>
      </c>
      <c r="L3439" s="27" t="str">
        <f>IF(StockData[[#This Row],[Spread]] &gt; AVERAGE(StockData[Spread]) * 1.2, "High", IF(StockData[[#This Row],[Spread]] &lt; AVERAGE(StockData[Spread]) * 0.8, "Low", "Medium"))</f>
        <v>Low</v>
      </c>
      <c r="M3439" s="13">
        <f>(StockData[[#This Row],[close]] - StockData[[#This Row],[open]] )/ StockData[[#This Row],[open]]</f>
        <v>2.2992700729927103E-2</v>
      </c>
      <c r="N3439" s="27">
        <f>IF(StockData[[#This Row],[change%]] &gt; 0.02, 0.9, IF(StockData[[#This Row],[change%]] &lt; -0.02, -0.9, 0))</f>
        <v>0.9</v>
      </c>
      <c r="O3439" s="27" t="str">
        <f>IF(StockData[[#This Row],[sentiment score]] &gt; 0.5, "Positive", IF(StockData[[#This Row],[sentiment score]] &lt; -0.5, "Negative", "Neutral"))</f>
        <v>Positive</v>
      </c>
    </row>
    <row r="3440" spans="1:15" x14ac:dyDescent="0.3">
      <c r="A3440" s="1">
        <v>40836</v>
      </c>
      <c r="B3440" s="2">
        <v>27.44</v>
      </c>
      <c r="C3440" s="2">
        <v>27.47</v>
      </c>
      <c r="D3440" s="2">
        <v>27</v>
      </c>
      <c r="E3440" s="2">
        <v>27.34</v>
      </c>
      <c r="F3440" s="2">
        <v>999700</v>
      </c>
      <c r="G3440" s="27" t="str">
        <f>TEXT(StockData[[#This Row],[Date]],"dddd")</f>
        <v>Thursday</v>
      </c>
      <c r="H3440" s="27" t="str">
        <f>TEXT(StockData[[#This Row],[Date]],"mmm yyyy")</f>
        <v>Oct 2011</v>
      </c>
      <c r="I3440" s="2">
        <f>StockData[[#This Row],[high]] - StockData[[#This Row],[low]]</f>
        <v>0.46999999999999886</v>
      </c>
      <c r="J3440" s="27" t="str">
        <f>IF(StockData[[#This Row],[high]]=_xlfn.MAXIFS(StockData[high],StockData[Date],"&lt;="&amp;StockData[[#This Row],[Date]]),"New High","Repeat")</f>
        <v>Repeat</v>
      </c>
      <c r="K3440" s="27" t="str">
        <f>IF(StockData[[#This Row],[Spread]]&lt;5,"Low",IF(StockData[[#This Row],[Spread]]&lt;=15,"Medium","High"))</f>
        <v>Low</v>
      </c>
      <c r="L3440" s="27" t="str">
        <f>IF(StockData[[#This Row],[Spread]] &gt; AVERAGE(StockData[Spread]) * 1.2, "High", IF(StockData[[#This Row],[Spread]] &lt; AVERAGE(StockData[Spread]) * 0.8, "Low", "Medium"))</f>
        <v>Low</v>
      </c>
      <c r="M3440" s="13">
        <f>(StockData[[#This Row],[close]] - StockData[[#This Row],[open]] )/ StockData[[#This Row],[open]]</f>
        <v>-3.6443148688047162E-3</v>
      </c>
      <c r="N3440" s="27">
        <f>IF(StockData[[#This Row],[change%]] &gt; 0.02, 0.9, IF(StockData[[#This Row],[change%]] &lt; -0.02, -0.9, 0))</f>
        <v>0</v>
      </c>
      <c r="O3440" s="27" t="str">
        <f>IF(StockData[[#This Row],[sentiment score]] &gt; 0.5, "Positive", IF(StockData[[#This Row],[sentiment score]] &lt; -0.5, "Negative", "Neutral"))</f>
        <v>Neutral</v>
      </c>
    </row>
    <row r="3441" spans="1:15" x14ac:dyDescent="0.3">
      <c r="A3441" s="1">
        <v>40835</v>
      </c>
      <c r="B3441" s="2">
        <v>28.02</v>
      </c>
      <c r="C3441" s="2">
        <v>28.06</v>
      </c>
      <c r="D3441" s="2">
        <v>27.3</v>
      </c>
      <c r="E3441" s="2">
        <v>27.57</v>
      </c>
      <c r="F3441" s="2">
        <v>792900</v>
      </c>
      <c r="G3441" s="27" t="str">
        <f>TEXT(StockData[[#This Row],[Date]],"dddd")</f>
        <v>Wednesday</v>
      </c>
      <c r="H3441" s="27" t="str">
        <f>TEXT(StockData[[#This Row],[Date]],"mmm yyyy")</f>
        <v>Oct 2011</v>
      </c>
      <c r="I3441" s="2">
        <f>StockData[[#This Row],[high]] - StockData[[#This Row],[low]]</f>
        <v>0.75999999999999801</v>
      </c>
      <c r="J3441" s="27" t="str">
        <f>IF(StockData[[#This Row],[high]]=_xlfn.MAXIFS(StockData[high],StockData[Date],"&lt;="&amp;StockData[[#This Row],[Date]]),"New High","Repeat")</f>
        <v>Repeat</v>
      </c>
      <c r="K3441" s="27" t="str">
        <f>IF(StockData[[#This Row],[Spread]]&lt;5,"Low",IF(StockData[[#This Row],[Spread]]&lt;=15,"Medium","High"))</f>
        <v>Low</v>
      </c>
      <c r="L3441" s="27" t="str">
        <f>IF(StockData[[#This Row],[Spread]] &gt; AVERAGE(StockData[Spread]) * 1.2, "High", IF(StockData[[#This Row],[Spread]] &lt; AVERAGE(StockData[Spread]) * 0.8, "Low", "Medium"))</f>
        <v>Low</v>
      </c>
      <c r="M3441" s="13">
        <f>(StockData[[#This Row],[close]] - StockData[[#This Row],[open]] )/ StockData[[#This Row],[open]]</f>
        <v>-1.6059957173447513E-2</v>
      </c>
      <c r="N3441" s="27">
        <f>IF(StockData[[#This Row],[change%]] &gt; 0.02, 0.9, IF(StockData[[#This Row],[change%]] &lt; -0.02, -0.9, 0))</f>
        <v>0</v>
      </c>
      <c r="O3441" s="27" t="str">
        <f>IF(StockData[[#This Row],[sentiment score]] &gt; 0.5, "Positive", IF(StockData[[#This Row],[sentiment score]] &lt; -0.5, "Negative", "Neutral"))</f>
        <v>Neutral</v>
      </c>
    </row>
    <row r="3442" spans="1:15" x14ac:dyDescent="0.3">
      <c r="A3442" s="1">
        <v>40834</v>
      </c>
      <c r="B3442" s="2">
        <v>27.3</v>
      </c>
      <c r="C3442" s="2">
        <v>28.427499999999998</v>
      </c>
      <c r="D3442" s="2">
        <v>26.71</v>
      </c>
      <c r="E3442" s="2">
        <v>28.34</v>
      </c>
      <c r="F3442" s="2">
        <v>999700</v>
      </c>
      <c r="G3442" s="27" t="str">
        <f>TEXT(StockData[[#This Row],[Date]],"dddd")</f>
        <v>Tuesday</v>
      </c>
      <c r="H3442" s="27" t="str">
        <f>TEXT(StockData[[#This Row],[Date]],"mmm yyyy")</f>
        <v>Oct 2011</v>
      </c>
      <c r="I3442" s="2">
        <f>StockData[[#This Row],[high]] - StockData[[#This Row],[low]]</f>
        <v>1.7174999999999976</v>
      </c>
      <c r="J3442" s="27" t="str">
        <f>IF(StockData[[#This Row],[high]]=_xlfn.MAXIFS(StockData[high],StockData[Date],"&lt;="&amp;StockData[[#This Row],[Date]]),"New High","Repeat")</f>
        <v>Repeat</v>
      </c>
      <c r="K3442" s="27" t="str">
        <f>IF(StockData[[#This Row],[Spread]]&lt;5,"Low",IF(StockData[[#This Row],[Spread]]&lt;=15,"Medium","High"))</f>
        <v>Low</v>
      </c>
      <c r="L3442" s="27" t="str">
        <f>IF(StockData[[#This Row],[Spread]] &gt; AVERAGE(StockData[Spread]) * 1.2, "High", IF(StockData[[#This Row],[Spread]] &lt; AVERAGE(StockData[Spread]) * 0.8, "Low", "Medium"))</f>
        <v>Low</v>
      </c>
      <c r="M3442" s="13">
        <f>(StockData[[#This Row],[close]] - StockData[[#This Row],[open]] )/ StockData[[#This Row],[open]]</f>
        <v>3.8095238095238064E-2</v>
      </c>
      <c r="N3442" s="27">
        <f>IF(StockData[[#This Row],[change%]] &gt; 0.02, 0.9, IF(StockData[[#This Row],[change%]] &lt; -0.02, -0.9, 0))</f>
        <v>0.9</v>
      </c>
      <c r="O3442" s="27" t="str">
        <f>IF(StockData[[#This Row],[sentiment score]] &gt; 0.5, "Positive", IF(StockData[[#This Row],[sentiment score]] &lt; -0.5, "Negative", "Neutral"))</f>
        <v>Positive</v>
      </c>
    </row>
    <row r="3443" spans="1:15" x14ac:dyDescent="0.3">
      <c r="A3443" s="1">
        <v>40833</v>
      </c>
      <c r="B3443" s="2">
        <v>27.86</v>
      </c>
      <c r="C3443" s="2">
        <v>28</v>
      </c>
      <c r="D3443" s="2">
        <v>27.260100000000001</v>
      </c>
      <c r="E3443" s="2">
        <v>27.42</v>
      </c>
      <c r="F3443" s="2">
        <v>754500</v>
      </c>
      <c r="G3443" s="27" t="str">
        <f>TEXT(StockData[[#This Row],[Date]],"dddd")</f>
        <v>Monday</v>
      </c>
      <c r="H3443" s="27" t="str">
        <f>TEXT(StockData[[#This Row],[Date]],"mmm yyyy")</f>
        <v>Oct 2011</v>
      </c>
      <c r="I3443" s="2">
        <f>StockData[[#This Row],[high]] - StockData[[#This Row],[low]]</f>
        <v>0.73989999999999867</v>
      </c>
      <c r="J3443" s="27" t="str">
        <f>IF(StockData[[#This Row],[high]]=_xlfn.MAXIFS(StockData[high],StockData[Date],"&lt;="&amp;StockData[[#This Row],[Date]]),"New High","Repeat")</f>
        <v>Repeat</v>
      </c>
      <c r="K3443" s="27" t="str">
        <f>IF(StockData[[#This Row],[Spread]]&lt;5,"Low",IF(StockData[[#This Row],[Spread]]&lt;=15,"Medium","High"))</f>
        <v>Low</v>
      </c>
      <c r="L3443" s="27" t="str">
        <f>IF(StockData[[#This Row],[Spread]] &gt; AVERAGE(StockData[Spread]) * 1.2, "High", IF(StockData[[#This Row],[Spread]] &lt; AVERAGE(StockData[Spread]) * 0.8, "Low", "Medium"))</f>
        <v>Low</v>
      </c>
      <c r="M3443" s="13">
        <f>(StockData[[#This Row],[close]] - StockData[[#This Row],[open]] )/ StockData[[#This Row],[open]]</f>
        <v>-1.5793251974156416E-2</v>
      </c>
      <c r="N3443" s="27">
        <f>IF(StockData[[#This Row],[change%]] &gt; 0.02, 0.9, IF(StockData[[#This Row],[change%]] &lt; -0.02, -0.9, 0))</f>
        <v>0</v>
      </c>
      <c r="O3443" s="27" t="str">
        <f>IF(StockData[[#This Row],[sentiment score]] &gt; 0.5, "Positive", IF(StockData[[#This Row],[sentiment score]] &lt; -0.5, "Negative", "Neutral"))</f>
        <v>Neutral</v>
      </c>
    </row>
    <row r="3444" spans="1:15" x14ac:dyDescent="0.3">
      <c r="A3444" s="1">
        <v>40830</v>
      </c>
      <c r="B3444" s="2">
        <v>28</v>
      </c>
      <c r="C3444" s="2">
        <v>28.55</v>
      </c>
      <c r="D3444" s="2">
        <v>27.26</v>
      </c>
      <c r="E3444" s="2">
        <v>28.05</v>
      </c>
      <c r="F3444" s="2">
        <v>1400500</v>
      </c>
      <c r="G3444" s="27" t="str">
        <f>TEXT(StockData[[#This Row],[Date]],"dddd")</f>
        <v>Friday</v>
      </c>
      <c r="H3444" s="27" t="str">
        <f>TEXT(StockData[[#This Row],[Date]],"mmm yyyy")</f>
        <v>Oct 2011</v>
      </c>
      <c r="I3444" s="2">
        <f>StockData[[#This Row],[high]] - StockData[[#This Row],[low]]</f>
        <v>1.2899999999999991</v>
      </c>
      <c r="J3444" s="27" t="str">
        <f>IF(StockData[[#This Row],[high]]=_xlfn.MAXIFS(StockData[high],StockData[Date],"&lt;="&amp;StockData[[#This Row],[Date]]),"New High","Repeat")</f>
        <v>Repeat</v>
      </c>
      <c r="K3444" s="27" t="str">
        <f>IF(StockData[[#This Row],[Spread]]&lt;5,"Low",IF(StockData[[#This Row],[Spread]]&lt;=15,"Medium","High"))</f>
        <v>Low</v>
      </c>
      <c r="L3444" s="27" t="str">
        <f>IF(StockData[[#This Row],[Spread]] &gt; AVERAGE(StockData[Spread]) * 1.2, "High", IF(StockData[[#This Row],[Spread]] &lt; AVERAGE(StockData[Spread]) * 0.8, "Low", "Medium"))</f>
        <v>Low</v>
      </c>
      <c r="M3444" s="13">
        <f>(StockData[[#This Row],[close]] - StockData[[#This Row],[open]] )/ StockData[[#This Row],[open]]</f>
        <v>1.785714285714311E-3</v>
      </c>
      <c r="N3444" s="27">
        <f>IF(StockData[[#This Row],[change%]] &gt; 0.02, 0.9, IF(StockData[[#This Row],[change%]] &lt; -0.02, -0.9, 0))</f>
        <v>0</v>
      </c>
      <c r="O3444" s="27" t="str">
        <f>IF(StockData[[#This Row],[sentiment score]] &gt; 0.5, "Positive", IF(StockData[[#This Row],[sentiment score]] &lt; -0.5, "Negative", "Neutral"))</f>
        <v>Neutral</v>
      </c>
    </row>
    <row r="3445" spans="1:15" x14ac:dyDescent="0.3">
      <c r="A3445" s="1">
        <v>40829</v>
      </c>
      <c r="B3445" s="2">
        <v>27.63</v>
      </c>
      <c r="C3445" s="2">
        <v>28.47</v>
      </c>
      <c r="D3445" s="2">
        <v>27.44</v>
      </c>
      <c r="E3445" s="2">
        <v>27.94</v>
      </c>
      <c r="F3445" s="2">
        <v>1043500</v>
      </c>
      <c r="G3445" s="27" t="str">
        <f>TEXT(StockData[[#This Row],[Date]],"dddd")</f>
        <v>Thursday</v>
      </c>
      <c r="H3445" s="27" t="str">
        <f>TEXT(StockData[[#This Row],[Date]],"mmm yyyy")</f>
        <v>Oct 2011</v>
      </c>
      <c r="I3445" s="2">
        <f>StockData[[#This Row],[high]] - StockData[[#This Row],[low]]</f>
        <v>1.0299999999999976</v>
      </c>
      <c r="J3445" s="27" t="str">
        <f>IF(StockData[[#This Row],[high]]=_xlfn.MAXIFS(StockData[high],StockData[Date],"&lt;="&amp;StockData[[#This Row],[Date]]),"New High","Repeat")</f>
        <v>Repeat</v>
      </c>
      <c r="K3445" s="27" t="str">
        <f>IF(StockData[[#This Row],[Spread]]&lt;5,"Low",IF(StockData[[#This Row],[Spread]]&lt;=15,"Medium","High"))</f>
        <v>Low</v>
      </c>
      <c r="L3445" s="27" t="str">
        <f>IF(StockData[[#This Row],[Spread]] &gt; AVERAGE(StockData[Spread]) * 1.2, "High", IF(StockData[[#This Row],[Spread]] &lt; AVERAGE(StockData[Spread]) * 0.8, "Low", "Medium"))</f>
        <v>Low</v>
      </c>
      <c r="M3445" s="13">
        <f>(StockData[[#This Row],[close]] - StockData[[#This Row],[open]] )/ StockData[[#This Row],[open]]</f>
        <v>1.1219688744118795E-2</v>
      </c>
      <c r="N3445" s="27">
        <f>IF(StockData[[#This Row],[change%]] &gt; 0.02, 0.9, IF(StockData[[#This Row],[change%]] &lt; -0.02, -0.9, 0))</f>
        <v>0</v>
      </c>
      <c r="O3445" s="27" t="str">
        <f>IF(StockData[[#This Row],[sentiment score]] &gt; 0.5, "Positive", IF(StockData[[#This Row],[sentiment score]] &lt; -0.5, "Negative", "Neutral"))</f>
        <v>Neutral</v>
      </c>
    </row>
    <row r="3446" spans="1:15" x14ac:dyDescent="0.3">
      <c r="A3446" s="1">
        <v>40828</v>
      </c>
      <c r="B3446" s="2">
        <v>27.25</v>
      </c>
      <c r="C3446" s="2">
        <v>28</v>
      </c>
      <c r="D3446" s="2">
        <v>27.2</v>
      </c>
      <c r="E3446" s="2">
        <v>27.8</v>
      </c>
      <c r="F3446" s="2">
        <v>1123400</v>
      </c>
      <c r="G3446" s="27" t="str">
        <f>TEXT(StockData[[#This Row],[Date]],"dddd")</f>
        <v>Wednesday</v>
      </c>
      <c r="H3446" s="27" t="str">
        <f>TEXT(StockData[[#This Row],[Date]],"mmm yyyy")</f>
        <v>Oct 2011</v>
      </c>
      <c r="I3446" s="2">
        <f>StockData[[#This Row],[high]] - StockData[[#This Row],[low]]</f>
        <v>0.80000000000000071</v>
      </c>
      <c r="J3446" s="27" t="str">
        <f>IF(StockData[[#This Row],[high]]=_xlfn.MAXIFS(StockData[high],StockData[Date],"&lt;="&amp;StockData[[#This Row],[Date]]),"New High","Repeat")</f>
        <v>Repeat</v>
      </c>
      <c r="K3446" s="27" t="str">
        <f>IF(StockData[[#This Row],[Spread]]&lt;5,"Low",IF(StockData[[#This Row],[Spread]]&lt;=15,"Medium","High"))</f>
        <v>Low</v>
      </c>
      <c r="L3446" s="27" t="str">
        <f>IF(StockData[[#This Row],[Spread]] &gt; AVERAGE(StockData[Spread]) * 1.2, "High", IF(StockData[[#This Row],[Spread]] &lt; AVERAGE(StockData[Spread]) * 0.8, "Low", "Medium"))</f>
        <v>Low</v>
      </c>
      <c r="M3446" s="13">
        <f>(StockData[[#This Row],[close]] - StockData[[#This Row],[open]] )/ StockData[[#This Row],[open]]</f>
        <v>2.0183486238532135E-2</v>
      </c>
      <c r="N3446" s="27">
        <f>IF(StockData[[#This Row],[change%]] &gt; 0.02, 0.9, IF(StockData[[#This Row],[change%]] &lt; -0.02, -0.9, 0))</f>
        <v>0.9</v>
      </c>
      <c r="O3446" s="27" t="str">
        <f>IF(StockData[[#This Row],[sentiment score]] &gt; 0.5, "Positive", IF(StockData[[#This Row],[sentiment score]] &lt; -0.5, "Negative", "Neutral"))</f>
        <v>Positive</v>
      </c>
    </row>
    <row r="3447" spans="1:15" x14ac:dyDescent="0.3">
      <c r="A3447" s="1">
        <v>40827</v>
      </c>
      <c r="B3447" s="2">
        <v>27.51</v>
      </c>
      <c r="C3447" s="2">
        <v>27.77</v>
      </c>
      <c r="D3447" s="2">
        <v>27.09</v>
      </c>
      <c r="E3447" s="2">
        <v>27.61</v>
      </c>
      <c r="F3447" s="2">
        <v>575700</v>
      </c>
      <c r="G3447" s="27" t="str">
        <f>TEXT(StockData[[#This Row],[Date]],"dddd")</f>
        <v>Tuesday</v>
      </c>
      <c r="H3447" s="27" t="str">
        <f>TEXT(StockData[[#This Row],[Date]],"mmm yyyy")</f>
        <v>Oct 2011</v>
      </c>
      <c r="I3447" s="2">
        <f>StockData[[#This Row],[high]] - StockData[[#This Row],[low]]</f>
        <v>0.67999999999999972</v>
      </c>
      <c r="J3447" s="27" t="str">
        <f>IF(StockData[[#This Row],[high]]=_xlfn.MAXIFS(StockData[high],StockData[Date],"&lt;="&amp;StockData[[#This Row],[Date]]),"New High","Repeat")</f>
        <v>Repeat</v>
      </c>
      <c r="K3447" s="27" t="str">
        <f>IF(StockData[[#This Row],[Spread]]&lt;5,"Low",IF(StockData[[#This Row],[Spread]]&lt;=15,"Medium","High"))</f>
        <v>Low</v>
      </c>
      <c r="L3447" s="27" t="str">
        <f>IF(StockData[[#This Row],[Spread]] &gt; AVERAGE(StockData[Spread]) * 1.2, "High", IF(StockData[[#This Row],[Spread]] &lt; AVERAGE(StockData[Spread]) * 0.8, "Low", "Medium"))</f>
        <v>Low</v>
      </c>
      <c r="M3447" s="13">
        <f>(StockData[[#This Row],[close]] - StockData[[#This Row],[open]] )/ StockData[[#This Row],[open]]</f>
        <v>3.6350418029806567E-3</v>
      </c>
      <c r="N3447" s="27">
        <f>IF(StockData[[#This Row],[change%]] &gt; 0.02, 0.9, IF(StockData[[#This Row],[change%]] &lt; -0.02, -0.9, 0))</f>
        <v>0</v>
      </c>
      <c r="O3447" s="27" t="str">
        <f>IF(StockData[[#This Row],[sentiment score]] &gt; 0.5, "Positive", IF(StockData[[#This Row],[sentiment score]] &lt; -0.5, "Negative", "Neutral"))</f>
        <v>Neutral</v>
      </c>
    </row>
    <row r="3448" spans="1:15" x14ac:dyDescent="0.3">
      <c r="A3448" s="1">
        <v>40826</v>
      </c>
      <c r="B3448" s="2">
        <v>27.31</v>
      </c>
      <c r="C3448" s="2">
        <v>28.18</v>
      </c>
      <c r="D3448" s="2">
        <v>27</v>
      </c>
      <c r="E3448" s="2">
        <v>27.88</v>
      </c>
      <c r="F3448" s="2">
        <v>923500</v>
      </c>
      <c r="G3448" s="27" t="str">
        <f>TEXT(StockData[[#This Row],[Date]],"dddd")</f>
        <v>Monday</v>
      </c>
      <c r="H3448" s="27" t="str">
        <f>TEXT(StockData[[#This Row],[Date]],"mmm yyyy")</f>
        <v>Oct 2011</v>
      </c>
      <c r="I3448" s="2">
        <f>StockData[[#This Row],[high]] - StockData[[#This Row],[low]]</f>
        <v>1.1799999999999997</v>
      </c>
      <c r="J3448" s="27" t="str">
        <f>IF(StockData[[#This Row],[high]]=_xlfn.MAXIFS(StockData[high],StockData[Date],"&lt;="&amp;StockData[[#This Row],[Date]]),"New High","Repeat")</f>
        <v>Repeat</v>
      </c>
      <c r="K3448" s="27" t="str">
        <f>IF(StockData[[#This Row],[Spread]]&lt;5,"Low",IF(StockData[[#This Row],[Spread]]&lt;=15,"Medium","High"))</f>
        <v>Low</v>
      </c>
      <c r="L3448" s="27" t="str">
        <f>IF(StockData[[#This Row],[Spread]] &gt; AVERAGE(StockData[Spread]) * 1.2, "High", IF(StockData[[#This Row],[Spread]] &lt; AVERAGE(StockData[Spread]) * 0.8, "Low", "Medium"))</f>
        <v>Low</v>
      </c>
      <c r="M3448" s="13">
        <f>(StockData[[#This Row],[close]] - StockData[[#This Row],[open]] )/ StockData[[#This Row],[open]]</f>
        <v>2.0871475649945088E-2</v>
      </c>
      <c r="N3448" s="27">
        <f>IF(StockData[[#This Row],[change%]] &gt; 0.02, 0.9, IF(StockData[[#This Row],[change%]] &lt; -0.02, -0.9, 0))</f>
        <v>0.9</v>
      </c>
      <c r="O3448" s="27" t="str">
        <f>IF(StockData[[#This Row],[sentiment score]] &gt; 0.5, "Positive", IF(StockData[[#This Row],[sentiment score]] &lt; -0.5, "Negative", "Neutral"))</f>
        <v>Positive</v>
      </c>
    </row>
    <row r="3449" spans="1:15" x14ac:dyDescent="0.3">
      <c r="A3449" s="1">
        <v>40823</v>
      </c>
      <c r="B3449" s="2">
        <v>26.98</v>
      </c>
      <c r="C3449" s="2">
        <v>27.6</v>
      </c>
      <c r="D3449" s="2">
        <v>26.05</v>
      </c>
      <c r="E3449" s="2">
        <v>26.99</v>
      </c>
      <c r="F3449" s="2">
        <v>1311600</v>
      </c>
      <c r="G3449" s="27" t="str">
        <f>TEXT(StockData[[#This Row],[Date]],"dddd")</f>
        <v>Friday</v>
      </c>
      <c r="H3449" s="27" t="str">
        <f>TEXT(StockData[[#This Row],[Date]],"mmm yyyy")</f>
        <v>Oct 2011</v>
      </c>
      <c r="I3449" s="2">
        <f>StockData[[#This Row],[high]] - StockData[[#This Row],[low]]</f>
        <v>1.5500000000000007</v>
      </c>
      <c r="J3449" s="27" t="str">
        <f>IF(StockData[[#This Row],[high]]=_xlfn.MAXIFS(StockData[high],StockData[Date],"&lt;="&amp;StockData[[#This Row],[Date]]),"New High","Repeat")</f>
        <v>Repeat</v>
      </c>
      <c r="K3449" s="27" t="str">
        <f>IF(StockData[[#This Row],[Spread]]&lt;5,"Low",IF(StockData[[#This Row],[Spread]]&lt;=15,"Medium","High"))</f>
        <v>Low</v>
      </c>
      <c r="L3449" s="27" t="str">
        <f>IF(StockData[[#This Row],[Spread]] &gt; AVERAGE(StockData[Spread]) * 1.2, "High", IF(StockData[[#This Row],[Spread]] &lt; AVERAGE(StockData[Spread]) * 0.8, "Low", "Medium"))</f>
        <v>Low</v>
      </c>
      <c r="M3449" s="13">
        <f>(StockData[[#This Row],[close]] - StockData[[#This Row],[open]] )/ StockData[[#This Row],[open]]</f>
        <v>3.7064492216449261E-4</v>
      </c>
      <c r="N3449" s="27">
        <f>IF(StockData[[#This Row],[change%]] &gt; 0.02, 0.9, IF(StockData[[#This Row],[change%]] &lt; -0.02, -0.9, 0))</f>
        <v>0</v>
      </c>
      <c r="O3449" s="27" t="str">
        <f>IF(StockData[[#This Row],[sentiment score]] &gt; 0.5, "Positive", IF(StockData[[#This Row],[sentiment score]] &lt; -0.5, "Negative", "Neutral"))</f>
        <v>Neutral</v>
      </c>
    </row>
    <row r="3450" spans="1:15" x14ac:dyDescent="0.3">
      <c r="A3450" s="1">
        <v>40822</v>
      </c>
      <c r="B3450" s="2">
        <v>25.37</v>
      </c>
      <c r="C3450" s="2">
        <v>27.6</v>
      </c>
      <c r="D3450" s="2">
        <v>25.02</v>
      </c>
      <c r="E3450" s="2">
        <v>26.96</v>
      </c>
      <c r="F3450" s="2">
        <v>1769100</v>
      </c>
      <c r="G3450" s="27" t="str">
        <f>TEXT(StockData[[#This Row],[Date]],"dddd")</f>
        <v>Thursday</v>
      </c>
      <c r="H3450" s="27" t="str">
        <f>TEXT(StockData[[#This Row],[Date]],"mmm yyyy")</f>
        <v>Oct 2011</v>
      </c>
      <c r="I3450" s="2">
        <f>StockData[[#This Row],[high]] - StockData[[#This Row],[low]]</f>
        <v>2.5800000000000018</v>
      </c>
      <c r="J3450" s="27" t="str">
        <f>IF(StockData[[#This Row],[high]]=_xlfn.MAXIFS(StockData[high],StockData[Date],"&lt;="&amp;StockData[[#This Row],[Date]]),"New High","Repeat")</f>
        <v>Repeat</v>
      </c>
      <c r="K3450" s="27" t="str">
        <f>IF(StockData[[#This Row],[Spread]]&lt;5,"Low",IF(StockData[[#This Row],[Spread]]&lt;=15,"Medium","High"))</f>
        <v>Low</v>
      </c>
      <c r="L3450" s="27" t="str">
        <f>IF(StockData[[#This Row],[Spread]] &gt; AVERAGE(StockData[Spread]) * 1.2, "High", IF(StockData[[#This Row],[Spread]] &lt; AVERAGE(StockData[Spread]) * 0.8, "Low", "Medium"))</f>
        <v>Low</v>
      </c>
      <c r="M3450" s="13">
        <f>(StockData[[#This Row],[close]] - StockData[[#This Row],[open]] )/ StockData[[#This Row],[open]]</f>
        <v>6.2672447772960174E-2</v>
      </c>
      <c r="N3450" s="27">
        <f>IF(StockData[[#This Row],[change%]] &gt; 0.02, 0.9, IF(StockData[[#This Row],[change%]] &lt; -0.02, -0.9, 0))</f>
        <v>0.9</v>
      </c>
      <c r="O3450" s="27" t="str">
        <f>IF(StockData[[#This Row],[sentiment score]] &gt; 0.5, "Positive", IF(StockData[[#This Row],[sentiment score]] &lt; -0.5, "Negative", "Neutral"))</f>
        <v>Positive</v>
      </c>
    </row>
    <row r="3451" spans="1:15" x14ac:dyDescent="0.3">
      <c r="A3451" s="1">
        <v>40821</v>
      </c>
      <c r="B3451" s="2">
        <v>24.03</v>
      </c>
      <c r="C3451" s="2">
        <v>25.835000000000001</v>
      </c>
      <c r="D3451" s="2">
        <v>23.35</v>
      </c>
      <c r="E3451" s="2">
        <v>25.37</v>
      </c>
      <c r="F3451" s="2">
        <v>1229500</v>
      </c>
      <c r="G3451" s="27" t="str">
        <f>TEXT(StockData[[#This Row],[Date]],"dddd")</f>
        <v>Wednesday</v>
      </c>
      <c r="H3451" s="27" t="str">
        <f>TEXT(StockData[[#This Row],[Date]],"mmm yyyy")</f>
        <v>Oct 2011</v>
      </c>
      <c r="I3451" s="2">
        <f>StockData[[#This Row],[high]] - StockData[[#This Row],[low]]</f>
        <v>2.4849999999999994</v>
      </c>
      <c r="J3451" s="27" t="str">
        <f>IF(StockData[[#This Row],[high]]=_xlfn.MAXIFS(StockData[high],StockData[Date],"&lt;="&amp;StockData[[#This Row],[Date]]),"New High","Repeat")</f>
        <v>Repeat</v>
      </c>
      <c r="K3451" s="27" t="str">
        <f>IF(StockData[[#This Row],[Spread]]&lt;5,"Low",IF(StockData[[#This Row],[Spread]]&lt;=15,"Medium","High"))</f>
        <v>Low</v>
      </c>
      <c r="L3451" s="27" t="str">
        <f>IF(StockData[[#This Row],[Spread]] &gt; AVERAGE(StockData[Spread]) * 1.2, "High", IF(StockData[[#This Row],[Spread]] &lt; AVERAGE(StockData[Spread]) * 0.8, "Low", "Medium"))</f>
        <v>Low</v>
      </c>
      <c r="M3451" s="13">
        <f>(StockData[[#This Row],[close]] - StockData[[#This Row],[open]] )/ StockData[[#This Row],[open]]</f>
        <v>5.5763628797336651E-2</v>
      </c>
      <c r="N3451" s="27">
        <f>IF(StockData[[#This Row],[change%]] &gt; 0.02, 0.9, IF(StockData[[#This Row],[change%]] &lt; -0.02, -0.9, 0))</f>
        <v>0.9</v>
      </c>
      <c r="O3451" s="27" t="str">
        <f>IF(StockData[[#This Row],[sentiment score]] &gt; 0.5, "Positive", IF(StockData[[#This Row],[sentiment score]] &lt; -0.5, "Negative", "Neutral"))</f>
        <v>Positive</v>
      </c>
    </row>
    <row r="3452" spans="1:15" x14ac:dyDescent="0.3">
      <c r="A3452" s="1">
        <v>40820</v>
      </c>
      <c r="B3452" s="2">
        <v>23.29</v>
      </c>
      <c r="C3452" s="2">
        <v>24.32</v>
      </c>
      <c r="D3452" s="2">
        <v>22.93</v>
      </c>
      <c r="E3452" s="2">
        <v>23.66</v>
      </c>
      <c r="F3452" s="2">
        <v>1200300</v>
      </c>
      <c r="G3452" s="27" t="str">
        <f>TEXT(StockData[[#This Row],[Date]],"dddd")</f>
        <v>Tuesday</v>
      </c>
      <c r="H3452" s="27" t="str">
        <f>TEXT(StockData[[#This Row],[Date]],"mmm yyyy")</f>
        <v>Oct 2011</v>
      </c>
      <c r="I3452" s="2">
        <f>StockData[[#This Row],[high]] - StockData[[#This Row],[low]]</f>
        <v>1.3900000000000006</v>
      </c>
      <c r="J3452" s="27" t="str">
        <f>IF(StockData[[#This Row],[high]]=_xlfn.MAXIFS(StockData[high],StockData[Date],"&lt;="&amp;StockData[[#This Row],[Date]]),"New High","Repeat")</f>
        <v>Repeat</v>
      </c>
      <c r="K3452" s="27" t="str">
        <f>IF(StockData[[#This Row],[Spread]]&lt;5,"Low",IF(StockData[[#This Row],[Spread]]&lt;=15,"Medium","High"))</f>
        <v>Low</v>
      </c>
      <c r="L3452" s="27" t="str">
        <f>IF(StockData[[#This Row],[Spread]] &gt; AVERAGE(StockData[Spread]) * 1.2, "High", IF(StockData[[#This Row],[Spread]] &lt; AVERAGE(StockData[Spread]) * 0.8, "Low", "Medium"))</f>
        <v>Low</v>
      </c>
      <c r="M3452" s="13">
        <f>(StockData[[#This Row],[close]] - StockData[[#This Row],[open]] )/ StockData[[#This Row],[open]]</f>
        <v>1.5886646629454746E-2</v>
      </c>
      <c r="N3452" s="27">
        <f>IF(StockData[[#This Row],[change%]] &gt; 0.02, 0.9, IF(StockData[[#This Row],[change%]] &lt; -0.02, -0.9, 0))</f>
        <v>0</v>
      </c>
      <c r="O3452" s="27" t="str">
        <f>IF(StockData[[#This Row],[sentiment score]] &gt; 0.5, "Positive", IF(StockData[[#This Row],[sentiment score]] &lt; -0.5, "Negative", "Neutral"))</f>
        <v>Neutral</v>
      </c>
    </row>
    <row r="3453" spans="1:15" x14ac:dyDescent="0.3">
      <c r="A3453" s="1">
        <v>40819</v>
      </c>
      <c r="B3453" s="2">
        <v>24.95</v>
      </c>
      <c r="C3453" s="2">
        <v>25</v>
      </c>
      <c r="D3453" s="2">
        <v>23.25</v>
      </c>
      <c r="E3453" s="2">
        <v>23.73</v>
      </c>
      <c r="F3453" s="2">
        <v>1023200</v>
      </c>
      <c r="G3453" s="27" t="str">
        <f>TEXT(StockData[[#This Row],[Date]],"dddd")</f>
        <v>Monday</v>
      </c>
      <c r="H3453" s="27" t="str">
        <f>TEXT(StockData[[#This Row],[Date]],"mmm yyyy")</f>
        <v>Oct 2011</v>
      </c>
      <c r="I3453" s="2">
        <f>StockData[[#This Row],[high]] - StockData[[#This Row],[low]]</f>
        <v>1.75</v>
      </c>
      <c r="J3453" s="27" t="str">
        <f>IF(StockData[[#This Row],[high]]=_xlfn.MAXIFS(StockData[high],StockData[Date],"&lt;="&amp;StockData[[#This Row],[Date]]),"New High","Repeat")</f>
        <v>Repeat</v>
      </c>
      <c r="K3453" s="27" t="str">
        <f>IF(StockData[[#This Row],[Spread]]&lt;5,"Low",IF(StockData[[#This Row],[Spread]]&lt;=15,"Medium","High"))</f>
        <v>Low</v>
      </c>
      <c r="L3453" s="27" t="str">
        <f>IF(StockData[[#This Row],[Spread]] &gt; AVERAGE(StockData[Spread]) * 1.2, "High", IF(StockData[[#This Row],[Spread]] &lt; AVERAGE(StockData[Spread]) * 0.8, "Low", "Medium"))</f>
        <v>Low</v>
      </c>
      <c r="M3453" s="13">
        <f>(StockData[[#This Row],[close]] - StockData[[#This Row],[open]] )/ StockData[[#This Row],[open]]</f>
        <v>-4.8897795591182319E-2</v>
      </c>
      <c r="N3453" s="27">
        <f>IF(StockData[[#This Row],[change%]] &gt; 0.02, 0.9, IF(StockData[[#This Row],[change%]] &lt; -0.02, -0.9, 0))</f>
        <v>-0.9</v>
      </c>
      <c r="O3453" s="27" t="str">
        <f>IF(StockData[[#This Row],[sentiment score]] &gt; 0.5, "Positive", IF(StockData[[#This Row],[sentiment score]] &lt; -0.5, "Negative", "Neutral"))</f>
        <v>Negative</v>
      </c>
    </row>
    <row r="3454" spans="1:15" x14ac:dyDescent="0.3">
      <c r="A3454" s="1">
        <v>40816</v>
      </c>
      <c r="B3454" s="2">
        <v>24.8</v>
      </c>
      <c r="C3454" s="2">
        <v>24.89</v>
      </c>
      <c r="D3454" s="2">
        <v>23.49</v>
      </c>
      <c r="E3454" s="2">
        <v>24.39</v>
      </c>
      <c r="F3454" s="2">
        <v>1336100</v>
      </c>
      <c r="G3454" s="27" t="str">
        <f>TEXT(StockData[[#This Row],[Date]],"dddd")</f>
        <v>Friday</v>
      </c>
      <c r="H3454" s="27" t="str">
        <f>TEXT(StockData[[#This Row],[Date]],"mmm yyyy")</f>
        <v>Sep 2011</v>
      </c>
      <c r="I3454" s="2">
        <f>StockData[[#This Row],[high]] - StockData[[#This Row],[low]]</f>
        <v>1.4000000000000021</v>
      </c>
      <c r="J3454" s="27" t="str">
        <f>IF(StockData[[#This Row],[high]]=_xlfn.MAXIFS(StockData[high],StockData[Date],"&lt;="&amp;StockData[[#This Row],[Date]]),"New High","Repeat")</f>
        <v>Repeat</v>
      </c>
      <c r="K3454" s="27" t="str">
        <f>IF(StockData[[#This Row],[Spread]]&lt;5,"Low",IF(StockData[[#This Row],[Spread]]&lt;=15,"Medium","High"))</f>
        <v>Low</v>
      </c>
      <c r="L3454" s="27" t="str">
        <f>IF(StockData[[#This Row],[Spread]] &gt; AVERAGE(StockData[Spread]) * 1.2, "High", IF(StockData[[#This Row],[Spread]] &lt; AVERAGE(StockData[Spread]) * 0.8, "Low", "Medium"))</f>
        <v>Low</v>
      </c>
      <c r="M3454" s="13">
        <f>(StockData[[#This Row],[close]] - StockData[[#This Row],[open]] )/ StockData[[#This Row],[open]]</f>
        <v>-1.6532258064516133E-2</v>
      </c>
      <c r="N3454" s="27">
        <f>IF(StockData[[#This Row],[change%]] &gt; 0.02, 0.9, IF(StockData[[#This Row],[change%]] &lt; -0.02, -0.9, 0))</f>
        <v>0</v>
      </c>
      <c r="O3454" s="27" t="str">
        <f>IF(StockData[[#This Row],[sentiment score]] &gt; 0.5, "Positive", IF(StockData[[#This Row],[sentiment score]] &lt; -0.5, "Negative", "Neutral"))</f>
        <v>Neutral</v>
      </c>
    </row>
    <row r="3455" spans="1:15" x14ac:dyDescent="0.3">
      <c r="A3455" s="1">
        <v>40815</v>
      </c>
      <c r="B3455" s="2">
        <v>25.72</v>
      </c>
      <c r="C3455" s="2">
        <v>25.82</v>
      </c>
      <c r="D3455" s="2">
        <v>23.55</v>
      </c>
      <c r="E3455" s="2">
        <v>24.12</v>
      </c>
      <c r="F3455" s="2">
        <v>929600</v>
      </c>
      <c r="G3455" s="27" t="str">
        <f>TEXT(StockData[[#This Row],[Date]],"dddd")</f>
        <v>Thursday</v>
      </c>
      <c r="H3455" s="27" t="str">
        <f>TEXT(StockData[[#This Row],[Date]],"mmm yyyy")</f>
        <v>Sep 2011</v>
      </c>
      <c r="I3455" s="2">
        <f>StockData[[#This Row],[high]] - StockData[[#This Row],[low]]</f>
        <v>2.2699999999999996</v>
      </c>
      <c r="J3455" s="27" t="str">
        <f>IF(StockData[[#This Row],[high]]=_xlfn.MAXIFS(StockData[high],StockData[Date],"&lt;="&amp;StockData[[#This Row],[Date]]),"New High","Repeat")</f>
        <v>Repeat</v>
      </c>
      <c r="K3455" s="27" t="str">
        <f>IF(StockData[[#This Row],[Spread]]&lt;5,"Low",IF(StockData[[#This Row],[Spread]]&lt;=15,"Medium","High"))</f>
        <v>Low</v>
      </c>
      <c r="L3455" s="27" t="str">
        <f>IF(StockData[[#This Row],[Spread]] &gt; AVERAGE(StockData[Spread]) * 1.2, "High", IF(StockData[[#This Row],[Spread]] &lt; AVERAGE(StockData[Spread]) * 0.8, "Low", "Medium"))</f>
        <v>Low</v>
      </c>
      <c r="M3455" s="13">
        <f>(StockData[[#This Row],[close]] - StockData[[#This Row],[open]] )/ StockData[[#This Row],[open]]</f>
        <v>-6.2208398133747976E-2</v>
      </c>
      <c r="N3455" s="27">
        <f>IF(StockData[[#This Row],[change%]] &gt; 0.02, 0.9, IF(StockData[[#This Row],[change%]] &lt; -0.02, -0.9, 0))</f>
        <v>-0.9</v>
      </c>
      <c r="O3455" s="27" t="str">
        <f>IF(StockData[[#This Row],[sentiment score]] &gt; 0.5, "Positive", IF(StockData[[#This Row],[sentiment score]] &lt; -0.5, "Negative", "Neutral"))</f>
        <v>Negative</v>
      </c>
    </row>
    <row r="3456" spans="1:15" x14ac:dyDescent="0.3">
      <c r="A3456" s="1">
        <v>40814</v>
      </c>
      <c r="B3456" s="2">
        <v>26</v>
      </c>
      <c r="C3456" s="2">
        <v>26.5</v>
      </c>
      <c r="D3456" s="2">
        <v>24.51</v>
      </c>
      <c r="E3456" s="2">
        <v>24.59</v>
      </c>
      <c r="F3456" s="2">
        <v>723300</v>
      </c>
      <c r="G3456" s="27" t="str">
        <f>TEXT(StockData[[#This Row],[Date]],"dddd")</f>
        <v>Wednesday</v>
      </c>
      <c r="H3456" s="27" t="str">
        <f>TEXT(StockData[[#This Row],[Date]],"mmm yyyy")</f>
        <v>Sep 2011</v>
      </c>
      <c r="I3456" s="2">
        <f>StockData[[#This Row],[high]] - StockData[[#This Row],[low]]</f>
        <v>1.9899999999999984</v>
      </c>
      <c r="J3456" s="27" t="str">
        <f>IF(StockData[[#This Row],[high]]=_xlfn.MAXIFS(StockData[high],StockData[Date],"&lt;="&amp;StockData[[#This Row],[Date]]),"New High","Repeat")</f>
        <v>Repeat</v>
      </c>
      <c r="K3456" s="27" t="str">
        <f>IF(StockData[[#This Row],[Spread]]&lt;5,"Low",IF(StockData[[#This Row],[Spread]]&lt;=15,"Medium","High"))</f>
        <v>Low</v>
      </c>
      <c r="L3456" s="27" t="str">
        <f>IF(StockData[[#This Row],[Spread]] &gt; AVERAGE(StockData[Spread]) * 1.2, "High", IF(StockData[[#This Row],[Spread]] &lt; AVERAGE(StockData[Spread]) * 0.8, "Low", "Medium"))</f>
        <v>Low</v>
      </c>
      <c r="M3456" s="13">
        <f>(StockData[[#This Row],[close]] - StockData[[#This Row],[open]] )/ StockData[[#This Row],[open]]</f>
        <v>-5.4230769230769235E-2</v>
      </c>
      <c r="N3456" s="27">
        <f>IF(StockData[[#This Row],[change%]] &gt; 0.02, 0.9, IF(StockData[[#This Row],[change%]] &lt; -0.02, -0.9, 0))</f>
        <v>-0.9</v>
      </c>
      <c r="O3456" s="27" t="str">
        <f>IF(StockData[[#This Row],[sentiment score]] &gt; 0.5, "Positive", IF(StockData[[#This Row],[sentiment score]] &lt; -0.5, "Negative", "Neutral"))</f>
        <v>Negative</v>
      </c>
    </row>
    <row r="3457" spans="1:15" x14ac:dyDescent="0.3">
      <c r="A3457" s="1">
        <v>40813</v>
      </c>
      <c r="B3457" s="2">
        <v>26</v>
      </c>
      <c r="C3457" s="2">
        <v>26.99</v>
      </c>
      <c r="D3457" s="2">
        <v>25.57</v>
      </c>
      <c r="E3457" s="2">
        <v>26.19</v>
      </c>
      <c r="F3457" s="2">
        <v>674500</v>
      </c>
      <c r="G3457" s="27" t="str">
        <f>TEXT(StockData[[#This Row],[Date]],"dddd")</f>
        <v>Tuesday</v>
      </c>
      <c r="H3457" s="27" t="str">
        <f>TEXT(StockData[[#This Row],[Date]],"mmm yyyy")</f>
        <v>Sep 2011</v>
      </c>
      <c r="I3457" s="2">
        <f>StockData[[#This Row],[high]] - StockData[[#This Row],[low]]</f>
        <v>1.4199999999999982</v>
      </c>
      <c r="J3457" s="27" t="str">
        <f>IF(StockData[[#This Row],[high]]=_xlfn.MAXIFS(StockData[high],StockData[Date],"&lt;="&amp;StockData[[#This Row],[Date]]),"New High","Repeat")</f>
        <v>Repeat</v>
      </c>
      <c r="K3457" s="27" t="str">
        <f>IF(StockData[[#This Row],[Spread]]&lt;5,"Low",IF(StockData[[#This Row],[Spread]]&lt;=15,"Medium","High"))</f>
        <v>Low</v>
      </c>
      <c r="L3457" s="27" t="str">
        <f>IF(StockData[[#This Row],[Spread]] &gt; AVERAGE(StockData[Spread]) * 1.2, "High", IF(StockData[[#This Row],[Spread]] &lt; AVERAGE(StockData[Spread]) * 0.8, "Low", "Medium"))</f>
        <v>Low</v>
      </c>
      <c r="M3457" s="13">
        <f>(StockData[[#This Row],[close]] - StockData[[#This Row],[open]] )/ StockData[[#This Row],[open]]</f>
        <v>7.307692307692357E-3</v>
      </c>
      <c r="N3457" s="27">
        <f>IF(StockData[[#This Row],[change%]] &gt; 0.02, 0.9, IF(StockData[[#This Row],[change%]] &lt; -0.02, -0.9, 0))</f>
        <v>0</v>
      </c>
      <c r="O3457" s="27" t="str">
        <f>IF(StockData[[#This Row],[sentiment score]] &gt; 0.5, "Positive", IF(StockData[[#This Row],[sentiment score]] &lt; -0.5, "Negative", "Neutral"))</f>
        <v>Neutral</v>
      </c>
    </row>
    <row r="3458" spans="1:15" x14ac:dyDescent="0.3">
      <c r="A3458" s="1">
        <v>40812</v>
      </c>
      <c r="B3458" s="2">
        <v>26.52</v>
      </c>
      <c r="C3458" s="2">
        <v>26.52</v>
      </c>
      <c r="D3458" s="2">
        <v>24.9</v>
      </c>
      <c r="E3458" s="2">
        <v>25.52</v>
      </c>
      <c r="F3458" s="2">
        <v>934800</v>
      </c>
      <c r="G3458" s="27" t="str">
        <f>TEXT(StockData[[#This Row],[Date]],"dddd")</f>
        <v>Monday</v>
      </c>
      <c r="H3458" s="27" t="str">
        <f>TEXT(StockData[[#This Row],[Date]],"mmm yyyy")</f>
        <v>Sep 2011</v>
      </c>
      <c r="I3458" s="2">
        <f>StockData[[#This Row],[high]] - StockData[[#This Row],[low]]</f>
        <v>1.620000000000001</v>
      </c>
      <c r="J3458" s="27" t="str">
        <f>IF(StockData[[#This Row],[high]]=_xlfn.MAXIFS(StockData[high],StockData[Date],"&lt;="&amp;StockData[[#This Row],[Date]]),"New High","Repeat")</f>
        <v>Repeat</v>
      </c>
      <c r="K3458" s="27" t="str">
        <f>IF(StockData[[#This Row],[Spread]]&lt;5,"Low",IF(StockData[[#This Row],[Spread]]&lt;=15,"Medium","High"))</f>
        <v>Low</v>
      </c>
      <c r="L3458" s="27" t="str">
        <f>IF(StockData[[#This Row],[Spread]] &gt; AVERAGE(StockData[Spread]) * 1.2, "High", IF(StockData[[#This Row],[Spread]] &lt; AVERAGE(StockData[Spread]) * 0.8, "Low", "Medium"))</f>
        <v>Low</v>
      </c>
      <c r="M3458" s="13">
        <f>(StockData[[#This Row],[close]] - StockData[[#This Row],[open]] )/ StockData[[#This Row],[open]]</f>
        <v>-3.7707390648567117E-2</v>
      </c>
      <c r="N3458" s="27">
        <f>IF(StockData[[#This Row],[change%]] &gt; 0.02, 0.9, IF(StockData[[#This Row],[change%]] &lt; -0.02, -0.9, 0))</f>
        <v>-0.9</v>
      </c>
      <c r="O3458" s="27" t="str">
        <f>IF(StockData[[#This Row],[sentiment score]] &gt; 0.5, "Positive", IF(StockData[[#This Row],[sentiment score]] &lt; -0.5, "Negative", "Neutral"))</f>
        <v>Negative</v>
      </c>
    </row>
    <row r="3459" spans="1:15" x14ac:dyDescent="0.3">
      <c r="A3459" s="1">
        <v>40809</v>
      </c>
      <c r="B3459" s="2">
        <v>25.49</v>
      </c>
      <c r="C3459" s="2">
        <v>26.62</v>
      </c>
      <c r="D3459" s="2">
        <v>25.35</v>
      </c>
      <c r="E3459" s="2">
        <v>26.38</v>
      </c>
      <c r="F3459" s="2">
        <v>1156400</v>
      </c>
      <c r="G3459" s="27" t="str">
        <f>TEXT(StockData[[#This Row],[Date]],"dddd")</f>
        <v>Friday</v>
      </c>
      <c r="H3459" s="27" t="str">
        <f>TEXT(StockData[[#This Row],[Date]],"mmm yyyy")</f>
        <v>Sep 2011</v>
      </c>
      <c r="I3459" s="2">
        <f>StockData[[#This Row],[high]] - StockData[[#This Row],[low]]</f>
        <v>1.2699999999999996</v>
      </c>
      <c r="J3459" s="27" t="str">
        <f>IF(StockData[[#This Row],[high]]=_xlfn.MAXIFS(StockData[high],StockData[Date],"&lt;="&amp;StockData[[#This Row],[Date]]),"New High","Repeat")</f>
        <v>Repeat</v>
      </c>
      <c r="K3459" s="27" t="str">
        <f>IF(StockData[[#This Row],[Spread]]&lt;5,"Low",IF(StockData[[#This Row],[Spread]]&lt;=15,"Medium","High"))</f>
        <v>Low</v>
      </c>
      <c r="L3459" s="27" t="str">
        <f>IF(StockData[[#This Row],[Spread]] &gt; AVERAGE(StockData[Spread]) * 1.2, "High", IF(StockData[[#This Row],[Spread]] &lt; AVERAGE(StockData[Spread]) * 0.8, "Low", "Medium"))</f>
        <v>Low</v>
      </c>
      <c r="M3459" s="13">
        <f>(StockData[[#This Row],[close]] - StockData[[#This Row],[open]] )/ StockData[[#This Row],[open]]</f>
        <v>3.4915653197332315E-2</v>
      </c>
      <c r="N3459" s="27">
        <f>IF(StockData[[#This Row],[change%]] &gt; 0.02, 0.9, IF(StockData[[#This Row],[change%]] &lt; -0.02, -0.9, 0))</f>
        <v>0.9</v>
      </c>
      <c r="O3459" s="27" t="str">
        <f>IF(StockData[[#This Row],[sentiment score]] &gt; 0.5, "Positive", IF(StockData[[#This Row],[sentiment score]] &lt; -0.5, "Negative", "Neutral"))</f>
        <v>Positive</v>
      </c>
    </row>
    <row r="3460" spans="1:15" x14ac:dyDescent="0.3">
      <c r="A3460" s="1">
        <v>40808</v>
      </c>
      <c r="B3460" s="2">
        <v>25.64</v>
      </c>
      <c r="C3460" s="2">
        <v>26.11</v>
      </c>
      <c r="D3460" s="2">
        <v>24.88</v>
      </c>
      <c r="E3460" s="2">
        <v>25.63</v>
      </c>
      <c r="F3460" s="2">
        <v>775800</v>
      </c>
      <c r="G3460" s="27" t="str">
        <f>TEXT(StockData[[#This Row],[Date]],"dddd")</f>
        <v>Thursday</v>
      </c>
      <c r="H3460" s="27" t="str">
        <f>TEXT(StockData[[#This Row],[Date]],"mmm yyyy")</f>
        <v>Sep 2011</v>
      </c>
      <c r="I3460" s="2">
        <f>StockData[[#This Row],[high]] - StockData[[#This Row],[low]]</f>
        <v>1.2300000000000004</v>
      </c>
      <c r="J3460" s="27" t="str">
        <f>IF(StockData[[#This Row],[high]]=_xlfn.MAXIFS(StockData[high],StockData[Date],"&lt;="&amp;StockData[[#This Row],[Date]]),"New High","Repeat")</f>
        <v>Repeat</v>
      </c>
      <c r="K3460" s="27" t="str">
        <f>IF(StockData[[#This Row],[Spread]]&lt;5,"Low",IF(StockData[[#This Row],[Spread]]&lt;=15,"Medium","High"))</f>
        <v>Low</v>
      </c>
      <c r="L3460" s="27" t="str">
        <f>IF(StockData[[#This Row],[Spread]] &gt; AVERAGE(StockData[Spread]) * 1.2, "High", IF(StockData[[#This Row],[Spread]] &lt; AVERAGE(StockData[Spread]) * 0.8, "Low", "Medium"))</f>
        <v>Low</v>
      </c>
      <c r="M3460" s="13">
        <f>(StockData[[#This Row],[close]] - StockData[[#This Row],[open]] )/ StockData[[#This Row],[open]]</f>
        <v>-3.9001560062408591E-4</v>
      </c>
      <c r="N3460" s="27">
        <f>IF(StockData[[#This Row],[change%]] &gt; 0.02, 0.9, IF(StockData[[#This Row],[change%]] &lt; -0.02, -0.9, 0))</f>
        <v>0</v>
      </c>
      <c r="O3460" s="27" t="str">
        <f>IF(StockData[[#This Row],[sentiment score]] &gt; 0.5, "Positive", IF(StockData[[#This Row],[sentiment score]] &lt; -0.5, "Negative", "Neutral"))</f>
        <v>Neutral</v>
      </c>
    </row>
    <row r="3461" spans="1:15" x14ac:dyDescent="0.3">
      <c r="A3461" s="1">
        <v>40807</v>
      </c>
      <c r="B3461" s="2">
        <v>25.95</v>
      </c>
      <c r="C3461" s="2">
        <v>26.95</v>
      </c>
      <c r="D3461" s="2">
        <v>25.7</v>
      </c>
      <c r="E3461" s="2">
        <v>25.85</v>
      </c>
      <c r="F3461" s="2">
        <v>987600</v>
      </c>
      <c r="G3461" s="27" t="str">
        <f>TEXT(StockData[[#This Row],[Date]],"dddd")</f>
        <v>Wednesday</v>
      </c>
      <c r="H3461" s="27" t="str">
        <f>TEXT(StockData[[#This Row],[Date]],"mmm yyyy")</f>
        <v>Sep 2011</v>
      </c>
      <c r="I3461" s="2">
        <f>StockData[[#This Row],[high]] - StockData[[#This Row],[low]]</f>
        <v>1.25</v>
      </c>
      <c r="J3461" s="27" t="str">
        <f>IF(StockData[[#This Row],[high]]=_xlfn.MAXIFS(StockData[high],StockData[Date],"&lt;="&amp;StockData[[#This Row],[Date]]),"New High","Repeat")</f>
        <v>Repeat</v>
      </c>
      <c r="K3461" s="27" t="str">
        <f>IF(StockData[[#This Row],[Spread]]&lt;5,"Low",IF(StockData[[#This Row],[Spread]]&lt;=15,"Medium","High"))</f>
        <v>Low</v>
      </c>
      <c r="L3461" s="27" t="str">
        <f>IF(StockData[[#This Row],[Spread]] &gt; AVERAGE(StockData[Spread]) * 1.2, "High", IF(StockData[[#This Row],[Spread]] &lt; AVERAGE(StockData[Spread]) * 0.8, "Low", "Medium"))</f>
        <v>Low</v>
      </c>
      <c r="M3461" s="13">
        <f>(StockData[[#This Row],[close]] - StockData[[#This Row],[open]] )/ StockData[[#This Row],[open]]</f>
        <v>-3.8535645472060837E-3</v>
      </c>
      <c r="N3461" s="27">
        <f>IF(StockData[[#This Row],[change%]] &gt; 0.02, 0.9, IF(StockData[[#This Row],[change%]] &lt; -0.02, -0.9, 0))</f>
        <v>0</v>
      </c>
      <c r="O3461" s="27" t="str">
        <f>IF(StockData[[#This Row],[sentiment score]] &gt; 0.5, "Positive", IF(StockData[[#This Row],[sentiment score]] &lt; -0.5, "Negative", "Neutral"))</f>
        <v>Neutral</v>
      </c>
    </row>
    <row r="3462" spans="1:15" x14ac:dyDescent="0.3">
      <c r="A3462" s="1">
        <v>40806</v>
      </c>
      <c r="B3462" s="2">
        <v>25.98</v>
      </c>
      <c r="C3462" s="2">
        <v>26.6</v>
      </c>
      <c r="D3462" s="2">
        <v>25.67</v>
      </c>
      <c r="E3462" s="2">
        <v>26.01</v>
      </c>
      <c r="F3462" s="2">
        <v>1180400</v>
      </c>
      <c r="G3462" s="27" t="str">
        <f>TEXT(StockData[[#This Row],[Date]],"dddd")</f>
        <v>Tuesday</v>
      </c>
      <c r="H3462" s="27" t="str">
        <f>TEXT(StockData[[#This Row],[Date]],"mmm yyyy")</f>
        <v>Sep 2011</v>
      </c>
      <c r="I3462" s="2">
        <f>StockData[[#This Row],[high]] - StockData[[#This Row],[low]]</f>
        <v>0.92999999999999972</v>
      </c>
      <c r="J3462" s="27" t="str">
        <f>IF(StockData[[#This Row],[high]]=_xlfn.MAXIFS(StockData[high],StockData[Date],"&lt;="&amp;StockData[[#This Row],[Date]]),"New High","Repeat")</f>
        <v>Repeat</v>
      </c>
      <c r="K3462" s="27" t="str">
        <f>IF(StockData[[#This Row],[Spread]]&lt;5,"Low",IF(StockData[[#This Row],[Spread]]&lt;=15,"Medium","High"))</f>
        <v>Low</v>
      </c>
      <c r="L3462" s="27" t="str">
        <f>IF(StockData[[#This Row],[Spread]] &gt; AVERAGE(StockData[Spread]) * 1.2, "High", IF(StockData[[#This Row],[Spread]] &lt; AVERAGE(StockData[Spread]) * 0.8, "Low", "Medium"))</f>
        <v>Low</v>
      </c>
      <c r="M3462" s="13">
        <f>(StockData[[#This Row],[close]] - StockData[[#This Row],[open]] )/ StockData[[#This Row],[open]]</f>
        <v>1.1547344110854941E-3</v>
      </c>
      <c r="N3462" s="27">
        <f>IF(StockData[[#This Row],[change%]] &gt; 0.02, 0.9, IF(StockData[[#This Row],[change%]] &lt; -0.02, -0.9, 0))</f>
        <v>0</v>
      </c>
      <c r="O3462" s="27" t="str">
        <f>IF(StockData[[#This Row],[sentiment score]] &gt; 0.5, "Positive", IF(StockData[[#This Row],[sentiment score]] &lt; -0.5, "Negative", "Neutral"))</f>
        <v>Neutral</v>
      </c>
    </row>
    <row r="3463" spans="1:15" x14ac:dyDescent="0.3">
      <c r="A3463" s="1">
        <v>40805</v>
      </c>
      <c r="B3463" s="2">
        <v>24.95</v>
      </c>
      <c r="C3463" s="2">
        <v>25.81</v>
      </c>
      <c r="D3463" s="2">
        <v>23.82</v>
      </c>
      <c r="E3463" s="2">
        <v>25.77</v>
      </c>
      <c r="F3463" s="2">
        <v>1157400</v>
      </c>
      <c r="G3463" s="27" t="str">
        <f>TEXT(StockData[[#This Row],[Date]],"dddd")</f>
        <v>Monday</v>
      </c>
      <c r="H3463" s="27" t="str">
        <f>TEXT(StockData[[#This Row],[Date]],"mmm yyyy")</f>
        <v>Sep 2011</v>
      </c>
      <c r="I3463" s="2">
        <f>StockData[[#This Row],[high]] - StockData[[#This Row],[low]]</f>
        <v>1.9899999999999984</v>
      </c>
      <c r="J3463" s="27" t="str">
        <f>IF(StockData[[#This Row],[high]]=_xlfn.MAXIFS(StockData[high],StockData[Date],"&lt;="&amp;StockData[[#This Row],[Date]]),"New High","Repeat")</f>
        <v>Repeat</v>
      </c>
      <c r="K3463" s="27" t="str">
        <f>IF(StockData[[#This Row],[Spread]]&lt;5,"Low",IF(StockData[[#This Row],[Spread]]&lt;=15,"Medium","High"))</f>
        <v>Low</v>
      </c>
      <c r="L3463" s="27" t="str">
        <f>IF(StockData[[#This Row],[Spread]] &gt; AVERAGE(StockData[Spread]) * 1.2, "High", IF(StockData[[#This Row],[Spread]] &lt; AVERAGE(StockData[Spread]) * 0.8, "Low", "Medium"))</f>
        <v>Low</v>
      </c>
      <c r="M3463" s="13">
        <f>(StockData[[#This Row],[close]] - StockData[[#This Row],[open]] )/ StockData[[#This Row],[open]]</f>
        <v>3.2865731462925867E-2</v>
      </c>
      <c r="N3463" s="27">
        <f>IF(StockData[[#This Row],[change%]] &gt; 0.02, 0.9, IF(StockData[[#This Row],[change%]] &lt; -0.02, -0.9, 0))</f>
        <v>0.9</v>
      </c>
      <c r="O3463" s="27" t="str">
        <f>IF(StockData[[#This Row],[sentiment score]] &gt; 0.5, "Positive", IF(StockData[[#This Row],[sentiment score]] &lt; -0.5, "Negative", "Neutral"))</f>
        <v>Positive</v>
      </c>
    </row>
    <row r="3464" spans="1:15" x14ac:dyDescent="0.3">
      <c r="A3464" s="1">
        <v>40802</v>
      </c>
      <c r="B3464" s="2">
        <v>24.78</v>
      </c>
      <c r="C3464" s="2">
        <v>25.84</v>
      </c>
      <c r="D3464" s="2">
        <v>24.49</v>
      </c>
      <c r="E3464" s="2">
        <v>25.8</v>
      </c>
      <c r="F3464" s="2">
        <v>1417100</v>
      </c>
      <c r="G3464" s="27" t="str">
        <f>TEXT(StockData[[#This Row],[Date]],"dddd")</f>
        <v>Friday</v>
      </c>
      <c r="H3464" s="27" t="str">
        <f>TEXT(StockData[[#This Row],[Date]],"mmm yyyy")</f>
        <v>Sep 2011</v>
      </c>
      <c r="I3464" s="2">
        <f>StockData[[#This Row],[high]] - StockData[[#This Row],[low]]</f>
        <v>1.3500000000000014</v>
      </c>
      <c r="J3464" s="27" t="str">
        <f>IF(StockData[[#This Row],[high]]=_xlfn.MAXIFS(StockData[high],StockData[Date],"&lt;="&amp;StockData[[#This Row],[Date]]),"New High","Repeat")</f>
        <v>Repeat</v>
      </c>
      <c r="K3464" s="27" t="str">
        <f>IF(StockData[[#This Row],[Spread]]&lt;5,"Low",IF(StockData[[#This Row],[Spread]]&lt;=15,"Medium","High"))</f>
        <v>Low</v>
      </c>
      <c r="L3464" s="27" t="str">
        <f>IF(StockData[[#This Row],[Spread]] &gt; AVERAGE(StockData[Spread]) * 1.2, "High", IF(StockData[[#This Row],[Spread]] &lt; AVERAGE(StockData[Spread]) * 0.8, "Low", "Medium"))</f>
        <v>Low</v>
      </c>
      <c r="M3464" s="13">
        <f>(StockData[[#This Row],[close]] - StockData[[#This Row],[open]] )/ StockData[[#This Row],[open]]</f>
        <v>4.1162227602905548E-2</v>
      </c>
      <c r="N3464" s="27">
        <f>IF(StockData[[#This Row],[change%]] &gt; 0.02, 0.9, IF(StockData[[#This Row],[change%]] &lt; -0.02, -0.9, 0))</f>
        <v>0.9</v>
      </c>
      <c r="O3464" s="27" t="str">
        <f>IF(StockData[[#This Row],[sentiment score]] &gt; 0.5, "Positive", IF(StockData[[#This Row],[sentiment score]] &lt; -0.5, "Negative", "Neutral"))</f>
        <v>Positive</v>
      </c>
    </row>
    <row r="3465" spans="1:15" x14ac:dyDescent="0.3">
      <c r="A3465" s="1">
        <v>40801</v>
      </c>
      <c r="B3465" s="2">
        <v>24.58</v>
      </c>
      <c r="C3465" s="2">
        <v>24.93</v>
      </c>
      <c r="D3465" s="2">
        <v>24.33</v>
      </c>
      <c r="E3465" s="2">
        <v>24.82</v>
      </c>
      <c r="F3465" s="2">
        <v>562600</v>
      </c>
      <c r="G3465" s="27" t="str">
        <f>TEXT(StockData[[#This Row],[Date]],"dddd")</f>
        <v>Thursday</v>
      </c>
      <c r="H3465" s="27" t="str">
        <f>TEXT(StockData[[#This Row],[Date]],"mmm yyyy")</f>
        <v>Sep 2011</v>
      </c>
      <c r="I3465" s="2">
        <f>StockData[[#This Row],[high]] - StockData[[#This Row],[low]]</f>
        <v>0.60000000000000142</v>
      </c>
      <c r="J3465" s="27" t="str">
        <f>IF(StockData[[#This Row],[high]]=_xlfn.MAXIFS(StockData[high],StockData[Date],"&lt;="&amp;StockData[[#This Row],[Date]]),"New High","Repeat")</f>
        <v>Repeat</v>
      </c>
      <c r="K3465" s="27" t="str">
        <f>IF(StockData[[#This Row],[Spread]]&lt;5,"Low",IF(StockData[[#This Row],[Spread]]&lt;=15,"Medium","High"))</f>
        <v>Low</v>
      </c>
      <c r="L3465" s="27" t="str">
        <f>IF(StockData[[#This Row],[Spread]] &gt; AVERAGE(StockData[Spread]) * 1.2, "High", IF(StockData[[#This Row],[Spread]] &lt; AVERAGE(StockData[Spread]) * 0.8, "Low", "Medium"))</f>
        <v>Low</v>
      </c>
      <c r="M3465" s="13">
        <f>(StockData[[#This Row],[close]] - StockData[[#This Row],[open]] )/ StockData[[#This Row],[open]]</f>
        <v>9.7640358014646871E-3</v>
      </c>
      <c r="N3465" s="27">
        <f>IF(StockData[[#This Row],[change%]] &gt; 0.02, 0.9, IF(StockData[[#This Row],[change%]] &lt; -0.02, -0.9, 0))</f>
        <v>0</v>
      </c>
      <c r="O3465" s="27" t="str">
        <f>IF(StockData[[#This Row],[sentiment score]] &gt; 0.5, "Positive", IF(StockData[[#This Row],[sentiment score]] &lt; -0.5, "Negative", "Neutral"))</f>
        <v>Neutral</v>
      </c>
    </row>
    <row r="3466" spans="1:15" x14ac:dyDescent="0.3">
      <c r="A3466" s="1">
        <v>40800</v>
      </c>
      <c r="B3466" s="2">
        <v>24.25</v>
      </c>
      <c r="C3466" s="2">
        <v>24.84</v>
      </c>
      <c r="D3466" s="2">
        <v>23.79</v>
      </c>
      <c r="E3466" s="2">
        <v>24.34</v>
      </c>
      <c r="F3466" s="2">
        <v>830800</v>
      </c>
      <c r="G3466" s="27" t="str">
        <f>TEXT(StockData[[#This Row],[Date]],"dddd")</f>
        <v>Wednesday</v>
      </c>
      <c r="H3466" s="27" t="str">
        <f>TEXT(StockData[[#This Row],[Date]],"mmm yyyy")</f>
        <v>Sep 2011</v>
      </c>
      <c r="I3466" s="2">
        <f>StockData[[#This Row],[high]] - StockData[[#This Row],[low]]</f>
        <v>1.0500000000000007</v>
      </c>
      <c r="J3466" s="27" t="str">
        <f>IF(StockData[[#This Row],[high]]=_xlfn.MAXIFS(StockData[high],StockData[Date],"&lt;="&amp;StockData[[#This Row],[Date]]),"New High","Repeat")</f>
        <v>Repeat</v>
      </c>
      <c r="K3466" s="27" t="str">
        <f>IF(StockData[[#This Row],[Spread]]&lt;5,"Low",IF(StockData[[#This Row],[Spread]]&lt;=15,"Medium","High"))</f>
        <v>Low</v>
      </c>
      <c r="L3466" s="27" t="str">
        <f>IF(StockData[[#This Row],[Spread]] &gt; AVERAGE(StockData[Spread]) * 1.2, "High", IF(StockData[[#This Row],[Spread]] &lt; AVERAGE(StockData[Spread]) * 0.8, "Low", "Medium"))</f>
        <v>Low</v>
      </c>
      <c r="M3466" s="13">
        <f>(StockData[[#This Row],[close]] - StockData[[#This Row],[open]] )/ StockData[[#This Row],[open]]</f>
        <v>3.7113402061855613E-3</v>
      </c>
      <c r="N3466" s="27">
        <f>IF(StockData[[#This Row],[change%]] &gt; 0.02, 0.9, IF(StockData[[#This Row],[change%]] &lt; -0.02, -0.9, 0))</f>
        <v>0</v>
      </c>
      <c r="O3466" s="27" t="str">
        <f>IF(StockData[[#This Row],[sentiment score]] &gt; 0.5, "Positive", IF(StockData[[#This Row],[sentiment score]] &lt; -0.5, "Negative", "Neutral"))</f>
        <v>Neutral</v>
      </c>
    </row>
    <row r="3467" spans="1:15" x14ac:dyDescent="0.3">
      <c r="A3467" s="1">
        <v>40799</v>
      </c>
      <c r="B3467" s="2">
        <v>23.01</v>
      </c>
      <c r="C3467" s="2">
        <v>24.1</v>
      </c>
      <c r="D3467" s="2">
        <v>22.75</v>
      </c>
      <c r="E3467" s="2">
        <v>24.08</v>
      </c>
      <c r="F3467" s="2">
        <v>726500</v>
      </c>
      <c r="G3467" s="27" t="str">
        <f>TEXT(StockData[[#This Row],[Date]],"dddd")</f>
        <v>Tuesday</v>
      </c>
      <c r="H3467" s="27" t="str">
        <f>TEXT(StockData[[#This Row],[Date]],"mmm yyyy")</f>
        <v>Sep 2011</v>
      </c>
      <c r="I3467" s="2">
        <f>StockData[[#This Row],[high]] - StockData[[#This Row],[low]]</f>
        <v>1.3500000000000014</v>
      </c>
      <c r="J3467" s="27" t="str">
        <f>IF(StockData[[#This Row],[high]]=_xlfn.MAXIFS(StockData[high],StockData[Date],"&lt;="&amp;StockData[[#This Row],[Date]]),"New High","Repeat")</f>
        <v>Repeat</v>
      </c>
      <c r="K3467" s="27" t="str">
        <f>IF(StockData[[#This Row],[Spread]]&lt;5,"Low",IF(StockData[[#This Row],[Spread]]&lt;=15,"Medium","High"))</f>
        <v>Low</v>
      </c>
      <c r="L3467" s="27" t="str">
        <f>IF(StockData[[#This Row],[Spread]] &gt; AVERAGE(StockData[Spread]) * 1.2, "High", IF(StockData[[#This Row],[Spread]] &lt; AVERAGE(StockData[Spread]) * 0.8, "Low", "Medium"))</f>
        <v>Low</v>
      </c>
      <c r="M3467" s="13">
        <f>(StockData[[#This Row],[close]] - StockData[[#This Row],[open]] )/ StockData[[#This Row],[open]]</f>
        <v>4.6501521077792117E-2</v>
      </c>
      <c r="N3467" s="27">
        <f>IF(StockData[[#This Row],[change%]] &gt; 0.02, 0.9, IF(StockData[[#This Row],[change%]] &lt; -0.02, -0.9, 0))</f>
        <v>0.9</v>
      </c>
      <c r="O3467" s="27" t="str">
        <f>IF(StockData[[#This Row],[sentiment score]] &gt; 0.5, "Positive", IF(StockData[[#This Row],[sentiment score]] &lt; -0.5, "Negative", "Neutral"))</f>
        <v>Positive</v>
      </c>
    </row>
    <row r="3468" spans="1:15" x14ac:dyDescent="0.3">
      <c r="A3468" s="1">
        <v>40798</v>
      </c>
      <c r="B3468" s="2">
        <v>22.734999999999999</v>
      </c>
      <c r="C3468" s="2">
        <v>23.31</v>
      </c>
      <c r="D3468" s="2">
        <v>22.45</v>
      </c>
      <c r="E3468" s="2">
        <v>22.88</v>
      </c>
      <c r="F3468" s="2">
        <v>566600</v>
      </c>
      <c r="G3468" s="27" t="str">
        <f>TEXT(StockData[[#This Row],[Date]],"dddd")</f>
        <v>Monday</v>
      </c>
      <c r="H3468" s="27" t="str">
        <f>TEXT(StockData[[#This Row],[Date]],"mmm yyyy")</f>
        <v>Sep 2011</v>
      </c>
      <c r="I3468" s="2">
        <f>StockData[[#This Row],[high]] - StockData[[#This Row],[low]]</f>
        <v>0.85999999999999943</v>
      </c>
      <c r="J3468" s="27" t="str">
        <f>IF(StockData[[#This Row],[high]]=_xlfn.MAXIFS(StockData[high],StockData[Date],"&lt;="&amp;StockData[[#This Row],[Date]]),"New High","Repeat")</f>
        <v>Repeat</v>
      </c>
      <c r="K3468" s="27" t="str">
        <f>IF(StockData[[#This Row],[Spread]]&lt;5,"Low",IF(StockData[[#This Row],[Spread]]&lt;=15,"Medium","High"))</f>
        <v>Low</v>
      </c>
      <c r="L3468" s="27" t="str">
        <f>IF(StockData[[#This Row],[Spread]] &gt; AVERAGE(StockData[Spread]) * 1.2, "High", IF(StockData[[#This Row],[Spread]] &lt; AVERAGE(StockData[Spread]) * 0.8, "Low", "Medium"))</f>
        <v>Low</v>
      </c>
      <c r="M3468" s="13">
        <f>(StockData[[#This Row],[close]] - StockData[[#This Row],[open]] )/ StockData[[#This Row],[open]]</f>
        <v>6.3778315372773073E-3</v>
      </c>
      <c r="N3468" s="27">
        <f>IF(StockData[[#This Row],[change%]] &gt; 0.02, 0.9, IF(StockData[[#This Row],[change%]] &lt; -0.02, -0.9, 0))</f>
        <v>0</v>
      </c>
      <c r="O3468" s="27" t="str">
        <f>IF(StockData[[#This Row],[sentiment score]] &gt; 0.5, "Positive", IF(StockData[[#This Row],[sentiment score]] &lt; -0.5, "Negative", "Neutral"))</f>
        <v>Neutral</v>
      </c>
    </row>
    <row r="3469" spans="1:15" x14ac:dyDescent="0.3">
      <c r="A3469" s="1">
        <v>40795</v>
      </c>
      <c r="B3469" s="2">
        <v>23.37</v>
      </c>
      <c r="C3469" s="2">
        <v>23.57</v>
      </c>
      <c r="D3469" s="2">
        <v>22.55</v>
      </c>
      <c r="E3469" s="2">
        <v>22.97</v>
      </c>
      <c r="F3469" s="2">
        <v>669300</v>
      </c>
      <c r="G3469" s="27" t="str">
        <f>TEXT(StockData[[#This Row],[Date]],"dddd")</f>
        <v>Friday</v>
      </c>
      <c r="H3469" s="27" t="str">
        <f>TEXT(StockData[[#This Row],[Date]],"mmm yyyy")</f>
        <v>Sep 2011</v>
      </c>
      <c r="I3469" s="2">
        <f>StockData[[#This Row],[high]] - StockData[[#This Row],[low]]</f>
        <v>1.0199999999999996</v>
      </c>
      <c r="J3469" s="27" t="str">
        <f>IF(StockData[[#This Row],[high]]=_xlfn.MAXIFS(StockData[high],StockData[Date],"&lt;="&amp;StockData[[#This Row],[Date]]),"New High","Repeat")</f>
        <v>Repeat</v>
      </c>
      <c r="K3469" s="27" t="str">
        <f>IF(StockData[[#This Row],[Spread]]&lt;5,"Low",IF(StockData[[#This Row],[Spread]]&lt;=15,"Medium","High"))</f>
        <v>Low</v>
      </c>
      <c r="L3469" s="27" t="str">
        <f>IF(StockData[[#This Row],[Spread]] &gt; AVERAGE(StockData[Spread]) * 1.2, "High", IF(StockData[[#This Row],[Spread]] &lt; AVERAGE(StockData[Spread]) * 0.8, "Low", "Medium"))</f>
        <v>Low</v>
      </c>
      <c r="M3469" s="13">
        <f>(StockData[[#This Row],[close]] - StockData[[#This Row],[open]] )/ StockData[[#This Row],[open]]</f>
        <v>-1.7115960633290635E-2</v>
      </c>
      <c r="N3469" s="27">
        <f>IF(StockData[[#This Row],[change%]] &gt; 0.02, 0.9, IF(StockData[[#This Row],[change%]] &lt; -0.02, -0.9, 0))</f>
        <v>0</v>
      </c>
      <c r="O3469" s="27" t="str">
        <f>IF(StockData[[#This Row],[sentiment score]] &gt; 0.5, "Positive", IF(StockData[[#This Row],[sentiment score]] &lt; -0.5, "Negative", "Neutral"))</f>
        <v>Neutral</v>
      </c>
    </row>
    <row r="3470" spans="1:15" x14ac:dyDescent="0.3">
      <c r="A3470" s="1">
        <v>40794</v>
      </c>
      <c r="B3470" s="2">
        <v>23.58</v>
      </c>
      <c r="C3470" s="2">
        <v>24.03</v>
      </c>
      <c r="D3470" s="2">
        <v>23.28</v>
      </c>
      <c r="E3470" s="2">
        <v>23.61</v>
      </c>
      <c r="F3470" s="2">
        <v>505700</v>
      </c>
      <c r="G3470" s="27" t="str">
        <f>TEXT(StockData[[#This Row],[Date]],"dddd")</f>
        <v>Thursday</v>
      </c>
      <c r="H3470" s="27" t="str">
        <f>TEXT(StockData[[#This Row],[Date]],"mmm yyyy")</f>
        <v>Sep 2011</v>
      </c>
      <c r="I3470" s="2">
        <f>StockData[[#This Row],[high]] - StockData[[#This Row],[low]]</f>
        <v>0.75</v>
      </c>
      <c r="J3470" s="27" t="str">
        <f>IF(StockData[[#This Row],[high]]=_xlfn.MAXIFS(StockData[high],StockData[Date],"&lt;="&amp;StockData[[#This Row],[Date]]),"New High","Repeat")</f>
        <v>Repeat</v>
      </c>
      <c r="K3470" s="27" t="str">
        <f>IF(StockData[[#This Row],[Spread]]&lt;5,"Low",IF(StockData[[#This Row],[Spread]]&lt;=15,"Medium","High"))</f>
        <v>Low</v>
      </c>
      <c r="L3470" s="27" t="str">
        <f>IF(StockData[[#This Row],[Spread]] &gt; AVERAGE(StockData[Spread]) * 1.2, "High", IF(StockData[[#This Row],[Spread]] &lt; AVERAGE(StockData[Spread]) * 0.8, "Low", "Medium"))</f>
        <v>Low</v>
      </c>
      <c r="M3470" s="13">
        <f>(StockData[[#This Row],[close]] - StockData[[#This Row],[open]] )/ StockData[[#This Row],[open]]</f>
        <v>1.2722646310433052E-3</v>
      </c>
      <c r="N3470" s="27">
        <f>IF(StockData[[#This Row],[change%]] &gt; 0.02, 0.9, IF(StockData[[#This Row],[change%]] &lt; -0.02, -0.9, 0))</f>
        <v>0</v>
      </c>
      <c r="O3470" s="27" t="str">
        <f>IF(StockData[[#This Row],[sentiment score]] &gt; 0.5, "Positive", IF(StockData[[#This Row],[sentiment score]] &lt; -0.5, "Negative", "Neutral"))</f>
        <v>Neutral</v>
      </c>
    </row>
    <row r="3471" spans="1:15" x14ac:dyDescent="0.3">
      <c r="A3471" s="1">
        <v>40793</v>
      </c>
      <c r="B3471" s="2">
        <v>23.39</v>
      </c>
      <c r="C3471" s="2">
        <v>24</v>
      </c>
      <c r="D3471" s="2">
        <v>23.28</v>
      </c>
      <c r="E3471" s="2">
        <v>23.84</v>
      </c>
      <c r="F3471" s="2">
        <v>459200</v>
      </c>
      <c r="G3471" s="27" t="str">
        <f>TEXT(StockData[[#This Row],[Date]],"dddd")</f>
        <v>Wednesday</v>
      </c>
      <c r="H3471" s="27" t="str">
        <f>TEXT(StockData[[#This Row],[Date]],"mmm yyyy")</f>
        <v>Sep 2011</v>
      </c>
      <c r="I3471" s="2">
        <f>StockData[[#This Row],[high]] - StockData[[#This Row],[low]]</f>
        <v>0.71999999999999886</v>
      </c>
      <c r="J3471" s="27" t="str">
        <f>IF(StockData[[#This Row],[high]]=_xlfn.MAXIFS(StockData[high],StockData[Date],"&lt;="&amp;StockData[[#This Row],[Date]]),"New High","Repeat")</f>
        <v>Repeat</v>
      </c>
      <c r="K3471" s="27" t="str">
        <f>IF(StockData[[#This Row],[Spread]]&lt;5,"Low",IF(StockData[[#This Row],[Spread]]&lt;=15,"Medium","High"))</f>
        <v>Low</v>
      </c>
      <c r="L3471" s="27" t="str">
        <f>IF(StockData[[#This Row],[Spread]] &gt; AVERAGE(StockData[Spread]) * 1.2, "High", IF(StockData[[#This Row],[Spread]] &lt; AVERAGE(StockData[Spread]) * 0.8, "Low", "Medium"))</f>
        <v>Low</v>
      </c>
      <c r="M3471" s="13">
        <f>(StockData[[#This Row],[close]] - StockData[[#This Row],[open]] )/ StockData[[#This Row],[open]]</f>
        <v>1.923899102180416E-2</v>
      </c>
      <c r="N3471" s="27">
        <f>IF(StockData[[#This Row],[change%]] &gt; 0.02, 0.9, IF(StockData[[#This Row],[change%]] &lt; -0.02, -0.9, 0))</f>
        <v>0</v>
      </c>
      <c r="O3471" s="27" t="str">
        <f>IF(StockData[[#This Row],[sentiment score]] &gt; 0.5, "Positive", IF(StockData[[#This Row],[sentiment score]] &lt; -0.5, "Negative", "Neutral"))</f>
        <v>Neutral</v>
      </c>
    </row>
    <row r="3472" spans="1:15" x14ac:dyDescent="0.3">
      <c r="A3472" s="1">
        <v>40792</v>
      </c>
      <c r="B3472" s="2">
        <v>22.5</v>
      </c>
      <c r="C3472" s="2">
        <v>23.2</v>
      </c>
      <c r="D3472" s="2">
        <v>22.29</v>
      </c>
      <c r="E3472" s="2">
        <v>22.94</v>
      </c>
      <c r="F3472" s="2">
        <v>809800</v>
      </c>
      <c r="G3472" s="27" t="str">
        <f>TEXT(StockData[[#This Row],[Date]],"dddd")</f>
        <v>Tuesday</v>
      </c>
      <c r="H3472" s="27" t="str">
        <f>TEXT(StockData[[#This Row],[Date]],"mmm yyyy")</f>
        <v>Sep 2011</v>
      </c>
      <c r="I3472" s="2">
        <f>StockData[[#This Row],[high]] - StockData[[#This Row],[low]]</f>
        <v>0.91000000000000014</v>
      </c>
      <c r="J3472" s="27" t="str">
        <f>IF(StockData[[#This Row],[high]]=_xlfn.MAXIFS(StockData[high],StockData[Date],"&lt;="&amp;StockData[[#This Row],[Date]]),"New High","Repeat")</f>
        <v>Repeat</v>
      </c>
      <c r="K3472" s="27" t="str">
        <f>IF(StockData[[#This Row],[Spread]]&lt;5,"Low",IF(StockData[[#This Row],[Spread]]&lt;=15,"Medium","High"))</f>
        <v>Low</v>
      </c>
      <c r="L3472" s="27" t="str">
        <f>IF(StockData[[#This Row],[Spread]] &gt; AVERAGE(StockData[Spread]) * 1.2, "High", IF(StockData[[#This Row],[Spread]] &lt; AVERAGE(StockData[Spread]) * 0.8, "Low", "Medium"))</f>
        <v>Low</v>
      </c>
      <c r="M3472" s="13">
        <f>(StockData[[#This Row],[close]] - StockData[[#This Row],[open]] )/ StockData[[#This Row],[open]]</f>
        <v>1.9555555555555611E-2</v>
      </c>
      <c r="N3472" s="27">
        <f>IF(StockData[[#This Row],[change%]] &gt; 0.02, 0.9, IF(StockData[[#This Row],[change%]] &lt; -0.02, -0.9, 0))</f>
        <v>0</v>
      </c>
      <c r="O3472" s="27" t="str">
        <f>IF(StockData[[#This Row],[sentiment score]] &gt; 0.5, "Positive", IF(StockData[[#This Row],[sentiment score]] &lt; -0.5, "Negative", "Neutral"))</f>
        <v>Neutral</v>
      </c>
    </row>
    <row r="3473" spans="1:15" x14ac:dyDescent="0.3">
      <c r="A3473" s="1">
        <v>40788</v>
      </c>
      <c r="B3473" s="2">
        <v>23.66</v>
      </c>
      <c r="C3473" s="2">
        <v>23.99</v>
      </c>
      <c r="D3473" s="2">
        <v>22.68</v>
      </c>
      <c r="E3473" s="2">
        <v>23.07</v>
      </c>
      <c r="F3473" s="2">
        <v>769900</v>
      </c>
      <c r="G3473" s="27" t="str">
        <f>TEXT(StockData[[#This Row],[Date]],"dddd")</f>
        <v>Friday</v>
      </c>
      <c r="H3473" s="27" t="str">
        <f>TEXT(StockData[[#This Row],[Date]],"mmm yyyy")</f>
        <v>Sep 2011</v>
      </c>
      <c r="I3473" s="2">
        <f>StockData[[#This Row],[high]] - StockData[[#This Row],[low]]</f>
        <v>1.3099999999999987</v>
      </c>
      <c r="J3473" s="27" t="str">
        <f>IF(StockData[[#This Row],[high]]=_xlfn.MAXIFS(StockData[high],StockData[Date],"&lt;="&amp;StockData[[#This Row],[Date]]),"New High","Repeat")</f>
        <v>Repeat</v>
      </c>
      <c r="K3473" s="27" t="str">
        <f>IF(StockData[[#This Row],[Spread]]&lt;5,"Low",IF(StockData[[#This Row],[Spread]]&lt;=15,"Medium","High"))</f>
        <v>Low</v>
      </c>
      <c r="L3473" s="27" t="str">
        <f>IF(StockData[[#This Row],[Spread]] &gt; AVERAGE(StockData[Spread]) * 1.2, "High", IF(StockData[[#This Row],[Spread]] &lt; AVERAGE(StockData[Spread]) * 0.8, "Low", "Medium"))</f>
        <v>Low</v>
      </c>
      <c r="M3473" s="13">
        <f>(StockData[[#This Row],[close]] - StockData[[#This Row],[open]] )/ StockData[[#This Row],[open]]</f>
        <v>-2.4936601859678775E-2</v>
      </c>
      <c r="N3473" s="27">
        <f>IF(StockData[[#This Row],[change%]] &gt; 0.02, 0.9, IF(StockData[[#This Row],[change%]] &lt; -0.02, -0.9, 0))</f>
        <v>-0.9</v>
      </c>
      <c r="O3473" s="27" t="str">
        <f>IF(StockData[[#This Row],[sentiment score]] &gt; 0.5, "Positive", IF(StockData[[#This Row],[sentiment score]] &lt; -0.5, "Negative", "Neutral"))</f>
        <v>Negative</v>
      </c>
    </row>
    <row r="3474" spans="1:15" x14ac:dyDescent="0.3">
      <c r="A3474" s="1">
        <v>40787</v>
      </c>
      <c r="B3474" s="2">
        <v>24.66</v>
      </c>
      <c r="C3474" s="2">
        <v>24.87</v>
      </c>
      <c r="D3474" s="2">
        <v>23.835000000000001</v>
      </c>
      <c r="E3474" s="2">
        <v>24</v>
      </c>
      <c r="F3474" s="2">
        <v>848100</v>
      </c>
      <c r="G3474" s="27" t="str">
        <f>TEXT(StockData[[#This Row],[Date]],"dddd")</f>
        <v>Thursday</v>
      </c>
      <c r="H3474" s="27" t="str">
        <f>TEXT(StockData[[#This Row],[Date]],"mmm yyyy")</f>
        <v>Sep 2011</v>
      </c>
      <c r="I3474" s="2">
        <f>StockData[[#This Row],[high]] - StockData[[#This Row],[low]]</f>
        <v>1.0350000000000001</v>
      </c>
      <c r="J3474" s="27" t="str">
        <f>IF(StockData[[#This Row],[high]]=_xlfn.MAXIFS(StockData[high],StockData[Date],"&lt;="&amp;StockData[[#This Row],[Date]]),"New High","Repeat")</f>
        <v>Repeat</v>
      </c>
      <c r="K3474" s="27" t="str">
        <f>IF(StockData[[#This Row],[Spread]]&lt;5,"Low",IF(StockData[[#This Row],[Spread]]&lt;=15,"Medium","High"))</f>
        <v>Low</v>
      </c>
      <c r="L3474" s="27" t="str">
        <f>IF(StockData[[#This Row],[Spread]] &gt; AVERAGE(StockData[Spread]) * 1.2, "High", IF(StockData[[#This Row],[Spread]] &lt; AVERAGE(StockData[Spread]) * 0.8, "Low", "Medium"))</f>
        <v>Low</v>
      </c>
      <c r="M3474" s="13">
        <f>(StockData[[#This Row],[close]] - StockData[[#This Row],[open]] )/ StockData[[#This Row],[open]]</f>
        <v>-2.6763990267639908E-2</v>
      </c>
      <c r="N3474" s="27">
        <f>IF(StockData[[#This Row],[change%]] &gt; 0.02, 0.9, IF(StockData[[#This Row],[change%]] &lt; -0.02, -0.9, 0))</f>
        <v>-0.9</v>
      </c>
      <c r="O3474" s="27" t="str">
        <f>IF(StockData[[#This Row],[sentiment score]] &gt; 0.5, "Positive", IF(StockData[[#This Row],[sentiment score]] &lt; -0.5, "Negative", "Neutral"))</f>
        <v>Negative</v>
      </c>
    </row>
    <row r="3475" spans="1:15" x14ac:dyDescent="0.3">
      <c r="A3475" s="1">
        <v>40786</v>
      </c>
      <c r="B3475" s="2">
        <v>24.8</v>
      </c>
      <c r="C3475" s="2">
        <v>25.5</v>
      </c>
      <c r="D3475" s="2">
        <v>24.28</v>
      </c>
      <c r="E3475" s="2">
        <v>24.74</v>
      </c>
      <c r="F3475" s="2">
        <v>823800</v>
      </c>
      <c r="G3475" s="27" t="str">
        <f>TEXT(StockData[[#This Row],[Date]],"dddd")</f>
        <v>Wednesday</v>
      </c>
      <c r="H3475" s="27" t="str">
        <f>TEXT(StockData[[#This Row],[Date]],"mmm yyyy")</f>
        <v>Aug 2011</v>
      </c>
      <c r="I3475" s="2">
        <f>StockData[[#This Row],[high]] - StockData[[#This Row],[low]]</f>
        <v>1.2199999999999989</v>
      </c>
      <c r="J3475" s="27" t="str">
        <f>IF(StockData[[#This Row],[high]]=_xlfn.MAXIFS(StockData[high],StockData[Date],"&lt;="&amp;StockData[[#This Row],[Date]]),"New High","Repeat")</f>
        <v>Repeat</v>
      </c>
      <c r="K3475" s="27" t="str">
        <f>IF(StockData[[#This Row],[Spread]]&lt;5,"Low",IF(StockData[[#This Row],[Spread]]&lt;=15,"Medium","High"))</f>
        <v>Low</v>
      </c>
      <c r="L3475" s="27" t="str">
        <f>IF(StockData[[#This Row],[Spread]] &gt; AVERAGE(StockData[Spread]) * 1.2, "High", IF(StockData[[#This Row],[Spread]] &lt; AVERAGE(StockData[Spread]) * 0.8, "Low", "Medium"))</f>
        <v>Low</v>
      </c>
      <c r="M3475" s="13">
        <f>(StockData[[#This Row],[close]] - StockData[[#This Row],[open]] )/ StockData[[#This Row],[open]]</f>
        <v>-2.419354838709769E-3</v>
      </c>
      <c r="N3475" s="27">
        <f>IF(StockData[[#This Row],[change%]] &gt; 0.02, 0.9, IF(StockData[[#This Row],[change%]] &lt; -0.02, -0.9, 0))</f>
        <v>0</v>
      </c>
      <c r="O3475" s="27" t="str">
        <f>IF(StockData[[#This Row],[sentiment score]] &gt; 0.5, "Positive", IF(StockData[[#This Row],[sentiment score]] &lt; -0.5, "Negative", "Neutral"))</f>
        <v>Neutral</v>
      </c>
    </row>
    <row r="3476" spans="1:15" x14ac:dyDescent="0.3">
      <c r="A3476" s="1">
        <v>40785</v>
      </c>
      <c r="B3476" s="2">
        <v>24.5</v>
      </c>
      <c r="C3476" s="2">
        <v>24.77</v>
      </c>
      <c r="D3476" s="2">
        <v>24.09</v>
      </c>
      <c r="E3476" s="2">
        <v>24.63</v>
      </c>
      <c r="F3476" s="2">
        <v>366200</v>
      </c>
      <c r="G3476" s="27" t="str">
        <f>TEXT(StockData[[#This Row],[Date]],"dddd")</f>
        <v>Tuesday</v>
      </c>
      <c r="H3476" s="27" t="str">
        <f>TEXT(StockData[[#This Row],[Date]],"mmm yyyy")</f>
        <v>Aug 2011</v>
      </c>
      <c r="I3476" s="2">
        <f>StockData[[#This Row],[high]] - StockData[[#This Row],[low]]</f>
        <v>0.67999999999999972</v>
      </c>
      <c r="J3476" s="27" t="str">
        <f>IF(StockData[[#This Row],[high]]=_xlfn.MAXIFS(StockData[high],StockData[Date],"&lt;="&amp;StockData[[#This Row],[Date]]),"New High","Repeat")</f>
        <v>Repeat</v>
      </c>
      <c r="K3476" s="27" t="str">
        <f>IF(StockData[[#This Row],[Spread]]&lt;5,"Low",IF(StockData[[#This Row],[Spread]]&lt;=15,"Medium","High"))</f>
        <v>Low</v>
      </c>
      <c r="L3476" s="27" t="str">
        <f>IF(StockData[[#This Row],[Spread]] &gt; AVERAGE(StockData[Spread]) * 1.2, "High", IF(StockData[[#This Row],[Spread]] &lt; AVERAGE(StockData[Spread]) * 0.8, "Low", "Medium"))</f>
        <v>Low</v>
      </c>
      <c r="M3476" s="13">
        <f>(StockData[[#This Row],[close]] - StockData[[#This Row],[open]] )/ StockData[[#This Row],[open]]</f>
        <v>5.3061224489795514E-3</v>
      </c>
      <c r="N3476" s="27">
        <f>IF(StockData[[#This Row],[change%]] &gt; 0.02, 0.9, IF(StockData[[#This Row],[change%]] &lt; -0.02, -0.9, 0))</f>
        <v>0</v>
      </c>
      <c r="O3476" s="27" t="str">
        <f>IF(StockData[[#This Row],[sentiment score]] &gt; 0.5, "Positive", IF(StockData[[#This Row],[sentiment score]] &lt; -0.5, "Negative", "Neutral"))</f>
        <v>Neutral</v>
      </c>
    </row>
    <row r="3477" spans="1:15" x14ac:dyDescent="0.3">
      <c r="A3477" s="1">
        <v>40784</v>
      </c>
      <c r="B3477" s="2">
        <v>24.22</v>
      </c>
      <c r="C3477" s="2">
        <v>24.85</v>
      </c>
      <c r="D3477" s="2">
        <v>24.02</v>
      </c>
      <c r="E3477" s="2">
        <v>24.71</v>
      </c>
      <c r="F3477" s="2">
        <v>803400</v>
      </c>
      <c r="G3477" s="27" t="str">
        <f>TEXT(StockData[[#This Row],[Date]],"dddd")</f>
        <v>Monday</v>
      </c>
      <c r="H3477" s="27" t="str">
        <f>TEXT(StockData[[#This Row],[Date]],"mmm yyyy")</f>
        <v>Aug 2011</v>
      </c>
      <c r="I3477" s="2">
        <f>StockData[[#This Row],[high]] - StockData[[#This Row],[low]]</f>
        <v>0.83000000000000185</v>
      </c>
      <c r="J3477" s="27" t="str">
        <f>IF(StockData[[#This Row],[high]]=_xlfn.MAXIFS(StockData[high],StockData[Date],"&lt;="&amp;StockData[[#This Row],[Date]]),"New High","Repeat")</f>
        <v>Repeat</v>
      </c>
      <c r="K3477" s="27" t="str">
        <f>IF(StockData[[#This Row],[Spread]]&lt;5,"Low",IF(StockData[[#This Row],[Spread]]&lt;=15,"Medium","High"))</f>
        <v>Low</v>
      </c>
      <c r="L3477" s="27" t="str">
        <f>IF(StockData[[#This Row],[Spread]] &gt; AVERAGE(StockData[Spread]) * 1.2, "High", IF(StockData[[#This Row],[Spread]] &lt; AVERAGE(StockData[Spread]) * 0.8, "Low", "Medium"))</f>
        <v>Low</v>
      </c>
      <c r="M3477" s="13">
        <f>(StockData[[#This Row],[close]] - StockData[[#This Row],[open]] )/ StockData[[#This Row],[open]]</f>
        <v>2.0231213872832454E-2</v>
      </c>
      <c r="N3477" s="27">
        <f>IF(StockData[[#This Row],[change%]] &gt; 0.02, 0.9, IF(StockData[[#This Row],[change%]] &lt; -0.02, -0.9, 0))</f>
        <v>0.9</v>
      </c>
      <c r="O3477" s="27" t="str">
        <f>IF(StockData[[#This Row],[sentiment score]] &gt; 0.5, "Positive", IF(StockData[[#This Row],[sentiment score]] &lt; -0.5, "Negative", "Neutral"))</f>
        <v>Positive</v>
      </c>
    </row>
    <row r="3478" spans="1:15" x14ac:dyDescent="0.3">
      <c r="A3478" s="1">
        <v>40781</v>
      </c>
      <c r="B3478" s="2">
        <v>22.71</v>
      </c>
      <c r="C3478" s="2">
        <v>23.95</v>
      </c>
      <c r="D3478" s="2">
        <v>22.07</v>
      </c>
      <c r="E3478" s="2">
        <v>23.73</v>
      </c>
      <c r="F3478" s="2">
        <v>761800</v>
      </c>
      <c r="G3478" s="27" t="str">
        <f>TEXT(StockData[[#This Row],[Date]],"dddd")</f>
        <v>Friday</v>
      </c>
      <c r="H3478" s="27" t="str">
        <f>TEXT(StockData[[#This Row],[Date]],"mmm yyyy")</f>
        <v>Aug 2011</v>
      </c>
      <c r="I3478" s="2">
        <f>StockData[[#This Row],[high]] - StockData[[#This Row],[low]]</f>
        <v>1.879999999999999</v>
      </c>
      <c r="J3478" s="27" t="str">
        <f>IF(StockData[[#This Row],[high]]=_xlfn.MAXIFS(StockData[high],StockData[Date],"&lt;="&amp;StockData[[#This Row],[Date]]),"New High","Repeat")</f>
        <v>Repeat</v>
      </c>
      <c r="K3478" s="27" t="str">
        <f>IF(StockData[[#This Row],[Spread]]&lt;5,"Low",IF(StockData[[#This Row],[Spread]]&lt;=15,"Medium","High"))</f>
        <v>Low</v>
      </c>
      <c r="L3478" s="27" t="str">
        <f>IF(StockData[[#This Row],[Spread]] &gt; AVERAGE(StockData[Spread]) * 1.2, "High", IF(StockData[[#This Row],[Spread]] &lt; AVERAGE(StockData[Spread]) * 0.8, "Low", "Medium"))</f>
        <v>Low</v>
      </c>
      <c r="M3478" s="13">
        <f>(StockData[[#This Row],[close]] - StockData[[#This Row],[open]] )/ StockData[[#This Row],[open]]</f>
        <v>4.4914134742404209E-2</v>
      </c>
      <c r="N3478" s="27">
        <f>IF(StockData[[#This Row],[change%]] &gt; 0.02, 0.9, IF(StockData[[#This Row],[change%]] &lt; -0.02, -0.9, 0))</f>
        <v>0.9</v>
      </c>
      <c r="O3478" s="27" t="str">
        <f>IF(StockData[[#This Row],[sentiment score]] &gt; 0.5, "Positive", IF(StockData[[#This Row],[sentiment score]] &lt; -0.5, "Negative", "Neutral"))</f>
        <v>Positive</v>
      </c>
    </row>
    <row r="3479" spans="1:15" x14ac:dyDescent="0.3">
      <c r="A3479" s="1">
        <v>40780</v>
      </c>
      <c r="B3479" s="2">
        <v>23.87</v>
      </c>
      <c r="C3479" s="2">
        <v>23.87</v>
      </c>
      <c r="D3479" s="2">
        <v>22.9</v>
      </c>
      <c r="E3479" s="2">
        <v>23.11</v>
      </c>
      <c r="F3479" s="2">
        <v>679800</v>
      </c>
      <c r="G3479" s="27" t="str">
        <f>TEXT(StockData[[#This Row],[Date]],"dddd")</f>
        <v>Thursday</v>
      </c>
      <c r="H3479" s="27" t="str">
        <f>TEXT(StockData[[#This Row],[Date]],"mmm yyyy")</f>
        <v>Aug 2011</v>
      </c>
      <c r="I3479" s="2">
        <f>StockData[[#This Row],[high]] - StockData[[#This Row],[low]]</f>
        <v>0.97000000000000242</v>
      </c>
      <c r="J3479" s="27" t="str">
        <f>IF(StockData[[#This Row],[high]]=_xlfn.MAXIFS(StockData[high],StockData[Date],"&lt;="&amp;StockData[[#This Row],[Date]]),"New High","Repeat")</f>
        <v>Repeat</v>
      </c>
      <c r="K3479" s="27" t="str">
        <f>IF(StockData[[#This Row],[Spread]]&lt;5,"Low",IF(StockData[[#This Row],[Spread]]&lt;=15,"Medium","High"))</f>
        <v>Low</v>
      </c>
      <c r="L3479" s="27" t="str">
        <f>IF(StockData[[#This Row],[Spread]] &gt; AVERAGE(StockData[Spread]) * 1.2, "High", IF(StockData[[#This Row],[Spread]] &lt; AVERAGE(StockData[Spread]) * 0.8, "Low", "Medium"))</f>
        <v>Low</v>
      </c>
      <c r="M3479" s="13">
        <f>(StockData[[#This Row],[close]] - StockData[[#This Row],[open]] )/ StockData[[#This Row],[open]]</f>
        <v>-3.1839128613322228E-2</v>
      </c>
      <c r="N3479" s="27">
        <f>IF(StockData[[#This Row],[change%]] &gt; 0.02, 0.9, IF(StockData[[#This Row],[change%]] &lt; -0.02, -0.9, 0))</f>
        <v>-0.9</v>
      </c>
      <c r="O3479" s="27" t="str">
        <f>IF(StockData[[#This Row],[sentiment score]] &gt; 0.5, "Positive", IF(StockData[[#This Row],[sentiment score]] &lt; -0.5, "Negative", "Neutral"))</f>
        <v>Negative</v>
      </c>
    </row>
    <row r="3480" spans="1:15" x14ac:dyDescent="0.3">
      <c r="A3480" s="1">
        <v>40779</v>
      </c>
      <c r="B3480" s="2">
        <v>23.1</v>
      </c>
      <c r="C3480" s="2">
        <v>23.93</v>
      </c>
      <c r="D3480" s="2">
        <v>22.83</v>
      </c>
      <c r="E3480" s="2">
        <v>23.87</v>
      </c>
      <c r="F3480" s="2">
        <v>684300</v>
      </c>
      <c r="G3480" s="27" t="str">
        <f>TEXT(StockData[[#This Row],[Date]],"dddd")</f>
        <v>Wednesday</v>
      </c>
      <c r="H3480" s="27" t="str">
        <f>TEXT(StockData[[#This Row],[Date]],"mmm yyyy")</f>
        <v>Aug 2011</v>
      </c>
      <c r="I3480" s="2">
        <f>StockData[[#This Row],[high]] - StockData[[#This Row],[low]]</f>
        <v>1.1000000000000014</v>
      </c>
      <c r="J3480" s="27" t="str">
        <f>IF(StockData[[#This Row],[high]]=_xlfn.MAXIFS(StockData[high],StockData[Date],"&lt;="&amp;StockData[[#This Row],[Date]]),"New High","Repeat")</f>
        <v>Repeat</v>
      </c>
      <c r="K3480" s="27" t="str">
        <f>IF(StockData[[#This Row],[Spread]]&lt;5,"Low",IF(StockData[[#This Row],[Spread]]&lt;=15,"Medium","High"))</f>
        <v>Low</v>
      </c>
      <c r="L3480" s="27" t="str">
        <f>IF(StockData[[#This Row],[Spread]] &gt; AVERAGE(StockData[Spread]) * 1.2, "High", IF(StockData[[#This Row],[Spread]] &lt; AVERAGE(StockData[Spread]) * 0.8, "Low", "Medium"))</f>
        <v>Low</v>
      </c>
      <c r="M3480" s="13">
        <f>(StockData[[#This Row],[close]] - StockData[[#This Row],[open]] )/ StockData[[#This Row],[open]]</f>
        <v>3.3333333333333312E-2</v>
      </c>
      <c r="N3480" s="27">
        <f>IF(StockData[[#This Row],[change%]] &gt; 0.02, 0.9, IF(StockData[[#This Row],[change%]] &lt; -0.02, -0.9, 0))</f>
        <v>0.9</v>
      </c>
      <c r="O3480" s="27" t="str">
        <f>IF(StockData[[#This Row],[sentiment score]] &gt; 0.5, "Positive", IF(StockData[[#This Row],[sentiment score]] &lt; -0.5, "Negative", "Neutral"))</f>
        <v>Positive</v>
      </c>
    </row>
    <row r="3481" spans="1:15" x14ac:dyDescent="0.3">
      <c r="A3481" s="1">
        <v>40778</v>
      </c>
      <c r="B3481" s="2">
        <v>21.93</v>
      </c>
      <c r="C3481" s="2">
        <v>23.11</v>
      </c>
      <c r="D3481" s="2">
        <v>21.5</v>
      </c>
      <c r="E3481" s="2">
        <v>22.96</v>
      </c>
      <c r="F3481" s="2">
        <v>869000</v>
      </c>
      <c r="G3481" s="27" t="str">
        <f>TEXT(StockData[[#This Row],[Date]],"dddd")</f>
        <v>Tuesday</v>
      </c>
      <c r="H3481" s="27" t="str">
        <f>TEXT(StockData[[#This Row],[Date]],"mmm yyyy")</f>
        <v>Aug 2011</v>
      </c>
      <c r="I3481" s="2">
        <f>StockData[[#This Row],[high]] - StockData[[#This Row],[low]]</f>
        <v>1.6099999999999994</v>
      </c>
      <c r="J3481" s="27" t="str">
        <f>IF(StockData[[#This Row],[high]]=_xlfn.MAXIFS(StockData[high],StockData[Date],"&lt;="&amp;StockData[[#This Row],[Date]]),"New High","Repeat")</f>
        <v>Repeat</v>
      </c>
      <c r="K3481" s="27" t="str">
        <f>IF(StockData[[#This Row],[Spread]]&lt;5,"Low",IF(StockData[[#This Row],[Spread]]&lt;=15,"Medium","High"))</f>
        <v>Low</v>
      </c>
      <c r="L3481" s="27" t="str">
        <f>IF(StockData[[#This Row],[Spread]] &gt; AVERAGE(StockData[Spread]) * 1.2, "High", IF(StockData[[#This Row],[Spread]] &lt; AVERAGE(StockData[Spread]) * 0.8, "Low", "Medium"))</f>
        <v>Low</v>
      </c>
      <c r="M3481" s="13">
        <f>(StockData[[#This Row],[close]] - StockData[[#This Row],[open]] )/ StockData[[#This Row],[open]]</f>
        <v>4.6967624259005983E-2</v>
      </c>
      <c r="N3481" s="27">
        <f>IF(StockData[[#This Row],[change%]] &gt; 0.02, 0.9, IF(StockData[[#This Row],[change%]] &lt; -0.02, -0.9, 0))</f>
        <v>0.9</v>
      </c>
      <c r="O3481" s="27" t="str">
        <f>IF(StockData[[#This Row],[sentiment score]] &gt; 0.5, "Positive", IF(StockData[[#This Row],[sentiment score]] &lt; -0.5, "Negative", "Neutral"))</f>
        <v>Positive</v>
      </c>
    </row>
    <row r="3482" spans="1:15" x14ac:dyDescent="0.3">
      <c r="A3482" s="1">
        <v>40777</v>
      </c>
      <c r="B3482" s="2">
        <v>23.11</v>
      </c>
      <c r="C3482" s="2">
        <v>23.8</v>
      </c>
      <c r="D3482" s="2">
        <v>21.68</v>
      </c>
      <c r="E3482" s="2">
        <v>21.95</v>
      </c>
      <c r="F3482" s="2">
        <v>986100</v>
      </c>
      <c r="G3482" s="27" t="str">
        <f>TEXT(StockData[[#This Row],[Date]],"dddd")</f>
        <v>Monday</v>
      </c>
      <c r="H3482" s="27" t="str">
        <f>TEXT(StockData[[#This Row],[Date]],"mmm yyyy")</f>
        <v>Aug 2011</v>
      </c>
      <c r="I3482" s="2">
        <f>StockData[[#This Row],[high]] - StockData[[#This Row],[low]]</f>
        <v>2.120000000000001</v>
      </c>
      <c r="J3482" s="27" t="str">
        <f>IF(StockData[[#This Row],[high]]=_xlfn.MAXIFS(StockData[high],StockData[Date],"&lt;="&amp;StockData[[#This Row],[Date]]),"New High","Repeat")</f>
        <v>Repeat</v>
      </c>
      <c r="K3482" s="27" t="str">
        <f>IF(StockData[[#This Row],[Spread]]&lt;5,"Low",IF(StockData[[#This Row],[Spread]]&lt;=15,"Medium","High"))</f>
        <v>Low</v>
      </c>
      <c r="L3482" s="27" t="str">
        <f>IF(StockData[[#This Row],[Spread]] &gt; AVERAGE(StockData[Spread]) * 1.2, "High", IF(StockData[[#This Row],[Spread]] &lt; AVERAGE(StockData[Spread]) * 0.8, "Low", "Medium"))</f>
        <v>Low</v>
      </c>
      <c r="M3482" s="13">
        <f>(StockData[[#This Row],[close]] - StockData[[#This Row],[open]] )/ StockData[[#This Row],[open]]</f>
        <v>-5.0194720900043281E-2</v>
      </c>
      <c r="N3482" s="27">
        <f>IF(StockData[[#This Row],[change%]] &gt; 0.02, 0.9, IF(StockData[[#This Row],[change%]] &lt; -0.02, -0.9, 0))</f>
        <v>-0.9</v>
      </c>
      <c r="O3482" s="27" t="str">
        <f>IF(StockData[[#This Row],[sentiment score]] &gt; 0.5, "Positive", IF(StockData[[#This Row],[sentiment score]] &lt; -0.5, "Negative", "Neutral"))</f>
        <v>Negative</v>
      </c>
    </row>
    <row r="3483" spans="1:15" x14ac:dyDescent="0.3">
      <c r="A3483" s="1">
        <v>40774</v>
      </c>
      <c r="B3483" s="2">
        <v>23.86</v>
      </c>
      <c r="C3483" s="2">
        <v>24.22</v>
      </c>
      <c r="D3483" s="2">
        <v>22</v>
      </c>
      <c r="E3483" s="2">
        <v>22.3</v>
      </c>
      <c r="F3483" s="2">
        <v>1375300</v>
      </c>
      <c r="G3483" s="27" t="str">
        <f>TEXT(StockData[[#This Row],[Date]],"dddd")</f>
        <v>Friday</v>
      </c>
      <c r="H3483" s="27" t="str">
        <f>TEXT(StockData[[#This Row],[Date]],"mmm yyyy")</f>
        <v>Aug 2011</v>
      </c>
      <c r="I3483" s="2">
        <f>StockData[[#This Row],[high]] - StockData[[#This Row],[low]]</f>
        <v>2.2199999999999989</v>
      </c>
      <c r="J3483" s="27" t="str">
        <f>IF(StockData[[#This Row],[high]]=_xlfn.MAXIFS(StockData[high],StockData[Date],"&lt;="&amp;StockData[[#This Row],[Date]]),"New High","Repeat")</f>
        <v>Repeat</v>
      </c>
      <c r="K3483" s="27" t="str">
        <f>IF(StockData[[#This Row],[Spread]]&lt;5,"Low",IF(StockData[[#This Row],[Spread]]&lt;=15,"Medium","High"))</f>
        <v>Low</v>
      </c>
      <c r="L3483" s="27" t="str">
        <f>IF(StockData[[#This Row],[Spread]] &gt; AVERAGE(StockData[Spread]) * 1.2, "High", IF(StockData[[#This Row],[Spread]] &lt; AVERAGE(StockData[Spread]) * 0.8, "Low", "Medium"))</f>
        <v>Low</v>
      </c>
      <c r="M3483" s="13">
        <f>(StockData[[#This Row],[close]] - StockData[[#This Row],[open]] )/ StockData[[#This Row],[open]]</f>
        <v>-6.5381391450125684E-2</v>
      </c>
      <c r="N3483" s="27">
        <f>IF(StockData[[#This Row],[change%]] &gt; 0.02, 0.9, IF(StockData[[#This Row],[change%]] &lt; -0.02, -0.9, 0))</f>
        <v>-0.9</v>
      </c>
      <c r="O3483" s="27" t="str">
        <f>IF(StockData[[#This Row],[sentiment score]] &gt; 0.5, "Positive", IF(StockData[[#This Row],[sentiment score]] &lt; -0.5, "Negative", "Neutral"))</f>
        <v>Negative</v>
      </c>
    </row>
    <row r="3484" spans="1:15" x14ac:dyDescent="0.3">
      <c r="A3484" s="1">
        <v>40773</v>
      </c>
      <c r="B3484" s="2">
        <v>25</v>
      </c>
      <c r="C3484" s="2">
        <v>25.15</v>
      </c>
      <c r="D3484" s="2">
        <v>23.47</v>
      </c>
      <c r="E3484" s="2">
        <v>24.26</v>
      </c>
      <c r="F3484" s="2">
        <v>1056600</v>
      </c>
      <c r="G3484" s="27" t="str">
        <f>TEXT(StockData[[#This Row],[Date]],"dddd")</f>
        <v>Thursday</v>
      </c>
      <c r="H3484" s="27" t="str">
        <f>TEXT(StockData[[#This Row],[Date]],"mmm yyyy")</f>
        <v>Aug 2011</v>
      </c>
      <c r="I3484" s="2">
        <f>StockData[[#This Row],[high]] - StockData[[#This Row],[low]]</f>
        <v>1.6799999999999997</v>
      </c>
      <c r="J3484" s="27" t="str">
        <f>IF(StockData[[#This Row],[high]]=_xlfn.MAXIFS(StockData[high],StockData[Date],"&lt;="&amp;StockData[[#This Row],[Date]]),"New High","Repeat")</f>
        <v>Repeat</v>
      </c>
      <c r="K3484" s="27" t="str">
        <f>IF(StockData[[#This Row],[Spread]]&lt;5,"Low",IF(StockData[[#This Row],[Spread]]&lt;=15,"Medium","High"))</f>
        <v>Low</v>
      </c>
      <c r="L3484" s="27" t="str">
        <f>IF(StockData[[#This Row],[Spread]] &gt; AVERAGE(StockData[Spread]) * 1.2, "High", IF(StockData[[#This Row],[Spread]] &lt; AVERAGE(StockData[Spread]) * 0.8, "Low", "Medium"))</f>
        <v>Low</v>
      </c>
      <c r="M3484" s="13">
        <f>(StockData[[#This Row],[close]] - StockData[[#This Row],[open]] )/ StockData[[#This Row],[open]]</f>
        <v>-2.9599999999999939E-2</v>
      </c>
      <c r="N3484" s="27">
        <f>IF(StockData[[#This Row],[change%]] &gt; 0.02, 0.9, IF(StockData[[#This Row],[change%]] &lt; -0.02, -0.9, 0))</f>
        <v>-0.9</v>
      </c>
      <c r="O3484" s="27" t="str">
        <f>IF(StockData[[#This Row],[sentiment score]] &gt; 0.5, "Positive", IF(StockData[[#This Row],[sentiment score]] &lt; -0.5, "Negative", "Neutral"))</f>
        <v>Negative</v>
      </c>
    </row>
    <row r="3485" spans="1:15" x14ac:dyDescent="0.3">
      <c r="A3485" s="1">
        <v>40772</v>
      </c>
      <c r="B3485" s="2">
        <v>26.39</v>
      </c>
      <c r="C3485" s="2">
        <v>26.65</v>
      </c>
      <c r="D3485" s="2">
        <v>25.51</v>
      </c>
      <c r="E3485" s="2">
        <v>25.83</v>
      </c>
      <c r="F3485" s="2">
        <v>643700</v>
      </c>
      <c r="G3485" s="27" t="str">
        <f>TEXT(StockData[[#This Row],[Date]],"dddd")</f>
        <v>Wednesday</v>
      </c>
      <c r="H3485" s="27" t="str">
        <f>TEXT(StockData[[#This Row],[Date]],"mmm yyyy")</f>
        <v>Aug 2011</v>
      </c>
      <c r="I3485" s="2">
        <f>StockData[[#This Row],[high]] - StockData[[#This Row],[low]]</f>
        <v>1.139999999999997</v>
      </c>
      <c r="J3485" s="27" t="str">
        <f>IF(StockData[[#This Row],[high]]=_xlfn.MAXIFS(StockData[high],StockData[Date],"&lt;="&amp;StockData[[#This Row],[Date]]),"New High","Repeat")</f>
        <v>Repeat</v>
      </c>
      <c r="K3485" s="27" t="str">
        <f>IF(StockData[[#This Row],[Spread]]&lt;5,"Low",IF(StockData[[#This Row],[Spread]]&lt;=15,"Medium","High"))</f>
        <v>Low</v>
      </c>
      <c r="L3485" s="27" t="str">
        <f>IF(StockData[[#This Row],[Spread]] &gt; AVERAGE(StockData[Spread]) * 1.2, "High", IF(StockData[[#This Row],[Spread]] &lt; AVERAGE(StockData[Spread]) * 0.8, "Low", "Medium"))</f>
        <v>Low</v>
      </c>
      <c r="M3485" s="13">
        <f>(StockData[[#This Row],[close]] - StockData[[#This Row],[open]] )/ StockData[[#This Row],[open]]</f>
        <v>-2.122015915119372E-2</v>
      </c>
      <c r="N3485" s="27">
        <f>IF(StockData[[#This Row],[change%]] &gt; 0.02, 0.9, IF(StockData[[#This Row],[change%]] &lt; -0.02, -0.9, 0))</f>
        <v>-0.9</v>
      </c>
      <c r="O3485" s="27" t="str">
        <f>IF(StockData[[#This Row],[sentiment score]] &gt; 0.5, "Positive", IF(StockData[[#This Row],[sentiment score]] &lt; -0.5, "Negative", "Neutral"))</f>
        <v>Negative</v>
      </c>
    </row>
    <row r="3486" spans="1:15" x14ac:dyDescent="0.3">
      <c r="A3486" s="1">
        <v>40771</v>
      </c>
      <c r="B3486" s="2">
        <v>26.13</v>
      </c>
      <c r="C3486" s="2">
        <v>26.54</v>
      </c>
      <c r="D3486" s="2">
        <v>25.83</v>
      </c>
      <c r="E3486" s="2">
        <v>26.1</v>
      </c>
      <c r="F3486" s="2">
        <v>537700</v>
      </c>
      <c r="G3486" s="27" t="str">
        <f>TEXT(StockData[[#This Row],[Date]],"dddd")</f>
        <v>Tuesday</v>
      </c>
      <c r="H3486" s="27" t="str">
        <f>TEXT(StockData[[#This Row],[Date]],"mmm yyyy")</f>
        <v>Aug 2011</v>
      </c>
      <c r="I3486" s="2">
        <f>StockData[[#This Row],[high]] - StockData[[#This Row],[low]]</f>
        <v>0.71000000000000085</v>
      </c>
      <c r="J3486" s="27" t="str">
        <f>IF(StockData[[#This Row],[high]]=_xlfn.MAXIFS(StockData[high],StockData[Date],"&lt;="&amp;StockData[[#This Row],[Date]]),"New High","Repeat")</f>
        <v>Repeat</v>
      </c>
      <c r="K3486" s="27" t="str">
        <f>IF(StockData[[#This Row],[Spread]]&lt;5,"Low",IF(StockData[[#This Row],[Spread]]&lt;=15,"Medium","High"))</f>
        <v>Low</v>
      </c>
      <c r="L3486" s="27" t="str">
        <f>IF(StockData[[#This Row],[Spread]] &gt; AVERAGE(StockData[Spread]) * 1.2, "High", IF(StockData[[#This Row],[Spread]] &lt; AVERAGE(StockData[Spread]) * 0.8, "Low", "Medium"))</f>
        <v>Low</v>
      </c>
      <c r="M3486" s="13">
        <f>(StockData[[#This Row],[close]] - StockData[[#This Row],[open]] )/ StockData[[#This Row],[open]]</f>
        <v>-1.1481056257174737E-3</v>
      </c>
      <c r="N3486" s="27">
        <f>IF(StockData[[#This Row],[change%]] &gt; 0.02, 0.9, IF(StockData[[#This Row],[change%]] &lt; -0.02, -0.9, 0))</f>
        <v>0</v>
      </c>
      <c r="O3486" s="27" t="str">
        <f>IF(StockData[[#This Row],[sentiment score]] &gt; 0.5, "Positive", IF(StockData[[#This Row],[sentiment score]] &lt; -0.5, "Negative", "Neutral"))</f>
        <v>Neutral</v>
      </c>
    </row>
    <row r="3487" spans="1:15" x14ac:dyDescent="0.3">
      <c r="A3487" s="1">
        <v>40770</v>
      </c>
      <c r="B3487" s="2">
        <v>26.62</v>
      </c>
      <c r="C3487" s="2">
        <v>26.75</v>
      </c>
      <c r="D3487" s="2">
        <v>25.93</v>
      </c>
      <c r="E3487" s="2">
        <v>26.23</v>
      </c>
      <c r="F3487" s="2">
        <v>738600</v>
      </c>
      <c r="G3487" s="27" t="str">
        <f>TEXT(StockData[[#This Row],[Date]],"dddd")</f>
        <v>Monday</v>
      </c>
      <c r="H3487" s="27" t="str">
        <f>TEXT(StockData[[#This Row],[Date]],"mmm yyyy")</f>
        <v>Aug 2011</v>
      </c>
      <c r="I3487" s="2">
        <f>StockData[[#This Row],[high]] - StockData[[#This Row],[low]]</f>
        <v>0.82000000000000028</v>
      </c>
      <c r="J3487" s="27" t="str">
        <f>IF(StockData[[#This Row],[high]]=_xlfn.MAXIFS(StockData[high],StockData[Date],"&lt;="&amp;StockData[[#This Row],[Date]]),"New High","Repeat")</f>
        <v>Repeat</v>
      </c>
      <c r="K3487" s="27" t="str">
        <f>IF(StockData[[#This Row],[Spread]]&lt;5,"Low",IF(StockData[[#This Row],[Spread]]&lt;=15,"Medium","High"))</f>
        <v>Low</v>
      </c>
      <c r="L3487" s="27" t="str">
        <f>IF(StockData[[#This Row],[Spread]] &gt; AVERAGE(StockData[Spread]) * 1.2, "High", IF(StockData[[#This Row],[Spread]] &lt; AVERAGE(StockData[Spread]) * 0.8, "Low", "Medium"))</f>
        <v>Low</v>
      </c>
      <c r="M3487" s="13">
        <f>(StockData[[#This Row],[close]] - StockData[[#This Row],[open]] )/ StockData[[#This Row],[open]]</f>
        <v>-1.4650638617580787E-2</v>
      </c>
      <c r="N3487" s="27">
        <f>IF(StockData[[#This Row],[change%]] &gt; 0.02, 0.9, IF(StockData[[#This Row],[change%]] &lt; -0.02, -0.9, 0))</f>
        <v>0</v>
      </c>
      <c r="O3487" s="27" t="str">
        <f>IF(StockData[[#This Row],[sentiment score]] &gt; 0.5, "Positive", IF(StockData[[#This Row],[sentiment score]] &lt; -0.5, "Negative", "Neutral"))</f>
        <v>Neutral</v>
      </c>
    </row>
    <row r="3488" spans="1:15" x14ac:dyDescent="0.3">
      <c r="A3488" s="1">
        <v>40767</v>
      </c>
      <c r="B3488" s="2">
        <v>25.6</v>
      </c>
      <c r="C3488" s="2">
        <v>27.14</v>
      </c>
      <c r="D3488" s="2">
        <v>25.36</v>
      </c>
      <c r="E3488" s="2">
        <v>26.31</v>
      </c>
      <c r="F3488" s="2">
        <v>1009100</v>
      </c>
      <c r="G3488" s="27" t="str">
        <f>TEXT(StockData[[#This Row],[Date]],"dddd")</f>
        <v>Friday</v>
      </c>
      <c r="H3488" s="27" t="str">
        <f>TEXT(StockData[[#This Row],[Date]],"mmm yyyy")</f>
        <v>Aug 2011</v>
      </c>
      <c r="I3488" s="2">
        <f>StockData[[#This Row],[high]] - StockData[[#This Row],[low]]</f>
        <v>1.7800000000000011</v>
      </c>
      <c r="J3488" s="27" t="str">
        <f>IF(StockData[[#This Row],[high]]=_xlfn.MAXIFS(StockData[high],StockData[Date],"&lt;="&amp;StockData[[#This Row],[Date]]),"New High","Repeat")</f>
        <v>Repeat</v>
      </c>
      <c r="K3488" s="27" t="str">
        <f>IF(StockData[[#This Row],[Spread]]&lt;5,"Low",IF(StockData[[#This Row],[Spread]]&lt;=15,"Medium","High"))</f>
        <v>Low</v>
      </c>
      <c r="L3488" s="27" t="str">
        <f>IF(StockData[[#This Row],[Spread]] &gt; AVERAGE(StockData[Spread]) * 1.2, "High", IF(StockData[[#This Row],[Spread]] &lt; AVERAGE(StockData[Spread]) * 0.8, "Low", "Medium"))</f>
        <v>Low</v>
      </c>
      <c r="M3488" s="13">
        <f>(StockData[[#This Row],[close]] - StockData[[#This Row],[open]] )/ StockData[[#This Row],[open]]</f>
        <v>2.7734374999999895E-2</v>
      </c>
      <c r="N3488" s="27">
        <f>IF(StockData[[#This Row],[change%]] &gt; 0.02, 0.9, IF(StockData[[#This Row],[change%]] &lt; -0.02, -0.9, 0))</f>
        <v>0.9</v>
      </c>
      <c r="O3488" s="27" t="str">
        <f>IF(StockData[[#This Row],[sentiment score]] &gt; 0.5, "Positive", IF(StockData[[#This Row],[sentiment score]] &lt; -0.5, "Negative", "Neutral"))</f>
        <v>Positive</v>
      </c>
    </row>
    <row r="3489" spans="1:15" x14ac:dyDescent="0.3">
      <c r="A3489" s="1">
        <v>40766</v>
      </c>
      <c r="B3489" s="2">
        <v>24.04</v>
      </c>
      <c r="C3489" s="2">
        <v>25.75</v>
      </c>
      <c r="D3489" s="2">
        <v>24</v>
      </c>
      <c r="E3489" s="2">
        <v>25.3</v>
      </c>
      <c r="F3489" s="2">
        <v>836500</v>
      </c>
      <c r="G3489" s="27" t="str">
        <f>TEXT(StockData[[#This Row],[Date]],"dddd")</f>
        <v>Thursday</v>
      </c>
      <c r="H3489" s="27" t="str">
        <f>TEXT(StockData[[#This Row],[Date]],"mmm yyyy")</f>
        <v>Aug 2011</v>
      </c>
      <c r="I3489" s="2">
        <f>StockData[[#This Row],[high]] - StockData[[#This Row],[low]]</f>
        <v>1.75</v>
      </c>
      <c r="J3489" s="27" t="str">
        <f>IF(StockData[[#This Row],[high]]=_xlfn.MAXIFS(StockData[high],StockData[Date],"&lt;="&amp;StockData[[#This Row],[Date]]),"New High","Repeat")</f>
        <v>Repeat</v>
      </c>
      <c r="K3489" s="27" t="str">
        <f>IF(StockData[[#This Row],[Spread]]&lt;5,"Low",IF(StockData[[#This Row],[Spread]]&lt;=15,"Medium","High"))</f>
        <v>Low</v>
      </c>
      <c r="L3489" s="27" t="str">
        <f>IF(StockData[[#This Row],[Spread]] &gt; AVERAGE(StockData[Spread]) * 1.2, "High", IF(StockData[[#This Row],[Spread]] &lt; AVERAGE(StockData[Spread]) * 0.8, "Low", "Medium"))</f>
        <v>Low</v>
      </c>
      <c r="M3489" s="13">
        <f>(StockData[[#This Row],[close]] - StockData[[#This Row],[open]] )/ StockData[[#This Row],[open]]</f>
        <v>5.2412645590682261E-2</v>
      </c>
      <c r="N3489" s="27">
        <f>IF(StockData[[#This Row],[change%]] &gt; 0.02, 0.9, IF(StockData[[#This Row],[change%]] &lt; -0.02, -0.9, 0))</f>
        <v>0.9</v>
      </c>
      <c r="O3489" s="27" t="str">
        <f>IF(StockData[[#This Row],[sentiment score]] &gt; 0.5, "Positive", IF(StockData[[#This Row],[sentiment score]] &lt; -0.5, "Negative", "Neutral"))</f>
        <v>Positive</v>
      </c>
    </row>
    <row r="3490" spans="1:15" x14ac:dyDescent="0.3">
      <c r="A3490" s="1">
        <v>40765</v>
      </c>
      <c r="B3490" s="2">
        <v>25.44</v>
      </c>
      <c r="C3490" s="2">
        <v>25.44</v>
      </c>
      <c r="D3490" s="2">
        <v>23.63</v>
      </c>
      <c r="E3490" s="2">
        <v>23.82</v>
      </c>
      <c r="F3490" s="2">
        <v>1564200</v>
      </c>
      <c r="G3490" s="27" t="str">
        <f>TEXT(StockData[[#This Row],[Date]],"dddd")</f>
        <v>Wednesday</v>
      </c>
      <c r="H3490" s="27" t="str">
        <f>TEXT(StockData[[#This Row],[Date]],"mmm yyyy")</f>
        <v>Aug 2011</v>
      </c>
      <c r="I3490" s="2">
        <f>StockData[[#This Row],[high]] - StockData[[#This Row],[low]]</f>
        <v>1.8100000000000023</v>
      </c>
      <c r="J3490" s="27" t="str">
        <f>IF(StockData[[#This Row],[high]]=_xlfn.MAXIFS(StockData[high],StockData[Date],"&lt;="&amp;StockData[[#This Row],[Date]]),"New High","Repeat")</f>
        <v>Repeat</v>
      </c>
      <c r="K3490" s="27" t="str">
        <f>IF(StockData[[#This Row],[Spread]]&lt;5,"Low",IF(StockData[[#This Row],[Spread]]&lt;=15,"Medium","High"))</f>
        <v>Low</v>
      </c>
      <c r="L3490" s="27" t="str">
        <f>IF(StockData[[#This Row],[Spread]] &gt; AVERAGE(StockData[Spread]) * 1.2, "High", IF(StockData[[#This Row],[Spread]] &lt; AVERAGE(StockData[Spread]) * 0.8, "Low", "Medium"))</f>
        <v>Low</v>
      </c>
      <c r="M3490" s="13">
        <f>(StockData[[#This Row],[close]] - StockData[[#This Row],[open]] )/ StockData[[#This Row],[open]]</f>
        <v>-6.3679245283018909E-2</v>
      </c>
      <c r="N3490" s="27">
        <f>IF(StockData[[#This Row],[change%]] &gt; 0.02, 0.9, IF(StockData[[#This Row],[change%]] &lt; -0.02, -0.9, 0))</f>
        <v>-0.9</v>
      </c>
      <c r="O3490" s="27" t="str">
        <f>IF(StockData[[#This Row],[sentiment score]] &gt; 0.5, "Positive", IF(StockData[[#This Row],[sentiment score]] &lt; -0.5, "Negative", "Neutral"))</f>
        <v>Negative</v>
      </c>
    </row>
    <row r="3491" spans="1:15" x14ac:dyDescent="0.3">
      <c r="A3491" s="1">
        <v>40764</v>
      </c>
      <c r="B3491" s="2">
        <v>24.15</v>
      </c>
      <c r="C3491" s="2">
        <v>25.45</v>
      </c>
      <c r="D3491" s="2">
        <v>23.7</v>
      </c>
      <c r="E3491" s="2">
        <v>25.06</v>
      </c>
      <c r="F3491" s="2">
        <v>1333400</v>
      </c>
      <c r="G3491" s="27" t="str">
        <f>TEXT(StockData[[#This Row],[Date]],"dddd")</f>
        <v>Tuesday</v>
      </c>
      <c r="H3491" s="27" t="str">
        <f>TEXT(StockData[[#This Row],[Date]],"mmm yyyy")</f>
        <v>Aug 2011</v>
      </c>
      <c r="I3491" s="2">
        <f>StockData[[#This Row],[high]] - StockData[[#This Row],[low]]</f>
        <v>1.75</v>
      </c>
      <c r="J3491" s="27" t="str">
        <f>IF(StockData[[#This Row],[high]]=_xlfn.MAXIFS(StockData[high],StockData[Date],"&lt;="&amp;StockData[[#This Row],[Date]]),"New High","Repeat")</f>
        <v>Repeat</v>
      </c>
      <c r="K3491" s="27" t="str">
        <f>IF(StockData[[#This Row],[Spread]]&lt;5,"Low",IF(StockData[[#This Row],[Spread]]&lt;=15,"Medium","High"))</f>
        <v>Low</v>
      </c>
      <c r="L3491" s="27" t="str">
        <f>IF(StockData[[#This Row],[Spread]] &gt; AVERAGE(StockData[Spread]) * 1.2, "High", IF(StockData[[#This Row],[Spread]] &lt; AVERAGE(StockData[Spread]) * 0.8, "Low", "Medium"))</f>
        <v>Low</v>
      </c>
      <c r="M3491" s="13">
        <f>(StockData[[#This Row],[close]] - StockData[[#This Row],[open]] )/ StockData[[#This Row],[open]]</f>
        <v>3.7681159420289864E-2</v>
      </c>
      <c r="N3491" s="27">
        <f>IF(StockData[[#This Row],[change%]] &gt; 0.02, 0.9, IF(StockData[[#This Row],[change%]] &lt; -0.02, -0.9, 0))</f>
        <v>0.9</v>
      </c>
      <c r="O3491" s="27" t="str">
        <f>IF(StockData[[#This Row],[sentiment score]] &gt; 0.5, "Positive", IF(StockData[[#This Row],[sentiment score]] &lt; -0.5, "Negative", "Neutral"))</f>
        <v>Positive</v>
      </c>
    </row>
    <row r="3492" spans="1:15" x14ac:dyDescent="0.3">
      <c r="A3492" s="1">
        <v>40763</v>
      </c>
      <c r="B3492" s="2">
        <v>23.1</v>
      </c>
      <c r="C3492" s="2">
        <v>24.44</v>
      </c>
      <c r="D3492" s="2">
        <v>23.1</v>
      </c>
      <c r="E3492" s="2">
        <v>23.64</v>
      </c>
      <c r="F3492" s="2">
        <v>2608500</v>
      </c>
      <c r="G3492" s="27" t="str">
        <f>TEXT(StockData[[#This Row],[Date]],"dddd")</f>
        <v>Monday</v>
      </c>
      <c r="H3492" s="27" t="str">
        <f>TEXT(StockData[[#This Row],[Date]],"mmm yyyy")</f>
        <v>Aug 2011</v>
      </c>
      <c r="I3492" s="2">
        <f>StockData[[#This Row],[high]] - StockData[[#This Row],[low]]</f>
        <v>1.3399999999999999</v>
      </c>
      <c r="J3492" s="27" t="str">
        <f>IF(StockData[[#This Row],[high]]=_xlfn.MAXIFS(StockData[high],StockData[Date],"&lt;="&amp;StockData[[#This Row],[Date]]),"New High","Repeat")</f>
        <v>Repeat</v>
      </c>
      <c r="K3492" s="27" t="str">
        <f>IF(StockData[[#This Row],[Spread]]&lt;5,"Low",IF(StockData[[#This Row],[Spread]]&lt;=15,"Medium","High"))</f>
        <v>Low</v>
      </c>
      <c r="L3492" s="27" t="str">
        <f>IF(StockData[[#This Row],[Spread]] &gt; AVERAGE(StockData[Spread]) * 1.2, "High", IF(StockData[[#This Row],[Spread]] &lt; AVERAGE(StockData[Spread]) * 0.8, "Low", "Medium"))</f>
        <v>Low</v>
      </c>
      <c r="M3492" s="13">
        <f>(StockData[[#This Row],[close]] - StockData[[#This Row],[open]] )/ StockData[[#This Row],[open]]</f>
        <v>2.3376623376623339E-2</v>
      </c>
      <c r="N3492" s="27">
        <f>IF(StockData[[#This Row],[change%]] &gt; 0.02, 0.9, IF(StockData[[#This Row],[change%]] &lt; -0.02, -0.9, 0))</f>
        <v>0.9</v>
      </c>
      <c r="O3492" s="27" t="str">
        <f>IF(StockData[[#This Row],[sentiment score]] &gt; 0.5, "Positive", IF(StockData[[#This Row],[sentiment score]] &lt; -0.5, "Negative", "Neutral"))</f>
        <v>Positive</v>
      </c>
    </row>
    <row r="3493" spans="1:15" x14ac:dyDescent="0.3">
      <c r="A3493" s="1">
        <v>40760</v>
      </c>
      <c r="B3493" s="2">
        <v>24.99</v>
      </c>
      <c r="C3493" s="2">
        <v>25.38</v>
      </c>
      <c r="D3493" s="2">
        <v>22.83</v>
      </c>
      <c r="E3493" s="2">
        <v>24.24</v>
      </c>
      <c r="F3493" s="2">
        <v>1964400</v>
      </c>
      <c r="G3493" s="27" t="str">
        <f>TEXT(StockData[[#This Row],[Date]],"dddd")</f>
        <v>Friday</v>
      </c>
      <c r="H3493" s="27" t="str">
        <f>TEXT(StockData[[#This Row],[Date]],"mmm yyyy")</f>
        <v>Aug 2011</v>
      </c>
      <c r="I3493" s="2">
        <f>StockData[[#This Row],[high]] - StockData[[#This Row],[low]]</f>
        <v>2.5500000000000007</v>
      </c>
      <c r="J3493" s="27" t="str">
        <f>IF(StockData[[#This Row],[high]]=_xlfn.MAXIFS(StockData[high],StockData[Date],"&lt;="&amp;StockData[[#This Row],[Date]]),"New High","Repeat")</f>
        <v>Repeat</v>
      </c>
      <c r="K3493" s="27" t="str">
        <f>IF(StockData[[#This Row],[Spread]]&lt;5,"Low",IF(StockData[[#This Row],[Spread]]&lt;=15,"Medium","High"))</f>
        <v>Low</v>
      </c>
      <c r="L3493" s="27" t="str">
        <f>IF(StockData[[#This Row],[Spread]] &gt; AVERAGE(StockData[Spread]) * 1.2, "High", IF(StockData[[#This Row],[Spread]] &lt; AVERAGE(StockData[Spread]) * 0.8, "Low", "Medium"))</f>
        <v>Low</v>
      </c>
      <c r="M3493" s="13">
        <f>(StockData[[#This Row],[close]] - StockData[[#This Row],[open]] )/ StockData[[#This Row],[open]]</f>
        <v>-3.0012004801920771E-2</v>
      </c>
      <c r="N3493" s="27">
        <f>IF(StockData[[#This Row],[change%]] &gt; 0.02, 0.9, IF(StockData[[#This Row],[change%]] &lt; -0.02, -0.9, 0))</f>
        <v>-0.9</v>
      </c>
      <c r="O3493" s="27" t="str">
        <f>IF(StockData[[#This Row],[sentiment score]] &gt; 0.5, "Positive", IF(StockData[[#This Row],[sentiment score]] &lt; -0.5, "Negative", "Neutral"))</f>
        <v>Negative</v>
      </c>
    </row>
    <row r="3494" spans="1:15" x14ac:dyDescent="0.3">
      <c r="A3494" s="1">
        <v>40759</v>
      </c>
      <c r="B3494" s="2">
        <v>26.51</v>
      </c>
      <c r="C3494" s="2">
        <v>26.89</v>
      </c>
      <c r="D3494" s="2">
        <v>24.67</v>
      </c>
      <c r="E3494" s="2">
        <v>24.75</v>
      </c>
      <c r="F3494" s="2">
        <v>3064500</v>
      </c>
      <c r="G3494" s="27" t="str">
        <f>TEXT(StockData[[#This Row],[Date]],"dddd")</f>
        <v>Thursday</v>
      </c>
      <c r="H3494" s="27" t="str">
        <f>TEXT(StockData[[#This Row],[Date]],"mmm yyyy")</f>
        <v>Aug 2011</v>
      </c>
      <c r="I3494" s="2">
        <f>StockData[[#This Row],[high]] - StockData[[#This Row],[low]]</f>
        <v>2.2199999999999989</v>
      </c>
      <c r="J3494" s="27" t="str">
        <f>IF(StockData[[#This Row],[high]]=_xlfn.MAXIFS(StockData[high],StockData[Date],"&lt;="&amp;StockData[[#This Row],[Date]]),"New High","Repeat")</f>
        <v>Repeat</v>
      </c>
      <c r="K3494" s="27" t="str">
        <f>IF(StockData[[#This Row],[Spread]]&lt;5,"Low",IF(StockData[[#This Row],[Spread]]&lt;=15,"Medium","High"))</f>
        <v>Low</v>
      </c>
      <c r="L3494" s="27" t="str">
        <f>IF(StockData[[#This Row],[Spread]] &gt; AVERAGE(StockData[Spread]) * 1.2, "High", IF(StockData[[#This Row],[Spread]] &lt; AVERAGE(StockData[Spread]) * 0.8, "Low", "Medium"))</f>
        <v>Low</v>
      </c>
      <c r="M3494" s="13">
        <f>(StockData[[#This Row],[close]] - StockData[[#This Row],[open]] )/ StockData[[#This Row],[open]]</f>
        <v>-6.6390041493775989E-2</v>
      </c>
      <c r="N3494" s="27">
        <f>IF(StockData[[#This Row],[change%]] &gt; 0.02, 0.9, IF(StockData[[#This Row],[change%]] &lt; -0.02, -0.9, 0))</f>
        <v>-0.9</v>
      </c>
      <c r="O3494" s="27" t="str">
        <f>IF(StockData[[#This Row],[sentiment score]] &gt; 0.5, "Positive", IF(StockData[[#This Row],[sentiment score]] &lt; -0.5, "Negative", "Neutral"))</f>
        <v>Negative</v>
      </c>
    </row>
    <row r="3495" spans="1:15" x14ac:dyDescent="0.3">
      <c r="A3495" s="1">
        <v>40758</v>
      </c>
      <c r="B3495" s="2">
        <v>27.5</v>
      </c>
      <c r="C3495" s="2">
        <v>27.83</v>
      </c>
      <c r="D3495" s="2">
        <v>26.335999999999999</v>
      </c>
      <c r="E3495" s="2">
        <v>27.2</v>
      </c>
      <c r="F3495" s="2">
        <v>1794500</v>
      </c>
      <c r="G3495" s="27" t="str">
        <f>TEXT(StockData[[#This Row],[Date]],"dddd")</f>
        <v>Wednesday</v>
      </c>
      <c r="H3495" s="27" t="str">
        <f>TEXT(StockData[[#This Row],[Date]],"mmm yyyy")</f>
        <v>Aug 2011</v>
      </c>
      <c r="I3495" s="2">
        <f>StockData[[#This Row],[high]] - StockData[[#This Row],[low]]</f>
        <v>1.4939999999999998</v>
      </c>
      <c r="J3495" s="27" t="str">
        <f>IF(StockData[[#This Row],[high]]=_xlfn.MAXIFS(StockData[high],StockData[Date],"&lt;="&amp;StockData[[#This Row],[Date]]),"New High","Repeat")</f>
        <v>Repeat</v>
      </c>
      <c r="K3495" s="27" t="str">
        <f>IF(StockData[[#This Row],[Spread]]&lt;5,"Low",IF(StockData[[#This Row],[Spread]]&lt;=15,"Medium","High"))</f>
        <v>Low</v>
      </c>
      <c r="L3495" s="27" t="str">
        <f>IF(StockData[[#This Row],[Spread]] &gt; AVERAGE(StockData[Spread]) * 1.2, "High", IF(StockData[[#This Row],[Spread]] &lt; AVERAGE(StockData[Spread]) * 0.8, "Low", "Medium"))</f>
        <v>Low</v>
      </c>
      <c r="M3495" s="13">
        <f>(StockData[[#This Row],[close]] - StockData[[#This Row],[open]] )/ StockData[[#This Row],[open]]</f>
        <v>-1.0909090909090934E-2</v>
      </c>
      <c r="N3495" s="27">
        <f>IF(StockData[[#This Row],[change%]] &gt; 0.02, 0.9, IF(StockData[[#This Row],[change%]] &lt; -0.02, -0.9, 0))</f>
        <v>0</v>
      </c>
      <c r="O3495" s="27" t="str">
        <f>IF(StockData[[#This Row],[sentiment score]] &gt; 0.5, "Positive", IF(StockData[[#This Row],[sentiment score]] &lt; -0.5, "Negative", "Neutral"))</f>
        <v>Neutral</v>
      </c>
    </row>
    <row r="3496" spans="1:15" x14ac:dyDescent="0.3">
      <c r="A3496" s="1">
        <v>40757</v>
      </c>
      <c r="B3496" s="2">
        <v>28.69</v>
      </c>
      <c r="C3496" s="2">
        <v>29.2</v>
      </c>
      <c r="D3496" s="2">
        <v>27.27</v>
      </c>
      <c r="E3496" s="2">
        <v>27.34</v>
      </c>
      <c r="F3496" s="2">
        <v>1549400</v>
      </c>
      <c r="G3496" s="27" t="str">
        <f>TEXT(StockData[[#This Row],[Date]],"dddd")</f>
        <v>Tuesday</v>
      </c>
      <c r="H3496" s="27" t="str">
        <f>TEXT(StockData[[#This Row],[Date]],"mmm yyyy")</f>
        <v>Aug 2011</v>
      </c>
      <c r="I3496" s="2">
        <f>StockData[[#This Row],[high]] - StockData[[#This Row],[low]]</f>
        <v>1.9299999999999997</v>
      </c>
      <c r="J3496" s="27" t="str">
        <f>IF(StockData[[#This Row],[high]]=_xlfn.MAXIFS(StockData[high],StockData[Date],"&lt;="&amp;StockData[[#This Row],[Date]]),"New High","Repeat")</f>
        <v>Repeat</v>
      </c>
      <c r="K3496" s="27" t="str">
        <f>IF(StockData[[#This Row],[Spread]]&lt;5,"Low",IF(StockData[[#This Row],[Spread]]&lt;=15,"Medium","High"))</f>
        <v>Low</v>
      </c>
      <c r="L3496" s="27" t="str">
        <f>IF(StockData[[#This Row],[Spread]] &gt; AVERAGE(StockData[Spread]) * 1.2, "High", IF(StockData[[#This Row],[Spread]] &lt; AVERAGE(StockData[Spread]) * 0.8, "Low", "Medium"))</f>
        <v>Low</v>
      </c>
      <c r="M3496" s="13">
        <f>(StockData[[#This Row],[close]] - StockData[[#This Row],[open]] )/ StockData[[#This Row],[open]]</f>
        <v>-4.7054722899965193E-2</v>
      </c>
      <c r="N3496" s="27">
        <f>IF(StockData[[#This Row],[change%]] &gt; 0.02, 0.9, IF(StockData[[#This Row],[change%]] &lt; -0.02, -0.9, 0))</f>
        <v>-0.9</v>
      </c>
      <c r="O3496" s="27" t="str">
        <f>IF(StockData[[#This Row],[sentiment score]] &gt; 0.5, "Positive", IF(StockData[[#This Row],[sentiment score]] &lt; -0.5, "Negative", "Neutral"))</f>
        <v>Negative</v>
      </c>
    </row>
    <row r="3497" spans="1:15" x14ac:dyDescent="0.3">
      <c r="A3497" s="1">
        <v>40756</v>
      </c>
      <c r="B3497" s="2">
        <v>28.67</v>
      </c>
      <c r="C3497" s="2">
        <v>28.98</v>
      </c>
      <c r="D3497" s="2">
        <v>28.21</v>
      </c>
      <c r="E3497" s="2">
        <v>28.77</v>
      </c>
      <c r="F3497" s="2">
        <v>1164900</v>
      </c>
      <c r="G3497" s="27" t="str">
        <f>TEXT(StockData[[#This Row],[Date]],"dddd")</f>
        <v>Monday</v>
      </c>
      <c r="H3497" s="27" t="str">
        <f>TEXT(StockData[[#This Row],[Date]],"mmm yyyy")</f>
        <v>Aug 2011</v>
      </c>
      <c r="I3497" s="2">
        <f>StockData[[#This Row],[high]] - StockData[[#This Row],[low]]</f>
        <v>0.76999999999999957</v>
      </c>
      <c r="J3497" s="27" t="str">
        <f>IF(StockData[[#This Row],[high]]=_xlfn.MAXIFS(StockData[high],StockData[Date],"&lt;="&amp;StockData[[#This Row],[Date]]),"New High","Repeat")</f>
        <v>Repeat</v>
      </c>
      <c r="K3497" s="27" t="str">
        <f>IF(StockData[[#This Row],[Spread]]&lt;5,"Low",IF(StockData[[#This Row],[Spread]]&lt;=15,"Medium","High"))</f>
        <v>Low</v>
      </c>
      <c r="L3497" s="27" t="str">
        <f>IF(StockData[[#This Row],[Spread]] &gt; AVERAGE(StockData[Spread]) * 1.2, "High", IF(StockData[[#This Row],[Spread]] &lt; AVERAGE(StockData[Spread]) * 0.8, "Low", "Medium"))</f>
        <v>Low</v>
      </c>
      <c r="M3497" s="13">
        <f>(StockData[[#This Row],[close]] - StockData[[#This Row],[open]] )/ StockData[[#This Row],[open]]</f>
        <v>3.4879665155213764E-3</v>
      </c>
      <c r="N3497" s="27">
        <f>IF(StockData[[#This Row],[change%]] &gt; 0.02, 0.9, IF(StockData[[#This Row],[change%]] &lt; -0.02, -0.9, 0))</f>
        <v>0</v>
      </c>
      <c r="O3497" s="27" t="str">
        <f>IF(StockData[[#This Row],[sentiment score]] &gt; 0.5, "Positive", IF(StockData[[#This Row],[sentiment score]] &lt; -0.5, "Negative", "Neutral"))</f>
        <v>Neutral</v>
      </c>
    </row>
    <row r="3498" spans="1:15" x14ac:dyDescent="0.3">
      <c r="A3498" s="1">
        <v>40753</v>
      </c>
      <c r="B3498" s="2">
        <v>27.8</v>
      </c>
      <c r="C3498" s="2">
        <v>28.4</v>
      </c>
      <c r="D3498" s="2">
        <v>27.5</v>
      </c>
      <c r="E3498" s="2">
        <v>28.17</v>
      </c>
      <c r="F3498" s="2">
        <v>948200</v>
      </c>
      <c r="G3498" s="27" t="str">
        <f>TEXT(StockData[[#This Row],[Date]],"dddd")</f>
        <v>Friday</v>
      </c>
      <c r="H3498" s="27" t="str">
        <f>TEXT(StockData[[#This Row],[Date]],"mmm yyyy")</f>
        <v>Jul 2011</v>
      </c>
      <c r="I3498" s="2">
        <f>StockData[[#This Row],[high]] - StockData[[#This Row],[low]]</f>
        <v>0.89999999999999858</v>
      </c>
      <c r="J3498" s="27" t="str">
        <f>IF(StockData[[#This Row],[high]]=_xlfn.MAXIFS(StockData[high],StockData[Date],"&lt;="&amp;StockData[[#This Row],[Date]]),"New High","Repeat")</f>
        <v>Repeat</v>
      </c>
      <c r="K3498" s="27" t="str">
        <f>IF(StockData[[#This Row],[Spread]]&lt;5,"Low",IF(StockData[[#This Row],[Spread]]&lt;=15,"Medium","High"))</f>
        <v>Low</v>
      </c>
      <c r="L3498" s="27" t="str">
        <f>IF(StockData[[#This Row],[Spread]] &gt; AVERAGE(StockData[Spread]) * 1.2, "High", IF(StockData[[#This Row],[Spread]] &lt; AVERAGE(StockData[Spread]) * 0.8, "Low", "Medium"))</f>
        <v>Low</v>
      </c>
      <c r="M3498" s="13">
        <f>(StockData[[#This Row],[close]] - StockData[[#This Row],[open]] )/ StockData[[#This Row],[open]]</f>
        <v>1.3309352517985647E-2</v>
      </c>
      <c r="N3498" s="27">
        <f>IF(StockData[[#This Row],[change%]] &gt; 0.02, 0.9, IF(StockData[[#This Row],[change%]] &lt; -0.02, -0.9, 0))</f>
        <v>0</v>
      </c>
      <c r="O3498" s="27" t="str">
        <f>IF(StockData[[#This Row],[sentiment score]] &gt; 0.5, "Positive", IF(StockData[[#This Row],[sentiment score]] &lt; -0.5, "Negative", "Neutral"))</f>
        <v>Neutral</v>
      </c>
    </row>
    <row r="3499" spans="1:15" x14ac:dyDescent="0.3">
      <c r="A3499" s="1">
        <v>40752</v>
      </c>
      <c r="B3499" s="2">
        <v>27.6</v>
      </c>
      <c r="C3499" s="2">
        <v>28.55</v>
      </c>
      <c r="D3499" s="2">
        <v>27.54</v>
      </c>
      <c r="E3499" s="2">
        <v>28.17</v>
      </c>
      <c r="F3499" s="2">
        <v>938700</v>
      </c>
      <c r="G3499" s="27" t="str">
        <f>TEXT(StockData[[#This Row],[Date]],"dddd")</f>
        <v>Thursday</v>
      </c>
      <c r="H3499" s="27" t="str">
        <f>TEXT(StockData[[#This Row],[Date]],"mmm yyyy")</f>
        <v>Jul 2011</v>
      </c>
      <c r="I3499" s="2">
        <f>StockData[[#This Row],[high]] - StockData[[#This Row],[low]]</f>
        <v>1.0100000000000016</v>
      </c>
      <c r="J3499" s="27" t="str">
        <f>IF(StockData[[#This Row],[high]]=_xlfn.MAXIFS(StockData[high],StockData[Date],"&lt;="&amp;StockData[[#This Row],[Date]]),"New High","Repeat")</f>
        <v>Repeat</v>
      </c>
      <c r="K3499" s="27" t="str">
        <f>IF(StockData[[#This Row],[Spread]]&lt;5,"Low",IF(StockData[[#This Row],[Spread]]&lt;=15,"Medium","High"))</f>
        <v>Low</v>
      </c>
      <c r="L3499" s="27" t="str">
        <f>IF(StockData[[#This Row],[Spread]] &gt; AVERAGE(StockData[Spread]) * 1.2, "High", IF(StockData[[#This Row],[Spread]] &lt; AVERAGE(StockData[Spread]) * 0.8, "Low", "Medium"))</f>
        <v>Low</v>
      </c>
      <c r="M3499" s="13">
        <f>(StockData[[#This Row],[close]] - StockData[[#This Row],[open]] )/ StockData[[#This Row],[open]]</f>
        <v>2.0652173913043487E-2</v>
      </c>
      <c r="N3499" s="27">
        <f>IF(StockData[[#This Row],[change%]] &gt; 0.02, 0.9, IF(StockData[[#This Row],[change%]] &lt; -0.02, -0.9, 0))</f>
        <v>0.9</v>
      </c>
      <c r="O3499" s="27" t="str">
        <f>IF(StockData[[#This Row],[sentiment score]] &gt; 0.5, "Positive", IF(StockData[[#This Row],[sentiment score]] &lt; -0.5, "Negative", "Neutral"))</f>
        <v>Positive</v>
      </c>
    </row>
    <row r="3500" spans="1:15" x14ac:dyDescent="0.3">
      <c r="A3500" s="1">
        <v>40751</v>
      </c>
      <c r="B3500" s="2">
        <v>28.5</v>
      </c>
      <c r="C3500" s="2">
        <v>28.5</v>
      </c>
      <c r="D3500" s="2">
        <v>27.51</v>
      </c>
      <c r="E3500" s="2">
        <v>27.64</v>
      </c>
      <c r="F3500" s="2">
        <v>958500</v>
      </c>
      <c r="G3500" s="27" t="str">
        <f>TEXT(StockData[[#This Row],[Date]],"dddd")</f>
        <v>Wednesday</v>
      </c>
      <c r="H3500" s="27" t="str">
        <f>TEXT(StockData[[#This Row],[Date]],"mmm yyyy")</f>
        <v>Jul 2011</v>
      </c>
      <c r="I3500" s="2">
        <f>StockData[[#This Row],[high]] - StockData[[#This Row],[low]]</f>
        <v>0.98999999999999844</v>
      </c>
      <c r="J3500" s="27" t="str">
        <f>IF(StockData[[#This Row],[high]]=_xlfn.MAXIFS(StockData[high],StockData[Date],"&lt;="&amp;StockData[[#This Row],[Date]]),"New High","Repeat")</f>
        <v>Repeat</v>
      </c>
      <c r="K3500" s="27" t="str">
        <f>IF(StockData[[#This Row],[Spread]]&lt;5,"Low",IF(StockData[[#This Row],[Spread]]&lt;=15,"Medium","High"))</f>
        <v>Low</v>
      </c>
      <c r="L3500" s="27" t="str">
        <f>IF(StockData[[#This Row],[Spread]] &gt; AVERAGE(StockData[Spread]) * 1.2, "High", IF(StockData[[#This Row],[Spread]] &lt; AVERAGE(StockData[Spread]) * 0.8, "Low", "Medium"))</f>
        <v>Low</v>
      </c>
      <c r="M3500" s="13">
        <f>(StockData[[#This Row],[close]] - StockData[[#This Row],[open]] )/ StockData[[#This Row],[open]]</f>
        <v>-3.0175438596491209E-2</v>
      </c>
      <c r="N3500" s="27">
        <f>IF(StockData[[#This Row],[change%]] &gt; 0.02, 0.9, IF(StockData[[#This Row],[change%]] &lt; -0.02, -0.9, 0))</f>
        <v>-0.9</v>
      </c>
      <c r="O3500" s="27" t="str">
        <f>IF(StockData[[#This Row],[sentiment score]] &gt; 0.5, "Positive", IF(StockData[[#This Row],[sentiment score]] &lt; -0.5, "Negative", "Neutral"))</f>
        <v>Negative</v>
      </c>
    </row>
    <row r="3501" spans="1:15" x14ac:dyDescent="0.3">
      <c r="A3501" s="1">
        <v>40750</v>
      </c>
      <c r="B3501" s="2">
        <v>28.31</v>
      </c>
      <c r="C3501" s="2">
        <v>28.77</v>
      </c>
      <c r="D3501" s="2">
        <v>27.97</v>
      </c>
      <c r="E3501" s="2">
        <v>28</v>
      </c>
      <c r="F3501" s="2">
        <v>760600</v>
      </c>
      <c r="G3501" s="27" t="str">
        <f>TEXT(StockData[[#This Row],[Date]],"dddd")</f>
        <v>Tuesday</v>
      </c>
      <c r="H3501" s="27" t="str">
        <f>TEXT(StockData[[#This Row],[Date]],"mmm yyyy")</f>
        <v>Jul 2011</v>
      </c>
      <c r="I3501" s="2">
        <f>StockData[[#This Row],[high]] - StockData[[#This Row],[low]]</f>
        <v>0.80000000000000071</v>
      </c>
      <c r="J3501" s="27" t="str">
        <f>IF(StockData[[#This Row],[high]]=_xlfn.MAXIFS(StockData[high],StockData[Date],"&lt;="&amp;StockData[[#This Row],[Date]]),"New High","Repeat")</f>
        <v>Repeat</v>
      </c>
      <c r="K3501" s="27" t="str">
        <f>IF(StockData[[#This Row],[Spread]]&lt;5,"Low",IF(StockData[[#This Row],[Spread]]&lt;=15,"Medium","High"))</f>
        <v>Low</v>
      </c>
      <c r="L3501" s="27" t="str">
        <f>IF(StockData[[#This Row],[Spread]] &gt; AVERAGE(StockData[Spread]) * 1.2, "High", IF(StockData[[#This Row],[Spread]] &lt; AVERAGE(StockData[Spread]) * 0.8, "Low", "Medium"))</f>
        <v>Low</v>
      </c>
      <c r="M3501" s="13">
        <f>(StockData[[#This Row],[close]] - StockData[[#This Row],[open]] )/ StockData[[#This Row],[open]]</f>
        <v>-1.0950194277640365E-2</v>
      </c>
      <c r="N3501" s="27">
        <f>IF(StockData[[#This Row],[change%]] &gt; 0.02, 0.9, IF(StockData[[#This Row],[change%]] &lt; -0.02, -0.9, 0))</f>
        <v>0</v>
      </c>
      <c r="O3501" s="27" t="str">
        <f>IF(StockData[[#This Row],[sentiment score]] &gt; 0.5, "Positive", IF(StockData[[#This Row],[sentiment score]] &lt; -0.5, "Negative", "Neutral"))</f>
        <v>Neutral</v>
      </c>
    </row>
    <row r="3502" spans="1:15" x14ac:dyDescent="0.3">
      <c r="A3502" s="1">
        <v>40749</v>
      </c>
      <c r="B3502" s="2">
        <v>29.01</v>
      </c>
      <c r="C3502" s="2">
        <v>29.25</v>
      </c>
      <c r="D3502" s="2">
        <v>28.44</v>
      </c>
      <c r="E3502" s="2">
        <v>28.49</v>
      </c>
      <c r="F3502" s="2">
        <v>673300</v>
      </c>
      <c r="G3502" s="27" t="str">
        <f>TEXT(StockData[[#This Row],[Date]],"dddd")</f>
        <v>Monday</v>
      </c>
      <c r="H3502" s="27" t="str">
        <f>TEXT(StockData[[#This Row],[Date]],"mmm yyyy")</f>
        <v>Jul 2011</v>
      </c>
      <c r="I3502" s="2">
        <f>StockData[[#This Row],[high]] - StockData[[#This Row],[low]]</f>
        <v>0.80999999999999872</v>
      </c>
      <c r="J3502" s="27" t="str">
        <f>IF(StockData[[#This Row],[high]]=_xlfn.MAXIFS(StockData[high],StockData[Date],"&lt;="&amp;StockData[[#This Row],[Date]]),"New High","Repeat")</f>
        <v>Repeat</v>
      </c>
      <c r="K3502" s="27" t="str">
        <f>IF(StockData[[#This Row],[Spread]]&lt;5,"Low",IF(StockData[[#This Row],[Spread]]&lt;=15,"Medium","High"))</f>
        <v>Low</v>
      </c>
      <c r="L3502" s="27" t="str">
        <f>IF(StockData[[#This Row],[Spread]] &gt; AVERAGE(StockData[Spread]) * 1.2, "High", IF(StockData[[#This Row],[Spread]] &lt; AVERAGE(StockData[Spread]) * 0.8, "Low", "Medium"))</f>
        <v>Low</v>
      </c>
      <c r="M3502" s="13">
        <f>(StockData[[#This Row],[close]] - StockData[[#This Row],[open]] )/ StockData[[#This Row],[open]]</f>
        <v>-1.7924853498793625E-2</v>
      </c>
      <c r="N3502" s="27">
        <f>IF(StockData[[#This Row],[change%]] &gt; 0.02, 0.9, IF(StockData[[#This Row],[change%]] &lt; -0.02, -0.9, 0))</f>
        <v>0</v>
      </c>
      <c r="O3502" s="27" t="str">
        <f>IF(StockData[[#This Row],[sentiment score]] &gt; 0.5, "Positive", IF(StockData[[#This Row],[sentiment score]] &lt; -0.5, "Negative", "Neutral"))</f>
        <v>Neutral</v>
      </c>
    </row>
    <row r="3503" spans="1:15" x14ac:dyDescent="0.3">
      <c r="A3503" s="1">
        <v>40746</v>
      </c>
      <c r="B3503" s="2">
        <v>28.7</v>
      </c>
      <c r="C3503" s="2">
        <v>29.54</v>
      </c>
      <c r="D3503" s="2">
        <v>28.550899999999999</v>
      </c>
      <c r="E3503" s="2">
        <v>29.29</v>
      </c>
      <c r="F3503" s="2">
        <v>583500</v>
      </c>
      <c r="G3503" s="27" t="str">
        <f>TEXT(StockData[[#This Row],[Date]],"dddd")</f>
        <v>Friday</v>
      </c>
      <c r="H3503" s="27" t="str">
        <f>TEXT(StockData[[#This Row],[Date]],"mmm yyyy")</f>
        <v>Jul 2011</v>
      </c>
      <c r="I3503" s="2">
        <f>StockData[[#This Row],[high]] - StockData[[#This Row],[low]]</f>
        <v>0.98910000000000053</v>
      </c>
      <c r="J3503" s="27" t="str">
        <f>IF(StockData[[#This Row],[high]]=_xlfn.MAXIFS(StockData[high],StockData[Date],"&lt;="&amp;StockData[[#This Row],[Date]]),"New High","Repeat")</f>
        <v>Repeat</v>
      </c>
      <c r="K3503" s="27" t="str">
        <f>IF(StockData[[#This Row],[Spread]]&lt;5,"Low",IF(StockData[[#This Row],[Spread]]&lt;=15,"Medium","High"))</f>
        <v>Low</v>
      </c>
      <c r="L3503" s="27" t="str">
        <f>IF(StockData[[#This Row],[Spread]] &gt; AVERAGE(StockData[Spread]) * 1.2, "High", IF(StockData[[#This Row],[Spread]] &lt; AVERAGE(StockData[Spread]) * 0.8, "Low", "Medium"))</f>
        <v>Low</v>
      </c>
      <c r="M3503" s="13">
        <f>(StockData[[#This Row],[close]] - StockData[[#This Row],[open]] )/ StockData[[#This Row],[open]]</f>
        <v>2.0557491289198603E-2</v>
      </c>
      <c r="N3503" s="27">
        <f>IF(StockData[[#This Row],[change%]] &gt; 0.02, 0.9, IF(StockData[[#This Row],[change%]] &lt; -0.02, -0.9, 0))</f>
        <v>0.9</v>
      </c>
      <c r="O3503" s="27" t="str">
        <f>IF(StockData[[#This Row],[sentiment score]] &gt; 0.5, "Positive", IF(StockData[[#This Row],[sentiment score]] &lt; -0.5, "Negative", "Neutral"))</f>
        <v>Positive</v>
      </c>
    </row>
    <row r="3504" spans="1:15" x14ac:dyDescent="0.3">
      <c r="A3504" s="1">
        <v>40745</v>
      </c>
      <c r="B3504" s="2">
        <v>28.91</v>
      </c>
      <c r="C3504" s="2">
        <v>29.16</v>
      </c>
      <c r="D3504" s="2">
        <v>28.1</v>
      </c>
      <c r="E3504" s="2">
        <v>28.7</v>
      </c>
      <c r="F3504" s="2">
        <v>1011500</v>
      </c>
      <c r="G3504" s="27" t="str">
        <f>TEXT(StockData[[#This Row],[Date]],"dddd")</f>
        <v>Thursday</v>
      </c>
      <c r="H3504" s="27" t="str">
        <f>TEXT(StockData[[#This Row],[Date]],"mmm yyyy")</f>
        <v>Jul 2011</v>
      </c>
      <c r="I3504" s="2">
        <f>StockData[[#This Row],[high]] - StockData[[#This Row],[low]]</f>
        <v>1.0599999999999987</v>
      </c>
      <c r="J3504" s="27" t="str">
        <f>IF(StockData[[#This Row],[high]]=_xlfn.MAXIFS(StockData[high],StockData[Date],"&lt;="&amp;StockData[[#This Row],[Date]]),"New High","Repeat")</f>
        <v>Repeat</v>
      </c>
      <c r="K3504" s="27" t="str">
        <f>IF(StockData[[#This Row],[Spread]]&lt;5,"Low",IF(StockData[[#This Row],[Spread]]&lt;=15,"Medium","High"))</f>
        <v>Low</v>
      </c>
      <c r="L3504" s="27" t="str">
        <f>IF(StockData[[#This Row],[Spread]] &gt; AVERAGE(StockData[Spread]) * 1.2, "High", IF(StockData[[#This Row],[Spread]] &lt; AVERAGE(StockData[Spread]) * 0.8, "Low", "Medium"))</f>
        <v>Low</v>
      </c>
      <c r="M3504" s="13">
        <f>(StockData[[#This Row],[close]] - StockData[[#This Row],[open]] )/ StockData[[#This Row],[open]]</f>
        <v>-7.2639225181598361E-3</v>
      </c>
      <c r="N3504" s="27">
        <f>IF(StockData[[#This Row],[change%]] &gt; 0.02, 0.9, IF(StockData[[#This Row],[change%]] &lt; -0.02, -0.9, 0))</f>
        <v>0</v>
      </c>
      <c r="O3504" s="27" t="str">
        <f>IF(StockData[[#This Row],[sentiment score]] &gt; 0.5, "Positive", IF(StockData[[#This Row],[sentiment score]] &lt; -0.5, "Negative", "Neutral"))</f>
        <v>Neutral</v>
      </c>
    </row>
    <row r="3505" spans="1:15" x14ac:dyDescent="0.3">
      <c r="A3505" s="1">
        <v>40744</v>
      </c>
      <c r="B3505" s="2">
        <v>28</v>
      </c>
      <c r="C3505" s="2">
        <v>30.44</v>
      </c>
      <c r="D3505" s="2">
        <v>27.8</v>
      </c>
      <c r="E3505" s="2">
        <v>28.69</v>
      </c>
      <c r="F3505" s="2">
        <v>3048300</v>
      </c>
      <c r="G3505" s="27" t="str">
        <f>TEXT(StockData[[#This Row],[Date]],"dddd")</f>
        <v>Wednesday</v>
      </c>
      <c r="H3505" s="27" t="str">
        <f>TEXT(StockData[[#This Row],[Date]],"mmm yyyy")</f>
        <v>Jul 2011</v>
      </c>
      <c r="I3505" s="2">
        <f>StockData[[#This Row],[high]] - StockData[[#This Row],[low]]</f>
        <v>2.6400000000000006</v>
      </c>
      <c r="J3505" s="27" t="str">
        <f>IF(StockData[[#This Row],[high]]=_xlfn.MAXIFS(StockData[high],StockData[Date],"&lt;="&amp;StockData[[#This Row],[Date]]),"New High","Repeat")</f>
        <v>Repeat</v>
      </c>
      <c r="K3505" s="27" t="str">
        <f>IF(StockData[[#This Row],[Spread]]&lt;5,"Low",IF(StockData[[#This Row],[Spread]]&lt;=15,"Medium","High"))</f>
        <v>Low</v>
      </c>
      <c r="L3505" s="27" t="str">
        <f>IF(StockData[[#This Row],[Spread]] &gt; AVERAGE(StockData[Spread]) * 1.2, "High", IF(StockData[[#This Row],[Spread]] &lt; AVERAGE(StockData[Spread]) * 0.8, "Low", "Medium"))</f>
        <v>Low</v>
      </c>
      <c r="M3505" s="13">
        <f>(StockData[[#This Row],[close]] - StockData[[#This Row],[open]] )/ StockData[[#This Row],[open]]</f>
        <v>2.4642857142857189E-2</v>
      </c>
      <c r="N3505" s="27">
        <f>IF(StockData[[#This Row],[change%]] &gt; 0.02, 0.9, IF(StockData[[#This Row],[change%]] &lt; -0.02, -0.9, 0))</f>
        <v>0.9</v>
      </c>
      <c r="O3505" s="27" t="str">
        <f>IF(StockData[[#This Row],[sentiment score]] &gt; 0.5, "Positive", IF(StockData[[#This Row],[sentiment score]] &lt; -0.5, "Negative", "Neutral"))</f>
        <v>Positive</v>
      </c>
    </row>
    <row r="3506" spans="1:15" x14ac:dyDescent="0.3">
      <c r="A3506" s="1">
        <v>40743</v>
      </c>
      <c r="B3506" s="2">
        <v>27.58</v>
      </c>
      <c r="C3506" s="2">
        <v>28.11</v>
      </c>
      <c r="D3506" s="2">
        <v>27.54</v>
      </c>
      <c r="E3506" s="2">
        <v>27.89</v>
      </c>
      <c r="F3506" s="2">
        <v>1026100</v>
      </c>
      <c r="G3506" s="27" t="str">
        <f>TEXT(StockData[[#This Row],[Date]],"dddd")</f>
        <v>Tuesday</v>
      </c>
      <c r="H3506" s="27" t="str">
        <f>TEXT(StockData[[#This Row],[Date]],"mmm yyyy")</f>
        <v>Jul 2011</v>
      </c>
      <c r="I3506" s="2">
        <f>StockData[[#This Row],[high]] - StockData[[#This Row],[low]]</f>
        <v>0.57000000000000028</v>
      </c>
      <c r="J3506" s="27" t="str">
        <f>IF(StockData[[#This Row],[high]]=_xlfn.MAXIFS(StockData[high],StockData[Date],"&lt;="&amp;StockData[[#This Row],[Date]]),"New High","Repeat")</f>
        <v>Repeat</v>
      </c>
      <c r="K3506" s="27" t="str">
        <f>IF(StockData[[#This Row],[Spread]]&lt;5,"Low",IF(StockData[[#This Row],[Spread]]&lt;=15,"Medium","High"))</f>
        <v>Low</v>
      </c>
      <c r="L3506" s="27" t="str">
        <f>IF(StockData[[#This Row],[Spread]] &gt; AVERAGE(StockData[Spread]) * 1.2, "High", IF(StockData[[#This Row],[Spread]] &lt; AVERAGE(StockData[Spread]) * 0.8, "Low", "Medium"))</f>
        <v>Low</v>
      </c>
      <c r="M3506" s="13">
        <f>(StockData[[#This Row],[close]] - StockData[[#This Row],[open]] )/ StockData[[#This Row],[open]]</f>
        <v>1.1240029006526552E-2</v>
      </c>
      <c r="N3506" s="27">
        <f>IF(StockData[[#This Row],[change%]] &gt; 0.02, 0.9, IF(StockData[[#This Row],[change%]] &lt; -0.02, -0.9, 0))</f>
        <v>0</v>
      </c>
      <c r="O3506" s="27" t="str">
        <f>IF(StockData[[#This Row],[sentiment score]] &gt; 0.5, "Positive", IF(StockData[[#This Row],[sentiment score]] &lt; -0.5, "Negative", "Neutral"))</f>
        <v>Neutral</v>
      </c>
    </row>
    <row r="3507" spans="1:15" x14ac:dyDescent="0.3">
      <c r="A3507" s="1">
        <v>40742</v>
      </c>
      <c r="B3507" s="2">
        <v>27.34</v>
      </c>
      <c r="C3507" s="2">
        <v>27.45</v>
      </c>
      <c r="D3507" s="2">
        <v>26.63</v>
      </c>
      <c r="E3507" s="2">
        <v>27.23</v>
      </c>
      <c r="F3507" s="2">
        <v>851900</v>
      </c>
      <c r="G3507" s="27" t="str">
        <f>TEXT(StockData[[#This Row],[Date]],"dddd")</f>
        <v>Monday</v>
      </c>
      <c r="H3507" s="27" t="str">
        <f>TEXT(StockData[[#This Row],[Date]],"mmm yyyy")</f>
        <v>Jul 2011</v>
      </c>
      <c r="I3507" s="2">
        <f>StockData[[#This Row],[high]] - StockData[[#This Row],[low]]</f>
        <v>0.82000000000000028</v>
      </c>
      <c r="J3507" s="27" t="str">
        <f>IF(StockData[[#This Row],[high]]=_xlfn.MAXIFS(StockData[high],StockData[Date],"&lt;="&amp;StockData[[#This Row],[Date]]),"New High","Repeat")</f>
        <v>Repeat</v>
      </c>
      <c r="K3507" s="27" t="str">
        <f>IF(StockData[[#This Row],[Spread]]&lt;5,"Low",IF(StockData[[#This Row],[Spread]]&lt;=15,"Medium","High"))</f>
        <v>Low</v>
      </c>
      <c r="L3507" s="27" t="str">
        <f>IF(StockData[[#This Row],[Spread]] &gt; AVERAGE(StockData[Spread]) * 1.2, "High", IF(StockData[[#This Row],[Spread]] &lt; AVERAGE(StockData[Spread]) * 0.8, "Low", "Medium"))</f>
        <v>Low</v>
      </c>
      <c r="M3507" s="13">
        <f>(StockData[[#This Row],[close]] - StockData[[#This Row],[open]] )/ StockData[[#This Row],[open]]</f>
        <v>-4.023408924652503E-3</v>
      </c>
      <c r="N3507" s="27">
        <f>IF(StockData[[#This Row],[change%]] &gt; 0.02, 0.9, IF(StockData[[#This Row],[change%]] &lt; -0.02, -0.9, 0))</f>
        <v>0</v>
      </c>
      <c r="O3507" s="27" t="str">
        <f>IF(StockData[[#This Row],[sentiment score]] &gt; 0.5, "Positive", IF(StockData[[#This Row],[sentiment score]] &lt; -0.5, "Negative", "Neutral"))</f>
        <v>Neutral</v>
      </c>
    </row>
    <row r="3508" spans="1:15" x14ac:dyDescent="0.3">
      <c r="A3508" s="1">
        <v>40739</v>
      </c>
      <c r="B3508" s="2">
        <v>27.79</v>
      </c>
      <c r="C3508" s="2">
        <v>27.83</v>
      </c>
      <c r="D3508" s="2">
        <v>27.4</v>
      </c>
      <c r="E3508" s="2">
        <v>27.58</v>
      </c>
      <c r="F3508" s="2">
        <v>709000</v>
      </c>
      <c r="G3508" s="27" t="str">
        <f>TEXT(StockData[[#This Row],[Date]],"dddd")</f>
        <v>Friday</v>
      </c>
      <c r="H3508" s="27" t="str">
        <f>TEXT(StockData[[#This Row],[Date]],"mmm yyyy")</f>
        <v>Jul 2011</v>
      </c>
      <c r="I3508" s="2">
        <f>StockData[[#This Row],[high]] - StockData[[#This Row],[low]]</f>
        <v>0.42999999999999972</v>
      </c>
      <c r="J3508" s="27" t="str">
        <f>IF(StockData[[#This Row],[high]]=_xlfn.MAXIFS(StockData[high],StockData[Date],"&lt;="&amp;StockData[[#This Row],[Date]]),"New High","Repeat")</f>
        <v>Repeat</v>
      </c>
      <c r="K3508" s="27" t="str">
        <f>IF(StockData[[#This Row],[Spread]]&lt;5,"Low",IF(StockData[[#This Row],[Spread]]&lt;=15,"Medium","High"))</f>
        <v>Low</v>
      </c>
      <c r="L3508" s="27" t="str">
        <f>IF(StockData[[#This Row],[Spread]] &gt; AVERAGE(StockData[Spread]) * 1.2, "High", IF(StockData[[#This Row],[Spread]] &lt; AVERAGE(StockData[Spread]) * 0.8, "Low", "Medium"))</f>
        <v>Low</v>
      </c>
      <c r="M3508" s="13">
        <f>(StockData[[#This Row],[close]] - StockData[[#This Row],[open]] )/ StockData[[#This Row],[open]]</f>
        <v>-7.5566750629723232E-3</v>
      </c>
      <c r="N3508" s="27">
        <f>IF(StockData[[#This Row],[change%]] &gt; 0.02, 0.9, IF(StockData[[#This Row],[change%]] &lt; -0.02, -0.9, 0))</f>
        <v>0</v>
      </c>
      <c r="O3508" s="27" t="str">
        <f>IF(StockData[[#This Row],[sentiment score]] &gt; 0.5, "Positive", IF(StockData[[#This Row],[sentiment score]] &lt; -0.5, "Negative", "Neutral"))</f>
        <v>Neutral</v>
      </c>
    </row>
    <row r="3509" spans="1:15" x14ac:dyDescent="0.3">
      <c r="A3509" s="1">
        <v>40738</v>
      </c>
      <c r="B3509" s="2">
        <v>28.53</v>
      </c>
      <c r="C3509" s="2">
        <v>28.96</v>
      </c>
      <c r="D3509" s="2">
        <v>27.25</v>
      </c>
      <c r="E3509" s="2">
        <v>27.61</v>
      </c>
      <c r="F3509" s="2">
        <v>1159000</v>
      </c>
      <c r="G3509" s="27" t="str">
        <f>TEXT(StockData[[#This Row],[Date]],"dddd")</f>
        <v>Thursday</v>
      </c>
      <c r="H3509" s="27" t="str">
        <f>TEXT(StockData[[#This Row],[Date]],"mmm yyyy")</f>
        <v>Jul 2011</v>
      </c>
      <c r="I3509" s="2">
        <f>StockData[[#This Row],[high]] - StockData[[#This Row],[low]]</f>
        <v>1.7100000000000009</v>
      </c>
      <c r="J3509" s="27" t="str">
        <f>IF(StockData[[#This Row],[high]]=_xlfn.MAXIFS(StockData[high],StockData[Date],"&lt;="&amp;StockData[[#This Row],[Date]]),"New High","Repeat")</f>
        <v>Repeat</v>
      </c>
      <c r="K3509" s="27" t="str">
        <f>IF(StockData[[#This Row],[Spread]]&lt;5,"Low",IF(StockData[[#This Row],[Spread]]&lt;=15,"Medium","High"))</f>
        <v>Low</v>
      </c>
      <c r="L3509" s="27" t="str">
        <f>IF(StockData[[#This Row],[Spread]] &gt; AVERAGE(StockData[Spread]) * 1.2, "High", IF(StockData[[#This Row],[Spread]] &lt; AVERAGE(StockData[Spread]) * 0.8, "Low", "Medium"))</f>
        <v>Low</v>
      </c>
      <c r="M3509" s="13">
        <f>(StockData[[#This Row],[close]] - StockData[[#This Row],[open]] )/ StockData[[#This Row],[open]]</f>
        <v>-3.2246757798808333E-2</v>
      </c>
      <c r="N3509" s="27">
        <f>IF(StockData[[#This Row],[change%]] &gt; 0.02, 0.9, IF(StockData[[#This Row],[change%]] &lt; -0.02, -0.9, 0))</f>
        <v>-0.9</v>
      </c>
      <c r="O3509" s="27" t="str">
        <f>IF(StockData[[#This Row],[sentiment score]] &gt; 0.5, "Positive", IF(StockData[[#This Row],[sentiment score]] &lt; -0.5, "Negative", "Neutral"))</f>
        <v>Negative</v>
      </c>
    </row>
    <row r="3510" spans="1:15" x14ac:dyDescent="0.3">
      <c r="A3510" s="1">
        <v>40737</v>
      </c>
      <c r="B3510" s="2">
        <v>28.43</v>
      </c>
      <c r="C3510" s="2">
        <v>29.03</v>
      </c>
      <c r="D3510" s="2">
        <v>27.9</v>
      </c>
      <c r="E3510" s="2">
        <v>28.64</v>
      </c>
      <c r="F3510" s="2">
        <v>1066000</v>
      </c>
      <c r="G3510" s="27" t="str">
        <f>TEXT(StockData[[#This Row],[Date]],"dddd")</f>
        <v>Wednesday</v>
      </c>
      <c r="H3510" s="27" t="str">
        <f>TEXT(StockData[[#This Row],[Date]],"mmm yyyy")</f>
        <v>Jul 2011</v>
      </c>
      <c r="I3510" s="2">
        <f>StockData[[#This Row],[high]] - StockData[[#This Row],[low]]</f>
        <v>1.1300000000000026</v>
      </c>
      <c r="J3510" s="27" t="str">
        <f>IF(StockData[[#This Row],[high]]=_xlfn.MAXIFS(StockData[high],StockData[Date],"&lt;="&amp;StockData[[#This Row],[Date]]),"New High","Repeat")</f>
        <v>Repeat</v>
      </c>
      <c r="K3510" s="27" t="str">
        <f>IF(StockData[[#This Row],[Spread]]&lt;5,"Low",IF(StockData[[#This Row],[Spread]]&lt;=15,"Medium","High"))</f>
        <v>Low</v>
      </c>
      <c r="L3510" s="27" t="str">
        <f>IF(StockData[[#This Row],[Spread]] &gt; AVERAGE(StockData[Spread]) * 1.2, "High", IF(StockData[[#This Row],[Spread]] &lt; AVERAGE(StockData[Spread]) * 0.8, "Low", "Medium"))</f>
        <v>Low</v>
      </c>
      <c r="M3510" s="13">
        <f>(StockData[[#This Row],[close]] - StockData[[#This Row],[open]] )/ StockData[[#This Row],[open]]</f>
        <v>7.3865634892719256E-3</v>
      </c>
      <c r="N3510" s="27">
        <f>IF(StockData[[#This Row],[change%]] &gt; 0.02, 0.9, IF(StockData[[#This Row],[change%]] &lt; -0.02, -0.9, 0))</f>
        <v>0</v>
      </c>
      <c r="O3510" s="27" t="str">
        <f>IF(StockData[[#This Row],[sentiment score]] &gt; 0.5, "Positive", IF(StockData[[#This Row],[sentiment score]] &lt; -0.5, "Negative", "Neutral"))</f>
        <v>Neutral</v>
      </c>
    </row>
    <row r="3511" spans="1:15" x14ac:dyDescent="0.3">
      <c r="A3511" s="1">
        <v>40736</v>
      </c>
      <c r="B3511" s="2">
        <v>28.37</v>
      </c>
      <c r="C3511" s="2">
        <v>29.09</v>
      </c>
      <c r="D3511" s="2">
        <v>28</v>
      </c>
      <c r="E3511" s="2">
        <v>28.17</v>
      </c>
      <c r="F3511" s="2">
        <v>1045400</v>
      </c>
      <c r="G3511" s="27" t="str">
        <f>TEXT(StockData[[#This Row],[Date]],"dddd")</f>
        <v>Tuesday</v>
      </c>
      <c r="H3511" s="27" t="str">
        <f>TEXT(StockData[[#This Row],[Date]],"mmm yyyy")</f>
        <v>Jul 2011</v>
      </c>
      <c r="I3511" s="2">
        <f>StockData[[#This Row],[high]] - StockData[[#This Row],[low]]</f>
        <v>1.0899999999999999</v>
      </c>
      <c r="J3511" s="27" t="str">
        <f>IF(StockData[[#This Row],[high]]=_xlfn.MAXIFS(StockData[high],StockData[Date],"&lt;="&amp;StockData[[#This Row],[Date]]),"New High","Repeat")</f>
        <v>Repeat</v>
      </c>
      <c r="K3511" s="27" t="str">
        <f>IF(StockData[[#This Row],[Spread]]&lt;5,"Low",IF(StockData[[#This Row],[Spread]]&lt;=15,"Medium","High"))</f>
        <v>Low</v>
      </c>
      <c r="L3511" s="27" t="str">
        <f>IF(StockData[[#This Row],[Spread]] &gt; AVERAGE(StockData[Spread]) * 1.2, "High", IF(StockData[[#This Row],[Spread]] &lt; AVERAGE(StockData[Spread]) * 0.8, "Low", "Medium"))</f>
        <v>Low</v>
      </c>
      <c r="M3511" s="13">
        <f>(StockData[[#This Row],[close]] - StockData[[#This Row],[open]] )/ StockData[[#This Row],[open]]</f>
        <v>-7.0497003877334962E-3</v>
      </c>
      <c r="N3511" s="27">
        <f>IF(StockData[[#This Row],[change%]] &gt; 0.02, 0.9, IF(StockData[[#This Row],[change%]] &lt; -0.02, -0.9, 0))</f>
        <v>0</v>
      </c>
      <c r="O3511" s="27" t="str">
        <f>IF(StockData[[#This Row],[sentiment score]] &gt; 0.5, "Positive", IF(StockData[[#This Row],[sentiment score]] &lt; -0.5, "Negative", "Neutral"))</f>
        <v>Neutral</v>
      </c>
    </row>
    <row r="3512" spans="1:15" x14ac:dyDescent="0.3">
      <c r="A3512" s="1">
        <v>40735</v>
      </c>
      <c r="B3512" s="2">
        <v>28.4</v>
      </c>
      <c r="C3512" s="2">
        <v>28.53</v>
      </c>
      <c r="D3512" s="2">
        <v>28</v>
      </c>
      <c r="E3512" s="2">
        <v>28.35</v>
      </c>
      <c r="F3512" s="2">
        <v>975800</v>
      </c>
      <c r="G3512" s="27" t="str">
        <f>TEXT(StockData[[#This Row],[Date]],"dddd")</f>
        <v>Monday</v>
      </c>
      <c r="H3512" s="27" t="str">
        <f>TEXT(StockData[[#This Row],[Date]],"mmm yyyy")</f>
        <v>Jul 2011</v>
      </c>
      <c r="I3512" s="2">
        <f>StockData[[#This Row],[high]] - StockData[[#This Row],[low]]</f>
        <v>0.53000000000000114</v>
      </c>
      <c r="J3512" s="27" t="str">
        <f>IF(StockData[[#This Row],[high]]=_xlfn.MAXIFS(StockData[high],StockData[Date],"&lt;="&amp;StockData[[#This Row],[Date]]),"New High","Repeat")</f>
        <v>Repeat</v>
      </c>
      <c r="K3512" s="27" t="str">
        <f>IF(StockData[[#This Row],[Spread]]&lt;5,"Low",IF(StockData[[#This Row],[Spread]]&lt;=15,"Medium","High"))</f>
        <v>Low</v>
      </c>
      <c r="L3512" s="27" t="str">
        <f>IF(StockData[[#This Row],[Spread]] &gt; AVERAGE(StockData[Spread]) * 1.2, "High", IF(StockData[[#This Row],[Spread]] &lt; AVERAGE(StockData[Spread]) * 0.8, "Low", "Medium"))</f>
        <v>Low</v>
      </c>
      <c r="M3512" s="13">
        <f>(StockData[[#This Row],[close]] - StockData[[#This Row],[open]] )/ StockData[[#This Row],[open]]</f>
        <v>-1.7605633802815902E-3</v>
      </c>
      <c r="N3512" s="27">
        <f>IF(StockData[[#This Row],[change%]] &gt; 0.02, 0.9, IF(StockData[[#This Row],[change%]] &lt; -0.02, -0.9, 0))</f>
        <v>0</v>
      </c>
      <c r="O3512" s="27" t="str">
        <f>IF(StockData[[#This Row],[sentiment score]] &gt; 0.5, "Positive", IF(StockData[[#This Row],[sentiment score]] &lt; -0.5, "Negative", "Neutral"))</f>
        <v>Neutral</v>
      </c>
    </row>
    <row r="3513" spans="1:15" x14ac:dyDescent="0.3">
      <c r="A3513" s="1">
        <v>40732</v>
      </c>
      <c r="B3513" s="2">
        <v>29.89</v>
      </c>
      <c r="C3513" s="2">
        <v>29.89</v>
      </c>
      <c r="D3513" s="2">
        <v>28.59</v>
      </c>
      <c r="E3513" s="2">
        <v>28.81</v>
      </c>
      <c r="F3513" s="2">
        <v>1240600</v>
      </c>
      <c r="G3513" s="27" t="str">
        <f>TEXT(StockData[[#This Row],[Date]],"dddd")</f>
        <v>Friday</v>
      </c>
      <c r="H3513" s="27" t="str">
        <f>TEXT(StockData[[#This Row],[Date]],"mmm yyyy")</f>
        <v>Jul 2011</v>
      </c>
      <c r="I3513" s="2">
        <f>StockData[[#This Row],[high]] - StockData[[#This Row],[low]]</f>
        <v>1.3000000000000007</v>
      </c>
      <c r="J3513" s="27" t="str">
        <f>IF(StockData[[#This Row],[high]]=_xlfn.MAXIFS(StockData[high],StockData[Date],"&lt;="&amp;StockData[[#This Row],[Date]]),"New High","Repeat")</f>
        <v>Repeat</v>
      </c>
      <c r="K3513" s="27" t="str">
        <f>IF(StockData[[#This Row],[Spread]]&lt;5,"Low",IF(StockData[[#This Row],[Spread]]&lt;=15,"Medium","High"))</f>
        <v>Low</v>
      </c>
      <c r="L3513" s="27" t="str">
        <f>IF(StockData[[#This Row],[Spread]] &gt; AVERAGE(StockData[Spread]) * 1.2, "High", IF(StockData[[#This Row],[Spread]] &lt; AVERAGE(StockData[Spread]) * 0.8, "Low", "Medium"))</f>
        <v>Low</v>
      </c>
      <c r="M3513" s="13">
        <f>(StockData[[#This Row],[close]] - StockData[[#This Row],[open]] )/ StockData[[#This Row],[open]]</f>
        <v>-3.6132485781197786E-2</v>
      </c>
      <c r="N3513" s="27">
        <f>IF(StockData[[#This Row],[change%]] &gt; 0.02, 0.9, IF(StockData[[#This Row],[change%]] &lt; -0.02, -0.9, 0))</f>
        <v>-0.9</v>
      </c>
      <c r="O3513" s="27" t="str">
        <f>IF(StockData[[#This Row],[sentiment score]] &gt; 0.5, "Positive", IF(StockData[[#This Row],[sentiment score]] &lt; -0.5, "Negative", "Neutral"))</f>
        <v>Negative</v>
      </c>
    </row>
    <row r="3514" spans="1:15" x14ac:dyDescent="0.3">
      <c r="A3514" s="1">
        <v>40731</v>
      </c>
      <c r="B3514" s="2">
        <v>29.14</v>
      </c>
      <c r="C3514" s="2">
        <v>30</v>
      </c>
      <c r="D3514" s="2">
        <v>29.01</v>
      </c>
      <c r="E3514" s="2">
        <v>29.73</v>
      </c>
      <c r="F3514" s="2">
        <v>1327900</v>
      </c>
      <c r="G3514" s="27" t="str">
        <f>TEXT(StockData[[#This Row],[Date]],"dddd")</f>
        <v>Thursday</v>
      </c>
      <c r="H3514" s="27" t="str">
        <f>TEXT(StockData[[#This Row],[Date]],"mmm yyyy")</f>
        <v>Jul 2011</v>
      </c>
      <c r="I3514" s="2">
        <f>StockData[[#This Row],[high]] - StockData[[#This Row],[low]]</f>
        <v>0.98999999999999844</v>
      </c>
      <c r="J3514" s="27" t="str">
        <f>IF(StockData[[#This Row],[high]]=_xlfn.MAXIFS(StockData[high],StockData[Date],"&lt;="&amp;StockData[[#This Row],[Date]]),"New High","Repeat")</f>
        <v>Repeat</v>
      </c>
      <c r="K3514" s="27" t="str">
        <f>IF(StockData[[#This Row],[Spread]]&lt;5,"Low",IF(StockData[[#This Row],[Spread]]&lt;=15,"Medium","High"))</f>
        <v>Low</v>
      </c>
      <c r="L3514" s="27" t="str">
        <f>IF(StockData[[#This Row],[Spread]] &gt; AVERAGE(StockData[Spread]) * 1.2, "High", IF(StockData[[#This Row],[Spread]] &lt; AVERAGE(StockData[Spread]) * 0.8, "Low", "Medium"))</f>
        <v>Low</v>
      </c>
      <c r="M3514" s="13">
        <f>(StockData[[#This Row],[close]] - StockData[[#This Row],[open]] )/ StockData[[#This Row],[open]]</f>
        <v>2.0247083047357579E-2</v>
      </c>
      <c r="N3514" s="27">
        <f>IF(StockData[[#This Row],[change%]] &gt; 0.02, 0.9, IF(StockData[[#This Row],[change%]] &lt; -0.02, -0.9, 0))</f>
        <v>0.9</v>
      </c>
      <c r="O3514" s="27" t="str">
        <f>IF(StockData[[#This Row],[sentiment score]] &gt; 0.5, "Positive", IF(StockData[[#This Row],[sentiment score]] &lt; -0.5, "Negative", "Neutral"))</f>
        <v>Positive</v>
      </c>
    </row>
    <row r="3515" spans="1:15" x14ac:dyDescent="0.3">
      <c r="A3515" s="1">
        <v>40730</v>
      </c>
      <c r="B3515" s="2">
        <v>29.14</v>
      </c>
      <c r="C3515" s="2">
        <v>29.14</v>
      </c>
      <c r="D3515" s="2">
        <v>28.55</v>
      </c>
      <c r="E3515" s="2">
        <v>28.96</v>
      </c>
      <c r="F3515" s="2">
        <v>926900</v>
      </c>
      <c r="G3515" s="27" t="str">
        <f>TEXT(StockData[[#This Row],[Date]],"dddd")</f>
        <v>Wednesday</v>
      </c>
      <c r="H3515" s="27" t="str">
        <f>TEXT(StockData[[#This Row],[Date]],"mmm yyyy")</f>
        <v>Jul 2011</v>
      </c>
      <c r="I3515" s="2">
        <f>StockData[[#This Row],[high]] - StockData[[#This Row],[low]]</f>
        <v>0.58999999999999986</v>
      </c>
      <c r="J3515" s="27" t="str">
        <f>IF(StockData[[#This Row],[high]]=_xlfn.MAXIFS(StockData[high],StockData[Date],"&lt;="&amp;StockData[[#This Row],[Date]]),"New High","Repeat")</f>
        <v>Repeat</v>
      </c>
      <c r="K3515" s="27" t="str">
        <f>IF(StockData[[#This Row],[Spread]]&lt;5,"Low",IF(StockData[[#This Row],[Spread]]&lt;=15,"Medium","High"))</f>
        <v>Low</v>
      </c>
      <c r="L3515" s="27" t="str">
        <f>IF(StockData[[#This Row],[Spread]] &gt; AVERAGE(StockData[Spread]) * 1.2, "High", IF(StockData[[#This Row],[Spread]] &lt; AVERAGE(StockData[Spread]) * 0.8, "Low", "Medium"))</f>
        <v>Low</v>
      </c>
      <c r="M3515" s="13">
        <f>(StockData[[#This Row],[close]] - StockData[[#This Row],[open]] )/ StockData[[#This Row],[open]]</f>
        <v>-6.177076183939592E-3</v>
      </c>
      <c r="N3515" s="27">
        <f>IF(StockData[[#This Row],[change%]] &gt; 0.02, 0.9, IF(StockData[[#This Row],[change%]] &lt; -0.02, -0.9, 0))</f>
        <v>0</v>
      </c>
      <c r="O3515" s="27" t="str">
        <f>IF(StockData[[#This Row],[sentiment score]] &gt; 0.5, "Positive", IF(StockData[[#This Row],[sentiment score]] &lt; -0.5, "Negative", "Neutral"))</f>
        <v>Neutral</v>
      </c>
    </row>
    <row r="3516" spans="1:15" x14ac:dyDescent="0.3">
      <c r="A3516" s="1">
        <v>40729</v>
      </c>
      <c r="B3516" s="2">
        <v>29.02</v>
      </c>
      <c r="C3516" s="2">
        <v>29.52</v>
      </c>
      <c r="D3516" s="2">
        <v>28.71</v>
      </c>
      <c r="E3516" s="2">
        <v>29.14</v>
      </c>
      <c r="F3516" s="2">
        <v>996000</v>
      </c>
      <c r="G3516" s="27" t="str">
        <f>TEXT(StockData[[#This Row],[Date]],"dddd")</f>
        <v>Tuesday</v>
      </c>
      <c r="H3516" s="27" t="str">
        <f>TEXT(StockData[[#This Row],[Date]],"mmm yyyy")</f>
        <v>Jul 2011</v>
      </c>
      <c r="I3516" s="2">
        <f>StockData[[#This Row],[high]] - StockData[[#This Row],[low]]</f>
        <v>0.80999999999999872</v>
      </c>
      <c r="J3516" s="27" t="str">
        <f>IF(StockData[[#This Row],[high]]=_xlfn.MAXIFS(StockData[high],StockData[Date],"&lt;="&amp;StockData[[#This Row],[Date]]),"New High","Repeat")</f>
        <v>Repeat</v>
      </c>
      <c r="K3516" s="27" t="str">
        <f>IF(StockData[[#This Row],[Spread]]&lt;5,"Low",IF(StockData[[#This Row],[Spread]]&lt;=15,"Medium","High"))</f>
        <v>Low</v>
      </c>
      <c r="L3516" s="27" t="str">
        <f>IF(StockData[[#This Row],[Spread]] &gt; AVERAGE(StockData[Spread]) * 1.2, "High", IF(StockData[[#This Row],[Spread]] &lt; AVERAGE(StockData[Spread]) * 0.8, "Low", "Medium"))</f>
        <v>Low</v>
      </c>
      <c r="M3516" s="13">
        <f>(StockData[[#This Row],[close]] - StockData[[#This Row],[open]] )/ StockData[[#This Row],[open]]</f>
        <v>4.1350792556857684E-3</v>
      </c>
      <c r="N3516" s="27">
        <f>IF(StockData[[#This Row],[change%]] &gt; 0.02, 0.9, IF(StockData[[#This Row],[change%]] &lt; -0.02, -0.9, 0))</f>
        <v>0</v>
      </c>
      <c r="O3516" s="27" t="str">
        <f>IF(StockData[[#This Row],[sentiment score]] &gt; 0.5, "Positive", IF(StockData[[#This Row],[sentiment score]] &lt; -0.5, "Negative", "Neutral"))</f>
        <v>Neutral</v>
      </c>
    </row>
    <row r="3517" spans="1:15" x14ac:dyDescent="0.3">
      <c r="A3517" s="1">
        <v>40725</v>
      </c>
      <c r="B3517" s="2">
        <v>29.07</v>
      </c>
      <c r="C3517" s="2">
        <v>29.6</v>
      </c>
      <c r="D3517" s="2">
        <v>28.8</v>
      </c>
      <c r="E3517" s="2">
        <v>29.02</v>
      </c>
      <c r="F3517" s="2">
        <v>854900</v>
      </c>
      <c r="G3517" s="27" t="str">
        <f>TEXT(StockData[[#This Row],[Date]],"dddd")</f>
        <v>Friday</v>
      </c>
      <c r="H3517" s="27" t="str">
        <f>TEXT(StockData[[#This Row],[Date]],"mmm yyyy")</f>
        <v>Jul 2011</v>
      </c>
      <c r="I3517" s="2">
        <f>StockData[[#This Row],[high]] - StockData[[#This Row],[low]]</f>
        <v>0.80000000000000071</v>
      </c>
      <c r="J3517" s="27" t="str">
        <f>IF(StockData[[#This Row],[high]]=_xlfn.MAXIFS(StockData[high],StockData[Date],"&lt;="&amp;StockData[[#This Row],[Date]]),"New High","Repeat")</f>
        <v>Repeat</v>
      </c>
      <c r="K3517" s="27" t="str">
        <f>IF(StockData[[#This Row],[Spread]]&lt;5,"Low",IF(StockData[[#This Row],[Spread]]&lt;=15,"Medium","High"))</f>
        <v>Low</v>
      </c>
      <c r="L3517" s="27" t="str">
        <f>IF(StockData[[#This Row],[Spread]] &gt; AVERAGE(StockData[Spread]) * 1.2, "High", IF(StockData[[#This Row],[Spread]] &lt; AVERAGE(StockData[Spread]) * 0.8, "Low", "Medium"))</f>
        <v>Low</v>
      </c>
      <c r="M3517" s="13">
        <f>(StockData[[#This Row],[close]] - StockData[[#This Row],[open]] )/ StockData[[#This Row],[open]]</f>
        <v>-1.7199862401101036E-3</v>
      </c>
      <c r="N3517" s="27">
        <f>IF(StockData[[#This Row],[change%]] &gt; 0.02, 0.9, IF(StockData[[#This Row],[change%]] &lt; -0.02, -0.9, 0))</f>
        <v>0</v>
      </c>
      <c r="O3517" s="27" t="str">
        <f>IF(StockData[[#This Row],[sentiment score]] &gt; 0.5, "Positive", IF(StockData[[#This Row],[sentiment score]] &lt; -0.5, "Negative", "Neutral"))</f>
        <v>Neutral</v>
      </c>
    </row>
    <row r="3518" spans="1:15" x14ac:dyDescent="0.3">
      <c r="A3518" s="1">
        <v>40724</v>
      </c>
      <c r="B3518" s="2">
        <v>28.5</v>
      </c>
      <c r="C3518" s="2">
        <v>29.33</v>
      </c>
      <c r="D3518" s="2">
        <v>28.4</v>
      </c>
      <c r="E3518" s="2">
        <v>29.13</v>
      </c>
      <c r="F3518" s="2">
        <v>946700</v>
      </c>
      <c r="G3518" s="27" t="str">
        <f>TEXT(StockData[[#This Row],[Date]],"dddd")</f>
        <v>Thursday</v>
      </c>
      <c r="H3518" s="27" t="str">
        <f>TEXT(StockData[[#This Row],[Date]],"mmm yyyy")</f>
        <v>Jun 2011</v>
      </c>
      <c r="I3518" s="2">
        <f>StockData[[#This Row],[high]] - StockData[[#This Row],[low]]</f>
        <v>0.92999999999999972</v>
      </c>
      <c r="J3518" s="27" t="str">
        <f>IF(StockData[[#This Row],[high]]=_xlfn.MAXIFS(StockData[high],StockData[Date],"&lt;="&amp;StockData[[#This Row],[Date]]),"New High","Repeat")</f>
        <v>Repeat</v>
      </c>
      <c r="K3518" s="27" t="str">
        <f>IF(StockData[[#This Row],[Spread]]&lt;5,"Low",IF(StockData[[#This Row],[Spread]]&lt;=15,"Medium","High"))</f>
        <v>Low</v>
      </c>
      <c r="L3518" s="27" t="str">
        <f>IF(StockData[[#This Row],[Spread]] &gt; AVERAGE(StockData[Spread]) * 1.2, "High", IF(StockData[[#This Row],[Spread]] &lt; AVERAGE(StockData[Spread]) * 0.8, "Low", "Medium"))</f>
        <v>Low</v>
      </c>
      <c r="M3518" s="13">
        <f>(StockData[[#This Row],[close]] - StockData[[#This Row],[open]] )/ StockData[[#This Row],[open]]</f>
        <v>2.2105263157894701E-2</v>
      </c>
      <c r="N3518" s="27">
        <f>IF(StockData[[#This Row],[change%]] &gt; 0.02, 0.9, IF(StockData[[#This Row],[change%]] &lt; -0.02, -0.9, 0))</f>
        <v>0.9</v>
      </c>
      <c r="O3518" s="27" t="str">
        <f>IF(StockData[[#This Row],[sentiment score]] &gt; 0.5, "Positive", IF(StockData[[#This Row],[sentiment score]] &lt; -0.5, "Negative", "Neutral"))</f>
        <v>Positive</v>
      </c>
    </row>
    <row r="3519" spans="1:15" x14ac:dyDescent="0.3">
      <c r="A3519" s="1">
        <v>40723</v>
      </c>
      <c r="B3519" s="2">
        <v>28.5</v>
      </c>
      <c r="C3519" s="2">
        <v>29.09</v>
      </c>
      <c r="D3519" s="2">
        <v>28.07</v>
      </c>
      <c r="E3519" s="2">
        <v>28.29</v>
      </c>
      <c r="F3519" s="2">
        <v>1461800</v>
      </c>
      <c r="G3519" s="27" t="str">
        <f>TEXT(StockData[[#This Row],[Date]],"dddd")</f>
        <v>Wednesday</v>
      </c>
      <c r="H3519" s="27" t="str">
        <f>TEXT(StockData[[#This Row],[Date]],"mmm yyyy")</f>
        <v>Jun 2011</v>
      </c>
      <c r="I3519" s="2">
        <f>StockData[[#This Row],[high]] - StockData[[#This Row],[low]]</f>
        <v>1.0199999999999996</v>
      </c>
      <c r="J3519" s="27" t="str">
        <f>IF(StockData[[#This Row],[high]]=_xlfn.MAXIFS(StockData[high],StockData[Date],"&lt;="&amp;StockData[[#This Row],[Date]]),"New High","Repeat")</f>
        <v>Repeat</v>
      </c>
      <c r="K3519" s="27" t="str">
        <f>IF(StockData[[#This Row],[Spread]]&lt;5,"Low",IF(StockData[[#This Row],[Spread]]&lt;=15,"Medium","High"))</f>
        <v>Low</v>
      </c>
      <c r="L3519" s="27" t="str">
        <f>IF(StockData[[#This Row],[Spread]] &gt; AVERAGE(StockData[Spread]) * 1.2, "High", IF(StockData[[#This Row],[Spread]] &lt; AVERAGE(StockData[Spread]) * 0.8, "Low", "Medium"))</f>
        <v>Low</v>
      </c>
      <c r="M3519" s="13">
        <f>(StockData[[#This Row],[close]] - StockData[[#This Row],[open]] )/ StockData[[#This Row],[open]]</f>
        <v>-7.3684210526316091E-3</v>
      </c>
      <c r="N3519" s="27">
        <f>IF(StockData[[#This Row],[change%]] &gt; 0.02, 0.9, IF(StockData[[#This Row],[change%]] &lt; -0.02, -0.9, 0))</f>
        <v>0</v>
      </c>
      <c r="O3519" s="27" t="str">
        <f>IF(StockData[[#This Row],[sentiment score]] &gt; 0.5, "Positive", IF(StockData[[#This Row],[sentiment score]] &lt; -0.5, "Negative", "Neutral"))</f>
        <v>Neutral</v>
      </c>
    </row>
    <row r="3520" spans="1:15" x14ac:dyDescent="0.3">
      <c r="A3520" s="1">
        <v>40722</v>
      </c>
      <c r="B3520" s="2">
        <v>27.79</v>
      </c>
      <c r="C3520" s="2">
        <v>28.25</v>
      </c>
      <c r="D3520" s="2">
        <v>27.67</v>
      </c>
      <c r="E3520" s="2">
        <v>28.11</v>
      </c>
      <c r="F3520" s="2">
        <v>889200</v>
      </c>
      <c r="G3520" s="27" t="str">
        <f>TEXT(StockData[[#This Row],[Date]],"dddd")</f>
        <v>Tuesday</v>
      </c>
      <c r="H3520" s="27" t="str">
        <f>TEXT(StockData[[#This Row],[Date]],"mmm yyyy")</f>
        <v>Jun 2011</v>
      </c>
      <c r="I3520" s="2">
        <f>StockData[[#This Row],[high]] - StockData[[#This Row],[low]]</f>
        <v>0.57999999999999829</v>
      </c>
      <c r="J3520" s="27" t="str">
        <f>IF(StockData[[#This Row],[high]]=_xlfn.MAXIFS(StockData[high],StockData[Date],"&lt;="&amp;StockData[[#This Row],[Date]]),"New High","Repeat")</f>
        <v>Repeat</v>
      </c>
      <c r="K3520" s="27" t="str">
        <f>IF(StockData[[#This Row],[Spread]]&lt;5,"Low",IF(StockData[[#This Row],[Spread]]&lt;=15,"Medium","High"))</f>
        <v>Low</v>
      </c>
      <c r="L3520" s="27" t="str">
        <f>IF(StockData[[#This Row],[Spread]] &gt; AVERAGE(StockData[Spread]) * 1.2, "High", IF(StockData[[#This Row],[Spread]] &lt; AVERAGE(StockData[Spread]) * 0.8, "Low", "Medium"))</f>
        <v>Low</v>
      </c>
      <c r="M3520" s="13">
        <f>(StockData[[#This Row],[close]] - StockData[[#This Row],[open]] )/ StockData[[#This Row],[open]]</f>
        <v>1.1514933429291123E-2</v>
      </c>
      <c r="N3520" s="27">
        <f>IF(StockData[[#This Row],[change%]] &gt; 0.02, 0.9, IF(StockData[[#This Row],[change%]] &lt; -0.02, -0.9, 0))</f>
        <v>0</v>
      </c>
      <c r="O3520" s="27" t="str">
        <f>IF(StockData[[#This Row],[sentiment score]] &gt; 0.5, "Positive", IF(StockData[[#This Row],[sentiment score]] &lt; -0.5, "Negative", "Neutral"))</f>
        <v>Neutral</v>
      </c>
    </row>
    <row r="3521" spans="1:15" x14ac:dyDescent="0.3">
      <c r="A3521" s="1">
        <v>40721</v>
      </c>
      <c r="B3521" s="2">
        <v>27.73</v>
      </c>
      <c r="C3521" s="2">
        <v>28.28</v>
      </c>
      <c r="D3521" s="2">
        <v>27.31</v>
      </c>
      <c r="E3521" s="2">
        <v>27.46</v>
      </c>
      <c r="F3521" s="2">
        <v>1809400</v>
      </c>
      <c r="G3521" s="27" t="str">
        <f>TEXT(StockData[[#This Row],[Date]],"dddd")</f>
        <v>Monday</v>
      </c>
      <c r="H3521" s="27" t="str">
        <f>TEXT(StockData[[#This Row],[Date]],"mmm yyyy")</f>
        <v>Jun 2011</v>
      </c>
      <c r="I3521" s="2">
        <f>StockData[[#This Row],[high]] - StockData[[#This Row],[low]]</f>
        <v>0.97000000000000242</v>
      </c>
      <c r="J3521" s="27" t="str">
        <f>IF(StockData[[#This Row],[high]]=_xlfn.MAXIFS(StockData[high],StockData[Date],"&lt;="&amp;StockData[[#This Row],[Date]]),"New High","Repeat")</f>
        <v>Repeat</v>
      </c>
      <c r="K3521" s="27" t="str">
        <f>IF(StockData[[#This Row],[Spread]]&lt;5,"Low",IF(StockData[[#This Row],[Spread]]&lt;=15,"Medium","High"))</f>
        <v>Low</v>
      </c>
      <c r="L3521" s="27" t="str">
        <f>IF(StockData[[#This Row],[Spread]] &gt; AVERAGE(StockData[Spread]) * 1.2, "High", IF(StockData[[#This Row],[Spread]] &lt; AVERAGE(StockData[Spread]) * 0.8, "Low", "Medium"))</f>
        <v>Low</v>
      </c>
      <c r="M3521" s="13">
        <f>(StockData[[#This Row],[close]] - StockData[[#This Row],[open]] )/ StockData[[#This Row],[open]]</f>
        <v>-9.7367472051929169E-3</v>
      </c>
      <c r="N3521" s="27">
        <f>IF(StockData[[#This Row],[change%]] &gt; 0.02, 0.9, IF(StockData[[#This Row],[change%]] &lt; -0.02, -0.9, 0))</f>
        <v>0</v>
      </c>
      <c r="O3521" s="27" t="str">
        <f>IF(StockData[[#This Row],[sentiment score]] &gt; 0.5, "Positive", IF(StockData[[#This Row],[sentiment score]] &lt; -0.5, "Negative", "Neutral"))</f>
        <v>Neutral</v>
      </c>
    </row>
    <row r="3522" spans="1:15" x14ac:dyDescent="0.3">
      <c r="A3522" s="1">
        <v>40718</v>
      </c>
      <c r="B3522" s="2">
        <v>27.64</v>
      </c>
      <c r="C3522" s="2">
        <v>27.97</v>
      </c>
      <c r="D3522" s="2">
        <v>27.26</v>
      </c>
      <c r="E3522" s="2">
        <v>27.565000000000001</v>
      </c>
      <c r="F3522" s="2">
        <v>3608500</v>
      </c>
      <c r="G3522" s="27" t="str">
        <f>TEXT(StockData[[#This Row],[Date]],"dddd")</f>
        <v>Friday</v>
      </c>
      <c r="H3522" s="27" t="str">
        <f>TEXT(StockData[[#This Row],[Date]],"mmm yyyy")</f>
        <v>Jun 2011</v>
      </c>
      <c r="I3522" s="2">
        <f>StockData[[#This Row],[high]] - StockData[[#This Row],[low]]</f>
        <v>0.7099999999999973</v>
      </c>
      <c r="J3522" s="27" t="str">
        <f>IF(StockData[[#This Row],[high]]=_xlfn.MAXIFS(StockData[high],StockData[Date],"&lt;="&amp;StockData[[#This Row],[Date]]),"New High","Repeat")</f>
        <v>Repeat</v>
      </c>
      <c r="K3522" s="27" t="str">
        <f>IF(StockData[[#This Row],[Spread]]&lt;5,"Low",IF(StockData[[#This Row],[Spread]]&lt;=15,"Medium","High"))</f>
        <v>Low</v>
      </c>
      <c r="L3522" s="27" t="str">
        <f>IF(StockData[[#This Row],[Spread]] &gt; AVERAGE(StockData[Spread]) * 1.2, "High", IF(StockData[[#This Row],[Spread]] &lt; AVERAGE(StockData[Spread]) * 0.8, "Low", "Medium"))</f>
        <v>Low</v>
      </c>
      <c r="M3522" s="13">
        <f>(StockData[[#This Row],[close]] - StockData[[#This Row],[open]] )/ StockData[[#This Row],[open]]</f>
        <v>-2.7134587554268918E-3</v>
      </c>
      <c r="N3522" s="27">
        <f>IF(StockData[[#This Row],[change%]] &gt; 0.02, 0.9, IF(StockData[[#This Row],[change%]] &lt; -0.02, -0.9, 0))</f>
        <v>0</v>
      </c>
      <c r="O3522" s="27" t="str">
        <f>IF(StockData[[#This Row],[sentiment score]] &gt; 0.5, "Positive", IF(StockData[[#This Row],[sentiment score]] &lt; -0.5, "Negative", "Neutral"))</f>
        <v>Neutral</v>
      </c>
    </row>
    <row r="3523" spans="1:15" x14ac:dyDescent="0.3">
      <c r="A3523" s="1">
        <v>40717</v>
      </c>
      <c r="B3523" s="2">
        <v>27.2</v>
      </c>
      <c r="C3523" s="2">
        <v>27.72</v>
      </c>
      <c r="D3523" s="2">
        <v>26.21</v>
      </c>
      <c r="E3523" s="2">
        <v>27.71</v>
      </c>
      <c r="F3523" s="2">
        <v>1170000</v>
      </c>
      <c r="G3523" s="27" t="str">
        <f>TEXT(StockData[[#This Row],[Date]],"dddd")</f>
        <v>Thursday</v>
      </c>
      <c r="H3523" s="27" t="str">
        <f>TEXT(StockData[[#This Row],[Date]],"mmm yyyy")</f>
        <v>Jun 2011</v>
      </c>
      <c r="I3523" s="2">
        <f>StockData[[#This Row],[high]] - StockData[[#This Row],[low]]</f>
        <v>1.509999999999998</v>
      </c>
      <c r="J3523" s="27" t="str">
        <f>IF(StockData[[#This Row],[high]]=_xlfn.MAXIFS(StockData[high],StockData[Date],"&lt;="&amp;StockData[[#This Row],[Date]]),"New High","Repeat")</f>
        <v>Repeat</v>
      </c>
      <c r="K3523" s="27" t="str">
        <f>IF(StockData[[#This Row],[Spread]]&lt;5,"Low",IF(StockData[[#This Row],[Spread]]&lt;=15,"Medium","High"))</f>
        <v>Low</v>
      </c>
      <c r="L3523" s="27" t="str">
        <f>IF(StockData[[#This Row],[Spread]] &gt; AVERAGE(StockData[Spread]) * 1.2, "High", IF(StockData[[#This Row],[Spread]] &lt; AVERAGE(StockData[Spread]) * 0.8, "Low", "Medium"))</f>
        <v>Low</v>
      </c>
      <c r="M3523" s="13">
        <f>(StockData[[#This Row],[close]] - StockData[[#This Row],[open]] )/ StockData[[#This Row],[open]]</f>
        <v>1.8750000000000058E-2</v>
      </c>
      <c r="N3523" s="27">
        <f>IF(StockData[[#This Row],[change%]] &gt; 0.02, 0.9, IF(StockData[[#This Row],[change%]] &lt; -0.02, -0.9, 0))</f>
        <v>0</v>
      </c>
      <c r="O3523" s="27" t="str">
        <f>IF(StockData[[#This Row],[sentiment score]] &gt; 0.5, "Positive", IF(StockData[[#This Row],[sentiment score]] &lt; -0.5, "Negative", "Neutral"))</f>
        <v>Neutral</v>
      </c>
    </row>
    <row r="3524" spans="1:15" x14ac:dyDescent="0.3">
      <c r="A3524" s="1">
        <v>40716</v>
      </c>
      <c r="B3524" s="2">
        <v>27.37</v>
      </c>
      <c r="C3524" s="2">
        <v>28.25</v>
      </c>
      <c r="D3524" s="2">
        <v>27.1</v>
      </c>
      <c r="E3524" s="2">
        <v>27.21</v>
      </c>
      <c r="F3524" s="2">
        <v>1475600</v>
      </c>
      <c r="G3524" s="27" t="str">
        <f>TEXT(StockData[[#This Row],[Date]],"dddd")</f>
        <v>Wednesday</v>
      </c>
      <c r="H3524" s="27" t="str">
        <f>TEXT(StockData[[#This Row],[Date]],"mmm yyyy")</f>
        <v>Jun 2011</v>
      </c>
      <c r="I3524" s="2">
        <f>StockData[[#This Row],[high]] - StockData[[#This Row],[low]]</f>
        <v>1.1499999999999986</v>
      </c>
      <c r="J3524" s="27" t="str">
        <f>IF(StockData[[#This Row],[high]]=_xlfn.MAXIFS(StockData[high],StockData[Date],"&lt;="&amp;StockData[[#This Row],[Date]]),"New High","Repeat")</f>
        <v>Repeat</v>
      </c>
      <c r="K3524" s="27" t="str">
        <f>IF(StockData[[#This Row],[Spread]]&lt;5,"Low",IF(StockData[[#This Row],[Spread]]&lt;=15,"Medium","High"))</f>
        <v>Low</v>
      </c>
      <c r="L3524" s="27" t="str">
        <f>IF(StockData[[#This Row],[Spread]] &gt; AVERAGE(StockData[Spread]) * 1.2, "High", IF(StockData[[#This Row],[Spread]] &lt; AVERAGE(StockData[Spread]) * 0.8, "Low", "Medium"))</f>
        <v>Low</v>
      </c>
      <c r="M3524" s="13">
        <f>(StockData[[#This Row],[close]] - StockData[[#This Row],[open]] )/ StockData[[#This Row],[open]]</f>
        <v>-5.8458165875045721E-3</v>
      </c>
      <c r="N3524" s="27">
        <f>IF(StockData[[#This Row],[change%]] &gt; 0.02, 0.9, IF(StockData[[#This Row],[change%]] &lt; -0.02, -0.9, 0))</f>
        <v>0</v>
      </c>
      <c r="O3524" s="27" t="str">
        <f>IF(StockData[[#This Row],[sentiment score]] &gt; 0.5, "Positive", IF(StockData[[#This Row],[sentiment score]] &lt; -0.5, "Negative", "Neutral"))</f>
        <v>Neutral</v>
      </c>
    </row>
    <row r="3525" spans="1:15" x14ac:dyDescent="0.3">
      <c r="A3525" s="1">
        <v>40715</v>
      </c>
      <c r="B3525" s="2">
        <v>26.24</v>
      </c>
      <c r="C3525" s="2">
        <v>27.73</v>
      </c>
      <c r="D3525" s="2">
        <v>26</v>
      </c>
      <c r="E3525" s="2">
        <v>27.53</v>
      </c>
      <c r="F3525" s="2">
        <v>1496000</v>
      </c>
      <c r="G3525" s="27" t="str">
        <f>TEXT(StockData[[#This Row],[Date]],"dddd")</f>
        <v>Tuesday</v>
      </c>
      <c r="H3525" s="27" t="str">
        <f>TEXT(StockData[[#This Row],[Date]],"mmm yyyy")</f>
        <v>Jun 2011</v>
      </c>
      <c r="I3525" s="2">
        <f>StockData[[#This Row],[high]] - StockData[[#This Row],[low]]</f>
        <v>1.7300000000000004</v>
      </c>
      <c r="J3525" s="27" t="str">
        <f>IF(StockData[[#This Row],[high]]=_xlfn.MAXIFS(StockData[high],StockData[Date],"&lt;="&amp;StockData[[#This Row],[Date]]),"New High","Repeat")</f>
        <v>Repeat</v>
      </c>
      <c r="K3525" s="27" t="str">
        <f>IF(StockData[[#This Row],[Spread]]&lt;5,"Low",IF(StockData[[#This Row],[Spread]]&lt;=15,"Medium","High"))</f>
        <v>Low</v>
      </c>
      <c r="L3525" s="27" t="str">
        <f>IF(StockData[[#This Row],[Spread]] &gt; AVERAGE(StockData[Spread]) * 1.2, "High", IF(StockData[[#This Row],[Spread]] &lt; AVERAGE(StockData[Spread]) * 0.8, "Low", "Medium"))</f>
        <v>Low</v>
      </c>
      <c r="M3525" s="13">
        <f>(StockData[[#This Row],[close]] - StockData[[#This Row],[open]] )/ StockData[[#This Row],[open]]</f>
        <v>4.9161585365853765E-2</v>
      </c>
      <c r="N3525" s="27">
        <f>IF(StockData[[#This Row],[change%]] &gt; 0.02, 0.9, IF(StockData[[#This Row],[change%]] &lt; -0.02, -0.9, 0))</f>
        <v>0.9</v>
      </c>
      <c r="O3525" s="27" t="str">
        <f>IF(StockData[[#This Row],[sentiment score]] &gt; 0.5, "Positive", IF(StockData[[#This Row],[sentiment score]] &lt; -0.5, "Negative", "Neutral"))</f>
        <v>Positive</v>
      </c>
    </row>
    <row r="3526" spans="1:15" x14ac:dyDescent="0.3">
      <c r="A3526" s="1">
        <v>40714</v>
      </c>
      <c r="B3526" s="2">
        <v>26.29</v>
      </c>
      <c r="C3526" s="2">
        <v>26.46</v>
      </c>
      <c r="D3526" s="2">
        <v>25.5</v>
      </c>
      <c r="E3526" s="2">
        <v>26.01</v>
      </c>
      <c r="F3526" s="2">
        <v>1537800</v>
      </c>
      <c r="G3526" s="27" t="str">
        <f>TEXT(StockData[[#This Row],[Date]],"dddd")</f>
        <v>Monday</v>
      </c>
      <c r="H3526" s="27" t="str">
        <f>TEXT(StockData[[#This Row],[Date]],"mmm yyyy")</f>
        <v>Jun 2011</v>
      </c>
      <c r="I3526" s="2">
        <f>StockData[[#This Row],[high]] - StockData[[#This Row],[low]]</f>
        <v>0.96000000000000085</v>
      </c>
      <c r="J3526" s="27" t="str">
        <f>IF(StockData[[#This Row],[high]]=_xlfn.MAXIFS(StockData[high],StockData[Date],"&lt;="&amp;StockData[[#This Row],[Date]]),"New High","Repeat")</f>
        <v>Repeat</v>
      </c>
      <c r="K3526" s="27" t="str">
        <f>IF(StockData[[#This Row],[Spread]]&lt;5,"Low",IF(StockData[[#This Row],[Spread]]&lt;=15,"Medium","High"))</f>
        <v>Low</v>
      </c>
      <c r="L3526" s="27" t="str">
        <f>IF(StockData[[#This Row],[Spread]] &gt; AVERAGE(StockData[Spread]) * 1.2, "High", IF(StockData[[#This Row],[Spread]] &lt; AVERAGE(StockData[Spread]) * 0.8, "Low", "Medium"))</f>
        <v>Low</v>
      </c>
      <c r="M3526" s="13">
        <f>(StockData[[#This Row],[close]] - StockData[[#This Row],[open]] )/ StockData[[#This Row],[open]]</f>
        <v>-1.0650437428680016E-2</v>
      </c>
      <c r="N3526" s="27">
        <f>IF(StockData[[#This Row],[change%]] &gt; 0.02, 0.9, IF(StockData[[#This Row],[change%]] &lt; -0.02, -0.9, 0))</f>
        <v>0</v>
      </c>
      <c r="O3526" s="27" t="str">
        <f>IF(StockData[[#This Row],[sentiment score]] &gt; 0.5, "Positive", IF(StockData[[#This Row],[sentiment score]] &lt; -0.5, "Negative", "Neutral"))</f>
        <v>Neutral</v>
      </c>
    </row>
    <row r="3527" spans="1:15" x14ac:dyDescent="0.3">
      <c r="A3527" s="1">
        <v>40711</v>
      </c>
      <c r="B3527" s="2">
        <v>26.87</v>
      </c>
      <c r="C3527" s="2">
        <v>27.7</v>
      </c>
      <c r="D3527" s="2">
        <v>26.14</v>
      </c>
      <c r="E3527" s="2">
        <v>26.5</v>
      </c>
      <c r="F3527" s="2">
        <v>1714000</v>
      </c>
      <c r="G3527" s="27" t="str">
        <f>TEXT(StockData[[#This Row],[Date]],"dddd")</f>
        <v>Friday</v>
      </c>
      <c r="H3527" s="27" t="str">
        <f>TEXT(StockData[[#This Row],[Date]],"mmm yyyy")</f>
        <v>Jun 2011</v>
      </c>
      <c r="I3527" s="2">
        <f>StockData[[#This Row],[high]] - StockData[[#This Row],[low]]</f>
        <v>1.5599999999999987</v>
      </c>
      <c r="J3527" s="27" t="str">
        <f>IF(StockData[[#This Row],[high]]=_xlfn.MAXIFS(StockData[high],StockData[Date],"&lt;="&amp;StockData[[#This Row],[Date]]),"New High","Repeat")</f>
        <v>Repeat</v>
      </c>
      <c r="K3527" s="27" t="str">
        <f>IF(StockData[[#This Row],[Spread]]&lt;5,"Low",IF(StockData[[#This Row],[Spread]]&lt;=15,"Medium","High"))</f>
        <v>Low</v>
      </c>
      <c r="L3527" s="27" t="str">
        <f>IF(StockData[[#This Row],[Spread]] &gt; AVERAGE(StockData[Spread]) * 1.2, "High", IF(StockData[[#This Row],[Spread]] &lt; AVERAGE(StockData[Spread]) * 0.8, "Low", "Medium"))</f>
        <v>Low</v>
      </c>
      <c r="M3527" s="13">
        <f>(StockData[[#This Row],[close]] - StockData[[#This Row],[open]] )/ StockData[[#This Row],[open]]</f>
        <v>-1.3770003721622664E-2</v>
      </c>
      <c r="N3527" s="27">
        <f>IF(StockData[[#This Row],[change%]] &gt; 0.02, 0.9, IF(StockData[[#This Row],[change%]] &lt; -0.02, -0.9, 0))</f>
        <v>0</v>
      </c>
      <c r="O3527" s="27" t="str">
        <f>IF(StockData[[#This Row],[sentiment score]] &gt; 0.5, "Positive", IF(StockData[[#This Row],[sentiment score]] &lt; -0.5, "Negative", "Neutral"))</f>
        <v>Neutral</v>
      </c>
    </row>
    <row r="3528" spans="1:15" x14ac:dyDescent="0.3">
      <c r="A3528" s="1">
        <v>40710</v>
      </c>
      <c r="B3528" s="2">
        <v>27.67</v>
      </c>
      <c r="C3528" s="2">
        <v>28</v>
      </c>
      <c r="D3528" s="2">
        <v>25.74</v>
      </c>
      <c r="E3528" s="2">
        <v>26.5</v>
      </c>
      <c r="F3528" s="2">
        <v>1842200</v>
      </c>
      <c r="G3528" s="27" t="str">
        <f>TEXT(StockData[[#This Row],[Date]],"dddd")</f>
        <v>Thursday</v>
      </c>
      <c r="H3528" s="27" t="str">
        <f>TEXT(StockData[[#This Row],[Date]],"mmm yyyy")</f>
        <v>Jun 2011</v>
      </c>
      <c r="I3528" s="2">
        <f>StockData[[#This Row],[high]] - StockData[[#This Row],[low]]</f>
        <v>2.2600000000000016</v>
      </c>
      <c r="J3528" s="27" t="str">
        <f>IF(StockData[[#This Row],[high]]=_xlfn.MAXIFS(StockData[high],StockData[Date],"&lt;="&amp;StockData[[#This Row],[Date]]),"New High","Repeat")</f>
        <v>Repeat</v>
      </c>
      <c r="K3528" s="27" t="str">
        <f>IF(StockData[[#This Row],[Spread]]&lt;5,"Low",IF(StockData[[#This Row],[Spread]]&lt;=15,"Medium","High"))</f>
        <v>Low</v>
      </c>
      <c r="L3528" s="27" t="str">
        <f>IF(StockData[[#This Row],[Spread]] &gt; AVERAGE(StockData[Spread]) * 1.2, "High", IF(StockData[[#This Row],[Spread]] &lt; AVERAGE(StockData[Spread]) * 0.8, "Low", "Medium"))</f>
        <v>Low</v>
      </c>
      <c r="M3528" s="13">
        <f>(StockData[[#This Row],[close]] - StockData[[#This Row],[open]] )/ StockData[[#This Row],[open]]</f>
        <v>-4.2284062161185458E-2</v>
      </c>
      <c r="N3528" s="27">
        <f>IF(StockData[[#This Row],[change%]] &gt; 0.02, 0.9, IF(StockData[[#This Row],[change%]] &lt; -0.02, -0.9, 0))</f>
        <v>-0.9</v>
      </c>
      <c r="O3528" s="27" t="str">
        <f>IF(StockData[[#This Row],[sentiment score]] &gt; 0.5, "Positive", IF(StockData[[#This Row],[sentiment score]] &lt; -0.5, "Negative", "Neutral"))</f>
        <v>Negative</v>
      </c>
    </row>
    <row r="3529" spans="1:15" x14ac:dyDescent="0.3">
      <c r="A3529" s="1">
        <v>40709</v>
      </c>
      <c r="B3529" s="2">
        <v>28.44</v>
      </c>
      <c r="C3529" s="2">
        <v>28.45</v>
      </c>
      <c r="D3529" s="2">
        <v>27.07</v>
      </c>
      <c r="E3529" s="2">
        <v>27.32</v>
      </c>
      <c r="F3529" s="2">
        <v>1345000</v>
      </c>
      <c r="G3529" s="27" t="str">
        <f>TEXT(StockData[[#This Row],[Date]],"dddd")</f>
        <v>Wednesday</v>
      </c>
      <c r="H3529" s="27" t="str">
        <f>TEXT(StockData[[#This Row],[Date]],"mmm yyyy")</f>
        <v>Jun 2011</v>
      </c>
      <c r="I3529" s="2">
        <f>StockData[[#This Row],[high]] - StockData[[#This Row],[low]]</f>
        <v>1.379999999999999</v>
      </c>
      <c r="J3529" s="27" t="str">
        <f>IF(StockData[[#This Row],[high]]=_xlfn.MAXIFS(StockData[high],StockData[Date],"&lt;="&amp;StockData[[#This Row],[Date]]),"New High","Repeat")</f>
        <v>Repeat</v>
      </c>
      <c r="K3529" s="27" t="str">
        <f>IF(StockData[[#This Row],[Spread]]&lt;5,"Low",IF(StockData[[#This Row],[Spread]]&lt;=15,"Medium","High"))</f>
        <v>Low</v>
      </c>
      <c r="L3529" s="27" t="str">
        <f>IF(StockData[[#This Row],[Spread]] &gt; AVERAGE(StockData[Spread]) * 1.2, "High", IF(StockData[[#This Row],[Spread]] &lt; AVERAGE(StockData[Spread]) * 0.8, "Low", "Medium"))</f>
        <v>Low</v>
      </c>
      <c r="M3529" s="13">
        <f>(StockData[[#This Row],[close]] - StockData[[#This Row],[open]] )/ StockData[[#This Row],[open]]</f>
        <v>-3.9381153305203968E-2</v>
      </c>
      <c r="N3529" s="27">
        <f>IF(StockData[[#This Row],[change%]] &gt; 0.02, 0.9, IF(StockData[[#This Row],[change%]] &lt; -0.02, -0.9, 0))</f>
        <v>-0.9</v>
      </c>
      <c r="O3529" s="27" t="str">
        <f>IF(StockData[[#This Row],[sentiment score]] &gt; 0.5, "Positive", IF(StockData[[#This Row],[sentiment score]] &lt; -0.5, "Negative", "Neutral"))</f>
        <v>Negative</v>
      </c>
    </row>
    <row r="3530" spans="1:15" x14ac:dyDescent="0.3">
      <c r="A3530" s="1">
        <v>40708</v>
      </c>
      <c r="B3530" s="2">
        <v>28.54</v>
      </c>
      <c r="C3530" s="2">
        <v>29.7</v>
      </c>
      <c r="D3530" s="2">
        <v>28.52</v>
      </c>
      <c r="E3530" s="2">
        <v>28.6</v>
      </c>
      <c r="F3530" s="2">
        <v>1573400</v>
      </c>
      <c r="G3530" s="27" t="str">
        <f>TEXT(StockData[[#This Row],[Date]],"dddd")</f>
        <v>Tuesday</v>
      </c>
      <c r="H3530" s="27" t="str">
        <f>TEXT(StockData[[#This Row],[Date]],"mmm yyyy")</f>
        <v>Jun 2011</v>
      </c>
      <c r="I3530" s="2">
        <f>StockData[[#This Row],[high]] - StockData[[#This Row],[low]]</f>
        <v>1.1799999999999997</v>
      </c>
      <c r="J3530" s="27" t="str">
        <f>IF(StockData[[#This Row],[high]]=_xlfn.MAXIFS(StockData[high],StockData[Date],"&lt;="&amp;StockData[[#This Row],[Date]]),"New High","Repeat")</f>
        <v>Repeat</v>
      </c>
      <c r="K3530" s="27" t="str">
        <f>IF(StockData[[#This Row],[Spread]]&lt;5,"Low",IF(StockData[[#This Row],[Spread]]&lt;=15,"Medium","High"))</f>
        <v>Low</v>
      </c>
      <c r="L3530" s="27" t="str">
        <f>IF(StockData[[#This Row],[Spread]] &gt; AVERAGE(StockData[Spread]) * 1.2, "High", IF(StockData[[#This Row],[Spread]] &lt; AVERAGE(StockData[Spread]) * 0.8, "Low", "Medium"))</f>
        <v>Low</v>
      </c>
      <c r="M3530" s="13">
        <f>(StockData[[#This Row],[close]] - StockData[[#This Row],[open]] )/ StockData[[#This Row],[open]]</f>
        <v>2.1023125437982576E-3</v>
      </c>
      <c r="N3530" s="27">
        <f>IF(StockData[[#This Row],[change%]] &gt; 0.02, 0.9, IF(StockData[[#This Row],[change%]] &lt; -0.02, -0.9, 0))</f>
        <v>0</v>
      </c>
      <c r="O3530" s="27" t="str">
        <f>IF(StockData[[#This Row],[sentiment score]] &gt; 0.5, "Positive", IF(StockData[[#This Row],[sentiment score]] &lt; -0.5, "Negative", "Neutral"))</f>
        <v>Neutral</v>
      </c>
    </row>
    <row r="3531" spans="1:15" x14ac:dyDescent="0.3">
      <c r="A3531" s="1">
        <v>40707</v>
      </c>
      <c r="B3531" s="2">
        <v>28.07</v>
      </c>
      <c r="C3531" s="2">
        <v>28.88</v>
      </c>
      <c r="D3531" s="2">
        <v>27.88</v>
      </c>
      <c r="E3531" s="2">
        <v>28.43</v>
      </c>
      <c r="F3531" s="2">
        <v>1713400</v>
      </c>
      <c r="G3531" s="27" t="str">
        <f>TEXT(StockData[[#This Row],[Date]],"dddd")</f>
        <v>Monday</v>
      </c>
      <c r="H3531" s="27" t="str">
        <f>TEXT(StockData[[#This Row],[Date]],"mmm yyyy")</f>
        <v>Jun 2011</v>
      </c>
      <c r="I3531" s="2">
        <f>StockData[[#This Row],[high]] - StockData[[#This Row],[low]]</f>
        <v>1</v>
      </c>
      <c r="J3531" s="27" t="str">
        <f>IF(StockData[[#This Row],[high]]=_xlfn.MAXIFS(StockData[high],StockData[Date],"&lt;="&amp;StockData[[#This Row],[Date]]),"New High","Repeat")</f>
        <v>Repeat</v>
      </c>
      <c r="K3531" s="27" t="str">
        <f>IF(StockData[[#This Row],[Spread]]&lt;5,"Low",IF(StockData[[#This Row],[Spread]]&lt;=15,"Medium","High"))</f>
        <v>Low</v>
      </c>
      <c r="L3531" s="27" t="str">
        <f>IF(StockData[[#This Row],[Spread]] &gt; AVERAGE(StockData[Spread]) * 1.2, "High", IF(StockData[[#This Row],[Spread]] &lt; AVERAGE(StockData[Spread]) * 0.8, "Low", "Medium"))</f>
        <v>Low</v>
      </c>
      <c r="M3531" s="13">
        <f>(StockData[[#This Row],[close]] - StockData[[#This Row],[open]] )/ StockData[[#This Row],[open]]</f>
        <v>1.2825080156750959E-2</v>
      </c>
      <c r="N3531" s="27">
        <f>IF(StockData[[#This Row],[change%]] &gt; 0.02, 0.9, IF(StockData[[#This Row],[change%]] &lt; -0.02, -0.9, 0))</f>
        <v>0</v>
      </c>
      <c r="O3531" s="27" t="str">
        <f>IF(StockData[[#This Row],[sentiment score]] &gt; 0.5, "Positive", IF(StockData[[#This Row],[sentiment score]] &lt; -0.5, "Negative", "Neutral"))</f>
        <v>Neutral</v>
      </c>
    </row>
    <row r="3532" spans="1:15" x14ac:dyDescent="0.3">
      <c r="A3532" s="1">
        <v>40704</v>
      </c>
      <c r="B3532" s="2">
        <v>27.52</v>
      </c>
      <c r="C3532" s="2">
        <v>28.299099999999999</v>
      </c>
      <c r="D3532" s="2">
        <v>27.35</v>
      </c>
      <c r="E3532" s="2">
        <v>27.86</v>
      </c>
      <c r="F3532" s="2">
        <v>1566600</v>
      </c>
      <c r="G3532" s="27" t="str">
        <f>TEXT(StockData[[#This Row],[Date]],"dddd")</f>
        <v>Friday</v>
      </c>
      <c r="H3532" s="27" t="str">
        <f>TEXT(StockData[[#This Row],[Date]],"mmm yyyy")</f>
        <v>Jun 2011</v>
      </c>
      <c r="I3532" s="2">
        <f>StockData[[#This Row],[high]] - StockData[[#This Row],[low]]</f>
        <v>0.94909999999999783</v>
      </c>
      <c r="J3532" s="27" t="str">
        <f>IF(StockData[[#This Row],[high]]=_xlfn.MAXIFS(StockData[high],StockData[Date],"&lt;="&amp;StockData[[#This Row],[Date]]),"New High","Repeat")</f>
        <v>Repeat</v>
      </c>
      <c r="K3532" s="27" t="str">
        <f>IF(StockData[[#This Row],[Spread]]&lt;5,"Low",IF(StockData[[#This Row],[Spread]]&lt;=15,"Medium","High"))</f>
        <v>Low</v>
      </c>
      <c r="L3532" s="27" t="str">
        <f>IF(StockData[[#This Row],[Spread]] &gt; AVERAGE(StockData[Spread]) * 1.2, "High", IF(StockData[[#This Row],[Spread]] &lt; AVERAGE(StockData[Spread]) * 0.8, "Low", "Medium"))</f>
        <v>Low</v>
      </c>
      <c r="M3532" s="13">
        <f>(StockData[[#This Row],[close]] - StockData[[#This Row],[open]] )/ StockData[[#This Row],[open]]</f>
        <v>1.2354651162790692E-2</v>
      </c>
      <c r="N3532" s="27">
        <f>IF(StockData[[#This Row],[change%]] &gt; 0.02, 0.9, IF(StockData[[#This Row],[change%]] &lt; -0.02, -0.9, 0))</f>
        <v>0</v>
      </c>
      <c r="O3532" s="27" t="str">
        <f>IF(StockData[[#This Row],[sentiment score]] &gt; 0.5, "Positive", IF(StockData[[#This Row],[sentiment score]] &lt; -0.5, "Negative", "Neutral"))</f>
        <v>Neutral</v>
      </c>
    </row>
    <row r="3533" spans="1:15" x14ac:dyDescent="0.3">
      <c r="A3533" s="1">
        <v>40703</v>
      </c>
      <c r="B3533" s="2">
        <v>27.43</v>
      </c>
      <c r="C3533" s="2">
        <v>28.1</v>
      </c>
      <c r="D3533" s="2">
        <v>27.1</v>
      </c>
      <c r="E3533" s="2">
        <v>27.62</v>
      </c>
      <c r="F3533" s="2">
        <v>1603200</v>
      </c>
      <c r="G3533" s="27" t="str">
        <f>TEXT(StockData[[#This Row],[Date]],"dddd")</f>
        <v>Thursday</v>
      </c>
      <c r="H3533" s="27" t="str">
        <f>TEXT(StockData[[#This Row],[Date]],"mmm yyyy")</f>
        <v>Jun 2011</v>
      </c>
      <c r="I3533" s="2">
        <f>StockData[[#This Row],[high]] - StockData[[#This Row],[low]]</f>
        <v>1</v>
      </c>
      <c r="J3533" s="27" t="str">
        <f>IF(StockData[[#This Row],[high]]=_xlfn.MAXIFS(StockData[high],StockData[Date],"&lt;="&amp;StockData[[#This Row],[Date]]),"New High","Repeat")</f>
        <v>Repeat</v>
      </c>
      <c r="K3533" s="27" t="str">
        <f>IF(StockData[[#This Row],[Spread]]&lt;5,"Low",IF(StockData[[#This Row],[Spread]]&lt;=15,"Medium","High"))</f>
        <v>Low</v>
      </c>
      <c r="L3533" s="27" t="str">
        <f>IF(StockData[[#This Row],[Spread]] &gt; AVERAGE(StockData[Spread]) * 1.2, "High", IF(StockData[[#This Row],[Spread]] &lt; AVERAGE(StockData[Spread]) * 0.8, "Low", "Medium"))</f>
        <v>Low</v>
      </c>
      <c r="M3533" s="13">
        <f>(StockData[[#This Row],[close]] - StockData[[#This Row],[open]] )/ StockData[[#This Row],[open]]</f>
        <v>6.9267225665330398E-3</v>
      </c>
      <c r="N3533" s="27">
        <f>IF(StockData[[#This Row],[change%]] &gt; 0.02, 0.9, IF(StockData[[#This Row],[change%]] &lt; -0.02, -0.9, 0))</f>
        <v>0</v>
      </c>
      <c r="O3533" s="27" t="str">
        <f>IF(StockData[[#This Row],[sentiment score]] &gt; 0.5, "Positive", IF(StockData[[#This Row],[sentiment score]] &lt; -0.5, "Negative", "Neutral"))</f>
        <v>Neutral</v>
      </c>
    </row>
    <row r="3534" spans="1:15" x14ac:dyDescent="0.3">
      <c r="A3534" s="1">
        <v>40702</v>
      </c>
      <c r="B3534" s="2">
        <v>28.44</v>
      </c>
      <c r="C3534" s="2">
        <v>28.6</v>
      </c>
      <c r="D3534" s="2">
        <v>27.02</v>
      </c>
      <c r="E3534" s="2">
        <v>27.12</v>
      </c>
      <c r="F3534" s="2">
        <v>1695900</v>
      </c>
      <c r="G3534" s="27" t="str">
        <f>TEXT(StockData[[#This Row],[Date]],"dddd")</f>
        <v>Wednesday</v>
      </c>
      <c r="H3534" s="27" t="str">
        <f>TEXT(StockData[[#This Row],[Date]],"mmm yyyy")</f>
        <v>Jun 2011</v>
      </c>
      <c r="I3534" s="2">
        <f>StockData[[#This Row],[high]] - StockData[[#This Row],[low]]</f>
        <v>1.5800000000000018</v>
      </c>
      <c r="J3534" s="27" t="str">
        <f>IF(StockData[[#This Row],[high]]=_xlfn.MAXIFS(StockData[high],StockData[Date],"&lt;="&amp;StockData[[#This Row],[Date]]),"New High","Repeat")</f>
        <v>Repeat</v>
      </c>
      <c r="K3534" s="27" t="str">
        <f>IF(StockData[[#This Row],[Spread]]&lt;5,"Low",IF(StockData[[#This Row],[Spread]]&lt;=15,"Medium","High"))</f>
        <v>Low</v>
      </c>
      <c r="L3534" s="27" t="str">
        <f>IF(StockData[[#This Row],[Spread]] &gt; AVERAGE(StockData[Spread]) * 1.2, "High", IF(StockData[[#This Row],[Spread]] &lt; AVERAGE(StockData[Spread]) * 0.8, "Low", "Medium"))</f>
        <v>Low</v>
      </c>
      <c r="M3534" s="13">
        <f>(StockData[[#This Row],[close]] - StockData[[#This Row],[open]] )/ StockData[[#This Row],[open]]</f>
        <v>-4.641350210970465E-2</v>
      </c>
      <c r="N3534" s="27">
        <f>IF(StockData[[#This Row],[change%]] &gt; 0.02, 0.9, IF(StockData[[#This Row],[change%]] &lt; -0.02, -0.9, 0))</f>
        <v>-0.9</v>
      </c>
      <c r="O3534" s="27" t="str">
        <f>IF(StockData[[#This Row],[sentiment score]] &gt; 0.5, "Positive", IF(StockData[[#This Row],[sentiment score]] &lt; -0.5, "Negative", "Neutral"))</f>
        <v>Negative</v>
      </c>
    </row>
    <row r="3535" spans="1:15" x14ac:dyDescent="0.3">
      <c r="A3535" s="1">
        <v>40701</v>
      </c>
      <c r="B3535" s="2">
        <v>28.94</v>
      </c>
      <c r="C3535" s="2">
        <v>29.39</v>
      </c>
      <c r="D3535" s="2">
        <v>28.26</v>
      </c>
      <c r="E3535" s="2">
        <v>28.37</v>
      </c>
      <c r="F3535" s="2">
        <v>1222100</v>
      </c>
      <c r="G3535" s="27" t="str">
        <f>TEXT(StockData[[#This Row],[Date]],"dddd")</f>
        <v>Tuesday</v>
      </c>
      <c r="H3535" s="27" t="str">
        <f>TEXT(StockData[[#This Row],[Date]],"mmm yyyy")</f>
        <v>Jun 2011</v>
      </c>
      <c r="I3535" s="2">
        <f>StockData[[#This Row],[high]] - StockData[[#This Row],[low]]</f>
        <v>1.129999999999999</v>
      </c>
      <c r="J3535" s="27" t="str">
        <f>IF(StockData[[#This Row],[high]]=_xlfn.MAXIFS(StockData[high],StockData[Date],"&lt;="&amp;StockData[[#This Row],[Date]]),"New High","Repeat")</f>
        <v>Repeat</v>
      </c>
      <c r="K3535" s="27" t="str">
        <f>IF(StockData[[#This Row],[Spread]]&lt;5,"Low",IF(StockData[[#This Row],[Spread]]&lt;=15,"Medium","High"))</f>
        <v>Low</v>
      </c>
      <c r="L3535" s="27" t="str">
        <f>IF(StockData[[#This Row],[Spread]] &gt; AVERAGE(StockData[Spread]) * 1.2, "High", IF(StockData[[#This Row],[Spread]] &lt; AVERAGE(StockData[Spread]) * 0.8, "Low", "Medium"))</f>
        <v>Low</v>
      </c>
      <c r="M3535" s="13">
        <f>(StockData[[#This Row],[close]] - StockData[[#This Row],[open]] )/ StockData[[#This Row],[open]]</f>
        <v>-1.9695922598479621E-2</v>
      </c>
      <c r="N3535" s="27">
        <f>IF(StockData[[#This Row],[change%]] &gt; 0.02, 0.9, IF(StockData[[#This Row],[change%]] &lt; -0.02, -0.9, 0))</f>
        <v>0</v>
      </c>
      <c r="O3535" s="27" t="str">
        <f>IF(StockData[[#This Row],[sentiment score]] &gt; 0.5, "Positive", IF(StockData[[#This Row],[sentiment score]] &lt; -0.5, "Negative", "Neutral"))</f>
        <v>Neutral</v>
      </c>
    </row>
    <row r="3536" spans="1:15" x14ac:dyDescent="0.3">
      <c r="A3536" s="1">
        <v>40700</v>
      </c>
      <c r="B3536" s="2">
        <v>29.1</v>
      </c>
      <c r="C3536" s="2">
        <v>30.13</v>
      </c>
      <c r="D3536" s="2">
        <v>28.26</v>
      </c>
      <c r="E3536" s="2">
        <v>28.7</v>
      </c>
      <c r="F3536" s="2">
        <v>2331100</v>
      </c>
      <c r="G3536" s="27" t="str">
        <f>TEXT(StockData[[#This Row],[Date]],"dddd")</f>
        <v>Monday</v>
      </c>
      <c r="H3536" s="27" t="str">
        <f>TEXT(StockData[[#This Row],[Date]],"mmm yyyy")</f>
        <v>Jun 2011</v>
      </c>
      <c r="I3536" s="2">
        <f>StockData[[#This Row],[high]] - StockData[[#This Row],[low]]</f>
        <v>1.8699999999999974</v>
      </c>
      <c r="J3536" s="27" t="str">
        <f>IF(StockData[[#This Row],[high]]=_xlfn.MAXIFS(StockData[high],StockData[Date],"&lt;="&amp;StockData[[#This Row],[Date]]),"New High","Repeat")</f>
        <v>Repeat</v>
      </c>
      <c r="K3536" s="27" t="str">
        <f>IF(StockData[[#This Row],[Spread]]&lt;5,"Low",IF(StockData[[#This Row],[Spread]]&lt;=15,"Medium","High"))</f>
        <v>Low</v>
      </c>
      <c r="L3536" s="27" t="str">
        <f>IF(StockData[[#This Row],[Spread]] &gt; AVERAGE(StockData[Spread]) * 1.2, "High", IF(StockData[[#This Row],[Spread]] &lt; AVERAGE(StockData[Spread]) * 0.8, "Low", "Medium"))</f>
        <v>Low</v>
      </c>
      <c r="M3536" s="13">
        <f>(StockData[[#This Row],[close]] - StockData[[#This Row],[open]] )/ StockData[[#This Row],[open]]</f>
        <v>-1.3745704467354024E-2</v>
      </c>
      <c r="N3536" s="27">
        <f>IF(StockData[[#This Row],[change%]] &gt; 0.02, 0.9, IF(StockData[[#This Row],[change%]] &lt; -0.02, -0.9, 0))</f>
        <v>0</v>
      </c>
      <c r="O3536" s="27" t="str">
        <f>IF(StockData[[#This Row],[sentiment score]] &gt; 0.5, "Positive", IF(StockData[[#This Row],[sentiment score]] &lt; -0.5, "Negative", "Neutral"))</f>
        <v>Neutral</v>
      </c>
    </row>
    <row r="3537" spans="1:15" x14ac:dyDescent="0.3">
      <c r="A3537" s="1">
        <v>40697</v>
      </c>
      <c r="B3537" s="2">
        <v>29.95</v>
      </c>
      <c r="C3537" s="2">
        <v>31.5</v>
      </c>
      <c r="D3537" s="2">
        <v>29.5</v>
      </c>
      <c r="E3537" s="2">
        <v>30.13</v>
      </c>
      <c r="F3537" s="2">
        <v>6209200</v>
      </c>
      <c r="G3537" s="27" t="str">
        <f>TEXT(StockData[[#This Row],[Date]],"dddd")</f>
        <v>Friday</v>
      </c>
      <c r="H3537" s="27" t="str">
        <f>TEXT(StockData[[#This Row],[Date]],"mmm yyyy")</f>
        <v>Jun 2011</v>
      </c>
      <c r="I3537" s="2">
        <f>StockData[[#This Row],[high]] - StockData[[#This Row],[low]]</f>
        <v>2</v>
      </c>
      <c r="J3537" s="27" t="str">
        <f>IF(StockData[[#This Row],[high]]=_xlfn.MAXIFS(StockData[high],StockData[Date],"&lt;="&amp;StockData[[#This Row],[Date]]),"New High","Repeat")</f>
        <v>Repeat</v>
      </c>
      <c r="K3537" s="27" t="str">
        <f>IF(StockData[[#This Row],[Spread]]&lt;5,"Low",IF(StockData[[#This Row],[Spread]]&lt;=15,"Medium","High"))</f>
        <v>Low</v>
      </c>
      <c r="L3537" s="27" t="str">
        <f>IF(StockData[[#This Row],[Spread]] &gt; AVERAGE(StockData[Spread]) * 1.2, "High", IF(StockData[[#This Row],[Spread]] &lt; AVERAGE(StockData[Spread]) * 0.8, "Low", "Medium"))</f>
        <v>Low</v>
      </c>
      <c r="M3537" s="13">
        <f>(StockData[[#This Row],[close]] - StockData[[#This Row],[open]] )/ StockData[[#This Row],[open]]</f>
        <v>6.0100166944908086E-3</v>
      </c>
      <c r="N3537" s="27">
        <f>IF(StockData[[#This Row],[change%]] &gt; 0.02, 0.9, IF(StockData[[#This Row],[change%]] &lt; -0.02, -0.9, 0))</f>
        <v>0</v>
      </c>
      <c r="O3537" s="27" t="str">
        <f>IF(StockData[[#This Row],[sentiment score]] &gt; 0.5, "Positive", IF(StockData[[#This Row],[sentiment score]] &lt; -0.5, "Negative", "Neutral"))</f>
        <v>Neutral</v>
      </c>
    </row>
    <row r="3538" spans="1:15" x14ac:dyDescent="0.3">
      <c r="A3538" s="1">
        <v>40696</v>
      </c>
      <c r="B3538" s="2">
        <v>28.52</v>
      </c>
      <c r="C3538" s="2">
        <v>29.32</v>
      </c>
      <c r="D3538" s="2">
        <v>28.51</v>
      </c>
      <c r="E3538" s="2">
        <v>28.76</v>
      </c>
      <c r="F3538" s="2">
        <v>986300</v>
      </c>
      <c r="G3538" s="27" t="str">
        <f>TEXT(StockData[[#This Row],[Date]],"dddd")</f>
        <v>Thursday</v>
      </c>
      <c r="H3538" s="27" t="str">
        <f>TEXT(StockData[[#This Row],[Date]],"mmm yyyy")</f>
        <v>Jun 2011</v>
      </c>
      <c r="I3538" s="2">
        <f>StockData[[#This Row],[high]] - StockData[[#This Row],[low]]</f>
        <v>0.80999999999999872</v>
      </c>
      <c r="J3538" s="27" t="str">
        <f>IF(StockData[[#This Row],[high]]=_xlfn.MAXIFS(StockData[high],StockData[Date],"&lt;="&amp;StockData[[#This Row],[Date]]),"New High","Repeat")</f>
        <v>Repeat</v>
      </c>
      <c r="K3538" s="27" t="str">
        <f>IF(StockData[[#This Row],[Spread]]&lt;5,"Low",IF(StockData[[#This Row],[Spread]]&lt;=15,"Medium","High"))</f>
        <v>Low</v>
      </c>
      <c r="L3538" s="27" t="str">
        <f>IF(StockData[[#This Row],[Spread]] &gt; AVERAGE(StockData[Spread]) * 1.2, "High", IF(StockData[[#This Row],[Spread]] &lt; AVERAGE(StockData[Spread]) * 0.8, "Low", "Medium"))</f>
        <v>Low</v>
      </c>
      <c r="M3538" s="13">
        <f>(StockData[[#This Row],[close]] - StockData[[#This Row],[open]] )/ StockData[[#This Row],[open]]</f>
        <v>8.415147265077208E-3</v>
      </c>
      <c r="N3538" s="27">
        <f>IF(StockData[[#This Row],[change%]] &gt; 0.02, 0.9, IF(StockData[[#This Row],[change%]] &lt; -0.02, -0.9, 0))</f>
        <v>0</v>
      </c>
      <c r="O3538" s="27" t="str">
        <f>IF(StockData[[#This Row],[sentiment score]] &gt; 0.5, "Positive", IF(StockData[[#This Row],[sentiment score]] &lt; -0.5, "Negative", "Neutral"))</f>
        <v>Neutral</v>
      </c>
    </row>
    <row r="3539" spans="1:15" x14ac:dyDescent="0.3">
      <c r="A3539" s="1">
        <v>40695</v>
      </c>
      <c r="B3539" s="2">
        <v>30</v>
      </c>
      <c r="C3539" s="2">
        <v>30.1</v>
      </c>
      <c r="D3539" s="2">
        <v>28.38</v>
      </c>
      <c r="E3539" s="2">
        <v>28.516999999999999</v>
      </c>
      <c r="F3539" s="2">
        <v>1529900</v>
      </c>
      <c r="G3539" s="27" t="str">
        <f>TEXT(StockData[[#This Row],[Date]],"dddd")</f>
        <v>Wednesday</v>
      </c>
      <c r="H3539" s="27" t="str">
        <f>TEXT(StockData[[#This Row],[Date]],"mmm yyyy")</f>
        <v>Jun 2011</v>
      </c>
      <c r="I3539" s="2">
        <f>StockData[[#This Row],[high]] - StockData[[#This Row],[low]]</f>
        <v>1.7200000000000024</v>
      </c>
      <c r="J3539" s="27" t="str">
        <f>IF(StockData[[#This Row],[high]]=_xlfn.MAXIFS(StockData[high],StockData[Date],"&lt;="&amp;StockData[[#This Row],[Date]]),"New High","Repeat")</f>
        <v>Repeat</v>
      </c>
      <c r="K3539" s="27" t="str">
        <f>IF(StockData[[#This Row],[Spread]]&lt;5,"Low",IF(StockData[[#This Row],[Spread]]&lt;=15,"Medium","High"))</f>
        <v>Low</v>
      </c>
      <c r="L3539" s="27" t="str">
        <f>IF(StockData[[#This Row],[Spread]] &gt; AVERAGE(StockData[Spread]) * 1.2, "High", IF(StockData[[#This Row],[Spread]] &lt; AVERAGE(StockData[Spread]) * 0.8, "Low", "Medium"))</f>
        <v>Low</v>
      </c>
      <c r="M3539" s="13">
        <f>(StockData[[#This Row],[close]] - StockData[[#This Row],[open]] )/ StockData[[#This Row],[open]]</f>
        <v>-4.943333333333335E-2</v>
      </c>
      <c r="N3539" s="27">
        <f>IF(StockData[[#This Row],[change%]] &gt; 0.02, 0.9, IF(StockData[[#This Row],[change%]] &lt; -0.02, -0.9, 0))</f>
        <v>-0.9</v>
      </c>
      <c r="O3539" s="27" t="str">
        <f>IF(StockData[[#This Row],[sentiment score]] &gt; 0.5, "Positive", IF(StockData[[#This Row],[sentiment score]] &lt; -0.5, "Negative", "Neutral"))</f>
        <v>Negative</v>
      </c>
    </row>
    <row r="3540" spans="1:15" x14ac:dyDescent="0.3">
      <c r="A3540" s="1">
        <v>40694</v>
      </c>
      <c r="B3540" s="2">
        <v>29.69</v>
      </c>
      <c r="C3540" s="2">
        <v>30.28</v>
      </c>
      <c r="D3540" s="2">
        <v>29.55</v>
      </c>
      <c r="E3540" s="2">
        <v>30.14</v>
      </c>
      <c r="F3540" s="2">
        <v>3290500</v>
      </c>
      <c r="G3540" s="27" t="str">
        <f>TEXT(StockData[[#This Row],[Date]],"dddd")</f>
        <v>Tuesday</v>
      </c>
      <c r="H3540" s="27" t="str">
        <f>TEXT(StockData[[#This Row],[Date]],"mmm yyyy")</f>
        <v>May 2011</v>
      </c>
      <c r="I3540" s="2">
        <f>StockData[[#This Row],[high]] - StockData[[#This Row],[low]]</f>
        <v>0.73000000000000043</v>
      </c>
      <c r="J3540" s="27" t="str">
        <f>IF(StockData[[#This Row],[high]]=_xlfn.MAXIFS(StockData[high],StockData[Date],"&lt;="&amp;StockData[[#This Row],[Date]]),"New High","Repeat")</f>
        <v>Repeat</v>
      </c>
      <c r="K3540" s="27" t="str">
        <f>IF(StockData[[#This Row],[Spread]]&lt;5,"Low",IF(StockData[[#This Row],[Spread]]&lt;=15,"Medium","High"))</f>
        <v>Low</v>
      </c>
      <c r="L3540" s="27" t="str">
        <f>IF(StockData[[#This Row],[Spread]] &gt; AVERAGE(StockData[Spread]) * 1.2, "High", IF(StockData[[#This Row],[Spread]] &lt; AVERAGE(StockData[Spread]) * 0.8, "Low", "Medium"))</f>
        <v>Low</v>
      </c>
      <c r="M3540" s="13">
        <f>(StockData[[#This Row],[close]] - StockData[[#This Row],[open]] )/ StockData[[#This Row],[open]]</f>
        <v>1.5156618390030289E-2</v>
      </c>
      <c r="N3540" s="27">
        <f>IF(StockData[[#This Row],[change%]] &gt; 0.02, 0.9, IF(StockData[[#This Row],[change%]] &lt; -0.02, -0.9, 0))</f>
        <v>0</v>
      </c>
      <c r="O3540" s="27" t="str">
        <f>IF(StockData[[#This Row],[sentiment score]] &gt; 0.5, "Positive", IF(StockData[[#This Row],[sentiment score]] &lt; -0.5, "Negative", "Neutral"))</f>
        <v>Neutral</v>
      </c>
    </row>
    <row r="3541" spans="1:15" x14ac:dyDescent="0.3">
      <c r="A3541" s="1">
        <v>40690</v>
      </c>
      <c r="B3541" s="2">
        <v>29.54</v>
      </c>
      <c r="C3541" s="2">
        <v>29.67</v>
      </c>
      <c r="D3541" s="2">
        <v>28.82</v>
      </c>
      <c r="E3541" s="2">
        <v>29.55</v>
      </c>
      <c r="F3541" s="2">
        <v>1687100</v>
      </c>
      <c r="G3541" s="27" t="str">
        <f>TEXT(StockData[[#This Row],[Date]],"dddd")</f>
        <v>Friday</v>
      </c>
      <c r="H3541" s="27" t="str">
        <f>TEXT(StockData[[#This Row],[Date]],"mmm yyyy")</f>
        <v>May 2011</v>
      </c>
      <c r="I3541" s="2">
        <f>StockData[[#This Row],[high]] - StockData[[#This Row],[low]]</f>
        <v>0.85000000000000142</v>
      </c>
      <c r="J3541" s="27" t="str">
        <f>IF(StockData[[#This Row],[high]]=_xlfn.MAXIFS(StockData[high],StockData[Date],"&lt;="&amp;StockData[[#This Row],[Date]]),"New High","Repeat")</f>
        <v>Repeat</v>
      </c>
      <c r="K3541" s="27" t="str">
        <f>IF(StockData[[#This Row],[Spread]]&lt;5,"Low",IF(StockData[[#This Row],[Spread]]&lt;=15,"Medium","High"))</f>
        <v>Low</v>
      </c>
      <c r="L3541" s="27" t="str">
        <f>IF(StockData[[#This Row],[Spread]] &gt; AVERAGE(StockData[Spread]) * 1.2, "High", IF(StockData[[#This Row],[Spread]] &lt; AVERAGE(StockData[Spread]) * 0.8, "Low", "Medium"))</f>
        <v>Low</v>
      </c>
      <c r="M3541" s="13">
        <f>(StockData[[#This Row],[close]] - StockData[[#This Row],[open]] )/ StockData[[#This Row],[open]]</f>
        <v>3.3852403520655261E-4</v>
      </c>
      <c r="N3541" s="27">
        <f>IF(StockData[[#This Row],[change%]] &gt; 0.02, 0.9, IF(StockData[[#This Row],[change%]] &lt; -0.02, -0.9, 0))</f>
        <v>0</v>
      </c>
      <c r="O3541" s="27" t="str">
        <f>IF(StockData[[#This Row],[sentiment score]] &gt; 0.5, "Positive", IF(StockData[[#This Row],[sentiment score]] &lt; -0.5, "Negative", "Neutral"))</f>
        <v>Neutral</v>
      </c>
    </row>
    <row r="3542" spans="1:15" x14ac:dyDescent="0.3">
      <c r="A3542" s="1">
        <v>40689</v>
      </c>
      <c r="B3542" s="2">
        <v>28.82</v>
      </c>
      <c r="C3542" s="2">
        <v>29.76</v>
      </c>
      <c r="D3542" s="2">
        <v>28.1</v>
      </c>
      <c r="E3542" s="2">
        <v>29.48</v>
      </c>
      <c r="F3542" s="2">
        <v>3336900</v>
      </c>
      <c r="G3542" s="27" t="str">
        <f>TEXT(StockData[[#This Row],[Date]],"dddd")</f>
        <v>Thursday</v>
      </c>
      <c r="H3542" s="27" t="str">
        <f>TEXT(StockData[[#This Row],[Date]],"mmm yyyy")</f>
        <v>May 2011</v>
      </c>
      <c r="I3542" s="2">
        <f>StockData[[#This Row],[high]] - StockData[[#This Row],[low]]</f>
        <v>1.6600000000000001</v>
      </c>
      <c r="J3542" s="27" t="str">
        <f>IF(StockData[[#This Row],[high]]=_xlfn.MAXIFS(StockData[high],StockData[Date],"&lt;="&amp;StockData[[#This Row],[Date]]),"New High","Repeat")</f>
        <v>Repeat</v>
      </c>
      <c r="K3542" s="27" t="str">
        <f>IF(StockData[[#This Row],[Spread]]&lt;5,"Low",IF(StockData[[#This Row],[Spread]]&lt;=15,"Medium","High"))</f>
        <v>Low</v>
      </c>
      <c r="L3542" s="27" t="str">
        <f>IF(StockData[[#This Row],[Spread]] &gt; AVERAGE(StockData[Spread]) * 1.2, "High", IF(StockData[[#This Row],[Spread]] &lt; AVERAGE(StockData[Spread]) * 0.8, "Low", "Medium"))</f>
        <v>Low</v>
      </c>
      <c r="M3542" s="13">
        <f>(StockData[[#This Row],[close]] - StockData[[#This Row],[open]] )/ StockData[[#This Row],[open]]</f>
        <v>2.2900763358778629E-2</v>
      </c>
      <c r="N3542" s="27">
        <f>IF(StockData[[#This Row],[change%]] &gt; 0.02, 0.9, IF(StockData[[#This Row],[change%]] &lt; -0.02, -0.9, 0))</f>
        <v>0.9</v>
      </c>
      <c r="O3542" s="27" t="str">
        <f>IF(StockData[[#This Row],[sentiment score]] &gt; 0.5, "Positive", IF(StockData[[#This Row],[sentiment score]] &lt; -0.5, "Negative", "Neutral"))</f>
        <v>Positive</v>
      </c>
    </row>
    <row r="3543" spans="1:15" x14ac:dyDescent="0.3">
      <c r="A3543" s="1">
        <v>40688</v>
      </c>
      <c r="B3543" s="2">
        <v>26.9</v>
      </c>
      <c r="C3543" s="2">
        <v>29.01</v>
      </c>
      <c r="D3543" s="2">
        <v>26.17</v>
      </c>
      <c r="E3543" s="2">
        <v>28.98</v>
      </c>
      <c r="F3543" s="2">
        <v>4693100</v>
      </c>
      <c r="G3543" s="27" t="str">
        <f>TEXT(StockData[[#This Row],[Date]],"dddd")</f>
        <v>Wednesday</v>
      </c>
      <c r="H3543" s="27" t="str">
        <f>TEXT(StockData[[#This Row],[Date]],"mmm yyyy")</f>
        <v>May 2011</v>
      </c>
      <c r="I3543" s="2">
        <f>StockData[[#This Row],[high]] - StockData[[#This Row],[low]]</f>
        <v>2.84</v>
      </c>
      <c r="J3543" s="27" t="str">
        <f>IF(StockData[[#This Row],[high]]=_xlfn.MAXIFS(StockData[high],StockData[Date],"&lt;="&amp;StockData[[#This Row],[Date]]),"New High","Repeat")</f>
        <v>Repeat</v>
      </c>
      <c r="K3543" s="27" t="str">
        <f>IF(StockData[[#This Row],[Spread]]&lt;5,"Low",IF(StockData[[#This Row],[Spread]]&lt;=15,"Medium","High"))</f>
        <v>Low</v>
      </c>
      <c r="L3543" s="27" t="str">
        <f>IF(StockData[[#This Row],[Spread]] &gt; AVERAGE(StockData[Spread]) * 1.2, "High", IF(StockData[[#This Row],[Spread]] &lt; AVERAGE(StockData[Spread]) * 0.8, "Low", "Medium"))</f>
        <v>Low</v>
      </c>
      <c r="M3543" s="13">
        <f>(StockData[[#This Row],[close]] - StockData[[#This Row],[open]] )/ StockData[[#This Row],[open]]</f>
        <v>7.7323420074349516E-2</v>
      </c>
      <c r="N3543" s="27">
        <f>IF(StockData[[#This Row],[change%]] &gt; 0.02, 0.9, IF(StockData[[#This Row],[change%]] &lt; -0.02, -0.9, 0))</f>
        <v>0.9</v>
      </c>
      <c r="O3543" s="27" t="str">
        <f>IF(StockData[[#This Row],[sentiment score]] &gt; 0.5, "Positive", IF(StockData[[#This Row],[sentiment score]] &lt; -0.5, "Negative", "Neutral"))</f>
        <v>Positive</v>
      </c>
    </row>
    <row r="3544" spans="1:15" x14ac:dyDescent="0.3">
      <c r="A3544" s="1">
        <v>40687</v>
      </c>
      <c r="B3544" s="2">
        <v>27.02</v>
      </c>
      <c r="C3544" s="2">
        <v>27.5</v>
      </c>
      <c r="D3544" s="2">
        <v>26.6</v>
      </c>
      <c r="E3544" s="2">
        <v>26.72</v>
      </c>
      <c r="F3544" s="2">
        <v>613700</v>
      </c>
      <c r="G3544" s="27" t="str">
        <f>TEXT(StockData[[#This Row],[Date]],"dddd")</f>
        <v>Tuesday</v>
      </c>
      <c r="H3544" s="27" t="str">
        <f>TEXT(StockData[[#This Row],[Date]],"mmm yyyy")</f>
        <v>May 2011</v>
      </c>
      <c r="I3544" s="2">
        <f>StockData[[#This Row],[high]] - StockData[[#This Row],[low]]</f>
        <v>0.89999999999999858</v>
      </c>
      <c r="J3544" s="27" t="str">
        <f>IF(StockData[[#This Row],[high]]=_xlfn.MAXIFS(StockData[high],StockData[Date],"&lt;="&amp;StockData[[#This Row],[Date]]),"New High","Repeat")</f>
        <v>Repeat</v>
      </c>
      <c r="K3544" s="27" t="str">
        <f>IF(StockData[[#This Row],[Spread]]&lt;5,"Low",IF(StockData[[#This Row],[Spread]]&lt;=15,"Medium","High"))</f>
        <v>Low</v>
      </c>
      <c r="L3544" s="27" t="str">
        <f>IF(StockData[[#This Row],[Spread]] &gt; AVERAGE(StockData[Spread]) * 1.2, "High", IF(StockData[[#This Row],[Spread]] &lt; AVERAGE(StockData[Spread]) * 0.8, "Low", "Medium"))</f>
        <v>Low</v>
      </c>
      <c r="M3544" s="13">
        <f>(StockData[[#This Row],[close]] - StockData[[#This Row],[open]] )/ StockData[[#This Row],[open]]</f>
        <v>-1.1102886750555171E-2</v>
      </c>
      <c r="N3544" s="27">
        <f>IF(StockData[[#This Row],[change%]] &gt; 0.02, 0.9, IF(StockData[[#This Row],[change%]] &lt; -0.02, -0.9, 0))</f>
        <v>0</v>
      </c>
      <c r="O3544" s="27" t="str">
        <f>IF(StockData[[#This Row],[sentiment score]] &gt; 0.5, "Positive", IF(StockData[[#This Row],[sentiment score]] &lt; -0.5, "Negative", "Neutral"))</f>
        <v>Neutral</v>
      </c>
    </row>
    <row r="3545" spans="1:15" x14ac:dyDescent="0.3">
      <c r="A3545" s="1">
        <v>40686</v>
      </c>
      <c r="B3545" s="2">
        <v>27.62</v>
      </c>
      <c r="C3545" s="2">
        <v>27.62</v>
      </c>
      <c r="D3545" s="2">
        <v>26.62</v>
      </c>
      <c r="E3545" s="2">
        <v>26.82</v>
      </c>
      <c r="F3545" s="2">
        <v>863600</v>
      </c>
      <c r="G3545" s="27" t="str">
        <f>TEXT(StockData[[#This Row],[Date]],"dddd")</f>
        <v>Monday</v>
      </c>
      <c r="H3545" s="27" t="str">
        <f>TEXT(StockData[[#This Row],[Date]],"mmm yyyy")</f>
        <v>May 2011</v>
      </c>
      <c r="I3545" s="2">
        <f>StockData[[#This Row],[high]] - StockData[[#This Row],[low]]</f>
        <v>1</v>
      </c>
      <c r="J3545" s="27" t="str">
        <f>IF(StockData[[#This Row],[high]]=_xlfn.MAXIFS(StockData[high],StockData[Date],"&lt;="&amp;StockData[[#This Row],[Date]]),"New High","Repeat")</f>
        <v>Repeat</v>
      </c>
      <c r="K3545" s="27" t="str">
        <f>IF(StockData[[#This Row],[Spread]]&lt;5,"Low",IF(StockData[[#This Row],[Spread]]&lt;=15,"Medium","High"))</f>
        <v>Low</v>
      </c>
      <c r="L3545" s="27" t="str">
        <f>IF(StockData[[#This Row],[Spread]] &gt; AVERAGE(StockData[Spread]) * 1.2, "High", IF(StockData[[#This Row],[Spread]] &lt; AVERAGE(StockData[Spread]) * 0.8, "Low", "Medium"))</f>
        <v>Low</v>
      </c>
      <c r="M3545" s="13">
        <f>(StockData[[#This Row],[close]] - StockData[[#This Row],[open]] )/ StockData[[#This Row],[open]]</f>
        <v>-2.8964518464880545E-2</v>
      </c>
      <c r="N3545" s="27">
        <f>IF(StockData[[#This Row],[change%]] &gt; 0.02, 0.9, IF(StockData[[#This Row],[change%]] &lt; -0.02, -0.9, 0))</f>
        <v>-0.9</v>
      </c>
      <c r="O3545" s="27" t="str">
        <f>IF(StockData[[#This Row],[sentiment score]] &gt; 0.5, "Positive", IF(StockData[[#This Row],[sentiment score]] &lt; -0.5, "Negative", "Neutral"))</f>
        <v>Negative</v>
      </c>
    </row>
    <row r="3546" spans="1:15" x14ac:dyDescent="0.3">
      <c r="A3546" s="1">
        <v>40683</v>
      </c>
      <c r="B3546" s="2">
        <v>28.26</v>
      </c>
      <c r="C3546" s="2">
        <v>28.28</v>
      </c>
      <c r="D3546" s="2">
        <v>27.35</v>
      </c>
      <c r="E3546" s="2">
        <v>27.97</v>
      </c>
      <c r="F3546" s="2">
        <v>842500</v>
      </c>
      <c r="G3546" s="27" t="str">
        <f>TEXT(StockData[[#This Row],[Date]],"dddd")</f>
        <v>Friday</v>
      </c>
      <c r="H3546" s="27" t="str">
        <f>TEXT(StockData[[#This Row],[Date]],"mmm yyyy")</f>
        <v>May 2011</v>
      </c>
      <c r="I3546" s="2">
        <f>StockData[[#This Row],[high]] - StockData[[#This Row],[low]]</f>
        <v>0.92999999999999972</v>
      </c>
      <c r="J3546" s="27" t="str">
        <f>IF(StockData[[#This Row],[high]]=_xlfn.MAXIFS(StockData[high],StockData[Date],"&lt;="&amp;StockData[[#This Row],[Date]]),"New High","Repeat")</f>
        <v>Repeat</v>
      </c>
      <c r="K3546" s="27" t="str">
        <f>IF(StockData[[#This Row],[Spread]]&lt;5,"Low",IF(StockData[[#This Row],[Spread]]&lt;=15,"Medium","High"))</f>
        <v>Low</v>
      </c>
      <c r="L3546" s="27" t="str">
        <f>IF(StockData[[#This Row],[Spread]] &gt; AVERAGE(StockData[Spread]) * 1.2, "High", IF(StockData[[#This Row],[Spread]] &lt; AVERAGE(StockData[Spread]) * 0.8, "Low", "Medium"))</f>
        <v>Low</v>
      </c>
      <c r="M3546" s="13">
        <f>(StockData[[#This Row],[close]] - StockData[[#This Row],[open]] )/ StockData[[#This Row],[open]]</f>
        <v>-1.0261854210898891E-2</v>
      </c>
      <c r="N3546" s="27">
        <f>IF(StockData[[#This Row],[change%]] &gt; 0.02, 0.9, IF(StockData[[#This Row],[change%]] &lt; -0.02, -0.9, 0))</f>
        <v>0</v>
      </c>
      <c r="O3546" s="27" t="str">
        <f>IF(StockData[[#This Row],[sentiment score]] &gt; 0.5, "Positive", IF(StockData[[#This Row],[sentiment score]] &lt; -0.5, "Negative", "Neutral"))</f>
        <v>Neutral</v>
      </c>
    </row>
    <row r="3547" spans="1:15" x14ac:dyDescent="0.3">
      <c r="A3547" s="1">
        <v>40682</v>
      </c>
      <c r="B3547" s="2">
        <v>27.03</v>
      </c>
      <c r="C3547" s="2">
        <v>28.44</v>
      </c>
      <c r="D3547" s="2">
        <v>26.6</v>
      </c>
      <c r="E3547" s="2">
        <v>28.2</v>
      </c>
      <c r="F3547" s="2">
        <v>2655100</v>
      </c>
      <c r="G3547" s="27" t="str">
        <f>TEXT(StockData[[#This Row],[Date]],"dddd")</f>
        <v>Thursday</v>
      </c>
      <c r="H3547" s="27" t="str">
        <f>TEXT(StockData[[#This Row],[Date]],"mmm yyyy")</f>
        <v>May 2011</v>
      </c>
      <c r="I3547" s="2">
        <f>StockData[[#This Row],[high]] - StockData[[#This Row],[low]]</f>
        <v>1.8399999999999999</v>
      </c>
      <c r="J3547" s="27" t="str">
        <f>IF(StockData[[#This Row],[high]]=_xlfn.MAXIFS(StockData[high],StockData[Date],"&lt;="&amp;StockData[[#This Row],[Date]]),"New High","Repeat")</f>
        <v>Repeat</v>
      </c>
      <c r="K3547" s="27" t="str">
        <f>IF(StockData[[#This Row],[Spread]]&lt;5,"Low",IF(StockData[[#This Row],[Spread]]&lt;=15,"Medium","High"))</f>
        <v>Low</v>
      </c>
      <c r="L3547" s="27" t="str">
        <f>IF(StockData[[#This Row],[Spread]] &gt; AVERAGE(StockData[Spread]) * 1.2, "High", IF(StockData[[#This Row],[Spread]] &lt; AVERAGE(StockData[Spread]) * 0.8, "Low", "Medium"))</f>
        <v>Low</v>
      </c>
      <c r="M3547" s="13">
        <f>(StockData[[#This Row],[close]] - StockData[[#This Row],[open]] )/ StockData[[#This Row],[open]]</f>
        <v>4.3285238623751318E-2</v>
      </c>
      <c r="N3547" s="27">
        <f>IF(StockData[[#This Row],[change%]] &gt; 0.02, 0.9, IF(StockData[[#This Row],[change%]] &lt; -0.02, -0.9, 0))</f>
        <v>0.9</v>
      </c>
      <c r="O3547" s="27" t="str">
        <f>IF(StockData[[#This Row],[sentiment score]] &gt; 0.5, "Positive", IF(StockData[[#This Row],[sentiment score]] &lt; -0.5, "Negative", "Neutral"))</f>
        <v>Positive</v>
      </c>
    </row>
    <row r="3548" spans="1:15" x14ac:dyDescent="0.3">
      <c r="A3548" s="1">
        <v>40681</v>
      </c>
      <c r="B3548" s="2">
        <v>26.1</v>
      </c>
      <c r="C3548" s="2">
        <v>26.47</v>
      </c>
      <c r="D3548" s="2">
        <v>25.52</v>
      </c>
      <c r="E3548" s="2">
        <v>26.35</v>
      </c>
      <c r="F3548" s="2">
        <v>729500</v>
      </c>
      <c r="G3548" s="27" t="str">
        <f>TEXT(StockData[[#This Row],[Date]],"dddd")</f>
        <v>Wednesday</v>
      </c>
      <c r="H3548" s="27" t="str">
        <f>TEXT(StockData[[#This Row],[Date]],"mmm yyyy")</f>
        <v>May 2011</v>
      </c>
      <c r="I3548" s="2">
        <f>StockData[[#This Row],[high]] - StockData[[#This Row],[low]]</f>
        <v>0.94999999999999929</v>
      </c>
      <c r="J3548" s="27" t="str">
        <f>IF(StockData[[#This Row],[high]]=_xlfn.MAXIFS(StockData[high],StockData[Date],"&lt;="&amp;StockData[[#This Row],[Date]]),"New High","Repeat")</f>
        <v>Repeat</v>
      </c>
      <c r="K3548" s="27" t="str">
        <f>IF(StockData[[#This Row],[Spread]]&lt;5,"Low",IF(StockData[[#This Row],[Spread]]&lt;=15,"Medium","High"))</f>
        <v>Low</v>
      </c>
      <c r="L3548" s="27" t="str">
        <f>IF(StockData[[#This Row],[Spread]] &gt; AVERAGE(StockData[Spread]) * 1.2, "High", IF(StockData[[#This Row],[Spread]] &lt; AVERAGE(StockData[Spread]) * 0.8, "Low", "Medium"))</f>
        <v>Low</v>
      </c>
      <c r="M3548" s="13">
        <f>(StockData[[#This Row],[close]] - StockData[[#This Row],[open]] )/ StockData[[#This Row],[open]]</f>
        <v>9.5785440613026813E-3</v>
      </c>
      <c r="N3548" s="27">
        <f>IF(StockData[[#This Row],[change%]] &gt; 0.02, 0.9, IF(StockData[[#This Row],[change%]] &lt; -0.02, -0.9, 0))</f>
        <v>0</v>
      </c>
      <c r="O3548" s="27" t="str">
        <f>IF(StockData[[#This Row],[sentiment score]] &gt; 0.5, "Positive", IF(StockData[[#This Row],[sentiment score]] &lt; -0.5, "Negative", "Neutral"))</f>
        <v>Neutral</v>
      </c>
    </row>
    <row r="3549" spans="1:15" x14ac:dyDescent="0.3">
      <c r="A3549" s="1">
        <v>40680</v>
      </c>
      <c r="B3549" s="2">
        <v>27</v>
      </c>
      <c r="C3549" s="2">
        <v>27</v>
      </c>
      <c r="D3549" s="2">
        <v>25.72</v>
      </c>
      <c r="E3549" s="2">
        <v>25.96</v>
      </c>
      <c r="F3549" s="2">
        <v>1234200</v>
      </c>
      <c r="G3549" s="27" t="str">
        <f>TEXT(StockData[[#This Row],[Date]],"dddd")</f>
        <v>Tuesday</v>
      </c>
      <c r="H3549" s="27" t="str">
        <f>TEXT(StockData[[#This Row],[Date]],"mmm yyyy")</f>
        <v>May 2011</v>
      </c>
      <c r="I3549" s="2">
        <f>StockData[[#This Row],[high]] - StockData[[#This Row],[low]]</f>
        <v>1.2800000000000011</v>
      </c>
      <c r="J3549" s="27" t="str">
        <f>IF(StockData[[#This Row],[high]]=_xlfn.MAXIFS(StockData[high],StockData[Date],"&lt;="&amp;StockData[[#This Row],[Date]]),"New High","Repeat")</f>
        <v>Repeat</v>
      </c>
      <c r="K3549" s="27" t="str">
        <f>IF(StockData[[#This Row],[Spread]]&lt;5,"Low",IF(StockData[[#This Row],[Spread]]&lt;=15,"Medium","High"))</f>
        <v>Low</v>
      </c>
      <c r="L3549" s="27" t="str">
        <f>IF(StockData[[#This Row],[Spread]] &gt; AVERAGE(StockData[Spread]) * 1.2, "High", IF(StockData[[#This Row],[Spread]] &lt; AVERAGE(StockData[Spread]) * 0.8, "Low", "Medium"))</f>
        <v>Low</v>
      </c>
      <c r="M3549" s="13">
        <f>(StockData[[#This Row],[close]] - StockData[[#This Row],[open]] )/ StockData[[#This Row],[open]]</f>
        <v>-3.8518518518518487E-2</v>
      </c>
      <c r="N3549" s="27">
        <f>IF(StockData[[#This Row],[change%]] &gt; 0.02, 0.9, IF(StockData[[#This Row],[change%]] &lt; -0.02, -0.9, 0))</f>
        <v>-0.9</v>
      </c>
      <c r="O3549" s="27" t="str">
        <f>IF(StockData[[#This Row],[sentiment score]] &gt; 0.5, "Positive", IF(StockData[[#This Row],[sentiment score]] &lt; -0.5, "Negative", "Neutral"))</f>
        <v>Negative</v>
      </c>
    </row>
    <row r="3550" spans="1:15" x14ac:dyDescent="0.3">
      <c r="A3550" s="1">
        <v>40679</v>
      </c>
      <c r="B3550" s="2">
        <v>27.99</v>
      </c>
      <c r="C3550" s="2">
        <v>27.99</v>
      </c>
      <c r="D3550" s="2">
        <v>26.55</v>
      </c>
      <c r="E3550" s="2">
        <v>26.6</v>
      </c>
      <c r="F3550" s="2">
        <v>755700</v>
      </c>
      <c r="G3550" s="27" t="str">
        <f>TEXT(StockData[[#This Row],[Date]],"dddd")</f>
        <v>Monday</v>
      </c>
      <c r="H3550" s="27" t="str">
        <f>TEXT(StockData[[#This Row],[Date]],"mmm yyyy")</f>
        <v>May 2011</v>
      </c>
      <c r="I3550" s="2">
        <f>StockData[[#This Row],[high]] - StockData[[#This Row],[low]]</f>
        <v>1.4399999999999977</v>
      </c>
      <c r="J3550" s="27" t="str">
        <f>IF(StockData[[#This Row],[high]]=_xlfn.MAXIFS(StockData[high],StockData[Date],"&lt;="&amp;StockData[[#This Row],[Date]]),"New High","Repeat")</f>
        <v>Repeat</v>
      </c>
      <c r="K3550" s="27" t="str">
        <f>IF(StockData[[#This Row],[Spread]]&lt;5,"Low",IF(StockData[[#This Row],[Spread]]&lt;=15,"Medium","High"))</f>
        <v>Low</v>
      </c>
      <c r="L3550" s="27" t="str">
        <f>IF(StockData[[#This Row],[Spread]] &gt; AVERAGE(StockData[Spread]) * 1.2, "High", IF(StockData[[#This Row],[Spread]] &lt; AVERAGE(StockData[Spread]) * 0.8, "Low", "Medium"))</f>
        <v>Low</v>
      </c>
      <c r="M3550" s="13">
        <f>(StockData[[#This Row],[close]] - StockData[[#This Row],[open]] )/ StockData[[#This Row],[open]]</f>
        <v>-4.9660593068953096E-2</v>
      </c>
      <c r="N3550" s="27">
        <f>IF(StockData[[#This Row],[change%]] &gt; 0.02, 0.9, IF(StockData[[#This Row],[change%]] &lt; -0.02, -0.9, 0))</f>
        <v>-0.9</v>
      </c>
      <c r="O3550" s="27" t="str">
        <f>IF(StockData[[#This Row],[sentiment score]] &gt; 0.5, "Positive", IF(StockData[[#This Row],[sentiment score]] &lt; -0.5, "Negative", "Neutral"))</f>
        <v>Negative</v>
      </c>
    </row>
    <row r="3551" spans="1:15" x14ac:dyDescent="0.3">
      <c r="A3551" s="1">
        <v>40676</v>
      </c>
      <c r="B3551" s="2">
        <v>28</v>
      </c>
      <c r="C3551" s="2">
        <v>28.1891</v>
      </c>
      <c r="D3551" s="2">
        <v>27.3</v>
      </c>
      <c r="E3551" s="2">
        <v>27.55</v>
      </c>
      <c r="F3551" s="2">
        <v>661500</v>
      </c>
      <c r="G3551" s="27" t="str">
        <f>TEXT(StockData[[#This Row],[Date]],"dddd")</f>
        <v>Friday</v>
      </c>
      <c r="H3551" s="27" t="str">
        <f>TEXT(StockData[[#This Row],[Date]],"mmm yyyy")</f>
        <v>May 2011</v>
      </c>
      <c r="I3551" s="2">
        <f>StockData[[#This Row],[high]] - StockData[[#This Row],[low]]</f>
        <v>0.88909999999999911</v>
      </c>
      <c r="J3551" s="27" t="str">
        <f>IF(StockData[[#This Row],[high]]=_xlfn.MAXIFS(StockData[high],StockData[Date],"&lt;="&amp;StockData[[#This Row],[Date]]),"New High","Repeat")</f>
        <v>Repeat</v>
      </c>
      <c r="K3551" s="27" t="str">
        <f>IF(StockData[[#This Row],[Spread]]&lt;5,"Low",IF(StockData[[#This Row],[Spread]]&lt;=15,"Medium","High"))</f>
        <v>Low</v>
      </c>
      <c r="L3551" s="27" t="str">
        <f>IF(StockData[[#This Row],[Spread]] &gt; AVERAGE(StockData[Spread]) * 1.2, "High", IF(StockData[[#This Row],[Spread]] &lt; AVERAGE(StockData[Spread]) * 0.8, "Low", "Medium"))</f>
        <v>Low</v>
      </c>
      <c r="M3551" s="13">
        <f>(StockData[[#This Row],[close]] - StockData[[#This Row],[open]] )/ StockData[[#This Row],[open]]</f>
        <v>-1.6071428571428546E-2</v>
      </c>
      <c r="N3551" s="27">
        <f>IF(StockData[[#This Row],[change%]] &gt; 0.02, 0.9, IF(StockData[[#This Row],[change%]] &lt; -0.02, -0.9, 0))</f>
        <v>0</v>
      </c>
      <c r="O3551" s="27" t="str">
        <f>IF(StockData[[#This Row],[sentiment score]] &gt; 0.5, "Positive", IF(StockData[[#This Row],[sentiment score]] &lt; -0.5, "Negative", "Neutral"))</f>
        <v>Neutral</v>
      </c>
    </row>
    <row r="3552" spans="1:15" x14ac:dyDescent="0.3">
      <c r="A3552" s="1">
        <v>40675</v>
      </c>
      <c r="B3552" s="2">
        <v>27.07</v>
      </c>
      <c r="C3552" s="2">
        <v>27.74</v>
      </c>
      <c r="D3552" s="2">
        <v>26.65</v>
      </c>
      <c r="E3552" s="2">
        <v>27.67</v>
      </c>
      <c r="F3552" s="2">
        <v>628000</v>
      </c>
      <c r="G3552" s="27" t="str">
        <f>TEXT(StockData[[#This Row],[Date]],"dddd")</f>
        <v>Thursday</v>
      </c>
      <c r="H3552" s="27" t="str">
        <f>TEXT(StockData[[#This Row],[Date]],"mmm yyyy")</f>
        <v>May 2011</v>
      </c>
      <c r="I3552" s="2">
        <f>StockData[[#This Row],[high]] - StockData[[#This Row],[low]]</f>
        <v>1.0899999999999999</v>
      </c>
      <c r="J3552" s="27" t="str">
        <f>IF(StockData[[#This Row],[high]]=_xlfn.MAXIFS(StockData[high],StockData[Date],"&lt;="&amp;StockData[[#This Row],[Date]]),"New High","Repeat")</f>
        <v>Repeat</v>
      </c>
      <c r="K3552" s="27" t="str">
        <f>IF(StockData[[#This Row],[Spread]]&lt;5,"Low",IF(StockData[[#This Row],[Spread]]&lt;=15,"Medium","High"))</f>
        <v>Low</v>
      </c>
      <c r="L3552" s="27" t="str">
        <f>IF(StockData[[#This Row],[Spread]] &gt; AVERAGE(StockData[Spread]) * 1.2, "High", IF(StockData[[#This Row],[Spread]] &lt; AVERAGE(StockData[Spread]) * 0.8, "Low", "Medium"))</f>
        <v>Low</v>
      </c>
      <c r="M3552" s="13">
        <f>(StockData[[#This Row],[close]] - StockData[[#This Row],[open]] )/ StockData[[#This Row],[open]]</f>
        <v>2.2164758034724841E-2</v>
      </c>
      <c r="N3552" s="27">
        <f>IF(StockData[[#This Row],[change%]] &gt; 0.02, 0.9, IF(StockData[[#This Row],[change%]] &lt; -0.02, -0.9, 0))</f>
        <v>0.9</v>
      </c>
      <c r="O3552" s="27" t="str">
        <f>IF(StockData[[#This Row],[sentiment score]] &gt; 0.5, "Positive", IF(StockData[[#This Row],[sentiment score]] &lt; -0.5, "Negative", "Neutral"))</f>
        <v>Positive</v>
      </c>
    </row>
    <row r="3553" spans="1:15" x14ac:dyDescent="0.3">
      <c r="A3553" s="1">
        <v>40674</v>
      </c>
      <c r="B3553" s="2">
        <v>28.2</v>
      </c>
      <c r="C3553" s="2">
        <v>28.298500000000001</v>
      </c>
      <c r="D3553" s="2">
        <v>26.92</v>
      </c>
      <c r="E3553" s="2">
        <v>27.07</v>
      </c>
      <c r="F3553" s="2">
        <v>962500</v>
      </c>
      <c r="G3553" s="27" t="str">
        <f>TEXT(StockData[[#This Row],[Date]],"dddd")</f>
        <v>Wednesday</v>
      </c>
      <c r="H3553" s="27" t="str">
        <f>TEXT(StockData[[#This Row],[Date]],"mmm yyyy")</f>
        <v>May 2011</v>
      </c>
      <c r="I3553" s="2">
        <f>StockData[[#This Row],[high]] - StockData[[#This Row],[low]]</f>
        <v>1.3784999999999989</v>
      </c>
      <c r="J3553" s="27" t="str">
        <f>IF(StockData[[#This Row],[high]]=_xlfn.MAXIFS(StockData[high],StockData[Date],"&lt;="&amp;StockData[[#This Row],[Date]]),"New High","Repeat")</f>
        <v>Repeat</v>
      </c>
      <c r="K3553" s="27" t="str">
        <f>IF(StockData[[#This Row],[Spread]]&lt;5,"Low",IF(StockData[[#This Row],[Spread]]&lt;=15,"Medium","High"))</f>
        <v>Low</v>
      </c>
      <c r="L3553" s="27" t="str">
        <f>IF(StockData[[#This Row],[Spread]] &gt; AVERAGE(StockData[Spread]) * 1.2, "High", IF(StockData[[#This Row],[Spread]] &lt; AVERAGE(StockData[Spread]) * 0.8, "Low", "Medium"))</f>
        <v>Low</v>
      </c>
      <c r="M3553" s="13">
        <f>(StockData[[#This Row],[close]] - StockData[[#This Row],[open]] )/ StockData[[#This Row],[open]]</f>
        <v>-4.007092198581557E-2</v>
      </c>
      <c r="N3553" s="27">
        <f>IF(StockData[[#This Row],[change%]] &gt; 0.02, 0.9, IF(StockData[[#This Row],[change%]] &lt; -0.02, -0.9, 0))</f>
        <v>-0.9</v>
      </c>
      <c r="O3553" s="27" t="str">
        <f>IF(StockData[[#This Row],[sentiment score]] &gt; 0.5, "Positive", IF(StockData[[#This Row],[sentiment score]] &lt; -0.5, "Negative", "Neutral"))</f>
        <v>Negative</v>
      </c>
    </row>
    <row r="3554" spans="1:15" x14ac:dyDescent="0.3">
      <c r="A3554" s="1">
        <v>40673</v>
      </c>
      <c r="B3554" s="2">
        <v>28.24</v>
      </c>
      <c r="C3554" s="2">
        <v>28.95</v>
      </c>
      <c r="D3554" s="2">
        <v>27.91</v>
      </c>
      <c r="E3554" s="2">
        <v>28.33</v>
      </c>
      <c r="F3554" s="2">
        <v>1535300</v>
      </c>
      <c r="G3554" s="27" t="str">
        <f>TEXT(StockData[[#This Row],[Date]],"dddd")</f>
        <v>Tuesday</v>
      </c>
      <c r="H3554" s="27" t="str">
        <f>TEXT(StockData[[#This Row],[Date]],"mmm yyyy")</f>
        <v>May 2011</v>
      </c>
      <c r="I3554" s="2">
        <f>StockData[[#This Row],[high]] - StockData[[#This Row],[low]]</f>
        <v>1.0399999999999991</v>
      </c>
      <c r="J3554" s="27" t="str">
        <f>IF(StockData[[#This Row],[high]]=_xlfn.MAXIFS(StockData[high],StockData[Date],"&lt;="&amp;StockData[[#This Row],[Date]]),"New High","Repeat")</f>
        <v>Repeat</v>
      </c>
      <c r="K3554" s="27" t="str">
        <f>IF(StockData[[#This Row],[Spread]]&lt;5,"Low",IF(StockData[[#This Row],[Spread]]&lt;=15,"Medium","High"))</f>
        <v>Low</v>
      </c>
      <c r="L3554" s="27" t="str">
        <f>IF(StockData[[#This Row],[Spread]] &gt; AVERAGE(StockData[Spread]) * 1.2, "High", IF(StockData[[#This Row],[Spread]] &lt; AVERAGE(StockData[Spread]) * 0.8, "Low", "Medium"))</f>
        <v>Low</v>
      </c>
      <c r="M3554" s="13">
        <f>(StockData[[#This Row],[close]] - StockData[[#This Row],[open]] )/ StockData[[#This Row],[open]]</f>
        <v>3.1869688385269073E-3</v>
      </c>
      <c r="N3554" s="27">
        <f>IF(StockData[[#This Row],[change%]] &gt; 0.02, 0.9, IF(StockData[[#This Row],[change%]] &lt; -0.02, -0.9, 0))</f>
        <v>0</v>
      </c>
      <c r="O3554" s="27" t="str">
        <f>IF(StockData[[#This Row],[sentiment score]] &gt; 0.5, "Positive", IF(StockData[[#This Row],[sentiment score]] &lt; -0.5, "Negative", "Neutral"))</f>
        <v>Neutral</v>
      </c>
    </row>
    <row r="3555" spans="1:15" x14ac:dyDescent="0.3">
      <c r="A3555" s="1">
        <v>40672</v>
      </c>
      <c r="B3555" s="2">
        <v>27</v>
      </c>
      <c r="C3555" s="2">
        <v>28</v>
      </c>
      <c r="D3555" s="2">
        <v>26.85</v>
      </c>
      <c r="E3555" s="2">
        <v>27.91</v>
      </c>
      <c r="F3555" s="2">
        <v>916400</v>
      </c>
      <c r="G3555" s="27" t="str">
        <f>TEXT(StockData[[#This Row],[Date]],"dddd")</f>
        <v>Monday</v>
      </c>
      <c r="H3555" s="27" t="str">
        <f>TEXT(StockData[[#This Row],[Date]],"mmm yyyy")</f>
        <v>May 2011</v>
      </c>
      <c r="I3555" s="2">
        <f>StockData[[#This Row],[high]] - StockData[[#This Row],[low]]</f>
        <v>1.1499999999999986</v>
      </c>
      <c r="J3555" s="27" t="str">
        <f>IF(StockData[[#This Row],[high]]=_xlfn.MAXIFS(StockData[high],StockData[Date],"&lt;="&amp;StockData[[#This Row],[Date]]),"New High","Repeat")</f>
        <v>Repeat</v>
      </c>
      <c r="K3555" s="27" t="str">
        <f>IF(StockData[[#This Row],[Spread]]&lt;5,"Low",IF(StockData[[#This Row],[Spread]]&lt;=15,"Medium","High"))</f>
        <v>Low</v>
      </c>
      <c r="L3555" s="27" t="str">
        <f>IF(StockData[[#This Row],[Spread]] &gt; AVERAGE(StockData[Spread]) * 1.2, "High", IF(StockData[[#This Row],[Spread]] &lt; AVERAGE(StockData[Spread]) * 0.8, "Low", "Medium"))</f>
        <v>Low</v>
      </c>
      <c r="M3555" s="13">
        <f>(StockData[[#This Row],[close]] - StockData[[#This Row],[open]] )/ StockData[[#This Row],[open]]</f>
        <v>3.3703703703703708E-2</v>
      </c>
      <c r="N3555" s="27">
        <f>IF(StockData[[#This Row],[change%]] &gt; 0.02, 0.9, IF(StockData[[#This Row],[change%]] &lt; -0.02, -0.9, 0))</f>
        <v>0.9</v>
      </c>
      <c r="O3555" s="27" t="str">
        <f>IF(StockData[[#This Row],[sentiment score]] &gt; 0.5, "Positive", IF(StockData[[#This Row],[sentiment score]] &lt; -0.5, "Negative", "Neutral"))</f>
        <v>Positive</v>
      </c>
    </row>
    <row r="3556" spans="1:15" x14ac:dyDescent="0.3">
      <c r="A3556" s="1">
        <v>40669</v>
      </c>
      <c r="B3556" s="2">
        <v>26.9</v>
      </c>
      <c r="C3556" s="2">
        <v>27.7</v>
      </c>
      <c r="D3556" s="2">
        <v>26.62</v>
      </c>
      <c r="E3556" s="2">
        <v>27.12</v>
      </c>
      <c r="F3556" s="2">
        <v>981700</v>
      </c>
      <c r="G3556" s="27" t="str">
        <f>TEXT(StockData[[#This Row],[Date]],"dddd")</f>
        <v>Friday</v>
      </c>
      <c r="H3556" s="27" t="str">
        <f>TEXT(StockData[[#This Row],[Date]],"mmm yyyy")</f>
        <v>May 2011</v>
      </c>
      <c r="I3556" s="2">
        <f>StockData[[#This Row],[high]] - StockData[[#This Row],[low]]</f>
        <v>1.0799999999999983</v>
      </c>
      <c r="J3556" s="27" t="str">
        <f>IF(StockData[[#This Row],[high]]=_xlfn.MAXIFS(StockData[high],StockData[Date],"&lt;="&amp;StockData[[#This Row],[Date]]),"New High","Repeat")</f>
        <v>Repeat</v>
      </c>
      <c r="K3556" s="27" t="str">
        <f>IF(StockData[[#This Row],[Spread]]&lt;5,"Low",IF(StockData[[#This Row],[Spread]]&lt;=15,"Medium","High"))</f>
        <v>Low</v>
      </c>
      <c r="L3556" s="27" t="str">
        <f>IF(StockData[[#This Row],[Spread]] &gt; AVERAGE(StockData[Spread]) * 1.2, "High", IF(StockData[[#This Row],[Spread]] &lt; AVERAGE(StockData[Spread]) * 0.8, "Low", "Medium"))</f>
        <v>Low</v>
      </c>
      <c r="M3556" s="13">
        <f>(StockData[[#This Row],[close]] - StockData[[#This Row],[open]] )/ StockData[[#This Row],[open]]</f>
        <v>8.1784386617101273E-3</v>
      </c>
      <c r="N3556" s="27">
        <f>IF(StockData[[#This Row],[change%]] &gt; 0.02, 0.9, IF(StockData[[#This Row],[change%]] &lt; -0.02, -0.9, 0))</f>
        <v>0</v>
      </c>
      <c r="O3556" s="27" t="str">
        <f>IF(StockData[[#This Row],[sentiment score]] &gt; 0.5, "Positive", IF(StockData[[#This Row],[sentiment score]] &lt; -0.5, "Negative", "Neutral"))</f>
        <v>Neutral</v>
      </c>
    </row>
    <row r="3557" spans="1:15" x14ac:dyDescent="0.3">
      <c r="A3557" s="1">
        <v>40668</v>
      </c>
      <c r="B3557" s="2">
        <v>27.2</v>
      </c>
      <c r="C3557" s="2">
        <v>27.44</v>
      </c>
      <c r="D3557" s="2">
        <v>26.170100000000001</v>
      </c>
      <c r="E3557" s="2">
        <v>26.44</v>
      </c>
      <c r="F3557" s="2">
        <v>1218500</v>
      </c>
      <c r="G3557" s="27" t="str">
        <f>TEXT(StockData[[#This Row],[Date]],"dddd")</f>
        <v>Thursday</v>
      </c>
      <c r="H3557" s="27" t="str">
        <f>TEXT(StockData[[#This Row],[Date]],"mmm yyyy")</f>
        <v>May 2011</v>
      </c>
      <c r="I3557" s="2">
        <f>StockData[[#This Row],[high]] - StockData[[#This Row],[low]]</f>
        <v>1.2698999999999998</v>
      </c>
      <c r="J3557" s="27" t="str">
        <f>IF(StockData[[#This Row],[high]]=_xlfn.MAXIFS(StockData[high],StockData[Date],"&lt;="&amp;StockData[[#This Row],[Date]]),"New High","Repeat")</f>
        <v>Repeat</v>
      </c>
      <c r="K3557" s="27" t="str">
        <f>IF(StockData[[#This Row],[Spread]]&lt;5,"Low",IF(StockData[[#This Row],[Spread]]&lt;=15,"Medium","High"))</f>
        <v>Low</v>
      </c>
      <c r="L3557" s="27" t="str">
        <f>IF(StockData[[#This Row],[Spread]] &gt; AVERAGE(StockData[Spread]) * 1.2, "High", IF(StockData[[#This Row],[Spread]] &lt; AVERAGE(StockData[Spread]) * 0.8, "Low", "Medium"))</f>
        <v>Low</v>
      </c>
      <c r="M3557" s="13">
        <f>(StockData[[#This Row],[close]] - StockData[[#This Row],[open]] )/ StockData[[#This Row],[open]]</f>
        <v>-2.7941176470588164E-2</v>
      </c>
      <c r="N3557" s="27">
        <f>IF(StockData[[#This Row],[change%]] &gt; 0.02, 0.9, IF(StockData[[#This Row],[change%]] &lt; -0.02, -0.9, 0))</f>
        <v>-0.9</v>
      </c>
      <c r="O3557" s="27" t="str">
        <f>IF(StockData[[#This Row],[sentiment score]] &gt; 0.5, "Positive", IF(StockData[[#This Row],[sentiment score]] &lt; -0.5, "Negative", "Neutral"))</f>
        <v>Negative</v>
      </c>
    </row>
    <row r="3558" spans="1:15" x14ac:dyDescent="0.3">
      <c r="A3558" s="1">
        <v>40667</v>
      </c>
      <c r="B3558" s="2">
        <v>26.78</v>
      </c>
      <c r="C3558" s="2">
        <v>27</v>
      </c>
      <c r="D3558" s="2">
        <v>25.75</v>
      </c>
      <c r="E3558" s="2">
        <v>26.69</v>
      </c>
      <c r="F3558" s="2">
        <v>1044500</v>
      </c>
      <c r="G3558" s="27" t="str">
        <f>TEXT(StockData[[#This Row],[Date]],"dddd")</f>
        <v>Wednesday</v>
      </c>
      <c r="H3558" s="27" t="str">
        <f>TEXT(StockData[[#This Row],[Date]],"mmm yyyy")</f>
        <v>May 2011</v>
      </c>
      <c r="I3558" s="2">
        <f>StockData[[#This Row],[high]] - StockData[[#This Row],[low]]</f>
        <v>1.25</v>
      </c>
      <c r="J3558" s="27" t="str">
        <f>IF(StockData[[#This Row],[high]]=_xlfn.MAXIFS(StockData[high],StockData[Date],"&lt;="&amp;StockData[[#This Row],[Date]]),"New High","Repeat")</f>
        <v>Repeat</v>
      </c>
      <c r="K3558" s="27" t="str">
        <f>IF(StockData[[#This Row],[Spread]]&lt;5,"Low",IF(StockData[[#This Row],[Spread]]&lt;=15,"Medium","High"))</f>
        <v>Low</v>
      </c>
      <c r="L3558" s="27" t="str">
        <f>IF(StockData[[#This Row],[Spread]] &gt; AVERAGE(StockData[Spread]) * 1.2, "High", IF(StockData[[#This Row],[Spread]] &lt; AVERAGE(StockData[Spread]) * 0.8, "Low", "Medium"))</f>
        <v>Low</v>
      </c>
      <c r="M3558" s="13">
        <f>(StockData[[#This Row],[close]] - StockData[[#This Row],[open]] )/ StockData[[#This Row],[open]]</f>
        <v>-3.3607169529499574E-3</v>
      </c>
      <c r="N3558" s="27">
        <f>IF(StockData[[#This Row],[change%]] &gt; 0.02, 0.9, IF(StockData[[#This Row],[change%]] &lt; -0.02, -0.9, 0))</f>
        <v>0</v>
      </c>
      <c r="O3558" s="27" t="str">
        <f>IF(StockData[[#This Row],[sentiment score]] &gt; 0.5, "Positive", IF(StockData[[#This Row],[sentiment score]] &lt; -0.5, "Negative", "Neutral"))</f>
        <v>Neutral</v>
      </c>
    </row>
    <row r="3559" spans="1:15" x14ac:dyDescent="0.3">
      <c r="A3559" s="1">
        <v>40666</v>
      </c>
      <c r="B3559" s="2">
        <v>27.38</v>
      </c>
      <c r="C3559" s="2">
        <v>27.39</v>
      </c>
      <c r="D3559" s="2">
        <v>26.5</v>
      </c>
      <c r="E3559" s="2">
        <v>26.87</v>
      </c>
      <c r="F3559" s="2">
        <v>913900</v>
      </c>
      <c r="G3559" s="27" t="str">
        <f>TEXT(StockData[[#This Row],[Date]],"dddd")</f>
        <v>Tuesday</v>
      </c>
      <c r="H3559" s="27" t="str">
        <f>TEXT(StockData[[#This Row],[Date]],"mmm yyyy")</f>
        <v>May 2011</v>
      </c>
      <c r="I3559" s="2">
        <f>StockData[[#This Row],[high]] - StockData[[#This Row],[low]]</f>
        <v>0.89000000000000057</v>
      </c>
      <c r="J3559" s="27" t="str">
        <f>IF(StockData[[#This Row],[high]]=_xlfn.MAXIFS(StockData[high],StockData[Date],"&lt;="&amp;StockData[[#This Row],[Date]]),"New High","Repeat")</f>
        <v>Repeat</v>
      </c>
      <c r="K3559" s="27" t="str">
        <f>IF(StockData[[#This Row],[Spread]]&lt;5,"Low",IF(StockData[[#This Row],[Spread]]&lt;=15,"Medium","High"))</f>
        <v>Low</v>
      </c>
      <c r="L3559" s="27" t="str">
        <f>IF(StockData[[#This Row],[Spread]] &gt; AVERAGE(StockData[Spread]) * 1.2, "High", IF(StockData[[#This Row],[Spread]] &lt; AVERAGE(StockData[Spread]) * 0.8, "Low", "Medium"))</f>
        <v>Low</v>
      </c>
      <c r="M3559" s="13">
        <f>(StockData[[#This Row],[close]] - StockData[[#This Row],[open]] )/ StockData[[#This Row],[open]]</f>
        <v>-1.8626734842950986E-2</v>
      </c>
      <c r="N3559" s="27">
        <f>IF(StockData[[#This Row],[change%]] &gt; 0.02, 0.9, IF(StockData[[#This Row],[change%]] &lt; -0.02, -0.9, 0))</f>
        <v>0</v>
      </c>
      <c r="O3559" s="27" t="str">
        <f>IF(StockData[[#This Row],[sentiment score]] &gt; 0.5, "Positive", IF(StockData[[#This Row],[sentiment score]] &lt; -0.5, "Negative", "Neutral"))</f>
        <v>Neutral</v>
      </c>
    </row>
    <row r="3560" spans="1:15" x14ac:dyDescent="0.3">
      <c r="A3560" s="1">
        <v>40665</v>
      </c>
      <c r="B3560" s="2">
        <v>27.6</v>
      </c>
      <c r="C3560" s="2">
        <v>27.8</v>
      </c>
      <c r="D3560" s="2">
        <v>27.06</v>
      </c>
      <c r="E3560" s="2">
        <v>27.45</v>
      </c>
      <c r="F3560" s="2">
        <v>784600</v>
      </c>
      <c r="G3560" s="27" t="str">
        <f>TEXT(StockData[[#This Row],[Date]],"dddd")</f>
        <v>Monday</v>
      </c>
      <c r="H3560" s="27" t="str">
        <f>TEXT(StockData[[#This Row],[Date]],"mmm yyyy")</f>
        <v>May 2011</v>
      </c>
      <c r="I3560" s="2">
        <f>StockData[[#This Row],[high]] - StockData[[#This Row],[low]]</f>
        <v>0.74000000000000199</v>
      </c>
      <c r="J3560" s="27" t="str">
        <f>IF(StockData[[#This Row],[high]]=_xlfn.MAXIFS(StockData[high],StockData[Date],"&lt;="&amp;StockData[[#This Row],[Date]]),"New High","Repeat")</f>
        <v>Repeat</v>
      </c>
      <c r="K3560" s="27" t="str">
        <f>IF(StockData[[#This Row],[Spread]]&lt;5,"Low",IF(StockData[[#This Row],[Spread]]&lt;=15,"Medium","High"))</f>
        <v>Low</v>
      </c>
      <c r="L3560" s="27" t="str">
        <f>IF(StockData[[#This Row],[Spread]] &gt; AVERAGE(StockData[Spread]) * 1.2, "High", IF(StockData[[#This Row],[Spread]] &lt; AVERAGE(StockData[Spread]) * 0.8, "Low", "Medium"))</f>
        <v>Low</v>
      </c>
      <c r="M3560" s="13">
        <f>(StockData[[#This Row],[close]] - StockData[[#This Row],[open]] )/ StockData[[#This Row],[open]]</f>
        <v>-5.4347826086957292E-3</v>
      </c>
      <c r="N3560" s="27">
        <f>IF(StockData[[#This Row],[change%]] &gt; 0.02, 0.9, IF(StockData[[#This Row],[change%]] &lt; -0.02, -0.9, 0))</f>
        <v>0</v>
      </c>
      <c r="O3560" s="27" t="str">
        <f>IF(StockData[[#This Row],[sentiment score]] &gt; 0.5, "Positive", IF(StockData[[#This Row],[sentiment score]] &lt; -0.5, "Negative", "Neutral"))</f>
        <v>Neutral</v>
      </c>
    </row>
    <row r="3561" spans="1:15" x14ac:dyDescent="0.3">
      <c r="A3561" s="1">
        <v>40662</v>
      </c>
      <c r="B3561" s="2">
        <v>27.69</v>
      </c>
      <c r="C3561" s="2">
        <v>27.87</v>
      </c>
      <c r="D3561" s="2">
        <v>27.42</v>
      </c>
      <c r="E3561" s="2">
        <v>27.6</v>
      </c>
      <c r="F3561" s="2">
        <v>726000</v>
      </c>
      <c r="G3561" s="27" t="str">
        <f>TEXT(StockData[[#This Row],[Date]],"dddd")</f>
        <v>Friday</v>
      </c>
      <c r="H3561" s="27" t="str">
        <f>TEXT(StockData[[#This Row],[Date]],"mmm yyyy")</f>
        <v>Apr 2011</v>
      </c>
      <c r="I3561" s="2">
        <f>StockData[[#This Row],[high]] - StockData[[#This Row],[low]]</f>
        <v>0.44999999999999929</v>
      </c>
      <c r="J3561" s="27" t="str">
        <f>IF(StockData[[#This Row],[high]]=_xlfn.MAXIFS(StockData[high],StockData[Date],"&lt;="&amp;StockData[[#This Row],[Date]]),"New High","Repeat")</f>
        <v>Repeat</v>
      </c>
      <c r="K3561" s="27" t="str">
        <f>IF(StockData[[#This Row],[Spread]]&lt;5,"Low",IF(StockData[[#This Row],[Spread]]&lt;=15,"Medium","High"))</f>
        <v>Low</v>
      </c>
      <c r="L3561" s="27" t="str">
        <f>IF(StockData[[#This Row],[Spread]] &gt; AVERAGE(StockData[Spread]) * 1.2, "High", IF(StockData[[#This Row],[Spread]] &lt; AVERAGE(StockData[Spread]) * 0.8, "Low", "Medium"))</f>
        <v>Low</v>
      </c>
      <c r="M3561" s="13">
        <f>(StockData[[#This Row],[close]] - StockData[[#This Row],[open]] )/ StockData[[#This Row],[open]]</f>
        <v>-3.2502708559046536E-3</v>
      </c>
      <c r="N3561" s="27">
        <f>IF(StockData[[#This Row],[change%]] &gt; 0.02, 0.9, IF(StockData[[#This Row],[change%]] &lt; -0.02, -0.9, 0))</f>
        <v>0</v>
      </c>
      <c r="O3561" s="27" t="str">
        <f>IF(StockData[[#This Row],[sentiment score]] &gt; 0.5, "Positive", IF(StockData[[#This Row],[sentiment score]] &lt; -0.5, "Negative", "Neutral"))</f>
        <v>Neutral</v>
      </c>
    </row>
    <row r="3562" spans="1:15" x14ac:dyDescent="0.3">
      <c r="A3562" s="1">
        <v>40661</v>
      </c>
      <c r="B3562" s="2">
        <v>27.07</v>
      </c>
      <c r="C3562" s="2">
        <v>27.69</v>
      </c>
      <c r="D3562" s="2">
        <v>26.72</v>
      </c>
      <c r="E3562" s="2">
        <v>27.66</v>
      </c>
      <c r="F3562" s="2">
        <v>1600000</v>
      </c>
      <c r="G3562" s="27" t="str">
        <f>TEXT(StockData[[#This Row],[Date]],"dddd")</f>
        <v>Thursday</v>
      </c>
      <c r="H3562" s="27" t="str">
        <f>TEXT(StockData[[#This Row],[Date]],"mmm yyyy")</f>
        <v>Apr 2011</v>
      </c>
      <c r="I3562" s="2">
        <f>StockData[[#This Row],[high]] - StockData[[#This Row],[low]]</f>
        <v>0.97000000000000242</v>
      </c>
      <c r="J3562" s="27" t="str">
        <f>IF(StockData[[#This Row],[high]]=_xlfn.MAXIFS(StockData[high],StockData[Date],"&lt;="&amp;StockData[[#This Row],[Date]]),"New High","Repeat")</f>
        <v>Repeat</v>
      </c>
      <c r="K3562" s="27" t="str">
        <f>IF(StockData[[#This Row],[Spread]]&lt;5,"Low",IF(StockData[[#This Row],[Spread]]&lt;=15,"Medium","High"))</f>
        <v>Low</v>
      </c>
      <c r="L3562" s="27" t="str">
        <f>IF(StockData[[#This Row],[Spread]] &gt; AVERAGE(StockData[Spread]) * 1.2, "High", IF(StockData[[#This Row],[Spread]] &lt; AVERAGE(StockData[Spread]) * 0.8, "Low", "Medium"))</f>
        <v>Low</v>
      </c>
      <c r="M3562" s="13">
        <f>(StockData[[#This Row],[close]] - StockData[[#This Row],[open]] )/ StockData[[#This Row],[open]]</f>
        <v>2.1795345400812703E-2</v>
      </c>
      <c r="N3562" s="27">
        <f>IF(StockData[[#This Row],[change%]] &gt; 0.02, 0.9, IF(StockData[[#This Row],[change%]] &lt; -0.02, -0.9, 0))</f>
        <v>0.9</v>
      </c>
      <c r="O3562" s="27" t="str">
        <f>IF(StockData[[#This Row],[sentiment score]] &gt; 0.5, "Positive", IF(StockData[[#This Row],[sentiment score]] &lt; -0.5, "Negative", "Neutral"))</f>
        <v>Positive</v>
      </c>
    </row>
    <row r="3563" spans="1:15" x14ac:dyDescent="0.3">
      <c r="A3563" s="1">
        <v>40660</v>
      </c>
      <c r="B3563" s="2">
        <v>26.93</v>
      </c>
      <c r="C3563" s="2">
        <v>27.36</v>
      </c>
      <c r="D3563" s="2">
        <v>26.63</v>
      </c>
      <c r="E3563" s="2">
        <v>27.08</v>
      </c>
      <c r="F3563" s="2">
        <v>996900</v>
      </c>
      <c r="G3563" s="27" t="str">
        <f>TEXT(StockData[[#This Row],[Date]],"dddd")</f>
        <v>Wednesday</v>
      </c>
      <c r="H3563" s="27" t="str">
        <f>TEXT(StockData[[#This Row],[Date]],"mmm yyyy")</f>
        <v>Apr 2011</v>
      </c>
      <c r="I3563" s="2">
        <f>StockData[[#This Row],[high]] - StockData[[#This Row],[low]]</f>
        <v>0.73000000000000043</v>
      </c>
      <c r="J3563" s="27" t="str">
        <f>IF(StockData[[#This Row],[high]]=_xlfn.MAXIFS(StockData[high],StockData[Date],"&lt;="&amp;StockData[[#This Row],[Date]]),"New High","Repeat")</f>
        <v>Repeat</v>
      </c>
      <c r="K3563" s="27" t="str">
        <f>IF(StockData[[#This Row],[Spread]]&lt;5,"Low",IF(StockData[[#This Row],[Spread]]&lt;=15,"Medium","High"))</f>
        <v>Low</v>
      </c>
      <c r="L3563" s="27" t="str">
        <f>IF(StockData[[#This Row],[Spread]] &gt; AVERAGE(StockData[Spread]) * 1.2, "High", IF(StockData[[#This Row],[Spread]] &lt; AVERAGE(StockData[Spread]) * 0.8, "Low", "Medium"))</f>
        <v>Low</v>
      </c>
      <c r="M3563" s="13">
        <f>(StockData[[#This Row],[close]] - StockData[[#This Row],[open]] )/ StockData[[#This Row],[open]]</f>
        <v>5.5699962866690893E-3</v>
      </c>
      <c r="N3563" s="27">
        <f>IF(StockData[[#This Row],[change%]] &gt; 0.02, 0.9, IF(StockData[[#This Row],[change%]] &lt; -0.02, -0.9, 0))</f>
        <v>0</v>
      </c>
      <c r="O3563" s="27" t="str">
        <f>IF(StockData[[#This Row],[sentiment score]] &gt; 0.5, "Positive", IF(StockData[[#This Row],[sentiment score]] &lt; -0.5, "Negative", "Neutral"))</f>
        <v>Neutral</v>
      </c>
    </row>
    <row r="3564" spans="1:15" x14ac:dyDescent="0.3">
      <c r="A3564" s="1">
        <v>40659</v>
      </c>
      <c r="B3564" s="2">
        <v>26.66</v>
      </c>
      <c r="C3564" s="2">
        <v>27.25</v>
      </c>
      <c r="D3564" s="2">
        <v>26.31</v>
      </c>
      <c r="E3564" s="2">
        <v>26.93</v>
      </c>
      <c r="F3564" s="2">
        <v>1400000</v>
      </c>
      <c r="G3564" s="27" t="str">
        <f>TEXT(StockData[[#This Row],[Date]],"dddd")</f>
        <v>Tuesday</v>
      </c>
      <c r="H3564" s="27" t="str">
        <f>TEXT(StockData[[#This Row],[Date]],"mmm yyyy")</f>
        <v>Apr 2011</v>
      </c>
      <c r="I3564" s="2">
        <f>StockData[[#This Row],[high]] - StockData[[#This Row],[low]]</f>
        <v>0.94000000000000128</v>
      </c>
      <c r="J3564" s="27" t="str">
        <f>IF(StockData[[#This Row],[high]]=_xlfn.MAXIFS(StockData[high],StockData[Date],"&lt;="&amp;StockData[[#This Row],[Date]]),"New High","Repeat")</f>
        <v>Repeat</v>
      </c>
      <c r="K3564" s="27" t="str">
        <f>IF(StockData[[#This Row],[Spread]]&lt;5,"Low",IF(StockData[[#This Row],[Spread]]&lt;=15,"Medium","High"))</f>
        <v>Low</v>
      </c>
      <c r="L3564" s="27" t="str">
        <f>IF(StockData[[#This Row],[Spread]] &gt; AVERAGE(StockData[Spread]) * 1.2, "High", IF(StockData[[#This Row],[Spread]] &lt; AVERAGE(StockData[Spread]) * 0.8, "Low", "Medium"))</f>
        <v>Low</v>
      </c>
      <c r="M3564" s="13">
        <f>(StockData[[#This Row],[close]] - StockData[[#This Row],[open]] )/ StockData[[#This Row],[open]]</f>
        <v>1.0127531882970726E-2</v>
      </c>
      <c r="N3564" s="27">
        <f>IF(StockData[[#This Row],[change%]] &gt; 0.02, 0.9, IF(StockData[[#This Row],[change%]] &lt; -0.02, -0.9, 0))</f>
        <v>0</v>
      </c>
      <c r="O3564" s="27" t="str">
        <f>IF(StockData[[#This Row],[sentiment score]] &gt; 0.5, "Positive", IF(StockData[[#This Row],[sentiment score]] &lt; -0.5, "Negative", "Neutral"))</f>
        <v>Neutral</v>
      </c>
    </row>
    <row r="3565" spans="1:15" x14ac:dyDescent="0.3">
      <c r="A3565" s="1">
        <v>40658</v>
      </c>
      <c r="B3565" s="2">
        <v>26.7</v>
      </c>
      <c r="C3565" s="2">
        <v>26.73</v>
      </c>
      <c r="D3565" s="2">
        <v>25.97</v>
      </c>
      <c r="E3565" s="2">
        <v>26.39</v>
      </c>
      <c r="F3565" s="2">
        <v>800900</v>
      </c>
      <c r="G3565" s="27" t="str">
        <f>TEXT(StockData[[#This Row],[Date]],"dddd")</f>
        <v>Monday</v>
      </c>
      <c r="H3565" s="27" t="str">
        <f>TEXT(StockData[[#This Row],[Date]],"mmm yyyy")</f>
        <v>Apr 2011</v>
      </c>
      <c r="I3565" s="2">
        <f>StockData[[#This Row],[high]] - StockData[[#This Row],[low]]</f>
        <v>0.76000000000000156</v>
      </c>
      <c r="J3565" s="27" t="str">
        <f>IF(StockData[[#This Row],[high]]=_xlfn.MAXIFS(StockData[high],StockData[Date],"&lt;="&amp;StockData[[#This Row],[Date]]),"New High","Repeat")</f>
        <v>Repeat</v>
      </c>
      <c r="K3565" s="27" t="str">
        <f>IF(StockData[[#This Row],[Spread]]&lt;5,"Low",IF(StockData[[#This Row],[Spread]]&lt;=15,"Medium","High"))</f>
        <v>Low</v>
      </c>
      <c r="L3565" s="27" t="str">
        <f>IF(StockData[[#This Row],[Spread]] &gt; AVERAGE(StockData[Spread]) * 1.2, "High", IF(StockData[[#This Row],[Spread]] &lt; AVERAGE(StockData[Spread]) * 0.8, "Low", "Medium"))</f>
        <v>Low</v>
      </c>
      <c r="M3565" s="13">
        <f>(StockData[[#This Row],[close]] - StockData[[#This Row],[open]] )/ StockData[[#This Row],[open]]</f>
        <v>-1.161048689138572E-2</v>
      </c>
      <c r="N3565" s="27">
        <f>IF(StockData[[#This Row],[change%]] &gt; 0.02, 0.9, IF(StockData[[#This Row],[change%]] &lt; -0.02, -0.9, 0))</f>
        <v>0</v>
      </c>
      <c r="O3565" s="27" t="str">
        <f>IF(StockData[[#This Row],[sentiment score]] &gt; 0.5, "Positive", IF(StockData[[#This Row],[sentiment score]] &lt; -0.5, "Negative", "Neutral"))</f>
        <v>Neutral</v>
      </c>
    </row>
    <row r="3566" spans="1:15" x14ac:dyDescent="0.3">
      <c r="A3566" s="1">
        <v>40654</v>
      </c>
      <c r="B3566" s="2">
        <v>25.85</v>
      </c>
      <c r="C3566" s="2">
        <v>26.98</v>
      </c>
      <c r="D3566" s="2">
        <v>25.5901</v>
      </c>
      <c r="E3566" s="2">
        <v>26.74</v>
      </c>
      <c r="F3566" s="2">
        <v>1386100</v>
      </c>
      <c r="G3566" s="27" t="str">
        <f>TEXT(StockData[[#This Row],[Date]],"dddd")</f>
        <v>Thursday</v>
      </c>
      <c r="H3566" s="27" t="str">
        <f>TEXT(StockData[[#This Row],[Date]],"mmm yyyy")</f>
        <v>Apr 2011</v>
      </c>
      <c r="I3566" s="2">
        <f>StockData[[#This Row],[high]] - StockData[[#This Row],[low]]</f>
        <v>1.3899000000000008</v>
      </c>
      <c r="J3566" s="27" t="str">
        <f>IF(StockData[[#This Row],[high]]=_xlfn.MAXIFS(StockData[high],StockData[Date],"&lt;="&amp;StockData[[#This Row],[Date]]),"New High","Repeat")</f>
        <v>Repeat</v>
      </c>
      <c r="K3566" s="27" t="str">
        <f>IF(StockData[[#This Row],[Spread]]&lt;5,"Low",IF(StockData[[#This Row],[Spread]]&lt;=15,"Medium","High"))</f>
        <v>Low</v>
      </c>
      <c r="L3566" s="27" t="str">
        <f>IF(StockData[[#This Row],[Spread]] &gt; AVERAGE(StockData[Spread]) * 1.2, "High", IF(StockData[[#This Row],[Spread]] &lt; AVERAGE(StockData[Spread]) * 0.8, "Low", "Medium"))</f>
        <v>Low</v>
      </c>
      <c r="M3566" s="13">
        <f>(StockData[[#This Row],[close]] - StockData[[#This Row],[open]] )/ StockData[[#This Row],[open]]</f>
        <v>3.4429400386847081E-2</v>
      </c>
      <c r="N3566" s="27">
        <f>IF(StockData[[#This Row],[change%]] &gt; 0.02, 0.9, IF(StockData[[#This Row],[change%]] &lt; -0.02, -0.9, 0))</f>
        <v>0.9</v>
      </c>
      <c r="O3566" s="27" t="str">
        <f>IF(StockData[[#This Row],[sentiment score]] &gt; 0.5, "Positive", IF(StockData[[#This Row],[sentiment score]] &lt; -0.5, "Negative", "Neutral"))</f>
        <v>Positive</v>
      </c>
    </row>
    <row r="3567" spans="1:15" x14ac:dyDescent="0.3">
      <c r="A3567" s="1">
        <v>40653</v>
      </c>
      <c r="B3567" s="2">
        <v>25.7</v>
      </c>
      <c r="C3567" s="2">
        <v>26.09</v>
      </c>
      <c r="D3567" s="2">
        <v>25.3</v>
      </c>
      <c r="E3567" s="2">
        <v>25.75</v>
      </c>
      <c r="F3567" s="2">
        <v>837200</v>
      </c>
      <c r="G3567" s="27" t="str">
        <f>TEXT(StockData[[#This Row],[Date]],"dddd")</f>
        <v>Wednesday</v>
      </c>
      <c r="H3567" s="27" t="str">
        <f>TEXT(StockData[[#This Row],[Date]],"mmm yyyy")</f>
        <v>Apr 2011</v>
      </c>
      <c r="I3567" s="2">
        <f>StockData[[#This Row],[high]] - StockData[[#This Row],[low]]</f>
        <v>0.78999999999999915</v>
      </c>
      <c r="J3567" s="27" t="str">
        <f>IF(StockData[[#This Row],[high]]=_xlfn.MAXIFS(StockData[high],StockData[Date],"&lt;="&amp;StockData[[#This Row],[Date]]),"New High","Repeat")</f>
        <v>Repeat</v>
      </c>
      <c r="K3567" s="27" t="str">
        <f>IF(StockData[[#This Row],[Spread]]&lt;5,"Low",IF(StockData[[#This Row],[Spread]]&lt;=15,"Medium","High"))</f>
        <v>Low</v>
      </c>
      <c r="L3567" s="27" t="str">
        <f>IF(StockData[[#This Row],[Spread]] &gt; AVERAGE(StockData[Spread]) * 1.2, "High", IF(StockData[[#This Row],[Spread]] &lt; AVERAGE(StockData[Spread]) * 0.8, "Low", "Medium"))</f>
        <v>Low</v>
      </c>
      <c r="M3567" s="13">
        <f>(StockData[[#This Row],[close]] - StockData[[#This Row],[open]] )/ StockData[[#This Row],[open]]</f>
        <v>1.9455252918288216E-3</v>
      </c>
      <c r="N3567" s="27">
        <f>IF(StockData[[#This Row],[change%]] &gt; 0.02, 0.9, IF(StockData[[#This Row],[change%]] &lt; -0.02, -0.9, 0))</f>
        <v>0</v>
      </c>
      <c r="O3567" s="27" t="str">
        <f>IF(StockData[[#This Row],[sentiment score]] &gt; 0.5, "Positive", IF(StockData[[#This Row],[sentiment score]] &lt; -0.5, "Negative", "Neutral"))</f>
        <v>Neutral</v>
      </c>
    </row>
    <row r="3568" spans="1:15" x14ac:dyDescent="0.3">
      <c r="A3568" s="1">
        <v>40652</v>
      </c>
      <c r="B3568" s="2">
        <v>25.26</v>
      </c>
      <c r="C3568" s="2">
        <v>25.26</v>
      </c>
      <c r="D3568" s="2">
        <v>24.65</v>
      </c>
      <c r="E3568" s="2">
        <v>25.16</v>
      </c>
      <c r="F3568" s="2">
        <v>548700</v>
      </c>
      <c r="G3568" s="27" t="str">
        <f>TEXT(StockData[[#This Row],[Date]],"dddd")</f>
        <v>Tuesday</v>
      </c>
      <c r="H3568" s="27" t="str">
        <f>TEXT(StockData[[#This Row],[Date]],"mmm yyyy")</f>
        <v>Apr 2011</v>
      </c>
      <c r="I3568" s="2">
        <f>StockData[[#This Row],[high]] - StockData[[#This Row],[low]]</f>
        <v>0.61000000000000298</v>
      </c>
      <c r="J3568" s="27" t="str">
        <f>IF(StockData[[#This Row],[high]]=_xlfn.MAXIFS(StockData[high],StockData[Date],"&lt;="&amp;StockData[[#This Row],[Date]]),"New High","Repeat")</f>
        <v>Repeat</v>
      </c>
      <c r="K3568" s="27" t="str">
        <f>IF(StockData[[#This Row],[Spread]]&lt;5,"Low",IF(StockData[[#This Row],[Spread]]&lt;=15,"Medium","High"))</f>
        <v>Low</v>
      </c>
      <c r="L3568" s="27" t="str">
        <f>IF(StockData[[#This Row],[Spread]] &gt; AVERAGE(StockData[Spread]) * 1.2, "High", IF(StockData[[#This Row],[Spread]] &lt; AVERAGE(StockData[Spread]) * 0.8, "Low", "Medium"))</f>
        <v>Low</v>
      </c>
      <c r="M3568" s="13">
        <f>(StockData[[#This Row],[close]] - StockData[[#This Row],[open]] )/ StockData[[#This Row],[open]]</f>
        <v>-3.9588281868567464E-3</v>
      </c>
      <c r="N3568" s="27">
        <f>IF(StockData[[#This Row],[change%]] &gt; 0.02, 0.9, IF(StockData[[#This Row],[change%]] &lt; -0.02, -0.9, 0))</f>
        <v>0</v>
      </c>
      <c r="O3568" s="27" t="str">
        <f>IF(StockData[[#This Row],[sentiment score]] &gt; 0.5, "Positive", IF(StockData[[#This Row],[sentiment score]] &lt; -0.5, "Negative", "Neutral"))</f>
        <v>Neutral</v>
      </c>
    </row>
    <row r="3569" spans="1:15" x14ac:dyDescent="0.3">
      <c r="A3569" s="1">
        <v>40651</v>
      </c>
      <c r="B3569" s="2">
        <v>25.13</v>
      </c>
      <c r="C3569" s="2">
        <v>25.62</v>
      </c>
      <c r="D3569" s="2">
        <v>24.36</v>
      </c>
      <c r="E3569" s="2">
        <v>25.03</v>
      </c>
      <c r="F3569" s="2">
        <v>1033900</v>
      </c>
      <c r="G3569" s="27" t="str">
        <f>TEXT(StockData[[#This Row],[Date]],"dddd")</f>
        <v>Monday</v>
      </c>
      <c r="H3569" s="27" t="str">
        <f>TEXT(StockData[[#This Row],[Date]],"mmm yyyy")</f>
        <v>Apr 2011</v>
      </c>
      <c r="I3569" s="2">
        <f>StockData[[#This Row],[high]] - StockData[[#This Row],[low]]</f>
        <v>1.2600000000000016</v>
      </c>
      <c r="J3569" s="27" t="str">
        <f>IF(StockData[[#This Row],[high]]=_xlfn.MAXIFS(StockData[high],StockData[Date],"&lt;="&amp;StockData[[#This Row],[Date]]),"New High","Repeat")</f>
        <v>Repeat</v>
      </c>
      <c r="K3569" s="27" t="str">
        <f>IF(StockData[[#This Row],[Spread]]&lt;5,"Low",IF(StockData[[#This Row],[Spread]]&lt;=15,"Medium","High"))</f>
        <v>Low</v>
      </c>
      <c r="L3569" s="27" t="str">
        <f>IF(StockData[[#This Row],[Spread]] &gt; AVERAGE(StockData[Spread]) * 1.2, "High", IF(StockData[[#This Row],[Spread]] &lt; AVERAGE(StockData[Spread]) * 0.8, "Low", "Medium"))</f>
        <v>Low</v>
      </c>
      <c r="M3569" s="13">
        <f>(StockData[[#This Row],[close]] - StockData[[#This Row],[open]] )/ StockData[[#This Row],[open]]</f>
        <v>-3.9793076004774322E-3</v>
      </c>
      <c r="N3569" s="27">
        <f>IF(StockData[[#This Row],[change%]] &gt; 0.02, 0.9, IF(StockData[[#This Row],[change%]] &lt; -0.02, -0.9, 0))</f>
        <v>0</v>
      </c>
      <c r="O3569" s="27" t="str">
        <f>IF(StockData[[#This Row],[sentiment score]] &gt; 0.5, "Positive", IF(StockData[[#This Row],[sentiment score]] &lt; -0.5, "Negative", "Neutral"))</f>
        <v>Neutral</v>
      </c>
    </row>
    <row r="3570" spans="1:15" x14ac:dyDescent="0.3">
      <c r="A3570" s="1">
        <v>40648</v>
      </c>
      <c r="B3570" s="2">
        <v>25.65</v>
      </c>
      <c r="C3570" s="2">
        <v>26.18</v>
      </c>
      <c r="D3570" s="2">
        <v>25.41</v>
      </c>
      <c r="E3570" s="2">
        <v>25.58</v>
      </c>
      <c r="F3570" s="2">
        <v>943500</v>
      </c>
      <c r="G3570" s="27" t="str">
        <f>TEXT(StockData[[#This Row],[Date]],"dddd")</f>
        <v>Friday</v>
      </c>
      <c r="H3570" s="27" t="str">
        <f>TEXT(StockData[[#This Row],[Date]],"mmm yyyy")</f>
        <v>Apr 2011</v>
      </c>
      <c r="I3570" s="2">
        <f>StockData[[#This Row],[high]] - StockData[[#This Row],[low]]</f>
        <v>0.76999999999999957</v>
      </c>
      <c r="J3570" s="27" t="str">
        <f>IF(StockData[[#This Row],[high]]=_xlfn.MAXIFS(StockData[high],StockData[Date],"&lt;="&amp;StockData[[#This Row],[Date]]),"New High","Repeat")</f>
        <v>Repeat</v>
      </c>
      <c r="K3570" s="27" t="str">
        <f>IF(StockData[[#This Row],[Spread]]&lt;5,"Low",IF(StockData[[#This Row],[Spread]]&lt;=15,"Medium","High"))</f>
        <v>Low</v>
      </c>
      <c r="L3570" s="27" t="str">
        <f>IF(StockData[[#This Row],[Spread]] &gt; AVERAGE(StockData[Spread]) * 1.2, "High", IF(StockData[[#This Row],[Spread]] &lt; AVERAGE(StockData[Spread]) * 0.8, "Low", "Medium"))</f>
        <v>Low</v>
      </c>
      <c r="M3570" s="13">
        <f>(StockData[[#This Row],[close]] - StockData[[#This Row],[open]] )/ StockData[[#This Row],[open]]</f>
        <v>-2.7290448343080032E-3</v>
      </c>
      <c r="N3570" s="27">
        <f>IF(StockData[[#This Row],[change%]] &gt; 0.02, 0.9, IF(StockData[[#This Row],[change%]] &lt; -0.02, -0.9, 0))</f>
        <v>0</v>
      </c>
      <c r="O3570" s="27" t="str">
        <f>IF(StockData[[#This Row],[sentiment score]] &gt; 0.5, "Positive", IF(StockData[[#This Row],[sentiment score]] &lt; -0.5, "Negative", "Neutral"))</f>
        <v>Neutral</v>
      </c>
    </row>
    <row r="3571" spans="1:15" x14ac:dyDescent="0.3">
      <c r="A3571" s="1">
        <v>40647</v>
      </c>
      <c r="B3571" s="2">
        <v>24.87</v>
      </c>
      <c r="C3571" s="2">
        <v>25.28</v>
      </c>
      <c r="D3571" s="2">
        <v>24.2</v>
      </c>
      <c r="E3571" s="2">
        <v>25.14</v>
      </c>
      <c r="F3571" s="2">
        <v>983400</v>
      </c>
      <c r="G3571" s="27" t="str">
        <f>TEXT(StockData[[#This Row],[Date]],"dddd")</f>
        <v>Thursday</v>
      </c>
      <c r="H3571" s="27" t="str">
        <f>TEXT(StockData[[#This Row],[Date]],"mmm yyyy")</f>
        <v>Apr 2011</v>
      </c>
      <c r="I3571" s="2">
        <f>StockData[[#This Row],[high]] - StockData[[#This Row],[low]]</f>
        <v>1.0800000000000018</v>
      </c>
      <c r="J3571" s="27" t="str">
        <f>IF(StockData[[#This Row],[high]]=_xlfn.MAXIFS(StockData[high],StockData[Date],"&lt;="&amp;StockData[[#This Row],[Date]]),"New High","Repeat")</f>
        <v>Repeat</v>
      </c>
      <c r="K3571" s="27" t="str">
        <f>IF(StockData[[#This Row],[Spread]]&lt;5,"Low",IF(StockData[[#This Row],[Spread]]&lt;=15,"Medium","High"))</f>
        <v>Low</v>
      </c>
      <c r="L3571" s="27" t="str">
        <f>IF(StockData[[#This Row],[Spread]] &gt; AVERAGE(StockData[Spread]) * 1.2, "High", IF(StockData[[#This Row],[Spread]] &lt; AVERAGE(StockData[Spread]) * 0.8, "Low", "Medium"))</f>
        <v>Low</v>
      </c>
      <c r="M3571" s="13">
        <f>(StockData[[#This Row],[close]] - StockData[[#This Row],[open]] )/ StockData[[#This Row],[open]]</f>
        <v>1.0856453558504205E-2</v>
      </c>
      <c r="N3571" s="27">
        <f>IF(StockData[[#This Row],[change%]] &gt; 0.02, 0.9, IF(StockData[[#This Row],[change%]] &lt; -0.02, -0.9, 0))</f>
        <v>0</v>
      </c>
      <c r="O3571" s="27" t="str">
        <f>IF(StockData[[#This Row],[sentiment score]] &gt; 0.5, "Positive", IF(StockData[[#This Row],[sentiment score]] &lt; -0.5, "Negative", "Neutral"))</f>
        <v>Neutral</v>
      </c>
    </row>
    <row r="3572" spans="1:15" x14ac:dyDescent="0.3">
      <c r="A3572" s="1">
        <v>40646</v>
      </c>
      <c r="B3572" s="2">
        <v>25.13</v>
      </c>
      <c r="C3572" s="2">
        <v>25.69</v>
      </c>
      <c r="D3572" s="2">
        <v>24.81</v>
      </c>
      <c r="E3572" s="2">
        <v>24.93</v>
      </c>
      <c r="F3572" s="2">
        <v>1211500</v>
      </c>
      <c r="G3572" s="27" t="str">
        <f>TEXT(StockData[[#This Row],[Date]],"dddd")</f>
        <v>Wednesday</v>
      </c>
      <c r="H3572" s="27" t="str">
        <f>TEXT(StockData[[#This Row],[Date]],"mmm yyyy")</f>
        <v>Apr 2011</v>
      </c>
      <c r="I3572" s="2">
        <f>StockData[[#This Row],[high]] - StockData[[#This Row],[low]]</f>
        <v>0.88000000000000256</v>
      </c>
      <c r="J3572" s="27" t="str">
        <f>IF(StockData[[#This Row],[high]]=_xlfn.MAXIFS(StockData[high],StockData[Date],"&lt;="&amp;StockData[[#This Row],[Date]]),"New High","Repeat")</f>
        <v>Repeat</v>
      </c>
      <c r="K3572" s="27" t="str">
        <f>IF(StockData[[#This Row],[Spread]]&lt;5,"Low",IF(StockData[[#This Row],[Spread]]&lt;=15,"Medium","High"))</f>
        <v>Low</v>
      </c>
      <c r="L3572" s="27" t="str">
        <f>IF(StockData[[#This Row],[Spread]] &gt; AVERAGE(StockData[Spread]) * 1.2, "High", IF(StockData[[#This Row],[Spread]] &lt; AVERAGE(StockData[Spread]) * 0.8, "Low", "Medium"))</f>
        <v>Low</v>
      </c>
      <c r="M3572" s="13">
        <f>(StockData[[#This Row],[close]] - StockData[[#This Row],[open]] )/ StockData[[#This Row],[open]]</f>
        <v>-7.9586152009550066E-3</v>
      </c>
      <c r="N3572" s="27">
        <f>IF(StockData[[#This Row],[change%]] &gt; 0.02, 0.9, IF(StockData[[#This Row],[change%]] &lt; -0.02, -0.9, 0))</f>
        <v>0</v>
      </c>
      <c r="O3572" s="27" t="str">
        <f>IF(StockData[[#This Row],[sentiment score]] &gt; 0.5, "Positive", IF(StockData[[#This Row],[sentiment score]] &lt; -0.5, "Negative", "Neutral"))</f>
        <v>Neutral</v>
      </c>
    </row>
    <row r="3573" spans="1:15" x14ac:dyDescent="0.3">
      <c r="A3573" s="1">
        <v>40645</v>
      </c>
      <c r="B3573" s="2">
        <v>25.08</v>
      </c>
      <c r="C3573" s="2">
        <v>25.21</v>
      </c>
      <c r="D3573" s="2">
        <v>24.3</v>
      </c>
      <c r="E3573" s="2">
        <v>24.65</v>
      </c>
      <c r="F3573" s="2">
        <v>1357400</v>
      </c>
      <c r="G3573" s="27" t="str">
        <f>TEXT(StockData[[#This Row],[Date]],"dddd")</f>
        <v>Tuesday</v>
      </c>
      <c r="H3573" s="27" t="str">
        <f>TEXT(StockData[[#This Row],[Date]],"mmm yyyy")</f>
        <v>Apr 2011</v>
      </c>
      <c r="I3573" s="2">
        <f>StockData[[#This Row],[high]] - StockData[[#This Row],[low]]</f>
        <v>0.91000000000000014</v>
      </c>
      <c r="J3573" s="27" t="str">
        <f>IF(StockData[[#This Row],[high]]=_xlfn.MAXIFS(StockData[high],StockData[Date],"&lt;="&amp;StockData[[#This Row],[Date]]),"New High","Repeat")</f>
        <v>Repeat</v>
      </c>
      <c r="K3573" s="27" t="str">
        <f>IF(StockData[[#This Row],[Spread]]&lt;5,"Low",IF(StockData[[#This Row],[Spread]]&lt;=15,"Medium","High"))</f>
        <v>Low</v>
      </c>
      <c r="L3573" s="27" t="str">
        <f>IF(StockData[[#This Row],[Spread]] &gt; AVERAGE(StockData[Spread]) * 1.2, "High", IF(StockData[[#This Row],[Spread]] &lt; AVERAGE(StockData[Spread]) * 0.8, "Low", "Medium"))</f>
        <v>Low</v>
      </c>
      <c r="M3573" s="13">
        <f>(StockData[[#This Row],[close]] - StockData[[#This Row],[open]] )/ StockData[[#This Row],[open]]</f>
        <v>-1.7145135566188189E-2</v>
      </c>
      <c r="N3573" s="27">
        <f>IF(StockData[[#This Row],[change%]] &gt; 0.02, 0.9, IF(StockData[[#This Row],[change%]] &lt; -0.02, -0.9, 0))</f>
        <v>0</v>
      </c>
      <c r="O3573" s="27" t="str">
        <f>IF(StockData[[#This Row],[sentiment score]] &gt; 0.5, "Positive", IF(StockData[[#This Row],[sentiment score]] &lt; -0.5, "Negative", "Neutral"))</f>
        <v>Neutral</v>
      </c>
    </row>
    <row r="3574" spans="1:15" x14ac:dyDescent="0.3">
      <c r="A3574" s="1">
        <v>40644</v>
      </c>
      <c r="B3574" s="2">
        <v>26.47</v>
      </c>
      <c r="C3574" s="2">
        <v>26.53</v>
      </c>
      <c r="D3574" s="2">
        <v>25.02</v>
      </c>
      <c r="E3574" s="2">
        <v>25.27</v>
      </c>
      <c r="F3574" s="2">
        <v>1369400</v>
      </c>
      <c r="G3574" s="27" t="str">
        <f>TEXT(StockData[[#This Row],[Date]],"dddd")</f>
        <v>Monday</v>
      </c>
      <c r="H3574" s="27" t="str">
        <f>TEXT(StockData[[#This Row],[Date]],"mmm yyyy")</f>
        <v>Apr 2011</v>
      </c>
      <c r="I3574" s="2">
        <f>StockData[[#This Row],[high]] - StockData[[#This Row],[low]]</f>
        <v>1.5100000000000016</v>
      </c>
      <c r="J3574" s="27" t="str">
        <f>IF(StockData[[#This Row],[high]]=_xlfn.MAXIFS(StockData[high],StockData[Date],"&lt;="&amp;StockData[[#This Row],[Date]]),"New High","Repeat")</f>
        <v>Repeat</v>
      </c>
      <c r="K3574" s="27" t="str">
        <f>IF(StockData[[#This Row],[Spread]]&lt;5,"Low",IF(StockData[[#This Row],[Spread]]&lt;=15,"Medium","High"))</f>
        <v>Low</v>
      </c>
      <c r="L3574" s="27" t="str">
        <f>IF(StockData[[#This Row],[Spread]] &gt; AVERAGE(StockData[Spread]) * 1.2, "High", IF(StockData[[#This Row],[Spread]] &lt; AVERAGE(StockData[Spread]) * 0.8, "Low", "Medium"))</f>
        <v>Low</v>
      </c>
      <c r="M3574" s="13">
        <f>(StockData[[#This Row],[close]] - StockData[[#This Row],[open]] )/ StockData[[#This Row],[open]]</f>
        <v>-4.5334340763128048E-2</v>
      </c>
      <c r="N3574" s="27">
        <f>IF(StockData[[#This Row],[change%]] &gt; 0.02, 0.9, IF(StockData[[#This Row],[change%]] &lt; -0.02, -0.9, 0))</f>
        <v>-0.9</v>
      </c>
      <c r="O3574" s="27" t="str">
        <f>IF(StockData[[#This Row],[sentiment score]] &gt; 0.5, "Positive", IF(StockData[[#This Row],[sentiment score]] &lt; -0.5, "Negative", "Neutral"))</f>
        <v>Negative</v>
      </c>
    </row>
    <row r="3575" spans="1:15" x14ac:dyDescent="0.3">
      <c r="A3575" s="1">
        <v>40641</v>
      </c>
      <c r="B3575" s="2">
        <v>27.58</v>
      </c>
      <c r="C3575" s="2">
        <v>27.6004</v>
      </c>
      <c r="D3575" s="2">
        <v>26.36</v>
      </c>
      <c r="E3575" s="2">
        <v>26.49</v>
      </c>
      <c r="F3575" s="2">
        <v>1946400</v>
      </c>
      <c r="G3575" s="27" t="str">
        <f>TEXT(StockData[[#This Row],[Date]],"dddd")</f>
        <v>Friday</v>
      </c>
      <c r="H3575" s="27" t="str">
        <f>TEXT(StockData[[#This Row],[Date]],"mmm yyyy")</f>
        <v>Apr 2011</v>
      </c>
      <c r="I3575" s="2">
        <f>StockData[[#This Row],[high]] - StockData[[#This Row],[low]]</f>
        <v>1.2404000000000011</v>
      </c>
      <c r="J3575" s="27" t="str">
        <f>IF(StockData[[#This Row],[high]]=_xlfn.MAXIFS(StockData[high],StockData[Date],"&lt;="&amp;StockData[[#This Row],[Date]]),"New High","Repeat")</f>
        <v>Repeat</v>
      </c>
      <c r="K3575" s="27" t="str">
        <f>IF(StockData[[#This Row],[Spread]]&lt;5,"Low",IF(StockData[[#This Row],[Spread]]&lt;=15,"Medium","High"))</f>
        <v>Low</v>
      </c>
      <c r="L3575" s="27" t="str">
        <f>IF(StockData[[#This Row],[Spread]] &gt; AVERAGE(StockData[Spread]) * 1.2, "High", IF(StockData[[#This Row],[Spread]] &lt; AVERAGE(StockData[Spread]) * 0.8, "Low", "Medium"))</f>
        <v>Low</v>
      </c>
      <c r="M3575" s="13">
        <f>(StockData[[#This Row],[close]] - StockData[[#This Row],[open]] )/ StockData[[#This Row],[open]]</f>
        <v>-3.9521392313270481E-2</v>
      </c>
      <c r="N3575" s="27">
        <f>IF(StockData[[#This Row],[change%]] &gt; 0.02, 0.9, IF(StockData[[#This Row],[change%]] &lt; -0.02, -0.9, 0))</f>
        <v>-0.9</v>
      </c>
      <c r="O3575" s="27" t="str">
        <f>IF(StockData[[#This Row],[sentiment score]] &gt; 0.5, "Positive", IF(StockData[[#This Row],[sentiment score]] &lt; -0.5, "Negative", "Neutral"))</f>
        <v>Negative</v>
      </c>
    </row>
    <row r="3576" spans="1:15" x14ac:dyDescent="0.3">
      <c r="A3576" s="1">
        <v>40640</v>
      </c>
      <c r="B3576" s="2">
        <v>26.85</v>
      </c>
      <c r="C3576" s="2">
        <v>27.94</v>
      </c>
      <c r="D3576" s="2">
        <v>26.450099999999999</v>
      </c>
      <c r="E3576" s="2">
        <v>27.24</v>
      </c>
      <c r="F3576" s="2">
        <v>2810300</v>
      </c>
      <c r="G3576" s="27" t="str">
        <f>TEXT(StockData[[#This Row],[Date]],"dddd")</f>
        <v>Thursday</v>
      </c>
      <c r="H3576" s="27" t="str">
        <f>TEXT(StockData[[#This Row],[Date]],"mmm yyyy")</f>
        <v>Apr 2011</v>
      </c>
      <c r="I3576" s="2">
        <f>StockData[[#This Row],[high]] - StockData[[#This Row],[low]]</f>
        <v>1.4899000000000022</v>
      </c>
      <c r="J3576" s="27" t="str">
        <f>IF(StockData[[#This Row],[high]]=_xlfn.MAXIFS(StockData[high],StockData[Date],"&lt;="&amp;StockData[[#This Row],[Date]]),"New High","Repeat")</f>
        <v>Repeat</v>
      </c>
      <c r="K3576" s="27" t="str">
        <f>IF(StockData[[#This Row],[Spread]]&lt;5,"Low",IF(StockData[[#This Row],[Spread]]&lt;=15,"Medium","High"))</f>
        <v>Low</v>
      </c>
      <c r="L3576" s="27" t="str">
        <f>IF(StockData[[#This Row],[Spread]] &gt; AVERAGE(StockData[Spread]) * 1.2, "High", IF(StockData[[#This Row],[Spread]] &lt; AVERAGE(StockData[Spread]) * 0.8, "Low", "Medium"))</f>
        <v>Low</v>
      </c>
      <c r="M3576" s="13">
        <f>(StockData[[#This Row],[close]] - StockData[[#This Row],[open]] )/ StockData[[#This Row],[open]]</f>
        <v>1.4525139664804357E-2</v>
      </c>
      <c r="N3576" s="27">
        <f>IF(StockData[[#This Row],[change%]] &gt; 0.02, 0.9, IF(StockData[[#This Row],[change%]] &lt; -0.02, -0.9, 0))</f>
        <v>0</v>
      </c>
      <c r="O3576" s="27" t="str">
        <f>IF(StockData[[#This Row],[sentiment score]] &gt; 0.5, "Positive", IF(StockData[[#This Row],[sentiment score]] &lt; -0.5, "Negative", "Neutral"))</f>
        <v>Neutral</v>
      </c>
    </row>
    <row r="3577" spans="1:15" x14ac:dyDescent="0.3">
      <c r="A3577" s="1">
        <v>40639</v>
      </c>
      <c r="B3577" s="2">
        <v>26.99</v>
      </c>
      <c r="C3577" s="2">
        <v>27.01</v>
      </c>
      <c r="D3577" s="2">
        <v>25.8</v>
      </c>
      <c r="E3577" s="2">
        <v>26.49</v>
      </c>
      <c r="F3577" s="2">
        <v>1288300</v>
      </c>
      <c r="G3577" s="27" t="str">
        <f>TEXT(StockData[[#This Row],[Date]],"dddd")</f>
        <v>Wednesday</v>
      </c>
      <c r="H3577" s="27" t="str">
        <f>TEXT(StockData[[#This Row],[Date]],"mmm yyyy")</f>
        <v>Apr 2011</v>
      </c>
      <c r="I3577" s="2">
        <f>StockData[[#This Row],[high]] - StockData[[#This Row],[low]]</f>
        <v>1.2100000000000009</v>
      </c>
      <c r="J3577" s="27" t="str">
        <f>IF(StockData[[#This Row],[high]]=_xlfn.MAXIFS(StockData[high],StockData[Date],"&lt;="&amp;StockData[[#This Row],[Date]]),"New High","Repeat")</f>
        <v>Repeat</v>
      </c>
      <c r="K3577" s="27" t="str">
        <f>IF(StockData[[#This Row],[Spread]]&lt;5,"Low",IF(StockData[[#This Row],[Spread]]&lt;=15,"Medium","High"))</f>
        <v>Low</v>
      </c>
      <c r="L3577" s="27" t="str">
        <f>IF(StockData[[#This Row],[Spread]] &gt; AVERAGE(StockData[Spread]) * 1.2, "High", IF(StockData[[#This Row],[Spread]] &lt; AVERAGE(StockData[Spread]) * 0.8, "Low", "Medium"))</f>
        <v>Low</v>
      </c>
      <c r="M3577" s="13">
        <f>(StockData[[#This Row],[close]] - StockData[[#This Row],[open]] )/ StockData[[#This Row],[open]]</f>
        <v>-1.8525379770285292E-2</v>
      </c>
      <c r="N3577" s="27">
        <f>IF(StockData[[#This Row],[change%]] &gt; 0.02, 0.9, IF(StockData[[#This Row],[change%]] &lt; -0.02, -0.9, 0))</f>
        <v>0</v>
      </c>
      <c r="O3577" s="27" t="str">
        <f>IF(StockData[[#This Row],[sentiment score]] &gt; 0.5, "Positive", IF(StockData[[#This Row],[sentiment score]] &lt; -0.5, "Negative", "Neutral"))</f>
        <v>Neutral</v>
      </c>
    </row>
    <row r="3578" spans="1:15" x14ac:dyDescent="0.3">
      <c r="A3578" s="1">
        <v>40638</v>
      </c>
      <c r="B3578" s="2">
        <v>25.9</v>
      </c>
      <c r="C3578" s="2">
        <v>27</v>
      </c>
      <c r="D3578" s="2">
        <v>25.69</v>
      </c>
      <c r="E3578" s="2">
        <v>26.7</v>
      </c>
      <c r="F3578" s="2">
        <v>3180900</v>
      </c>
      <c r="G3578" s="27" t="str">
        <f>TEXT(StockData[[#This Row],[Date]],"dddd")</f>
        <v>Tuesday</v>
      </c>
      <c r="H3578" s="27" t="str">
        <f>TEXT(StockData[[#This Row],[Date]],"mmm yyyy")</f>
        <v>Apr 2011</v>
      </c>
      <c r="I3578" s="2">
        <f>StockData[[#This Row],[high]] - StockData[[#This Row],[low]]</f>
        <v>1.3099999999999987</v>
      </c>
      <c r="J3578" s="27" t="str">
        <f>IF(StockData[[#This Row],[high]]=_xlfn.MAXIFS(StockData[high],StockData[Date],"&lt;="&amp;StockData[[#This Row],[Date]]),"New High","Repeat")</f>
        <v>Repeat</v>
      </c>
      <c r="K3578" s="27" t="str">
        <f>IF(StockData[[#This Row],[Spread]]&lt;5,"Low",IF(StockData[[#This Row],[Spread]]&lt;=15,"Medium","High"))</f>
        <v>Low</v>
      </c>
      <c r="L3578" s="27" t="str">
        <f>IF(StockData[[#This Row],[Spread]] &gt; AVERAGE(StockData[Spread]) * 1.2, "High", IF(StockData[[#This Row],[Spread]] &lt; AVERAGE(StockData[Spread]) * 0.8, "Low", "Medium"))</f>
        <v>Low</v>
      </c>
      <c r="M3578" s="13">
        <f>(StockData[[#This Row],[close]] - StockData[[#This Row],[open]] )/ StockData[[#This Row],[open]]</f>
        <v>3.0888030888030917E-2</v>
      </c>
      <c r="N3578" s="27">
        <f>IF(StockData[[#This Row],[change%]] &gt; 0.02, 0.9, IF(StockData[[#This Row],[change%]] &lt; -0.02, -0.9, 0))</f>
        <v>0.9</v>
      </c>
      <c r="O3578" s="27" t="str">
        <f>IF(StockData[[#This Row],[sentiment score]] &gt; 0.5, "Positive", IF(StockData[[#This Row],[sentiment score]] &lt; -0.5, "Negative", "Neutral"))</f>
        <v>Positive</v>
      </c>
    </row>
    <row r="3579" spans="1:15" x14ac:dyDescent="0.3">
      <c r="A3579" s="1">
        <v>40637</v>
      </c>
      <c r="B3579" s="2">
        <v>26.83</v>
      </c>
      <c r="C3579" s="2">
        <v>27</v>
      </c>
      <c r="D3579" s="2">
        <v>25.23</v>
      </c>
      <c r="E3579" s="2">
        <v>25.83</v>
      </c>
      <c r="F3579" s="2">
        <v>2609300</v>
      </c>
      <c r="G3579" s="27" t="str">
        <f>TEXT(StockData[[#This Row],[Date]],"dddd")</f>
        <v>Monday</v>
      </c>
      <c r="H3579" s="27" t="str">
        <f>TEXT(StockData[[#This Row],[Date]],"mmm yyyy")</f>
        <v>Apr 2011</v>
      </c>
      <c r="I3579" s="2">
        <f>StockData[[#This Row],[high]] - StockData[[#This Row],[low]]</f>
        <v>1.7699999999999996</v>
      </c>
      <c r="J3579" s="27" t="str">
        <f>IF(StockData[[#This Row],[high]]=_xlfn.MAXIFS(StockData[high],StockData[Date],"&lt;="&amp;StockData[[#This Row],[Date]]),"New High","Repeat")</f>
        <v>Repeat</v>
      </c>
      <c r="K3579" s="27" t="str">
        <f>IF(StockData[[#This Row],[Spread]]&lt;5,"Low",IF(StockData[[#This Row],[Spread]]&lt;=15,"Medium","High"))</f>
        <v>Low</v>
      </c>
      <c r="L3579" s="27" t="str">
        <f>IF(StockData[[#This Row],[Spread]] &gt; AVERAGE(StockData[Spread]) * 1.2, "High", IF(StockData[[#This Row],[Spread]] &lt; AVERAGE(StockData[Spread]) * 0.8, "Low", "Medium"))</f>
        <v>Low</v>
      </c>
      <c r="M3579" s="13">
        <f>(StockData[[#This Row],[close]] - StockData[[#This Row],[open]] )/ StockData[[#This Row],[open]]</f>
        <v>-3.7271710771524413E-2</v>
      </c>
      <c r="N3579" s="27">
        <f>IF(StockData[[#This Row],[change%]] &gt; 0.02, 0.9, IF(StockData[[#This Row],[change%]] &lt; -0.02, -0.9, 0))</f>
        <v>-0.9</v>
      </c>
      <c r="O3579" s="27" t="str">
        <f>IF(StockData[[#This Row],[sentiment score]] &gt; 0.5, "Positive", IF(StockData[[#This Row],[sentiment score]] &lt; -0.5, "Negative", "Neutral"))</f>
        <v>Negative</v>
      </c>
    </row>
    <row r="3580" spans="1:15" x14ac:dyDescent="0.3">
      <c r="A3580" s="1">
        <v>40634</v>
      </c>
      <c r="B3580" s="2">
        <v>27.45</v>
      </c>
      <c r="C3580" s="2">
        <v>28.18</v>
      </c>
      <c r="D3580" s="2">
        <v>26.57</v>
      </c>
      <c r="E3580" s="2">
        <v>26.66</v>
      </c>
      <c r="F3580" s="2">
        <v>2864800</v>
      </c>
      <c r="G3580" s="27" t="str">
        <f>TEXT(StockData[[#This Row],[Date]],"dddd")</f>
        <v>Friday</v>
      </c>
      <c r="H3580" s="27" t="str">
        <f>TEXT(StockData[[#This Row],[Date]],"mmm yyyy")</f>
        <v>Apr 2011</v>
      </c>
      <c r="I3580" s="2">
        <f>StockData[[#This Row],[high]] - StockData[[#This Row],[low]]</f>
        <v>1.6099999999999994</v>
      </c>
      <c r="J3580" s="27" t="str">
        <f>IF(StockData[[#This Row],[high]]=_xlfn.MAXIFS(StockData[high],StockData[Date],"&lt;="&amp;StockData[[#This Row],[Date]]),"New High","Repeat")</f>
        <v>Repeat</v>
      </c>
      <c r="K3580" s="27" t="str">
        <f>IF(StockData[[#This Row],[Spread]]&lt;5,"Low",IF(StockData[[#This Row],[Spread]]&lt;=15,"Medium","High"))</f>
        <v>Low</v>
      </c>
      <c r="L3580" s="27" t="str">
        <f>IF(StockData[[#This Row],[Spread]] &gt; AVERAGE(StockData[Spread]) * 1.2, "High", IF(StockData[[#This Row],[Spread]] &lt; AVERAGE(StockData[Spread]) * 0.8, "Low", "Medium"))</f>
        <v>Low</v>
      </c>
      <c r="M3580" s="13">
        <f>(StockData[[#This Row],[close]] - StockData[[#This Row],[open]] )/ StockData[[#This Row],[open]]</f>
        <v>-2.8779599271402521E-2</v>
      </c>
      <c r="N3580" s="27">
        <f>IF(StockData[[#This Row],[change%]] &gt; 0.02, 0.9, IF(StockData[[#This Row],[change%]] &lt; -0.02, -0.9, 0))</f>
        <v>-0.9</v>
      </c>
      <c r="O3580" s="27" t="str">
        <f>IF(StockData[[#This Row],[sentiment score]] &gt; 0.5, "Positive", IF(StockData[[#This Row],[sentiment score]] &lt; -0.5, "Negative", "Neutral"))</f>
        <v>Negative</v>
      </c>
    </row>
    <row r="3581" spans="1:15" x14ac:dyDescent="0.3">
      <c r="A3581" s="1">
        <v>40633</v>
      </c>
      <c r="B3581" s="2">
        <v>26.55</v>
      </c>
      <c r="C3581" s="2">
        <v>28.71</v>
      </c>
      <c r="D3581" s="2">
        <v>26.5</v>
      </c>
      <c r="E3581" s="2">
        <v>27.75</v>
      </c>
      <c r="F3581" s="2">
        <v>11517800</v>
      </c>
      <c r="G3581" s="27" t="str">
        <f>TEXT(StockData[[#This Row],[Date]],"dddd")</f>
        <v>Thursday</v>
      </c>
      <c r="H3581" s="27" t="str">
        <f>TEXT(StockData[[#This Row],[Date]],"mmm yyyy")</f>
        <v>Mar 2011</v>
      </c>
      <c r="I3581" s="2">
        <f>StockData[[#This Row],[high]] - StockData[[#This Row],[low]]</f>
        <v>2.2100000000000009</v>
      </c>
      <c r="J3581" s="27" t="str">
        <f>IF(StockData[[#This Row],[high]]=_xlfn.MAXIFS(StockData[high],StockData[Date],"&lt;="&amp;StockData[[#This Row],[Date]]),"New High","Repeat")</f>
        <v>Repeat</v>
      </c>
      <c r="K3581" s="27" t="str">
        <f>IF(StockData[[#This Row],[Spread]]&lt;5,"Low",IF(StockData[[#This Row],[Spread]]&lt;=15,"Medium","High"))</f>
        <v>Low</v>
      </c>
      <c r="L3581" s="27" t="str">
        <f>IF(StockData[[#This Row],[Spread]] &gt; AVERAGE(StockData[Spread]) * 1.2, "High", IF(StockData[[#This Row],[Spread]] &lt; AVERAGE(StockData[Spread]) * 0.8, "Low", "Medium"))</f>
        <v>Low</v>
      </c>
      <c r="M3581" s="13">
        <f>(StockData[[#This Row],[close]] - StockData[[#This Row],[open]] )/ StockData[[#This Row],[open]]</f>
        <v>4.5197740112994322E-2</v>
      </c>
      <c r="N3581" s="27">
        <f>IF(StockData[[#This Row],[change%]] &gt; 0.02, 0.9, IF(StockData[[#This Row],[change%]] &lt; -0.02, -0.9, 0))</f>
        <v>0.9</v>
      </c>
      <c r="O3581" s="27" t="str">
        <f>IF(StockData[[#This Row],[sentiment score]] &gt; 0.5, "Positive", IF(StockData[[#This Row],[sentiment score]] &lt; -0.5, "Negative", "Neutral"))</f>
        <v>Positive</v>
      </c>
    </row>
    <row r="3582" spans="1:15" x14ac:dyDescent="0.3">
      <c r="A3582" s="1">
        <v>40632</v>
      </c>
      <c r="B3582" s="2">
        <v>24.11</v>
      </c>
      <c r="C3582" s="2">
        <v>24.49</v>
      </c>
      <c r="D3582" s="2">
        <v>23.01</v>
      </c>
      <c r="E3582" s="2">
        <v>23.71</v>
      </c>
      <c r="F3582" s="2">
        <v>1223300</v>
      </c>
      <c r="G3582" s="27" t="str">
        <f>TEXT(StockData[[#This Row],[Date]],"dddd")</f>
        <v>Wednesday</v>
      </c>
      <c r="H3582" s="27" t="str">
        <f>TEXT(StockData[[#This Row],[Date]],"mmm yyyy")</f>
        <v>Mar 2011</v>
      </c>
      <c r="I3582" s="2">
        <f>StockData[[#This Row],[high]] - StockData[[#This Row],[low]]</f>
        <v>1.4799999999999969</v>
      </c>
      <c r="J3582" s="27" t="str">
        <f>IF(StockData[[#This Row],[high]]=_xlfn.MAXIFS(StockData[high],StockData[Date],"&lt;="&amp;StockData[[#This Row],[Date]]),"New High","Repeat")</f>
        <v>Repeat</v>
      </c>
      <c r="K3582" s="27" t="str">
        <f>IF(StockData[[#This Row],[Spread]]&lt;5,"Low",IF(StockData[[#This Row],[Spread]]&lt;=15,"Medium","High"))</f>
        <v>Low</v>
      </c>
      <c r="L3582" s="27" t="str">
        <f>IF(StockData[[#This Row],[Spread]] &gt; AVERAGE(StockData[Spread]) * 1.2, "High", IF(StockData[[#This Row],[Spread]] &lt; AVERAGE(StockData[Spread]) * 0.8, "Low", "Medium"))</f>
        <v>Low</v>
      </c>
      <c r="M3582" s="13">
        <f>(StockData[[#This Row],[close]] - StockData[[#This Row],[open]] )/ StockData[[#This Row],[open]]</f>
        <v>-1.6590626296142622E-2</v>
      </c>
      <c r="N3582" s="27">
        <f>IF(StockData[[#This Row],[change%]] &gt; 0.02, 0.9, IF(StockData[[#This Row],[change%]] &lt; -0.02, -0.9, 0))</f>
        <v>0</v>
      </c>
      <c r="O3582" s="27" t="str">
        <f>IF(StockData[[#This Row],[sentiment score]] &gt; 0.5, "Positive", IF(StockData[[#This Row],[sentiment score]] &lt; -0.5, "Negative", "Neutral"))</f>
        <v>Neutral</v>
      </c>
    </row>
    <row r="3583" spans="1:15" x14ac:dyDescent="0.3">
      <c r="A3583" s="1">
        <v>40631</v>
      </c>
      <c r="B3583" s="2">
        <v>23.3</v>
      </c>
      <c r="C3583" s="2">
        <v>24</v>
      </c>
      <c r="D3583" s="2">
        <v>23.21</v>
      </c>
      <c r="E3583" s="2">
        <v>23.92</v>
      </c>
      <c r="F3583" s="2">
        <v>755400</v>
      </c>
      <c r="G3583" s="27" t="str">
        <f>TEXT(StockData[[#This Row],[Date]],"dddd")</f>
        <v>Tuesday</v>
      </c>
      <c r="H3583" s="27" t="str">
        <f>TEXT(StockData[[#This Row],[Date]],"mmm yyyy")</f>
        <v>Mar 2011</v>
      </c>
      <c r="I3583" s="2">
        <f>StockData[[#This Row],[high]] - StockData[[#This Row],[low]]</f>
        <v>0.78999999999999915</v>
      </c>
      <c r="J3583" s="27" t="str">
        <f>IF(StockData[[#This Row],[high]]=_xlfn.MAXIFS(StockData[high],StockData[Date],"&lt;="&amp;StockData[[#This Row],[Date]]),"New High","Repeat")</f>
        <v>Repeat</v>
      </c>
      <c r="K3583" s="27" t="str">
        <f>IF(StockData[[#This Row],[Spread]]&lt;5,"Low",IF(StockData[[#This Row],[Spread]]&lt;=15,"Medium","High"))</f>
        <v>Low</v>
      </c>
      <c r="L3583" s="27" t="str">
        <f>IF(StockData[[#This Row],[Spread]] &gt; AVERAGE(StockData[Spread]) * 1.2, "High", IF(StockData[[#This Row],[Spread]] &lt; AVERAGE(StockData[Spread]) * 0.8, "Low", "Medium"))</f>
        <v>Low</v>
      </c>
      <c r="M3583" s="13">
        <f>(StockData[[#This Row],[close]] - StockData[[#This Row],[open]] )/ StockData[[#This Row],[open]]</f>
        <v>2.6609442060085878E-2</v>
      </c>
      <c r="N3583" s="27">
        <f>IF(StockData[[#This Row],[change%]] &gt; 0.02, 0.9, IF(StockData[[#This Row],[change%]] &lt; -0.02, -0.9, 0))</f>
        <v>0.9</v>
      </c>
      <c r="O3583" s="27" t="str">
        <f>IF(StockData[[#This Row],[sentiment score]] &gt; 0.5, "Positive", IF(StockData[[#This Row],[sentiment score]] &lt; -0.5, "Negative", "Neutral"))</f>
        <v>Positive</v>
      </c>
    </row>
    <row r="3584" spans="1:15" x14ac:dyDescent="0.3">
      <c r="A3584" s="1">
        <v>40630</v>
      </c>
      <c r="B3584" s="2">
        <v>22.7</v>
      </c>
      <c r="C3584" s="2">
        <v>23.538799999999998</v>
      </c>
      <c r="D3584" s="2">
        <v>22.55</v>
      </c>
      <c r="E3584" s="2">
        <v>23.25</v>
      </c>
      <c r="F3584" s="2">
        <v>1058100</v>
      </c>
      <c r="G3584" s="27" t="str">
        <f>TEXT(StockData[[#This Row],[Date]],"dddd")</f>
        <v>Monday</v>
      </c>
      <c r="H3584" s="27" t="str">
        <f>TEXT(StockData[[#This Row],[Date]],"mmm yyyy")</f>
        <v>Mar 2011</v>
      </c>
      <c r="I3584" s="2">
        <f>StockData[[#This Row],[high]] - StockData[[#This Row],[low]]</f>
        <v>0.98879999999999768</v>
      </c>
      <c r="J3584" s="27" t="str">
        <f>IF(StockData[[#This Row],[high]]=_xlfn.MAXIFS(StockData[high],StockData[Date],"&lt;="&amp;StockData[[#This Row],[Date]]),"New High","Repeat")</f>
        <v>Repeat</v>
      </c>
      <c r="K3584" s="27" t="str">
        <f>IF(StockData[[#This Row],[Spread]]&lt;5,"Low",IF(StockData[[#This Row],[Spread]]&lt;=15,"Medium","High"))</f>
        <v>Low</v>
      </c>
      <c r="L3584" s="27" t="str">
        <f>IF(StockData[[#This Row],[Spread]] &gt; AVERAGE(StockData[Spread]) * 1.2, "High", IF(StockData[[#This Row],[Spread]] &lt; AVERAGE(StockData[Spread]) * 0.8, "Low", "Medium"))</f>
        <v>Low</v>
      </c>
      <c r="M3584" s="13">
        <f>(StockData[[#This Row],[close]] - StockData[[#This Row],[open]] )/ StockData[[#This Row],[open]]</f>
        <v>2.4229074889867874E-2</v>
      </c>
      <c r="N3584" s="27">
        <f>IF(StockData[[#This Row],[change%]] &gt; 0.02, 0.9, IF(StockData[[#This Row],[change%]] &lt; -0.02, -0.9, 0))</f>
        <v>0.9</v>
      </c>
      <c r="O3584" s="27" t="str">
        <f>IF(StockData[[#This Row],[sentiment score]] &gt; 0.5, "Positive", IF(StockData[[#This Row],[sentiment score]] &lt; -0.5, "Negative", "Neutral"))</f>
        <v>Positive</v>
      </c>
    </row>
    <row r="3585" spans="1:15" x14ac:dyDescent="0.3">
      <c r="A3585" s="1">
        <v>40627</v>
      </c>
      <c r="B3585" s="2">
        <v>22.43</v>
      </c>
      <c r="C3585" s="2">
        <v>23</v>
      </c>
      <c r="D3585" s="2">
        <v>22.4</v>
      </c>
      <c r="E3585" s="2">
        <v>22.75</v>
      </c>
      <c r="F3585" s="2">
        <v>568000</v>
      </c>
      <c r="G3585" s="27" t="str">
        <f>TEXT(StockData[[#This Row],[Date]],"dddd")</f>
        <v>Friday</v>
      </c>
      <c r="H3585" s="27" t="str">
        <f>TEXT(StockData[[#This Row],[Date]],"mmm yyyy")</f>
        <v>Mar 2011</v>
      </c>
      <c r="I3585" s="2">
        <f>StockData[[#This Row],[high]] - StockData[[#This Row],[low]]</f>
        <v>0.60000000000000142</v>
      </c>
      <c r="J3585" s="27" t="str">
        <f>IF(StockData[[#This Row],[high]]=_xlfn.MAXIFS(StockData[high],StockData[Date],"&lt;="&amp;StockData[[#This Row],[Date]]),"New High","Repeat")</f>
        <v>Repeat</v>
      </c>
      <c r="K3585" s="27" t="str">
        <f>IF(StockData[[#This Row],[Spread]]&lt;5,"Low",IF(StockData[[#This Row],[Spread]]&lt;=15,"Medium","High"))</f>
        <v>Low</v>
      </c>
      <c r="L3585" s="27" t="str">
        <f>IF(StockData[[#This Row],[Spread]] &gt; AVERAGE(StockData[Spread]) * 1.2, "High", IF(StockData[[#This Row],[Spread]] &lt; AVERAGE(StockData[Spread]) * 0.8, "Low", "Medium"))</f>
        <v>Low</v>
      </c>
      <c r="M3585" s="13">
        <f>(StockData[[#This Row],[close]] - StockData[[#This Row],[open]] )/ StockData[[#This Row],[open]]</f>
        <v>1.426660722246992E-2</v>
      </c>
      <c r="N3585" s="27">
        <f>IF(StockData[[#This Row],[change%]] &gt; 0.02, 0.9, IF(StockData[[#This Row],[change%]] &lt; -0.02, -0.9, 0))</f>
        <v>0</v>
      </c>
      <c r="O3585" s="27" t="str">
        <f>IF(StockData[[#This Row],[sentiment score]] &gt; 0.5, "Positive", IF(StockData[[#This Row],[sentiment score]] &lt; -0.5, "Negative", "Neutral"))</f>
        <v>Neutral</v>
      </c>
    </row>
    <row r="3586" spans="1:15" x14ac:dyDescent="0.3">
      <c r="A3586" s="1">
        <v>40626</v>
      </c>
      <c r="B3586" s="2">
        <v>22.14</v>
      </c>
      <c r="C3586" s="2">
        <v>22.38</v>
      </c>
      <c r="D3586" s="2">
        <v>21.98</v>
      </c>
      <c r="E3586" s="2">
        <v>22.33</v>
      </c>
      <c r="F3586" s="2">
        <v>462200</v>
      </c>
      <c r="G3586" s="27" t="str">
        <f>TEXT(StockData[[#This Row],[Date]],"dddd")</f>
        <v>Thursday</v>
      </c>
      <c r="H3586" s="27" t="str">
        <f>TEXT(StockData[[#This Row],[Date]],"mmm yyyy")</f>
        <v>Mar 2011</v>
      </c>
      <c r="I3586" s="2">
        <f>StockData[[#This Row],[high]] - StockData[[#This Row],[low]]</f>
        <v>0.39999999999999858</v>
      </c>
      <c r="J3586" s="27" t="str">
        <f>IF(StockData[[#This Row],[high]]=_xlfn.MAXIFS(StockData[high],StockData[Date],"&lt;="&amp;StockData[[#This Row],[Date]]),"New High","Repeat")</f>
        <v>Repeat</v>
      </c>
      <c r="K3586" s="27" t="str">
        <f>IF(StockData[[#This Row],[Spread]]&lt;5,"Low",IF(StockData[[#This Row],[Spread]]&lt;=15,"Medium","High"))</f>
        <v>Low</v>
      </c>
      <c r="L3586" s="27" t="str">
        <f>IF(StockData[[#This Row],[Spread]] &gt; AVERAGE(StockData[Spread]) * 1.2, "High", IF(StockData[[#This Row],[Spread]] &lt; AVERAGE(StockData[Spread]) * 0.8, "Low", "Medium"))</f>
        <v>Low</v>
      </c>
      <c r="M3586" s="13">
        <f>(StockData[[#This Row],[close]] - StockData[[#This Row],[open]] )/ StockData[[#This Row],[open]]</f>
        <v>8.5817524841914055E-3</v>
      </c>
      <c r="N3586" s="27">
        <f>IF(StockData[[#This Row],[change%]] &gt; 0.02, 0.9, IF(StockData[[#This Row],[change%]] &lt; -0.02, -0.9, 0))</f>
        <v>0</v>
      </c>
      <c r="O3586" s="27" t="str">
        <f>IF(StockData[[#This Row],[sentiment score]] &gt; 0.5, "Positive", IF(StockData[[#This Row],[sentiment score]] &lt; -0.5, "Negative", "Neutral"))</f>
        <v>Neutral</v>
      </c>
    </row>
    <row r="3587" spans="1:15" x14ac:dyDescent="0.3">
      <c r="A3587" s="1">
        <v>40625</v>
      </c>
      <c r="B3587" s="2">
        <v>22.11</v>
      </c>
      <c r="C3587" s="2">
        <v>22.27</v>
      </c>
      <c r="D3587" s="2">
        <v>21.77</v>
      </c>
      <c r="E3587" s="2">
        <v>22.21</v>
      </c>
      <c r="F3587" s="2">
        <v>422800</v>
      </c>
      <c r="G3587" s="27" t="str">
        <f>TEXT(StockData[[#This Row],[Date]],"dddd")</f>
        <v>Wednesday</v>
      </c>
      <c r="H3587" s="27" t="str">
        <f>TEXT(StockData[[#This Row],[Date]],"mmm yyyy")</f>
        <v>Mar 2011</v>
      </c>
      <c r="I3587" s="2">
        <f>StockData[[#This Row],[high]] - StockData[[#This Row],[low]]</f>
        <v>0.5</v>
      </c>
      <c r="J3587" s="27" t="str">
        <f>IF(StockData[[#This Row],[high]]=_xlfn.MAXIFS(StockData[high],StockData[Date],"&lt;="&amp;StockData[[#This Row],[Date]]),"New High","Repeat")</f>
        <v>Repeat</v>
      </c>
      <c r="K3587" s="27" t="str">
        <f>IF(StockData[[#This Row],[Spread]]&lt;5,"Low",IF(StockData[[#This Row],[Spread]]&lt;=15,"Medium","High"))</f>
        <v>Low</v>
      </c>
      <c r="L3587" s="27" t="str">
        <f>IF(StockData[[#This Row],[Spread]] &gt; AVERAGE(StockData[Spread]) * 1.2, "High", IF(StockData[[#This Row],[Spread]] &lt; AVERAGE(StockData[Spread]) * 0.8, "Low", "Medium"))</f>
        <v>Low</v>
      </c>
      <c r="M3587" s="13">
        <f>(StockData[[#This Row],[close]] - StockData[[#This Row],[open]] )/ StockData[[#This Row],[open]]</f>
        <v>4.5228403437359305E-3</v>
      </c>
      <c r="N3587" s="27">
        <f>IF(StockData[[#This Row],[change%]] &gt; 0.02, 0.9, IF(StockData[[#This Row],[change%]] &lt; -0.02, -0.9, 0))</f>
        <v>0</v>
      </c>
      <c r="O3587" s="27" t="str">
        <f>IF(StockData[[#This Row],[sentiment score]] &gt; 0.5, "Positive", IF(StockData[[#This Row],[sentiment score]] &lt; -0.5, "Negative", "Neutral"))</f>
        <v>Neutral</v>
      </c>
    </row>
    <row r="3588" spans="1:15" x14ac:dyDescent="0.3">
      <c r="A3588" s="1">
        <v>40624</v>
      </c>
      <c r="B3588" s="2">
        <v>22.73</v>
      </c>
      <c r="C3588" s="2">
        <v>22.86</v>
      </c>
      <c r="D3588" s="2">
        <v>22</v>
      </c>
      <c r="E3588" s="2">
        <v>22.19</v>
      </c>
      <c r="F3588" s="2">
        <v>582900</v>
      </c>
      <c r="G3588" s="27" t="str">
        <f>TEXT(StockData[[#This Row],[Date]],"dddd")</f>
        <v>Tuesday</v>
      </c>
      <c r="H3588" s="27" t="str">
        <f>TEXT(StockData[[#This Row],[Date]],"mmm yyyy")</f>
        <v>Mar 2011</v>
      </c>
      <c r="I3588" s="2">
        <f>StockData[[#This Row],[high]] - StockData[[#This Row],[low]]</f>
        <v>0.85999999999999943</v>
      </c>
      <c r="J3588" s="27" t="str">
        <f>IF(StockData[[#This Row],[high]]=_xlfn.MAXIFS(StockData[high],StockData[Date],"&lt;="&amp;StockData[[#This Row],[Date]]),"New High","Repeat")</f>
        <v>Repeat</v>
      </c>
      <c r="K3588" s="27" t="str">
        <f>IF(StockData[[#This Row],[Spread]]&lt;5,"Low",IF(StockData[[#This Row],[Spread]]&lt;=15,"Medium","High"))</f>
        <v>Low</v>
      </c>
      <c r="L3588" s="27" t="str">
        <f>IF(StockData[[#This Row],[Spread]] &gt; AVERAGE(StockData[Spread]) * 1.2, "High", IF(StockData[[#This Row],[Spread]] &lt; AVERAGE(StockData[Spread]) * 0.8, "Low", "Medium"))</f>
        <v>Low</v>
      </c>
      <c r="M3588" s="13">
        <f>(StockData[[#This Row],[close]] - StockData[[#This Row],[open]] )/ StockData[[#This Row],[open]]</f>
        <v>-2.3757149142102911E-2</v>
      </c>
      <c r="N3588" s="27">
        <f>IF(StockData[[#This Row],[change%]] &gt; 0.02, 0.9, IF(StockData[[#This Row],[change%]] &lt; -0.02, -0.9, 0))</f>
        <v>-0.9</v>
      </c>
      <c r="O3588" s="27" t="str">
        <f>IF(StockData[[#This Row],[sentiment score]] &gt; 0.5, "Positive", IF(StockData[[#This Row],[sentiment score]] &lt; -0.5, "Negative", "Neutral"))</f>
        <v>Negative</v>
      </c>
    </row>
    <row r="3589" spans="1:15" x14ac:dyDescent="0.3">
      <c r="A3589" s="1">
        <v>40623</v>
      </c>
      <c r="B3589" s="2">
        <v>23.05</v>
      </c>
      <c r="C3589" s="2">
        <v>23.05</v>
      </c>
      <c r="D3589" s="2">
        <v>22.54</v>
      </c>
      <c r="E3589" s="2">
        <v>22.73</v>
      </c>
      <c r="F3589" s="2">
        <v>411700</v>
      </c>
      <c r="G3589" s="27" t="str">
        <f>TEXT(StockData[[#This Row],[Date]],"dddd")</f>
        <v>Monday</v>
      </c>
      <c r="H3589" s="27" t="str">
        <f>TEXT(StockData[[#This Row],[Date]],"mmm yyyy")</f>
        <v>Mar 2011</v>
      </c>
      <c r="I3589" s="2">
        <f>StockData[[#This Row],[high]] - StockData[[#This Row],[low]]</f>
        <v>0.51000000000000156</v>
      </c>
      <c r="J3589" s="27" t="str">
        <f>IF(StockData[[#This Row],[high]]=_xlfn.MAXIFS(StockData[high],StockData[Date],"&lt;="&amp;StockData[[#This Row],[Date]]),"New High","Repeat")</f>
        <v>Repeat</v>
      </c>
      <c r="K3589" s="27" t="str">
        <f>IF(StockData[[#This Row],[Spread]]&lt;5,"Low",IF(StockData[[#This Row],[Spread]]&lt;=15,"Medium","High"))</f>
        <v>Low</v>
      </c>
      <c r="L3589" s="27" t="str">
        <f>IF(StockData[[#This Row],[Spread]] &gt; AVERAGE(StockData[Spread]) * 1.2, "High", IF(StockData[[#This Row],[Spread]] &lt; AVERAGE(StockData[Spread]) * 0.8, "Low", "Medium"))</f>
        <v>Low</v>
      </c>
      <c r="M3589" s="13">
        <f>(StockData[[#This Row],[close]] - StockData[[#This Row],[open]] )/ StockData[[#This Row],[open]]</f>
        <v>-1.3882863340564003E-2</v>
      </c>
      <c r="N3589" s="27">
        <f>IF(StockData[[#This Row],[change%]] &gt; 0.02, 0.9, IF(StockData[[#This Row],[change%]] &lt; -0.02, -0.9, 0))</f>
        <v>0</v>
      </c>
      <c r="O3589" s="27" t="str">
        <f>IF(StockData[[#This Row],[sentiment score]] &gt; 0.5, "Positive", IF(StockData[[#This Row],[sentiment score]] &lt; -0.5, "Negative", "Neutral"))</f>
        <v>Neutral</v>
      </c>
    </row>
    <row r="3590" spans="1:15" x14ac:dyDescent="0.3">
      <c r="A3590" s="1">
        <v>40620</v>
      </c>
      <c r="B3590" s="2">
        <v>23.19</v>
      </c>
      <c r="C3590" s="2">
        <v>23.19</v>
      </c>
      <c r="D3590" s="2">
        <v>22.51</v>
      </c>
      <c r="E3590" s="2">
        <v>22.96</v>
      </c>
      <c r="F3590" s="2">
        <v>687900</v>
      </c>
      <c r="G3590" s="27" t="str">
        <f>TEXT(StockData[[#This Row],[Date]],"dddd")</f>
        <v>Friday</v>
      </c>
      <c r="H3590" s="27" t="str">
        <f>TEXT(StockData[[#This Row],[Date]],"mmm yyyy")</f>
        <v>Mar 2011</v>
      </c>
      <c r="I3590" s="2">
        <f>StockData[[#This Row],[high]] - StockData[[#This Row],[low]]</f>
        <v>0.67999999999999972</v>
      </c>
      <c r="J3590" s="27" t="str">
        <f>IF(StockData[[#This Row],[high]]=_xlfn.MAXIFS(StockData[high],StockData[Date],"&lt;="&amp;StockData[[#This Row],[Date]]),"New High","Repeat")</f>
        <v>Repeat</v>
      </c>
      <c r="K3590" s="27" t="str">
        <f>IF(StockData[[#This Row],[Spread]]&lt;5,"Low",IF(StockData[[#This Row],[Spread]]&lt;=15,"Medium","High"))</f>
        <v>Low</v>
      </c>
      <c r="L3590" s="27" t="str">
        <f>IF(StockData[[#This Row],[Spread]] &gt; AVERAGE(StockData[Spread]) * 1.2, "High", IF(StockData[[#This Row],[Spread]] &lt; AVERAGE(StockData[Spread]) * 0.8, "Low", "Medium"))</f>
        <v>Low</v>
      </c>
      <c r="M3590" s="13">
        <f>(StockData[[#This Row],[close]] - StockData[[#This Row],[open]] )/ StockData[[#This Row],[open]]</f>
        <v>-9.9180681328158871E-3</v>
      </c>
      <c r="N3590" s="27">
        <f>IF(StockData[[#This Row],[change%]] &gt; 0.02, 0.9, IF(StockData[[#This Row],[change%]] &lt; -0.02, -0.9, 0))</f>
        <v>0</v>
      </c>
      <c r="O3590" s="27" t="str">
        <f>IF(StockData[[#This Row],[sentiment score]] &gt; 0.5, "Positive", IF(StockData[[#This Row],[sentiment score]] &lt; -0.5, "Negative", "Neutral"))</f>
        <v>Neutral</v>
      </c>
    </row>
    <row r="3591" spans="1:15" x14ac:dyDescent="0.3">
      <c r="A3591" s="1">
        <v>40619</v>
      </c>
      <c r="B3591" s="2">
        <v>23.24</v>
      </c>
      <c r="C3591" s="2">
        <v>23.43</v>
      </c>
      <c r="D3591" s="2">
        <v>22.64</v>
      </c>
      <c r="E3591" s="2">
        <v>22.81</v>
      </c>
      <c r="F3591" s="2">
        <v>922600</v>
      </c>
      <c r="G3591" s="27" t="str">
        <f>TEXT(StockData[[#This Row],[Date]],"dddd")</f>
        <v>Thursday</v>
      </c>
      <c r="H3591" s="27" t="str">
        <f>TEXT(StockData[[#This Row],[Date]],"mmm yyyy")</f>
        <v>Mar 2011</v>
      </c>
      <c r="I3591" s="2">
        <f>StockData[[#This Row],[high]] - StockData[[#This Row],[low]]</f>
        <v>0.78999999999999915</v>
      </c>
      <c r="J3591" s="27" t="str">
        <f>IF(StockData[[#This Row],[high]]=_xlfn.MAXIFS(StockData[high],StockData[Date],"&lt;="&amp;StockData[[#This Row],[Date]]),"New High","Repeat")</f>
        <v>Repeat</v>
      </c>
      <c r="K3591" s="27" t="str">
        <f>IF(StockData[[#This Row],[Spread]]&lt;5,"Low",IF(StockData[[#This Row],[Spread]]&lt;=15,"Medium","High"))</f>
        <v>Low</v>
      </c>
      <c r="L3591" s="27" t="str">
        <f>IF(StockData[[#This Row],[Spread]] &gt; AVERAGE(StockData[Spread]) * 1.2, "High", IF(StockData[[#This Row],[Spread]] &lt; AVERAGE(StockData[Spread]) * 0.8, "Low", "Medium"))</f>
        <v>Low</v>
      </c>
      <c r="M3591" s="13">
        <f>(StockData[[#This Row],[close]] - StockData[[#This Row],[open]] )/ StockData[[#This Row],[open]]</f>
        <v>-1.8502581755593793E-2</v>
      </c>
      <c r="N3591" s="27">
        <f>IF(StockData[[#This Row],[change%]] &gt; 0.02, 0.9, IF(StockData[[#This Row],[change%]] &lt; -0.02, -0.9, 0))</f>
        <v>0</v>
      </c>
      <c r="O3591" s="27" t="str">
        <f>IF(StockData[[#This Row],[sentiment score]] &gt; 0.5, "Positive", IF(StockData[[#This Row],[sentiment score]] &lt; -0.5, "Negative", "Neutral"))</f>
        <v>Neutral</v>
      </c>
    </row>
    <row r="3592" spans="1:15" x14ac:dyDescent="0.3">
      <c r="A3592" s="1">
        <v>40618</v>
      </c>
      <c r="B3592" s="2">
        <v>22.86</v>
      </c>
      <c r="C3592" s="2">
        <v>23.25</v>
      </c>
      <c r="D3592" s="2">
        <v>22.69</v>
      </c>
      <c r="E3592" s="2">
        <v>22.82</v>
      </c>
      <c r="F3592" s="2">
        <v>1169700</v>
      </c>
      <c r="G3592" s="27" t="str">
        <f>TEXT(StockData[[#This Row],[Date]],"dddd")</f>
        <v>Wednesday</v>
      </c>
      <c r="H3592" s="27" t="str">
        <f>TEXT(StockData[[#This Row],[Date]],"mmm yyyy")</f>
        <v>Mar 2011</v>
      </c>
      <c r="I3592" s="2">
        <f>StockData[[#This Row],[high]] - StockData[[#This Row],[low]]</f>
        <v>0.55999999999999872</v>
      </c>
      <c r="J3592" s="27" t="str">
        <f>IF(StockData[[#This Row],[high]]=_xlfn.MAXIFS(StockData[high],StockData[Date],"&lt;="&amp;StockData[[#This Row],[Date]]),"New High","Repeat")</f>
        <v>Repeat</v>
      </c>
      <c r="K3592" s="27" t="str">
        <f>IF(StockData[[#This Row],[Spread]]&lt;5,"Low",IF(StockData[[#This Row],[Spread]]&lt;=15,"Medium","High"))</f>
        <v>Low</v>
      </c>
      <c r="L3592" s="27" t="str">
        <f>IF(StockData[[#This Row],[Spread]] &gt; AVERAGE(StockData[Spread]) * 1.2, "High", IF(StockData[[#This Row],[Spread]] &lt; AVERAGE(StockData[Spread]) * 0.8, "Low", "Medium"))</f>
        <v>Low</v>
      </c>
      <c r="M3592" s="13">
        <f>(StockData[[#This Row],[close]] - StockData[[#This Row],[open]] )/ StockData[[#This Row],[open]]</f>
        <v>-1.7497812773402952E-3</v>
      </c>
      <c r="N3592" s="27">
        <f>IF(StockData[[#This Row],[change%]] &gt; 0.02, 0.9, IF(StockData[[#This Row],[change%]] &lt; -0.02, -0.9, 0))</f>
        <v>0</v>
      </c>
      <c r="O3592" s="27" t="str">
        <f>IF(StockData[[#This Row],[sentiment score]] &gt; 0.5, "Positive", IF(StockData[[#This Row],[sentiment score]] &lt; -0.5, "Negative", "Neutral"))</f>
        <v>Neutral</v>
      </c>
    </row>
    <row r="3593" spans="1:15" x14ac:dyDescent="0.3">
      <c r="A3593" s="1">
        <v>40617</v>
      </c>
      <c r="B3593" s="2">
        <v>22.2</v>
      </c>
      <c r="C3593" s="2">
        <v>22.96</v>
      </c>
      <c r="D3593" s="2">
        <v>21.8</v>
      </c>
      <c r="E3593" s="2">
        <v>22.95</v>
      </c>
      <c r="F3593" s="2">
        <v>1318800</v>
      </c>
      <c r="G3593" s="27" t="str">
        <f>TEXT(StockData[[#This Row],[Date]],"dddd")</f>
        <v>Tuesday</v>
      </c>
      <c r="H3593" s="27" t="str">
        <f>TEXT(StockData[[#This Row],[Date]],"mmm yyyy")</f>
        <v>Mar 2011</v>
      </c>
      <c r="I3593" s="2">
        <f>StockData[[#This Row],[high]] - StockData[[#This Row],[low]]</f>
        <v>1.1600000000000001</v>
      </c>
      <c r="J3593" s="27" t="str">
        <f>IF(StockData[[#This Row],[high]]=_xlfn.MAXIFS(StockData[high],StockData[Date],"&lt;="&amp;StockData[[#This Row],[Date]]),"New High","Repeat")</f>
        <v>Repeat</v>
      </c>
      <c r="K3593" s="27" t="str">
        <f>IF(StockData[[#This Row],[Spread]]&lt;5,"Low",IF(StockData[[#This Row],[Spread]]&lt;=15,"Medium","High"))</f>
        <v>Low</v>
      </c>
      <c r="L3593" s="27" t="str">
        <f>IF(StockData[[#This Row],[Spread]] &gt; AVERAGE(StockData[Spread]) * 1.2, "High", IF(StockData[[#This Row],[Spread]] &lt; AVERAGE(StockData[Spread]) * 0.8, "Low", "Medium"))</f>
        <v>Low</v>
      </c>
      <c r="M3593" s="13">
        <f>(StockData[[#This Row],[close]] - StockData[[#This Row],[open]] )/ StockData[[#This Row],[open]]</f>
        <v>3.3783783783783786E-2</v>
      </c>
      <c r="N3593" s="27">
        <f>IF(StockData[[#This Row],[change%]] &gt; 0.02, 0.9, IF(StockData[[#This Row],[change%]] &lt; -0.02, -0.9, 0))</f>
        <v>0.9</v>
      </c>
      <c r="O3593" s="27" t="str">
        <f>IF(StockData[[#This Row],[sentiment score]] &gt; 0.5, "Positive", IF(StockData[[#This Row],[sentiment score]] &lt; -0.5, "Negative", "Neutral"))</f>
        <v>Positive</v>
      </c>
    </row>
    <row r="3594" spans="1:15" x14ac:dyDescent="0.3">
      <c r="A3594" s="1">
        <v>40616</v>
      </c>
      <c r="B3594" s="2">
        <v>23.82</v>
      </c>
      <c r="C3594" s="2">
        <v>24</v>
      </c>
      <c r="D3594" s="2">
        <v>23.2</v>
      </c>
      <c r="E3594" s="2">
        <v>23.25</v>
      </c>
      <c r="F3594" s="2">
        <v>1166000</v>
      </c>
      <c r="G3594" s="27" t="str">
        <f>TEXT(StockData[[#This Row],[Date]],"dddd")</f>
        <v>Monday</v>
      </c>
      <c r="H3594" s="27" t="str">
        <f>TEXT(StockData[[#This Row],[Date]],"mmm yyyy")</f>
        <v>Mar 2011</v>
      </c>
      <c r="I3594" s="2">
        <f>StockData[[#This Row],[high]] - StockData[[#This Row],[low]]</f>
        <v>0.80000000000000071</v>
      </c>
      <c r="J3594" s="27" t="str">
        <f>IF(StockData[[#This Row],[high]]=_xlfn.MAXIFS(StockData[high],StockData[Date],"&lt;="&amp;StockData[[#This Row],[Date]]),"New High","Repeat")</f>
        <v>Repeat</v>
      </c>
      <c r="K3594" s="27" t="str">
        <f>IF(StockData[[#This Row],[Spread]]&lt;5,"Low",IF(StockData[[#This Row],[Spread]]&lt;=15,"Medium","High"))</f>
        <v>Low</v>
      </c>
      <c r="L3594" s="27" t="str">
        <f>IF(StockData[[#This Row],[Spread]] &gt; AVERAGE(StockData[Spread]) * 1.2, "High", IF(StockData[[#This Row],[Spread]] &lt; AVERAGE(StockData[Spread]) * 0.8, "Low", "Medium"))</f>
        <v>Low</v>
      </c>
      <c r="M3594" s="13">
        <f>(StockData[[#This Row],[close]] - StockData[[#This Row],[open]] )/ StockData[[#This Row],[open]]</f>
        <v>-2.3929471032745602E-2</v>
      </c>
      <c r="N3594" s="27">
        <f>IF(StockData[[#This Row],[change%]] &gt; 0.02, 0.9, IF(StockData[[#This Row],[change%]] &lt; -0.02, -0.9, 0))</f>
        <v>-0.9</v>
      </c>
      <c r="O3594" s="27" t="str">
        <f>IF(StockData[[#This Row],[sentiment score]] &gt; 0.5, "Positive", IF(StockData[[#This Row],[sentiment score]] &lt; -0.5, "Negative", "Neutral"))</f>
        <v>Negative</v>
      </c>
    </row>
    <row r="3595" spans="1:15" x14ac:dyDescent="0.3">
      <c r="A3595" s="1">
        <v>40613</v>
      </c>
      <c r="B3595" s="2">
        <v>23.85</v>
      </c>
      <c r="C3595" s="2">
        <v>24.25</v>
      </c>
      <c r="D3595" s="2">
        <v>23.53</v>
      </c>
      <c r="E3595" s="2">
        <v>24.07</v>
      </c>
      <c r="F3595" s="2">
        <v>930800</v>
      </c>
      <c r="G3595" s="27" t="str">
        <f>TEXT(StockData[[#This Row],[Date]],"dddd")</f>
        <v>Friday</v>
      </c>
      <c r="H3595" s="27" t="str">
        <f>TEXT(StockData[[#This Row],[Date]],"mmm yyyy")</f>
        <v>Mar 2011</v>
      </c>
      <c r="I3595" s="2">
        <f>StockData[[#This Row],[high]] - StockData[[#This Row],[low]]</f>
        <v>0.71999999999999886</v>
      </c>
      <c r="J3595" s="27" t="str">
        <f>IF(StockData[[#This Row],[high]]=_xlfn.MAXIFS(StockData[high],StockData[Date],"&lt;="&amp;StockData[[#This Row],[Date]]),"New High","Repeat")</f>
        <v>Repeat</v>
      </c>
      <c r="K3595" s="27" t="str">
        <f>IF(StockData[[#This Row],[Spread]]&lt;5,"Low",IF(StockData[[#This Row],[Spread]]&lt;=15,"Medium","High"))</f>
        <v>Low</v>
      </c>
      <c r="L3595" s="27" t="str">
        <f>IF(StockData[[#This Row],[Spread]] &gt; AVERAGE(StockData[Spread]) * 1.2, "High", IF(StockData[[#This Row],[Spread]] &lt; AVERAGE(StockData[Spread]) * 0.8, "Low", "Medium"))</f>
        <v>Low</v>
      </c>
      <c r="M3595" s="13">
        <f>(StockData[[#This Row],[close]] - StockData[[#This Row],[open]] )/ StockData[[#This Row],[open]]</f>
        <v>9.2243186582808747E-3</v>
      </c>
      <c r="N3595" s="27">
        <f>IF(StockData[[#This Row],[change%]] &gt; 0.02, 0.9, IF(StockData[[#This Row],[change%]] &lt; -0.02, -0.9, 0))</f>
        <v>0</v>
      </c>
      <c r="O3595" s="27" t="str">
        <f>IF(StockData[[#This Row],[sentiment score]] &gt; 0.5, "Positive", IF(StockData[[#This Row],[sentiment score]] &lt; -0.5, "Negative", "Neutral"))</f>
        <v>Neutral</v>
      </c>
    </row>
    <row r="3596" spans="1:15" x14ac:dyDescent="0.3">
      <c r="A3596" s="1">
        <v>40612</v>
      </c>
      <c r="B3596" s="2">
        <v>24.44</v>
      </c>
      <c r="C3596" s="2">
        <v>24.49</v>
      </c>
      <c r="D3596" s="2">
        <v>23.73</v>
      </c>
      <c r="E3596" s="2">
        <v>24.01</v>
      </c>
      <c r="F3596" s="2">
        <v>1017000</v>
      </c>
      <c r="G3596" s="27" t="str">
        <f>TEXT(StockData[[#This Row],[Date]],"dddd")</f>
        <v>Thursday</v>
      </c>
      <c r="H3596" s="27" t="str">
        <f>TEXT(StockData[[#This Row],[Date]],"mmm yyyy")</f>
        <v>Mar 2011</v>
      </c>
      <c r="I3596" s="2">
        <f>StockData[[#This Row],[high]] - StockData[[#This Row],[low]]</f>
        <v>0.75999999999999801</v>
      </c>
      <c r="J3596" s="27" t="str">
        <f>IF(StockData[[#This Row],[high]]=_xlfn.MAXIFS(StockData[high],StockData[Date],"&lt;="&amp;StockData[[#This Row],[Date]]),"New High","Repeat")</f>
        <v>Repeat</v>
      </c>
      <c r="K3596" s="27" t="str">
        <f>IF(StockData[[#This Row],[Spread]]&lt;5,"Low",IF(StockData[[#This Row],[Spread]]&lt;=15,"Medium","High"))</f>
        <v>Low</v>
      </c>
      <c r="L3596" s="27" t="str">
        <f>IF(StockData[[#This Row],[Spread]] &gt; AVERAGE(StockData[Spread]) * 1.2, "High", IF(StockData[[#This Row],[Spread]] &lt; AVERAGE(StockData[Spread]) * 0.8, "Low", "Medium"))</f>
        <v>Low</v>
      </c>
      <c r="M3596" s="13">
        <f>(StockData[[#This Row],[close]] - StockData[[#This Row],[open]] )/ StockData[[#This Row],[open]]</f>
        <v>-1.7594108019639922E-2</v>
      </c>
      <c r="N3596" s="27">
        <f>IF(StockData[[#This Row],[change%]] &gt; 0.02, 0.9, IF(StockData[[#This Row],[change%]] &lt; -0.02, -0.9, 0))</f>
        <v>0</v>
      </c>
      <c r="O3596" s="27" t="str">
        <f>IF(StockData[[#This Row],[sentiment score]] &gt; 0.5, "Positive", IF(StockData[[#This Row],[sentiment score]] &lt; -0.5, "Negative", "Neutral"))</f>
        <v>Neutral</v>
      </c>
    </row>
    <row r="3597" spans="1:15" x14ac:dyDescent="0.3">
      <c r="A3597" s="1">
        <v>40611</v>
      </c>
      <c r="B3597" s="2">
        <v>24.66</v>
      </c>
      <c r="C3597" s="2">
        <v>24.99</v>
      </c>
      <c r="D3597" s="2">
        <v>24.27</v>
      </c>
      <c r="E3597" s="2">
        <v>24.72</v>
      </c>
      <c r="F3597" s="2">
        <v>924800</v>
      </c>
      <c r="G3597" s="27" t="str">
        <f>TEXT(StockData[[#This Row],[Date]],"dddd")</f>
        <v>Wednesday</v>
      </c>
      <c r="H3597" s="27" t="str">
        <f>TEXT(StockData[[#This Row],[Date]],"mmm yyyy")</f>
        <v>Mar 2011</v>
      </c>
      <c r="I3597" s="2">
        <f>StockData[[#This Row],[high]] - StockData[[#This Row],[low]]</f>
        <v>0.71999999999999886</v>
      </c>
      <c r="J3597" s="27" t="str">
        <f>IF(StockData[[#This Row],[high]]=_xlfn.MAXIFS(StockData[high],StockData[Date],"&lt;="&amp;StockData[[#This Row],[Date]]),"New High","Repeat")</f>
        <v>Repeat</v>
      </c>
      <c r="K3597" s="27" t="str">
        <f>IF(StockData[[#This Row],[Spread]]&lt;5,"Low",IF(StockData[[#This Row],[Spread]]&lt;=15,"Medium","High"))</f>
        <v>Low</v>
      </c>
      <c r="L3597" s="27" t="str">
        <f>IF(StockData[[#This Row],[Spread]] &gt; AVERAGE(StockData[Spread]) * 1.2, "High", IF(StockData[[#This Row],[Spread]] &lt; AVERAGE(StockData[Spread]) * 0.8, "Low", "Medium"))</f>
        <v>Low</v>
      </c>
      <c r="M3597" s="13">
        <f>(StockData[[#This Row],[close]] - StockData[[#This Row],[open]] )/ StockData[[#This Row],[open]]</f>
        <v>2.4330900243308483E-3</v>
      </c>
      <c r="N3597" s="27">
        <f>IF(StockData[[#This Row],[change%]] &gt; 0.02, 0.9, IF(StockData[[#This Row],[change%]] &lt; -0.02, -0.9, 0))</f>
        <v>0</v>
      </c>
      <c r="O3597" s="27" t="str">
        <f>IF(StockData[[#This Row],[sentiment score]] &gt; 0.5, "Positive", IF(StockData[[#This Row],[sentiment score]] &lt; -0.5, "Negative", "Neutral"))</f>
        <v>Neutral</v>
      </c>
    </row>
    <row r="3598" spans="1:15" x14ac:dyDescent="0.3">
      <c r="A3598" s="1">
        <v>40610</v>
      </c>
      <c r="B3598" s="2">
        <v>24.6</v>
      </c>
      <c r="C3598" s="2">
        <v>24.96</v>
      </c>
      <c r="D3598" s="2">
        <v>24</v>
      </c>
      <c r="E3598" s="2">
        <v>24.66</v>
      </c>
      <c r="F3598" s="2">
        <v>1399900</v>
      </c>
      <c r="G3598" s="27" t="str">
        <f>TEXT(StockData[[#This Row],[Date]],"dddd")</f>
        <v>Tuesday</v>
      </c>
      <c r="H3598" s="27" t="str">
        <f>TEXT(StockData[[#This Row],[Date]],"mmm yyyy")</f>
        <v>Mar 2011</v>
      </c>
      <c r="I3598" s="2">
        <f>StockData[[#This Row],[high]] - StockData[[#This Row],[low]]</f>
        <v>0.96000000000000085</v>
      </c>
      <c r="J3598" s="27" t="str">
        <f>IF(StockData[[#This Row],[high]]=_xlfn.MAXIFS(StockData[high],StockData[Date],"&lt;="&amp;StockData[[#This Row],[Date]]),"New High","Repeat")</f>
        <v>Repeat</v>
      </c>
      <c r="K3598" s="27" t="str">
        <f>IF(StockData[[#This Row],[Spread]]&lt;5,"Low",IF(StockData[[#This Row],[Spread]]&lt;=15,"Medium","High"))</f>
        <v>Low</v>
      </c>
      <c r="L3598" s="27" t="str">
        <f>IF(StockData[[#This Row],[Spread]] &gt; AVERAGE(StockData[Spread]) * 1.2, "High", IF(StockData[[#This Row],[Spread]] &lt; AVERAGE(StockData[Spread]) * 0.8, "Low", "Medium"))</f>
        <v>Low</v>
      </c>
      <c r="M3598" s="13">
        <f>(StockData[[#This Row],[close]] - StockData[[#This Row],[open]] )/ StockData[[#This Row],[open]]</f>
        <v>2.4390243902438504E-3</v>
      </c>
      <c r="N3598" s="27">
        <f>IF(StockData[[#This Row],[change%]] &gt; 0.02, 0.9, IF(StockData[[#This Row],[change%]] &lt; -0.02, -0.9, 0))</f>
        <v>0</v>
      </c>
      <c r="O3598" s="27" t="str">
        <f>IF(StockData[[#This Row],[sentiment score]] &gt; 0.5, "Positive", IF(StockData[[#This Row],[sentiment score]] &lt; -0.5, "Negative", "Neutral"))</f>
        <v>Neutral</v>
      </c>
    </row>
    <row r="3599" spans="1:15" x14ac:dyDescent="0.3">
      <c r="A3599" s="1">
        <v>40609</v>
      </c>
      <c r="B3599" s="2">
        <v>24.93</v>
      </c>
      <c r="C3599" s="2">
        <v>25.4</v>
      </c>
      <c r="D3599" s="2">
        <v>24.7</v>
      </c>
      <c r="E3599" s="2">
        <v>24.94</v>
      </c>
      <c r="F3599" s="2">
        <v>2033600</v>
      </c>
      <c r="G3599" s="27" t="str">
        <f>TEXT(StockData[[#This Row],[Date]],"dddd")</f>
        <v>Monday</v>
      </c>
      <c r="H3599" s="27" t="str">
        <f>TEXT(StockData[[#This Row],[Date]],"mmm yyyy")</f>
        <v>Mar 2011</v>
      </c>
      <c r="I3599" s="2">
        <f>StockData[[#This Row],[high]] - StockData[[#This Row],[low]]</f>
        <v>0.69999999999999929</v>
      </c>
      <c r="J3599" s="27" t="str">
        <f>IF(StockData[[#This Row],[high]]=_xlfn.MAXIFS(StockData[high],StockData[Date],"&lt;="&amp;StockData[[#This Row],[Date]]),"New High","Repeat")</f>
        <v>Repeat</v>
      </c>
      <c r="K3599" s="27" t="str">
        <f>IF(StockData[[#This Row],[Spread]]&lt;5,"Low",IF(StockData[[#This Row],[Spread]]&lt;=15,"Medium","High"))</f>
        <v>Low</v>
      </c>
      <c r="L3599" s="27" t="str">
        <f>IF(StockData[[#This Row],[Spread]] &gt; AVERAGE(StockData[Spread]) * 1.2, "High", IF(StockData[[#This Row],[Spread]] &lt; AVERAGE(StockData[Spread]) * 0.8, "Low", "Medium"))</f>
        <v>Low</v>
      </c>
      <c r="M3599" s="13">
        <f>(StockData[[#This Row],[close]] - StockData[[#This Row],[open]] )/ StockData[[#This Row],[open]]</f>
        <v>4.0112314480551797E-4</v>
      </c>
      <c r="N3599" s="27">
        <f>IF(StockData[[#This Row],[change%]] &gt; 0.02, 0.9, IF(StockData[[#This Row],[change%]] &lt; -0.02, -0.9, 0))</f>
        <v>0</v>
      </c>
      <c r="O3599" s="27" t="str">
        <f>IF(StockData[[#This Row],[sentiment score]] &gt; 0.5, "Positive", IF(StockData[[#This Row],[sentiment score]] &lt; -0.5, "Negative", "Neutral"))</f>
        <v>Neutral</v>
      </c>
    </row>
    <row r="3600" spans="1:15" x14ac:dyDescent="0.3">
      <c r="A3600" s="1">
        <v>40606</v>
      </c>
      <c r="B3600" s="2">
        <v>24.48</v>
      </c>
      <c r="C3600" s="2">
        <v>24.99</v>
      </c>
      <c r="D3600" s="2">
        <v>23.78</v>
      </c>
      <c r="E3600" s="2">
        <v>24.95</v>
      </c>
      <c r="F3600" s="2">
        <v>1580100</v>
      </c>
      <c r="G3600" s="27" t="str">
        <f>TEXT(StockData[[#This Row],[Date]],"dddd")</f>
        <v>Friday</v>
      </c>
      <c r="H3600" s="27" t="str">
        <f>TEXT(StockData[[#This Row],[Date]],"mmm yyyy")</f>
        <v>Mar 2011</v>
      </c>
      <c r="I3600" s="2">
        <f>StockData[[#This Row],[high]] - StockData[[#This Row],[low]]</f>
        <v>1.2099999999999973</v>
      </c>
      <c r="J3600" s="27" t="str">
        <f>IF(StockData[[#This Row],[high]]=_xlfn.MAXIFS(StockData[high],StockData[Date],"&lt;="&amp;StockData[[#This Row],[Date]]),"New High","Repeat")</f>
        <v>Repeat</v>
      </c>
      <c r="K3600" s="27" t="str">
        <f>IF(StockData[[#This Row],[Spread]]&lt;5,"Low",IF(StockData[[#This Row],[Spread]]&lt;=15,"Medium","High"))</f>
        <v>Low</v>
      </c>
      <c r="L3600" s="27" t="str">
        <f>IF(StockData[[#This Row],[Spread]] &gt; AVERAGE(StockData[Spread]) * 1.2, "High", IF(StockData[[#This Row],[Spread]] &lt; AVERAGE(StockData[Spread]) * 0.8, "Low", "Medium"))</f>
        <v>Low</v>
      </c>
      <c r="M3600" s="13">
        <f>(StockData[[#This Row],[close]] - StockData[[#This Row],[open]] )/ StockData[[#This Row],[open]]</f>
        <v>1.9199346405228711E-2</v>
      </c>
      <c r="N3600" s="27">
        <f>IF(StockData[[#This Row],[change%]] &gt; 0.02, 0.9, IF(StockData[[#This Row],[change%]] &lt; -0.02, -0.9, 0))</f>
        <v>0</v>
      </c>
      <c r="O3600" s="27" t="str">
        <f>IF(StockData[[#This Row],[sentiment score]] &gt; 0.5, "Positive", IF(StockData[[#This Row],[sentiment score]] &lt; -0.5, "Negative", "Neutral"))</f>
        <v>Neutral</v>
      </c>
    </row>
    <row r="3601" spans="1:15" x14ac:dyDescent="0.3">
      <c r="A3601" s="1">
        <v>40605</v>
      </c>
      <c r="B3601" s="2">
        <v>24.48</v>
      </c>
      <c r="C3601" s="2">
        <v>24.79</v>
      </c>
      <c r="D3601" s="2">
        <v>24.06</v>
      </c>
      <c r="E3601" s="2">
        <v>24.36</v>
      </c>
      <c r="F3601" s="2">
        <v>640200</v>
      </c>
      <c r="G3601" s="27" t="str">
        <f>TEXT(StockData[[#This Row],[Date]],"dddd")</f>
        <v>Thursday</v>
      </c>
      <c r="H3601" s="27" t="str">
        <f>TEXT(StockData[[#This Row],[Date]],"mmm yyyy")</f>
        <v>Mar 2011</v>
      </c>
      <c r="I3601" s="2">
        <f>StockData[[#This Row],[high]] - StockData[[#This Row],[low]]</f>
        <v>0.73000000000000043</v>
      </c>
      <c r="J3601" s="27" t="str">
        <f>IF(StockData[[#This Row],[high]]=_xlfn.MAXIFS(StockData[high],StockData[Date],"&lt;="&amp;StockData[[#This Row],[Date]]),"New High","Repeat")</f>
        <v>Repeat</v>
      </c>
      <c r="K3601" s="27" t="str">
        <f>IF(StockData[[#This Row],[Spread]]&lt;5,"Low",IF(StockData[[#This Row],[Spread]]&lt;=15,"Medium","High"))</f>
        <v>Low</v>
      </c>
      <c r="L3601" s="27" t="str">
        <f>IF(StockData[[#This Row],[Spread]] &gt; AVERAGE(StockData[Spread]) * 1.2, "High", IF(StockData[[#This Row],[Spread]] &lt; AVERAGE(StockData[Spread]) * 0.8, "Low", "Medium"))</f>
        <v>Low</v>
      </c>
      <c r="M3601" s="13">
        <f>(StockData[[#This Row],[close]] - StockData[[#This Row],[open]] )/ StockData[[#This Row],[open]]</f>
        <v>-4.9019607843137662E-3</v>
      </c>
      <c r="N3601" s="27">
        <f>IF(StockData[[#This Row],[change%]] &gt; 0.02, 0.9, IF(StockData[[#This Row],[change%]] &lt; -0.02, -0.9, 0))</f>
        <v>0</v>
      </c>
      <c r="O3601" s="27" t="str">
        <f>IF(StockData[[#This Row],[sentiment score]] &gt; 0.5, "Positive", IF(StockData[[#This Row],[sentiment score]] &lt; -0.5, "Negative", "Neutral"))</f>
        <v>Neutral</v>
      </c>
    </row>
    <row r="3602" spans="1:15" x14ac:dyDescent="0.3">
      <c r="A3602" s="1">
        <v>40604</v>
      </c>
      <c r="B3602" s="2">
        <v>23.82</v>
      </c>
      <c r="C3602" s="2">
        <v>24.28</v>
      </c>
      <c r="D3602" s="2">
        <v>23.725000000000001</v>
      </c>
      <c r="E3602" s="2">
        <v>24.02</v>
      </c>
      <c r="F3602" s="2">
        <v>663300</v>
      </c>
      <c r="G3602" s="27" t="str">
        <f>TEXT(StockData[[#This Row],[Date]],"dddd")</f>
        <v>Wednesday</v>
      </c>
      <c r="H3602" s="27" t="str">
        <f>TEXT(StockData[[#This Row],[Date]],"mmm yyyy")</f>
        <v>Mar 2011</v>
      </c>
      <c r="I3602" s="2">
        <f>StockData[[#This Row],[high]] - StockData[[#This Row],[low]]</f>
        <v>0.55499999999999972</v>
      </c>
      <c r="J3602" s="27" t="str">
        <f>IF(StockData[[#This Row],[high]]=_xlfn.MAXIFS(StockData[high],StockData[Date],"&lt;="&amp;StockData[[#This Row],[Date]]),"New High","Repeat")</f>
        <v>Repeat</v>
      </c>
      <c r="K3602" s="27" t="str">
        <f>IF(StockData[[#This Row],[Spread]]&lt;5,"Low",IF(StockData[[#This Row],[Spread]]&lt;=15,"Medium","High"))</f>
        <v>Low</v>
      </c>
      <c r="L3602" s="27" t="str">
        <f>IF(StockData[[#This Row],[Spread]] &gt; AVERAGE(StockData[Spread]) * 1.2, "High", IF(StockData[[#This Row],[Spread]] &lt; AVERAGE(StockData[Spread]) * 0.8, "Low", "Medium"))</f>
        <v>Low</v>
      </c>
      <c r="M3602" s="13">
        <f>(StockData[[#This Row],[close]] - StockData[[#This Row],[open]] )/ StockData[[#This Row],[open]]</f>
        <v>8.3963056255247394E-3</v>
      </c>
      <c r="N3602" s="27">
        <f>IF(StockData[[#This Row],[change%]] &gt; 0.02, 0.9, IF(StockData[[#This Row],[change%]] &lt; -0.02, -0.9, 0))</f>
        <v>0</v>
      </c>
      <c r="O3602" s="27" t="str">
        <f>IF(StockData[[#This Row],[sentiment score]] &gt; 0.5, "Positive", IF(StockData[[#This Row],[sentiment score]] &lt; -0.5, "Negative", "Neutral"))</f>
        <v>Neutral</v>
      </c>
    </row>
    <row r="3603" spans="1:15" x14ac:dyDescent="0.3">
      <c r="A3603" s="1">
        <v>40603</v>
      </c>
      <c r="B3603" s="2">
        <v>24.05</v>
      </c>
      <c r="C3603" s="2">
        <v>24.32</v>
      </c>
      <c r="D3603" s="2">
        <v>23.7</v>
      </c>
      <c r="E3603" s="2">
        <v>23.94</v>
      </c>
      <c r="F3603" s="2">
        <v>1106400</v>
      </c>
      <c r="G3603" s="27" t="str">
        <f>TEXT(StockData[[#This Row],[Date]],"dddd")</f>
        <v>Tuesday</v>
      </c>
      <c r="H3603" s="27" t="str">
        <f>TEXT(StockData[[#This Row],[Date]],"mmm yyyy")</f>
        <v>Mar 2011</v>
      </c>
      <c r="I3603" s="2">
        <f>StockData[[#This Row],[high]] - StockData[[#This Row],[low]]</f>
        <v>0.62000000000000099</v>
      </c>
      <c r="J3603" s="27" t="str">
        <f>IF(StockData[[#This Row],[high]]=_xlfn.MAXIFS(StockData[high],StockData[Date],"&lt;="&amp;StockData[[#This Row],[Date]]),"New High","Repeat")</f>
        <v>Repeat</v>
      </c>
      <c r="K3603" s="27" t="str">
        <f>IF(StockData[[#This Row],[Spread]]&lt;5,"Low",IF(StockData[[#This Row],[Spread]]&lt;=15,"Medium","High"))</f>
        <v>Low</v>
      </c>
      <c r="L3603" s="27" t="str">
        <f>IF(StockData[[#This Row],[Spread]] &gt; AVERAGE(StockData[Spread]) * 1.2, "High", IF(StockData[[#This Row],[Spread]] &lt; AVERAGE(StockData[Spread]) * 0.8, "Low", "Medium"))</f>
        <v>Low</v>
      </c>
      <c r="M3603" s="13">
        <f>(StockData[[#This Row],[close]] - StockData[[#This Row],[open]] )/ StockData[[#This Row],[open]]</f>
        <v>-4.5738045738045498E-3</v>
      </c>
      <c r="N3603" s="27">
        <f>IF(StockData[[#This Row],[change%]] &gt; 0.02, 0.9, IF(StockData[[#This Row],[change%]] &lt; -0.02, -0.9, 0))</f>
        <v>0</v>
      </c>
      <c r="O3603" s="27" t="str">
        <f>IF(StockData[[#This Row],[sentiment score]] &gt; 0.5, "Positive", IF(StockData[[#This Row],[sentiment score]] &lt; -0.5, "Negative", "Neutral"))</f>
        <v>Neutral</v>
      </c>
    </row>
    <row r="3604" spans="1:15" x14ac:dyDescent="0.3">
      <c r="A3604" s="1">
        <v>40602</v>
      </c>
      <c r="B3604" s="2">
        <v>23.74</v>
      </c>
      <c r="C3604" s="2">
        <v>24.1</v>
      </c>
      <c r="D3604" s="2">
        <v>23.5</v>
      </c>
      <c r="E3604" s="2">
        <v>23.89</v>
      </c>
      <c r="F3604" s="2">
        <v>1051200</v>
      </c>
      <c r="G3604" s="27" t="str">
        <f>TEXT(StockData[[#This Row],[Date]],"dddd")</f>
        <v>Monday</v>
      </c>
      <c r="H3604" s="27" t="str">
        <f>TEXT(StockData[[#This Row],[Date]],"mmm yyyy")</f>
        <v>Feb 2011</v>
      </c>
      <c r="I3604" s="2">
        <f>StockData[[#This Row],[high]] - StockData[[#This Row],[low]]</f>
        <v>0.60000000000000142</v>
      </c>
      <c r="J3604" s="27" t="str">
        <f>IF(StockData[[#This Row],[high]]=_xlfn.MAXIFS(StockData[high],StockData[Date],"&lt;="&amp;StockData[[#This Row],[Date]]),"New High","Repeat")</f>
        <v>Repeat</v>
      </c>
      <c r="K3604" s="27" t="str">
        <f>IF(StockData[[#This Row],[Spread]]&lt;5,"Low",IF(StockData[[#This Row],[Spread]]&lt;=15,"Medium","High"))</f>
        <v>Low</v>
      </c>
      <c r="L3604" s="27" t="str">
        <f>IF(StockData[[#This Row],[Spread]] &gt; AVERAGE(StockData[Spread]) * 1.2, "High", IF(StockData[[#This Row],[Spread]] &lt; AVERAGE(StockData[Spread]) * 0.8, "Low", "Medium"))</f>
        <v>Low</v>
      </c>
      <c r="M3604" s="13">
        <f>(StockData[[#This Row],[close]] - StockData[[#This Row],[open]] )/ StockData[[#This Row],[open]]</f>
        <v>6.3184498736310931E-3</v>
      </c>
      <c r="N3604" s="27">
        <f>IF(StockData[[#This Row],[change%]] &gt; 0.02, 0.9, IF(StockData[[#This Row],[change%]] &lt; -0.02, -0.9, 0))</f>
        <v>0</v>
      </c>
      <c r="O3604" s="27" t="str">
        <f>IF(StockData[[#This Row],[sentiment score]] &gt; 0.5, "Positive", IF(StockData[[#This Row],[sentiment score]] &lt; -0.5, "Negative", "Neutral"))</f>
        <v>Neutral</v>
      </c>
    </row>
    <row r="3605" spans="1:15" x14ac:dyDescent="0.3">
      <c r="A3605" s="1">
        <v>40599</v>
      </c>
      <c r="B3605" s="2">
        <v>22.81</v>
      </c>
      <c r="C3605" s="2">
        <v>23.85</v>
      </c>
      <c r="D3605" s="2">
        <v>22.69</v>
      </c>
      <c r="E3605" s="2">
        <v>23.61</v>
      </c>
      <c r="F3605" s="2">
        <v>1346300</v>
      </c>
      <c r="G3605" s="27" t="str">
        <f>TEXT(StockData[[#This Row],[Date]],"dddd")</f>
        <v>Friday</v>
      </c>
      <c r="H3605" s="27" t="str">
        <f>TEXT(StockData[[#This Row],[Date]],"mmm yyyy")</f>
        <v>Feb 2011</v>
      </c>
      <c r="I3605" s="2">
        <f>StockData[[#This Row],[high]] - StockData[[#This Row],[low]]</f>
        <v>1.1600000000000001</v>
      </c>
      <c r="J3605" s="27" t="str">
        <f>IF(StockData[[#This Row],[high]]=_xlfn.MAXIFS(StockData[high],StockData[Date],"&lt;="&amp;StockData[[#This Row],[Date]]),"New High","Repeat")</f>
        <v>Repeat</v>
      </c>
      <c r="K3605" s="27" t="str">
        <f>IF(StockData[[#This Row],[Spread]]&lt;5,"Low",IF(StockData[[#This Row],[Spread]]&lt;=15,"Medium","High"))</f>
        <v>Low</v>
      </c>
      <c r="L3605" s="27" t="str">
        <f>IF(StockData[[#This Row],[Spread]] &gt; AVERAGE(StockData[Spread]) * 1.2, "High", IF(StockData[[#This Row],[Spread]] &lt; AVERAGE(StockData[Spread]) * 0.8, "Low", "Medium"))</f>
        <v>Low</v>
      </c>
      <c r="M3605" s="13">
        <f>(StockData[[#This Row],[close]] - StockData[[#This Row],[open]] )/ StockData[[#This Row],[open]]</f>
        <v>3.5072336694432299E-2</v>
      </c>
      <c r="N3605" s="27">
        <f>IF(StockData[[#This Row],[change%]] &gt; 0.02, 0.9, IF(StockData[[#This Row],[change%]] &lt; -0.02, -0.9, 0))</f>
        <v>0.9</v>
      </c>
      <c r="O3605" s="27" t="str">
        <f>IF(StockData[[#This Row],[sentiment score]] &gt; 0.5, "Positive", IF(StockData[[#This Row],[sentiment score]] &lt; -0.5, "Negative", "Neutral"))</f>
        <v>Positive</v>
      </c>
    </row>
    <row r="3606" spans="1:15" x14ac:dyDescent="0.3">
      <c r="A3606" s="1">
        <v>40598</v>
      </c>
      <c r="B3606" s="2">
        <v>21.78</v>
      </c>
      <c r="C3606" s="2">
        <v>22.58</v>
      </c>
      <c r="D3606" s="2">
        <v>21.5</v>
      </c>
      <c r="E3606" s="2">
        <v>22.53</v>
      </c>
      <c r="F3606" s="2">
        <v>1055300</v>
      </c>
      <c r="G3606" s="27" t="str">
        <f>TEXT(StockData[[#This Row],[Date]],"dddd")</f>
        <v>Thursday</v>
      </c>
      <c r="H3606" s="27" t="str">
        <f>TEXT(StockData[[#This Row],[Date]],"mmm yyyy")</f>
        <v>Feb 2011</v>
      </c>
      <c r="I3606" s="2">
        <f>StockData[[#This Row],[high]] - StockData[[#This Row],[low]]</f>
        <v>1.0799999999999983</v>
      </c>
      <c r="J3606" s="27" t="str">
        <f>IF(StockData[[#This Row],[high]]=_xlfn.MAXIFS(StockData[high],StockData[Date],"&lt;="&amp;StockData[[#This Row],[Date]]),"New High","Repeat")</f>
        <v>Repeat</v>
      </c>
      <c r="K3606" s="27" t="str">
        <f>IF(StockData[[#This Row],[Spread]]&lt;5,"Low",IF(StockData[[#This Row],[Spread]]&lt;=15,"Medium","High"))</f>
        <v>Low</v>
      </c>
      <c r="L3606" s="27" t="str">
        <f>IF(StockData[[#This Row],[Spread]] &gt; AVERAGE(StockData[Spread]) * 1.2, "High", IF(StockData[[#This Row],[Spread]] &lt; AVERAGE(StockData[Spread]) * 0.8, "Low", "Medium"))</f>
        <v>Low</v>
      </c>
      <c r="M3606" s="13">
        <f>(StockData[[#This Row],[close]] - StockData[[#This Row],[open]] )/ StockData[[#This Row],[open]]</f>
        <v>3.4435261707988982E-2</v>
      </c>
      <c r="N3606" s="27">
        <f>IF(StockData[[#This Row],[change%]] &gt; 0.02, 0.9, IF(StockData[[#This Row],[change%]] &lt; -0.02, -0.9, 0))</f>
        <v>0.9</v>
      </c>
      <c r="O3606" s="27" t="str">
        <f>IF(StockData[[#This Row],[sentiment score]] &gt; 0.5, "Positive", IF(StockData[[#This Row],[sentiment score]] &lt; -0.5, "Negative", "Neutral"))</f>
        <v>Positive</v>
      </c>
    </row>
    <row r="3607" spans="1:15" x14ac:dyDescent="0.3">
      <c r="A3607" s="1">
        <v>40597</v>
      </c>
      <c r="B3607" s="2">
        <v>22.18</v>
      </c>
      <c r="C3607" s="2">
        <v>22.5</v>
      </c>
      <c r="D3607" s="2">
        <v>21.11</v>
      </c>
      <c r="E3607" s="2">
        <v>21.83</v>
      </c>
      <c r="F3607" s="2">
        <v>1605600</v>
      </c>
      <c r="G3607" s="27" t="str">
        <f>TEXT(StockData[[#This Row],[Date]],"dddd")</f>
        <v>Wednesday</v>
      </c>
      <c r="H3607" s="27" t="str">
        <f>TEXT(StockData[[#This Row],[Date]],"mmm yyyy")</f>
        <v>Feb 2011</v>
      </c>
      <c r="I3607" s="2">
        <f>StockData[[#This Row],[high]] - StockData[[#This Row],[low]]</f>
        <v>1.3900000000000006</v>
      </c>
      <c r="J3607" s="27" t="str">
        <f>IF(StockData[[#This Row],[high]]=_xlfn.MAXIFS(StockData[high],StockData[Date],"&lt;="&amp;StockData[[#This Row],[Date]]),"New High","Repeat")</f>
        <v>Repeat</v>
      </c>
      <c r="K3607" s="27" t="str">
        <f>IF(StockData[[#This Row],[Spread]]&lt;5,"Low",IF(StockData[[#This Row],[Spread]]&lt;=15,"Medium","High"))</f>
        <v>Low</v>
      </c>
      <c r="L3607" s="27" t="str">
        <f>IF(StockData[[#This Row],[Spread]] &gt; AVERAGE(StockData[Spread]) * 1.2, "High", IF(StockData[[#This Row],[Spread]] &lt; AVERAGE(StockData[Spread]) * 0.8, "Low", "Medium"))</f>
        <v>Low</v>
      </c>
      <c r="M3607" s="13">
        <f>(StockData[[#This Row],[close]] - StockData[[#This Row],[open]] )/ StockData[[#This Row],[open]]</f>
        <v>-1.5779981965734959E-2</v>
      </c>
      <c r="N3607" s="27">
        <f>IF(StockData[[#This Row],[change%]] &gt; 0.02, 0.9, IF(StockData[[#This Row],[change%]] &lt; -0.02, -0.9, 0))</f>
        <v>0</v>
      </c>
      <c r="O3607" s="27" t="str">
        <f>IF(StockData[[#This Row],[sentiment score]] &gt; 0.5, "Positive", IF(StockData[[#This Row],[sentiment score]] &lt; -0.5, "Negative", "Neutral"))</f>
        <v>Neutral</v>
      </c>
    </row>
    <row r="3608" spans="1:15" x14ac:dyDescent="0.3">
      <c r="A3608" s="1">
        <v>40596</v>
      </c>
      <c r="B3608" s="2">
        <v>22.88</v>
      </c>
      <c r="C3608" s="2">
        <v>23</v>
      </c>
      <c r="D3608" s="2">
        <v>21.78</v>
      </c>
      <c r="E3608" s="2">
        <v>21.87</v>
      </c>
      <c r="F3608" s="2">
        <v>2064600</v>
      </c>
      <c r="G3608" s="27" t="str">
        <f>TEXT(StockData[[#This Row],[Date]],"dddd")</f>
        <v>Tuesday</v>
      </c>
      <c r="H3608" s="27" t="str">
        <f>TEXT(StockData[[#This Row],[Date]],"mmm yyyy")</f>
        <v>Feb 2011</v>
      </c>
      <c r="I3608" s="2">
        <f>StockData[[#This Row],[high]] - StockData[[#This Row],[low]]</f>
        <v>1.2199999999999989</v>
      </c>
      <c r="J3608" s="27" t="str">
        <f>IF(StockData[[#This Row],[high]]=_xlfn.MAXIFS(StockData[high],StockData[Date],"&lt;="&amp;StockData[[#This Row],[Date]]),"New High","Repeat")</f>
        <v>Repeat</v>
      </c>
      <c r="K3608" s="27" t="str">
        <f>IF(StockData[[#This Row],[Spread]]&lt;5,"Low",IF(StockData[[#This Row],[Spread]]&lt;=15,"Medium","High"))</f>
        <v>Low</v>
      </c>
      <c r="L3608" s="27" t="str">
        <f>IF(StockData[[#This Row],[Spread]] &gt; AVERAGE(StockData[Spread]) * 1.2, "High", IF(StockData[[#This Row],[Spread]] &lt; AVERAGE(StockData[Spread]) * 0.8, "Low", "Medium"))</f>
        <v>Low</v>
      </c>
      <c r="M3608" s="13">
        <f>(StockData[[#This Row],[close]] - StockData[[#This Row],[open]] )/ StockData[[#This Row],[open]]</f>
        <v>-4.4143356643356557E-2</v>
      </c>
      <c r="N3608" s="27">
        <f>IF(StockData[[#This Row],[change%]] &gt; 0.02, 0.9, IF(StockData[[#This Row],[change%]] &lt; -0.02, -0.9, 0))</f>
        <v>-0.9</v>
      </c>
      <c r="O3608" s="27" t="str">
        <f>IF(StockData[[#This Row],[sentiment score]] &gt; 0.5, "Positive", IF(StockData[[#This Row],[sentiment score]] &lt; -0.5, "Negative", "Neutral"))</f>
        <v>Negative</v>
      </c>
    </row>
    <row r="3609" spans="1:15" x14ac:dyDescent="0.3">
      <c r="A3609" s="1">
        <v>40592</v>
      </c>
      <c r="B3609" s="2">
        <v>23.33</v>
      </c>
      <c r="C3609" s="2">
        <v>23.49</v>
      </c>
      <c r="D3609" s="2">
        <v>22.96</v>
      </c>
      <c r="E3609" s="2">
        <v>23.18</v>
      </c>
      <c r="F3609" s="2">
        <v>2370700</v>
      </c>
      <c r="G3609" s="27" t="str">
        <f>TEXT(StockData[[#This Row],[Date]],"dddd")</f>
        <v>Friday</v>
      </c>
      <c r="H3609" s="27" t="str">
        <f>TEXT(StockData[[#This Row],[Date]],"mmm yyyy")</f>
        <v>Feb 2011</v>
      </c>
      <c r="I3609" s="2">
        <f>StockData[[#This Row],[high]] - StockData[[#This Row],[low]]</f>
        <v>0.52999999999999758</v>
      </c>
      <c r="J3609" s="27" t="str">
        <f>IF(StockData[[#This Row],[high]]=_xlfn.MAXIFS(StockData[high],StockData[Date],"&lt;="&amp;StockData[[#This Row],[Date]]),"New High","Repeat")</f>
        <v>Repeat</v>
      </c>
      <c r="K3609" s="27" t="str">
        <f>IF(StockData[[#This Row],[Spread]]&lt;5,"Low",IF(StockData[[#This Row],[Spread]]&lt;=15,"Medium","High"))</f>
        <v>Low</v>
      </c>
      <c r="L3609" s="27" t="str">
        <f>IF(StockData[[#This Row],[Spread]] &gt; AVERAGE(StockData[Spread]) * 1.2, "High", IF(StockData[[#This Row],[Spread]] &lt; AVERAGE(StockData[Spread]) * 0.8, "Low", "Medium"))</f>
        <v>Low</v>
      </c>
      <c r="M3609" s="13">
        <f>(StockData[[#This Row],[close]] - StockData[[#This Row],[open]] )/ StockData[[#This Row],[open]]</f>
        <v>-6.4294899271323874E-3</v>
      </c>
      <c r="N3609" s="27">
        <f>IF(StockData[[#This Row],[change%]] &gt; 0.02, 0.9, IF(StockData[[#This Row],[change%]] &lt; -0.02, -0.9, 0))</f>
        <v>0</v>
      </c>
      <c r="O3609" s="27" t="str">
        <f>IF(StockData[[#This Row],[sentiment score]] &gt; 0.5, "Positive", IF(StockData[[#This Row],[sentiment score]] &lt; -0.5, "Negative", "Neutral"))</f>
        <v>Neutral</v>
      </c>
    </row>
    <row r="3610" spans="1:15" x14ac:dyDescent="0.3">
      <c r="A3610" s="1">
        <v>40591</v>
      </c>
      <c r="B3610" s="2">
        <v>24.63</v>
      </c>
      <c r="C3610" s="2">
        <v>25.49</v>
      </c>
      <c r="D3610" s="2">
        <v>23.55</v>
      </c>
      <c r="E3610" s="2">
        <v>23.6</v>
      </c>
      <c r="F3610" s="2">
        <v>2618400</v>
      </c>
      <c r="G3610" s="27" t="str">
        <f>TEXT(StockData[[#This Row],[Date]],"dddd")</f>
        <v>Thursday</v>
      </c>
      <c r="H3610" s="27" t="str">
        <f>TEXT(StockData[[#This Row],[Date]],"mmm yyyy")</f>
        <v>Feb 2011</v>
      </c>
      <c r="I3610" s="2">
        <f>StockData[[#This Row],[high]] - StockData[[#This Row],[low]]</f>
        <v>1.9399999999999977</v>
      </c>
      <c r="J3610" s="27" t="str">
        <f>IF(StockData[[#This Row],[high]]=_xlfn.MAXIFS(StockData[high],StockData[Date],"&lt;="&amp;StockData[[#This Row],[Date]]),"New High","Repeat")</f>
        <v>Repeat</v>
      </c>
      <c r="K3610" s="27" t="str">
        <f>IF(StockData[[#This Row],[Spread]]&lt;5,"Low",IF(StockData[[#This Row],[Spread]]&lt;=15,"Medium","High"))</f>
        <v>Low</v>
      </c>
      <c r="L3610" s="27" t="str">
        <f>IF(StockData[[#This Row],[Spread]] &gt; AVERAGE(StockData[Spread]) * 1.2, "High", IF(StockData[[#This Row],[Spread]] &lt; AVERAGE(StockData[Spread]) * 0.8, "Low", "Medium"))</f>
        <v>Low</v>
      </c>
      <c r="M3610" s="13">
        <f>(StockData[[#This Row],[close]] - StockData[[#This Row],[open]] )/ StockData[[#This Row],[open]]</f>
        <v>-4.1818920016240262E-2</v>
      </c>
      <c r="N3610" s="27">
        <f>IF(StockData[[#This Row],[change%]] &gt; 0.02, 0.9, IF(StockData[[#This Row],[change%]] &lt; -0.02, -0.9, 0))</f>
        <v>-0.9</v>
      </c>
      <c r="O3610" s="27" t="str">
        <f>IF(StockData[[#This Row],[sentiment score]] &gt; 0.5, "Positive", IF(StockData[[#This Row],[sentiment score]] &lt; -0.5, "Negative", "Neutral"))</f>
        <v>Negative</v>
      </c>
    </row>
    <row r="3611" spans="1:15" x14ac:dyDescent="0.3">
      <c r="A3611" s="1">
        <v>40590</v>
      </c>
      <c r="B3611" s="2">
        <v>23.1</v>
      </c>
      <c r="C3611" s="2">
        <v>24.97</v>
      </c>
      <c r="D3611" s="2">
        <v>23.0701</v>
      </c>
      <c r="E3611" s="2">
        <v>24.73</v>
      </c>
      <c r="F3611" s="2">
        <v>4115100</v>
      </c>
      <c r="G3611" s="27" t="str">
        <f>TEXT(StockData[[#This Row],[Date]],"dddd")</f>
        <v>Wednesday</v>
      </c>
      <c r="H3611" s="27" t="str">
        <f>TEXT(StockData[[#This Row],[Date]],"mmm yyyy")</f>
        <v>Feb 2011</v>
      </c>
      <c r="I3611" s="2">
        <f>StockData[[#This Row],[high]] - StockData[[#This Row],[low]]</f>
        <v>1.8998999999999988</v>
      </c>
      <c r="J3611" s="27" t="str">
        <f>IF(StockData[[#This Row],[high]]=_xlfn.MAXIFS(StockData[high],StockData[Date],"&lt;="&amp;StockData[[#This Row],[Date]]),"New High","Repeat")</f>
        <v>Repeat</v>
      </c>
      <c r="K3611" s="27" t="str">
        <f>IF(StockData[[#This Row],[Spread]]&lt;5,"Low",IF(StockData[[#This Row],[Spread]]&lt;=15,"Medium","High"))</f>
        <v>Low</v>
      </c>
      <c r="L3611" s="27" t="str">
        <f>IF(StockData[[#This Row],[Spread]] &gt; AVERAGE(StockData[Spread]) * 1.2, "High", IF(StockData[[#This Row],[Spread]] &lt; AVERAGE(StockData[Spread]) * 0.8, "Low", "Medium"))</f>
        <v>Low</v>
      </c>
      <c r="M3611" s="13">
        <f>(StockData[[#This Row],[close]] - StockData[[#This Row],[open]] )/ StockData[[#This Row],[open]]</f>
        <v>7.0562770562770522E-2</v>
      </c>
      <c r="N3611" s="27">
        <f>IF(StockData[[#This Row],[change%]] &gt; 0.02, 0.9, IF(StockData[[#This Row],[change%]] &lt; -0.02, -0.9, 0))</f>
        <v>0.9</v>
      </c>
      <c r="O3611" s="27" t="str">
        <f>IF(StockData[[#This Row],[sentiment score]] &gt; 0.5, "Positive", IF(StockData[[#This Row],[sentiment score]] &lt; -0.5, "Negative", "Neutral"))</f>
        <v>Positive</v>
      </c>
    </row>
    <row r="3612" spans="1:15" x14ac:dyDescent="0.3">
      <c r="A3612" s="1">
        <v>40589</v>
      </c>
      <c r="B3612" s="2">
        <v>23.01</v>
      </c>
      <c r="C3612" s="2">
        <v>23.17</v>
      </c>
      <c r="D3612" s="2">
        <v>22.56</v>
      </c>
      <c r="E3612" s="2">
        <v>22.84</v>
      </c>
      <c r="F3612" s="2">
        <v>953700</v>
      </c>
      <c r="G3612" s="27" t="str">
        <f>TEXT(StockData[[#This Row],[Date]],"dddd")</f>
        <v>Tuesday</v>
      </c>
      <c r="H3612" s="27" t="str">
        <f>TEXT(StockData[[#This Row],[Date]],"mmm yyyy")</f>
        <v>Feb 2011</v>
      </c>
      <c r="I3612" s="2">
        <f>StockData[[#This Row],[high]] - StockData[[#This Row],[low]]</f>
        <v>0.61000000000000298</v>
      </c>
      <c r="J3612" s="27" t="str">
        <f>IF(StockData[[#This Row],[high]]=_xlfn.MAXIFS(StockData[high],StockData[Date],"&lt;="&amp;StockData[[#This Row],[Date]]),"New High","Repeat")</f>
        <v>Repeat</v>
      </c>
      <c r="K3612" s="27" t="str">
        <f>IF(StockData[[#This Row],[Spread]]&lt;5,"Low",IF(StockData[[#This Row],[Spread]]&lt;=15,"Medium","High"))</f>
        <v>Low</v>
      </c>
      <c r="L3612" s="27" t="str">
        <f>IF(StockData[[#This Row],[Spread]] &gt; AVERAGE(StockData[Spread]) * 1.2, "High", IF(StockData[[#This Row],[Spread]] &lt; AVERAGE(StockData[Spread]) * 0.8, "Low", "Medium"))</f>
        <v>Low</v>
      </c>
      <c r="M3612" s="13">
        <f>(StockData[[#This Row],[close]] - StockData[[#This Row],[open]] )/ StockData[[#This Row],[open]]</f>
        <v>-7.3880921338549191E-3</v>
      </c>
      <c r="N3612" s="27">
        <f>IF(StockData[[#This Row],[change%]] &gt; 0.02, 0.9, IF(StockData[[#This Row],[change%]] &lt; -0.02, -0.9, 0))</f>
        <v>0</v>
      </c>
      <c r="O3612" s="27" t="str">
        <f>IF(StockData[[#This Row],[sentiment score]] &gt; 0.5, "Positive", IF(StockData[[#This Row],[sentiment score]] &lt; -0.5, "Negative", "Neutral"))</f>
        <v>Neutral</v>
      </c>
    </row>
    <row r="3613" spans="1:15" x14ac:dyDescent="0.3">
      <c r="A3613" s="1">
        <v>40588</v>
      </c>
      <c r="B3613" s="2">
        <v>23.64</v>
      </c>
      <c r="C3613" s="2">
        <v>24.14</v>
      </c>
      <c r="D3613" s="2">
        <v>23.05</v>
      </c>
      <c r="E3613" s="2">
        <v>23.08</v>
      </c>
      <c r="F3613" s="2">
        <v>1283100</v>
      </c>
      <c r="G3613" s="27" t="str">
        <f>TEXT(StockData[[#This Row],[Date]],"dddd")</f>
        <v>Monday</v>
      </c>
      <c r="H3613" s="27" t="str">
        <f>TEXT(StockData[[#This Row],[Date]],"mmm yyyy")</f>
        <v>Feb 2011</v>
      </c>
      <c r="I3613" s="2">
        <f>StockData[[#This Row],[high]] - StockData[[#This Row],[low]]</f>
        <v>1.0899999999999999</v>
      </c>
      <c r="J3613" s="27" t="str">
        <f>IF(StockData[[#This Row],[high]]=_xlfn.MAXIFS(StockData[high],StockData[Date],"&lt;="&amp;StockData[[#This Row],[Date]]),"New High","Repeat")</f>
        <v>Repeat</v>
      </c>
      <c r="K3613" s="27" t="str">
        <f>IF(StockData[[#This Row],[Spread]]&lt;5,"Low",IF(StockData[[#This Row],[Spread]]&lt;=15,"Medium","High"))</f>
        <v>Low</v>
      </c>
      <c r="L3613" s="27" t="str">
        <f>IF(StockData[[#This Row],[Spread]] &gt; AVERAGE(StockData[Spread]) * 1.2, "High", IF(StockData[[#This Row],[Spread]] &lt; AVERAGE(StockData[Spread]) * 0.8, "Low", "Medium"))</f>
        <v>Low</v>
      </c>
      <c r="M3613" s="13">
        <f>(StockData[[#This Row],[close]] - StockData[[#This Row],[open]] )/ StockData[[#This Row],[open]]</f>
        <v>-2.3688663282572006E-2</v>
      </c>
      <c r="N3613" s="27">
        <f>IF(StockData[[#This Row],[change%]] &gt; 0.02, 0.9, IF(StockData[[#This Row],[change%]] &lt; -0.02, -0.9, 0))</f>
        <v>-0.9</v>
      </c>
      <c r="O3613" s="27" t="str">
        <f>IF(StockData[[#This Row],[sentiment score]] &gt; 0.5, "Positive", IF(StockData[[#This Row],[sentiment score]] &lt; -0.5, "Negative", "Neutral"))</f>
        <v>Negative</v>
      </c>
    </row>
    <row r="3614" spans="1:15" x14ac:dyDescent="0.3">
      <c r="A3614" s="1">
        <v>40585</v>
      </c>
      <c r="B3614" s="2">
        <v>23.25</v>
      </c>
      <c r="C3614" s="2">
        <v>23.75</v>
      </c>
      <c r="D3614" s="2">
        <v>22.94</v>
      </c>
      <c r="E3614" s="2">
        <v>23.25</v>
      </c>
      <c r="F3614" s="2">
        <v>634500</v>
      </c>
      <c r="G3614" s="27" t="str">
        <f>TEXT(StockData[[#This Row],[Date]],"dddd")</f>
        <v>Friday</v>
      </c>
      <c r="H3614" s="27" t="str">
        <f>TEXT(StockData[[#This Row],[Date]],"mmm yyyy")</f>
        <v>Feb 2011</v>
      </c>
      <c r="I3614" s="2">
        <f>StockData[[#This Row],[high]] - StockData[[#This Row],[low]]</f>
        <v>0.80999999999999872</v>
      </c>
      <c r="J3614" s="27" t="str">
        <f>IF(StockData[[#This Row],[high]]=_xlfn.MAXIFS(StockData[high],StockData[Date],"&lt;="&amp;StockData[[#This Row],[Date]]),"New High","Repeat")</f>
        <v>Repeat</v>
      </c>
      <c r="K3614" s="27" t="str">
        <f>IF(StockData[[#This Row],[Spread]]&lt;5,"Low",IF(StockData[[#This Row],[Spread]]&lt;=15,"Medium","High"))</f>
        <v>Low</v>
      </c>
      <c r="L3614" s="27" t="str">
        <f>IF(StockData[[#This Row],[Spread]] &gt; AVERAGE(StockData[Spread]) * 1.2, "High", IF(StockData[[#This Row],[Spread]] &lt; AVERAGE(StockData[Spread]) * 0.8, "Low", "Medium"))</f>
        <v>Low</v>
      </c>
      <c r="M3614" s="13">
        <f>(StockData[[#This Row],[close]] - StockData[[#This Row],[open]] )/ StockData[[#This Row],[open]]</f>
        <v>0</v>
      </c>
      <c r="N3614" s="27">
        <f>IF(StockData[[#This Row],[change%]] &gt; 0.02, 0.9, IF(StockData[[#This Row],[change%]] &lt; -0.02, -0.9, 0))</f>
        <v>0</v>
      </c>
      <c r="O3614" s="27" t="str">
        <f>IF(StockData[[#This Row],[sentiment score]] &gt; 0.5, "Positive", IF(StockData[[#This Row],[sentiment score]] &lt; -0.5, "Negative", "Neutral"))</f>
        <v>Neutral</v>
      </c>
    </row>
    <row r="3615" spans="1:15" x14ac:dyDescent="0.3">
      <c r="A3615" s="1">
        <v>40584</v>
      </c>
      <c r="B3615" s="2">
        <v>23.26</v>
      </c>
      <c r="C3615" s="2">
        <v>23.64</v>
      </c>
      <c r="D3615" s="2">
        <v>22.81</v>
      </c>
      <c r="E3615" s="2">
        <v>23.215</v>
      </c>
      <c r="F3615" s="2">
        <v>836100</v>
      </c>
      <c r="G3615" s="27" t="str">
        <f>TEXT(StockData[[#This Row],[Date]],"dddd")</f>
        <v>Thursday</v>
      </c>
      <c r="H3615" s="27" t="str">
        <f>TEXT(StockData[[#This Row],[Date]],"mmm yyyy")</f>
        <v>Feb 2011</v>
      </c>
      <c r="I3615" s="2">
        <f>StockData[[#This Row],[high]] - StockData[[#This Row],[low]]</f>
        <v>0.83000000000000185</v>
      </c>
      <c r="J3615" s="27" t="str">
        <f>IF(StockData[[#This Row],[high]]=_xlfn.MAXIFS(StockData[high],StockData[Date],"&lt;="&amp;StockData[[#This Row],[Date]]),"New High","Repeat")</f>
        <v>Repeat</v>
      </c>
      <c r="K3615" s="27" t="str">
        <f>IF(StockData[[#This Row],[Spread]]&lt;5,"Low",IF(StockData[[#This Row],[Spread]]&lt;=15,"Medium","High"))</f>
        <v>Low</v>
      </c>
      <c r="L3615" s="27" t="str">
        <f>IF(StockData[[#This Row],[Spread]] &gt; AVERAGE(StockData[Spread]) * 1.2, "High", IF(StockData[[#This Row],[Spread]] &lt; AVERAGE(StockData[Spread]) * 0.8, "Low", "Medium"))</f>
        <v>Low</v>
      </c>
      <c r="M3615" s="13">
        <f>(StockData[[#This Row],[close]] - StockData[[#This Row],[open]] )/ StockData[[#This Row],[open]]</f>
        <v>-1.9346517626827903E-3</v>
      </c>
      <c r="N3615" s="27">
        <f>IF(StockData[[#This Row],[change%]] &gt; 0.02, 0.9, IF(StockData[[#This Row],[change%]] &lt; -0.02, -0.9, 0))</f>
        <v>0</v>
      </c>
      <c r="O3615" s="27" t="str">
        <f>IF(StockData[[#This Row],[sentiment score]] &gt; 0.5, "Positive", IF(StockData[[#This Row],[sentiment score]] &lt; -0.5, "Negative", "Neutral"))</f>
        <v>Neutral</v>
      </c>
    </row>
    <row r="3616" spans="1:15" x14ac:dyDescent="0.3">
      <c r="A3616" s="1">
        <v>40583</v>
      </c>
      <c r="B3616" s="2">
        <v>24.13</v>
      </c>
      <c r="C3616" s="2">
        <v>24.18</v>
      </c>
      <c r="D3616" s="2">
        <v>22.79</v>
      </c>
      <c r="E3616" s="2">
        <v>23.21</v>
      </c>
      <c r="F3616" s="2">
        <v>2635600</v>
      </c>
      <c r="G3616" s="27" t="str">
        <f>TEXT(StockData[[#This Row],[Date]],"dddd")</f>
        <v>Wednesday</v>
      </c>
      <c r="H3616" s="27" t="str">
        <f>TEXT(StockData[[#This Row],[Date]],"mmm yyyy")</f>
        <v>Feb 2011</v>
      </c>
      <c r="I3616" s="2">
        <f>StockData[[#This Row],[high]] - StockData[[#This Row],[low]]</f>
        <v>1.3900000000000006</v>
      </c>
      <c r="J3616" s="27" t="str">
        <f>IF(StockData[[#This Row],[high]]=_xlfn.MAXIFS(StockData[high],StockData[Date],"&lt;="&amp;StockData[[#This Row],[Date]]),"New High","Repeat")</f>
        <v>Repeat</v>
      </c>
      <c r="K3616" s="27" t="str">
        <f>IF(StockData[[#This Row],[Spread]]&lt;5,"Low",IF(StockData[[#This Row],[Spread]]&lt;=15,"Medium","High"))</f>
        <v>Low</v>
      </c>
      <c r="L3616" s="27" t="str">
        <f>IF(StockData[[#This Row],[Spread]] &gt; AVERAGE(StockData[Spread]) * 1.2, "High", IF(StockData[[#This Row],[Spread]] &lt; AVERAGE(StockData[Spread]) * 0.8, "Low", "Medium"))</f>
        <v>Low</v>
      </c>
      <c r="M3616" s="13">
        <f>(StockData[[#This Row],[close]] - StockData[[#This Row],[open]] )/ StockData[[#This Row],[open]]</f>
        <v>-3.8126813095731377E-2</v>
      </c>
      <c r="N3616" s="27">
        <f>IF(StockData[[#This Row],[change%]] &gt; 0.02, 0.9, IF(StockData[[#This Row],[change%]] &lt; -0.02, -0.9, 0))</f>
        <v>-0.9</v>
      </c>
      <c r="O3616" s="27" t="str">
        <f>IF(StockData[[#This Row],[sentiment score]] &gt; 0.5, "Positive", IF(StockData[[#This Row],[sentiment score]] &lt; -0.5, "Negative", "Neutral"))</f>
        <v>Negative</v>
      </c>
    </row>
    <row r="3617" spans="1:15" x14ac:dyDescent="0.3">
      <c r="A3617" s="1">
        <v>40582</v>
      </c>
      <c r="B3617" s="2">
        <v>23.78</v>
      </c>
      <c r="C3617" s="2">
        <v>25.25</v>
      </c>
      <c r="D3617" s="2">
        <v>23</v>
      </c>
      <c r="E3617" s="2">
        <v>24.49</v>
      </c>
      <c r="F3617" s="2">
        <v>3504900</v>
      </c>
      <c r="G3617" s="27" t="str">
        <f>TEXT(StockData[[#This Row],[Date]],"dddd")</f>
        <v>Tuesday</v>
      </c>
      <c r="H3617" s="27" t="str">
        <f>TEXT(StockData[[#This Row],[Date]],"mmm yyyy")</f>
        <v>Feb 2011</v>
      </c>
      <c r="I3617" s="2">
        <f>StockData[[#This Row],[high]] - StockData[[#This Row],[low]]</f>
        <v>2.25</v>
      </c>
      <c r="J3617" s="27" t="str">
        <f>IF(StockData[[#This Row],[high]]=_xlfn.MAXIFS(StockData[high],StockData[Date],"&lt;="&amp;StockData[[#This Row],[Date]]),"New High","Repeat")</f>
        <v>Repeat</v>
      </c>
      <c r="K3617" s="27" t="str">
        <f>IF(StockData[[#This Row],[Spread]]&lt;5,"Low",IF(StockData[[#This Row],[Spread]]&lt;=15,"Medium","High"))</f>
        <v>Low</v>
      </c>
      <c r="L3617" s="27" t="str">
        <f>IF(StockData[[#This Row],[Spread]] &gt; AVERAGE(StockData[Spread]) * 1.2, "High", IF(StockData[[#This Row],[Spread]] &lt; AVERAGE(StockData[Spread]) * 0.8, "Low", "Medium"))</f>
        <v>Low</v>
      </c>
      <c r="M3617" s="13">
        <f>(StockData[[#This Row],[close]] - StockData[[#This Row],[open]] )/ StockData[[#This Row],[open]]</f>
        <v>2.9857022708158001E-2</v>
      </c>
      <c r="N3617" s="27">
        <f>IF(StockData[[#This Row],[change%]] &gt; 0.02, 0.9, IF(StockData[[#This Row],[change%]] &lt; -0.02, -0.9, 0))</f>
        <v>0.9</v>
      </c>
      <c r="O3617" s="27" t="str">
        <f>IF(StockData[[#This Row],[sentiment score]] &gt; 0.5, "Positive", IF(StockData[[#This Row],[sentiment score]] &lt; -0.5, "Negative", "Neutral"))</f>
        <v>Positive</v>
      </c>
    </row>
    <row r="3618" spans="1:15" x14ac:dyDescent="0.3">
      <c r="A3618" s="1">
        <v>40581</v>
      </c>
      <c r="B3618" s="2">
        <v>23.26</v>
      </c>
      <c r="C3618" s="2">
        <v>23.26</v>
      </c>
      <c r="D3618" s="2">
        <v>22.88</v>
      </c>
      <c r="E3618" s="2">
        <v>23.07</v>
      </c>
      <c r="F3618" s="2">
        <v>895100</v>
      </c>
      <c r="G3618" s="27" t="str">
        <f>TEXT(StockData[[#This Row],[Date]],"dddd")</f>
        <v>Monday</v>
      </c>
      <c r="H3618" s="27" t="str">
        <f>TEXT(StockData[[#This Row],[Date]],"mmm yyyy")</f>
        <v>Feb 2011</v>
      </c>
      <c r="I3618" s="2">
        <f>StockData[[#This Row],[high]] - StockData[[#This Row],[low]]</f>
        <v>0.38000000000000256</v>
      </c>
      <c r="J3618" s="27" t="str">
        <f>IF(StockData[[#This Row],[high]]=_xlfn.MAXIFS(StockData[high],StockData[Date],"&lt;="&amp;StockData[[#This Row],[Date]]),"New High","Repeat")</f>
        <v>Repeat</v>
      </c>
      <c r="K3618" s="27" t="str">
        <f>IF(StockData[[#This Row],[Spread]]&lt;5,"Low",IF(StockData[[#This Row],[Spread]]&lt;=15,"Medium","High"))</f>
        <v>Low</v>
      </c>
      <c r="L3618" s="27" t="str">
        <f>IF(StockData[[#This Row],[Spread]] &gt; AVERAGE(StockData[Spread]) * 1.2, "High", IF(StockData[[#This Row],[Spread]] &lt; AVERAGE(StockData[Spread]) * 0.8, "Low", "Medium"))</f>
        <v>Low</v>
      </c>
      <c r="M3618" s="13">
        <f>(StockData[[#This Row],[close]] - StockData[[#This Row],[open]] )/ StockData[[#This Row],[open]]</f>
        <v>-8.168529664660416E-3</v>
      </c>
      <c r="N3618" s="27">
        <f>IF(StockData[[#This Row],[change%]] &gt; 0.02, 0.9, IF(StockData[[#This Row],[change%]] &lt; -0.02, -0.9, 0))</f>
        <v>0</v>
      </c>
      <c r="O3618" s="27" t="str">
        <f>IF(StockData[[#This Row],[sentiment score]] &gt; 0.5, "Positive", IF(StockData[[#This Row],[sentiment score]] &lt; -0.5, "Negative", "Neutral"))</f>
        <v>Neutral</v>
      </c>
    </row>
    <row r="3619" spans="1:15" x14ac:dyDescent="0.3">
      <c r="A3619" s="1">
        <v>40578</v>
      </c>
      <c r="B3619" s="2">
        <v>23.44</v>
      </c>
      <c r="C3619" s="2">
        <v>23.67</v>
      </c>
      <c r="D3619" s="2">
        <v>23.22</v>
      </c>
      <c r="E3619" s="2">
        <v>23.46</v>
      </c>
      <c r="F3619" s="2">
        <v>544000</v>
      </c>
      <c r="G3619" s="27" t="str">
        <f>TEXT(StockData[[#This Row],[Date]],"dddd")</f>
        <v>Friday</v>
      </c>
      <c r="H3619" s="27" t="str">
        <f>TEXT(StockData[[#This Row],[Date]],"mmm yyyy")</f>
        <v>Feb 2011</v>
      </c>
      <c r="I3619" s="2">
        <f>StockData[[#This Row],[high]] - StockData[[#This Row],[low]]</f>
        <v>0.45000000000000284</v>
      </c>
      <c r="J3619" s="27" t="str">
        <f>IF(StockData[[#This Row],[high]]=_xlfn.MAXIFS(StockData[high],StockData[Date],"&lt;="&amp;StockData[[#This Row],[Date]]),"New High","Repeat")</f>
        <v>Repeat</v>
      </c>
      <c r="K3619" s="27" t="str">
        <f>IF(StockData[[#This Row],[Spread]]&lt;5,"Low",IF(StockData[[#This Row],[Spread]]&lt;=15,"Medium","High"))</f>
        <v>Low</v>
      </c>
      <c r="L3619" s="27" t="str">
        <f>IF(StockData[[#This Row],[Spread]] &gt; AVERAGE(StockData[Spread]) * 1.2, "High", IF(StockData[[#This Row],[Spread]] &lt; AVERAGE(StockData[Spread]) * 0.8, "Low", "Medium"))</f>
        <v>Low</v>
      </c>
      <c r="M3619" s="13">
        <f>(StockData[[#This Row],[close]] - StockData[[#This Row],[open]] )/ StockData[[#This Row],[open]]</f>
        <v>8.5324232081909442E-4</v>
      </c>
      <c r="N3619" s="27">
        <f>IF(StockData[[#This Row],[change%]] &gt; 0.02, 0.9, IF(StockData[[#This Row],[change%]] &lt; -0.02, -0.9, 0))</f>
        <v>0</v>
      </c>
      <c r="O3619" s="27" t="str">
        <f>IF(StockData[[#This Row],[sentiment score]] &gt; 0.5, "Positive", IF(StockData[[#This Row],[sentiment score]] &lt; -0.5, "Negative", "Neutral"))</f>
        <v>Neutral</v>
      </c>
    </row>
    <row r="3620" spans="1:15" x14ac:dyDescent="0.3">
      <c r="A3620" s="1">
        <v>40577</v>
      </c>
      <c r="B3620" s="2">
        <v>23.82</v>
      </c>
      <c r="C3620" s="2">
        <v>23.9</v>
      </c>
      <c r="D3620" s="2">
        <v>23.15</v>
      </c>
      <c r="E3620" s="2">
        <v>23.63</v>
      </c>
      <c r="F3620" s="2">
        <v>512000</v>
      </c>
      <c r="G3620" s="27" t="str">
        <f>TEXT(StockData[[#This Row],[Date]],"dddd")</f>
        <v>Thursday</v>
      </c>
      <c r="H3620" s="27" t="str">
        <f>TEXT(StockData[[#This Row],[Date]],"mmm yyyy")</f>
        <v>Feb 2011</v>
      </c>
      <c r="I3620" s="2">
        <f>StockData[[#This Row],[high]] - StockData[[#This Row],[low]]</f>
        <v>0.75</v>
      </c>
      <c r="J3620" s="27" t="str">
        <f>IF(StockData[[#This Row],[high]]=_xlfn.MAXIFS(StockData[high],StockData[Date],"&lt;="&amp;StockData[[#This Row],[Date]]),"New High","Repeat")</f>
        <v>Repeat</v>
      </c>
      <c r="K3620" s="27" t="str">
        <f>IF(StockData[[#This Row],[Spread]]&lt;5,"Low",IF(StockData[[#This Row],[Spread]]&lt;=15,"Medium","High"))</f>
        <v>Low</v>
      </c>
      <c r="L3620" s="27" t="str">
        <f>IF(StockData[[#This Row],[Spread]] &gt; AVERAGE(StockData[Spread]) * 1.2, "High", IF(StockData[[#This Row],[Spread]] &lt; AVERAGE(StockData[Spread]) * 0.8, "Low", "Medium"))</f>
        <v>Low</v>
      </c>
      <c r="M3620" s="13">
        <f>(StockData[[#This Row],[close]] - StockData[[#This Row],[open]] )/ StockData[[#This Row],[open]]</f>
        <v>-7.9764903442485838E-3</v>
      </c>
      <c r="N3620" s="27">
        <f>IF(StockData[[#This Row],[change%]] &gt; 0.02, 0.9, IF(StockData[[#This Row],[change%]] &lt; -0.02, -0.9, 0))</f>
        <v>0</v>
      </c>
      <c r="O3620" s="27" t="str">
        <f>IF(StockData[[#This Row],[sentiment score]] &gt; 0.5, "Positive", IF(StockData[[#This Row],[sentiment score]] &lt; -0.5, "Negative", "Neutral"))</f>
        <v>Neutral</v>
      </c>
    </row>
    <row r="3621" spans="1:15" x14ac:dyDescent="0.3">
      <c r="A3621" s="1">
        <v>40576</v>
      </c>
      <c r="B3621" s="2">
        <v>24.16</v>
      </c>
      <c r="C3621" s="2">
        <v>24.18</v>
      </c>
      <c r="D3621" s="2">
        <v>23.669</v>
      </c>
      <c r="E3621" s="2">
        <v>23.94</v>
      </c>
      <c r="F3621" s="2">
        <v>569500</v>
      </c>
      <c r="G3621" s="27" t="str">
        <f>TEXT(StockData[[#This Row],[Date]],"dddd")</f>
        <v>Wednesday</v>
      </c>
      <c r="H3621" s="27" t="str">
        <f>TEXT(StockData[[#This Row],[Date]],"mmm yyyy")</f>
        <v>Feb 2011</v>
      </c>
      <c r="I3621" s="2">
        <f>StockData[[#This Row],[high]] - StockData[[#This Row],[low]]</f>
        <v>0.51099999999999923</v>
      </c>
      <c r="J3621" s="27" t="str">
        <f>IF(StockData[[#This Row],[high]]=_xlfn.MAXIFS(StockData[high],StockData[Date],"&lt;="&amp;StockData[[#This Row],[Date]]),"New High","Repeat")</f>
        <v>Repeat</v>
      </c>
      <c r="K3621" s="27" t="str">
        <f>IF(StockData[[#This Row],[Spread]]&lt;5,"Low",IF(StockData[[#This Row],[Spread]]&lt;=15,"Medium","High"))</f>
        <v>Low</v>
      </c>
      <c r="L3621" s="27" t="str">
        <f>IF(StockData[[#This Row],[Spread]] &gt; AVERAGE(StockData[Spread]) * 1.2, "High", IF(StockData[[#This Row],[Spread]] &lt; AVERAGE(StockData[Spread]) * 0.8, "Low", "Medium"))</f>
        <v>Low</v>
      </c>
      <c r="M3621" s="13">
        <f>(StockData[[#This Row],[close]] - StockData[[#This Row],[open]] )/ StockData[[#This Row],[open]]</f>
        <v>-9.1059602649006151E-3</v>
      </c>
      <c r="N3621" s="27">
        <f>IF(StockData[[#This Row],[change%]] &gt; 0.02, 0.9, IF(StockData[[#This Row],[change%]] &lt; -0.02, -0.9, 0))</f>
        <v>0</v>
      </c>
      <c r="O3621" s="27" t="str">
        <f>IF(StockData[[#This Row],[sentiment score]] &gt; 0.5, "Positive", IF(StockData[[#This Row],[sentiment score]] &lt; -0.5, "Negative", "Neutral"))</f>
        <v>Neutral</v>
      </c>
    </row>
    <row r="3622" spans="1:15" x14ac:dyDescent="0.3">
      <c r="A3622" s="1">
        <v>40575</v>
      </c>
      <c r="B3622" s="2">
        <v>24.31</v>
      </c>
      <c r="C3622" s="2">
        <v>24.73</v>
      </c>
      <c r="D3622" s="2">
        <v>23.54</v>
      </c>
      <c r="E3622" s="2">
        <v>23.91</v>
      </c>
      <c r="F3622" s="2">
        <v>707800</v>
      </c>
      <c r="G3622" s="27" t="str">
        <f>TEXT(StockData[[#This Row],[Date]],"dddd")</f>
        <v>Tuesday</v>
      </c>
      <c r="H3622" s="27" t="str">
        <f>TEXT(StockData[[#This Row],[Date]],"mmm yyyy")</f>
        <v>Feb 2011</v>
      </c>
      <c r="I3622" s="2">
        <f>StockData[[#This Row],[high]] - StockData[[#This Row],[low]]</f>
        <v>1.1900000000000013</v>
      </c>
      <c r="J3622" s="27" t="str">
        <f>IF(StockData[[#This Row],[high]]=_xlfn.MAXIFS(StockData[high],StockData[Date],"&lt;="&amp;StockData[[#This Row],[Date]]),"New High","Repeat")</f>
        <v>Repeat</v>
      </c>
      <c r="K3622" s="27" t="str">
        <f>IF(StockData[[#This Row],[Spread]]&lt;5,"Low",IF(StockData[[#This Row],[Spread]]&lt;=15,"Medium","High"))</f>
        <v>Low</v>
      </c>
      <c r="L3622" s="27" t="str">
        <f>IF(StockData[[#This Row],[Spread]] &gt; AVERAGE(StockData[Spread]) * 1.2, "High", IF(StockData[[#This Row],[Spread]] &lt; AVERAGE(StockData[Spread]) * 0.8, "Low", "Medium"))</f>
        <v>Low</v>
      </c>
      <c r="M3622" s="13">
        <f>(StockData[[#This Row],[close]] - StockData[[#This Row],[open]] )/ StockData[[#This Row],[open]]</f>
        <v>-1.6454134101192869E-2</v>
      </c>
      <c r="N3622" s="27">
        <f>IF(StockData[[#This Row],[change%]] &gt; 0.02, 0.9, IF(StockData[[#This Row],[change%]] &lt; -0.02, -0.9, 0))</f>
        <v>0</v>
      </c>
      <c r="O3622" s="27" t="str">
        <f>IF(StockData[[#This Row],[sentiment score]] &gt; 0.5, "Positive", IF(StockData[[#This Row],[sentiment score]] &lt; -0.5, "Negative", "Neutral"))</f>
        <v>Neutral</v>
      </c>
    </row>
    <row r="3623" spans="1:15" x14ac:dyDescent="0.3">
      <c r="A3623" s="1">
        <v>40574</v>
      </c>
      <c r="B3623" s="2">
        <v>24.05</v>
      </c>
      <c r="C3623" s="2">
        <v>24.12</v>
      </c>
      <c r="D3623" s="2">
        <v>23.5</v>
      </c>
      <c r="E3623" s="2">
        <v>24.1</v>
      </c>
      <c r="F3623" s="2">
        <v>830300</v>
      </c>
      <c r="G3623" s="27" t="str">
        <f>TEXT(StockData[[#This Row],[Date]],"dddd")</f>
        <v>Monday</v>
      </c>
      <c r="H3623" s="27" t="str">
        <f>TEXT(StockData[[#This Row],[Date]],"mmm yyyy")</f>
        <v>Jan 2011</v>
      </c>
      <c r="I3623" s="2">
        <f>StockData[[#This Row],[high]] - StockData[[#This Row],[low]]</f>
        <v>0.62000000000000099</v>
      </c>
      <c r="J3623" s="27" t="str">
        <f>IF(StockData[[#This Row],[high]]=_xlfn.MAXIFS(StockData[high],StockData[Date],"&lt;="&amp;StockData[[#This Row],[Date]]),"New High","Repeat")</f>
        <v>Repeat</v>
      </c>
      <c r="K3623" s="27" t="str">
        <f>IF(StockData[[#This Row],[Spread]]&lt;5,"Low",IF(StockData[[#This Row],[Spread]]&lt;=15,"Medium","High"))</f>
        <v>Low</v>
      </c>
      <c r="L3623" s="27" t="str">
        <f>IF(StockData[[#This Row],[Spread]] &gt; AVERAGE(StockData[Spread]) * 1.2, "High", IF(StockData[[#This Row],[Spread]] &lt; AVERAGE(StockData[Spread]) * 0.8, "Low", "Medium"))</f>
        <v>Low</v>
      </c>
      <c r="M3623" s="13">
        <f>(StockData[[#This Row],[close]] - StockData[[#This Row],[open]] )/ StockData[[#This Row],[open]]</f>
        <v>2.0790020790021086E-3</v>
      </c>
      <c r="N3623" s="27">
        <f>IF(StockData[[#This Row],[change%]] &gt; 0.02, 0.9, IF(StockData[[#This Row],[change%]] &lt; -0.02, -0.9, 0))</f>
        <v>0</v>
      </c>
      <c r="O3623" s="27" t="str">
        <f>IF(StockData[[#This Row],[sentiment score]] &gt; 0.5, "Positive", IF(StockData[[#This Row],[sentiment score]] &lt; -0.5, "Negative", "Neutral"))</f>
        <v>Neutral</v>
      </c>
    </row>
    <row r="3624" spans="1:15" x14ac:dyDescent="0.3">
      <c r="A3624" s="1">
        <v>40571</v>
      </c>
      <c r="B3624" s="2">
        <v>24.88</v>
      </c>
      <c r="C3624" s="2">
        <v>24.88</v>
      </c>
      <c r="D3624" s="2">
        <v>23.75</v>
      </c>
      <c r="E3624" s="2">
        <v>24.01</v>
      </c>
      <c r="F3624" s="2">
        <v>1048400</v>
      </c>
      <c r="G3624" s="27" t="str">
        <f>TEXT(StockData[[#This Row],[Date]],"dddd")</f>
        <v>Friday</v>
      </c>
      <c r="H3624" s="27" t="str">
        <f>TEXT(StockData[[#This Row],[Date]],"mmm yyyy")</f>
        <v>Jan 2011</v>
      </c>
      <c r="I3624" s="2">
        <f>StockData[[#This Row],[high]] - StockData[[#This Row],[low]]</f>
        <v>1.129999999999999</v>
      </c>
      <c r="J3624" s="27" t="str">
        <f>IF(StockData[[#This Row],[high]]=_xlfn.MAXIFS(StockData[high],StockData[Date],"&lt;="&amp;StockData[[#This Row],[Date]]),"New High","Repeat")</f>
        <v>Repeat</v>
      </c>
      <c r="K3624" s="27" t="str">
        <f>IF(StockData[[#This Row],[Spread]]&lt;5,"Low",IF(StockData[[#This Row],[Spread]]&lt;=15,"Medium","High"))</f>
        <v>Low</v>
      </c>
      <c r="L3624" s="27" t="str">
        <f>IF(StockData[[#This Row],[Spread]] &gt; AVERAGE(StockData[Spread]) * 1.2, "High", IF(StockData[[#This Row],[Spread]] &lt; AVERAGE(StockData[Spread]) * 0.8, "Low", "Medium"))</f>
        <v>Low</v>
      </c>
      <c r="M3624" s="13">
        <f>(StockData[[#This Row],[close]] - StockData[[#This Row],[open]] )/ StockData[[#This Row],[open]]</f>
        <v>-3.4967845659163888E-2</v>
      </c>
      <c r="N3624" s="27">
        <f>IF(StockData[[#This Row],[change%]] &gt; 0.02, 0.9, IF(StockData[[#This Row],[change%]] &lt; -0.02, -0.9, 0))</f>
        <v>-0.9</v>
      </c>
      <c r="O3624" s="27" t="str">
        <f>IF(StockData[[#This Row],[sentiment score]] &gt; 0.5, "Positive", IF(StockData[[#This Row],[sentiment score]] &lt; -0.5, "Negative", "Neutral"))</f>
        <v>Negative</v>
      </c>
    </row>
    <row r="3625" spans="1:15" x14ac:dyDescent="0.3">
      <c r="A3625" s="1">
        <v>40570</v>
      </c>
      <c r="B3625" s="2">
        <v>24.74</v>
      </c>
      <c r="C3625" s="2">
        <v>25.08</v>
      </c>
      <c r="D3625" s="2">
        <v>24.53</v>
      </c>
      <c r="E3625" s="2">
        <v>24.92</v>
      </c>
      <c r="F3625" s="2">
        <v>895700</v>
      </c>
      <c r="G3625" s="27" t="str">
        <f>TEXT(StockData[[#This Row],[Date]],"dddd")</f>
        <v>Thursday</v>
      </c>
      <c r="H3625" s="27" t="str">
        <f>TEXT(StockData[[#This Row],[Date]],"mmm yyyy")</f>
        <v>Jan 2011</v>
      </c>
      <c r="I3625" s="2">
        <f>StockData[[#This Row],[high]] - StockData[[#This Row],[low]]</f>
        <v>0.54999999999999716</v>
      </c>
      <c r="J3625" s="27" t="str">
        <f>IF(StockData[[#This Row],[high]]=_xlfn.MAXIFS(StockData[high],StockData[Date],"&lt;="&amp;StockData[[#This Row],[Date]]),"New High","Repeat")</f>
        <v>Repeat</v>
      </c>
      <c r="K3625" s="27" t="str">
        <f>IF(StockData[[#This Row],[Spread]]&lt;5,"Low",IF(StockData[[#This Row],[Spread]]&lt;=15,"Medium","High"))</f>
        <v>Low</v>
      </c>
      <c r="L3625" s="27" t="str">
        <f>IF(StockData[[#This Row],[Spread]] &gt; AVERAGE(StockData[Spread]) * 1.2, "High", IF(StockData[[#This Row],[Spread]] &lt; AVERAGE(StockData[Spread]) * 0.8, "Low", "Medium"))</f>
        <v>Low</v>
      </c>
      <c r="M3625" s="13">
        <f>(StockData[[#This Row],[close]] - StockData[[#This Row],[open]] )/ StockData[[#This Row],[open]]</f>
        <v>7.2756669361359449E-3</v>
      </c>
      <c r="N3625" s="27">
        <f>IF(StockData[[#This Row],[change%]] &gt; 0.02, 0.9, IF(StockData[[#This Row],[change%]] &lt; -0.02, -0.9, 0))</f>
        <v>0</v>
      </c>
      <c r="O3625" s="27" t="str">
        <f>IF(StockData[[#This Row],[sentiment score]] &gt; 0.5, "Positive", IF(StockData[[#This Row],[sentiment score]] &lt; -0.5, "Negative", "Neutral"))</f>
        <v>Neutral</v>
      </c>
    </row>
    <row r="3626" spans="1:15" x14ac:dyDescent="0.3">
      <c r="A3626" s="1">
        <v>40569</v>
      </c>
      <c r="B3626" s="2">
        <v>24.71</v>
      </c>
      <c r="C3626" s="2">
        <v>24.88</v>
      </c>
      <c r="D3626" s="2">
        <v>24.1</v>
      </c>
      <c r="E3626" s="2">
        <v>24.75</v>
      </c>
      <c r="F3626" s="2">
        <v>1079900</v>
      </c>
      <c r="G3626" s="27" t="str">
        <f>TEXT(StockData[[#This Row],[Date]],"dddd")</f>
        <v>Wednesday</v>
      </c>
      <c r="H3626" s="27" t="str">
        <f>TEXT(StockData[[#This Row],[Date]],"mmm yyyy")</f>
        <v>Jan 2011</v>
      </c>
      <c r="I3626" s="2">
        <f>StockData[[#This Row],[high]] - StockData[[#This Row],[low]]</f>
        <v>0.77999999999999758</v>
      </c>
      <c r="J3626" s="27" t="str">
        <f>IF(StockData[[#This Row],[high]]=_xlfn.MAXIFS(StockData[high],StockData[Date],"&lt;="&amp;StockData[[#This Row],[Date]]),"New High","Repeat")</f>
        <v>Repeat</v>
      </c>
      <c r="K3626" s="27" t="str">
        <f>IF(StockData[[#This Row],[Spread]]&lt;5,"Low",IF(StockData[[#This Row],[Spread]]&lt;=15,"Medium","High"))</f>
        <v>Low</v>
      </c>
      <c r="L3626" s="27" t="str">
        <f>IF(StockData[[#This Row],[Spread]] &gt; AVERAGE(StockData[Spread]) * 1.2, "High", IF(StockData[[#This Row],[Spread]] &lt; AVERAGE(StockData[Spread]) * 0.8, "Low", "Medium"))</f>
        <v>Low</v>
      </c>
      <c r="M3626" s="13">
        <f>(StockData[[#This Row],[close]] - StockData[[#This Row],[open]] )/ StockData[[#This Row],[open]]</f>
        <v>1.6187778227437939E-3</v>
      </c>
      <c r="N3626" s="27">
        <f>IF(StockData[[#This Row],[change%]] &gt; 0.02, 0.9, IF(StockData[[#This Row],[change%]] &lt; -0.02, -0.9, 0))</f>
        <v>0</v>
      </c>
      <c r="O3626" s="27" t="str">
        <f>IF(StockData[[#This Row],[sentiment score]] &gt; 0.5, "Positive", IF(StockData[[#This Row],[sentiment score]] &lt; -0.5, "Negative", "Neutral"))</f>
        <v>Neutral</v>
      </c>
    </row>
    <row r="3627" spans="1:15" x14ac:dyDescent="0.3">
      <c r="A3627" s="1">
        <v>40568</v>
      </c>
      <c r="B3627" s="2">
        <v>24.65</v>
      </c>
      <c r="C3627" s="2">
        <v>24.89</v>
      </c>
      <c r="D3627" s="2">
        <v>24.02</v>
      </c>
      <c r="E3627" s="2">
        <v>24.68</v>
      </c>
      <c r="F3627" s="2">
        <v>1271500</v>
      </c>
      <c r="G3627" s="27" t="str">
        <f>TEXT(StockData[[#This Row],[Date]],"dddd")</f>
        <v>Tuesday</v>
      </c>
      <c r="H3627" s="27" t="str">
        <f>TEXT(StockData[[#This Row],[Date]],"mmm yyyy")</f>
        <v>Jan 2011</v>
      </c>
      <c r="I3627" s="2">
        <f>StockData[[#This Row],[high]] - StockData[[#This Row],[low]]</f>
        <v>0.87000000000000099</v>
      </c>
      <c r="J3627" s="27" t="str">
        <f>IF(StockData[[#This Row],[high]]=_xlfn.MAXIFS(StockData[high],StockData[Date],"&lt;="&amp;StockData[[#This Row],[Date]]),"New High","Repeat")</f>
        <v>Repeat</v>
      </c>
      <c r="K3627" s="27" t="str">
        <f>IF(StockData[[#This Row],[Spread]]&lt;5,"Low",IF(StockData[[#This Row],[Spread]]&lt;=15,"Medium","High"))</f>
        <v>Low</v>
      </c>
      <c r="L3627" s="27" t="str">
        <f>IF(StockData[[#This Row],[Spread]] &gt; AVERAGE(StockData[Spread]) * 1.2, "High", IF(StockData[[#This Row],[Spread]] &lt; AVERAGE(StockData[Spread]) * 0.8, "Low", "Medium"))</f>
        <v>Low</v>
      </c>
      <c r="M3627" s="13">
        <f>(StockData[[#This Row],[close]] - StockData[[#This Row],[open]] )/ StockData[[#This Row],[open]]</f>
        <v>1.2170385395537987E-3</v>
      </c>
      <c r="N3627" s="27">
        <f>IF(StockData[[#This Row],[change%]] &gt; 0.02, 0.9, IF(StockData[[#This Row],[change%]] &lt; -0.02, -0.9, 0))</f>
        <v>0</v>
      </c>
      <c r="O3627" s="27" t="str">
        <f>IF(StockData[[#This Row],[sentiment score]] &gt; 0.5, "Positive", IF(StockData[[#This Row],[sentiment score]] &lt; -0.5, "Negative", "Neutral"))</f>
        <v>Neutral</v>
      </c>
    </row>
    <row r="3628" spans="1:15" x14ac:dyDescent="0.3">
      <c r="A3628" s="1">
        <v>40567</v>
      </c>
      <c r="B3628" s="2">
        <v>23.53</v>
      </c>
      <c r="C3628" s="2">
        <v>24.81</v>
      </c>
      <c r="D3628" s="2">
        <v>23.23</v>
      </c>
      <c r="E3628" s="2">
        <v>24.49</v>
      </c>
      <c r="F3628" s="2">
        <v>1645100</v>
      </c>
      <c r="G3628" s="27" t="str">
        <f>TEXT(StockData[[#This Row],[Date]],"dddd")</f>
        <v>Monday</v>
      </c>
      <c r="H3628" s="27" t="str">
        <f>TEXT(StockData[[#This Row],[Date]],"mmm yyyy")</f>
        <v>Jan 2011</v>
      </c>
      <c r="I3628" s="2">
        <f>StockData[[#This Row],[high]] - StockData[[#This Row],[low]]</f>
        <v>1.5799999999999983</v>
      </c>
      <c r="J3628" s="27" t="str">
        <f>IF(StockData[[#This Row],[high]]=_xlfn.MAXIFS(StockData[high],StockData[Date],"&lt;="&amp;StockData[[#This Row],[Date]]),"New High","Repeat")</f>
        <v>Repeat</v>
      </c>
      <c r="K3628" s="27" t="str">
        <f>IF(StockData[[#This Row],[Spread]]&lt;5,"Low",IF(StockData[[#This Row],[Spread]]&lt;=15,"Medium","High"))</f>
        <v>Low</v>
      </c>
      <c r="L3628" s="27" t="str">
        <f>IF(StockData[[#This Row],[Spread]] &gt; AVERAGE(StockData[Spread]) * 1.2, "High", IF(StockData[[#This Row],[Spread]] &lt; AVERAGE(StockData[Spread]) * 0.8, "Low", "Medium"))</f>
        <v>Low</v>
      </c>
      <c r="M3628" s="13">
        <f>(StockData[[#This Row],[close]] - StockData[[#This Row],[open]] )/ StockData[[#This Row],[open]]</f>
        <v>4.0798980025499247E-2</v>
      </c>
      <c r="N3628" s="27">
        <f>IF(StockData[[#This Row],[change%]] &gt; 0.02, 0.9, IF(StockData[[#This Row],[change%]] &lt; -0.02, -0.9, 0))</f>
        <v>0.9</v>
      </c>
      <c r="O3628" s="27" t="str">
        <f>IF(StockData[[#This Row],[sentiment score]] &gt; 0.5, "Positive", IF(StockData[[#This Row],[sentiment score]] &lt; -0.5, "Negative", "Neutral"))</f>
        <v>Positive</v>
      </c>
    </row>
    <row r="3629" spans="1:15" x14ac:dyDescent="0.3">
      <c r="A3629" s="1">
        <v>40564</v>
      </c>
      <c r="B3629" s="2">
        <v>23.12</v>
      </c>
      <c r="C3629" s="2">
        <v>23.59</v>
      </c>
      <c r="D3629" s="2">
        <v>22.71</v>
      </c>
      <c r="E3629" s="2">
        <v>23.04</v>
      </c>
      <c r="F3629" s="2">
        <v>1217000</v>
      </c>
      <c r="G3629" s="27" t="str">
        <f>TEXT(StockData[[#This Row],[Date]],"dddd")</f>
        <v>Friday</v>
      </c>
      <c r="H3629" s="27" t="str">
        <f>TEXT(StockData[[#This Row],[Date]],"mmm yyyy")</f>
        <v>Jan 2011</v>
      </c>
      <c r="I3629" s="2">
        <f>StockData[[#This Row],[high]] - StockData[[#This Row],[low]]</f>
        <v>0.87999999999999901</v>
      </c>
      <c r="J3629" s="27" t="str">
        <f>IF(StockData[[#This Row],[high]]=_xlfn.MAXIFS(StockData[high],StockData[Date],"&lt;="&amp;StockData[[#This Row],[Date]]),"New High","Repeat")</f>
        <v>Repeat</v>
      </c>
      <c r="K3629" s="27" t="str">
        <f>IF(StockData[[#This Row],[Spread]]&lt;5,"Low",IF(StockData[[#This Row],[Spread]]&lt;=15,"Medium","High"))</f>
        <v>Low</v>
      </c>
      <c r="L3629" s="27" t="str">
        <f>IF(StockData[[#This Row],[Spread]] &gt; AVERAGE(StockData[Spread]) * 1.2, "High", IF(StockData[[#This Row],[Spread]] &lt; AVERAGE(StockData[Spread]) * 0.8, "Low", "Medium"))</f>
        <v>Low</v>
      </c>
      <c r="M3629" s="13">
        <f>(StockData[[#This Row],[close]] - StockData[[#This Row],[open]] )/ StockData[[#This Row],[open]]</f>
        <v>-3.4602076124568273E-3</v>
      </c>
      <c r="N3629" s="27">
        <f>IF(StockData[[#This Row],[change%]] &gt; 0.02, 0.9, IF(StockData[[#This Row],[change%]] &lt; -0.02, -0.9, 0))</f>
        <v>0</v>
      </c>
      <c r="O3629" s="27" t="str">
        <f>IF(StockData[[#This Row],[sentiment score]] &gt; 0.5, "Positive", IF(StockData[[#This Row],[sentiment score]] &lt; -0.5, "Negative", "Neutral"))</f>
        <v>Neutral</v>
      </c>
    </row>
    <row r="3630" spans="1:15" x14ac:dyDescent="0.3">
      <c r="A3630" s="1">
        <v>40563</v>
      </c>
      <c r="B3630" s="2">
        <v>24.03</v>
      </c>
      <c r="C3630" s="2">
        <v>24.45</v>
      </c>
      <c r="D3630" s="2">
        <v>22.37</v>
      </c>
      <c r="E3630" s="2">
        <v>22.62</v>
      </c>
      <c r="F3630" s="2">
        <v>2279900</v>
      </c>
      <c r="G3630" s="27" t="str">
        <f>TEXT(StockData[[#This Row],[Date]],"dddd")</f>
        <v>Thursday</v>
      </c>
      <c r="H3630" s="27" t="str">
        <f>TEXT(StockData[[#This Row],[Date]],"mmm yyyy")</f>
        <v>Jan 2011</v>
      </c>
      <c r="I3630" s="2">
        <f>StockData[[#This Row],[high]] - StockData[[#This Row],[low]]</f>
        <v>2.0799999999999983</v>
      </c>
      <c r="J3630" s="27" t="str">
        <f>IF(StockData[[#This Row],[high]]=_xlfn.MAXIFS(StockData[high],StockData[Date],"&lt;="&amp;StockData[[#This Row],[Date]]),"New High","Repeat")</f>
        <v>Repeat</v>
      </c>
      <c r="K3630" s="27" t="str">
        <f>IF(StockData[[#This Row],[Spread]]&lt;5,"Low",IF(StockData[[#This Row],[Spread]]&lt;=15,"Medium","High"))</f>
        <v>Low</v>
      </c>
      <c r="L3630" s="27" t="str">
        <f>IF(StockData[[#This Row],[Spread]] &gt; AVERAGE(StockData[Spread]) * 1.2, "High", IF(StockData[[#This Row],[Spread]] &lt; AVERAGE(StockData[Spread]) * 0.8, "Low", "Medium"))</f>
        <v>Low</v>
      </c>
      <c r="M3630" s="13">
        <f>(StockData[[#This Row],[close]] - StockData[[#This Row],[open]] )/ StockData[[#This Row],[open]]</f>
        <v>-5.8676654182272164E-2</v>
      </c>
      <c r="N3630" s="27">
        <f>IF(StockData[[#This Row],[change%]] &gt; 0.02, 0.9, IF(StockData[[#This Row],[change%]] &lt; -0.02, -0.9, 0))</f>
        <v>-0.9</v>
      </c>
      <c r="O3630" s="27" t="str">
        <f>IF(StockData[[#This Row],[sentiment score]] &gt; 0.5, "Positive", IF(StockData[[#This Row],[sentiment score]] &lt; -0.5, "Negative", "Neutral"))</f>
        <v>Negative</v>
      </c>
    </row>
    <row r="3631" spans="1:15" x14ac:dyDescent="0.3">
      <c r="A3631" s="1">
        <v>40562</v>
      </c>
      <c r="B3631" s="2">
        <v>25.27</v>
      </c>
      <c r="C3631" s="2">
        <v>25.47</v>
      </c>
      <c r="D3631" s="2">
        <v>23.75</v>
      </c>
      <c r="E3631" s="2">
        <v>24.03</v>
      </c>
      <c r="F3631" s="2">
        <v>2371500</v>
      </c>
      <c r="G3631" s="27" t="str">
        <f>TEXT(StockData[[#This Row],[Date]],"dddd")</f>
        <v>Wednesday</v>
      </c>
      <c r="H3631" s="27" t="str">
        <f>TEXT(StockData[[#This Row],[Date]],"mmm yyyy")</f>
        <v>Jan 2011</v>
      </c>
      <c r="I3631" s="2">
        <f>StockData[[#This Row],[high]] - StockData[[#This Row],[low]]</f>
        <v>1.7199999999999989</v>
      </c>
      <c r="J3631" s="27" t="str">
        <f>IF(StockData[[#This Row],[high]]=_xlfn.MAXIFS(StockData[high],StockData[Date],"&lt;="&amp;StockData[[#This Row],[Date]]),"New High","Repeat")</f>
        <v>Repeat</v>
      </c>
      <c r="K3631" s="27" t="str">
        <f>IF(StockData[[#This Row],[Spread]]&lt;5,"Low",IF(StockData[[#This Row],[Spread]]&lt;=15,"Medium","High"))</f>
        <v>Low</v>
      </c>
      <c r="L3631" s="27" t="str">
        <f>IF(StockData[[#This Row],[Spread]] &gt; AVERAGE(StockData[Spread]) * 1.2, "High", IF(StockData[[#This Row],[Spread]] &lt; AVERAGE(StockData[Spread]) * 0.8, "Low", "Medium"))</f>
        <v>Low</v>
      </c>
      <c r="M3631" s="13">
        <f>(StockData[[#This Row],[close]] - StockData[[#This Row],[open]] )/ StockData[[#This Row],[open]]</f>
        <v>-4.9070043529877261E-2</v>
      </c>
      <c r="N3631" s="27">
        <f>IF(StockData[[#This Row],[change%]] &gt; 0.02, 0.9, IF(StockData[[#This Row],[change%]] &lt; -0.02, -0.9, 0))</f>
        <v>-0.9</v>
      </c>
      <c r="O3631" s="27" t="str">
        <f>IF(StockData[[#This Row],[sentiment score]] &gt; 0.5, "Positive", IF(StockData[[#This Row],[sentiment score]] &lt; -0.5, "Negative", "Neutral"))</f>
        <v>Negative</v>
      </c>
    </row>
    <row r="3632" spans="1:15" x14ac:dyDescent="0.3">
      <c r="A3632" s="1">
        <v>40561</v>
      </c>
      <c r="B3632" s="2">
        <v>25.48</v>
      </c>
      <c r="C3632" s="2">
        <v>25.64</v>
      </c>
      <c r="D3632" s="2">
        <v>24.75</v>
      </c>
      <c r="E3632" s="2">
        <v>25.64</v>
      </c>
      <c r="F3632" s="2">
        <v>1621700</v>
      </c>
      <c r="G3632" s="27" t="str">
        <f>TEXT(StockData[[#This Row],[Date]],"dddd")</f>
        <v>Tuesday</v>
      </c>
      <c r="H3632" s="27" t="str">
        <f>TEXT(StockData[[#This Row],[Date]],"mmm yyyy")</f>
        <v>Jan 2011</v>
      </c>
      <c r="I3632" s="2">
        <f>StockData[[#This Row],[high]] - StockData[[#This Row],[low]]</f>
        <v>0.89000000000000057</v>
      </c>
      <c r="J3632" s="27" t="str">
        <f>IF(StockData[[#This Row],[high]]=_xlfn.MAXIFS(StockData[high],StockData[Date],"&lt;="&amp;StockData[[#This Row],[Date]]),"New High","Repeat")</f>
        <v>Repeat</v>
      </c>
      <c r="K3632" s="27" t="str">
        <f>IF(StockData[[#This Row],[Spread]]&lt;5,"Low",IF(StockData[[#This Row],[Spread]]&lt;=15,"Medium","High"))</f>
        <v>Low</v>
      </c>
      <c r="L3632" s="27" t="str">
        <f>IF(StockData[[#This Row],[Spread]] &gt; AVERAGE(StockData[Spread]) * 1.2, "High", IF(StockData[[#This Row],[Spread]] &lt; AVERAGE(StockData[Spread]) * 0.8, "Low", "Medium"))</f>
        <v>Low</v>
      </c>
      <c r="M3632" s="13">
        <f>(StockData[[#This Row],[close]] - StockData[[#This Row],[open]] )/ StockData[[#This Row],[open]]</f>
        <v>6.2794348508634279E-3</v>
      </c>
      <c r="N3632" s="27">
        <f>IF(StockData[[#This Row],[change%]] &gt; 0.02, 0.9, IF(StockData[[#This Row],[change%]] &lt; -0.02, -0.9, 0))</f>
        <v>0</v>
      </c>
      <c r="O3632" s="27" t="str">
        <f>IF(StockData[[#This Row],[sentiment score]] &gt; 0.5, "Positive", IF(StockData[[#This Row],[sentiment score]] &lt; -0.5, "Negative", "Neutral"))</f>
        <v>Neutral</v>
      </c>
    </row>
    <row r="3633" spans="1:15" x14ac:dyDescent="0.3">
      <c r="A3633" s="1">
        <v>40557</v>
      </c>
      <c r="B3633" s="2">
        <v>26.15</v>
      </c>
      <c r="C3633" s="2">
        <v>26.58</v>
      </c>
      <c r="D3633" s="2">
        <v>25.61</v>
      </c>
      <c r="E3633" s="2">
        <v>25.75</v>
      </c>
      <c r="F3633" s="2">
        <v>1192000</v>
      </c>
      <c r="G3633" s="27" t="str">
        <f>TEXT(StockData[[#This Row],[Date]],"dddd")</f>
        <v>Friday</v>
      </c>
      <c r="H3633" s="27" t="str">
        <f>TEXT(StockData[[#This Row],[Date]],"mmm yyyy")</f>
        <v>Jan 2011</v>
      </c>
      <c r="I3633" s="2">
        <f>StockData[[#This Row],[high]] - StockData[[#This Row],[low]]</f>
        <v>0.96999999999999886</v>
      </c>
      <c r="J3633" s="27" t="str">
        <f>IF(StockData[[#This Row],[high]]=_xlfn.MAXIFS(StockData[high],StockData[Date],"&lt;="&amp;StockData[[#This Row],[Date]]),"New High","Repeat")</f>
        <v>Repeat</v>
      </c>
      <c r="K3633" s="27" t="str">
        <f>IF(StockData[[#This Row],[Spread]]&lt;5,"Low",IF(StockData[[#This Row],[Spread]]&lt;=15,"Medium","High"))</f>
        <v>Low</v>
      </c>
      <c r="L3633" s="27" t="str">
        <f>IF(StockData[[#This Row],[Spread]] &gt; AVERAGE(StockData[Spread]) * 1.2, "High", IF(StockData[[#This Row],[Spread]] &lt; AVERAGE(StockData[Spread]) * 0.8, "Low", "Medium"))</f>
        <v>Low</v>
      </c>
      <c r="M3633" s="13">
        <f>(StockData[[#This Row],[close]] - StockData[[#This Row],[open]] )/ StockData[[#This Row],[open]]</f>
        <v>-1.5296367112810653E-2</v>
      </c>
      <c r="N3633" s="27">
        <f>IF(StockData[[#This Row],[change%]] &gt; 0.02, 0.9, IF(StockData[[#This Row],[change%]] &lt; -0.02, -0.9, 0))</f>
        <v>0</v>
      </c>
      <c r="O3633" s="27" t="str">
        <f>IF(StockData[[#This Row],[sentiment score]] &gt; 0.5, "Positive", IF(StockData[[#This Row],[sentiment score]] &lt; -0.5, "Negative", "Neutral"))</f>
        <v>Neutral</v>
      </c>
    </row>
    <row r="3634" spans="1:15" x14ac:dyDescent="0.3">
      <c r="A3634" s="1">
        <v>40556</v>
      </c>
      <c r="B3634" s="2">
        <v>26.96</v>
      </c>
      <c r="C3634" s="2">
        <v>26.97</v>
      </c>
      <c r="D3634" s="2">
        <v>26.16</v>
      </c>
      <c r="E3634" s="2">
        <v>26.22</v>
      </c>
      <c r="F3634" s="2">
        <v>723600</v>
      </c>
      <c r="G3634" s="27" t="str">
        <f>TEXT(StockData[[#This Row],[Date]],"dddd")</f>
        <v>Thursday</v>
      </c>
      <c r="H3634" s="27" t="str">
        <f>TEXT(StockData[[#This Row],[Date]],"mmm yyyy")</f>
        <v>Jan 2011</v>
      </c>
      <c r="I3634" s="2">
        <f>StockData[[#This Row],[high]] - StockData[[#This Row],[low]]</f>
        <v>0.80999999999999872</v>
      </c>
      <c r="J3634" s="27" t="str">
        <f>IF(StockData[[#This Row],[high]]=_xlfn.MAXIFS(StockData[high],StockData[Date],"&lt;="&amp;StockData[[#This Row],[Date]]),"New High","Repeat")</f>
        <v>Repeat</v>
      </c>
      <c r="K3634" s="27" t="str">
        <f>IF(StockData[[#This Row],[Spread]]&lt;5,"Low",IF(StockData[[#This Row],[Spread]]&lt;=15,"Medium","High"))</f>
        <v>Low</v>
      </c>
      <c r="L3634" s="27" t="str">
        <f>IF(StockData[[#This Row],[Spread]] &gt; AVERAGE(StockData[Spread]) * 1.2, "High", IF(StockData[[#This Row],[Spread]] &lt; AVERAGE(StockData[Spread]) * 0.8, "Low", "Medium"))</f>
        <v>Low</v>
      </c>
      <c r="M3634" s="13">
        <f>(StockData[[#This Row],[close]] - StockData[[#This Row],[open]] )/ StockData[[#This Row],[open]]</f>
        <v>-2.7448071216617284E-2</v>
      </c>
      <c r="N3634" s="27">
        <f>IF(StockData[[#This Row],[change%]] &gt; 0.02, 0.9, IF(StockData[[#This Row],[change%]] &lt; -0.02, -0.9, 0))</f>
        <v>-0.9</v>
      </c>
      <c r="O3634" s="27" t="str">
        <f>IF(StockData[[#This Row],[sentiment score]] &gt; 0.5, "Positive", IF(StockData[[#This Row],[sentiment score]] &lt; -0.5, "Negative", "Neutral"))</f>
        <v>Negative</v>
      </c>
    </row>
    <row r="3635" spans="1:15" x14ac:dyDescent="0.3">
      <c r="A3635" s="1">
        <v>40555</v>
      </c>
      <c r="B3635" s="2">
        <v>27.01</v>
      </c>
      <c r="C3635" s="2">
        <v>27.399000000000001</v>
      </c>
      <c r="D3635" s="2">
        <v>26.52</v>
      </c>
      <c r="E3635" s="2">
        <v>26.96</v>
      </c>
      <c r="F3635" s="2">
        <v>964400</v>
      </c>
      <c r="G3635" s="27" t="str">
        <f>TEXT(StockData[[#This Row],[Date]],"dddd")</f>
        <v>Wednesday</v>
      </c>
      <c r="H3635" s="27" t="str">
        <f>TEXT(StockData[[#This Row],[Date]],"mmm yyyy")</f>
        <v>Jan 2011</v>
      </c>
      <c r="I3635" s="2">
        <f>StockData[[#This Row],[high]] - StockData[[#This Row],[low]]</f>
        <v>0.87900000000000134</v>
      </c>
      <c r="J3635" s="27" t="str">
        <f>IF(StockData[[#This Row],[high]]=_xlfn.MAXIFS(StockData[high],StockData[Date],"&lt;="&amp;StockData[[#This Row],[Date]]),"New High","Repeat")</f>
        <v>Repeat</v>
      </c>
      <c r="K3635" s="27" t="str">
        <f>IF(StockData[[#This Row],[Spread]]&lt;5,"Low",IF(StockData[[#This Row],[Spread]]&lt;=15,"Medium","High"))</f>
        <v>Low</v>
      </c>
      <c r="L3635" s="27" t="str">
        <f>IF(StockData[[#This Row],[Spread]] &gt; AVERAGE(StockData[Spread]) * 1.2, "High", IF(StockData[[#This Row],[Spread]] &lt; AVERAGE(StockData[Spread]) * 0.8, "Low", "Medium"))</f>
        <v>Low</v>
      </c>
      <c r="M3635" s="13">
        <f>(StockData[[#This Row],[close]] - StockData[[#This Row],[open]] )/ StockData[[#This Row],[open]]</f>
        <v>-1.8511662347279047E-3</v>
      </c>
      <c r="N3635" s="27">
        <f>IF(StockData[[#This Row],[change%]] &gt; 0.02, 0.9, IF(StockData[[#This Row],[change%]] &lt; -0.02, -0.9, 0))</f>
        <v>0</v>
      </c>
      <c r="O3635" s="27" t="str">
        <f>IF(StockData[[#This Row],[sentiment score]] &gt; 0.5, "Positive", IF(StockData[[#This Row],[sentiment score]] &lt; -0.5, "Negative", "Neutral"))</f>
        <v>Neutral</v>
      </c>
    </row>
    <row r="3636" spans="1:15" x14ac:dyDescent="0.3">
      <c r="A3636" s="1">
        <v>40554</v>
      </c>
      <c r="B3636" s="2">
        <v>28.59</v>
      </c>
      <c r="C3636" s="2">
        <v>28.71</v>
      </c>
      <c r="D3636" s="2">
        <v>26.92</v>
      </c>
      <c r="E3636" s="2">
        <v>26.96</v>
      </c>
      <c r="F3636" s="2">
        <v>1710200</v>
      </c>
      <c r="G3636" s="27" t="str">
        <f>TEXT(StockData[[#This Row],[Date]],"dddd")</f>
        <v>Tuesday</v>
      </c>
      <c r="H3636" s="27" t="str">
        <f>TEXT(StockData[[#This Row],[Date]],"mmm yyyy")</f>
        <v>Jan 2011</v>
      </c>
      <c r="I3636" s="2">
        <f>StockData[[#This Row],[high]] - StockData[[#This Row],[low]]</f>
        <v>1.7899999999999991</v>
      </c>
      <c r="J3636" s="27" t="str">
        <f>IF(StockData[[#This Row],[high]]=_xlfn.MAXIFS(StockData[high],StockData[Date],"&lt;="&amp;StockData[[#This Row],[Date]]),"New High","Repeat")</f>
        <v>Repeat</v>
      </c>
      <c r="K3636" s="27" t="str">
        <f>IF(StockData[[#This Row],[Spread]]&lt;5,"Low",IF(StockData[[#This Row],[Spread]]&lt;=15,"Medium","High"))</f>
        <v>Low</v>
      </c>
      <c r="L3636" s="27" t="str">
        <f>IF(StockData[[#This Row],[Spread]] &gt; AVERAGE(StockData[Spread]) * 1.2, "High", IF(StockData[[#This Row],[Spread]] &lt; AVERAGE(StockData[Spread]) * 0.8, "Low", "Medium"))</f>
        <v>Low</v>
      </c>
      <c r="M3636" s="13">
        <f>(StockData[[#This Row],[close]] - StockData[[#This Row],[open]] )/ StockData[[#This Row],[open]]</f>
        <v>-5.7012941587967783E-2</v>
      </c>
      <c r="N3636" s="27">
        <f>IF(StockData[[#This Row],[change%]] &gt; 0.02, 0.9, IF(StockData[[#This Row],[change%]] &lt; -0.02, -0.9, 0))</f>
        <v>-0.9</v>
      </c>
      <c r="O3636" s="27" t="str">
        <f>IF(StockData[[#This Row],[sentiment score]] &gt; 0.5, "Positive", IF(StockData[[#This Row],[sentiment score]] &lt; -0.5, "Negative", "Neutral"))</f>
        <v>Negative</v>
      </c>
    </row>
    <row r="3637" spans="1:15" x14ac:dyDescent="0.3">
      <c r="A3637" s="1">
        <v>40553</v>
      </c>
      <c r="B3637" s="2">
        <v>28.17</v>
      </c>
      <c r="C3637" s="2">
        <v>28.68</v>
      </c>
      <c r="D3637" s="2">
        <v>28.05</v>
      </c>
      <c r="E3637" s="2">
        <v>28.45</v>
      </c>
      <c r="F3637" s="2">
        <v>1342700</v>
      </c>
      <c r="G3637" s="27" t="str">
        <f>TEXT(StockData[[#This Row],[Date]],"dddd")</f>
        <v>Monday</v>
      </c>
      <c r="H3637" s="27" t="str">
        <f>TEXT(StockData[[#This Row],[Date]],"mmm yyyy")</f>
        <v>Jan 2011</v>
      </c>
      <c r="I3637" s="2">
        <f>StockData[[#This Row],[high]] - StockData[[#This Row],[low]]</f>
        <v>0.62999999999999901</v>
      </c>
      <c r="J3637" s="27" t="str">
        <f>IF(StockData[[#This Row],[high]]=_xlfn.MAXIFS(StockData[high],StockData[Date],"&lt;="&amp;StockData[[#This Row],[Date]]),"New High","Repeat")</f>
        <v>Repeat</v>
      </c>
      <c r="K3637" s="27" t="str">
        <f>IF(StockData[[#This Row],[Spread]]&lt;5,"Low",IF(StockData[[#This Row],[Spread]]&lt;=15,"Medium","High"))</f>
        <v>Low</v>
      </c>
      <c r="L3637" s="27" t="str">
        <f>IF(StockData[[#This Row],[Spread]] &gt; AVERAGE(StockData[Spread]) * 1.2, "High", IF(StockData[[#This Row],[Spread]] &lt; AVERAGE(StockData[Spread]) * 0.8, "Low", "Medium"))</f>
        <v>Low</v>
      </c>
      <c r="M3637" s="13">
        <f>(StockData[[#This Row],[close]] - StockData[[#This Row],[open]] )/ StockData[[#This Row],[open]]</f>
        <v>9.9396521121759875E-3</v>
      </c>
      <c r="N3637" s="27">
        <f>IF(StockData[[#This Row],[change%]] &gt; 0.02, 0.9, IF(StockData[[#This Row],[change%]] &lt; -0.02, -0.9, 0))</f>
        <v>0</v>
      </c>
      <c r="O3637" s="27" t="str">
        <f>IF(StockData[[#This Row],[sentiment score]] &gt; 0.5, "Positive", IF(StockData[[#This Row],[sentiment score]] &lt; -0.5, "Negative", "Neutral"))</f>
        <v>Neutral</v>
      </c>
    </row>
    <row r="3638" spans="1:15" x14ac:dyDescent="0.3">
      <c r="A3638" s="1">
        <v>40550</v>
      </c>
      <c r="B3638" s="2">
        <v>28</v>
      </c>
      <c r="C3638" s="2">
        <v>28.58</v>
      </c>
      <c r="D3638" s="2">
        <v>27.9</v>
      </c>
      <c r="E3638" s="2">
        <v>28.24</v>
      </c>
      <c r="F3638" s="2">
        <v>2247900</v>
      </c>
      <c r="G3638" s="27" t="str">
        <f>TEXT(StockData[[#This Row],[Date]],"dddd")</f>
        <v>Friday</v>
      </c>
      <c r="H3638" s="27" t="str">
        <f>TEXT(StockData[[#This Row],[Date]],"mmm yyyy")</f>
        <v>Jan 2011</v>
      </c>
      <c r="I3638" s="2">
        <f>StockData[[#This Row],[high]] - StockData[[#This Row],[low]]</f>
        <v>0.67999999999999972</v>
      </c>
      <c r="J3638" s="27" t="str">
        <f>IF(StockData[[#This Row],[high]]=_xlfn.MAXIFS(StockData[high],StockData[Date],"&lt;="&amp;StockData[[#This Row],[Date]]),"New High","Repeat")</f>
        <v>Repeat</v>
      </c>
      <c r="K3638" s="27" t="str">
        <f>IF(StockData[[#This Row],[Spread]]&lt;5,"Low",IF(StockData[[#This Row],[Spread]]&lt;=15,"Medium","High"))</f>
        <v>Low</v>
      </c>
      <c r="L3638" s="27" t="str">
        <f>IF(StockData[[#This Row],[Spread]] &gt; AVERAGE(StockData[Spread]) * 1.2, "High", IF(StockData[[#This Row],[Spread]] &lt; AVERAGE(StockData[Spread]) * 0.8, "Low", "Medium"))</f>
        <v>Low</v>
      </c>
      <c r="M3638" s="13">
        <f>(StockData[[#This Row],[close]] - StockData[[#This Row],[open]] )/ StockData[[#This Row],[open]]</f>
        <v>8.5714285714285163E-3</v>
      </c>
      <c r="N3638" s="27">
        <f>IF(StockData[[#This Row],[change%]] &gt; 0.02, 0.9, IF(StockData[[#This Row],[change%]] &lt; -0.02, -0.9, 0))</f>
        <v>0</v>
      </c>
      <c r="O3638" s="27" t="str">
        <f>IF(StockData[[#This Row],[sentiment score]] &gt; 0.5, "Positive", IF(StockData[[#This Row],[sentiment score]] &lt; -0.5, "Negative", "Neutral"))</f>
        <v>Neutral</v>
      </c>
    </row>
    <row r="3639" spans="1:15" x14ac:dyDescent="0.3">
      <c r="A3639" s="1">
        <v>40549</v>
      </c>
      <c r="B3639" s="2">
        <v>26.83</v>
      </c>
      <c r="C3639" s="2">
        <v>28</v>
      </c>
      <c r="D3639" s="2">
        <v>26.81</v>
      </c>
      <c r="E3639" s="2">
        <v>27.88</v>
      </c>
      <c r="F3639" s="2">
        <v>2061200</v>
      </c>
      <c r="G3639" s="27" t="str">
        <f>TEXT(StockData[[#This Row],[Date]],"dddd")</f>
        <v>Thursday</v>
      </c>
      <c r="H3639" s="27" t="str">
        <f>TEXT(StockData[[#This Row],[Date]],"mmm yyyy")</f>
        <v>Jan 2011</v>
      </c>
      <c r="I3639" s="2">
        <f>StockData[[#This Row],[high]] - StockData[[#This Row],[low]]</f>
        <v>1.1900000000000013</v>
      </c>
      <c r="J3639" s="27" t="str">
        <f>IF(StockData[[#This Row],[high]]=_xlfn.MAXIFS(StockData[high],StockData[Date],"&lt;="&amp;StockData[[#This Row],[Date]]),"New High","Repeat")</f>
        <v>Repeat</v>
      </c>
      <c r="K3639" s="27" t="str">
        <f>IF(StockData[[#This Row],[Spread]]&lt;5,"Low",IF(StockData[[#This Row],[Spread]]&lt;=15,"Medium","High"))</f>
        <v>Low</v>
      </c>
      <c r="L3639" s="27" t="str">
        <f>IF(StockData[[#This Row],[Spread]] &gt; AVERAGE(StockData[Spread]) * 1.2, "High", IF(StockData[[#This Row],[Spread]] &lt; AVERAGE(StockData[Spread]) * 0.8, "Low", "Medium"))</f>
        <v>Low</v>
      </c>
      <c r="M3639" s="13">
        <f>(StockData[[#This Row],[close]] - StockData[[#This Row],[open]] )/ StockData[[#This Row],[open]]</f>
        <v>3.913529631010066E-2</v>
      </c>
      <c r="N3639" s="27">
        <f>IF(StockData[[#This Row],[change%]] &gt; 0.02, 0.9, IF(StockData[[#This Row],[change%]] &lt; -0.02, -0.9, 0))</f>
        <v>0.9</v>
      </c>
      <c r="O3639" s="27" t="str">
        <f>IF(StockData[[#This Row],[sentiment score]] &gt; 0.5, "Positive", IF(StockData[[#This Row],[sentiment score]] &lt; -0.5, "Negative", "Neutral"))</f>
        <v>Positive</v>
      </c>
    </row>
    <row r="3640" spans="1:15" x14ac:dyDescent="0.3">
      <c r="A3640" s="1">
        <v>40548</v>
      </c>
      <c r="B3640" s="2">
        <v>26.48</v>
      </c>
      <c r="C3640" s="2">
        <v>26.9</v>
      </c>
      <c r="D3640" s="2">
        <v>26.19</v>
      </c>
      <c r="E3640" s="2">
        <v>26.83</v>
      </c>
      <c r="F3640" s="2">
        <v>1446700</v>
      </c>
      <c r="G3640" s="27" t="str">
        <f>TEXT(StockData[[#This Row],[Date]],"dddd")</f>
        <v>Wednesday</v>
      </c>
      <c r="H3640" s="27" t="str">
        <f>TEXT(StockData[[#This Row],[Date]],"mmm yyyy")</f>
        <v>Jan 2011</v>
      </c>
      <c r="I3640" s="2">
        <f>StockData[[#This Row],[high]] - StockData[[#This Row],[low]]</f>
        <v>0.7099999999999973</v>
      </c>
      <c r="J3640" s="27" t="str">
        <f>IF(StockData[[#This Row],[high]]=_xlfn.MAXIFS(StockData[high],StockData[Date],"&lt;="&amp;StockData[[#This Row],[Date]]),"New High","Repeat")</f>
        <v>Repeat</v>
      </c>
      <c r="K3640" s="27" t="str">
        <f>IF(StockData[[#This Row],[Spread]]&lt;5,"Low",IF(StockData[[#This Row],[Spread]]&lt;=15,"Medium","High"))</f>
        <v>Low</v>
      </c>
      <c r="L3640" s="27" t="str">
        <f>IF(StockData[[#This Row],[Spread]] &gt; AVERAGE(StockData[Spread]) * 1.2, "High", IF(StockData[[#This Row],[Spread]] &lt; AVERAGE(StockData[Spread]) * 0.8, "Low", "Medium"))</f>
        <v>Low</v>
      </c>
      <c r="M3640" s="13">
        <f>(StockData[[#This Row],[close]] - StockData[[#This Row],[open]] )/ StockData[[#This Row],[open]]</f>
        <v>1.3217522658610191E-2</v>
      </c>
      <c r="N3640" s="27">
        <f>IF(StockData[[#This Row],[change%]] &gt; 0.02, 0.9, IF(StockData[[#This Row],[change%]] &lt; -0.02, -0.9, 0))</f>
        <v>0</v>
      </c>
      <c r="O3640" s="27" t="str">
        <f>IF(StockData[[#This Row],[sentiment score]] &gt; 0.5, "Positive", IF(StockData[[#This Row],[sentiment score]] &lt; -0.5, "Negative", "Neutral"))</f>
        <v>Neutral</v>
      </c>
    </row>
    <row r="3641" spans="1:15" x14ac:dyDescent="0.3">
      <c r="A3641" s="1">
        <v>40547</v>
      </c>
      <c r="B3641" s="2">
        <v>26.66</v>
      </c>
      <c r="C3641" s="2">
        <v>26.95</v>
      </c>
      <c r="D3641" s="2">
        <v>26.02</v>
      </c>
      <c r="E3641" s="2">
        <v>26.67</v>
      </c>
      <c r="F3641" s="2">
        <v>1187400</v>
      </c>
      <c r="G3641" s="27" t="str">
        <f>TEXT(StockData[[#This Row],[Date]],"dddd")</f>
        <v>Tuesday</v>
      </c>
      <c r="H3641" s="27" t="str">
        <f>TEXT(StockData[[#This Row],[Date]],"mmm yyyy")</f>
        <v>Jan 2011</v>
      </c>
      <c r="I3641" s="2">
        <f>StockData[[#This Row],[high]] - StockData[[#This Row],[low]]</f>
        <v>0.92999999999999972</v>
      </c>
      <c r="J3641" s="27" t="str">
        <f>IF(StockData[[#This Row],[high]]=_xlfn.MAXIFS(StockData[high],StockData[Date],"&lt;="&amp;StockData[[#This Row],[Date]]),"New High","Repeat")</f>
        <v>Repeat</v>
      </c>
      <c r="K3641" s="27" t="str">
        <f>IF(StockData[[#This Row],[Spread]]&lt;5,"Low",IF(StockData[[#This Row],[Spread]]&lt;=15,"Medium","High"))</f>
        <v>Low</v>
      </c>
      <c r="L3641" s="27" t="str">
        <f>IF(StockData[[#This Row],[Spread]] &gt; AVERAGE(StockData[Spread]) * 1.2, "High", IF(StockData[[#This Row],[Spread]] &lt; AVERAGE(StockData[Spread]) * 0.8, "Low", "Medium"))</f>
        <v>Low</v>
      </c>
      <c r="M3641" s="13">
        <f>(StockData[[#This Row],[close]] - StockData[[#This Row],[open]] )/ StockData[[#This Row],[open]]</f>
        <v>3.7509377344341945E-4</v>
      </c>
      <c r="N3641" s="27">
        <f>IF(StockData[[#This Row],[change%]] &gt; 0.02, 0.9, IF(StockData[[#This Row],[change%]] &lt; -0.02, -0.9, 0))</f>
        <v>0</v>
      </c>
      <c r="O3641" s="27" t="str">
        <f>IF(StockData[[#This Row],[sentiment score]] &gt; 0.5, "Positive", IF(StockData[[#This Row],[sentiment score]] &lt; -0.5, "Negative", "Neutral"))</f>
        <v>Neutral</v>
      </c>
    </row>
    <row r="3642" spans="1:15" x14ac:dyDescent="0.3">
      <c r="A3642" s="1">
        <v>40546</v>
      </c>
      <c r="B3642" s="2">
        <v>26.84</v>
      </c>
      <c r="C3642" s="2">
        <v>26.9999</v>
      </c>
      <c r="D3642" s="2">
        <v>25.9</v>
      </c>
      <c r="E3642" s="2">
        <v>26.62</v>
      </c>
      <c r="F3642" s="2">
        <v>1283000</v>
      </c>
      <c r="G3642" s="27" t="str">
        <f>TEXT(StockData[[#This Row],[Date]],"dddd")</f>
        <v>Monday</v>
      </c>
      <c r="H3642" s="27" t="str">
        <f>TEXT(StockData[[#This Row],[Date]],"mmm yyyy")</f>
        <v>Jan 2011</v>
      </c>
      <c r="I3642" s="2">
        <f>StockData[[#This Row],[high]] - StockData[[#This Row],[low]]</f>
        <v>1.0999000000000017</v>
      </c>
      <c r="J3642" s="27" t="str">
        <f>IF(StockData[[#This Row],[high]]=_xlfn.MAXIFS(StockData[high],StockData[Date],"&lt;="&amp;StockData[[#This Row],[Date]]),"New High","Repeat")</f>
        <v>Repeat</v>
      </c>
      <c r="K3642" s="27" t="str">
        <f>IF(StockData[[#This Row],[Spread]]&lt;5,"Low",IF(StockData[[#This Row],[Spread]]&lt;=15,"Medium","High"))</f>
        <v>Low</v>
      </c>
      <c r="L3642" s="27" t="str">
        <f>IF(StockData[[#This Row],[Spread]] &gt; AVERAGE(StockData[Spread]) * 1.2, "High", IF(StockData[[#This Row],[Spread]] &lt; AVERAGE(StockData[Spread]) * 0.8, "Low", "Medium"))</f>
        <v>Low</v>
      </c>
      <c r="M3642" s="13">
        <f>(StockData[[#This Row],[close]] - StockData[[#This Row],[open]] )/ StockData[[#This Row],[open]]</f>
        <v>-8.1967213114753669E-3</v>
      </c>
      <c r="N3642" s="27">
        <f>IF(StockData[[#This Row],[change%]] &gt; 0.02, 0.9, IF(StockData[[#This Row],[change%]] &lt; -0.02, -0.9, 0))</f>
        <v>0</v>
      </c>
      <c r="O3642" s="27" t="str">
        <f>IF(StockData[[#This Row],[sentiment score]] &gt; 0.5, "Positive", IF(StockData[[#This Row],[sentiment score]] &lt; -0.5, "Negative", "Neutral"))</f>
        <v>Neutral</v>
      </c>
    </row>
    <row r="3643" spans="1:15" x14ac:dyDescent="0.3">
      <c r="A3643" s="1">
        <v>40543</v>
      </c>
      <c r="B3643" s="2">
        <v>26.57</v>
      </c>
      <c r="C3643" s="2">
        <v>27.25</v>
      </c>
      <c r="D3643" s="2">
        <v>26.5</v>
      </c>
      <c r="E3643" s="2">
        <v>26.63</v>
      </c>
      <c r="F3643" s="2">
        <v>1417900</v>
      </c>
      <c r="G3643" s="27" t="str">
        <f>TEXT(StockData[[#This Row],[Date]],"dddd")</f>
        <v>Friday</v>
      </c>
      <c r="H3643" s="27" t="str">
        <f>TEXT(StockData[[#This Row],[Date]],"mmm yyyy")</f>
        <v>Dec 2010</v>
      </c>
      <c r="I3643" s="2">
        <f>StockData[[#This Row],[high]] - StockData[[#This Row],[low]]</f>
        <v>0.75</v>
      </c>
      <c r="J3643" s="27" t="str">
        <f>IF(StockData[[#This Row],[high]]=_xlfn.MAXIFS(StockData[high],StockData[Date],"&lt;="&amp;StockData[[#This Row],[Date]]),"New High","Repeat")</f>
        <v>Repeat</v>
      </c>
      <c r="K3643" s="27" t="str">
        <f>IF(StockData[[#This Row],[Spread]]&lt;5,"Low",IF(StockData[[#This Row],[Spread]]&lt;=15,"Medium","High"))</f>
        <v>Low</v>
      </c>
      <c r="L3643" s="27" t="str">
        <f>IF(StockData[[#This Row],[Spread]] &gt; AVERAGE(StockData[Spread]) * 1.2, "High", IF(StockData[[#This Row],[Spread]] &lt; AVERAGE(StockData[Spread]) * 0.8, "Low", "Medium"))</f>
        <v>Low</v>
      </c>
      <c r="M3643" s="13">
        <f>(StockData[[#This Row],[close]] - StockData[[#This Row],[open]] )/ StockData[[#This Row],[open]]</f>
        <v>2.2581859239743591E-3</v>
      </c>
      <c r="N3643" s="27">
        <f>IF(StockData[[#This Row],[change%]] &gt; 0.02, 0.9, IF(StockData[[#This Row],[change%]] &lt; -0.02, -0.9, 0))</f>
        <v>0</v>
      </c>
      <c r="O3643" s="27" t="str">
        <f>IF(StockData[[#This Row],[sentiment score]] &gt; 0.5, "Positive", IF(StockData[[#This Row],[sentiment score]] &lt; -0.5, "Negative", "Neutral"))</f>
        <v>Neutral</v>
      </c>
    </row>
    <row r="3644" spans="1:15" x14ac:dyDescent="0.3">
      <c r="A3644" s="1">
        <v>40542</v>
      </c>
      <c r="B3644" s="2">
        <v>27.7</v>
      </c>
      <c r="C3644" s="2">
        <v>27.9</v>
      </c>
      <c r="D3644" s="2">
        <v>26.38</v>
      </c>
      <c r="E3644" s="2">
        <v>26.5</v>
      </c>
      <c r="F3644" s="2">
        <v>2041100</v>
      </c>
      <c r="G3644" s="27" t="str">
        <f>TEXT(StockData[[#This Row],[Date]],"dddd")</f>
        <v>Thursday</v>
      </c>
      <c r="H3644" s="27" t="str">
        <f>TEXT(StockData[[#This Row],[Date]],"mmm yyyy")</f>
        <v>Dec 2010</v>
      </c>
      <c r="I3644" s="2">
        <f>StockData[[#This Row],[high]] - StockData[[#This Row],[low]]</f>
        <v>1.5199999999999996</v>
      </c>
      <c r="J3644" s="27" t="str">
        <f>IF(StockData[[#This Row],[high]]=_xlfn.MAXIFS(StockData[high],StockData[Date],"&lt;="&amp;StockData[[#This Row],[Date]]),"New High","Repeat")</f>
        <v>Repeat</v>
      </c>
      <c r="K3644" s="27" t="str">
        <f>IF(StockData[[#This Row],[Spread]]&lt;5,"Low",IF(StockData[[#This Row],[Spread]]&lt;=15,"Medium","High"))</f>
        <v>Low</v>
      </c>
      <c r="L3644" s="27" t="str">
        <f>IF(StockData[[#This Row],[Spread]] &gt; AVERAGE(StockData[Spread]) * 1.2, "High", IF(StockData[[#This Row],[Spread]] &lt; AVERAGE(StockData[Spread]) * 0.8, "Low", "Medium"))</f>
        <v>Low</v>
      </c>
      <c r="M3644" s="13">
        <f>(StockData[[#This Row],[close]] - StockData[[#This Row],[open]] )/ StockData[[#This Row],[open]]</f>
        <v>-4.3321299638989147E-2</v>
      </c>
      <c r="N3644" s="27">
        <f>IF(StockData[[#This Row],[change%]] &gt; 0.02, 0.9, IF(StockData[[#This Row],[change%]] &lt; -0.02, -0.9, 0))</f>
        <v>-0.9</v>
      </c>
      <c r="O3644" s="27" t="str">
        <f>IF(StockData[[#This Row],[sentiment score]] &gt; 0.5, "Positive", IF(StockData[[#This Row],[sentiment score]] &lt; -0.5, "Negative", "Neutral"))</f>
        <v>Negative</v>
      </c>
    </row>
    <row r="3645" spans="1:15" x14ac:dyDescent="0.3">
      <c r="A3645" s="1">
        <v>40541</v>
      </c>
      <c r="B3645" s="2">
        <v>27.03</v>
      </c>
      <c r="C3645" s="2">
        <v>28.01</v>
      </c>
      <c r="D3645" s="2">
        <v>26.5</v>
      </c>
      <c r="E3645" s="2">
        <v>27.73</v>
      </c>
      <c r="F3645" s="2">
        <v>3319200</v>
      </c>
      <c r="G3645" s="27" t="str">
        <f>TEXT(StockData[[#This Row],[Date]],"dddd")</f>
        <v>Wednesday</v>
      </c>
      <c r="H3645" s="27" t="str">
        <f>TEXT(StockData[[#This Row],[Date]],"mmm yyyy")</f>
        <v>Dec 2010</v>
      </c>
      <c r="I3645" s="2">
        <f>StockData[[#This Row],[high]] - StockData[[#This Row],[low]]</f>
        <v>1.5100000000000016</v>
      </c>
      <c r="J3645" s="27" t="str">
        <f>IF(StockData[[#This Row],[high]]=_xlfn.MAXIFS(StockData[high],StockData[Date],"&lt;="&amp;StockData[[#This Row],[Date]]),"New High","Repeat")</f>
        <v>Repeat</v>
      </c>
      <c r="K3645" s="27" t="str">
        <f>IF(StockData[[#This Row],[Spread]]&lt;5,"Low",IF(StockData[[#This Row],[Spread]]&lt;=15,"Medium","High"))</f>
        <v>Low</v>
      </c>
      <c r="L3645" s="27" t="str">
        <f>IF(StockData[[#This Row],[Spread]] &gt; AVERAGE(StockData[Spread]) * 1.2, "High", IF(StockData[[#This Row],[Spread]] &lt; AVERAGE(StockData[Spread]) * 0.8, "Low", "Medium"))</f>
        <v>Low</v>
      </c>
      <c r="M3645" s="13">
        <f>(StockData[[#This Row],[close]] - StockData[[#This Row],[open]] )/ StockData[[#This Row],[open]]</f>
        <v>2.5897151313355505E-2</v>
      </c>
      <c r="N3645" s="27">
        <f>IF(StockData[[#This Row],[change%]] &gt; 0.02, 0.9, IF(StockData[[#This Row],[change%]] &lt; -0.02, -0.9, 0))</f>
        <v>0.9</v>
      </c>
      <c r="O3645" s="27" t="str">
        <f>IF(StockData[[#This Row],[sentiment score]] &gt; 0.5, "Positive", IF(StockData[[#This Row],[sentiment score]] &lt; -0.5, "Negative", "Neutral"))</f>
        <v>Positive</v>
      </c>
    </row>
    <row r="3646" spans="1:15" x14ac:dyDescent="0.3">
      <c r="A3646" s="1">
        <v>40540</v>
      </c>
      <c r="B3646" s="2">
        <v>25.85</v>
      </c>
      <c r="C3646" s="2">
        <v>26.75</v>
      </c>
      <c r="D3646" s="2">
        <v>25</v>
      </c>
      <c r="E3646" s="2">
        <v>26.41</v>
      </c>
      <c r="F3646" s="2">
        <v>4056300</v>
      </c>
      <c r="G3646" s="27" t="str">
        <f>TEXT(StockData[[#This Row],[Date]],"dddd")</f>
        <v>Tuesday</v>
      </c>
      <c r="H3646" s="27" t="str">
        <f>TEXT(StockData[[#This Row],[Date]],"mmm yyyy")</f>
        <v>Dec 2010</v>
      </c>
      <c r="I3646" s="2">
        <f>StockData[[#This Row],[high]] - StockData[[#This Row],[low]]</f>
        <v>1.75</v>
      </c>
      <c r="J3646" s="27" t="str">
        <f>IF(StockData[[#This Row],[high]]=_xlfn.MAXIFS(StockData[high],StockData[Date],"&lt;="&amp;StockData[[#This Row],[Date]]),"New High","Repeat")</f>
        <v>Repeat</v>
      </c>
      <c r="K3646" s="27" t="str">
        <f>IF(StockData[[#This Row],[Spread]]&lt;5,"Low",IF(StockData[[#This Row],[Spread]]&lt;=15,"Medium","High"))</f>
        <v>Low</v>
      </c>
      <c r="L3646" s="27" t="str">
        <f>IF(StockData[[#This Row],[Spread]] &gt; AVERAGE(StockData[Spread]) * 1.2, "High", IF(StockData[[#This Row],[Spread]] &lt; AVERAGE(StockData[Spread]) * 0.8, "Low", "Medium"))</f>
        <v>Low</v>
      </c>
      <c r="M3646" s="13">
        <f>(StockData[[#This Row],[close]] - StockData[[#This Row],[open]] )/ StockData[[#This Row],[open]]</f>
        <v>2.1663442940038635E-2</v>
      </c>
      <c r="N3646" s="27">
        <f>IF(StockData[[#This Row],[change%]] &gt; 0.02, 0.9, IF(StockData[[#This Row],[change%]] &lt; -0.02, -0.9, 0))</f>
        <v>0.9</v>
      </c>
      <c r="O3646" s="27" t="str">
        <f>IF(StockData[[#This Row],[sentiment score]] &gt; 0.5, "Positive", IF(StockData[[#This Row],[sentiment score]] &lt; -0.5, "Negative", "Neutral"))</f>
        <v>Positive</v>
      </c>
    </row>
    <row r="3647" spans="1:15" x14ac:dyDescent="0.3">
      <c r="A3647" s="1">
        <v>40539</v>
      </c>
      <c r="B3647" s="2">
        <v>28.02</v>
      </c>
      <c r="C3647" s="2">
        <v>28.58</v>
      </c>
      <c r="D3647" s="2">
        <v>25.06</v>
      </c>
      <c r="E3647" s="2">
        <v>25.548999999999999</v>
      </c>
      <c r="F3647" s="2">
        <v>9301900</v>
      </c>
      <c r="G3647" s="27" t="str">
        <f>TEXT(StockData[[#This Row],[Date]],"dddd")</f>
        <v>Monday</v>
      </c>
      <c r="H3647" s="27" t="str">
        <f>TEXT(StockData[[#This Row],[Date]],"mmm yyyy")</f>
        <v>Dec 2010</v>
      </c>
      <c r="I3647" s="2">
        <f>StockData[[#This Row],[high]] - StockData[[#This Row],[low]]</f>
        <v>3.5199999999999996</v>
      </c>
      <c r="J3647" s="27" t="str">
        <f>IF(StockData[[#This Row],[high]]=_xlfn.MAXIFS(StockData[high],StockData[Date],"&lt;="&amp;StockData[[#This Row],[Date]]),"New High","Repeat")</f>
        <v>Repeat</v>
      </c>
      <c r="K3647" s="27" t="str">
        <f>IF(StockData[[#This Row],[Spread]]&lt;5,"Low",IF(StockData[[#This Row],[Spread]]&lt;=15,"Medium","High"))</f>
        <v>Low</v>
      </c>
      <c r="L3647" s="27" t="str">
        <f>IF(StockData[[#This Row],[Spread]] &gt; AVERAGE(StockData[Spread]) * 1.2, "High", IF(StockData[[#This Row],[Spread]] &lt; AVERAGE(StockData[Spread]) * 0.8, "Low", "Medium"))</f>
        <v>Low</v>
      </c>
      <c r="M3647" s="13">
        <f>(StockData[[#This Row],[close]] - StockData[[#This Row],[open]] )/ StockData[[#This Row],[open]]</f>
        <v>-8.8187009279086376E-2</v>
      </c>
      <c r="N3647" s="27">
        <f>IF(StockData[[#This Row],[change%]] &gt; 0.02, 0.9, IF(StockData[[#This Row],[change%]] &lt; -0.02, -0.9, 0))</f>
        <v>-0.9</v>
      </c>
      <c r="O3647" s="27" t="str">
        <f>IF(StockData[[#This Row],[sentiment score]] &gt; 0.5, "Positive", IF(StockData[[#This Row],[sentiment score]] &lt; -0.5, "Negative", "Neutral"))</f>
        <v>Negative</v>
      </c>
    </row>
    <row r="3648" spans="1:15" x14ac:dyDescent="0.3">
      <c r="A3648" s="1">
        <v>40535</v>
      </c>
      <c r="B3648" s="2">
        <v>31.26</v>
      </c>
      <c r="C3648" s="2">
        <v>32.479999999999997</v>
      </c>
      <c r="D3648" s="2">
        <v>29.92</v>
      </c>
      <c r="E3648" s="2">
        <v>30.09</v>
      </c>
      <c r="F3648" s="2">
        <v>1552600</v>
      </c>
      <c r="G3648" s="27" t="str">
        <f>TEXT(StockData[[#This Row],[Date]],"dddd")</f>
        <v>Thursday</v>
      </c>
      <c r="H3648" s="27" t="str">
        <f>TEXT(StockData[[#This Row],[Date]],"mmm yyyy")</f>
        <v>Dec 2010</v>
      </c>
      <c r="I3648" s="2">
        <f>StockData[[#This Row],[high]] - StockData[[#This Row],[low]]</f>
        <v>2.5599999999999952</v>
      </c>
      <c r="J3648" s="27" t="str">
        <f>IF(StockData[[#This Row],[high]]=_xlfn.MAXIFS(StockData[high],StockData[Date],"&lt;="&amp;StockData[[#This Row],[Date]]),"New High","Repeat")</f>
        <v>Repeat</v>
      </c>
      <c r="K3648" s="27" t="str">
        <f>IF(StockData[[#This Row],[Spread]]&lt;5,"Low",IF(StockData[[#This Row],[Spread]]&lt;=15,"Medium","High"))</f>
        <v>Low</v>
      </c>
      <c r="L3648" s="27" t="str">
        <f>IF(StockData[[#This Row],[Spread]] &gt; AVERAGE(StockData[Spread]) * 1.2, "High", IF(StockData[[#This Row],[Spread]] &lt; AVERAGE(StockData[Spread]) * 0.8, "Low", "Medium"))</f>
        <v>Low</v>
      </c>
      <c r="M3648" s="13">
        <f>(StockData[[#This Row],[close]] - StockData[[#This Row],[open]] )/ StockData[[#This Row],[open]]</f>
        <v>-3.7428023032629612E-2</v>
      </c>
      <c r="N3648" s="27">
        <f>IF(StockData[[#This Row],[change%]] &gt; 0.02, 0.9, IF(StockData[[#This Row],[change%]] &lt; -0.02, -0.9, 0))</f>
        <v>-0.9</v>
      </c>
      <c r="O3648" s="27" t="str">
        <f>IF(StockData[[#This Row],[sentiment score]] &gt; 0.5, "Positive", IF(StockData[[#This Row],[sentiment score]] &lt; -0.5, "Negative", "Neutral"))</f>
        <v>Negative</v>
      </c>
    </row>
    <row r="3649" spans="1:15" x14ac:dyDescent="0.3">
      <c r="A3649" s="1">
        <v>40534</v>
      </c>
      <c r="B3649" s="2">
        <v>32.25</v>
      </c>
      <c r="C3649" s="2">
        <v>32.86</v>
      </c>
      <c r="D3649" s="2">
        <v>31.7</v>
      </c>
      <c r="E3649" s="2">
        <v>32.630000000000003</v>
      </c>
      <c r="F3649" s="2">
        <v>833300</v>
      </c>
      <c r="G3649" s="27" t="str">
        <f>TEXT(StockData[[#This Row],[Date]],"dddd")</f>
        <v>Wednesday</v>
      </c>
      <c r="H3649" s="27" t="str">
        <f>TEXT(StockData[[#This Row],[Date]],"mmm yyyy")</f>
        <v>Dec 2010</v>
      </c>
      <c r="I3649" s="2">
        <f>StockData[[#This Row],[high]] - StockData[[#This Row],[low]]</f>
        <v>1.1600000000000001</v>
      </c>
      <c r="J3649" s="27" t="str">
        <f>IF(StockData[[#This Row],[high]]=_xlfn.MAXIFS(StockData[high],StockData[Date],"&lt;="&amp;StockData[[#This Row],[Date]]),"New High","Repeat")</f>
        <v>Repeat</v>
      </c>
      <c r="K3649" s="27" t="str">
        <f>IF(StockData[[#This Row],[Spread]]&lt;5,"Low",IF(StockData[[#This Row],[Spread]]&lt;=15,"Medium","High"))</f>
        <v>Low</v>
      </c>
      <c r="L3649" s="27" t="str">
        <f>IF(StockData[[#This Row],[Spread]] &gt; AVERAGE(StockData[Spread]) * 1.2, "High", IF(StockData[[#This Row],[Spread]] &lt; AVERAGE(StockData[Spread]) * 0.8, "Low", "Medium"))</f>
        <v>Low</v>
      </c>
      <c r="M3649" s="13">
        <f>(StockData[[#This Row],[close]] - StockData[[#This Row],[open]] )/ StockData[[#This Row],[open]]</f>
        <v>1.1782945736434187E-2</v>
      </c>
      <c r="N3649" s="27">
        <f>IF(StockData[[#This Row],[change%]] &gt; 0.02, 0.9, IF(StockData[[#This Row],[change%]] &lt; -0.02, -0.9, 0))</f>
        <v>0</v>
      </c>
      <c r="O3649" s="27" t="str">
        <f>IF(StockData[[#This Row],[sentiment score]] &gt; 0.5, "Positive", IF(StockData[[#This Row],[sentiment score]] &lt; -0.5, "Negative", "Neutral"))</f>
        <v>Neutral</v>
      </c>
    </row>
    <row r="3650" spans="1:15" x14ac:dyDescent="0.3">
      <c r="A3650" s="1">
        <v>40533</v>
      </c>
      <c r="B3650" s="2">
        <v>31.8</v>
      </c>
      <c r="C3650" s="2">
        <v>32.69</v>
      </c>
      <c r="D3650" s="2">
        <v>31.710100000000001</v>
      </c>
      <c r="E3650" s="2">
        <v>32.26</v>
      </c>
      <c r="F3650" s="2">
        <v>777700</v>
      </c>
      <c r="G3650" s="27" t="str">
        <f>TEXT(StockData[[#This Row],[Date]],"dddd")</f>
        <v>Tuesday</v>
      </c>
      <c r="H3650" s="27" t="str">
        <f>TEXT(StockData[[#This Row],[Date]],"mmm yyyy")</f>
        <v>Dec 2010</v>
      </c>
      <c r="I3650" s="2">
        <f>StockData[[#This Row],[high]] - StockData[[#This Row],[low]]</f>
        <v>0.97989999999999711</v>
      </c>
      <c r="J3650" s="27" t="str">
        <f>IF(StockData[[#This Row],[high]]=_xlfn.MAXIFS(StockData[high],StockData[Date],"&lt;="&amp;StockData[[#This Row],[Date]]),"New High","Repeat")</f>
        <v>Repeat</v>
      </c>
      <c r="K3650" s="27" t="str">
        <f>IF(StockData[[#This Row],[Spread]]&lt;5,"Low",IF(StockData[[#This Row],[Spread]]&lt;=15,"Medium","High"))</f>
        <v>Low</v>
      </c>
      <c r="L3650" s="27" t="str">
        <f>IF(StockData[[#This Row],[Spread]] &gt; AVERAGE(StockData[Spread]) * 1.2, "High", IF(StockData[[#This Row],[Spread]] &lt; AVERAGE(StockData[Spread]) * 0.8, "Low", "Medium"))</f>
        <v>Low</v>
      </c>
      <c r="M3650" s="13">
        <f>(StockData[[#This Row],[close]] - StockData[[#This Row],[open]] )/ StockData[[#This Row],[open]]</f>
        <v>1.4465408805031362E-2</v>
      </c>
      <c r="N3650" s="27">
        <f>IF(StockData[[#This Row],[change%]] &gt; 0.02, 0.9, IF(StockData[[#This Row],[change%]] &lt; -0.02, -0.9, 0))</f>
        <v>0</v>
      </c>
      <c r="O3650" s="27" t="str">
        <f>IF(StockData[[#This Row],[sentiment score]] &gt; 0.5, "Positive", IF(StockData[[#This Row],[sentiment score]] &lt; -0.5, "Negative", "Neutral"))</f>
        <v>Neutral</v>
      </c>
    </row>
    <row r="3651" spans="1:15" x14ac:dyDescent="0.3">
      <c r="A3651" s="1">
        <v>40532</v>
      </c>
      <c r="B3651" s="2">
        <v>31.64</v>
      </c>
      <c r="C3651" s="2">
        <v>32.19</v>
      </c>
      <c r="D3651" s="2">
        <v>31.26</v>
      </c>
      <c r="E3651" s="2">
        <v>31.7</v>
      </c>
      <c r="F3651" s="2">
        <v>523400</v>
      </c>
      <c r="G3651" s="27" t="str">
        <f>TEXT(StockData[[#This Row],[Date]],"dddd")</f>
        <v>Monday</v>
      </c>
      <c r="H3651" s="27" t="str">
        <f>TEXT(StockData[[#This Row],[Date]],"mmm yyyy")</f>
        <v>Dec 2010</v>
      </c>
      <c r="I3651" s="2">
        <f>StockData[[#This Row],[high]] - StockData[[#This Row],[low]]</f>
        <v>0.92999999999999616</v>
      </c>
      <c r="J3651" s="27" t="str">
        <f>IF(StockData[[#This Row],[high]]=_xlfn.MAXIFS(StockData[high],StockData[Date],"&lt;="&amp;StockData[[#This Row],[Date]]),"New High","Repeat")</f>
        <v>Repeat</v>
      </c>
      <c r="K3651" s="27" t="str">
        <f>IF(StockData[[#This Row],[Spread]]&lt;5,"Low",IF(StockData[[#This Row],[Spread]]&lt;=15,"Medium","High"))</f>
        <v>Low</v>
      </c>
      <c r="L3651" s="27" t="str">
        <f>IF(StockData[[#This Row],[Spread]] &gt; AVERAGE(StockData[Spread]) * 1.2, "High", IF(StockData[[#This Row],[Spread]] &lt; AVERAGE(StockData[Spread]) * 0.8, "Low", "Medium"))</f>
        <v>Low</v>
      </c>
      <c r="M3651" s="13">
        <f>(StockData[[#This Row],[close]] - StockData[[#This Row],[open]] )/ StockData[[#This Row],[open]]</f>
        <v>1.896333754740794E-3</v>
      </c>
      <c r="N3651" s="27">
        <f>IF(StockData[[#This Row],[change%]] &gt; 0.02, 0.9, IF(StockData[[#This Row],[change%]] &lt; -0.02, -0.9, 0))</f>
        <v>0</v>
      </c>
      <c r="O3651" s="27" t="str">
        <f>IF(StockData[[#This Row],[sentiment score]] &gt; 0.5, "Positive", IF(StockData[[#This Row],[sentiment score]] &lt; -0.5, "Negative", "Neutral"))</f>
        <v>Neutral</v>
      </c>
    </row>
    <row r="3652" spans="1:15" x14ac:dyDescent="0.3">
      <c r="A3652" s="1">
        <v>40529</v>
      </c>
      <c r="B3652" s="2">
        <v>31.34</v>
      </c>
      <c r="C3652" s="2">
        <v>31.54</v>
      </c>
      <c r="D3652" s="2">
        <v>30.71</v>
      </c>
      <c r="E3652" s="2">
        <v>31.36</v>
      </c>
      <c r="F3652" s="2">
        <v>813000</v>
      </c>
      <c r="G3652" s="27" t="str">
        <f>TEXT(StockData[[#This Row],[Date]],"dddd")</f>
        <v>Friday</v>
      </c>
      <c r="H3652" s="27" t="str">
        <f>TEXT(StockData[[#This Row],[Date]],"mmm yyyy")</f>
        <v>Dec 2010</v>
      </c>
      <c r="I3652" s="2">
        <f>StockData[[#This Row],[high]] - StockData[[#This Row],[low]]</f>
        <v>0.82999999999999829</v>
      </c>
      <c r="J3652" s="27" t="str">
        <f>IF(StockData[[#This Row],[high]]=_xlfn.MAXIFS(StockData[high],StockData[Date],"&lt;="&amp;StockData[[#This Row],[Date]]),"New High","Repeat")</f>
        <v>Repeat</v>
      </c>
      <c r="K3652" s="27" t="str">
        <f>IF(StockData[[#This Row],[Spread]]&lt;5,"Low",IF(StockData[[#This Row],[Spread]]&lt;=15,"Medium","High"))</f>
        <v>Low</v>
      </c>
      <c r="L3652" s="27" t="str">
        <f>IF(StockData[[#This Row],[Spread]] &gt; AVERAGE(StockData[Spread]) * 1.2, "High", IF(StockData[[#This Row],[Spread]] &lt; AVERAGE(StockData[Spread]) * 0.8, "Low", "Medium"))</f>
        <v>Low</v>
      </c>
      <c r="M3652" s="13">
        <f>(StockData[[#This Row],[close]] - StockData[[#This Row],[open]] )/ StockData[[#This Row],[open]]</f>
        <v>6.3816209317165199E-4</v>
      </c>
      <c r="N3652" s="27">
        <f>IF(StockData[[#This Row],[change%]] &gt; 0.02, 0.9, IF(StockData[[#This Row],[change%]] &lt; -0.02, -0.9, 0))</f>
        <v>0</v>
      </c>
      <c r="O3652" s="27" t="str">
        <f>IF(StockData[[#This Row],[sentiment score]] &gt; 0.5, "Positive", IF(StockData[[#This Row],[sentiment score]] &lt; -0.5, "Negative", "Neutral"))</f>
        <v>Neutral</v>
      </c>
    </row>
    <row r="3653" spans="1:15" x14ac:dyDescent="0.3">
      <c r="A3653" s="1">
        <v>40528</v>
      </c>
      <c r="B3653" s="2">
        <v>30</v>
      </c>
      <c r="C3653" s="2">
        <v>30.91</v>
      </c>
      <c r="D3653" s="2">
        <v>29.650099999999998</v>
      </c>
      <c r="E3653" s="2">
        <v>30.81</v>
      </c>
      <c r="F3653" s="2">
        <v>790100</v>
      </c>
      <c r="G3653" s="27" t="str">
        <f>TEXT(StockData[[#This Row],[Date]],"dddd")</f>
        <v>Thursday</v>
      </c>
      <c r="H3653" s="27" t="str">
        <f>TEXT(StockData[[#This Row],[Date]],"mmm yyyy")</f>
        <v>Dec 2010</v>
      </c>
      <c r="I3653" s="2">
        <f>StockData[[#This Row],[high]] - StockData[[#This Row],[low]]</f>
        <v>1.2599000000000018</v>
      </c>
      <c r="J3653" s="27" t="str">
        <f>IF(StockData[[#This Row],[high]]=_xlfn.MAXIFS(StockData[high],StockData[Date],"&lt;="&amp;StockData[[#This Row],[Date]]),"New High","Repeat")</f>
        <v>Repeat</v>
      </c>
      <c r="K3653" s="27" t="str">
        <f>IF(StockData[[#This Row],[Spread]]&lt;5,"Low",IF(StockData[[#This Row],[Spread]]&lt;=15,"Medium","High"))</f>
        <v>Low</v>
      </c>
      <c r="L3653" s="27" t="str">
        <f>IF(StockData[[#This Row],[Spread]] &gt; AVERAGE(StockData[Spread]) * 1.2, "High", IF(StockData[[#This Row],[Spread]] &lt; AVERAGE(StockData[Spread]) * 0.8, "Low", "Medium"))</f>
        <v>Low</v>
      </c>
      <c r="M3653" s="13">
        <f>(StockData[[#This Row],[close]] - StockData[[#This Row],[open]] )/ StockData[[#This Row],[open]]</f>
        <v>2.6999999999999958E-2</v>
      </c>
      <c r="N3653" s="27">
        <f>IF(StockData[[#This Row],[change%]] &gt; 0.02, 0.9, IF(StockData[[#This Row],[change%]] &lt; -0.02, -0.9, 0))</f>
        <v>0.9</v>
      </c>
      <c r="O3653" s="27" t="str">
        <f>IF(StockData[[#This Row],[sentiment score]] &gt; 0.5, "Positive", IF(StockData[[#This Row],[sentiment score]] &lt; -0.5, "Negative", "Neutral"))</f>
        <v>Positive</v>
      </c>
    </row>
    <row r="3654" spans="1:15" x14ac:dyDescent="0.3">
      <c r="A3654" s="1">
        <v>40527</v>
      </c>
      <c r="B3654" s="2">
        <v>28.67</v>
      </c>
      <c r="C3654" s="2">
        <v>29.97</v>
      </c>
      <c r="D3654" s="2">
        <v>28.53</v>
      </c>
      <c r="E3654" s="2">
        <v>29.6</v>
      </c>
      <c r="F3654" s="2">
        <v>742900</v>
      </c>
      <c r="G3654" s="27" t="str">
        <f>TEXT(StockData[[#This Row],[Date]],"dddd")</f>
        <v>Wednesday</v>
      </c>
      <c r="H3654" s="27" t="str">
        <f>TEXT(StockData[[#This Row],[Date]],"mmm yyyy")</f>
        <v>Dec 2010</v>
      </c>
      <c r="I3654" s="2">
        <f>StockData[[#This Row],[high]] - StockData[[#This Row],[low]]</f>
        <v>1.4399999999999977</v>
      </c>
      <c r="J3654" s="27" t="str">
        <f>IF(StockData[[#This Row],[high]]=_xlfn.MAXIFS(StockData[high],StockData[Date],"&lt;="&amp;StockData[[#This Row],[Date]]),"New High","Repeat")</f>
        <v>Repeat</v>
      </c>
      <c r="K3654" s="27" t="str">
        <f>IF(StockData[[#This Row],[Spread]]&lt;5,"Low",IF(StockData[[#This Row],[Spread]]&lt;=15,"Medium","High"))</f>
        <v>Low</v>
      </c>
      <c r="L3654" s="27" t="str">
        <f>IF(StockData[[#This Row],[Spread]] &gt; AVERAGE(StockData[Spread]) * 1.2, "High", IF(StockData[[#This Row],[Spread]] &lt; AVERAGE(StockData[Spread]) * 0.8, "Low", "Medium"))</f>
        <v>Low</v>
      </c>
      <c r="M3654" s="13">
        <f>(StockData[[#This Row],[close]] - StockData[[#This Row],[open]] )/ StockData[[#This Row],[open]]</f>
        <v>3.2438088594349483E-2</v>
      </c>
      <c r="N3654" s="27">
        <f>IF(StockData[[#This Row],[change%]] &gt; 0.02, 0.9, IF(StockData[[#This Row],[change%]] &lt; -0.02, -0.9, 0))</f>
        <v>0.9</v>
      </c>
      <c r="O3654" s="27" t="str">
        <f>IF(StockData[[#This Row],[sentiment score]] &gt; 0.5, "Positive", IF(StockData[[#This Row],[sentiment score]] &lt; -0.5, "Negative", "Neutral"))</f>
        <v>Positive</v>
      </c>
    </row>
    <row r="3655" spans="1:15" x14ac:dyDescent="0.3">
      <c r="A3655" s="1">
        <v>40526</v>
      </c>
      <c r="B3655" s="2">
        <v>30.29</v>
      </c>
      <c r="C3655" s="2">
        <v>30.389900000000001</v>
      </c>
      <c r="D3655" s="2">
        <v>27.760999999999999</v>
      </c>
      <c r="E3655" s="2">
        <v>28.53</v>
      </c>
      <c r="F3655" s="2">
        <v>1765700</v>
      </c>
      <c r="G3655" s="27" t="str">
        <f>TEXT(StockData[[#This Row],[Date]],"dddd")</f>
        <v>Tuesday</v>
      </c>
      <c r="H3655" s="27" t="str">
        <f>TEXT(StockData[[#This Row],[Date]],"mmm yyyy")</f>
        <v>Dec 2010</v>
      </c>
      <c r="I3655" s="2">
        <f>StockData[[#This Row],[high]] - StockData[[#This Row],[low]]</f>
        <v>2.6289000000000016</v>
      </c>
      <c r="J3655" s="27" t="str">
        <f>IF(StockData[[#This Row],[high]]=_xlfn.MAXIFS(StockData[high],StockData[Date],"&lt;="&amp;StockData[[#This Row],[Date]]),"New High","Repeat")</f>
        <v>Repeat</v>
      </c>
      <c r="K3655" s="27" t="str">
        <f>IF(StockData[[#This Row],[Spread]]&lt;5,"Low",IF(StockData[[#This Row],[Spread]]&lt;=15,"Medium","High"))</f>
        <v>Low</v>
      </c>
      <c r="L3655" s="27" t="str">
        <f>IF(StockData[[#This Row],[Spread]] &gt; AVERAGE(StockData[Spread]) * 1.2, "High", IF(StockData[[#This Row],[Spread]] &lt; AVERAGE(StockData[Spread]) * 0.8, "Low", "Medium"))</f>
        <v>Low</v>
      </c>
      <c r="M3655" s="13">
        <f>(StockData[[#This Row],[close]] - StockData[[#This Row],[open]] )/ StockData[[#This Row],[open]]</f>
        <v>-5.810498514361169E-2</v>
      </c>
      <c r="N3655" s="27">
        <f>IF(StockData[[#This Row],[change%]] &gt; 0.02, 0.9, IF(StockData[[#This Row],[change%]] &lt; -0.02, -0.9, 0))</f>
        <v>-0.9</v>
      </c>
      <c r="O3655" s="27" t="str">
        <f>IF(StockData[[#This Row],[sentiment score]] &gt; 0.5, "Positive", IF(StockData[[#This Row],[sentiment score]] &lt; -0.5, "Negative", "Neutral"))</f>
        <v>Negative</v>
      </c>
    </row>
    <row r="3656" spans="1:15" x14ac:dyDescent="0.3">
      <c r="A3656" s="1">
        <v>40525</v>
      </c>
      <c r="B3656" s="2">
        <v>31.64</v>
      </c>
      <c r="C3656" s="2">
        <v>31.77</v>
      </c>
      <c r="D3656" s="2">
        <v>30.4</v>
      </c>
      <c r="E3656" s="2">
        <v>30.55</v>
      </c>
      <c r="F3656" s="2">
        <v>410400</v>
      </c>
      <c r="G3656" s="27" t="str">
        <f>TEXT(StockData[[#This Row],[Date]],"dddd")</f>
        <v>Monday</v>
      </c>
      <c r="H3656" s="27" t="str">
        <f>TEXT(StockData[[#This Row],[Date]],"mmm yyyy")</f>
        <v>Dec 2010</v>
      </c>
      <c r="I3656" s="2">
        <f>StockData[[#This Row],[high]] - StockData[[#This Row],[low]]</f>
        <v>1.370000000000001</v>
      </c>
      <c r="J3656" s="27" t="str">
        <f>IF(StockData[[#This Row],[high]]=_xlfn.MAXIFS(StockData[high],StockData[Date],"&lt;="&amp;StockData[[#This Row],[Date]]),"New High","Repeat")</f>
        <v>Repeat</v>
      </c>
      <c r="K3656" s="27" t="str">
        <f>IF(StockData[[#This Row],[Spread]]&lt;5,"Low",IF(StockData[[#This Row],[Spread]]&lt;=15,"Medium","High"))</f>
        <v>Low</v>
      </c>
      <c r="L3656" s="27" t="str">
        <f>IF(StockData[[#This Row],[Spread]] &gt; AVERAGE(StockData[Spread]) * 1.2, "High", IF(StockData[[#This Row],[Spread]] &lt; AVERAGE(StockData[Spread]) * 0.8, "Low", "Medium"))</f>
        <v>Low</v>
      </c>
      <c r="M3656" s="13">
        <f>(StockData[[#This Row],[close]] - StockData[[#This Row],[open]] )/ StockData[[#This Row],[open]]</f>
        <v>-3.4450063211125155E-2</v>
      </c>
      <c r="N3656" s="27">
        <f>IF(StockData[[#This Row],[change%]] &gt; 0.02, 0.9, IF(StockData[[#This Row],[change%]] &lt; -0.02, -0.9, 0))</f>
        <v>-0.9</v>
      </c>
      <c r="O3656" s="27" t="str">
        <f>IF(StockData[[#This Row],[sentiment score]] &gt; 0.5, "Positive", IF(StockData[[#This Row],[sentiment score]] &lt; -0.5, "Negative", "Neutral"))</f>
        <v>Negative</v>
      </c>
    </row>
    <row r="3657" spans="1:15" x14ac:dyDescent="0.3">
      <c r="A3657" s="1">
        <v>40522</v>
      </c>
      <c r="B3657" s="2">
        <v>32.049999999999997</v>
      </c>
      <c r="C3657" s="2">
        <v>32.92</v>
      </c>
      <c r="D3657" s="2">
        <v>31.130099999999999</v>
      </c>
      <c r="E3657" s="2">
        <v>31.52</v>
      </c>
      <c r="F3657" s="2">
        <v>429400</v>
      </c>
      <c r="G3657" s="27" t="str">
        <f>TEXT(StockData[[#This Row],[Date]],"dddd")</f>
        <v>Friday</v>
      </c>
      <c r="H3657" s="27" t="str">
        <f>TEXT(StockData[[#This Row],[Date]],"mmm yyyy")</f>
        <v>Dec 2010</v>
      </c>
      <c r="I3657" s="2">
        <f>StockData[[#This Row],[high]] - StockData[[#This Row],[low]]</f>
        <v>1.7899000000000029</v>
      </c>
      <c r="J3657" s="27" t="str">
        <f>IF(StockData[[#This Row],[high]]=_xlfn.MAXIFS(StockData[high],StockData[Date],"&lt;="&amp;StockData[[#This Row],[Date]]),"New High","Repeat")</f>
        <v>Repeat</v>
      </c>
      <c r="K3657" s="27" t="str">
        <f>IF(StockData[[#This Row],[Spread]]&lt;5,"Low",IF(StockData[[#This Row],[Spread]]&lt;=15,"Medium","High"))</f>
        <v>Low</v>
      </c>
      <c r="L3657" s="27" t="str">
        <f>IF(StockData[[#This Row],[Spread]] &gt; AVERAGE(StockData[Spread]) * 1.2, "High", IF(StockData[[#This Row],[Spread]] &lt; AVERAGE(StockData[Spread]) * 0.8, "Low", "Medium"))</f>
        <v>Low</v>
      </c>
      <c r="M3657" s="13">
        <f>(StockData[[#This Row],[close]] - StockData[[#This Row],[open]] )/ StockData[[#This Row],[open]]</f>
        <v>-1.6536661466458585E-2</v>
      </c>
      <c r="N3657" s="27">
        <f>IF(StockData[[#This Row],[change%]] &gt; 0.02, 0.9, IF(StockData[[#This Row],[change%]] &lt; -0.02, -0.9, 0))</f>
        <v>0</v>
      </c>
      <c r="O3657" s="27" t="str">
        <f>IF(StockData[[#This Row],[sentiment score]] &gt; 0.5, "Positive", IF(StockData[[#This Row],[sentiment score]] &lt; -0.5, "Negative", "Neutral"))</f>
        <v>Neutral</v>
      </c>
    </row>
    <row r="3658" spans="1:15" x14ac:dyDescent="0.3">
      <c r="A3658" s="1">
        <v>40521</v>
      </c>
      <c r="B3658" s="2">
        <v>32.51</v>
      </c>
      <c r="C3658" s="2">
        <v>32.72</v>
      </c>
      <c r="D3658" s="2">
        <v>31.65</v>
      </c>
      <c r="E3658" s="2">
        <v>32.049999999999997</v>
      </c>
      <c r="F3658" s="2">
        <v>406000</v>
      </c>
      <c r="G3658" s="27" t="str">
        <f>TEXT(StockData[[#This Row],[Date]],"dddd")</f>
        <v>Thursday</v>
      </c>
      <c r="H3658" s="27" t="str">
        <f>TEXT(StockData[[#This Row],[Date]],"mmm yyyy")</f>
        <v>Dec 2010</v>
      </c>
      <c r="I3658" s="2">
        <f>StockData[[#This Row],[high]] - StockData[[#This Row],[low]]</f>
        <v>1.0700000000000003</v>
      </c>
      <c r="J3658" s="27" t="str">
        <f>IF(StockData[[#This Row],[high]]=_xlfn.MAXIFS(StockData[high],StockData[Date],"&lt;="&amp;StockData[[#This Row],[Date]]),"New High","Repeat")</f>
        <v>Repeat</v>
      </c>
      <c r="K3658" s="27" t="str">
        <f>IF(StockData[[#This Row],[Spread]]&lt;5,"Low",IF(StockData[[#This Row],[Spread]]&lt;=15,"Medium","High"))</f>
        <v>Low</v>
      </c>
      <c r="L3658" s="27" t="str">
        <f>IF(StockData[[#This Row],[Spread]] &gt; AVERAGE(StockData[Spread]) * 1.2, "High", IF(StockData[[#This Row],[Spread]] &lt; AVERAGE(StockData[Spread]) * 0.8, "Low", "Medium"))</f>
        <v>Low</v>
      </c>
      <c r="M3658" s="13">
        <f>(StockData[[#This Row],[close]] - StockData[[#This Row],[open]] )/ StockData[[#This Row],[open]]</f>
        <v>-1.4149492463857301E-2</v>
      </c>
      <c r="N3658" s="27">
        <f>IF(StockData[[#This Row],[change%]] &gt; 0.02, 0.9, IF(StockData[[#This Row],[change%]] &lt; -0.02, -0.9, 0))</f>
        <v>0</v>
      </c>
      <c r="O3658" s="27" t="str">
        <f>IF(StockData[[#This Row],[sentiment score]] &gt; 0.5, "Positive", IF(StockData[[#This Row],[sentiment score]] &lt; -0.5, "Negative", "Neutral"))</f>
        <v>Neutral</v>
      </c>
    </row>
    <row r="3659" spans="1:15" x14ac:dyDescent="0.3">
      <c r="A3659" s="1">
        <v>40520</v>
      </c>
      <c r="B3659" s="2">
        <v>32.479999999999997</v>
      </c>
      <c r="C3659" s="2">
        <v>32.49</v>
      </c>
      <c r="D3659" s="2">
        <v>31.52</v>
      </c>
      <c r="E3659" s="2">
        <v>32.369999999999997</v>
      </c>
      <c r="F3659" s="2">
        <v>660000</v>
      </c>
      <c r="G3659" s="27" t="str">
        <f>TEXT(StockData[[#This Row],[Date]],"dddd")</f>
        <v>Wednesday</v>
      </c>
      <c r="H3659" s="27" t="str">
        <f>TEXT(StockData[[#This Row],[Date]],"mmm yyyy")</f>
        <v>Dec 2010</v>
      </c>
      <c r="I3659" s="2">
        <f>StockData[[#This Row],[high]] - StockData[[#This Row],[low]]</f>
        <v>0.97000000000000242</v>
      </c>
      <c r="J3659" s="27" t="str">
        <f>IF(StockData[[#This Row],[high]]=_xlfn.MAXIFS(StockData[high],StockData[Date],"&lt;="&amp;StockData[[#This Row],[Date]]),"New High","Repeat")</f>
        <v>Repeat</v>
      </c>
      <c r="K3659" s="27" t="str">
        <f>IF(StockData[[#This Row],[Spread]]&lt;5,"Low",IF(StockData[[#This Row],[Spread]]&lt;=15,"Medium","High"))</f>
        <v>Low</v>
      </c>
      <c r="L3659" s="27" t="str">
        <f>IF(StockData[[#This Row],[Spread]] &gt; AVERAGE(StockData[Spread]) * 1.2, "High", IF(StockData[[#This Row],[Spread]] &lt; AVERAGE(StockData[Spread]) * 0.8, "Low", "Medium"))</f>
        <v>Low</v>
      </c>
      <c r="M3659" s="13">
        <f>(StockData[[#This Row],[close]] - StockData[[#This Row],[open]] )/ StockData[[#This Row],[open]]</f>
        <v>-3.3866995073891454E-3</v>
      </c>
      <c r="N3659" s="27">
        <f>IF(StockData[[#This Row],[change%]] &gt; 0.02, 0.9, IF(StockData[[#This Row],[change%]] &lt; -0.02, -0.9, 0))</f>
        <v>0</v>
      </c>
      <c r="O3659" s="27" t="str">
        <f>IF(StockData[[#This Row],[sentiment score]] &gt; 0.5, "Positive", IF(StockData[[#This Row],[sentiment score]] &lt; -0.5, "Negative", "Neutral"))</f>
        <v>Neutral</v>
      </c>
    </row>
    <row r="3660" spans="1:15" x14ac:dyDescent="0.3">
      <c r="A3660" s="1">
        <v>40519</v>
      </c>
      <c r="B3660" s="2">
        <v>30.49</v>
      </c>
      <c r="C3660" s="2">
        <v>32.4</v>
      </c>
      <c r="D3660" s="2">
        <v>30.05</v>
      </c>
      <c r="E3660" s="2">
        <v>31.56</v>
      </c>
      <c r="F3660" s="2">
        <v>1311300</v>
      </c>
      <c r="G3660" s="27" t="str">
        <f>TEXT(StockData[[#This Row],[Date]],"dddd")</f>
        <v>Tuesday</v>
      </c>
      <c r="H3660" s="27" t="str">
        <f>TEXT(StockData[[#This Row],[Date]],"mmm yyyy")</f>
        <v>Dec 2010</v>
      </c>
      <c r="I3660" s="2">
        <f>StockData[[#This Row],[high]] - StockData[[#This Row],[low]]</f>
        <v>2.3499999999999979</v>
      </c>
      <c r="J3660" s="27" t="str">
        <f>IF(StockData[[#This Row],[high]]=_xlfn.MAXIFS(StockData[high],StockData[Date],"&lt;="&amp;StockData[[#This Row],[Date]]),"New High","Repeat")</f>
        <v>Repeat</v>
      </c>
      <c r="K3660" s="27" t="str">
        <f>IF(StockData[[#This Row],[Spread]]&lt;5,"Low",IF(StockData[[#This Row],[Spread]]&lt;=15,"Medium","High"))</f>
        <v>Low</v>
      </c>
      <c r="L3660" s="27" t="str">
        <f>IF(StockData[[#This Row],[Spread]] &gt; AVERAGE(StockData[Spread]) * 1.2, "High", IF(StockData[[#This Row],[Spread]] &lt; AVERAGE(StockData[Spread]) * 0.8, "Low", "Medium"))</f>
        <v>Low</v>
      </c>
      <c r="M3660" s="13">
        <f>(StockData[[#This Row],[close]] - StockData[[#This Row],[open]] )/ StockData[[#This Row],[open]]</f>
        <v>3.5093473269924576E-2</v>
      </c>
      <c r="N3660" s="27">
        <f>IF(StockData[[#This Row],[change%]] &gt; 0.02, 0.9, IF(StockData[[#This Row],[change%]] &lt; -0.02, -0.9, 0))</f>
        <v>0.9</v>
      </c>
      <c r="O3660" s="27" t="str">
        <f>IF(StockData[[#This Row],[sentiment score]] &gt; 0.5, "Positive", IF(StockData[[#This Row],[sentiment score]] &lt; -0.5, "Negative", "Neutral"))</f>
        <v>Positive</v>
      </c>
    </row>
    <row r="3661" spans="1:15" x14ac:dyDescent="0.3">
      <c r="A3661" s="1">
        <v>40518</v>
      </c>
      <c r="B3661" s="2">
        <v>31.35</v>
      </c>
      <c r="C3661" s="2">
        <v>31.45</v>
      </c>
      <c r="D3661" s="2">
        <v>29.56</v>
      </c>
      <c r="E3661" s="2">
        <v>30.31</v>
      </c>
      <c r="F3661" s="2">
        <v>1274400</v>
      </c>
      <c r="G3661" s="27" t="str">
        <f>TEXT(StockData[[#This Row],[Date]],"dddd")</f>
        <v>Monday</v>
      </c>
      <c r="H3661" s="27" t="str">
        <f>TEXT(StockData[[#This Row],[Date]],"mmm yyyy")</f>
        <v>Dec 2010</v>
      </c>
      <c r="I3661" s="2">
        <f>StockData[[#This Row],[high]] - StockData[[#This Row],[low]]</f>
        <v>1.8900000000000006</v>
      </c>
      <c r="J3661" s="27" t="str">
        <f>IF(StockData[[#This Row],[high]]=_xlfn.MAXIFS(StockData[high],StockData[Date],"&lt;="&amp;StockData[[#This Row],[Date]]),"New High","Repeat")</f>
        <v>Repeat</v>
      </c>
      <c r="K3661" s="27" t="str">
        <f>IF(StockData[[#This Row],[Spread]]&lt;5,"Low",IF(StockData[[#This Row],[Spread]]&lt;=15,"Medium","High"))</f>
        <v>Low</v>
      </c>
      <c r="L3661" s="27" t="str">
        <f>IF(StockData[[#This Row],[Spread]] &gt; AVERAGE(StockData[Spread]) * 1.2, "High", IF(StockData[[#This Row],[Spread]] &lt; AVERAGE(StockData[Spread]) * 0.8, "Low", "Medium"))</f>
        <v>Low</v>
      </c>
      <c r="M3661" s="13">
        <f>(StockData[[#This Row],[close]] - StockData[[#This Row],[open]] )/ StockData[[#This Row],[open]]</f>
        <v>-3.3173843700159578E-2</v>
      </c>
      <c r="N3661" s="27">
        <f>IF(StockData[[#This Row],[change%]] &gt; 0.02, 0.9, IF(StockData[[#This Row],[change%]] &lt; -0.02, -0.9, 0))</f>
        <v>-0.9</v>
      </c>
      <c r="O3661" s="27" t="str">
        <f>IF(StockData[[#This Row],[sentiment score]] &gt; 0.5, "Positive", IF(StockData[[#This Row],[sentiment score]] &lt; -0.5, "Negative", "Neutral"))</f>
        <v>Negative</v>
      </c>
    </row>
    <row r="3662" spans="1:15" x14ac:dyDescent="0.3">
      <c r="A3662" s="1">
        <v>40515</v>
      </c>
      <c r="B3662" s="2">
        <v>32.01</v>
      </c>
      <c r="C3662" s="2">
        <v>32.25</v>
      </c>
      <c r="D3662" s="2">
        <v>30.87</v>
      </c>
      <c r="E3662" s="2">
        <v>31.49</v>
      </c>
      <c r="F3662" s="2">
        <v>1160100</v>
      </c>
      <c r="G3662" s="27" t="str">
        <f>TEXT(StockData[[#This Row],[Date]],"dddd")</f>
        <v>Friday</v>
      </c>
      <c r="H3662" s="27" t="str">
        <f>TEXT(StockData[[#This Row],[Date]],"mmm yyyy")</f>
        <v>Dec 2010</v>
      </c>
      <c r="I3662" s="2">
        <f>StockData[[#This Row],[high]] - StockData[[#This Row],[low]]</f>
        <v>1.379999999999999</v>
      </c>
      <c r="J3662" s="27" t="str">
        <f>IF(StockData[[#This Row],[high]]=_xlfn.MAXIFS(StockData[high],StockData[Date],"&lt;="&amp;StockData[[#This Row],[Date]]),"New High","Repeat")</f>
        <v>Repeat</v>
      </c>
      <c r="K3662" s="27" t="str">
        <f>IF(StockData[[#This Row],[Spread]]&lt;5,"Low",IF(StockData[[#This Row],[Spread]]&lt;=15,"Medium","High"))</f>
        <v>Low</v>
      </c>
      <c r="L3662" s="27" t="str">
        <f>IF(StockData[[#This Row],[Spread]] &gt; AVERAGE(StockData[Spread]) * 1.2, "High", IF(StockData[[#This Row],[Spread]] &lt; AVERAGE(StockData[Spread]) * 0.8, "Low", "Medium"))</f>
        <v>Low</v>
      </c>
      <c r="M3662" s="13">
        <f>(StockData[[#This Row],[close]] - StockData[[#This Row],[open]] )/ StockData[[#This Row],[open]]</f>
        <v>-1.6244923461418294E-2</v>
      </c>
      <c r="N3662" s="27">
        <f>IF(StockData[[#This Row],[change%]] &gt; 0.02, 0.9, IF(StockData[[#This Row],[change%]] &lt; -0.02, -0.9, 0))</f>
        <v>0</v>
      </c>
      <c r="O3662" s="27" t="str">
        <f>IF(StockData[[#This Row],[sentiment score]] &gt; 0.5, "Positive", IF(StockData[[#This Row],[sentiment score]] &lt; -0.5, "Negative", "Neutral"))</f>
        <v>Neutral</v>
      </c>
    </row>
    <row r="3663" spans="1:15" x14ac:dyDescent="0.3">
      <c r="A3663" s="1">
        <v>40514</v>
      </c>
      <c r="B3663" s="2">
        <v>34.01</v>
      </c>
      <c r="C3663" s="2">
        <v>34.297499999999999</v>
      </c>
      <c r="D3663" s="2">
        <v>31.2</v>
      </c>
      <c r="E3663" s="2">
        <v>32.35</v>
      </c>
      <c r="F3663" s="2">
        <v>2007000</v>
      </c>
      <c r="G3663" s="27" t="str">
        <f>TEXT(StockData[[#This Row],[Date]],"dddd")</f>
        <v>Thursday</v>
      </c>
      <c r="H3663" s="27" t="str">
        <f>TEXT(StockData[[#This Row],[Date]],"mmm yyyy")</f>
        <v>Dec 2010</v>
      </c>
      <c r="I3663" s="2">
        <f>StockData[[#This Row],[high]] - StockData[[#This Row],[low]]</f>
        <v>3.0975000000000001</v>
      </c>
      <c r="J3663" s="27" t="str">
        <f>IF(StockData[[#This Row],[high]]=_xlfn.MAXIFS(StockData[high],StockData[Date],"&lt;="&amp;StockData[[#This Row],[Date]]),"New High","Repeat")</f>
        <v>Repeat</v>
      </c>
      <c r="K3663" s="27" t="str">
        <f>IF(StockData[[#This Row],[Spread]]&lt;5,"Low",IF(StockData[[#This Row],[Spread]]&lt;=15,"Medium","High"))</f>
        <v>Low</v>
      </c>
      <c r="L3663" s="27" t="str">
        <f>IF(StockData[[#This Row],[Spread]] &gt; AVERAGE(StockData[Spread]) * 1.2, "High", IF(StockData[[#This Row],[Spread]] &lt; AVERAGE(StockData[Spread]) * 0.8, "Low", "Medium"))</f>
        <v>Low</v>
      </c>
      <c r="M3663" s="13">
        <f>(StockData[[#This Row],[close]] - StockData[[#This Row],[open]] )/ StockData[[#This Row],[open]]</f>
        <v>-4.8809173772419778E-2</v>
      </c>
      <c r="N3663" s="27">
        <f>IF(StockData[[#This Row],[change%]] &gt; 0.02, 0.9, IF(StockData[[#This Row],[change%]] &lt; -0.02, -0.9, 0))</f>
        <v>-0.9</v>
      </c>
      <c r="O3663" s="27" t="str">
        <f>IF(StockData[[#This Row],[sentiment score]] &gt; 0.5, "Positive", IF(StockData[[#This Row],[sentiment score]] &lt; -0.5, "Negative", "Neutral"))</f>
        <v>Negative</v>
      </c>
    </row>
    <row r="3664" spans="1:15" x14ac:dyDescent="0.3">
      <c r="A3664" s="1">
        <v>40513</v>
      </c>
      <c r="B3664" s="2">
        <v>35.869999999999997</v>
      </c>
      <c r="C3664" s="2">
        <v>36.42</v>
      </c>
      <c r="D3664" s="2">
        <v>33.450000000000003</v>
      </c>
      <c r="E3664" s="2">
        <v>34.35</v>
      </c>
      <c r="F3664" s="2">
        <v>1299200</v>
      </c>
      <c r="G3664" s="27" t="str">
        <f>TEXT(StockData[[#This Row],[Date]],"dddd")</f>
        <v>Wednesday</v>
      </c>
      <c r="H3664" s="27" t="str">
        <f>TEXT(StockData[[#This Row],[Date]],"mmm yyyy")</f>
        <v>Dec 2010</v>
      </c>
      <c r="I3664" s="2">
        <f>StockData[[#This Row],[high]] - StockData[[#This Row],[low]]</f>
        <v>2.9699999999999989</v>
      </c>
      <c r="J3664" s="27" t="str">
        <f>IF(StockData[[#This Row],[high]]=_xlfn.MAXIFS(StockData[high],StockData[Date],"&lt;="&amp;StockData[[#This Row],[Date]]),"New High","Repeat")</f>
        <v>New High</v>
      </c>
      <c r="K3664" s="27" t="str">
        <f>IF(StockData[[#This Row],[Spread]]&lt;5,"Low",IF(StockData[[#This Row],[Spread]]&lt;=15,"Medium","High"))</f>
        <v>Low</v>
      </c>
      <c r="L3664" s="27" t="str">
        <f>IF(StockData[[#This Row],[Spread]] &gt; AVERAGE(StockData[Spread]) * 1.2, "High", IF(StockData[[#This Row],[Spread]] &lt; AVERAGE(StockData[Spread]) * 0.8, "Low", "Medium"))</f>
        <v>Low</v>
      </c>
      <c r="M3664" s="13">
        <f>(StockData[[#This Row],[close]] - StockData[[#This Row],[open]] )/ StockData[[#This Row],[open]]</f>
        <v>-4.2375243936437025E-2</v>
      </c>
      <c r="N3664" s="27">
        <f>IF(StockData[[#This Row],[change%]] &gt; 0.02, 0.9, IF(StockData[[#This Row],[change%]] &lt; -0.02, -0.9, 0))</f>
        <v>-0.9</v>
      </c>
      <c r="O3664" s="27" t="str">
        <f>IF(StockData[[#This Row],[sentiment score]] &gt; 0.5, "Positive", IF(StockData[[#This Row],[sentiment score]] &lt; -0.5, "Negative", "Neutral"))</f>
        <v>Negative</v>
      </c>
    </row>
    <row r="3665" spans="1:15" x14ac:dyDescent="0.3">
      <c r="A3665" s="1">
        <v>40512</v>
      </c>
      <c r="B3665" s="2">
        <v>33.74</v>
      </c>
      <c r="C3665" s="2">
        <v>35.33</v>
      </c>
      <c r="D3665" s="2">
        <v>33.409999999999997</v>
      </c>
      <c r="E3665" s="2">
        <v>35.33</v>
      </c>
      <c r="F3665" s="2">
        <v>2222600</v>
      </c>
      <c r="G3665" s="27" t="str">
        <f>TEXT(StockData[[#This Row],[Date]],"dddd")</f>
        <v>Tuesday</v>
      </c>
      <c r="H3665" s="27" t="str">
        <f>TEXT(StockData[[#This Row],[Date]],"mmm yyyy")</f>
        <v>Nov 2010</v>
      </c>
      <c r="I3665" s="2">
        <f>StockData[[#This Row],[high]] - StockData[[#This Row],[low]]</f>
        <v>1.9200000000000017</v>
      </c>
      <c r="J3665" s="27" t="str">
        <f>IF(StockData[[#This Row],[high]]=_xlfn.MAXIFS(StockData[high],StockData[Date],"&lt;="&amp;StockData[[#This Row],[Date]]),"New High","Repeat")</f>
        <v>Repeat</v>
      </c>
      <c r="K3665" s="27" t="str">
        <f>IF(StockData[[#This Row],[Spread]]&lt;5,"Low",IF(StockData[[#This Row],[Spread]]&lt;=15,"Medium","High"))</f>
        <v>Low</v>
      </c>
      <c r="L3665" s="27" t="str">
        <f>IF(StockData[[#This Row],[Spread]] &gt; AVERAGE(StockData[Spread]) * 1.2, "High", IF(StockData[[#This Row],[Spread]] &lt; AVERAGE(StockData[Spread]) * 0.8, "Low", "Medium"))</f>
        <v>Low</v>
      </c>
      <c r="M3665" s="13">
        <f>(StockData[[#This Row],[close]] - StockData[[#This Row],[open]] )/ StockData[[#This Row],[open]]</f>
        <v>4.7125074096028341E-2</v>
      </c>
      <c r="N3665" s="27">
        <f>IF(StockData[[#This Row],[change%]] &gt; 0.02, 0.9, IF(StockData[[#This Row],[change%]] &lt; -0.02, -0.9, 0))</f>
        <v>0.9</v>
      </c>
      <c r="O3665" s="27" t="str">
        <f>IF(StockData[[#This Row],[sentiment score]] &gt; 0.5, "Positive", IF(StockData[[#This Row],[sentiment score]] &lt; -0.5, "Negative", "Neutral"))</f>
        <v>Positive</v>
      </c>
    </row>
    <row r="3666" spans="1:15" x14ac:dyDescent="0.3">
      <c r="A3666" s="1">
        <v>40511</v>
      </c>
      <c r="B3666" s="2">
        <v>35.412199999999999</v>
      </c>
      <c r="C3666" s="2">
        <v>35.950000000000003</v>
      </c>
      <c r="D3666" s="2">
        <v>33.33</v>
      </c>
      <c r="E3666" s="2">
        <v>34.33</v>
      </c>
      <c r="F3666" s="2">
        <v>1145600</v>
      </c>
      <c r="G3666" s="27" t="str">
        <f>TEXT(StockData[[#This Row],[Date]],"dddd")</f>
        <v>Monday</v>
      </c>
      <c r="H3666" s="27" t="str">
        <f>TEXT(StockData[[#This Row],[Date]],"mmm yyyy")</f>
        <v>Nov 2010</v>
      </c>
      <c r="I3666" s="2">
        <f>StockData[[#This Row],[high]] - StockData[[#This Row],[low]]</f>
        <v>2.6200000000000045</v>
      </c>
      <c r="J3666" s="27" t="str">
        <f>IF(StockData[[#This Row],[high]]=_xlfn.MAXIFS(StockData[high],StockData[Date],"&lt;="&amp;StockData[[#This Row],[Date]]),"New High","Repeat")</f>
        <v>Repeat</v>
      </c>
      <c r="K3666" s="27" t="str">
        <f>IF(StockData[[#This Row],[Spread]]&lt;5,"Low",IF(StockData[[#This Row],[Spread]]&lt;=15,"Medium","High"))</f>
        <v>Low</v>
      </c>
      <c r="L3666" s="27" t="str">
        <f>IF(StockData[[#This Row],[Spread]] &gt; AVERAGE(StockData[Spread]) * 1.2, "High", IF(StockData[[#This Row],[Spread]] &lt; AVERAGE(StockData[Spread]) * 0.8, "Low", "Medium"))</f>
        <v>Low</v>
      </c>
      <c r="M3666" s="13">
        <f>(StockData[[#This Row],[close]] - StockData[[#This Row],[open]] )/ StockData[[#This Row],[open]]</f>
        <v>-3.0560089460694346E-2</v>
      </c>
      <c r="N3666" s="27">
        <f>IF(StockData[[#This Row],[change%]] &gt; 0.02, 0.9, IF(StockData[[#This Row],[change%]] &lt; -0.02, -0.9, 0))</f>
        <v>-0.9</v>
      </c>
      <c r="O3666" s="27" t="str">
        <f>IF(StockData[[#This Row],[sentiment score]] &gt; 0.5, "Positive", IF(StockData[[#This Row],[sentiment score]] &lt; -0.5, "Negative", "Neutral"))</f>
        <v>Negative</v>
      </c>
    </row>
    <row r="3667" spans="1:15" x14ac:dyDescent="0.3">
      <c r="A3667" s="1">
        <v>40508</v>
      </c>
      <c r="B3667" s="2">
        <v>35.6</v>
      </c>
      <c r="C3667" s="2">
        <v>36</v>
      </c>
      <c r="D3667" s="2">
        <v>34.75</v>
      </c>
      <c r="E3667" s="2">
        <v>35.32</v>
      </c>
      <c r="F3667" s="2">
        <v>350600</v>
      </c>
      <c r="G3667" s="27" t="str">
        <f>TEXT(StockData[[#This Row],[Date]],"dddd")</f>
        <v>Friday</v>
      </c>
      <c r="H3667" s="27" t="str">
        <f>TEXT(StockData[[#This Row],[Date]],"mmm yyyy")</f>
        <v>Nov 2010</v>
      </c>
      <c r="I3667" s="2">
        <f>StockData[[#This Row],[high]] - StockData[[#This Row],[low]]</f>
        <v>1.25</v>
      </c>
      <c r="J3667" s="27" t="str">
        <f>IF(StockData[[#This Row],[high]]=_xlfn.MAXIFS(StockData[high],StockData[Date],"&lt;="&amp;StockData[[#This Row],[Date]]),"New High","Repeat")</f>
        <v>New High</v>
      </c>
      <c r="K3667" s="27" t="str">
        <f>IF(StockData[[#This Row],[Spread]]&lt;5,"Low",IF(StockData[[#This Row],[Spread]]&lt;=15,"Medium","High"))</f>
        <v>Low</v>
      </c>
      <c r="L3667" s="27" t="str">
        <f>IF(StockData[[#This Row],[Spread]] &gt; AVERAGE(StockData[Spread]) * 1.2, "High", IF(StockData[[#This Row],[Spread]] &lt; AVERAGE(StockData[Spread]) * 0.8, "Low", "Medium"))</f>
        <v>Low</v>
      </c>
      <c r="M3667" s="13">
        <f>(StockData[[#This Row],[close]] - StockData[[#This Row],[open]] )/ StockData[[#This Row],[open]]</f>
        <v>-7.8651685393258744E-3</v>
      </c>
      <c r="N3667" s="27">
        <f>IF(StockData[[#This Row],[change%]] &gt; 0.02, 0.9, IF(StockData[[#This Row],[change%]] &lt; -0.02, -0.9, 0))</f>
        <v>0</v>
      </c>
      <c r="O3667" s="27" t="str">
        <f>IF(StockData[[#This Row],[sentiment score]] &gt; 0.5, "Positive", IF(StockData[[#This Row],[sentiment score]] &lt; -0.5, "Negative", "Neutral"))</f>
        <v>Neutral</v>
      </c>
    </row>
    <row r="3668" spans="1:15" x14ac:dyDescent="0.3">
      <c r="A3668" s="1">
        <v>40506</v>
      </c>
      <c r="B3668" s="2">
        <v>35.270000000000003</v>
      </c>
      <c r="C3668" s="2">
        <v>35.97</v>
      </c>
      <c r="D3668" s="2">
        <v>34.334000000000003</v>
      </c>
      <c r="E3668" s="2">
        <v>35.47</v>
      </c>
      <c r="F3668" s="2">
        <v>1425000</v>
      </c>
      <c r="G3668" s="27" t="str">
        <f>TEXT(StockData[[#This Row],[Date]],"dddd")</f>
        <v>Wednesday</v>
      </c>
      <c r="H3668" s="27" t="str">
        <f>TEXT(StockData[[#This Row],[Date]],"mmm yyyy")</f>
        <v>Nov 2010</v>
      </c>
      <c r="I3668" s="2">
        <f>StockData[[#This Row],[high]] - StockData[[#This Row],[low]]</f>
        <v>1.6359999999999957</v>
      </c>
      <c r="J3668" s="27" t="str">
        <f>IF(StockData[[#This Row],[high]]=_xlfn.MAXIFS(StockData[high],StockData[Date],"&lt;="&amp;StockData[[#This Row],[Date]]),"New High","Repeat")</f>
        <v>New High</v>
      </c>
      <c r="K3668" s="27" t="str">
        <f>IF(StockData[[#This Row],[Spread]]&lt;5,"Low",IF(StockData[[#This Row],[Spread]]&lt;=15,"Medium","High"))</f>
        <v>Low</v>
      </c>
      <c r="L3668" s="27" t="str">
        <f>IF(StockData[[#This Row],[Spread]] &gt; AVERAGE(StockData[Spread]) * 1.2, "High", IF(StockData[[#This Row],[Spread]] &lt; AVERAGE(StockData[Spread]) * 0.8, "Low", "Medium"))</f>
        <v>Low</v>
      </c>
      <c r="M3668" s="13">
        <f>(StockData[[#This Row],[close]] - StockData[[#This Row],[open]] )/ StockData[[#This Row],[open]]</f>
        <v>5.670541536716635E-3</v>
      </c>
      <c r="N3668" s="27">
        <f>IF(StockData[[#This Row],[change%]] &gt; 0.02, 0.9, IF(StockData[[#This Row],[change%]] &lt; -0.02, -0.9, 0))</f>
        <v>0</v>
      </c>
      <c r="O3668" s="27" t="str">
        <f>IF(StockData[[#This Row],[sentiment score]] &gt; 0.5, "Positive", IF(StockData[[#This Row],[sentiment score]] &lt; -0.5, "Negative", "Neutral"))</f>
        <v>Neutral</v>
      </c>
    </row>
    <row r="3669" spans="1:15" x14ac:dyDescent="0.3">
      <c r="A3669" s="1">
        <v>40505</v>
      </c>
      <c r="B3669" s="2">
        <v>33.29</v>
      </c>
      <c r="C3669" s="2">
        <v>35.68</v>
      </c>
      <c r="D3669" s="2">
        <v>32.190100000000001</v>
      </c>
      <c r="E3669" s="2">
        <v>34.57</v>
      </c>
      <c r="F3669" s="2">
        <v>1577800</v>
      </c>
      <c r="G3669" s="27" t="str">
        <f>TEXT(StockData[[#This Row],[Date]],"dddd")</f>
        <v>Tuesday</v>
      </c>
      <c r="H3669" s="27" t="str">
        <f>TEXT(StockData[[#This Row],[Date]],"mmm yyyy")</f>
        <v>Nov 2010</v>
      </c>
      <c r="I3669" s="2">
        <f>StockData[[#This Row],[high]] - StockData[[#This Row],[low]]</f>
        <v>3.4898999999999987</v>
      </c>
      <c r="J3669" s="27" t="str">
        <f>IF(StockData[[#This Row],[high]]=_xlfn.MAXIFS(StockData[high],StockData[Date],"&lt;="&amp;StockData[[#This Row],[Date]]),"New High","Repeat")</f>
        <v>New High</v>
      </c>
      <c r="K3669" s="27" t="str">
        <f>IF(StockData[[#This Row],[Spread]]&lt;5,"Low",IF(StockData[[#This Row],[Spread]]&lt;=15,"Medium","High"))</f>
        <v>Low</v>
      </c>
      <c r="L3669" s="27" t="str">
        <f>IF(StockData[[#This Row],[Spread]] &gt; AVERAGE(StockData[Spread]) * 1.2, "High", IF(StockData[[#This Row],[Spread]] &lt; AVERAGE(StockData[Spread]) * 0.8, "Low", "Medium"))</f>
        <v>Low</v>
      </c>
      <c r="M3669" s="13">
        <f>(StockData[[#This Row],[close]] - StockData[[#This Row],[open]] )/ StockData[[#This Row],[open]]</f>
        <v>3.8449984980474652E-2</v>
      </c>
      <c r="N3669" s="27">
        <f>IF(StockData[[#This Row],[change%]] &gt; 0.02, 0.9, IF(StockData[[#This Row],[change%]] &lt; -0.02, -0.9, 0))</f>
        <v>0.9</v>
      </c>
      <c r="O3669" s="27" t="str">
        <f>IF(StockData[[#This Row],[sentiment score]] &gt; 0.5, "Positive", IF(StockData[[#This Row],[sentiment score]] &lt; -0.5, "Negative", "Neutral"))</f>
        <v>Positive</v>
      </c>
    </row>
    <row r="3670" spans="1:15" x14ac:dyDescent="0.3">
      <c r="A3670" s="1">
        <v>40504</v>
      </c>
      <c r="B3670" s="2">
        <v>31.57</v>
      </c>
      <c r="C3670" s="2">
        <v>33.450000000000003</v>
      </c>
      <c r="D3670" s="2">
        <v>31.5</v>
      </c>
      <c r="E3670" s="2">
        <v>33.4</v>
      </c>
      <c r="F3670" s="2">
        <v>1529700</v>
      </c>
      <c r="G3670" s="27" t="str">
        <f>TEXT(StockData[[#This Row],[Date]],"dddd")</f>
        <v>Monday</v>
      </c>
      <c r="H3670" s="27" t="str">
        <f>TEXT(StockData[[#This Row],[Date]],"mmm yyyy")</f>
        <v>Nov 2010</v>
      </c>
      <c r="I3670" s="2">
        <f>StockData[[#This Row],[high]] - StockData[[#This Row],[low]]</f>
        <v>1.9500000000000028</v>
      </c>
      <c r="J3670" s="27" t="str">
        <f>IF(StockData[[#This Row],[high]]=_xlfn.MAXIFS(StockData[high],StockData[Date],"&lt;="&amp;StockData[[#This Row],[Date]]),"New High","Repeat")</f>
        <v>New High</v>
      </c>
      <c r="K3670" s="27" t="str">
        <f>IF(StockData[[#This Row],[Spread]]&lt;5,"Low",IF(StockData[[#This Row],[Spread]]&lt;=15,"Medium","High"))</f>
        <v>Low</v>
      </c>
      <c r="L3670" s="27" t="str">
        <f>IF(StockData[[#This Row],[Spread]] &gt; AVERAGE(StockData[Spread]) * 1.2, "High", IF(StockData[[#This Row],[Spread]] &lt; AVERAGE(StockData[Spread]) * 0.8, "Low", "Medium"))</f>
        <v>Low</v>
      </c>
      <c r="M3670" s="13">
        <f>(StockData[[#This Row],[close]] - StockData[[#This Row],[open]] )/ StockData[[#This Row],[open]]</f>
        <v>5.7966423820082304E-2</v>
      </c>
      <c r="N3670" s="27">
        <f>IF(StockData[[#This Row],[change%]] &gt; 0.02, 0.9, IF(StockData[[#This Row],[change%]] &lt; -0.02, -0.9, 0))</f>
        <v>0.9</v>
      </c>
      <c r="O3670" s="27" t="str">
        <f>IF(StockData[[#This Row],[sentiment score]] &gt; 0.5, "Positive", IF(StockData[[#This Row],[sentiment score]] &lt; -0.5, "Negative", "Neutral"))</f>
        <v>Positive</v>
      </c>
    </row>
    <row r="3671" spans="1:15" x14ac:dyDescent="0.3">
      <c r="A3671" s="1">
        <v>40501</v>
      </c>
      <c r="B3671" s="2">
        <v>30.16</v>
      </c>
      <c r="C3671" s="2">
        <v>31.37</v>
      </c>
      <c r="D3671" s="2">
        <v>29.7</v>
      </c>
      <c r="E3671" s="2">
        <v>30.99</v>
      </c>
      <c r="F3671" s="2">
        <v>1150500</v>
      </c>
      <c r="G3671" s="27" t="str">
        <f>TEXT(StockData[[#This Row],[Date]],"dddd")</f>
        <v>Friday</v>
      </c>
      <c r="H3671" s="27" t="str">
        <f>TEXT(StockData[[#This Row],[Date]],"mmm yyyy")</f>
        <v>Nov 2010</v>
      </c>
      <c r="I3671" s="2">
        <f>StockData[[#This Row],[high]] - StockData[[#This Row],[low]]</f>
        <v>1.6700000000000017</v>
      </c>
      <c r="J3671" s="27" t="str">
        <f>IF(StockData[[#This Row],[high]]=_xlfn.MAXIFS(StockData[high],StockData[Date],"&lt;="&amp;StockData[[#This Row],[Date]]),"New High","Repeat")</f>
        <v>Repeat</v>
      </c>
      <c r="K3671" s="27" t="str">
        <f>IF(StockData[[#This Row],[Spread]]&lt;5,"Low",IF(StockData[[#This Row],[Spread]]&lt;=15,"Medium","High"))</f>
        <v>Low</v>
      </c>
      <c r="L3671" s="27" t="str">
        <f>IF(StockData[[#This Row],[Spread]] &gt; AVERAGE(StockData[Spread]) * 1.2, "High", IF(StockData[[#This Row],[Spread]] &lt; AVERAGE(StockData[Spread]) * 0.8, "Low", "Medium"))</f>
        <v>Low</v>
      </c>
      <c r="M3671" s="13">
        <f>(StockData[[#This Row],[close]] - StockData[[#This Row],[open]] )/ StockData[[#This Row],[open]]</f>
        <v>2.7519893899204187E-2</v>
      </c>
      <c r="N3671" s="27">
        <f>IF(StockData[[#This Row],[change%]] &gt; 0.02, 0.9, IF(StockData[[#This Row],[change%]] &lt; -0.02, -0.9, 0))</f>
        <v>0.9</v>
      </c>
      <c r="O3671" s="27" t="str">
        <f>IF(StockData[[#This Row],[sentiment score]] &gt; 0.5, "Positive", IF(StockData[[#This Row],[sentiment score]] &lt; -0.5, "Negative", "Neutral"))</f>
        <v>Positive</v>
      </c>
    </row>
    <row r="3672" spans="1:15" x14ac:dyDescent="0.3">
      <c r="A3672" s="1">
        <v>40500</v>
      </c>
      <c r="B3672" s="2">
        <v>30.67</v>
      </c>
      <c r="C3672" s="2">
        <v>30.74</v>
      </c>
      <c r="D3672" s="2">
        <v>28.920100000000001</v>
      </c>
      <c r="E3672" s="2">
        <v>29.89</v>
      </c>
      <c r="F3672" s="2">
        <v>956100</v>
      </c>
      <c r="G3672" s="27" t="str">
        <f>TEXT(StockData[[#This Row],[Date]],"dddd")</f>
        <v>Thursday</v>
      </c>
      <c r="H3672" s="27" t="str">
        <f>TEXT(StockData[[#This Row],[Date]],"mmm yyyy")</f>
        <v>Nov 2010</v>
      </c>
      <c r="I3672" s="2">
        <f>StockData[[#This Row],[high]] - StockData[[#This Row],[low]]</f>
        <v>1.819899999999997</v>
      </c>
      <c r="J3672" s="27" t="str">
        <f>IF(StockData[[#This Row],[high]]=_xlfn.MAXIFS(StockData[high],StockData[Date],"&lt;="&amp;StockData[[#This Row],[Date]]),"New High","Repeat")</f>
        <v>Repeat</v>
      </c>
      <c r="K3672" s="27" t="str">
        <f>IF(StockData[[#This Row],[Spread]]&lt;5,"Low",IF(StockData[[#This Row],[Spread]]&lt;=15,"Medium","High"))</f>
        <v>Low</v>
      </c>
      <c r="L3672" s="27" t="str">
        <f>IF(StockData[[#This Row],[Spread]] &gt; AVERAGE(StockData[Spread]) * 1.2, "High", IF(StockData[[#This Row],[Spread]] &lt; AVERAGE(StockData[Spread]) * 0.8, "Low", "Medium"))</f>
        <v>Low</v>
      </c>
      <c r="M3672" s="13">
        <f>(StockData[[#This Row],[close]] - StockData[[#This Row],[open]] )/ StockData[[#This Row],[open]]</f>
        <v>-2.5432018258884938E-2</v>
      </c>
      <c r="N3672" s="27">
        <f>IF(StockData[[#This Row],[change%]] &gt; 0.02, 0.9, IF(StockData[[#This Row],[change%]] &lt; -0.02, -0.9, 0))</f>
        <v>-0.9</v>
      </c>
      <c r="O3672" s="27" t="str">
        <f>IF(StockData[[#This Row],[sentiment score]] &gt; 0.5, "Positive", IF(StockData[[#This Row],[sentiment score]] &lt; -0.5, "Negative", "Neutral"))</f>
        <v>Negative</v>
      </c>
    </row>
    <row r="3673" spans="1:15" x14ac:dyDescent="0.3">
      <c r="A3673" s="1">
        <v>40499</v>
      </c>
      <c r="B3673" s="2">
        <v>30.2</v>
      </c>
      <c r="C3673" s="2">
        <v>30.75</v>
      </c>
      <c r="D3673" s="2">
        <v>28.61</v>
      </c>
      <c r="E3673" s="2">
        <v>29.49</v>
      </c>
      <c r="F3673" s="2">
        <v>750000</v>
      </c>
      <c r="G3673" s="27" t="str">
        <f>TEXT(StockData[[#This Row],[Date]],"dddd")</f>
        <v>Wednesday</v>
      </c>
      <c r="H3673" s="27" t="str">
        <f>TEXT(StockData[[#This Row],[Date]],"mmm yyyy")</f>
        <v>Nov 2010</v>
      </c>
      <c r="I3673" s="2">
        <f>StockData[[#This Row],[high]] - StockData[[#This Row],[low]]</f>
        <v>2.1400000000000006</v>
      </c>
      <c r="J3673" s="27" t="str">
        <f>IF(StockData[[#This Row],[high]]=_xlfn.MAXIFS(StockData[high],StockData[Date],"&lt;="&amp;StockData[[#This Row],[Date]]),"New High","Repeat")</f>
        <v>Repeat</v>
      </c>
      <c r="K3673" s="27" t="str">
        <f>IF(StockData[[#This Row],[Spread]]&lt;5,"Low",IF(StockData[[#This Row],[Spread]]&lt;=15,"Medium","High"))</f>
        <v>Low</v>
      </c>
      <c r="L3673" s="27" t="str">
        <f>IF(StockData[[#This Row],[Spread]] &gt; AVERAGE(StockData[Spread]) * 1.2, "High", IF(StockData[[#This Row],[Spread]] &lt; AVERAGE(StockData[Spread]) * 0.8, "Low", "Medium"))</f>
        <v>Low</v>
      </c>
      <c r="M3673" s="13">
        <f>(StockData[[#This Row],[close]] - StockData[[#This Row],[open]] )/ StockData[[#This Row],[open]]</f>
        <v>-2.3509933774834464E-2</v>
      </c>
      <c r="N3673" s="27">
        <f>IF(StockData[[#This Row],[change%]] &gt; 0.02, 0.9, IF(StockData[[#This Row],[change%]] &lt; -0.02, -0.9, 0))</f>
        <v>-0.9</v>
      </c>
      <c r="O3673" s="27" t="str">
        <f>IF(StockData[[#This Row],[sentiment score]] &gt; 0.5, "Positive", IF(StockData[[#This Row],[sentiment score]] &lt; -0.5, "Negative", "Neutral"))</f>
        <v>Negative</v>
      </c>
    </row>
    <row r="3674" spans="1:15" x14ac:dyDescent="0.3">
      <c r="A3674" s="1">
        <v>40498</v>
      </c>
      <c r="B3674" s="2">
        <v>31</v>
      </c>
      <c r="C3674" s="2">
        <v>31.4</v>
      </c>
      <c r="D3674" s="2">
        <v>28.42</v>
      </c>
      <c r="E3674" s="2">
        <v>29.67</v>
      </c>
      <c r="F3674" s="2">
        <v>1347600</v>
      </c>
      <c r="G3674" s="27" t="str">
        <f>TEXT(StockData[[#This Row],[Date]],"dddd")</f>
        <v>Tuesday</v>
      </c>
      <c r="H3674" s="27" t="str">
        <f>TEXT(StockData[[#This Row],[Date]],"mmm yyyy")</f>
        <v>Nov 2010</v>
      </c>
      <c r="I3674" s="2">
        <f>StockData[[#This Row],[high]] - StockData[[#This Row],[low]]</f>
        <v>2.9799999999999969</v>
      </c>
      <c r="J3674" s="27" t="str">
        <f>IF(StockData[[#This Row],[high]]=_xlfn.MAXIFS(StockData[high],StockData[Date],"&lt;="&amp;StockData[[#This Row],[Date]]),"New High","Repeat")</f>
        <v>Repeat</v>
      </c>
      <c r="K3674" s="27" t="str">
        <f>IF(StockData[[#This Row],[Spread]]&lt;5,"Low",IF(StockData[[#This Row],[Spread]]&lt;=15,"Medium","High"))</f>
        <v>Low</v>
      </c>
      <c r="L3674" s="27" t="str">
        <f>IF(StockData[[#This Row],[Spread]] &gt; AVERAGE(StockData[Spread]) * 1.2, "High", IF(StockData[[#This Row],[Spread]] &lt; AVERAGE(StockData[Spread]) * 0.8, "Low", "Medium"))</f>
        <v>Low</v>
      </c>
      <c r="M3674" s="13">
        <f>(StockData[[#This Row],[close]] - StockData[[#This Row],[open]] )/ StockData[[#This Row],[open]]</f>
        <v>-4.2903225806451555E-2</v>
      </c>
      <c r="N3674" s="27">
        <f>IF(StockData[[#This Row],[change%]] &gt; 0.02, 0.9, IF(StockData[[#This Row],[change%]] &lt; -0.02, -0.9, 0))</f>
        <v>-0.9</v>
      </c>
      <c r="O3674" s="27" t="str">
        <f>IF(StockData[[#This Row],[sentiment score]] &gt; 0.5, "Positive", IF(StockData[[#This Row],[sentiment score]] &lt; -0.5, "Negative", "Neutral"))</f>
        <v>Negative</v>
      </c>
    </row>
    <row r="3675" spans="1:15" x14ac:dyDescent="0.3">
      <c r="A3675" s="1">
        <v>40497</v>
      </c>
      <c r="B3675" s="2">
        <v>30.22</v>
      </c>
      <c r="C3675" s="2">
        <v>32.939500000000002</v>
      </c>
      <c r="D3675" s="2">
        <v>30.22</v>
      </c>
      <c r="E3675" s="2">
        <v>30.8</v>
      </c>
      <c r="F3675" s="2">
        <v>2622900</v>
      </c>
      <c r="G3675" s="27" t="str">
        <f>TEXT(StockData[[#This Row],[Date]],"dddd")</f>
        <v>Monday</v>
      </c>
      <c r="H3675" s="27" t="str">
        <f>TEXT(StockData[[#This Row],[Date]],"mmm yyyy")</f>
        <v>Nov 2010</v>
      </c>
      <c r="I3675" s="2">
        <f>StockData[[#This Row],[high]] - StockData[[#This Row],[low]]</f>
        <v>2.7195000000000036</v>
      </c>
      <c r="J3675" s="27" t="str">
        <f>IF(StockData[[#This Row],[high]]=_xlfn.MAXIFS(StockData[high],StockData[Date],"&lt;="&amp;StockData[[#This Row],[Date]]),"New High","Repeat")</f>
        <v>New High</v>
      </c>
      <c r="K3675" s="27" t="str">
        <f>IF(StockData[[#This Row],[Spread]]&lt;5,"Low",IF(StockData[[#This Row],[Spread]]&lt;=15,"Medium","High"))</f>
        <v>Low</v>
      </c>
      <c r="L3675" s="27" t="str">
        <f>IF(StockData[[#This Row],[Spread]] &gt; AVERAGE(StockData[Spread]) * 1.2, "High", IF(StockData[[#This Row],[Spread]] &lt; AVERAGE(StockData[Spread]) * 0.8, "Low", "Medium"))</f>
        <v>Low</v>
      </c>
      <c r="M3675" s="13">
        <f>(StockData[[#This Row],[close]] - StockData[[#This Row],[open]] )/ StockData[[#This Row],[open]]</f>
        <v>1.9192587690271407E-2</v>
      </c>
      <c r="N3675" s="27">
        <f>IF(StockData[[#This Row],[change%]] &gt; 0.02, 0.9, IF(StockData[[#This Row],[change%]] &lt; -0.02, -0.9, 0))</f>
        <v>0</v>
      </c>
      <c r="O3675" s="27" t="str">
        <f>IF(StockData[[#This Row],[sentiment score]] &gt; 0.5, "Positive", IF(StockData[[#This Row],[sentiment score]] &lt; -0.5, "Negative", "Neutral"))</f>
        <v>Neutral</v>
      </c>
    </row>
    <row r="3676" spans="1:15" x14ac:dyDescent="0.3">
      <c r="A3676" s="1">
        <v>40494</v>
      </c>
      <c r="B3676" s="2">
        <v>28.25</v>
      </c>
      <c r="C3676" s="2">
        <v>30.5</v>
      </c>
      <c r="D3676" s="2">
        <v>28.07</v>
      </c>
      <c r="E3676" s="2">
        <v>29.84</v>
      </c>
      <c r="F3676" s="2">
        <v>2729100</v>
      </c>
      <c r="G3676" s="27" t="str">
        <f>TEXT(StockData[[#This Row],[Date]],"dddd")</f>
        <v>Friday</v>
      </c>
      <c r="H3676" s="27" t="str">
        <f>TEXT(StockData[[#This Row],[Date]],"mmm yyyy")</f>
        <v>Nov 2010</v>
      </c>
      <c r="I3676" s="2">
        <f>StockData[[#This Row],[high]] - StockData[[#This Row],[low]]</f>
        <v>2.4299999999999997</v>
      </c>
      <c r="J3676" s="27" t="str">
        <f>IF(StockData[[#This Row],[high]]=_xlfn.MAXIFS(StockData[high],StockData[Date],"&lt;="&amp;StockData[[#This Row],[Date]]),"New High","Repeat")</f>
        <v>New High</v>
      </c>
      <c r="K3676" s="27" t="str">
        <f>IF(StockData[[#This Row],[Spread]]&lt;5,"Low",IF(StockData[[#This Row],[Spread]]&lt;=15,"Medium","High"))</f>
        <v>Low</v>
      </c>
      <c r="L3676" s="27" t="str">
        <f>IF(StockData[[#This Row],[Spread]] &gt; AVERAGE(StockData[Spread]) * 1.2, "High", IF(StockData[[#This Row],[Spread]] &lt; AVERAGE(StockData[Spread]) * 0.8, "Low", "Medium"))</f>
        <v>Low</v>
      </c>
      <c r="M3676" s="13">
        <f>(StockData[[#This Row],[close]] - StockData[[#This Row],[open]] )/ StockData[[#This Row],[open]]</f>
        <v>5.6283185840707961E-2</v>
      </c>
      <c r="N3676" s="27">
        <f>IF(StockData[[#This Row],[change%]] &gt; 0.02, 0.9, IF(StockData[[#This Row],[change%]] &lt; -0.02, -0.9, 0))</f>
        <v>0.9</v>
      </c>
      <c r="O3676" s="27" t="str">
        <f>IF(StockData[[#This Row],[sentiment score]] &gt; 0.5, "Positive", IF(StockData[[#This Row],[sentiment score]] &lt; -0.5, "Negative", "Neutral"))</f>
        <v>Positive</v>
      </c>
    </row>
    <row r="3677" spans="1:15" x14ac:dyDescent="0.3">
      <c r="A3677" s="1">
        <v>40493</v>
      </c>
      <c r="B3677" s="2">
        <v>28.6</v>
      </c>
      <c r="C3677" s="2">
        <v>29.1</v>
      </c>
      <c r="D3677" s="2">
        <v>27.33</v>
      </c>
      <c r="E3677" s="2">
        <v>28.035</v>
      </c>
      <c r="F3677" s="2">
        <v>1945300</v>
      </c>
      <c r="G3677" s="27" t="str">
        <f>TEXT(StockData[[#This Row],[Date]],"dddd")</f>
        <v>Thursday</v>
      </c>
      <c r="H3677" s="27" t="str">
        <f>TEXT(StockData[[#This Row],[Date]],"mmm yyyy")</f>
        <v>Nov 2010</v>
      </c>
      <c r="I3677" s="2">
        <f>StockData[[#This Row],[high]] - StockData[[#This Row],[low]]</f>
        <v>1.7700000000000031</v>
      </c>
      <c r="J3677" s="27" t="str">
        <f>IF(StockData[[#This Row],[high]]=_xlfn.MAXIFS(StockData[high],StockData[Date],"&lt;="&amp;StockData[[#This Row],[Date]]),"New High","Repeat")</f>
        <v>Repeat</v>
      </c>
      <c r="K3677" s="27" t="str">
        <f>IF(StockData[[#This Row],[Spread]]&lt;5,"Low",IF(StockData[[#This Row],[Spread]]&lt;=15,"Medium","High"))</f>
        <v>Low</v>
      </c>
      <c r="L3677" s="27" t="str">
        <f>IF(StockData[[#This Row],[Spread]] &gt; AVERAGE(StockData[Spread]) * 1.2, "High", IF(StockData[[#This Row],[Spread]] &lt; AVERAGE(StockData[Spread]) * 0.8, "Low", "Medium"))</f>
        <v>Low</v>
      </c>
      <c r="M3677" s="13">
        <f>(StockData[[#This Row],[close]] - StockData[[#This Row],[open]] )/ StockData[[#This Row],[open]]</f>
        <v>-1.9755244755244799E-2</v>
      </c>
      <c r="N3677" s="27">
        <f>IF(StockData[[#This Row],[change%]] &gt; 0.02, 0.9, IF(StockData[[#This Row],[change%]] &lt; -0.02, -0.9, 0))</f>
        <v>0</v>
      </c>
      <c r="O3677" s="27" t="str">
        <f>IF(StockData[[#This Row],[sentiment score]] &gt; 0.5, "Positive", IF(StockData[[#This Row],[sentiment score]] &lt; -0.5, "Negative", "Neutral"))</f>
        <v>Neutral</v>
      </c>
    </row>
    <row r="3678" spans="1:15" x14ac:dyDescent="0.3">
      <c r="A3678" s="1">
        <v>40492</v>
      </c>
      <c r="B3678" s="2">
        <v>24.48</v>
      </c>
      <c r="C3678" s="2">
        <v>29.97</v>
      </c>
      <c r="D3678" s="2">
        <v>24.05</v>
      </c>
      <c r="E3678" s="2">
        <v>29.36</v>
      </c>
      <c r="F3678" s="2">
        <v>3060500</v>
      </c>
      <c r="G3678" s="27" t="str">
        <f>TEXT(StockData[[#This Row],[Date]],"dddd")</f>
        <v>Wednesday</v>
      </c>
      <c r="H3678" s="27" t="str">
        <f>TEXT(StockData[[#This Row],[Date]],"mmm yyyy")</f>
        <v>Nov 2010</v>
      </c>
      <c r="I3678" s="2">
        <f>StockData[[#This Row],[high]] - StockData[[#This Row],[low]]</f>
        <v>5.9199999999999982</v>
      </c>
      <c r="J3678" s="27" t="str">
        <f>IF(StockData[[#This Row],[high]]=_xlfn.MAXIFS(StockData[high],StockData[Date],"&lt;="&amp;StockData[[#This Row],[Date]]),"New High","Repeat")</f>
        <v>Repeat</v>
      </c>
      <c r="K3678" s="27" t="str">
        <f>IF(StockData[[#This Row],[Spread]]&lt;5,"Low",IF(StockData[[#This Row],[Spread]]&lt;=15,"Medium","High"))</f>
        <v>Medium</v>
      </c>
      <c r="L3678" s="27" t="str">
        <f>IF(StockData[[#This Row],[Spread]] &gt; AVERAGE(StockData[Spread]) * 1.2, "High", IF(StockData[[#This Row],[Spread]] &lt; AVERAGE(StockData[Spread]) * 0.8, "Low", "Medium"))</f>
        <v>Low</v>
      </c>
      <c r="M3678" s="13">
        <f>(StockData[[#This Row],[close]] - StockData[[#This Row],[open]] )/ StockData[[#This Row],[open]]</f>
        <v>0.19934640522875813</v>
      </c>
      <c r="N3678" s="27">
        <f>IF(StockData[[#This Row],[change%]] &gt; 0.02, 0.9, IF(StockData[[#This Row],[change%]] &lt; -0.02, -0.9, 0))</f>
        <v>0.9</v>
      </c>
      <c r="O3678" s="27" t="str">
        <f>IF(StockData[[#This Row],[sentiment score]] &gt; 0.5, "Positive", IF(StockData[[#This Row],[sentiment score]] &lt; -0.5, "Negative", "Neutral"))</f>
        <v>Positive</v>
      </c>
    </row>
    <row r="3679" spans="1:15" x14ac:dyDescent="0.3">
      <c r="A3679" s="1">
        <v>40491</v>
      </c>
      <c r="B3679" s="2">
        <v>25</v>
      </c>
      <c r="C3679" s="2">
        <v>25.69</v>
      </c>
      <c r="D3679" s="2">
        <v>24.0501</v>
      </c>
      <c r="E3679" s="2">
        <v>24.63</v>
      </c>
      <c r="F3679" s="2">
        <v>956400</v>
      </c>
      <c r="G3679" s="27" t="str">
        <f>TEXT(StockData[[#This Row],[Date]],"dddd")</f>
        <v>Tuesday</v>
      </c>
      <c r="H3679" s="27" t="str">
        <f>TEXT(StockData[[#This Row],[Date]],"mmm yyyy")</f>
        <v>Nov 2010</v>
      </c>
      <c r="I3679" s="2">
        <f>StockData[[#This Row],[high]] - StockData[[#This Row],[low]]</f>
        <v>1.6399000000000008</v>
      </c>
      <c r="J3679" s="27" t="str">
        <f>IF(StockData[[#This Row],[high]]=_xlfn.MAXIFS(StockData[high],StockData[Date],"&lt;="&amp;StockData[[#This Row],[Date]]),"New High","Repeat")</f>
        <v>Repeat</v>
      </c>
      <c r="K3679" s="27" t="str">
        <f>IF(StockData[[#This Row],[Spread]]&lt;5,"Low",IF(StockData[[#This Row],[Spread]]&lt;=15,"Medium","High"))</f>
        <v>Low</v>
      </c>
      <c r="L3679" s="27" t="str">
        <f>IF(StockData[[#This Row],[Spread]] &gt; AVERAGE(StockData[Spread]) * 1.2, "High", IF(StockData[[#This Row],[Spread]] &lt; AVERAGE(StockData[Spread]) * 0.8, "Low", "Medium"))</f>
        <v>Low</v>
      </c>
      <c r="M3679" s="13">
        <f>(StockData[[#This Row],[close]] - StockData[[#This Row],[open]] )/ StockData[[#This Row],[open]]</f>
        <v>-1.4800000000000041E-2</v>
      </c>
      <c r="N3679" s="27">
        <f>IF(StockData[[#This Row],[change%]] &gt; 0.02, 0.9, IF(StockData[[#This Row],[change%]] &lt; -0.02, -0.9, 0))</f>
        <v>0</v>
      </c>
      <c r="O3679" s="27" t="str">
        <f>IF(StockData[[#This Row],[sentiment score]] &gt; 0.5, "Positive", IF(StockData[[#This Row],[sentiment score]] &lt; -0.5, "Negative", "Neutral"))</f>
        <v>Neutral</v>
      </c>
    </row>
    <row r="3680" spans="1:15" x14ac:dyDescent="0.3">
      <c r="A3680" s="1">
        <v>40490</v>
      </c>
      <c r="B3680" s="2">
        <v>24.5</v>
      </c>
      <c r="C3680" s="2">
        <v>25</v>
      </c>
      <c r="D3680" s="2">
        <v>24.03</v>
      </c>
      <c r="E3680" s="2">
        <v>24.98</v>
      </c>
      <c r="F3680" s="2">
        <v>509500</v>
      </c>
      <c r="G3680" s="27" t="str">
        <f>TEXT(StockData[[#This Row],[Date]],"dddd")</f>
        <v>Monday</v>
      </c>
      <c r="H3680" s="27" t="str">
        <f>TEXT(StockData[[#This Row],[Date]],"mmm yyyy")</f>
        <v>Nov 2010</v>
      </c>
      <c r="I3680" s="2">
        <f>StockData[[#This Row],[high]] - StockData[[#This Row],[low]]</f>
        <v>0.96999999999999886</v>
      </c>
      <c r="J3680" s="27" t="str">
        <f>IF(StockData[[#This Row],[high]]=_xlfn.MAXIFS(StockData[high],StockData[Date],"&lt;="&amp;StockData[[#This Row],[Date]]),"New High","Repeat")</f>
        <v>Repeat</v>
      </c>
      <c r="K3680" s="27" t="str">
        <f>IF(StockData[[#This Row],[Spread]]&lt;5,"Low",IF(StockData[[#This Row],[Spread]]&lt;=15,"Medium","High"))</f>
        <v>Low</v>
      </c>
      <c r="L3680" s="27" t="str">
        <f>IF(StockData[[#This Row],[Spread]] &gt; AVERAGE(StockData[Spread]) * 1.2, "High", IF(StockData[[#This Row],[Spread]] &lt; AVERAGE(StockData[Spread]) * 0.8, "Low", "Medium"))</f>
        <v>Low</v>
      </c>
      <c r="M3680" s="13">
        <f>(StockData[[#This Row],[close]] - StockData[[#This Row],[open]] )/ StockData[[#This Row],[open]]</f>
        <v>1.9591836734693894E-2</v>
      </c>
      <c r="N3680" s="27">
        <f>IF(StockData[[#This Row],[change%]] &gt; 0.02, 0.9, IF(StockData[[#This Row],[change%]] &lt; -0.02, -0.9, 0))</f>
        <v>0</v>
      </c>
      <c r="O3680" s="27" t="str">
        <f>IF(StockData[[#This Row],[sentiment score]] &gt; 0.5, "Positive", IF(StockData[[#This Row],[sentiment score]] &lt; -0.5, "Negative", "Neutral"))</f>
        <v>Neutral</v>
      </c>
    </row>
    <row r="3681" spans="1:15" x14ac:dyDescent="0.3">
      <c r="A3681" s="1">
        <v>40487</v>
      </c>
      <c r="B3681" s="2">
        <v>24.87</v>
      </c>
      <c r="C3681" s="2">
        <v>24.97</v>
      </c>
      <c r="D3681" s="2">
        <v>23.72</v>
      </c>
      <c r="E3681" s="2">
        <v>24.44</v>
      </c>
      <c r="F3681" s="2">
        <v>1011000</v>
      </c>
      <c r="G3681" s="27" t="str">
        <f>TEXT(StockData[[#This Row],[Date]],"dddd")</f>
        <v>Friday</v>
      </c>
      <c r="H3681" s="27" t="str">
        <f>TEXT(StockData[[#This Row],[Date]],"mmm yyyy")</f>
        <v>Nov 2010</v>
      </c>
      <c r="I3681" s="2">
        <f>StockData[[#This Row],[high]] - StockData[[#This Row],[low]]</f>
        <v>1.25</v>
      </c>
      <c r="J3681" s="27" t="str">
        <f>IF(StockData[[#This Row],[high]]=_xlfn.MAXIFS(StockData[high],StockData[Date],"&lt;="&amp;StockData[[#This Row],[Date]]),"New High","Repeat")</f>
        <v>Repeat</v>
      </c>
      <c r="K3681" s="27" t="str">
        <f>IF(StockData[[#This Row],[Spread]]&lt;5,"Low",IF(StockData[[#This Row],[Spread]]&lt;=15,"Medium","High"))</f>
        <v>Low</v>
      </c>
      <c r="L3681" s="27" t="str">
        <f>IF(StockData[[#This Row],[Spread]] &gt; AVERAGE(StockData[Spread]) * 1.2, "High", IF(StockData[[#This Row],[Spread]] &lt; AVERAGE(StockData[Spread]) * 0.8, "Low", "Medium"))</f>
        <v>Low</v>
      </c>
      <c r="M3681" s="13">
        <f>(StockData[[#This Row],[close]] - StockData[[#This Row],[open]] )/ StockData[[#This Row],[open]]</f>
        <v>-1.7289907519099305E-2</v>
      </c>
      <c r="N3681" s="27">
        <f>IF(StockData[[#This Row],[change%]] &gt; 0.02, 0.9, IF(StockData[[#This Row],[change%]] &lt; -0.02, -0.9, 0))</f>
        <v>0</v>
      </c>
      <c r="O3681" s="27" t="str">
        <f>IF(StockData[[#This Row],[sentiment score]] &gt; 0.5, "Positive", IF(StockData[[#This Row],[sentiment score]] &lt; -0.5, "Negative", "Neutral"))</f>
        <v>Neutral</v>
      </c>
    </row>
    <row r="3682" spans="1:15" x14ac:dyDescent="0.3">
      <c r="A3682" s="1">
        <v>40486</v>
      </c>
      <c r="B3682" s="2">
        <v>22.6</v>
      </c>
      <c r="C3682" s="2">
        <v>25.33</v>
      </c>
      <c r="D3682" s="2">
        <v>22.151</v>
      </c>
      <c r="E3682" s="2">
        <v>24.9</v>
      </c>
      <c r="F3682" s="2">
        <v>1874000</v>
      </c>
      <c r="G3682" s="27" t="str">
        <f>TEXT(StockData[[#This Row],[Date]],"dddd")</f>
        <v>Thursday</v>
      </c>
      <c r="H3682" s="27" t="str">
        <f>TEXT(StockData[[#This Row],[Date]],"mmm yyyy")</f>
        <v>Nov 2010</v>
      </c>
      <c r="I3682" s="2">
        <f>StockData[[#This Row],[high]] - StockData[[#This Row],[low]]</f>
        <v>3.1789999999999985</v>
      </c>
      <c r="J3682" s="27" t="str">
        <f>IF(StockData[[#This Row],[high]]=_xlfn.MAXIFS(StockData[high],StockData[Date],"&lt;="&amp;StockData[[#This Row],[Date]]),"New High","Repeat")</f>
        <v>Repeat</v>
      </c>
      <c r="K3682" s="27" t="str">
        <f>IF(StockData[[#This Row],[Spread]]&lt;5,"Low",IF(StockData[[#This Row],[Spread]]&lt;=15,"Medium","High"))</f>
        <v>Low</v>
      </c>
      <c r="L3682" s="27" t="str">
        <f>IF(StockData[[#This Row],[Spread]] &gt; AVERAGE(StockData[Spread]) * 1.2, "High", IF(StockData[[#This Row],[Spread]] &lt; AVERAGE(StockData[Spread]) * 0.8, "Low", "Medium"))</f>
        <v>Low</v>
      </c>
      <c r="M3682" s="13">
        <f>(StockData[[#This Row],[close]] - StockData[[#This Row],[open]] )/ StockData[[#This Row],[open]]</f>
        <v>0.10176991150442465</v>
      </c>
      <c r="N3682" s="27">
        <f>IF(StockData[[#This Row],[change%]] &gt; 0.02, 0.9, IF(StockData[[#This Row],[change%]] &lt; -0.02, -0.9, 0))</f>
        <v>0.9</v>
      </c>
      <c r="O3682" s="27" t="str">
        <f>IF(StockData[[#This Row],[sentiment score]] &gt; 0.5, "Positive", IF(StockData[[#This Row],[sentiment score]] &lt; -0.5, "Negative", "Neutral"))</f>
        <v>Positive</v>
      </c>
    </row>
    <row r="3683" spans="1:15" x14ac:dyDescent="0.3">
      <c r="A3683" s="1">
        <v>40485</v>
      </c>
      <c r="B3683" s="2">
        <v>21.28</v>
      </c>
      <c r="C3683" s="2">
        <v>22.5</v>
      </c>
      <c r="D3683" s="2">
        <v>21.16</v>
      </c>
      <c r="E3683" s="2">
        <v>21.77</v>
      </c>
      <c r="F3683" s="2">
        <v>372600</v>
      </c>
      <c r="G3683" s="27" t="str">
        <f>TEXT(StockData[[#This Row],[Date]],"dddd")</f>
        <v>Wednesday</v>
      </c>
      <c r="H3683" s="27" t="str">
        <f>TEXT(StockData[[#This Row],[Date]],"mmm yyyy")</f>
        <v>Nov 2010</v>
      </c>
      <c r="I3683" s="2">
        <f>StockData[[#This Row],[high]] - StockData[[#This Row],[low]]</f>
        <v>1.3399999999999999</v>
      </c>
      <c r="J3683" s="27" t="str">
        <f>IF(StockData[[#This Row],[high]]=_xlfn.MAXIFS(StockData[high],StockData[Date],"&lt;="&amp;StockData[[#This Row],[Date]]),"New High","Repeat")</f>
        <v>Repeat</v>
      </c>
      <c r="K3683" s="27" t="str">
        <f>IF(StockData[[#This Row],[Spread]]&lt;5,"Low",IF(StockData[[#This Row],[Spread]]&lt;=15,"Medium","High"))</f>
        <v>Low</v>
      </c>
      <c r="L3683" s="27" t="str">
        <f>IF(StockData[[#This Row],[Spread]] &gt; AVERAGE(StockData[Spread]) * 1.2, "High", IF(StockData[[#This Row],[Spread]] &lt; AVERAGE(StockData[Spread]) * 0.8, "Low", "Medium"))</f>
        <v>Low</v>
      </c>
      <c r="M3683" s="13">
        <f>(StockData[[#This Row],[close]] - StockData[[#This Row],[open]] )/ StockData[[#This Row],[open]]</f>
        <v>2.302631578947361E-2</v>
      </c>
      <c r="N3683" s="27">
        <f>IF(StockData[[#This Row],[change%]] &gt; 0.02, 0.9, IF(StockData[[#This Row],[change%]] &lt; -0.02, -0.9, 0))</f>
        <v>0.9</v>
      </c>
      <c r="O3683" s="27" t="str">
        <f>IF(StockData[[#This Row],[sentiment score]] &gt; 0.5, "Positive", IF(StockData[[#This Row],[sentiment score]] &lt; -0.5, "Negative", "Neutral"))</f>
        <v>Positive</v>
      </c>
    </row>
    <row r="3684" spans="1:15" x14ac:dyDescent="0.3">
      <c r="A3684" s="1">
        <v>40484</v>
      </c>
      <c r="B3684" s="2">
        <v>21.68</v>
      </c>
      <c r="C3684" s="2">
        <v>21.879200000000001</v>
      </c>
      <c r="D3684" s="2">
        <v>21.05</v>
      </c>
      <c r="E3684" s="2">
        <v>21.25</v>
      </c>
      <c r="F3684" s="2">
        <v>322500</v>
      </c>
      <c r="G3684" s="27" t="str">
        <f>TEXT(StockData[[#This Row],[Date]],"dddd")</f>
        <v>Tuesday</v>
      </c>
      <c r="H3684" s="27" t="str">
        <f>TEXT(StockData[[#This Row],[Date]],"mmm yyyy")</f>
        <v>Nov 2010</v>
      </c>
      <c r="I3684" s="2">
        <f>StockData[[#This Row],[high]] - StockData[[#This Row],[low]]</f>
        <v>0.82920000000000016</v>
      </c>
      <c r="J3684" s="27" t="str">
        <f>IF(StockData[[#This Row],[high]]=_xlfn.MAXIFS(StockData[high],StockData[Date],"&lt;="&amp;StockData[[#This Row],[Date]]),"New High","Repeat")</f>
        <v>Repeat</v>
      </c>
      <c r="K3684" s="27" t="str">
        <f>IF(StockData[[#This Row],[Spread]]&lt;5,"Low",IF(StockData[[#This Row],[Spread]]&lt;=15,"Medium","High"))</f>
        <v>Low</v>
      </c>
      <c r="L3684" s="27" t="str">
        <f>IF(StockData[[#This Row],[Spread]] &gt; AVERAGE(StockData[Spread]) * 1.2, "High", IF(StockData[[#This Row],[Spread]] &lt; AVERAGE(StockData[Spread]) * 0.8, "Low", "Medium"))</f>
        <v>Low</v>
      </c>
      <c r="M3684" s="13">
        <f>(StockData[[#This Row],[close]] - StockData[[#This Row],[open]] )/ StockData[[#This Row],[open]]</f>
        <v>-1.9833948339483383E-2</v>
      </c>
      <c r="N3684" s="27">
        <f>IF(StockData[[#This Row],[change%]] &gt; 0.02, 0.9, IF(StockData[[#This Row],[change%]] &lt; -0.02, -0.9, 0))</f>
        <v>0</v>
      </c>
      <c r="O3684" s="27" t="str">
        <f>IF(StockData[[#This Row],[sentiment score]] &gt; 0.5, "Positive", IF(StockData[[#This Row],[sentiment score]] &lt; -0.5, "Negative", "Neutral"))</f>
        <v>Neutral</v>
      </c>
    </row>
    <row r="3685" spans="1:15" x14ac:dyDescent="0.3">
      <c r="A3685" s="1">
        <v>40483</v>
      </c>
      <c r="B3685" s="2">
        <v>21.94</v>
      </c>
      <c r="C3685" s="2">
        <v>22.75</v>
      </c>
      <c r="D3685" s="2">
        <v>21.31</v>
      </c>
      <c r="E3685" s="2">
        <v>21.41</v>
      </c>
      <c r="F3685" s="2">
        <v>455800</v>
      </c>
      <c r="G3685" s="27" t="str">
        <f>TEXT(StockData[[#This Row],[Date]],"dddd")</f>
        <v>Monday</v>
      </c>
      <c r="H3685" s="27" t="str">
        <f>TEXT(StockData[[#This Row],[Date]],"mmm yyyy")</f>
        <v>Nov 2010</v>
      </c>
      <c r="I3685" s="2">
        <f>StockData[[#This Row],[high]] - StockData[[#This Row],[low]]</f>
        <v>1.4400000000000013</v>
      </c>
      <c r="J3685" s="27" t="str">
        <f>IF(StockData[[#This Row],[high]]=_xlfn.MAXIFS(StockData[high],StockData[Date],"&lt;="&amp;StockData[[#This Row],[Date]]),"New High","Repeat")</f>
        <v>Repeat</v>
      </c>
      <c r="K3685" s="27" t="str">
        <f>IF(StockData[[#This Row],[Spread]]&lt;5,"Low",IF(StockData[[#This Row],[Spread]]&lt;=15,"Medium","High"))</f>
        <v>Low</v>
      </c>
      <c r="L3685" s="27" t="str">
        <f>IF(StockData[[#This Row],[Spread]] &gt; AVERAGE(StockData[Spread]) * 1.2, "High", IF(StockData[[#This Row],[Spread]] &lt; AVERAGE(StockData[Spread]) * 0.8, "Low", "Medium"))</f>
        <v>Low</v>
      </c>
      <c r="M3685" s="13">
        <f>(StockData[[#This Row],[close]] - StockData[[#This Row],[open]] )/ StockData[[#This Row],[open]]</f>
        <v>-2.4156791248860578E-2</v>
      </c>
      <c r="N3685" s="27">
        <f>IF(StockData[[#This Row],[change%]] &gt; 0.02, 0.9, IF(StockData[[#This Row],[change%]] &lt; -0.02, -0.9, 0))</f>
        <v>-0.9</v>
      </c>
      <c r="O3685" s="27" t="str">
        <f>IF(StockData[[#This Row],[sentiment score]] &gt; 0.5, "Positive", IF(StockData[[#This Row],[sentiment score]] &lt; -0.5, "Negative", "Neutral"))</f>
        <v>Negative</v>
      </c>
    </row>
    <row r="3686" spans="1:15" x14ac:dyDescent="0.3">
      <c r="A3686" s="1">
        <v>40480</v>
      </c>
      <c r="B3686" s="2">
        <v>21.14</v>
      </c>
      <c r="C3686" s="2">
        <v>21.85</v>
      </c>
      <c r="D3686" s="2">
        <v>21.052</v>
      </c>
      <c r="E3686" s="2">
        <v>21.84</v>
      </c>
      <c r="F3686" s="2">
        <v>280600</v>
      </c>
      <c r="G3686" s="27" t="str">
        <f>TEXT(StockData[[#This Row],[Date]],"dddd")</f>
        <v>Friday</v>
      </c>
      <c r="H3686" s="27" t="str">
        <f>TEXT(StockData[[#This Row],[Date]],"mmm yyyy")</f>
        <v>Oct 2010</v>
      </c>
      <c r="I3686" s="2">
        <f>StockData[[#This Row],[high]] - StockData[[#This Row],[low]]</f>
        <v>0.79800000000000182</v>
      </c>
      <c r="J3686" s="27" t="str">
        <f>IF(StockData[[#This Row],[high]]=_xlfn.MAXIFS(StockData[high],StockData[Date],"&lt;="&amp;StockData[[#This Row],[Date]]),"New High","Repeat")</f>
        <v>Repeat</v>
      </c>
      <c r="K3686" s="27" t="str">
        <f>IF(StockData[[#This Row],[Spread]]&lt;5,"Low",IF(StockData[[#This Row],[Spread]]&lt;=15,"Medium","High"))</f>
        <v>Low</v>
      </c>
      <c r="L3686" s="27" t="str">
        <f>IF(StockData[[#This Row],[Spread]] &gt; AVERAGE(StockData[Spread]) * 1.2, "High", IF(StockData[[#This Row],[Spread]] &lt; AVERAGE(StockData[Spread]) * 0.8, "Low", "Medium"))</f>
        <v>Low</v>
      </c>
      <c r="M3686" s="13">
        <f>(StockData[[#This Row],[close]] - StockData[[#This Row],[open]] )/ StockData[[#This Row],[open]]</f>
        <v>3.3112582781456922E-2</v>
      </c>
      <c r="N3686" s="27">
        <f>IF(StockData[[#This Row],[change%]] &gt; 0.02, 0.9, IF(StockData[[#This Row],[change%]] &lt; -0.02, -0.9, 0))</f>
        <v>0.9</v>
      </c>
      <c r="O3686" s="27" t="str">
        <f>IF(StockData[[#This Row],[sentiment score]] &gt; 0.5, "Positive", IF(StockData[[#This Row],[sentiment score]] &lt; -0.5, "Negative", "Neutral"))</f>
        <v>Positive</v>
      </c>
    </row>
    <row r="3687" spans="1:15" x14ac:dyDescent="0.3">
      <c r="A3687" s="1">
        <v>40479</v>
      </c>
      <c r="B3687" s="2">
        <v>21.39</v>
      </c>
      <c r="C3687" s="2">
        <v>21.5</v>
      </c>
      <c r="D3687" s="2">
        <v>20.96</v>
      </c>
      <c r="E3687" s="2">
        <v>21.19</v>
      </c>
      <c r="F3687" s="2">
        <v>224200</v>
      </c>
      <c r="G3687" s="27" t="str">
        <f>TEXT(StockData[[#This Row],[Date]],"dddd")</f>
        <v>Thursday</v>
      </c>
      <c r="H3687" s="27" t="str">
        <f>TEXT(StockData[[#This Row],[Date]],"mmm yyyy")</f>
        <v>Oct 2010</v>
      </c>
      <c r="I3687" s="2">
        <f>StockData[[#This Row],[high]] - StockData[[#This Row],[low]]</f>
        <v>0.53999999999999915</v>
      </c>
      <c r="J3687" s="27" t="str">
        <f>IF(StockData[[#This Row],[high]]=_xlfn.MAXIFS(StockData[high],StockData[Date],"&lt;="&amp;StockData[[#This Row],[Date]]),"New High","Repeat")</f>
        <v>Repeat</v>
      </c>
      <c r="K3687" s="27" t="str">
        <f>IF(StockData[[#This Row],[Spread]]&lt;5,"Low",IF(StockData[[#This Row],[Spread]]&lt;=15,"Medium","High"))</f>
        <v>Low</v>
      </c>
      <c r="L3687" s="27" t="str">
        <f>IF(StockData[[#This Row],[Spread]] &gt; AVERAGE(StockData[Spread]) * 1.2, "High", IF(StockData[[#This Row],[Spread]] &lt; AVERAGE(StockData[Spread]) * 0.8, "Low", "Medium"))</f>
        <v>Low</v>
      </c>
      <c r="M3687" s="13">
        <f>(StockData[[#This Row],[close]] - StockData[[#This Row],[open]] )/ StockData[[#This Row],[open]]</f>
        <v>-9.3501636278634538E-3</v>
      </c>
      <c r="N3687" s="27">
        <f>IF(StockData[[#This Row],[change%]] &gt; 0.02, 0.9, IF(StockData[[#This Row],[change%]] &lt; -0.02, -0.9, 0))</f>
        <v>0</v>
      </c>
      <c r="O3687" s="27" t="str">
        <f>IF(StockData[[#This Row],[sentiment score]] &gt; 0.5, "Positive", IF(StockData[[#This Row],[sentiment score]] &lt; -0.5, "Negative", "Neutral"))</f>
        <v>Neutral</v>
      </c>
    </row>
    <row r="3688" spans="1:15" x14ac:dyDescent="0.3">
      <c r="A3688" s="1">
        <v>40478</v>
      </c>
      <c r="B3688" s="2">
        <v>21.25</v>
      </c>
      <c r="C3688" s="2">
        <v>21.38</v>
      </c>
      <c r="D3688" s="2">
        <v>20.65</v>
      </c>
      <c r="E3688" s="2">
        <v>21</v>
      </c>
      <c r="F3688" s="2">
        <v>356500</v>
      </c>
      <c r="G3688" s="27" t="str">
        <f>TEXT(StockData[[#This Row],[Date]],"dddd")</f>
        <v>Wednesday</v>
      </c>
      <c r="H3688" s="27" t="str">
        <f>TEXT(StockData[[#This Row],[Date]],"mmm yyyy")</f>
        <v>Oct 2010</v>
      </c>
      <c r="I3688" s="2">
        <f>StockData[[#This Row],[high]] - StockData[[#This Row],[low]]</f>
        <v>0.73000000000000043</v>
      </c>
      <c r="J3688" s="27" t="str">
        <f>IF(StockData[[#This Row],[high]]=_xlfn.MAXIFS(StockData[high],StockData[Date],"&lt;="&amp;StockData[[#This Row],[Date]]),"New High","Repeat")</f>
        <v>Repeat</v>
      </c>
      <c r="K3688" s="27" t="str">
        <f>IF(StockData[[#This Row],[Spread]]&lt;5,"Low",IF(StockData[[#This Row],[Spread]]&lt;=15,"Medium","High"))</f>
        <v>Low</v>
      </c>
      <c r="L3688" s="27" t="str">
        <f>IF(StockData[[#This Row],[Spread]] &gt; AVERAGE(StockData[Spread]) * 1.2, "High", IF(StockData[[#This Row],[Spread]] &lt; AVERAGE(StockData[Spread]) * 0.8, "Low", "Medium"))</f>
        <v>Low</v>
      </c>
      <c r="M3688" s="13">
        <f>(StockData[[#This Row],[close]] - StockData[[#This Row],[open]] )/ StockData[[#This Row],[open]]</f>
        <v>-1.1764705882352941E-2</v>
      </c>
      <c r="N3688" s="27">
        <f>IF(StockData[[#This Row],[change%]] &gt; 0.02, 0.9, IF(StockData[[#This Row],[change%]] &lt; -0.02, -0.9, 0))</f>
        <v>0</v>
      </c>
      <c r="O3688" s="27" t="str">
        <f>IF(StockData[[#This Row],[sentiment score]] &gt; 0.5, "Positive", IF(StockData[[#This Row],[sentiment score]] &lt; -0.5, "Negative", "Neutral"))</f>
        <v>Neutral</v>
      </c>
    </row>
    <row r="3689" spans="1:15" x14ac:dyDescent="0.3">
      <c r="A3689" s="1">
        <v>40477</v>
      </c>
      <c r="B3689" s="2">
        <v>20.8</v>
      </c>
      <c r="C3689" s="2">
        <v>21.87</v>
      </c>
      <c r="D3689" s="2">
        <v>20.51</v>
      </c>
      <c r="E3689" s="2">
        <v>21.36</v>
      </c>
      <c r="F3689" s="2">
        <v>660900</v>
      </c>
      <c r="G3689" s="27" t="str">
        <f>TEXT(StockData[[#This Row],[Date]],"dddd")</f>
        <v>Tuesday</v>
      </c>
      <c r="H3689" s="27" t="str">
        <f>TEXT(StockData[[#This Row],[Date]],"mmm yyyy")</f>
        <v>Oct 2010</v>
      </c>
      <c r="I3689" s="2">
        <f>StockData[[#This Row],[high]] - StockData[[#This Row],[low]]</f>
        <v>1.3599999999999994</v>
      </c>
      <c r="J3689" s="27" t="str">
        <f>IF(StockData[[#This Row],[high]]=_xlfn.MAXIFS(StockData[high],StockData[Date],"&lt;="&amp;StockData[[#This Row],[Date]]),"New High","Repeat")</f>
        <v>Repeat</v>
      </c>
      <c r="K3689" s="27" t="str">
        <f>IF(StockData[[#This Row],[Spread]]&lt;5,"Low",IF(StockData[[#This Row],[Spread]]&lt;=15,"Medium","High"))</f>
        <v>Low</v>
      </c>
      <c r="L3689" s="27" t="str">
        <f>IF(StockData[[#This Row],[Spread]] &gt; AVERAGE(StockData[Spread]) * 1.2, "High", IF(StockData[[#This Row],[Spread]] &lt; AVERAGE(StockData[Spread]) * 0.8, "Low", "Medium"))</f>
        <v>Low</v>
      </c>
      <c r="M3689" s="13">
        <f>(StockData[[#This Row],[close]] - StockData[[#This Row],[open]] )/ StockData[[#This Row],[open]]</f>
        <v>2.6923076923076862E-2</v>
      </c>
      <c r="N3689" s="27">
        <f>IF(StockData[[#This Row],[change%]] &gt; 0.02, 0.9, IF(StockData[[#This Row],[change%]] &lt; -0.02, -0.9, 0))</f>
        <v>0.9</v>
      </c>
      <c r="O3689" s="27" t="str">
        <f>IF(StockData[[#This Row],[sentiment score]] &gt; 0.5, "Positive", IF(StockData[[#This Row],[sentiment score]] &lt; -0.5, "Negative", "Neutral"))</f>
        <v>Positive</v>
      </c>
    </row>
    <row r="3690" spans="1:15" x14ac:dyDescent="0.3">
      <c r="A3690" s="1">
        <v>40476</v>
      </c>
      <c r="B3690" s="2">
        <v>20.94</v>
      </c>
      <c r="C3690" s="2">
        <v>20.98</v>
      </c>
      <c r="D3690" s="2">
        <v>20.73</v>
      </c>
      <c r="E3690" s="2">
        <v>20.85</v>
      </c>
      <c r="F3690" s="2">
        <v>118500</v>
      </c>
      <c r="G3690" s="27" t="str">
        <f>TEXT(StockData[[#This Row],[Date]],"dddd")</f>
        <v>Monday</v>
      </c>
      <c r="H3690" s="27" t="str">
        <f>TEXT(StockData[[#This Row],[Date]],"mmm yyyy")</f>
        <v>Oct 2010</v>
      </c>
      <c r="I3690" s="2">
        <f>StockData[[#This Row],[high]] - StockData[[#This Row],[low]]</f>
        <v>0.25</v>
      </c>
      <c r="J3690" s="27" t="str">
        <f>IF(StockData[[#This Row],[high]]=_xlfn.MAXIFS(StockData[high],StockData[Date],"&lt;="&amp;StockData[[#This Row],[Date]]),"New High","Repeat")</f>
        <v>Repeat</v>
      </c>
      <c r="K3690" s="27" t="str">
        <f>IF(StockData[[#This Row],[Spread]]&lt;5,"Low",IF(StockData[[#This Row],[Spread]]&lt;=15,"Medium","High"))</f>
        <v>Low</v>
      </c>
      <c r="L3690" s="27" t="str">
        <f>IF(StockData[[#This Row],[Spread]] &gt; AVERAGE(StockData[Spread]) * 1.2, "High", IF(StockData[[#This Row],[Spread]] &lt; AVERAGE(StockData[Spread]) * 0.8, "Low", "Medium"))</f>
        <v>Low</v>
      </c>
      <c r="M3690" s="13">
        <f>(StockData[[#This Row],[close]] - StockData[[#This Row],[open]] )/ StockData[[#This Row],[open]]</f>
        <v>-4.2979942693409674E-3</v>
      </c>
      <c r="N3690" s="27">
        <f>IF(StockData[[#This Row],[change%]] &gt; 0.02, 0.9, IF(StockData[[#This Row],[change%]] &lt; -0.02, -0.9, 0))</f>
        <v>0</v>
      </c>
      <c r="O3690" s="27" t="str">
        <f>IF(StockData[[#This Row],[sentiment score]] &gt; 0.5, "Positive", IF(StockData[[#This Row],[sentiment score]] &lt; -0.5, "Negative", "Neutral"))</f>
        <v>Neutral</v>
      </c>
    </row>
    <row r="3691" spans="1:15" x14ac:dyDescent="0.3">
      <c r="A3691" s="1">
        <v>40473</v>
      </c>
      <c r="B3691" s="2">
        <v>20.68</v>
      </c>
      <c r="C3691" s="2">
        <v>20.93</v>
      </c>
      <c r="D3691" s="2">
        <v>20.55</v>
      </c>
      <c r="E3691" s="2">
        <v>20.72</v>
      </c>
      <c r="F3691" s="2">
        <v>161100</v>
      </c>
      <c r="G3691" s="27" t="str">
        <f>TEXT(StockData[[#This Row],[Date]],"dddd")</f>
        <v>Friday</v>
      </c>
      <c r="H3691" s="27" t="str">
        <f>TEXT(StockData[[#This Row],[Date]],"mmm yyyy")</f>
        <v>Oct 2010</v>
      </c>
      <c r="I3691" s="2">
        <f>StockData[[#This Row],[high]] - StockData[[#This Row],[low]]</f>
        <v>0.37999999999999901</v>
      </c>
      <c r="J3691" s="27" t="str">
        <f>IF(StockData[[#This Row],[high]]=_xlfn.MAXIFS(StockData[high],StockData[Date],"&lt;="&amp;StockData[[#This Row],[Date]]),"New High","Repeat")</f>
        <v>Repeat</v>
      </c>
      <c r="K3691" s="27" t="str">
        <f>IF(StockData[[#This Row],[Spread]]&lt;5,"Low",IF(StockData[[#This Row],[Spread]]&lt;=15,"Medium","High"))</f>
        <v>Low</v>
      </c>
      <c r="L3691" s="27" t="str">
        <f>IF(StockData[[#This Row],[Spread]] &gt; AVERAGE(StockData[Spread]) * 1.2, "High", IF(StockData[[#This Row],[Spread]] &lt; AVERAGE(StockData[Spread]) * 0.8, "Low", "Medium"))</f>
        <v>Low</v>
      </c>
      <c r="M3691" s="13">
        <f>(StockData[[#This Row],[close]] - StockData[[#This Row],[open]] )/ StockData[[#This Row],[open]]</f>
        <v>1.9342359767891271E-3</v>
      </c>
      <c r="N3691" s="27">
        <f>IF(StockData[[#This Row],[change%]] &gt; 0.02, 0.9, IF(StockData[[#This Row],[change%]] &lt; -0.02, -0.9, 0))</f>
        <v>0</v>
      </c>
      <c r="O3691" s="27" t="str">
        <f>IF(StockData[[#This Row],[sentiment score]] &gt; 0.5, "Positive", IF(StockData[[#This Row],[sentiment score]] &lt; -0.5, "Negative", "Neutral"))</f>
        <v>Neutral</v>
      </c>
    </row>
    <row r="3692" spans="1:15" x14ac:dyDescent="0.3">
      <c r="A3692" s="1">
        <v>40472</v>
      </c>
      <c r="B3692" s="2">
        <v>20.61</v>
      </c>
      <c r="C3692" s="2">
        <v>20.95</v>
      </c>
      <c r="D3692" s="2">
        <v>20.45</v>
      </c>
      <c r="E3692" s="2">
        <v>20.75</v>
      </c>
      <c r="F3692" s="2">
        <v>417100</v>
      </c>
      <c r="G3692" s="27" t="str">
        <f>TEXT(StockData[[#This Row],[Date]],"dddd")</f>
        <v>Thursday</v>
      </c>
      <c r="H3692" s="27" t="str">
        <f>TEXT(StockData[[#This Row],[Date]],"mmm yyyy")</f>
        <v>Oct 2010</v>
      </c>
      <c r="I3692" s="2">
        <f>StockData[[#This Row],[high]] - StockData[[#This Row],[low]]</f>
        <v>0.5</v>
      </c>
      <c r="J3692" s="27" t="str">
        <f>IF(StockData[[#This Row],[high]]=_xlfn.MAXIFS(StockData[high],StockData[Date],"&lt;="&amp;StockData[[#This Row],[Date]]),"New High","Repeat")</f>
        <v>Repeat</v>
      </c>
      <c r="K3692" s="27" t="str">
        <f>IF(StockData[[#This Row],[Spread]]&lt;5,"Low",IF(StockData[[#This Row],[Spread]]&lt;=15,"Medium","High"))</f>
        <v>Low</v>
      </c>
      <c r="L3692" s="27" t="str">
        <f>IF(StockData[[#This Row],[Spread]] &gt; AVERAGE(StockData[Spread]) * 1.2, "High", IF(StockData[[#This Row],[Spread]] &lt; AVERAGE(StockData[Spread]) * 0.8, "Low", "Medium"))</f>
        <v>Low</v>
      </c>
      <c r="M3692" s="13">
        <f>(StockData[[#This Row],[close]] - StockData[[#This Row],[open]] )/ StockData[[#This Row],[open]]</f>
        <v>6.7928190198932835E-3</v>
      </c>
      <c r="N3692" s="27">
        <f>IF(StockData[[#This Row],[change%]] &gt; 0.02, 0.9, IF(StockData[[#This Row],[change%]] &lt; -0.02, -0.9, 0))</f>
        <v>0</v>
      </c>
      <c r="O3692" s="27" t="str">
        <f>IF(StockData[[#This Row],[sentiment score]] &gt; 0.5, "Positive", IF(StockData[[#This Row],[sentiment score]] &lt; -0.5, "Negative", "Neutral"))</f>
        <v>Neutral</v>
      </c>
    </row>
    <row r="3693" spans="1:15" x14ac:dyDescent="0.3">
      <c r="A3693" s="1">
        <v>40471</v>
      </c>
      <c r="B3693" s="2">
        <v>20.16</v>
      </c>
      <c r="C3693" s="2">
        <v>20.69</v>
      </c>
      <c r="D3693" s="2">
        <v>20.04</v>
      </c>
      <c r="E3693" s="2">
        <v>20.65</v>
      </c>
      <c r="F3693" s="2">
        <v>312500</v>
      </c>
      <c r="G3693" s="27" t="str">
        <f>TEXT(StockData[[#This Row],[Date]],"dddd")</f>
        <v>Wednesday</v>
      </c>
      <c r="H3693" s="27" t="str">
        <f>TEXT(StockData[[#This Row],[Date]],"mmm yyyy")</f>
        <v>Oct 2010</v>
      </c>
      <c r="I3693" s="2">
        <f>StockData[[#This Row],[high]] - StockData[[#This Row],[low]]</f>
        <v>0.65000000000000213</v>
      </c>
      <c r="J3693" s="27" t="str">
        <f>IF(StockData[[#This Row],[high]]=_xlfn.MAXIFS(StockData[high],StockData[Date],"&lt;="&amp;StockData[[#This Row],[Date]]),"New High","Repeat")</f>
        <v>Repeat</v>
      </c>
      <c r="K3693" s="27" t="str">
        <f>IF(StockData[[#This Row],[Spread]]&lt;5,"Low",IF(StockData[[#This Row],[Spread]]&lt;=15,"Medium","High"))</f>
        <v>Low</v>
      </c>
      <c r="L3693" s="27" t="str">
        <f>IF(StockData[[#This Row],[Spread]] &gt; AVERAGE(StockData[Spread]) * 1.2, "High", IF(StockData[[#This Row],[Spread]] &lt; AVERAGE(StockData[Spread]) * 0.8, "Low", "Medium"))</f>
        <v>Low</v>
      </c>
      <c r="M3693" s="13">
        <f>(StockData[[#This Row],[close]] - StockData[[#This Row],[open]] )/ StockData[[#This Row],[open]]</f>
        <v>2.4305555555555476E-2</v>
      </c>
      <c r="N3693" s="27">
        <f>IF(StockData[[#This Row],[change%]] &gt; 0.02, 0.9, IF(StockData[[#This Row],[change%]] &lt; -0.02, -0.9, 0))</f>
        <v>0.9</v>
      </c>
      <c r="O3693" s="27" t="str">
        <f>IF(StockData[[#This Row],[sentiment score]] &gt; 0.5, "Positive", IF(StockData[[#This Row],[sentiment score]] &lt; -0.5, "Negative", "Neutral"))</f>
        <v>Positive</v>
      </c>
    </row>
    <row r="3694" spans="1:15" x14ac:dyDescent="0.3">
      <c r="A3694" s="1">
        <v>40470</v>
      </c>
      <c r="B3694" s="2">
        <v>20.2</v>
      </c>
      <c r="C3694" s="2">
        <v>20.406099999999999</v>
      </c>
      <c r="D3694" s="2">
        <v>20</v>
      </c>
      <c r="E3694" s="2">
        <v>20.05</v>
      </c>
      <c r="F3694" s="2">
        <v>245200</v>
      </c>
      <c r="G3694" s="27" t="str">
        <f>TEXT(StockData[[#This Row],[Date]],"dddd")</f>
        <v>Tuesday</v>
      </c>
      <c r="H3694" s="27" t="str">
        <f>TEXT(StockData[[#This Row],[Date]],"mmm yyyy")</f>
        <v>Oct 2010</v>
      </c>
      <c r="I3694" s="2">
        <f>StockData[[#This Row],[high]] - StockData[[#This Row],[low]]</f>
        <v>0.40609999999999857</v>
      </c>
      <c r="J3694" s="27" t="str">
        <f>IF(StockData[[#This Row],[high]]=_xlfn.MAXIFS(StockData[high],StockData[Date],"&lt;="&amp;StockData[[#This Row],[Date]]),"New High","Repeat")</f>
        <v>Repeat</v>
      </c>
      <c r="K3694" s="27" t="str">
        <f>IF(StockData[[#This Row],[Spread]]&lt;5,"Low",IF(StockData[[#This Row],[Spread]]&lt;=15,"Medium","High"))</f>
        <v>Low</v>
      </c>
      <c r="L3694" s="27" t="str">
        <f>IF(StockData[[#This Row],[Spread]] &gt; AVERAGE(StockData[Spread]) * 1.2, "High", IF(StockData[[#This Row],[Spread]] &lt; AVERAGE(StockData[Spread]) * 0.8, "Low", "Medium"))</f>
        <v>Low</v>
      </c>
      <c r="M3694" s="13">
        <f>(StockData[[#This Row],[close]] - StockData[[#This Row],[open]] )/ StockData[[#This Row],[open]]</f>
        <v>-7.425742574257356E-3</v>
      </c>
      <c r="N3694" s="27">
        <f>IF(StockData[[#This Row],[change%]] &gt; 0.02, 0.9, IF(StockData[[#This Row],[change%]] &lt; -0.02, -0.9, 0))</f>
        <v>0</v>
      </c>
      <c r="O3694" s="27" t="str">
        <f>IF(StockData[[#This Row],[sentiment score]] &gt; 0.5, "Positive", IF(StockData[[#This Row],[sentiment score]] &lt; -0.5, "Negative", "Neutral"))</f>
        <v>Neutral</v>
      </c>
    </row>
    <row r="3695" spans="1:15" x14ac:dyDescent="0.3">
      <c r="A3695" s="1">
        <v>40469</v>
      </c>
      <c r="B3695" s="2">
        <v>20.52</v>
      </c>
      <c r="C3695" s="2">
        <v>20.639900000000001</v>
      </c>
      <c r="D3695" s="2">
        <v>20.22</v>
      </c>
      <c r="E3695" s="2">
        <v>20.23</v>
      </c>
      <c r="F3695" s="2">
        <v>162800</v>
      </c>
      <c r="G3695" s="27" t="str">
        <f>TEXT(StockData[[#This Row],[Date]],"dddd")</f>
        <v>Monday</v>
      </c>
      <c r="H3695" s="27" t="str">
        <f>TEXT(StockData[[#This Row],[Date]],"mmm yyyy")</f>
        <v>Oct 2010</v>
      </c>
      <c r="I3695" s="2">
        <f>StockData[[#This Row],[high]] - StockData[[#This Row],[low]]</f>
        <v>0.41990000000000194</v>
      </c>
      <c r="J3695" s="27" t="str">
        <f>IF(StockData[[#This Row],[high]]=_xlfn.MAXIFS(StockData[high],StockData[Date],"&lt;="&amp;StockData[[#This Row],[Date]]),"New High","Repeat")</f>
        <v>Repeat</v>
      </c>
      <c r="K3695" s="27" t="str">
        <f>IF(StockData[[#This Row],[Spread]]&lt;5,"Low",IF(StockData[[#This Row],[Spread]]&lt;=15,"Medium","High"))</f>
        <v>Low</v>
      </c>
      <c r="L3695" s="27" t="str">
        <f>IF(StockData[[#This Row],[Spread]] &gt; AVERAGE(StockData[Spread]) * 1.2, "High", IF(StockData[[#This Row],[Spread]] &lt; AVERAGE(StockData[Spread]) * 0.8, "Low", "Medium"))</f>
        <v>Low</v>
      </c>
      <c r="M3695" s="13">
        <f>(StockData[[#This Row],[close]] - StockData[[#This Row],[open]] )/ StockData[[#This Row],[open]]</f>
        <v>-1.4132553606237776E-2</v>
      </c>
      <c r="N3695" s="27">
        <f>IF(StockData[[#This Row],[change%]] &gt; 0.02, 0.9, IF(StockData[[#This Row],[change%]] &lt; -0.02, -0.9, 0))</f>
        <v>0</v>
      </c>
      <c r="O3695" s="27" t="str">
        <f>IF(StockData[[#This Row],[sentiment score]] &gt; 0.5, "Positive", IF(StockData[[#This Row],[sentiment score]] &lt; -0.5, "Negative", "Neutral"))</f>
        <v>Neutral</v>
      </c>
    </row>
    <row r="3696" spans="1:15" x14ac:dyDescent="0.3">
      <c r="A3696" s="1">
        <v>40466</v>
      </c>
      <c r="B3696" s="2">
        <v>20.89</v>
      </c>
      <c r="C3696" s="2">
        <v>20.9</v>
      </c>
      <c r="D3696" s="2">
        <v>20.25</v>
      </c>
      <c r="E3696" s="2">
        <v>20.54</v>
      </c>
      <c r="F3696" s="2">
        <v>284700</v>
      </c>
      <c r="G3696" s="27" t="str">
        <f>TEXT(StockData[[#This Row],[Date]],"dddd")</f>
        <v>Friday</v>
      </c>
      <c r="H3696" s="27" t="str">
        <f>TEXT(StockData[[#This Row],[Date]],"mmm yyyy")</f>
        <v>Oct 2010</v>
      </c>
      <c r="I3696" s="2">
        <f>StockData[[#This Row],[high]] - StockData[[#This Row],[low]]</f>
        <v>0.64999999999999858</v>
      </c>
      <c r="J3696" s="27" t="str">
        <f>IF(StockData[[#This Row],[high]]=_xlfn.MAXIFS(StockData[high],StockData[Date],"&lt;="&amp;StockData[[#This Row],[Date]]),"New High","Repeat")</f>
        <v>Repeat</v>
      </c>
      <c r="K3696" s="27" t="str">
        <f>IF(StockData[[#This Row],[Spread]]&lt;5,"Low",IF(StockData[[#This Row],[Spread]]&lt;=15,"Medium","High"))</f>
        <v>Low</v>
      </c>
      <c r="L3696" s="27" t="str">
        <f>IF(StockData[[#This Row],[Spread]] &gt; AVERAGE(StockData[Spread]) * 1.2, "High", IF(StockData[[#This Row],[Spread]] &lt; AVERAGE(StockData[Spread]) * 0.8, "Low", "Medium"))</f>
        <v>Low</v>
      </c>
      <c r="M3696" s="13">
        <f>(StockData[[#This Row],[close]] - StockData[[#This Row],[open]] )/ StockData[[#This Row],[open]]</f>
        <v>-1.6754427955959855E-2</v>
      </c>
      <c r="N3696" s="27">
        <f>IF(StockData[[#This Row],[change%]] &gt; 0.02, 0.9, IF(StockData[[#This Row],[change%]] &lt; -0.02, -0.9, 0))</f>
        <v>0</v>
      </c>
      <c r="O3696" s="27" t="str">
        <f>IF(StockData[[#This Row],[sentiment score]] &gt; 0.5, "Positive", IF(StockData[[#This Row],[sentiment score]] &lt; -0.5, "Negative", "Neutral"))</f>
        <v>Neutral</v>
      </c>
    </row>
    <row r="3697" spans="1:15" x14ac:dyDescent="0.3">
      <c r="A3697" s="1">
        <v>40465</v>
      </c>
      <c r="B3697" s="2">
        <v>21</v>
      </c>
      <c r="C3697" s="2">
        <v>21.029900000000001</v>
      </c>
      <c r="D3697" s="2">
        <v>20.399999999999999</v>
      </c>
      <c r="E3697" s="2">
        <v>20.75</v>
      </c>
      <c r="F3697" s="2">
        <v>294800</v>
      </c>
      <c r="G3697" s="27" t="str">
        <f>TEXT(StockData[[#This Row],[Date]],"dddd")</f>
        <v>Thursday</v>
      </c>
      <c r="H3697" s="27" t="str">
        <f>TEXT(StockData[[#This Row],[Date]],"mmm yyyy")</f>
        <v>Oct 2010</v>
      </c>
      <c r="I3697" s="2">
        <f>StockData[[#This Row],[high]] - StockData[[#This Row],[low]]</f>
        <v>0.62990000000000279</v>
      </c>
      <c r="J3697" s="27" t="str">
        <f>IF(StockData[[#This Row],[high]]=_xlfn.MAXIFS(StockData[high],StockData[Date],"&lt;="&amp;StockData[[#This Row],[Date]]),"New High","Repeat")</f>
        <v>Repeat</v>
      </c>
      <c r="K3697" s="27" t="str">
        <f>IF(StockData[[#This Row],[Spread]]&lt;5,"Low",IF(StockData[[#This Row],[Spread]]&lt;=15,"Medium","High"))</f>
        <v>Low</v>
      </c>
      <c r="L3697" s="27" t="str">
        <f>IF(StockData[[#This Row],[Spread]] &gt; AVERAGE(StockData[Spread]) * 1.2, "High", IF(StockData[[#This Row],[Spread]] &lt; AVERAGE(StockData[Spread]) * 0.8, "Low", "Medium"))</f>
        <v>Low</v>
      </c>
      <c r="M3697" s="13">
        <f>(StockData[[#This Row],[close]] - StockData[[#This Row],[open]] )/ StockData[[#This Row],[open]]</f>
        <v>-1.1904761904761904E-2</v>
      </c>
      <c r="N3697" s="27">
        <f>IF(StockData[[#This Row],[change%]] &gt; 0.02, 0.9, IF(StockData[[#This Row],[change%]] &lt; -0.02, -0.9, 0))</f>
        <v>0</v>
      </c>
      <c r="O3697" s="27" t="str">
        <f>IF(StockData[[#This Row],[sentiment score]] &gt; 0.5, "Positive", IF(StockData[[#This Row],[sentiment score]] &lt; -0.5, "Negative", "Neutral"))</f>
        <v>Neutral</v>
      </c>
    </row>
    <row r="3698" spans="1:15" x14ac:dyDescent="0.3">
      <c r="A3698" s="1">
        <v>40464</v>
      </c>
      <c r="B3698" s="2">
        <v>20.64</v>
      </c>
      <c r="C3698" s="2">
        <v>20.85</v>
      </c>
      <c r="D3698" s="2">
        <v>20.36</v>
      </c>
      <c r="E3698" s="2">
        <v>20.54</v>
      </c>
      <c r="F3698" s="2">
        <v>318200</v>
      </c>
      <c r="G3698" s="27" t="str">
        <f>TEXT(StockData[[#This Row],[Date]],"dddd")</f>
        <v>Wednesday</v>
      </c>
      <c r="H3698" s="27" t="str">
        <f>TEXT(StockData[[#This Row],[Date]],"mmm yyyy")</f>
        <v>Oct 2010</v>
      </c>
      <c r="I3698" s="2">
        <f>StockData[[#This Row],[high]] - StockData[[#This Row],[low]]</f>
        <v>0.49000000000000199</v>
      </c>
      <c r="J3698" s="27" t="str">
        <f>IF(StockData[[#This Row],[high]]=_xlfn.MAXIFS(StockData[high],StockData[Date],"&lt;="&amp;StockData[[#This Row],[Date]]),"New High","Repeat")</f>
        <v>Repeat</v>
      </c>
      <c r="K3698" s="27" t="str">
        <f>IF(StockData[[#This Row],[Spread]]&lt;5,"Low",IF(StockData[[#This Row],[Spread]]&lt;=15,"Medium","High"))</f>
        <v>Low</v>
      </c>
      <c r="L3698" s="27" t="str">
        <f>IF(StockData[[#This Row],[Spread]] &gt; AVERAGE(StockData[Spread]) * 1.2, "High", IF(StockData[[#This Row],[Spread]] &lt; AVERAGE(StockData[Spread]) * 0.8, "Low", "Medium"))</f>
        <v>Low</v>
      </c>
      <c r="M3698" s="13">
        <f>(StockData[[#This Row],[close]] - StockData[[#This Row],[open]] )/ StockData[[#This Row],[open]]</f>
        <v>-4.844961240310146E-3</v>
      </c>
      <c r="N3698" s="27">
        <f>IF(StockData[[#This Row],[change%]] &gt; 0.02, 0.9, IF(StockData[[#This Row],[change%]] &lt; -0.02, -0.9, 0))</f>
        <v>0</v>
      </c>
      <c r="O3698" s="27" t="str">
        <f>IF(StockData[[#This Row],[sentiment score]] &gt; 0.5, "Positive", IF(StockData[[#This Row],[sentiment score]] &lt; -0.5, "Negative", "Neutral"))</f>
        <v>Neutral</v>
      </c>
    </row>
    <row r="3699" spans="1:15" x14ac:dyDescent="0.3">
      <c r="A3699" s="1">
        <v>40463</v>
      </c>
      <c r="B3699" s="2">
        <v>20.2</v>
      </c>
      <c r="C3699" s="2">
        <v>20.282900000000001</v>
      </c>
      <c r="D3699" s="2">
        <v>20.03</v>
      </c>
      <c r="E3699" s="2">
        <v>20.239999999999998</v>
      </c>
      <c r="F3699" s="2">
        <v>244000</v>
      </c>
      <c r="G3699" s="27" t="str">
        <f>TEXT(StockData[[#This Row],[Date]],"dddd")</f>
        <v>Tuesday</v>
      </c>
      <c r="H3699" s="27" t="str">
        <f>TEXT(StockData[[#This Row],[Date]],"mmm yyyy")</f>
        <v>Oct 2010</v>
      </c>
      <c r="I3699" s="2">
        <f>StockData[[#This Row],[high]] - StockData[[#This Row],[low]]</f>
        <v>0.25290000000000035</v>
      </c>
      <c r="J3699" s="27" t="str">
        <f>IF(StockData[[#This Row],[high]]=_xlfn.MAXIFS(StockData[high],StockData[Date],"&lt;="&amp;StockData[[#This Row],[Date]]),"New High","Repeat")</f>
        <v>Repeat</v>
      </c>
      <c r="K3699" s="27" t="str">
        <f>IF(StockData[[#This Row],[Spread]]&lt;5,"Low",IF(StockData[[#This Row],[Spread]]&lt;=15,"Medium","High"))</f>
        <v>Low</v>
      </c>
      <c r="L3699" s="27" t="str">
        <f>IF(StockData[[#This Row],[Spread]] &gt; AVERAGE(StockData[Spread]) * 1.2, "High", IF(StockData[[#This Row],[Spread]] &lt; AVERAGE(StockData[Spread]) * 0.8, "Low", "Medium"))</f>
        <v>Low</v>
      </c>
      <c r="M3699" s="13">
        <f>(StockData[[#This Row],[close]] - StockData[[#This Row],[open]] )/ StockData[[#This Row],[open]]</f>
        <v>1.9801980198019382E-3</v>
      </c>
      <c r="N3699" s="27">
        <f>IF(StockData[[#This Row],[change%]] &gt; 0.02, 0.9, IF(StockData[[#This Row],[change%]] &lt; -0.02, -0.9, 0))</f>
        <v>0</v>
      </c>
      <c r="O3699" s="27" t="str">
        <f>IF(StockData[[#This Row],[sentiment score]] &gt; 0.5, "Positive", IF(StockData[[#This Row],[sentiment score]] &lt; -0.5, "Negative", "Neutral"))</f>
        <v>Neutral</v>
      </c>
    </row>
    <row r="3700" spans="1:15" x14ac:dyDescent="0.3">
      <c r="A3700" s="1">
        <v>40462</v>
      </c>
      <c r="B3700" s="2">
        <v>20.440000000000001</v>
      </c>
      <c r="C3700" s="2">
        <v>20.699000000000002</v>
      </c>
      <c r="D3700" s="2">
        <v>20.07</v>
      </c>
      <c r="E3700" s="2">
        <v>20.239999999999998</v>
      </c>
      <c r="F3700" s="2">
        <v>171200</v>
      </c>
      <c r="G3700" s="27" t="str">
        <f>TEXT(StockData[[#This Row],[Date]],"dddd")</f>
        <v>Monday</v>
      </c>
      <c r="H3700" s="27" t="str">
        <f>TEXT(StockData[[#This Row],[Date]],"mmm yyyy")</f>
        <v>Oct 2010</v>
      </c>
      <c r="I3700" s="2">
        <f>StockData[[#This Row],[high]] - StockData[[#This Row],[low]]</f>
        <v>0.62900000000000134</v>
      </c>
      <c r="J3700" s="27" t="str">
        <f>IF(StockData[[#This Row],[high]]=_xlfn.MAXIFS(StockData[high],StockData[Date],"&lt;="&amp;StockData[[#This Row],[Date]]),"New High","Repeat")</f>
        <v>Repeat</v>
      </c>
      <c r="K3700" s="27" t="str">
        <f>IF(StockData[[#This Row],[Spread]]&lt;5,"Low",IF(StockData[[#This Row],[Spread]]&lt;=15,"Medium","High"))</f>
        <v>Low</v>
      </c>
      <c r="L3700" s="27" t="str">
        <f>IF(StockData[[#This Row],[Spread]] &gt; AVERAGE(StockData[Spread]) * 1.2, "High", IF(StockData[[#This Row],[Spread]] &lt; AVERAGE(StockData[Spread]) * 0.8, "Low", "Medium"))</f>
        <v>Low</v>
      </c>
      <c r="M3700" s="13">
        <f>(StockData[[#This Row],[close]] - StockData[[#This Row],[open]] )/ StockData[[#This Row],[open]]</f>
        <v>-9.7847358121332106E-3</v>
      </c>
      <c r="N3700" s="27">
        <f>IF(StockData[[#This Row],[change%]] &gt; 0.02, 0.9, IF(StockData[[#This Row],[change%]] &lt; -0.02, -0.9, 0))</f>
        <v>0</v>
      </c>
      <c r="O3700" s="27" t="str">
        <f>IF(StockData[[#This Row],[sentiment score]] &gt; 0.5, "Positive", IF(StockData[[#This Row],[sentiment score]] &lt; -0.5, "Negative", "Neutral"))</f>
        <v>Neutral</v>
      </c>
    </row>
    <row r="3701" spans="1:15" x14ac:dyDescent="0.3">
      <c r="A3701" s="1">
        <v>40459</v>
      </c>
      <c r="B3701" s="2">
        <v>20.43</v>
      </c>
      <c r="C3701" s="2">
        <v>20.79</v>
      </c>
      <c r="D3701" s="2">
        <v>20.39</v>
      </c>
      <c r="E3701" s="2">
        <v>20.43</v>
      </c>
      <c r="F3701" s="2">
        <v>267800</v>
      </c>
      <c r="G3701" s="27" t="str">
        <f>TEXT(StockData[[#This Row],[Date]],"dddd")</f>
        <v>Friday</v>
      </c>
      <c r="H3701" s="27" t="str">
        <f>TEXT(StockData[[#This Row],[Date]],"mmm yyyy")</f>
        <v>Oct 2010</v>
      </c>
      <c r="I3701" s="2">
        <f>StockData[[#This Row],[high]] - StockData[[#This Row],[low]]</f>
        <v>0.39999999999999858</v>
      </c>
      <c r="J3701" s="27" t="str">
        <f>IF(StockData[[#This Row],[high]]=_xlfn.MAXIFS(StockData[high],StockData[Date],"&lt;="&amp;StockData[[#This Row],[Date]]),"New High","Repeat")</f>
        <v>Repeat</v>
      </c>
      <c r="K3701" s="27" t="str">
        <f>IF(StockData[[#This Row],[Spread]]&lt;5,"Low",IF(StockData[[#This Row],[Spread]]&lt;=15,"Medium","High"))</f>
        <v>Low</v>
      </c>
      <c r="L3701" s="27" t="str">
        <f>IF(StockData[[#This Row],[Spread]] &gt; AVERAGE(StockData[Spread]) * 1.2, "High", IF(StockData[[#This Row],[Spread]] &lt; AVERAGE(StockData[Spread]) * 0.8, "Low", "Medium"))</f>
        <v>Low</v>
      </c>
      <c r="M3701" s="13">
        <f>(StockData[[#This Row],[close]] - StockData[[#This Row],[open]] )/ StockData[[#This Row],[open]]</f>
        <v>0</v>
      </c>
      <c r="N3701" s="27">
        <f>IF(StockData[[#This Row],[change%]] &gt; 0.02, 0.9, IF(StockData[[#This Row],[change%]] &lt; -0.02, -0.9, 0))</f>
        <v>0</v>
      </c>
      <c r="O3701" s="27" t="str">
        <f>IF(StockData[[#This Row],[sentiment score]] &gt; 0.5, "Positive", IF(StockData[[#This Row],[sentiment score]] &lt; -0.5, "Negative", "Neutral"))</f>
        <v>Neutral</v>
      </c>
    </row>
    <row r="3702" spans="1:15" x14ac:dyDescent="0.3">
      <c r="A3702" s="1">
        <v>40458</v>
      </c>
      <c r="B3702" s="2">
        <v>20.57</v>
      </c>
      <c r="C3702" s="2">
        <v>20.64</v>
      </c>
      <c r="D3702" s="2">
        <v>20.34</v>
      </c>
      <c r="E3702" s="2">
        <v>20.43</v>
      </c>
      <c r="F3702" s="2">
        <v>141000</v>
      </c>
      <c r="G3702" s="27" t="str">
        <f>TEXT(StockData[[#This Row],[Date]],"dddd")</f>
        <v>Thursday</v>
      </c>
      <c r="H3702" s="27" t="str">
        <f>TEXT(StockData[[#This Row],[Date]],"mmm yyyy")</f>
        <v>Oct 2010</v>
      </c>
      <c r="I3702" s="2">
        <f>StockData[[#This Row],[high]] - StockData[[#This Row],[low]]</f>
        <v>0.30000000000000071</v>
      </c>
      <c r="J3702" s="27" t="str">
        <f>IF(StockData[[#This Row],[high]]=_xlfn.MAXIFS(StockData[high],StockData[Date],"&lt;="&amp;StockData[[#This Row],[Date]]),"New High","Repeat")</f>
        <v>Repeat</v>
      </c>
      <c r="K3702" s="27" t="str">
        <f>IF(StockData[[#This Row],[Spread]]&lt;5,"Low",IF(StockData[[#This Row],[Spread]]&lt;=15,"Medium","High"))</f>
        <v>Low</v>
      </c>
      <c r="L3702" s="27" t="str">
        <f>IF(StockData[[#This Row],[Spread]] &gt; AVERAGE(StockData[Spread]) * 1.2, "High", IF(StockData[[#This Row],[Spread]] &lt; AVERAGE(StockData[Spread]) * 0.8, "Low", "Medium"))</f>
        <v>Low</v>
      </c>
      <c r="M3702" s="13">
        <f>(StockData[[#This Row],[close]] - StockData[[#This Row],[open]] )/ StockData[[#This Row],[open]]</f>
        <v>-6.8060281964025552E-3</v>
      </c>
      <c r="N3702" s="27">
        <f>IF(StockData[[#This Row],[change%]] &gt; 0.02, 0.9, IF(StockData[[#This Row],[change%]] &lt; -0.02, -0.9, 0))</f>
        <v>0</v>
      </c>
      <c r="O3702" s="27" t="str">
        <f>IF(StockData[[#This Row],[sentiment score]] &gt; 0.5, "Positive", IF(StockData[[#This Row],[sentiment score]] &lt; -0.5, "Negative", "Neutral"))</f>
        <v>Neutral</v>
      </c>
    </row>
    <row r="3703" spans="1:15" x14ac:dyDescent="0.3">
      <c r="A3703" s="1">
        <v>40457</v>
      </c>
      <c r="B3703" s="2">
        <v>21.06</v>
      </c>
      <c r="C3703" s="2">
        <v>21.257999999999999</v>
      </c>
      <c r="D3703" s="2">
        <v>20.32</v>
      </c>
      <c r="E3703" s="2">
        <v>20.46</v>
      </c>
      <c r="F3703" s="2">
        <v>313400</v>
      </c>
      <c r="G3703" s="27" t="str">
        <f>TEXT(StockData[[#This Row],[Date]],"dddd")</f>
        <v>Wednesday</v>
      </c>
      <c r="H3703" s="27" t="str">
        <f>TEXT(StockData[[#This Row],[Date]],"mmm yyyy")</f>
        <v>Oct 2010</v>
      </c>
      <c r="I3703" s="2">
        <f>StockData[[#This Row],[high]] - StockData[[#This Row],[low]]</f>
        <v>0.93799999999999883</v>
      </c>
      <c r="J3703" s="27" t="str">
        <f>IF(StockData[[#This Row],[high]]=_xlfn.MAXIFS(StockData[high],StockData[Date],"&lt;="&amp;StockData[[#This Row],[Date]]),"New High","Repeat")</f>
        <v>Repeat</v>
      </c>
      <c r="K3703" s="27" t="str">
        <f>IF(StockData[[#This Row],[Spread]]&lt;5,"Low",IF(StockData[[#This Row],[Spread]]&lt;=15,"Medium","High"))</f>
        <v>Low</v>
      </c>
      <c r="L3703" s="27" t="str">
        <f>IF(StockData[[#This Row],[Spread]] &gt; AVERAGE(StockData[Spread]) * 1.2, "High", IF(StockData[[#This Row],[Spread]] &lt; AVERAGE(StockData[Spread]) * 0.8, "Low", "Medium"))</f>
        <v>Low</v>
      </c>
      <c r="M3703" s="13">
        <f>(StockData[[#This Row],[close]] - StockData[[#This Row],[open]] )/ StockData[[#This Row],[open]]</f>
        <v>-2.849002849002839E-2</v>
      </c>
      <c r="N3703" s="27">
        <f>IF(StockData[[#This Row],[change%]] &gt; 0.02, 0.9, IF(StockData[[#This Row],[change%]] &lt; -0.02, -0.9, 0))</f>
        <v>-0.9</v>
      </c>
      <c r="O3703" s="27" t="str">
        <f>IF(StockData[[#This Row],[sentiment score]] &gt; 0.5, "Positive", IF(StockData[[#This Row],[sentiment score]] &lt; -0.5, "Negative", "Neutral"))</f>
        <v>Negative</v>
      </c>
    </row>
    <row r="3704" spans="1:15" x14ac:dyDescent="0.3">
      <c r="A3704" s="1">
        <v>40456</v>
      </c>
      <c r="B3704" s="2">
        <v>21.15</v>
      </c>
      <c r="C3704" s="2">
        <v>21.28</v>
      </c>
      <c r="D3704" s="2">
        <v>21.01</v>
      </c>
      <c r="E3704" s="2">
        <v>21.12</v>
      </c>
      <c r="F3704" s="2">
        <v>332000</v>
      </c>
      <c r="G3704" s="27" t="str">
        <f>TEXT(StockData[[#This Row],[Date]],"dddd")</f>
        <v>Tuesday</v>
      </c>
      <c r="H3704" s="27" t="str">
        <f>TEXT(StockData[[#This Row],[Date]],"mmm yyyy")</f>
        <v>Oct 2010</v>
      </c>
      <c r="I3704" s="2">
        <f>StockData[[#This Row],[high]] - StockData[[#This Row],[low]]</f>
        <v>0.26999999999999957</v>
      </c>
      <c r="J3704" s="27" t="str">
        <f>IF(StockData[[#This Row],[high]]=_xlfn.MAXIFS(StockData[high],StockData[Date],"&lt;="&amp;StockData[[#This Row],[Date]]),"New High","Repeat")</f>
        <v>Repeat</v>
      </c>
      <c r="K3704" s="27" t="str">
        <f>IF(StockData[[#This Row],[Spread]]&lt;5,"Low",IF(StockData[[#This Row],[Spread]]&lt;=15,"Medium","High"))</f>
        <v>Low</v>
      </c>
      <c r="L3704" s="27" t="str">
        <f>IF(StockData[[#This Row],[Spread]] &gt; AVERAGE(StockData[Spread]) * 1.2, "High", IF(StockData[[#This Row],[Spread]] &lt; AVERAGE(StockData[Spread]) * 0.8, "Low", "Medium"))</f>
        <v>Low</v>
      </c>
      <c r="M3704" s="13">
        <f>(StockData[[#This Row],[close]] - StockData[[#This Row],[open]] )/ StockData[[#This Row],[open]]</f>
        <v>-1.4184397163119426E-3</v>
      </c>
      <c r="N3704" s="27">
        <f>IF(StockData[[#This Row],[change%]] &gt; 0.02, 0.9, IF(StockData[[#This Row],[change%]] &lt; -0.02, -0.9, 0))</f>
        <v>0</v>
      </c>
      <c r="O3704" s="27" t="str">
        <f>IF(StockData[[#This Row],[sentiment score]] &gt; 0.5, "Positive", IF(StockData[[#This Row],[sentiment score]] &lt; -0.5, "Negative", "Neutral"))</f>
        <v>Neutral</v>
      </c>
    </row>
    <row r="3705" spans="1:15" x14ac:dyDescent="0.3">
      <c r="A3705" s="1">
        <v>40455</v>
      </c>
      <c r="B3705" s="2">
        <v>20.43</v>
      </c>
      <c r="C3705" s="2">
        <v>21.17</v>
      </c>
      <c r="D3705" s="2">
        <v>20.3</v>
      </c>
      <c r="E3705" s="2">
        <v>20.99</v>
      </c>
      <c r="F3705" s="2">
        <v>643600</v>
      </c>
      <c r="G3705" s="27" t="str">
        <f>TEXT(StockData[[#This Row],[Date]],"dddd")</f>
        <v>Monday</v>
      </c>
      <c r="H3705" s="27" t="str">
        <f>TEXT(StockData[[#This Row],[Date]],"mmm yyyy")</f>
        <v>Oct 2010</v>
      </c>
      <c r="I3705" s="2">
        <f>StockData[[#This Row],[high]] - StockData[[#This Row],[low]]</f>
        <v>0.87000000000000099</v>
      </c>
      <c r="J3705" s="27" t="str">
        <f>IF(StockData[[#This Row],[high]]=_xlfn.MAXIFS(StockData[high],StockData[Date],"&lt;="&amp;StockData[[#This Row],[Date]]),"New High","Repeat")</f>
        <v>Repeat</v>
      </c>
      <c r="K3705" s="27" t="str">
        <f>IF(StockData[[#This Row],[Spread]]&lt;5,"Low",IF(StockData[[#This Row],[Spread]]&lt;=15,"Medium","High"))</f>
        <v>Low</v>
      </c>
      <c r="L3705" s="27" t="str">
        <f>IF(StockData[[#This Row],[Spread]] &gt; AVERAGE(StockData[Spread]) * 1.2, "High", IF(StockData[[#This Row],[Spread]] &lt; AVERAGE(StockData[Spread]) * 0.8, "Low", "Medium"))</f>
        <v>Low</v>
      </c>
      <c r="M3705" s="13">
        <f>(StockData[[#This Row],[close]] - StockData[[#This Row],[open]] )/ StockData[[#This Row],[open]]</f>
        <v>2.7410670582476687E-2</v>
      </c>
      <c r="N3705" s="27">
        <f>IF(StockData[[#This Row],[change%]] &gt; 0.02, 0.9, IF(StockData[[#This Row],[change%]] &lt; -0.02, -0.9, 0))</f>
        <v>0.9</v>
      </c>
      <c r="O3705" s="27" t="str">
        <f>IF(StockData[[#This Row],[sentiment score]] &gt; 0.5, "Positive", IF(StockData[[#This Row],[sentiment score]] &lt; -0.5, "Negative", "Neutral"))</f>
        <v>Positive</v>
      </c>
    </row>
    <row r="3706" spans="1:15" x14ac:dyDescent="0.3">
      <c r="A3706" s="1">
        <v>40452</v>
      </c>
      <c r="B3706" s="2">
        <v>20.69</v>
      </c>
      <c r="C3706" s="2">
        <v>20.75</v>
      </c>
      <c r="D3706" s="2">
        <v>20.309999999999999</v>
      </c>
      <c r="E3706" s="2">
        <v>20.6</v>
      </c>
      <c r="F3706" s="2">
        <v>597700</v>
      </c>
      <c r="G3706" s="27" t="str">
        <f>TEXT(StockData[[#This Row],[Date]],"dddd")</f>
        <v>Friday</v>
      </c>
      <c r="H3706" s="27" t="str">
        <f>TEXT(StockData[[#This Row],[Date]],"mmm yyyy")</f>
        <v>Oct 2010</v>
      </c>
      <c r="I3706" s="2">
        <f>StockData[[#This Row],[high]] - StockData[[#This Row],[low]]</f>
        <v>0.44000000000000128</v>
      </c>
      <c r="J3706" s="27" t="str">
        <f>IF(StockData[[#This Row],[high]]=_xlfn.MAXIFS(StockData[high],StockData[Date],"&lt;="&amp;StockData[[#This Row],[Date]]),"New High","Repeat")</f>
        <v>Repeat</v>
      </c>
      <c r="K3706" s="27" t="str">
        <f>IF(StockData[[#This Row],[Spread]]&lt;5,"Low",IF(StockData[[#This Row],[Spread]]&lt;=15,"Medium","High"))</f>
        <v>Low</v>
      </c>
      <c r="L3706" s="27" t="str">
        <f>IF(StockData[[#This Row],[Spread]] &gt; AVERAGE(StockData[Spread]) * 1.2, "High", IF(StockData[[#This Row],[Spread]] &lt; AVERAGE(StockData[Spread]) * 0.8, "Low", "Medium"))</f>
        <v>Low</v>
      </c>
      <c r="M3706" s="13">
        <f>(StockData[[#This Row],[close]] - StockData[[#This Row],[open]] )/ StockData[[#This Row],[open]]</f>
        <v>-4.3499275012083057E-3</v>
      </c>
      <c r="N3706" s="27">
        <f>IF(StockData[[#This Row],[change%]] &gt; 0.02, 0.9, IF(StockData[[#This Row],[change%]] &lt; -0.02, -0.9, 0))</f>
        <v>0</v>
      </c>
      <c r="O3706" s="27" t="str">
        <f>IF(StockData[[#This Row],[sentiment score]] &gt; 0.5, "Positive", IF(StockData[[#This Row],[sentiment score]] &lt; -0.5, "Negative", "Neutral"))</f>
        <v>Neutral</v>
      </c>
    </row>
    <row r="3707" spans="1:15" x14ac:dyDescent="0.3">
      <c r="A3707" s="1">
        <v>40451</v>
      </c>
      <c r="B3707" s="2">
        <v>22</v>
      </c>
      <c r="C3707" s="2">
        <v>22.149899999999999</v>
      </c>
      <c r="D3707" s="2">
        <v>20.190000000000001</v>
      </c>
      <c r="E3707" s="2">
        <v>20.405000000000001</v>
      </c>
      <c r="F3707" s="2">
        <v>2195800</v>
      </c>
      <c r="G3707" s="27" t="str">
        <f>TEXT(StockData[[#This Row],[Date]],"dddd")</f>
        <v>Thursday</v>
      </c>
      <c r="H3707" s="27" t="str">
        <f>TEXT(StockData[[#This Row],[Date]],"mmm yyyy")</f>
        <v>Sep 2010</v>
      </c>
      <c r="I3707" s="2">
        <f>StockData[[#This Row],[high]] - StockData[[#This Row],[low]]</f>
        <v>1.9598999999999975</v>
      </c>
      <c r="J3707" s="27" t="str">
        <f>IF(StockData[[#This Row],[high]]=_xlfn.MAXIFS(StockData[high],StockData[Date],"&lt;="&amp;StockData[[#This Row],[Date]]),"New High","Repeat")</f>
        <v>Repeat</v>
      </c>
      <c r="K3707" s="27" t="str">
        <f>IF(StockData[[#This Row],[Spread]]&lt;5,"Low",IF(StockData[[#This Row],[Spread]]&lt;=15,"Medium","High"))</f>
        <v>Low</v>
      </c>
      <c r="L3707" s="27" t="str">
        <f>IF(StockData[[#This Row],[Spread]] &gt; AVERAGE(StockData[Spread]) * 1.2, "High", IF(StockData[[#This Row],[Spread]] &lt; AVERAGE(StockData[Spread]) * 0.8, "Low", "Medium"))</f>
        <v>Low</v>
      </c>
      <c r="M3707" s="13">
        <f>(StockData[[#This Row],[close]] - StockData[[#This Row],[open]] )/ StockData[[#This Row],[open]]</f>
        <v>-7.2499999999999953E-2</v>
      </c>
      <c r="N3707" s="27">
        <f>IF(StockData[[#This Row],[change%]] &gt; 0.02, 0.9, IF(StockData[[#This Row],[change%]] &lt; -0.02, -0.9, 0))</f>
        <v>-0.9</v>
      </c>
      <c r="O3707" s="27" t="str">
        <f>IF(StockData[[#This Row],[sentiment score]] &gt; 0.5, "Positive", IF(StockData[[#This Row],[sentiment score]] &lt; -0.5, "Negative", "Neutral"))</f>
        <v>Negative</v>
      </c>
    </row>
    <row r="3708" spans="1:15" x14ac:dyDescent="0.3">
      <c r="A3708" s="1">
        <v>40450</v>
      </c>
      <c r="B3708" s="2">
        <v>21.19</v>
      </c>
      <c r="C3708" s="2">
        <v>22.03</v>
      </c>
      <c r="D3708" s="2">
        <v>21.13</v>
      </c>
      <c r="E3708" s="2">
        <v>21.98</v>
      </c>
      <c r="F3708" s="2">
        <v>1969300</v>
      </c>
      <c r="G3708" s="27" t="str">
        <f>TEXT(StockData[[#This Row],[Date]],"dddd")</f>
        <v>Wednesday</v>
      </c>
      <c r="H3708" s="27" t="str">
        <f>TEXT(StockData[[#This Row],[Date]],"mmm yyyy")</f>
        <v>Sep 2010</v>
      </c>
      <c r="I3708" s="2">
        <f>StockData[[#This Row],[high]] - StockData[[#This Row],[low]]</f>
        <v>0.90000000000000213</v>
      </c>
      <c r="J3708" s="27" t="str">
        <f>IF(StockData[[#This Row],[high]]=_xlfn.MAXIFS(StockData[high],StockData[Date],"&lt;="&amp;StockData[[#This Row],[Date]]),"New High","Repeat")</f>
        <v>Repeat</v>
      </c>
      <c r="K3708" s="27" t="str">
        <f>IF(StockData[[#This Row],[Spread]]&lt;5,"Low",IF(StockData[[#This Row],[Spread]]&lt;=15,"Medium","High"))</f>
        <v>Low</v>
      </c>
      <c r="L3708" s="27" t="str">
        <f>IF(StockData[[#This Row],[Spread]] &gt; AVERAGE(StockData[Spread]) * 1.2, "High", IF(StockData[[#This Row],[Spread]] &lt; AVERAGE(StockData[Spread]) * 0.8, "Low", "Medium"))</f>
        <v>Low</v>
      </c>
      <c r="M3708" s="13">
        <f>(StockData[[#This Row],[close]] - StockData[[#This Row],[open]] )/ StockData[[#This Row],[open]]</f>
        <v>3.7281736668239696E-2</v>
      </c>
      <c r="N3708" s="27">
        <f>IF(StockData[[#This Row],[change%]] &gt; 0.02, 0.9, IF(StockData[[#This Row],[change%]] &lt; -0.02, -0.9, 0))</f>
        <v>0.9</v>
      </c>
      <c r="O3708" s="27" t="str">
        <f>IF(StockData[[#This Row],[sentiment score]] &gt; 0.5, "Positive", IF(StockData[[#This Row],[sentiment score]] &lt; -0.5, "Negative", "Neutral"))</f>
        <v>Positive</v>
      </c>
    </row>
    <row r="3709" spans="1:15" x14ac:dyDescent="0.3">
      <c r="A3709" s="1">
        <v>40449</v>
      </c>
      <c r="B3709" s="2">
        <v>21.04</v>
      </c>
      <c r="C3709" s="2">
        <v>21.49</v>
      </c>
      <c r="D3709" s="2">
        <v>20.76</v>
      </c>
      <c r="E3709" s="2">
        <v>21.4</v>
      </c>
      <c r="F3709" s="2">
        <v>1214500</v>
      </c>
      <c r="G3709" s="27" t="str">
        <f>TEXT(StockData[[#This Row],[Date]],"dddd")</f>
        <v>Tuesday</v>
      </c>
      <c r="H3709" s="27" t="str">
        <f>TEXT(StockData[[#This Row],[Date]],"mmm yyyy")</f>
        <v>Sep 2010</v>
      </c>
      <c r="I3709" s="2">
        <f>StockData[[#This Row],[high]] - StockData[[#This Row],[low]]</f>
        <v>0.72999999999999687</v>
      </c>
      <c r="J3709" s="27" t="str">
        <f>IF(StockData[[#This Row],[high]]=_xlfn.MAXIFS(StockData[high],StockData[Date],"&lt;="&amp;StockData[[#This Row],[Date]]),"New High","Repeat")</f>
        <v>Repeat</v>
      </c>
      <c r="K3709" s="27" t="str">
        <f>IF(StockData[[#This Row],[Spread]]&lt;5,"Low",IF(StockData[[#This Row],[Spread]]&lt;=15,"Medium","High"))</f>
        <v>Low</v>
      </c>
      <c r="L3709" s="27" t="str">
        <f>IF(StockData[[#This Row],[Spread]] &gt; AVERAGE(StockData[Spread]) * 1.2, "High", IF(StockData[[#This Row],[Spread]] &lt; AVERAGE(StockData[Spread]) * 0.8, "Low", "Medium"))</f>
        <v>Low</v>
      </c>
      <c r="M3709" s="13">
        <f>(StockData[[#This Row],[close]] - StockData[[#This Row],[open]] )/ StockData[[#This Row],[open]]</f>
        <v>1.711026615969579E-2</v>
      </c>
      <c r="N3709" s="27">
        <f>IF(StockData[[#This Row],[change%]] &gt; 0.02, 0.9, IF(StockData[[#This Row],[change%]] &lt; -0.02, -0.9, 0))</f>
        <v>0</v>
      </c>
      <c r="O3709" s="27" t="str">
        <f>IF(StockData[[#This Row],[sentiment score]] &gt; 0.5, "Positive", IF(StockData[[#This Row],[sentiment score]] &lt; -0.5, "Negative", "Neutral"))</f>
        <v>Neutral</v>
      </c>
    </row>
    <row r="3710" spans="1:15" x14ac:dyDescent="0.3">
      <c r="A3710" s="1">
        <v>40448</v>
      </c>
      <c r="B3710" s="2">
        <v>20.399999999999999</v>
      </c>
      <c r="C3710" s="2">
        <v>20.81</v>
      </c>
      <c r="D3710" s="2">
        <v>20.05</v>
      </c>
      <c r="E3710" s="2">
        <v>20.53</v>
      </c>
      <c r="F3710" s="2">
        <v>418600</v>
      </c>
      <c r="G3710" s="27" t="str">
        <f>TEXT(StockData[[#This Row],[Date]],"dddd")</f>
        <v>Monday</v>
      </c>
      <c r="H3710" s="27" t="str">
        <f>TEXT(StockData[[#This Row],[Date]],"mmm yyyy")</f>
        <v>Sep 2010</v>
      </c>
      <c r="I3710" s="2">
        <f>StockData[[#This Row],[high]] - StockData[[#This Row],[low]]</f>
        <v>0.75999999999999801</v>
      </c>
      <c r="J3710" s="27" t="str">
        <f>IF(StockData[[#This Row],[high]]=_xlfn.MAXIFS(StockData[high],StockData[Date],"&lt;="&amp;StockData[[#This Row],[Date]]),"New High","Repeat")</f>
        <v>Repeat</v>
      </c>
      <c r="K3710" s="27" t="str">
        <f>IF(StockData[[#This Row],[Spread]]&lt;5,"Low",IF(StockData[[#This Row],[Spread]]&lt;=15,"Medium","High"))</f>
        <v>Low</v>
      </c>
      <c r="L3710" s="27" t="str">
        <f>IF(StockData[[#This Row],[Spread]] &gt; AVERAGE(StockData[Spread]) * 1.2, "High", IF(StockData[[#This Row],[Spread]] &lt; AVERAGE(StockData[Spread]) * 0.8, "Low", "Medium"))</f>
        <v>Low</v>
      </c>
      <c r="M3710" s="13">
        <f>(StockData[[#This Row],[close]] - StockData[[#This Row],[open]] )/ StockData[[#This Row],[open]]</f>
        <v>6.3725490196079688E-3</v>
      </c>
      <c r="N3710" s="27">
        <f>IF(StockData[[#This Row],[change%]] &gt; 0.02, 0.9, IF(StockData[[#This Row],[change%]] &lt; -0.02, -0.9, 0))</f>
        <v>0</v>
      </c>
      <c r="O3710" s="27" t="str">
        <f>IF(StockData[[#This Row],[sentiment score]] &gt; 0.5, "Positive", IF(StockData[[#This Row],[sentiment score]] &lt; -0.5, "Negative", "Neutral"))</f>
        <v>Neutral</v>
      </c>
    </row>
    <row r="3711" spans="1:15" x14ac:dyDescent="0.3">
      <c r="A3711" s="1">
        <v>40445</v>
      </c>
      <c r="B3711" s="2">
        <v>19.95</v>
      </c>
      <c r="C3711" s="2">
        <v>20.190000000000001</v>
      </c>
      <c r="D3711" s="2">
        <v>19.649999999999999</v>
      </c>
      <c r="E3711" s="2">
        <v>20.100000000000001</v>
      </c>
      <c r="F3711" s="2">
        <v>578900</v>
      </c>
      <c r="G3711" s="27" t="str">
        <f>TEXT(StockData[[#This Row],[Date]],"dddd")</f>
        <v>Friday</v>
      </c>
      <c r="H3711" s="27" t="str">
        <f>TEXT(StockData[[#This Row],[Date]],"mmm yyyy")</f>
        <v>Sep 2010</v>
      </c>
      <c r="I3711" s="2">
        <f>StockData[[#This Row],[high]] - StockData[[#This Row],[low]]</f>
        <v>0.5400000000000027</v>
      </c>
      <c r="J3711" s="27" t="str">
        <f>IF(StockData[[#This Row],[high]]=_xlfn.MAXIFS(StockData[high],StockData[Date],"&lt;="&amp;StockData[[#This Row],[Date]]),"New High","Repeat")</f>
        <v>Repeat</v>
      </c>
      <c r="K3711" s="27" t="str">
        <f>IF(StockData[[#This Row],[Spread]]&lt;5,"Low",IF(StockData[[#This Row],[Spread]]&lt;=15,"Medium","High"))</f>
        <v>Low</v>
      </c>
      <c r="L3711" s="27" t="str">
        <f>IF(StockData[[#This Row],[Spread]] &gt; AVERAGE(StockData[Spread]) * 1.2, "High", IF(StockData[[#This Row],[Spread]] &lt; AVERAGE(StockData[Spread]) * 0.8, "Low", "Medium"))</f>
        <v>Low</v>
      </c>
      <c r="M3711" s="13">
        <f>(StockData[[#This Row],[close]] - StockData[[#This Row],[open]] )/ StockData[[#This Row],[open]]</f>
        <v>7.5187969924813101E-3</v>
      </c>
      <c r="N3711" s="27">
        <f>IF(StockData[[#This Row],[change%]] &gt; 0.02, 0.9, IF(StockData[[#This Row],[change%]] &lt; -0.02, -0.9, 0))</f>
        <v>0</v>
      </c>
      <c r="O3711" s="27" t="str">
        <f>IF(StockData[[#This Row],[sentiment score]] &gt; 0.5, "Positive", IF(StockData[[#This Row],[sentiment score]] &lt; -0.5, "Negative", "Neutral"))</f>
        <v>Neutral</v>
      </c>
    </row>
    <row r="3712" spans="1:15" x14ac:dyDescent="0.3">
      <c r="A3712" s="1">
        <v>40444</v>
      </c>
      <c r="B3712" s="2">
        <v>19.89</v>
      </c>
      <c r="C3712" s="2">
        <v>20.14</v>
      </c>
      <c r="D3712" s="2">
        <v>19.5</v>
      </c>
      <c r="E3712" s="2">
        <v>19.559999999999999</v>
      </c>
      <c r="F3712" s="2">
        <v>668100</v>
      </c>
      <c r="G3712" s="27" t="str">
        <f>TEXT(StockData[[#This Row],[Date]],"dddd")</f>
        <v>Thursday</v>
      </c>
      <c r="H3712" s="27" t="str">
        <f>TEXT(StockData[[#This Row],[Date]],"mmm yyyy")</f>
        <v>Sep 2010</v>
      </c>
      <c r="I3712" s="2">
        <f>StockData[[#This Row],[high]] - StockData[[#This Row],[low]]</f>
        <v>0.64000000000000057</v>
      </c>
      <c r="J3712" s="27" t="str">
        <f>IF(StockData[[#This Row],[high]]=_xlfn.MAXIFS(StockData[high],StockData[Date],"&lt;="&amp;StockData[[#This Row],[Date]]),"New High","Repeat")</f>
        <v>Repeat</v>
      </c>
      <c r="K3712" s="27" t="str">
        <f>IF(StockData[[#This Row],[Spread]]&lt;5,"Low",IF(StockData[[#This Row],[Spread]]&lt;=15,"Medium","High"))</f>
        <v>Low</v>
      </c>
      <c r="L3712" s="27" t="str">
        <f>IF(StockData[[#This Row],[Spread]] &gt; AVERAGE(StockData[Spread]) * 1.2, "High", IF(StockData[[#This Row],[Spread]] &lt; AVERAGE(StockData[Spread]) * 0.8, "Low", "Medium"))</f>
        <v>Low</v>
      </c>
      <c r="M3712" s="13">
        <f>(StockData[[#This Row],[close]] - StockData[[#This Row],[open]] )/ StockData[[#This Row],[open]]</f>
        <v>-1.6591251885369626E-2</v>
      </c>
      <c r="N3712" s="27">
        <f>IF(StockData[[#This Row],[change%]] &gt; 0.02, 0.9, IF(StockData[[#This Row],[change%]] &lt; -0.02, -0.9, 0))</f>
        <v>0</v>
      </c>
      <c r="O3712" s="27" t="str">
        <f>IF(StockData[[#This Row],[sentiment score]] &gt; 0.5, "Positive", IF(StockData[[#This Row],[sentiment score]] &lt; -0.5, "Negative", "Neutral"))</f>
        <v>Neutral</v>
      </c>
    </row>
    <row r="3713" spans="1:15" x14ac:dyDescent="0.3">
      <c r="A3713" s="1">
        <v>40443</v>
      </c>
      <c r="B3713" s="2">
        <v>20.87</v>
      </c>
      <c r="C3713" s="2">
        <v>20.95</v>
      </c>
      <c r="D3713" s="2">
        <v>19.8</v>
      </c>
      <c r="E3713" s="2">
        <v>19.87</v>
      </c>
      <c r="F3713" s="2">
        <v>962900</v>
      </c>
      <c r="G3713" s="27" t="str">
        <f>TEXT(StockData[[#This Row],[Date]],"dddd")</f>
        <v>Wednesday</v>
      </c>
      <c r="H3713" s="27" t="str">
        <f>TEXT(StockData[[#This Row],[Date]],"mmm yyyy")</f>
        <v>Sep 2010</v>
      </c>
      <c r="I3713" s="2">
        <f>StockData[[#This Row],[high]] - StockData[[#This Row],[low]]</f>
        <v>1.1499999999999986</v>
      </c>
      <c r="J3713" s="27" t="str">
        <f>IF(StockData[[#This Row],[high]]=_xlfn.MAXIFS(StockData[high],StockData[Date],"&lt;="&amp;StockData[[#This Row],[Date]]),"New High","Repeat")</f>
        <v>Repeat</v>
      </c>
      <c r="K3713" s="27" t="str">
        <f>IF(StockData[[#This Row],[Spread]]&lt;5,"Low",IF(StockData[[#This Row],[Spread]]&lt;=15,"Medium","High"))</f>
        <v>Low</v>
      </c>
      <c r="L3713" s="27" t="str">
        <f>IF(StockData[[#This Row],[Spread]] &gt; AVERAGE(StockData[Spread]) * 1.2, "High", IF(StockData[[#This Row],[Spread]] &lt; AVERAGE(StockData[Spread]) * 0.8, "Low", "Medium"))</f>
        <v>Low</v>
      </c>
      <c r="M3713" s="13">
        <f>(StockData[[#This Row],[close]] - StockData[[#This Row],[open]] )/ StockData[[#This Row],[open]]</f>
        <v>-4.7915668423574503E-2</v>
      </c>
      <c r="N3713" s="27">
        <f>IF(StockData[[#This Row],[change%]] &gt; 0.02, 0.9, IF(StockData[[#This Row],[change%]] &lt; -0.02, -0.9, 0))</f>
        <v>-0.9</v>
      </c>
      <c r="O3713" s="27" t="str">
        <f>IF(StockData[[#This Row],[sentiment score]] &gt; 0.5, "Positive", IF(StockData[[#This Row],[sentiment score]] &lt; -0.5, "Negative", "Neutral"))</f>
        <v>Negative</v>
      </c>
    </row>
    <row r="3714" spans="1:15" x14ac:dyDescent="0.3">
      <c r="A3714" s="1">
        <v>40442</v>
      </c>
      <c r="B3714" s="2">
        <v>20.89</v>
      </c>
      <c r="C3714" s="2">
        <v>21.55</v>
      </c>
      <c r="D3714" s="2">
        <v>20.67</v>
      </c>
      <c r="E3714" s="2">
        <v>20.77</v>
      </c>
      <c r="F3714" s="2">
        <v>796000</v>
      </c>
      <c r="G3714" s="27" t="str">
        <f>TEXT(StockData[[#This Row],[Date]],"dddd")</f>
        <v>Tuesday</v>
      </c>
      <c r="H3714" s="27" t="str">
        <f>TEXT(StockData[[#This Row],[Date]],"mmm yyyy")</f>
        <v>Sep 2010</v>
      </c>
      <c r="I3714" s="2">
        <f>StockData[[#This Row],[high]] - StockData[[#This Row],[low]]</f>
        <v>0.87999999999999901</v>
      </c>
      <c r="J3714" s="27" t="str">
        <f>IF(StockData[[#This Row],[high]]=_xlfn.MAXIFS(StockData[high],StockData[Date],"&lt;="&amp;StockData[[#This Row],[Date]]),"New High","Repeat")</f>
        <v>Repeat</v>
      </c>
      <c r="K3714" s="27" t="str">
        <f>IF(StockData[[#This Row],[Spread]]&lt;5,"Low",IF(StockData[[#This Row],[Spread]]&lt;=15,"Medium","High"))</f>
        <v>Low</v>
      </c>
      <c r="L3714" s="27" t="str">
        <f>IF(StockData[[#This Row],[Spread]] &gt; AVERAGE(StockData[Spread]) * 1.2, "High", IF(StockData[[#This Row],[Spread]] &lt; AVERAGE(StockData[Spread]) * 0.8, "Low", "Medium"))</f>
        <v>Low</v>
      </c>
      <c r="M3714" s="13">
        <f>(StockData[[#This Row],[close]] - StockData[[#This Row],[open]] )/ StockData[[#This Row],[open]]</f>
        <v>-5.7443752991862612E-3</v>
      </c>
      <c r="N3714" s="27">
        <f>IF(StockData[[#This Row],[change%]] &gt; 0.02, 0.9, IF(StockData[[#This Row],[change%]] &lt; -0.02, -0.9, 0))</f>
        <v>0</v>
      </c>
      <c r="O3714" s="27" t="str">
        <f>IF(StockData[[#This Row],[sentiment score]] &gt; 0.5, "Positive", IF(StockData[[#This Row],[sentiment score]] &lt; -0.5, "Negative", "Neutral"))</f>
        <v>Neutral</v>
      </c>
    </row>
    <row r="3715" spans="1:15" x14ac:dyDescent="0.3">
      <c r="A3715" s="1">
        <v>40441</v>
      </c>
      <c r="B3715" s="2">
        <v>20.67</v>
      </c>
      <c r="C3715" s="2">
        <v>21.35</v>
      </c>
      <c r="D3715" s="2">
        <v>20.16</v>
      </c>
      <c r="E3715" s="2">
        <v>21.055</v>
      </c>
      <c r="F3715" s="2">
        <v>947500</v>
      </c>
      <c r="G3715" s="27" t="str">
        <f>TEXT(StockData[[#This Row],[Date]],"dddd")</f>
        <v>Monday</v>
      </c>
      <c r="H3715" s="27" t="str">
        <f>TEXT(StockData[[#This Row],[Date]],"mmm yyyy")</f>
        <v>Sep 2010</v>
      </c>
      <c r="I3715" s="2">
        <f>StockData[[#This Row],[high]] - StockData[[#This Row],[low]]</f>
        <v>1.1900000000000013</v>
      </c>
      <c r="J3715" s="27" t="str">
        <f>IF(StockData[[#This Row],[high]]=_xlfn.MAXIFS(StockData[high],StockData[Date],"&lt;="&amp;StockData[[#This Row],[Date]]),"New High","Repeat")</f>
        <v>Repeat</v>
      </c>
      <c r="K3715" s="27" t="str">
        <f>IF(StockData[[#This Row],[Spread]]&lt;5,"Low",IF(StockData[[#This Row],[Spread]]&lt;=15,"Medium","High"))</f>
        <v>Low</v>
      </c>
      <c r="L3715" s="27" t="str">
        <f>IF(StockData[[#This Row],[Spread]] &gt; AVERAGE(StockData[Spread]) * 1.2, "High", IF(StockData[[#This Row],[Spread]] &lt; AVERAGE(StockData[Spread]) * 0.8, "Low", "Medium"))</f>
        <v>Low</v>
      </c>
      <c r="M3715" s="13">
        <f>(StockData[[#This Row],[close]] - StockData[[#This Row],[open]] )/ StockData[[#This Row],[open]]</f>
        <v>1.8626028059990227E-2</v>
      </c>
      <c r="N3715" s="27">
        <f>IF(StockData[[#This Row],[change%]] &gt; 0.02, 0.9, IF(StockData[[#This Row],[change%]] &lt; -0.02, -0.9, 0))</f>
        <v>0</v>
      </c>
      <c r="O3715" s="27" t="str">
        <f>IF(StockData[[#This Row],[sentiment score]] &gt; 0.5, "Positive", IF(StockData[[#This Row],[sentiment score]] &lt; -0.5, "Negative", "Neutral"))</f>
        <v>Neutral</v>
      </c>
    </row>
    <row r="3716" spans="1:15" x14ac:dyDescent="0.3">
      <c r="A3716" s="1">
        <v>40438</v>
      </c>
      <c r="B3716" s="2">
        <v>21.02</v>
      </c>
      <c r="C3716" s="2">
        <v>21.32</v>
      </c>
      <c r="D3716" s="2">
        <v>19.8</v>
      </c>
      <c r="E3716" s="2">
        <v>20.23</v>
      </c>
      <c r="F3716" s="2">
        <v>1198500</v>
      </c>
      <c r="G3716" s="27" t="str">
        <f>TEXT(StockData[[#This Row],[Date]],"dddd")</f>
        <v>Friday</v>
      </c>
      <c r="H3716" s="27" t="str">
        <f>TEXT(StockData[[#This Row],[Date]],"mmm yyyy")</f>
        <v>Sep 2010</v>
      </c>
      <c r="I3716" s="2">
        <f>StockData[[#This Row],[high]] - StockData[[#This Row],[low]]</f>
        <v>1.5199999999999996</v>
      </c>
      <c r="J3716" s="27" t="str">
        <f>IF(StockData[[#This Row],[high]]=_xlfn.MAXIFS(StockData[high],StockData[Date],"&lt;="&amp;StockData[[#This Row],[Date]]),"New High","Repeat")</f>
        <v>Repeat</v>
      </c>
      <c r="K3716" s="27" t="str">
        <f>IF(StockData[[#This Row],[Spread]]&lt;5,"Low",IF(StockData[[#This Row],[Spread]]&lt;=15,"Medium","High"))</f>
        <v>Low</v>
      </c>
      <c r="L3716" s="27" t="str">
        <f>IF(StockData[[#This Row],[Spread]] &gt; AVERAGE(StockData[Spread]) * 1.2, "High", IF(StockData[[#This Row],[Spread]] &lt; AVERAGE(StockData[Spread]) * 0.8, "Low", "Medium"))</f>
        <v>Low</v>
      </c>
      <c r="M3716" s="13">
        <f>(StockData[[#This Row],[close]] - StockData[[#This Row],[open]] )/ StockData[[#This Row],[open]]</f>
        <v>-3.7583254043767798E-2</v>
      </c>
      <c r="N3716" s="27">
        <f>IF(StockData[[#This Row],[change%]] &gt; 0.02, 0.9, IF(StockData[[#This Row],[change%]] &lt; -0.02, -0.9, 0))</f>
        <v>-0.9</v>
      </c>
      <c r="O3716" s="27" t="str">
        <f>IF(StockData[[#This Row],[sentiment score]] &gt; 0.5, "Positive", IF(StockData[[#This Row],[sentiment score]] &lt; -0.5, "Negative", "Neutral"))</f>
        <v>Negative</v>
      </c>
    </row>
    <row r="3717" spans="1:15" x14ac:dyDescent="0.3">
      <c r="A3717" s="1">
        <v>40437</v>
      </c>
      <c r="B3717" s="2">
        <v>22.15</v>
      </c>
      <c r="C3717" s="2">
        <v>23.16</v>
      </c>
      <c r="D3717" s="2">
        <v>20.84</v>
      </c>
      <c r="E3717" s="2">
        <v>20.94</v>
      </c>
      <c r="F3717" s="2">
        <v>2684500</v>
      </c>
      <c r="G3717" s="27" t="str">
        <f>TEXT(StockData[[#This Row],[Date]],"dddd")</f>
        <v>Thursday</v>
      </c>
      <c r="H3717" s="27" t="str">
        <f>TEXT(StockData[[#This Row],[Date]],"mmm yyyy")</f>
        <v>Sep 2010</v>
      </c>
      <c r="I3717" s="2">
        <f>StockData[[#This Row],[high]] - StockData[[#This Row],[low]]</f>
        <v>2.3200000000000003</v>
      </c>
      <c r="J3717" s="27" t="str">
        <f>IF(StockData[[#This Row],[high]]=_xlfn.MAXIFS(StockData[high],StockData[Date],"&lt;="&amp;StockData[[#This Row],[Date]]),"New High","Repeat")</f>
        <v>Repeat</v>
      </c>
      <c r="K3717" s="27" t="str">
        <f>IF(StockData[[#This Row],[Spread]]&lt;5,"Low",IF(StockData[[#This Row],[Spread]]&lt;=15,"Medium","High"))</f>
        <v>Low</v>
      </c>
      <c r="L3717" s="27" t="str">
        <f>IF(StockData[[#This Row],[Spread]] &gt; AVERAGE(StockData[Spread]) * 1.2, "High", IF(StockData[[#This Row],[Spread]] &lt; AVERAGE(StockData[Spread]) * 0.8, "Low", "Medium"))</f>
        <v>Low</v>
      </c>
      <c r="M3717" s="13">
        <f>(StockData[[#This Row],[close]] - StockData[[#This Row],[open]] )/ StockData[[#This Row],[open]]</f>
        <v>-5.4627539503385884E-2</v>
      </c>
      <c r="N3717" s="27">
        <f>IF(StockData[[#This Row],[change%]] &gt; 0.02, 0.9, IF(StockData[[#This Row],[change%]] &lt; -0.02, -0.9, 0))</f>
        <v>-0.9</v>
      </c>
      <c r="O3717" s="27" t="str">
        <f>IF(StockData[[#This Row],[sentiment score]] &gt; 0.5, "Positive", IF(StockData[[#This Row],[sentiment score]] &lt; -0.5, "Negative", "Neutral"))</f>
        <v>Negative</v>
      </c>
    </row>
    <row r="3718" spans="1:15" x14ac:dyDescent="0.3">
      <c r="A3718" s="1">
        <v>40436</v>
      </c>
      <c r="B3718" s="2">
        <v>20.98</v>
      </c>
      <c r="C3718" s="2">
        <v>22</v>
      </c>
      <c r="D3718" s="2">
        <v>20.79</v>
      </c>
      <c r="E3718" s="2">
        <v>21.98</v>
      </c>
      <c r="F3718" s="2">
        <v>684600</v>
      </c>
      <c r="G3718" s="27" t="str">
        <f>TEXT(StockData[[#This Row],[Date]],"dddd")</f>
        <v>Wednesday</v>
      </c>
      <c r="H3718" s="27" t="str">
        <f>TEXT(StockData[[#This Row],[Date]],"mmm yyyy")</f>
        <v>Sep 2010</v>
      </c>
      <c r="I3718" s="2">
        <f>StockData[[#This Row],[high]] - StockData[[#This Row],[low]]</f>
        <v>1.2100000000000009</v>
      </c>
      <c r="J3718" s="27" t="str">
        <f>IF(StockData[[#This Row],[high]]=_xlfn.MAXIFS(StockData[high],StockData[Date],"&lt;="&amp;StockData[[#This Row],[Date]]),"New High","Repeat")</f>
        <v>Repeat</v>
      </c>
      <c r="K3718" s="27" t="str">
        <f>IF(StockData[[#This Row],[Spread]]&lt;5,"Low",IF(StockData[[#This Row],[Spread]]&lt;=15,"Medium","High"))</f>
        <v>Low</v>
      </c>
      <c r="L3718" s="27" t="str">
        <f>IF(StockData[[#This Row],[Spread]] &gt; AVERAGE(StockData[Spread]) * 1.2, "High", IF(StockData[[#This Row],[Spread]] &lt; AVERAGE(StockData[Spread]) * 0.8, "Low", "Medium"))</f>
        <v>Low</v>
      </c>
      <c r="M3718" s="13">
        <f>(StockData[[#This Row],[close]] - StockData[[#This Row],[open]] )/ StockData[[#This Row],[open]]</f>
        <v>4.7664442326024785E-2</v>
      </c>
      <c r="N3718" s="27">
        <f>IF(StockData[[#This Row],[change%]] &gt; 0.02, 0.9, IF(StockData[[#This Row],[change%]] &lt; -0.02, -0.9, 0))</f>
        <v>0.9</v>
      </c>
      <c r="O3718" s="27" t="str">
        <f>IF(StockData[[#This Row],[sentiment score]] &gt; 0.5, "Positive", IF(StockData[[#This Row],[sentiment score]] &lt; -0.5, "Negative", "Neutral"))</f>
        <v>Positive</v>
      </c>
    </row>
    <row r="3719" spans="1:15" x14ac:dyDescent="0.3">
      <c r="A3719" s="1">
        <v>40435</v>
      </c>
      <c r="B3719" s="2">
        <v>20.54</v>
      </c>
      <c r="C3719" s="2">
        <v>21.6</v>
      </c>
      <c r="D3719" s="2">
        <v>20.53</v>
      </c>
      <c r="E3719" s="2">
        <v>21.12</v>
      </c>
      <c r="F3719" s="2">
        <v>654700</v>
      </c>
      <c r="G3719" s="27" t="str">
        <f>TEXT(StockData[[#This Row],[Date]],"dddd")</f>
        <v>Tuesday</v>
      </c>
      <c r="H3719" s="27" t="str">
        <f>TEXT(StockData[[#This Row],[Date]],"mmm yyyy")</f>
        <v>Sep 2010</v>
      </c>
      <c r="I3719" s="2">
        <f>StockData[[#This Row],[high]] - StockData[[#This Row],[low]]</f>
        <v>1.0700000000000003</v>
      </c>
      <c r="J3719" s="27" t="str">
        <f>IF(StockData[[#This Row],[high]]=_xlfn.MAXIFS(StockData[high],StockData[Date],"&lt;="&amp;StockData[[#This Row],[Date]]),"New High","Repeat")</f>
        <v>Repeat</v>
      </c>
      <c r="K3719" s="27" t="str">
        <f>IF(StockData[[#This Row],[Spread]]&lt;5,"Low",IF(StockData[[#This Row],[Spread]]&lt;=15,"Medium","High"))</f>
        <v>Low</v>
      </c>
      <c r="L3719" s="27" t="str">
        <f>IF(StockData[[#This Row],[Spread]] &gt; AVERAGE(StockData[Spread]) * 1.2, "High", IF(StockData[[#This Row],[Spread]] &lt; AVERAGE(StockData[Spread]) * 0.8, "Low", "Medium"))</f>
        <v>Low</v>
      </c>
      <c r="M3719" s="13">
        <f>(StockData[[#This Row],[close]] - StockData[[#This Row],[open]] )/ StockData[[#This Row],[open]]</f>
        <v>2.8237585199610608E-2</v>
      </c>
      <c r="N3719" s="27">
        <f>IF(StockData[[#This Row],[change%]] &gt; 0.02, 0.9, IF(StockData[[#This Row],[change%]] &lt; -0.02, -0.9, 0))</f>
        <v>0.9</v>
      </c>
      <c r="O3719" s="27" t="str">
        <f>IF(StockData[[#This Row],[sentiment score]] &gt; 0.5, "Positive", IF(StockData[[#This Row],[sentiment score]] &lt; -0.5, "Negative", "Neutral"))</f>
        <v>Positive</v>
      </c>
    </row>
    <row r="3720" spans="1:15" x14ac:dyDescent="0.3">
      <c r="A3720" s="1">
        <v>40434</v>
      </c>
      <c r="B3720" s="2">
        <v>20.89</v>
      </c>
      <c r="C3720" s="2">
        <v>20.8995</v>
      </c>
      <c r="D3720" s="2">
        <v>20.5</v>
      </c>
      <c r="E3720" s="2">
        <v>20.72</v>
      </c>
      <c r="F3720" s="2">
        <v>360800</v>
      </c>
      <c r="G3720" s="27" t="str">
        <f>TEXT(StockData[[#This Row],[Date]],"dddd")</f>
        <v>Monday</v>
      </c>
      <c r="H3720" s="27" t="str">
        <f>TEXT(StockData[[#This Row],[Date]],"mmm yyyy")</f>
        <v>Sep 2010</v>
      </c>
      <c r="I3720" s="2">
        <f>StockData[[#This Row],[high]] - StockData[[#This Row],[low]]</f>
        <v>0.39949999999999974</v>
      </c>
      <c r="J3720" s="27" t="str">
        <f>IF(StockData[[#This Row],[high]]=_xlfn.MAXIFS(StockData[high],StockData[Date],"&lt;="&amp;StockData[[#This Row],[Date]]),"New High","Repeat")</f>
        <v>Repeat</v>
      </c>
      <c r="K3720" s="27" t="str">
        <f>IF(StockData[[#This Row],[Spread]]&lt;5,"Low",IF(StockData[[#This Row],[Spread]]&lt;=15,"Medium","High"))</f>
        <v>Low</v>
      </c>
      <c r="L3720" s="27" t="str">
        <f>IF(StockData[[#This Row],[Spread]] &gt; AVERAGE(StockData[Spread]) * 1.2, "High", IF(StockData[[#This Row],[Spread]] &lt; AVERAGE(StockData[Spread]) * 0.8, "Low", "Medium"))</f>
        <v>Low</v>
      </c>
      <c r="M3720" s="13">
        <f>(StockData[[#This Row],[close]] - StockData[[#This Row],[open]] )/ StockData[[#This Row],[open]]</f>
        <v>-8.1378650071805506E-3</v>
      </c>
      <c r="N3720" s="27">
        <f>IF(StockData[[#This Row],[change%]] &gt; 0.02, 0.9, IF(StockData[[#This Row],[change%]] &lt; -0.02, -0.9, 0))</f>
        <v>0</v>
      </c>
      <c r="O3720" s="27" t="str">
        <f>IF(StockData[[#This Row],[sentiment score]] &gt; 0.5, "Positive", IF(StockData[[#This Row],[sentiment score]] &lt; -0.5, "Negative", "Neutral"))</f>
        <v>Neutral</v>
      </c>
    </row>
    <row r="3721" spans="1:15" x14ac:dyDescent="0.3">
      <c r="A3721" s="1">
        <v>40431</v>
      </c>
      <c r="B3721" s="2">
        <v>20.75</v>
      </c>
      <c r="C3721" s="2">
        <v>20.93</v>
      </c>
      <c r="D3721" s="2">
        <v>19.760000000000002</v>
      </c>
      <c r="E3721" s="2">
        <v>20.170000000000002</v>
      </c>
      <c r="F3721" s="2">
        <v>386600</v>
      </c>
      <c r="G3721" s="27" t="str">
        <f>TEXT(StockData[[#This Row],[Date]],"dddd")</f>
        <v>Friday</v>
      </c>
      <c r="H3721" s="27" t="str">
        <f>TEXT(StockData[[#This Row],[Date]],"mmm yyyy")</f>
        <v>Sep 2010</v>
      </c>
      <c r="I3721" s="2">
        <f>StockData[[#This Row],[high]] - StockData[[#This Row],[low]]</f>
        <v>1.1699999999999982</v>
      </c>
      <c r="J3721" s="27" t="str">
        <f>IF(StockData[[#This Row],[high]]=_xlfn.MAXIFS(StockData[high],StockData[Date],"&lt;="&amp;StockData[[#This Row],[Date]]),"New High","Repeat")</f>
        <v>Repeat</v>
      </c>
      <c r="K3721" s="27" t="str">
        <f>IF(StockData[[#This Row],[Spread]]&lt;5,"Low",IF(StockData[[#This Row],[Spread]]&lt;=15,"Medium","High"))</f>
        <v>Low</v>
      </c>
      <c r="L3721" s="27" t="str">
        <f>IF(StockData[[#This Row],[Spread]] &gt; AVERAGE(StockData[Spread]) * 1.2, "High", IF(StockData[[#This Row],[Spread]] &lt; AVERAGE(StockData[Spread]) * 0.8, "Low", "Medium"))</f>
        <v>Low</v>
      </c>
      <c r="M3721" s="13">
        <f>(StockData[[#This Row],[close]] - StockData[[#This Row],[open]] )/ StockData[[#This Row],[open]]</f>
        <v>-2.795180722891558E-2</v>
      </c>
      <c r="N3721" s="27">
        <f>IF(StockData[[#This Row],[change%]] &gt; 0.02, 0.9, IF(StockData[[#This Row],[change%]] &lt; -0.02, -0.9, 0))</f>
        <v>-0.9</v>
      </c>
      <c r="O3721" s="27" t="str">
        <f>IF(StockData[[#This Row],[sentiment score]] &gt; 0.5, "Positive", IF(StockData[[#This Row],[sentiment score]] &lt; -0.5, "Negative", "Neutral"))</f>
        <v>Negative</v>
      </c>
    </row>
    <row r="3722" spans="1:15" x14ac:dyDescent="0.3">
      <c r="A3722" s="1">
        <v>40430</v>
      </c>
      <c r="B3722" s="2">
        <v>21</v>
      </c>
      <c r="C3722" s="2">
        <v>21.05</v>
      </c>
      <c r="D3722" s="2">
        <v>20.69</v>
      </c>
      <c r="E3722" s="2">
        <v>20.71</v>
      </c>
      <c r="F3722" s="2">
        <v>376200</v>
      </c>
      <c r="G3722" s="27" t="str">
        <f>TEXT(StockData[[#This Row],[Date]],"dddd")</f>
        <v>Thursday</v>
      </c>
      <c r="H3722" s="27" t="str">
        <f>TEXT(StockData[[#This Row],[Date]],"mmm yyyy")</f>
        <v>Sep 2010</v>
      </c>
      <c r="I3722" s="2">
        <f>StockData[[#This Row],[high]] - StockData[[#This Row],[low]]</f>
        <v>0.35999999999999943</v>
      </c>
      <c r="J3722" s="27" t="str">
        <f>IF(StockData[[#This Row],[high]]=_xlfn.MAXIFS(StockData[high],StockData[Date],"&lt;="&amp;StockData[[#This Row],[Date]]),"New High","Repeat")</f>
        <v>Repeat</v>
      </c>
      <c r="K3722" s="27" t="str">
        <f>IF(StockData[[#This Row],[Spread]]&lt;5,"Low",IF(StockData[[#This Row],[Spread]]&lt;=15,"Medium","High"))</f>
        <v>Low</v>
      </c>
      <c r="L3722" s="27" t="str">
        <f>IF(StockData[[#This Row],[Spread]] &gt; AVERAGE(StockData[Spread]) * 1.2, "High", IF(StockData[[#This Row],[Spread]] &lt; AVERAGE(StockData[Spread]) * 0.8, "Low", "Medium"))</f>
        <v>Low</v>
      </c>
      <c r="M3722" s="13">
        <f>(StockData[[#This Row],[close]] - StockData[[#This Row],[open]] )/ StockData[[#This Row],[open]]</f>
        <v>-1.3809523809523768E-2</v>
      </c>
      <c r="N3722" s="27">
        <f>IF(StockData[[#This Row],[change%]] &gt; 0.02, 0.9, IF(StockData[[#This Row],[change%]] &lt; -0.02, -0.9, 0))</f>
        <v>0</v>
      </c>
      <c r="O3722" s="27" t="str">
        <f>IF(StockData[[#This Row],[sentiment score]] &gt; 0.5, "Positive", IF(StockData[[#This Row],[sentiment score]] &lt; -0.5, "Negative", "Neutral"))</f>
        <v>Neutral</v>
      </c>
    </row>
    <row r="3723" spans="1:15" x14ac:dyDescent="0.3">
      <c r="A3723" s="1">
        <v>40429</v>
      </c>
      <c r="B3723" s="2">
        <v>20.66</v>
      </c>
      <c r="C3723" s="2">
        <v>20.95</v>
      </c>
      <c r="D3723" s="2">
        <v>20.6</v>
      </c>
      <c r="E3723" s="2">
        <v>20.9</v>
      </c>
      <c r="F3723" s="2">
        <v>288400</v>
      </c>
      <c r="G3723" s="27" t="str">
        <f>TEXT(StockData[[#This Row],[Date]],"dddd")</f>
        <v>Wednesday</v>
      </c>
      <c r="H3723" s="27" t="str">
        <f>TEXT(StockData[[#This Row],[Date]],"mmm yyyy")</f>
        <v>Sep 2010</v>
      </c>
      <c r="I3723" s="2">
        <f>StockData[[#This Row],[high]] - StockData[[#This Row],[low]]</f>
        <v>0.34999999999999787</v>
      </c>
      <c r="J3723" s="27" t="str">
        <f>IF(StockData[[#This Row],[high]]=_xlfn.MAXIFS(StockData[high],StockData[Date],"&lt;="&amp;StockData[[#This Row],[Date]]),"New High","Repeat")</f>
        <v>Repeat</v>
      </c>
      <c r="K3723" s="27" t="str">
        <f>IF(StockData[[#This Row],[Spread]]&lt;5,"Low",IF(StockData[[#This Row],[Spread]]&lt;=15,"Medium","High"))</f>
        <v>Low</v>
      </c>
      <c r="L3723" s="27" t="str">
        <f>IF(StockData[[#This Row],[Spread]] &gt; AVERAGE(StockData[Spread]) * 1.2, "High", IF(StockData[[#This Row],[Spread]] &lt; AVERAGE(StockData[Spread]) * 0.8, "Low", "Medium"))</f>
        <v>Low</v>
      </c>
      <c r="M3723" s="13">
        <f>(StockData[[#This Row],[close]] - StockData[[#This Row],[open]] )/ StockData[[#This Row],[open]]</f>
        <v>1.161665053242974E-2</v>
      </c>
      <c r="N3723" s="27">
        <f>IF(StockData[[#This Row],[change%]] &gt; 0.02, 0.9, IF(StockData[[#This Row],[change%]] &lt; -0.02, -0.9, 0))</f>
        <v>0</v>
      </c>
      <c r="O3723" s="27" t="str">
        <f>IF(StockData[[#This Row],[sentiment score]] &gt; 0.5, "Positive", IF(StockData[[#This Row],[sentiment score]] &lt; -0.5, "Negative", "Neutral"))</f>
        <v>Neutral</v>
      </c>
    </row>
    <row r="3724" spans="1:15" x14ac:dyDescent="0.3">
      <c r="A3724" s="1">
        <v>40428</v>
      </c>
      <c r="B3724" s="2">
        <v>20.61</v>
      </c>
      <c r="C3724" s="2">
        <v>21</v>
      </c>
      <c r="D3724" s="2">
        <v>20.5</v>
      </c>
      <c r="E3724" s="2">
        <v>20.54</v>
      </c>
      <c r="F3724" s="2">
        <v>243400</v>
      </c>
      <c r="G3724" s="27" t="str">
        <f>TEXT(StockData[[#This Row],[Date]],"dddd")</f>
        <v>Tuesday</v>
      </c>
      <c r="H3724" s="27" t="str">
        <f>TEXT(StockData[[#This Row],[Date]],"mmm yyyy")</f>
        <v>Sep 2010</v>
      </c>
      <c r="I3724" s="2">
        <f>StockData[[#This Row],[high]] - StockData[[#This Row],[low]]</f>
        <v>0.5</v>
      </c>
      <c r="J3724" s="27" t="str">
        <f>IF(StockData[[#This Row],[high]]=_xlfn.MAXIFS(StockData[high],StockData[Date],"&lt;="&amp;StockData[[#This Row],[Date]]),"New High","Repeat")</f>
        <v>Repeat</v>
      </c>
      <c r="K3724" s="27" t="str">
        <f>IF(StockData[[#This Row],[Spread]]&lt;5,"Low",IF(StockData[[#This Row],[Spread]]&lt;=15,"Medium","High"))</f>
        <v>Low</v>
      </c>
      <c r="L3724" s="27" t="str">
        <f>IF(StockData[[#This Row],[Spread]] &gt; AVERAGE(StockData[Spread]) * 1.2, "High", IF(StockData[[#This Row],[Spread]] &lt; AVERAGE(StockData[Spread]) * 0.8, "Low", "Medium"))</f>
        <v>Low</v>
      </c>
      <c r="M3724" s="13">
        <f>(StockData[[#This Row],[close]] - StockData[[#This Row],[open]] )/ StockData[[#This Row],[open]]</f>
        <v>-3.3964095099466417E-3</v>
      </c>
      <c r="N3724" s="27">
        <f>IF(StockData[[#This Row],[change%]] &gt; 0.02, 0.9, IF(StockData[[#This Row],[change%]] &lt; -0.02, -0.9, 0))</f>
        <v>0</v>
      </c>
      <c r="O3724" s="27" t="str">
        <f>IF(StockData[[#This Row],[sentiment score]] &gt; 0.5, "Positive", IF(StockData[[#This Row],[sentiment score]] &lt; -0.5, "Negative", "Neutral"))</f>
        <v>Neutral</v>
      </c>
    </row>
    <row r="3725" spans="1:15" x14ac:dyDescent="0.3">
      <c r="A3725" s="1">
        <v>40424</v>
      </c>
      <c r="B3725" s="2">
        <v>20.87</v>
      </c>
      <c r="C3725" s="2">
        <v>21.3</v>
      </c>
      <c r="D3725" s="2">
        <v>20.66</v>
      </c>
      <c r="E3725" s="2">
        <v>21.05</v>
      </c>
      <c r="F3725" s="2">
        <v>434600</v>
      </c>
      <c r="G3725" s="27" t="str">
        <f>TEXT(StockData[[#This Row],[Date]],"dddd")</f>
        <v>Friday</v>
      </c>
      <c r="H3725" s="27" t="str">
        <f>TEXT(StockData[[#This Row],[Date]],"mmm yyyy")</f>
        <v>Sep 2010</v>
      </c>
      <c r="I3725" s="2">
        <f>StockData[[#This Row],[high]] - StockData[[#This Row],[low]]</f>
        <v>0.64000000000000057</v>
      </c>
      <c r="J3725" s="27" t="str">
        <f>IF(StockData[[#This Row],[high]]=_xlfn.MAXIFS(StockData[high],StockData[Date],"&lt;="&amp;StockData[[#This Row],[Date]]),"New High","Repeat")</f>
        <v>Repeat</v>
      </c>
      <c r="K3725" s="27" t="str">
        <f>IF(StockData[[#This Row],[Spread]]&lt;5,"Low",IF(StockData[[#This Row],[Spread]]&lt;=15,"Medium","High"))</f>
        <v>Low</v>
      </c>
      <c r="L3725" s="27" t="str">
        <f>IF(StockData[[#This Row],[Spread]] &gt; AVERAGE(StockData[Spread]) * 1.2, "High", IF(StockData[[#This Row],[Spread]] &lt; AVERAGE(StockData[Spread]) * 0.8, "Low", "Medium"))</f>
        <v>Low</v>
      </c>
      <c r="M3725" s="13">
        <f>(StockData[[#This Row],[close]] - StockData[[#This Row],[open]] )/ StockData[[#This Row],[open]]</f>
        <v>8.6248203162433978E-3</v>
      </c>
      <c r="N3725" s="27">
        <f>IF(StockData[[#This Row],[change%]] &gt; 0.02, 0.9, IF(StockData[[#This Row],[change%]] &lt; -0.02, -0.9, 0))</f>
        <v>0</v>
      </c>
      <c r="O3725" s="27" t="str">
        <f>IF(StockData[[#This Row],[sentiment score]] &gt; 0.5, "Positive", IF(StockData[[#This Row],[sentiment score]] &lt; -0.5, "Negative", "Neutral"))</f>
        <v>Neutral</v>
      </c>
    </row>
    <row r="3726" spans="1:15" x14ac:dyDescent="0.3">
      <c r="A3726" s="1">
        <v>40423</v>
      </c>
      <c r="B3726" s="2">
        <v>20.37</v>
      </c>
      <c r="C3726" s="2">
        <v>21.24</v>
      </c>
      <c r="D3726" s="2">
        <v>20.310300000000002</v>
      </c>
      <c r="E3726" s="2">
        <v>21.06</v>
      </c>
      <c r="F3726" s="2">
        <v>487100</v>
      </c>
      <c r="G3726" s="27" t="str">
        <f>TEXT(StockData[[#This Row],[Date]],"dddd")</f>
        <v>Thursday</v>
      </c>
      <c r="H3726" s="27" t="str">
        <f>TEXT(StockData[[#This Row],[Date]],"mmm yyyy")</f>
        <v>Sep 2010</v>
      </c>
      <c r="I3726" s="2">
        <f>StockData[[#This Row],[high]] - StockData[[#This Row],[low]]</f>
        <v>0.92969999999999686</v>
      </c>
      <c r="J3726" s="27" t="str">
        <f>IF(StockData[[#This Row],[high]]=_xlfn.MAXIFS(StockData[high],StockData[Date],"&lt;="&amp;StockData[[#This Row],[Date]]),"New High","Repeat")</f>
        <v>Repeat</v>
      </c>
      <c r="K3726" s="27" t="str">
        <f>IF(StockData[[#This Row],[Spread]]&lt;5,"Low",IF(StockData[[#This Row],[Spread]]&lt;=15,"Medium","High"))</f>
        <v>Low</v>
      </c>
      <c r="L3726" s="27" t="str">
        <f>IF(StockData[[#This Row],[Spread]] &gt; AVERAGE(StockData[Spread]) * 1.2, "High", IF(StockData[[#This Row],[Spread]] &lt; AVERAGE(StockData[Spread]) * 0.8, "Low", "Medium"))</f>
        <v>Low</v>
      </c>
      <c r="M3726" s="13">
        <f>(StockData[[#This Row],[close]] - StockData[[#This Row],[open]] )/ StockData[[#This Row],[open]]</f>
        <v>3.3873343151693554E-2</v>
      </c>
      <c r="N3726" s="27">
        <f>IF(StockData[[#This Row],[change%]] &gt; 0.02, 0.9, IF(StockData[[#This Row],[change%]] &lt; -0.02, -0.9, 0))</f>
        <v>0.9</v>
      </c>
      <c r="O3726" s="27" t="str">
        <f>IF(StockData[[#This Row],[sentiment score]] &gt; 0.5, "Positive", IF(StockData[[#This Row],[sentiment score]] &lt; -0.5, "Negative", "Neutral"))</f>
        <v>Positive</v>
      </c>
    </row>
    <row r="3727" spans="1:15" x14ac:dyDescent="0.3">
      <c r="A3727" s="1">
        <v>40422</v>
      </c>
      <c r="B3727" s="2">
        <v>19.62</v>
      </c>
      <c r="C3727" s="2">
        <v>20.69</v>
      </c>
      <c r="D3727" s="2">
        <v>19.600000000000001</v>
      </c>
      <c r="E3727" s="2">
        <v>20.45</v>
      </c>
      <c r="F3727" s="2">
        <v>494900</v>
      </c>
      <c r="G3727" s="27" t="str">
        <f>TEXT(StockData[[#This Row],[Date]],"dddd")</f>
        <v>Wednesday</v>
      </c>
      <c r="H3727" s="27" t="str">
        <f>TEXT(StockData[[#This Row],[Date]],"mmm yyyy")</f>
        <v>Sep 2010</v>
      </c>
      <c r="I3727" s="2">
        <f>StockData[[#This Row],[high]] - StockData[[#This Row],[low]]</f>
        <v>1.0899999999999999</v>
      </c>
      <c r="J3727" s="27" t="str">
        <f>IF(StockData[[#This Row],[high]]=_xlfn.MAXIFS(StockData[high],StockData[Date],"&lt;="&amp;StockData[[#This Row],[Date]]),"New High","Repeat")</f>
        <v>Repeat</v>
      </c>
      <c r="K3727" s="27" t="str">
        <f>IF(StockData[[#This Row],[Spread]]&lt;5,"Low",IF(StockData[[#This Row],[Spread]]&lt;=15,"Medium","High"))</f>
        <v>Low</v>
      </c>
      <c r="L3727" s="27" t="str">
        <f>IF(StockData[[#This Row],[Spread]] &gt; AVERAGE(StockData[Spread]) * 1.2, "High", IF(StockData[[#This Row],[Spread]] &lt; AVERAGE(StockData[Spread]) * 0.8, "Low", "Medium"))</f>
        <v>Low</v>
      </c>
      <c r="M3727" s="13">
        <f>(StockData[[#This Row],[close]] - StockData[[#This Row],[open]] )/ StockData[[#This Row],[open]]</f>
        <v>4.230377166156974E-2</v>
      </c>
      <c r="N3727" s="27">
        <f>IF(StockData[[#This Row],[change%]] &gt; 0.02, 0.9, IF(StockData[[#This Row],[change%]] &lt; -0.02, -0.9, 0))</f>
        <v>0.9</v>
      </c>
      <c r="O3727" s="27" t="str">
        <f>IF(StockData[[#This Row],[sentiment score]] &gt; 0.5, "Positive", IF(StockData[[#This Row],[sentiment score]] &lt; -0.5, "Negative", "Neutral"))</f>
        <v>Positive</v>
      </c>
    </row>
    <row r="3728" spans="1:15" x14ac:dyDescent="0.3">
      <c r="A3728" s="1">
        <v>40421</v>
      </c>
      <c r="B3728" s="2">
        <v>19.66</v>
      </c>
      <c r="C3728" s="2">
        <v>19.79</v>
      </c>
      <c r="D3728" s="2">
        <v>19.329999999999998</v>
      </c>
      <c r="E3728" s="2">
        <v>19.48</v>
      </c>
      <c r="F3728" s="2">
        <v>201100</v>
      </c>
      <c r="G3728" s="27" t="str">
        <f>TEXT(StockData[[#This Row],[Date]],"dddd")</f>
        <v>Tuesday</v>
      </c>
      <c r="H3728" s="27" t="str">
        <f>TEXT(StockData[[#This Row],[Date]],"mmm yyyy")</f>
        <v>Aug 2010</v>
      </c>
      <c r="I3728" s="2">
        <f>StockData[[#This Row],[high]] - StockData[[#This Row],[low]]</f>
        <v>0.46000000000000085</v>
      </c>
      <c r="J3728" s="27" t="str">
        <f>IF(StockData[[#This Row],[high]]=_xlfn.MAXIFS(StockData[high],StockData[Date],"&lt;="&amp;StockData[[#This Row],[Date]]),"New High","Repeat")</f>
        <v>Repeat</v>
      </c>
      <c r="K3728" s="27" t="str">
        <f>IF(StockData[[#This Row],[Spread]]&lt;5,"Low",IF(StockData[[#This Row],[Spread]]&lt;=15,"Medium","High"))</f>
        <v>Low</v>
      </c>
      <c r="L3728" s="27" t="str">
        <f>IF(StockData[[#This Row],[Spread]] &gt; AVERAGE(StockData[Spread]) * 1.2, "High", IF(StockData[[#This Row],[Spread]] &lt; AVERAGE(StockData[Spread]) * 0.8, "Low", "Medium"))</f>
        <v>Low</v>
      </c>
      <c r="M3728" s="13">
        <f>(StockData[[#This Row],[close]] - StockData[[#This Row],[open]] )/ StockData[[#This Row],[open]]</f>
        <v>-9.1556459816886943E-3</v>
      </c>
      <c r="N3728" s="27">
        <f>IF(StockData[[#This Row],[change%]] &gt; 0.02, 0.9, IF(StockData[[#This Row],[change%]] &lt; -0.02, -0.9, 0))</f>
        <v>0</v>
      </c>
      <c r="O3728" s="27" t="str">
        <f>IF(StockData[[#This Row],[sentiment score]] &gt; 0.5, "Positive", IF(StockData[[#This Row],[sentiment score]] &lt; -0.5, "Negative", "Neutral"))</f>
        <v>Neutral</v>
      </c>
    </row>
    <row r="3729" spans="1:15" x14ac:dyDescent="0.3">
      <c r="A3729" s="1">
        <v>40420</v>
      </c>
      <c r="B3729" s="2">
        <v>19.7</v>
      </c>
      <c r="C3729" s="2">
        <v>20.190000000000001</v>
      </c>
      <c r="D3729" s="2">
        <v>19.61</v>
      </c>
      <c r="E3729" s="2">
        <v>19.87</v>
      </c>
      <c r="F3729" s="2">
        <v>732800</v>
      </c>
      <c r="G3729" s="27" t="str">
        <f>TEXT(StockData[[#This Row],[Date]],"dddd")</f>
        <v>Monday</v>
      </c>
      <c r="H3729" s="27" t="str">
        <f>TEXT(StockData[[#This Row],[Date]],"mmm yyyy")</f>
        <v>Aug 2010</v>
      </c>
      <c r="I3729" s="2">
        <f>StockData[[#This Row],[high]] - StockData[[#This Row],[low]]</f>
        <v>0.58000000000000185</v>
      </c>
      <c r="J3729" s="27" t="str">
        <f>IF(StockData[[#This Row],[high]]=_xlfn.MAXIFS(StockData[high],StockData[Date],"&lt;="&amp;StockData[[#This Row],[Date]]),"New High","Repeat")</f>
        <v>Repeat</v>
      </c>
      <c r="K3729" s="27" t="str">
        <f>IF(StockData[[#This Row],[Spread]]&lt;5,"Low",IF(StockData[[#This Row],[Spread]]&lt;=15,"Medium","High"))</f>
        <v>Low</v>
      </c>
      <c r="L3729" s="27" t="str">
        <f>IF(StockData[[#This Row],[Spread]] &gt; AVERAGE(StockData[Spread]) * 1.2, "High", IF(StockData[[#This Row],[Spread]] &lt; AVERAGE(StockData[Spread]) * 0.8, "Low", "Medium"))</f>
        <v>Low</v>
      </c>
      <c r="M3729" s="13">
        <f>(StockData[[#This Row],[close]] - StockData[[#This Row],[open]] )/ StockData[[#This Row],[open]]</f>
        <v>8.6294416243655695E-3</v>
      </c>
      <c r="N3729" s="27">
        <f>IF(StockData[[#This Row],[change%]] &gt; 0.02, 0.9, IF(StockData[[#This Row],[change%]] &lt; -0.02, -0.9, 0))</f>
        <v>0</v>
      </c>
      <c r="O3729" s="27" t="str">
        <f>IF(StockData[[#This Row],[sentiment score]] &gt; 0.5, "Positive", IF(StockData[[#This Row],[sentiment score]] &lt; -0.5, "Negative", "Neutral"))</f>
        <v>Neutral</v>
      </c>
    </row>
    <row r="3730" spans="1:15" x14ac:dyDescent="0.3">
      <c r="A3730" s="1">
        <v>40417</v>
      </c>
      <c r="B3730" s="2">
        <v>19.75</v>
      </c>
      <c r="C3730" s="2">
        <v>19.864999999999998</v>
      </c>
      <c r="D3730" s="2">
        <v>19.5</v>
      </c>
      <c r="E3730" s="2">
        <v>19.7</v>
      </c>
      <c r="F3730" s="2">
        <v>379600</v>
      </c>
      <c r="G3730" s="27" t="str">
        <f>TEXT(StockData[[#This Row],[Date]],"dddd")</f>
        <v>Friday</v>
      </c>
      <c r="H3730" s="27" t="str">
        <f>TEXT(StockData[[#This Row],[Date]],"mmm yyyy")</f>
        <v>Aug 2010</v>
      </c>
      <c r="I3730" s="2">
        <f>StockData[[#This Row],[high]] - StockData[[#This Row],[low]]</f>
        <v>0.36499999999999844</v>
      </c>
      <c r="J3730" s="27" t="str">
        <f>IF(StockData[[#This Row],[high]]=_xlfn.MAXIFS(StockData[high],StockData[Date],"&lt;="&amp;StockData[[#This Row],[Date]]),"New High","Repeat")</f>
        <v>Repeat</v>
      </c>
      <c r="K3730" s="27" t="str">
        <f>IF(StockData[[#This Row],[Spread]]&lt;5,"Low",IF(StockData[[#This Row],[Spread]]&lt;=15,"Medium","High"))</f>
        <v>Low</v>
      </c>
      <c r="L3730" s="27" t="str">
        <f>IF(StockData[[#This Row],[Spread]] &gt; AVERAGE(StockData[Spread]) * 1.2, "High", IF(StockData[[#This Row],[Spread]] &lt; AVERAGE(StockData[Spread]) * 0.8, "Low", "Medium"))</f>
        <v>Low</v>
      </c>
      <c r="M3730" s="13">
        <f>(StockData[[#This Row],[close]] - StockData[[#This Row],[open]] )/ StockData[[#This Row],[open]]</f>
        <v>-2.5316455696202892E-3</v>
      </c>
      <c r="N3730" s="27">
        <f>IF(StockData[[#This Row],[change%]] &gt; 0.02, 0.9, IF(StockData[[#This Row],[change%]] &lt; -0.02, -0.9, 0))</f>
        <v>0</v>
      </c>
      <c r="O3730" s="27" t="str">
        <f>IF(StockData[[#This Row],[sentiment score]] &gt; 0.5, "Positive", IF(StockData[[#This Row],[sentiment score]] &lt; -0.5, "Negative", "Neutral"))</f>
        <v>Neutral</v>
      </c>
    </row>
    <row r="3731" spans="1:15" x14ac:dyDescent="0.3">
      <c r="A3731" s="1">
        <v>40416</v>
      </c>
      <c r="B3731" s="2">
        <v>19.89</v>
      </c>
      <c r="C3731" s="2">
        <v>20.27</v>
      </c>
      <c r="D3731" s="2">
        <v>19.600000000000001</v>
      </c>
      <c r="E3731" s="2">
        <v>19.75</v>
      </c>
      <c r="F3731" s="2">
        <v>433800</v>
      </c>
      <c r="G3731" s="27" t="str">
        <f>TEXT(StockData[[#This Row],[Date]],"dddd")</f>
        <v>Thursday</v>
      </c>
      <c r="H3731" s="27" t="str">
        <f>TEXT(StockData[[#This Row],[Date]],"mmm yyyy")</f>
        <v>Aug 2010</v>
      </c>
      <c r="I3731" s="2">
        <f>StockData[[#This Row],[high]] - StockData[[#This Row],[low]]</f>
        <v>0.66999999999999815</v>
      </c>
      <c r="J3731" s="27" t="str">
        <f>IF(StockData[[#This Row],[high]]=_xlfn.MAXIFS(StockData[high],StockData[Date],"&lt;="&amp;StockData[[#This Row],[Date]]),"New High","Repeat")</f>
        <v>Repeat</v>
      </c>
      <c r="K3731" s="27" t="str">
        <f>IF(StockData[[#This Row],[Spread]]&lt;5,"Low",IF(StockData[[#This Row],[Spread]]&lt;=15,"Medium","High"))</f>
        <v>Low</v>
      </c>
      <c r="L3731" s="27" t="str">
        <f>IF(StockData[[#This Row],[Spread]] &gt; AVERAGE(StockData[Spread]) * 1.2, "High", IF(StockData[[#This Row],[Spread]] &lt; AVERAGE(StockData[Spread]) * 0.8, "Low", "Medium"))</f>
        <v>Low</v>
      </c>
      <c r="M3731" s="13">
        <f>(StockData[[#This Row],[close]] - StockData[[#This Row],[open]] )/ StockData[[#This Row],[open]]</f>
        <v>-7.038712921065891E-3</v>
      </c>
      <c r="N3731" s="27">
        <f>IF(StockData[[#This Row],[change%]] &gt; 0.02, 0.9, IF(StockData[[#This Row],[change%]] &lt; -0.02, -0.9, 0))</f>
        <v>0</v>
      </c>
      <c r="O3731" s="27" t="str">
        <f>IF(StockData[[#This Row],[sentiment score]] &gt; 0.5, "Positive", IF(StockData[[#This Row],[sentiment score]] &lt; -0.5, "Negative", "Neutral"))</f>
        <v>Neutral</v>
      </c>
    </row>
    <row r="3732" spans="1:15" x14ac:dyDescent="0.3">
      <c r="A3732" s="1">
        <v>40415</v>
      </c>
      <c r="B3732" s="2">
        <v>19.16</v>
      </c>
      <c r="C3732" s="2">
        <v>19.98</v>
      </c>
      <c r="D3732" s="2">
        <v>18.559999999999999</v>
      </c>
      <c r="E3732" s="2">
        <v>19.899999999999999</v>
      </c>
      <c r="F3732" s="2">
        <v>503300</v>
      </c>
      <c r="G3732" s="27" t="str">
        <f>TEXT(StockData[[#This Row],[Date]],"dddd")</f>
        <v>Wednesday</v>
      </c>
      <c r="H3732" s="27" t="str">
        <f>TEXT(StockData[[#This Row],[Date]],"mmm yyyy")</f>
        <v>Aug 2010</v>
      </c>
      <c r="I3732" s="2">
        <f>StockData[[#This Row],[high]] - StockData[[#This Row],[low]]</f>
        <v>1.4200000000000017</v>
      </c>
      <c r="J3732" s="27" t="str">
        <f>IF(StockData[[#This Row],[high]]=_xlfn.MAXIFS(StockData[high],StockData[Date],"&lt;="&amp;StockData[[#This Row],[Date]]),"New High","Repeat")</f>
        <v>Repeat</v>
      </c>
      <c r="K3732" s="27" t="str">
        <f>IF(StockData[[#This Row],[Spread]]&lt;5,"Low",IF(StockData[[#This Row],[Spread]]&lt;=15,"Medium","High"))</f>
        <v>Low</v>
      </c>
      <c r="L3732" s="27" t="str">
        <f>IF(StockData[[#This Row],[Spread]] &gt; AVERAGE(StockData[Spread]) * 1.2, "High", IF(StockData[[#This Row],[Spread]] &lt; AVERAGE(StockData[Spread]) * 0.8, "Low", "Medium"))</f>
        <v>Low</v>
      </c>
      <c r="M3732" s="13">
        <f>(StockData[[#This Row],[close]] - StockData[[#This Row],[open]] )/ StockData[[#This Row],[open]]</f>
        <v>3.8622129436325599E-2</v>
      </c>
      <c r="N3732" s="27">
        <f>IF(StockData[[#This Row],[change%]] &gt; 0.02, 0.9, IF(StockData[[#This Row],[change%]] &lt; -0.02, -0.9, 0))</f>
        <v>0.9</v>
      </c>
      <c r="O3732" s="27" t="str">
        <f>IF(StockData[[#This Row],[sentiment score]] &gt; 0.5, "Positive", IF(StockData[[#This Row],[sentiment score]] &lt; -0.5, "Negative", "Neutral"))</f>
        <v>Positive</v>
      </c>
    </row>
    <row r="3733" spans="1:15" x14ac:dyDescent="0.3">
      <c r="A3733" s="1">
        <v>40414</v>
      </c>
      <c r="B3733" s="2">
        <v>19.25</v>
      </c>
      <c r="C3733" s="2">
        <v>19.71</v>
      </c>
      <c r="D3733" s="2">
        <v>18.95</v>
      </c>
      <c r="E3733" s="2">
        <v>19.2</v>
      </c>
      <c r="F3733" s="2">
        <v>673100</v>
      </c>
      <c r="G3733" s="27" t="str">
        <f>TEXT(StockData[[#This Row],[Date]],"dddd")</f>
        <v>Tuesday</v>
      </c>
      <c r="H3733" s="27" t="str">
        <f>TEXT(StockData[[#This Row],[Date]],"mmm yyyy")</f>
        <v>Aug 2010</v>
      </c>
      <c r="I3733" s="2">
        <f>StockData[[#This Row],[high]] - StockData[[#This Row],[low]]</f>
        <v>0.76000000000000156</v>
      </c>
      <c r="J3733" s="27" t="str">
        <f>IF(StockData[[#This Row],[high]]=_xlfn.MAXIFS(StockData[high],StockData[Date],"&lt;="&amp;StockData[[#This Row],[Date]]),"New High","Repeat")</f>
        <v>Repeat</v>
      </c>
      <c r="K3733" s="27" t="str">
        <f>IF(StockData[[#This Row],[Spread]]&lt;5,"Low",IF(StockData[[#This Row],[Spread]]&lt;=15,"Medium","High"))</f>
        <v>Low</v>
      </c>
      <c r="L3733" s="27" t="str">
        <f>IF(StockData[[#This Row],[Spread]] &gt; AVERAGE(StockData[Spread]) * 1.2, "High", IF(StockData[[#This Row],[Spread]] &lt; AVERAGE(StockData[Spread]) * 0.8, "Low", "Medium"))</f>
        <v>Low</v>
      </c>
      <c r="M3733" s="13">
        <f>(StockData[[#This Row],[close]] - StockData[[#This Row],[open]] )/ StockData[[#This Row],[open]]</f>
        <v>-2.5974025974026343E-3</v>
      </c>
      <c r="N3733" s="27">
        <f>IF(StockData[[#This Row],[change%]] &gt; 0.02, 0.9, IF(StockData[[#This Row],[change%]] &lt; -0.02, -0.9, 0))</f>
        <v>0</v>
      </c>
      <c r="O3733" s="27" t="str">
        <f>IF(StockData[[#This Row],[sentiment score]] &gt; 0.5, "Positive", IF(StockData[[#This Row],[sentiment score]] &lt; -0.5, "Negative", "Neutral"))</f>
        <v>Neutral</v>
      </c>
    </row>
    <row r="3734" spans="1:15" x14ac:dyDescent="0.3">
      <c r="A3734" s="1">
        <v>40413</v>
      </c>
      <c r="B3734" s="2">
        <v>19.09</v>
      </c>
      <c r="C3734" s="2">
        <v>20.389099999999999</v>
      </c>
      <c r="D3734" s="2">
        <v>19</v>
      </c>
      <c r="E3734" s="2">
        <v>20.13</v>
      </c>
      <c r="F3734" s="2">
        <v>1088100</v>
      </c>
      <c r="G3734" s="27" t="str">
        <f>TEXT(StockData[[#This Row],[Date]],"dddd")</f>
        <v>Monday</v>
      </c>
      <c r="H3734" s="27" t="str">
        <f>TEXT(StockData[[#This Row],[Date]],"mmm yyyy")</f>
        <v>Aug 2010</v>
      </c>
      <c r="I3734" s="2">
        <f>StockData[[#This Row],[high]] - StockData[[#This Row],[low]]</f>
        <v>1.3890999999999991</v>
      </c>
      <c r="J3734" s="27" t="str">
        <f>IF(StockData[[#This Row],[high]]=_xlfn.MAXIFS(StockData[high],StockData[Date],"&lt;="&amp;StockData[[#This Row],[Date]]),"New High","Repeat")</f>
        <v>Repeat</v>
      </c>
      <c r="K3734" s="27" t="str">
        <f>IF(StockData[[#This Row],[Spread]]&lt;5,"Low",IF(StockData[[#This Row],[Spread]]&lt;=15,"Medium","High"))</f>
        <v>Low</v>
      </c>
      <c r="L3734" s="27" t="str">
        <f>IF(StockData[[#This Row],[Spread]] &gt; AVERAGE(StockData[Spread]) * 1.2, "High", IF(StockData[[#This Row],[Spread]] &lt; AVERAGE(StockData[Spread]) * 0.8, "Low", "Medium"))</f>
        <v>Low</v>
      </c>
      <c r="M3734" s="13">
        <f>(StockData[[#This Row],[close]] - StockData[[#This Row],[open]] )/ StockData[[#This Row],[open]]</f>
        <v>5.447878470403348E-2</v>
      </c>
      <c r="N3734" s="27">
        <f>IF(StockData[[#This Row],[change%]] &gt; 0.02, 0.9, IF(StockData[[#This Row],[change%]] &lt; -0.02, -0.9, 0))</f>
        <v>0.9</v>
      </c>
      <c r="O3734" s="27" t="str">
        <f>IF(StockData[[#This Row],[sentiment score]] &gt; 0.5, "Positive", IF(StockData[[#This Row],[sentiment score]] &lt; -0.5, "Negative", "Neutral"))</f>
        <v>Positive</v>
      </c>
    </row>
    <row r="3735" spans="1:15" x14ac:dyDescent="0.3">
      <c r="A3735" s="1">
        <v>40410</v>
      </c>
      <c r="B3735" s="2">
        <v>18.649999999999999</v>
      </c>
      <c r="C3735" s="2">
        <v>19.11</v>
      </c>
      <c r="D3735" s="2">
        <v>18.510100000000001</v>
      </c>
      <c r="E3735" s="2">
        <v>19.100000000000001</v>
      </c>
      <c r="F3735" s="2">
        <v>296000</v>
      </c>
      <c r="G3735" s="27" t="str">
        <f>TEXT(StockData[[#This Row],[Date]],"dddd")</f>
        <v>Friday</v>
      </c>
      <c r="H3735" s="27" t="str">
        <f>TEXT(StockData[[#This Row],[Date]],"mmm yyyy")</f>
        <v>Aug 2010</v>
      </c>
      <c r="I3735" s="2">
        <f>StockData[[#This Row],[high]] - StockData[[#This Row],[low]]</f>
        <v>0.5998999999999981</v>
      </c>
      <c r="J3735" s="27" t="str">
        <f>IF(StockData[[#This Row],[high]]=_xlfn.MAXIFS(StockData[high],StockData[Date],"&lt;="&amp;StockData[[#This Row],[Date]]),"New High","Repeat")</f>
        <v>Repeat</v>
      </c>
      <c r="K3735" s="27" t="str">
        <f>IF(StockData[[#This Row],[Spread]]&lt;5,"Low",IF(StockData[[#This Row],[Spread]]&lt;=15,"Medium","High"))</f>
        <v>Low</v>
      </c>
      <c r="L3735" s="27" t="str">
        <f>IF(StockData[[#This Row],[Spread]] &gt; AVERAGE(StockData[Spread]) * 1.2, "High", IF(StockData[[#This Row],[Spread]] &lt; AVERAGE(StockData[Spread]) * 0.8, "Low", "Medium"))</f>
        <v>Low</v>
      </c>
      <c r="M3735" s="13">
        <f>(StockData[[#This Row],[close]] - StockData[[#This Row],[open]] )/ StockData[[#This Row],[open]]</f>
        <v>2.4128686327077903E-2</v>
      </c>
      <c r="N3735" s="27">
        <f>IF(StockData[[#This Row],[change%]] &gt; 0.02, 0.9, IF(StockData[[#This Row],[change%]] &lt; -0.02, -0.9, 0))</f>
        <v>0.9</v>
      </c>
      <c r="O3735" s="27" t="str">
        <f>IF(StockData[[#This Row],[sentiment score]] &gt; 0.5, "Positive", IF(StockData[[#This Row],[sentiment score]] &lt; -0.5, "Negative", "Neutral"))</f>
        <v>Positive</v>
      </c>
    </row>
    <row r="3736" spans="1:15" x14ac:dyDescent="0.3">
      <c r="A3736" s="1">
        <v>40409</v>
      </c>
      <c r="B3736" s="2">
        <v>18.54</v>
      </c>
      <c r="C3736" s="2">
        <v>19.25</v>
      </c>
      <c r="D3736" s="2">
        <v>18.329999999999998</v>
      </c>
      <c r="E3736" s="2">
        <v>18.79</v>
      </c>
      <c r="F3736" s="2">
        <v>579100</v>
      </c>
      <c r="G3736" s="27" t="str">
        <f>TEXT(StockData[[#This Row],[Date]],"dddd")</f>
        <v>Thursday</v>
      </c>
      <c r="H3736" s="27" t="str">
        <f>TEXT(StockData[[#This Row],[Date]],"mmm yyyy")</f>
        <v>Aug 2010</v>
      </c>
      <c r="I3736" s="2">
        <f>StockData[[#This Row],[high]] - StockData[[#This Row],[low]]</f>
        <v>0.92000000000000171</v>
      </c>
      <c r="J3736" s="27" t="str">
        <f>IF(StockData[[#This Row],[high]]=_xlfn.MAXIFS(StockData[high],StockData[Date],"&lt;="&amp;StockData[[#This Row],[Date]]),"New High","Repeat")</f>
        <v>Repeat</v>
      </c>
      <c r="K3736" s="27" t="str">
        <f>IF(StockData[[#This Row],[Spread]]&lt;5,"Low",IF(StockData[[#This Row],[Spread]]&lt;=15,"Medium","High"))</f>
        <v>Low</v>
      </c>
      <c r="L3736" s="27" t="str">
        <f>IF(StockData[[#This Row],[Spread]] &gt; AVERAGE(StockData[Spread]) * 1.2, "High", IF(StockData[[#This Row],[Spread]] &lt; AVERAGE(StockData[Spread]) * 0.8, "Low", "Medium"))</f>
        <v>Low</v>
      </c>
      <c r="M3736" s="13">
        <f>(StockData[[#This Row],[close]] - StockData[[#This Row],[open]] )/ StockData[[#This Row],[open]]</f>
        <v>1.348435814455232E-2</v>
      </c>
      <c r="N3736" s="27">
        <f>IF(StockData[[#This Row],[change%]] &gt; 0.02, 0.9, IF(StockData[[#This Row],[change%]] &lt; -0.02, -0.9, 0))</f>
        <v>0</v>
      </c>
      <c r="O3736" s="27" t="str">
        <f>IF(StockData[[#This Row],[sentiment score]] &gt; 0.5, "Positive", IF(StockData[[#This Row],[sentiment score]] &lt; -0.5, "Negative", "Neutral"))</f>
        <v>Neutral</v>
      </c>
    </row>
    <row r="3737" spans="1:15" x14ac:dyDescent="0.3">
      <c r="A3737" s="1">
        <v>40408</v>
      </c>
      <c r="B3737" s="2">
        <v>19.59</v>
      </c>
      <c r="C3737" s="2">
        <v>19.59</v>
      </c>
      <c r="D3737" s="2">
        <v>18.600000000000001</v>
      </c>
      <c r="E3737" s="2">
        <v>18.77</v>
      </c>
      <c r="F3737" s="2">
        <v>601300</v>
      </c>
      <c r="G3737" s="27" t="str">
        <f>TEXT(StockData[[#This Row],[Date]],"dddd")</f>
        <v>Wednesday</v>
      </c>
      <c r="H3737" s="27" t="str">
        <f>TEXT(StockData[[#This Row],[Date]],"mmm yyyy")</f>
        <v>Aug 2010</v>
      </c>
      <c r="I3737" s="2">
        <f>StockData[[#This Row],[high]] - StockData[[#This Row],[low]]</f>
        <v>0.98999999999999844</v>
      </c>
      <c r="J3737" s="27" t="str">
        <f>IF(StockData[[#This Row],[high]]=_xlfn.MAXIFS(StockData[high],StockData[Date],"&lt;="&amp;StockData[[#This Row],[Date]]),"New High","Repeat")</f>
        <v>Repeat</v>
      </c>
      <c r="K3737" s="27" t="str">
        <f>IF(StockData[[#This Row],[Spread]]&lt;5,"Low",IF(StockData[[#This Row],[Spread]]&lt;=15,"Medium","High"))</f>
        <v>Low</v>
      </c>
      <c r="L3737" s="27" t="str">
        <f>IF(StockData[[#This Row],[Spread]] &gt; AVERAGE(StockData[Spread]) * 1.2, "High", IF(StockData[[#This Row],[Spread]] &lt; AVERAGE(StockData[Spread]) * 0.8, "Low", "Medium"))</f>
        <v>Low</v>
      </c>
      <c r="M3737" s="13">
        <f>(StockData[[#This Row],[close]] - StockData[[#This Row],[open]] )/ StockData[[#This Row],[open]]</f>
        <v>-4.1858090862685056E-2</v>
      </c>
      <c r="N3737" s="27">
        <f>IF(StockData[[#This Row],[change%]] &gt; 0.02, 0.9, IF(StockData[[#This Row],[change%]] &lt; -0.02, -0.9, 0))</f>
        <v>-0.9</v>
      </c>
      <c r="O3737" s="27" t="str">
        <f>IF(StockData[[#This Row],[sentiment score]] &gt; 0.5, "Positive", IF(StockData[[#This Row],[sentiment score]] &lt; -0.5, "Negative", "Neutral"))</f>
        <v>Negative</v>
      </c>
    </row>
    <row r="3738" spans="1:15" x14ac:dyDescent="0.3">
      <c r="A3738" s="1">
        <v>40407</v>
      </c>
      <c r="B3738" s="2">
        <v>18.96</v>
      </c>
      <c r="C3738" s="2">
        <v>19.399999999999999</v>
      </c>
      <c r="D3738" s="2">
        <v>18.78</v>
      </c>
      <c r="E3738" s="2">
        <v>19.149999999999999</v>
      </c>
      <c r="F3738" s="2">
        <v>447900</v>
      </c>
      <c r="G3738" s="27" t="str">
        <f>TEXT(StockData[[#This Row],[Date]],"dddd")</f>
        <v>Tuesday</v>
      </c>
      <c r="H3738" s="27" t="str">
        <f>TEXT(StockData[[#This Row],[Date]],"mmm yyyy")</f>
        <v>Aug 2010</v>
      </c>
      <c r="I3738" s="2">
        <f>StockData[[#This Row],[high]] - StockData[[#This Row],[low]]</f>
        <v>0.61999999999999744</v>
      </c>
      <c r="J3738" s="27" t="str">
        <f>IF(StockData[[#This Row],[high]]=_xlfn.MAXIFS(StockData[high],StockData[Date],"&lt;="&amp;StockData[[#This Row],[Date]]),"New High","Repeat")</f>
        <v>Repeat</v>
      </c>
      <c r="K3738" s="27" t="str">
        <f>IF(StockData[[#This Row],[Spread]]&lt;5,"Low",IF(StockData[[#This Row],[Spread]]&lt;=15,"Medium","High"))</f>
        <v>Low</v>
      </c>
      <c r="L3738" s="27" t="str">
        <f>IF(StockData[[#This Row],[Spread]] &gt; AVERAGE(StockData[Spread]) * 1.2, "High", IF(StockData[[#This Row],[Spread]] &lt; AVERAGE(StockData[Spread]) * 0.8, "Low", "Medium"))</f>
        <v>Low</v>
      </c>
      <c r="M3738" s="13">
        <f>(StockData[[#This Row],[close]] - StockData[[#This Row],[open]] )/ StockData[[#This Row],[open]]</f>
        <v>1.0021097046413381E-2</v>
      </c>
      <c r="N3738" s="27">
        <f>IF(StockData[[#This Row],[change%]] &gt; 0.02, 0.9, IF(StockData[[#This Row],[change%]] &lt; -0.02, -0.9, 0))</f>
        <v>0</v>
      </c>
      <c r="O3738" s="27" t="str">
        <f>IF(StockData[[#This Row],[sentiment score]] &gt; 0.5, "Positive", IF(StockData[[#This Row],[sentiment score]] &lt; -0.5, "Negative", "Neutral"))</f>
        <v>Neutral</v>
      </c>
    </row>
    <row r="3739" spans="1:15" x14ac:dyDescent="0.3">
      <c r="A3739" s="1">
        <v>40406</v>
      </c>
      <c r="B3739" s="2">
        <v>18.45</v>
      </c>
      <c r="C3739" s="2">
        <v>18.8</v>
      </c>
      <c r="D3739" s="2">
        <v>18.261600000000001</v>
      </c>
      <c r="E3739" s="2">
        <v>18.78</v>
      </c>
      <c r="F3739" s="2">
        <v>485800</v>
      </c>
      <c r="G3739" s="27" t="str">
        <f>TEXT(StockData[[#This Row],[Date]],"dddd")</f>
        <v>Monday</v>
      </c>
      <c r="H3739" s="27" t="str">
        <f>TEXT(StockData[[#This Row],[Date]],"mmm yyyy")</f>
        <v>Aug 2010</v>
      </c>
      <c r="I3739" s="2">
        <f>StockData[[#This Row],[high]] - StockData[[#This Row],[low]]</f>
        <v>0.53839999999999932</v>
      </c>
      <c r="J3739" s="27" t="str">
        <f>IF(StockData[[#This Row],[high]]=_xlfn.MAXIFS(StockData[high],StockData[Date],"&lt;="&amp;StockData[[#This Row],[Date]]),"New High","Repeat")</f>
        <v>Repeat</v>
      </c>
      <c r="K3739" s="27" t="str">
        <f>IF(StockData[[#This Row],[Spread]]&lt;5,"Low",IF(StockData[[#This Row],[Spread]]&lt;=15,"Medium","High"))</f>
        <v>Low</v>
      </c>
      <c r="L3739" s="27" t="str">
        <f>IF(StockData[[#This Row],[Spread]] &gt; AVERAGE(StockData[Spread]) * 1.2, "High", IF(StockData[[#This Row],[Spread]] &lt; AVERAGE(StockData[Spread]) * 0.8, "Low", "Medium"))</f>
        <v>Low</v>
      </c>
      <c r="M3739" s="13">
        <f>(StockData[[#This Row],[close]] - StockData[[#This Row],[open]] )/ StockData[[#This Row],[open]]</f>
        <v>1.7886178861788719E-2</v>
      </c>
      <c r="N3739" s="27">
        <f>IF(StockData[[#This Row],[change%]] &gt; 0.02, 0.9, IF(StockData[[#This Row],[change%]] &lt; -0.02, -0.9, 0))</f>
        <v>0</v>
      </c>
      <c r="O3739" s="27" t="str">
        <f>IF(StockData[[#This Row],[sentiment score]] &gt; 0.5, "Positive", IF(StockData[[#This Row],[sentiment score]] &lt; -0.5, "Negative", "Neutral"))</f>
        <v>Neutral</v>
      </c>
    </row>
    <row r="3740" spans="1:15" x14ac:dyDescent="0.3">
      <c r="A3740" s="1">
        <v>40403</v>
      </c>
      <c r="B3740" s="2">
        <v>18.18</v>
      </c>
      <c r="C3740" s="2">
        <v>18.45</v>
      </c>
      <c r="D3740" s="2">
        <v>17.660399999999999</v>
      </c>
      <c r="E3740" s="2">
        <v>18.32</v>
      </c>
      <c r="F3740" s="2">
        <v>634000</v>
      </c>
      <c r="G3740" s="27" t="str">
        <f>TEXT(StockData[[#This Row],[Date]],"dddd")</f>
        <v>Friday</v>
      </c>
      <c r="H3740" s="27" t="str">
        <f>TEXT(StockData[[#This Row],[Date]],"mmm yyyy")</f>
        <v>Aug 2010</v>
      </c>
      <c r="I3740" s="2">
        <f>StockData[[#This Row],[high]] - StockData[[#This Row],[low]]</f>
        <v>0.78960000000000008</v>
      </c>
      <c r="J3740" s="27" t="str">
        <f>IF(StockData[[#This Row],[high]]=_xlfn.MAXIFS(StockData[high],StockData[Date],"&lt;="&amp;StockData[[#This Row],[Date]]),"New High","Repeat")</f>
        <v>Repeat</v>
      </c>
      <c r="K3740" s="27" t="str">
        <f>IF(StockData[[#This Row],[Spread]]&lt;5,"Low",IF(StockData[[#This Row],[Spread]]&lt;=15,"Medium","High"))</f>
        <v>Low</v>
      </c>
      <c r="L3740" s="27" t="str">
        <f>IF(StockData[[#This Row],[Spread]] &gt; AVERAGE(StockData[Spread]) * 1.2, "High", IF(StockData[[#This Row],[Spread]] &lt; AVERAGE(StockData[Spread]) * 0.8, "Low", "Medium"))</f>
        <v>Low</v>
      </c>
      <c r="M3740" s="13">
        <f>(StockData[[#This Row],[close]] - StockData[[#This Row],[open]] )/ StockData[[#This Row],[open]]</f>
        <v>7.7007700770077318E-3</v>
      </c>
      <c r="N3740" s="27">
        <f>IF(StockData[[#This Row],[change%]] &gt; 0.02, 0.9, IF(StockData[[#This Row],[change%]] &lt; -0.02, -0.9, 0))</f>
        <v>0</v>
      </c>
      <c r="O3740" s="27" t="str">
        <f>IF(StockData[[#This Row],[sentiment score]] &gt; 0.5, "Positive", IF(StockData[[#This Row],[sentiment score]] &lt; -0.5, "Negative", "Neutral"))</f>
        <v>Neutral</v>
      </c>
    </row>
    <row r="3741" spans="1:15" x14ac:dyDescent="0.3">
      <c r="A3741" s="1">
        <v>40402</v>
      </c>
      <c r="B3741" s="2">
        <v>17.8</v>
      </c>
      <c r="C3741" s="2">
        <v>17.899999999999999</v>
      </c>
      <c r="D3741" s="2">
        <v>17.39</v>
      </c>
      <c r="E3741" s="2">
        <v>17.600000000000001</v>
      </c>
      <c r="F3741" s="2">
        <v>691000</v>
      </c>
      <c r="G3741" s="27" t="str">
        <f>TEXT(StockData[[#This Row],[Date]],"dddd")</f>
        <v>Thursday</v>
      </c>
      <c r="H3741" s="27" t="str">
        <f>TEXT(StockData[[#This Row],[Date]],"mmm yyyy")</f>
        <v>Aug 2010</v>
      </c>
      <c r="I3741" s="2">
        <f>StockData[[#This Row],[high]] - StockData[[#This Row],[low]]</f>
        <v>0.50999999999999801</v>
      </c>
      <c r="J3741" s="27" t="str">
        <f>IF(StockData[[#This Row],[high]]=_xlfn.MAXIFS(StockData[high],StockData[Date],"&lt;="&amp;StockData[[#This Row],[Date]]),"New High","Repeat")</f>
        <v>Repeat</v>
      </c>
      <c r="K3741" s="27" t="str">
        <f>IF(StockData[[#This Row],[Spread]]&lt;5,"Low",IF(StockData[[#This Row],[Spread]]&lt;=15,"Medium","High"))</f>
        <v>Low</v>
      </c>
      <c r="L3741" s="27" t="str">
        <f>IF(StockData[[#This Row],[Spread]] &gt; AVERAGE(StockData[Spread]) * 1.2, "High", IF(StockData[[#This Row],[Spread]] &lt; AVERAGE(StockData[Spread]) * 0.8, "Low", "Medium"))</f>
        <v>Low</v>
      </c>
      <c r="M3741" s="13">
        <f>(StockData[[#This Row],[close]] - StockData[[#This Row],[open]] )/ StockData[[#This Row],[open]]</f>
        <v>-1.1235955056179735E-2</v>
      </c>
      <c r="N3741" s="27">
        <f>IF(StockData[[#This Row],[change%]] &gt; 0.02, 0.9, IF(StockData[[#This Row],[change%]] &lt; -0.02, -0.9, 0))</f>
        <v>0</v>
      </c>
      <c r="O3741" s="27" t="str">
        <f>IF(StockData[[#This Row],[sentiment score]] &gt; 0.5, "Positive", IF(StockData[[#This Row],[sentiment score]] &lt; -0.5, "Negative", "Neutral"))</f>
        <v>Neutral</v>
      </c>
    </row>
    <row r="3742" spans="1:15" x14ac:dyDescent="0.3">
      <c r="A3742" s="1">
        <v>40401</v>
      </c>
      <c r="B3742" s="2">
        <v>18.690000000000001</v>
      </c>
      <c r="C3742" s="2">
        <v>18.88</v>
      </c>
      <c r="D3742" s="2">
        <v>17.850000000000001</v>
      </c>
      <c r="E3742" s="2">
        <v>17.899999999999999</v>
      </c>
      <c r="F3742" s="2">
        <v>797600</v>
      </c>
      <c r="G3742" s="27" t="str">
        <f>TEXT(StockData[[#This Row],[Date]],"dddd")</f>
        <v>Wednesday</v>
      </c>
      <c r="H3742" s="27" t="str">
        <f>TEXT(StockData[[#This Row],[Date]],"mmm yyyy")</f>
        <v>Aug 2010</v>
      </c>
      <c r="I3742" s="2">
        <f>StockData[[#This Row],[high]] - StockData[[#This Row],[low]]</f>
        <v>1.0299999999999976</v>
      </c>
      <c r="J3742" s="27" t="str">
        <f>IF(StockData[[#This Row],[high]]=_xlfn.MAXIFS(StockData[high],StockData[Date],"&lt;="&amp;StockData[[#This Row],[Date]]),"New High","Repeat")</f>
        <v>Repeat</v>
      </c>
      <c r="K3742" s="27" t="str">
        <f>IF(StockData[[#This Row],[Spread]]&lt;5,"Low",IF(StockData[[#This Row],[Spread]]&lt;=15,"Medium","High"))</f>
        <v>Low</v>
      </c>
      <c r="L3742" s="27" t="str">
        <f>IF(StockData[[#This Row],[Spread]] &gt; AVERAGE(StockData[Spread]) * 1.2, "High", IF(StockData[[#This Row],[Spread]] &lt; AVERAGE(StockData[Spread]) * 0.8, "Low", "Medium"))</f>
        <v>Low</v>
      </c>
      <c r="M3742" s="13">
        <f>(StockData[[#This Row],[close]] - StockData[[#This Row],[open]] )/ StockData[[#This Row],[open]]</f>
        <v>-4.2268592830390722E-2</v>
      </c>
      <c r="N3742" s="27">
        <f>IF(StockData[[#This Row],[change%]] &gt; 0.02, 0.9, IF(StockData[[#This Row],[change%]] &lt; -0.02, -0.9, 0))</f>
        <v>-0.9</v>
      </c>
      <c r="O3742" s="27" t="str">
        <f>IF(StockData[[#This Row],[sentiment score]] &gt; 0.5, "Positive", IF(StockData[[#This Row],[sentiment score]] &lt; -0.5, "Negative", "Neutral"))</f>
        <v>Negative</v>
      </c>
    </row>
    <row r="3743" spans="1:15" x14ac:dyDescent="0.3">
      <c r="A3743" s="1">
        <v>40400</v>
      </c>
      <c r="B3743" s="2">
        <v>19.649999999999999</v>
      </c>
      <c r="C3743" s="2">
        <v>19.649999999999999</v>
      </c>
      <c r="D3743" s="2">
        <v>18.82</v>
      </c>
      <c r="E3743" s="2">
        <v>19.03</v>
      </c>
      <c r="F3743" s="2">
        <v>1281300</v>
      </c>
      <c r="G3743" s="27" t="str">
        <f>TEXT(StockData[[#This Row],[Date]],"dddd")</f>
        <v>Tuesday</v>
      </c>
      <c r="H3743" s="27" t="str">
        <f>TEXT(StockData[[#This Row],[Date]],"mmm yyyy")</f>
        <v>Aug 2010</v>
      </c>
      <c r="I3743" s="2">
        <f>StockData[[#This Row],[high]] - StockData[[#This Row],[low]]</f>
        <v>0.82999999999999829</v>
      </c>
      <c r="J3743" s="27" t="str">
        <f>IF(StockData[[#This Row],[high]]=_xlfn.MAXIFS(StockData[high],StockData[Date],"&lt;="&amp;StockData[[#This Row],[Date]]),"New High","Repeat")</f>
        <v>Repeat</v>
      </c>
      <c r="K3743" s="27" t="str">
        <f>IF(StockData[[#This Row],[Spread]]&lt;5,"Low",IF(StockData[[#This Row],[Spread]]&lt;=15,"Medium","High"))</f>
        <v>Low</v>
      </c>
      <c r="L3743" s="27" t="str">
        <f>IF(StockData[[#This Row],[Spread]] &gt; AVERAGE(StockData[Spread]) * 1.2, "High", IF(StockData[[#This Row],[Spread]] &lt; AVERAGE(StockData[Spread]) * 0.8, "Low", "Medium"))</f>
        <v>Low</v>
      </c>
      <c r="M3743" s="13">
        <f>(StockData[[#This Row],[close]] - StockData[[#This Row],[open]] )/ StockData[[#This Row],[open]]</f>
        <v>-3.1552162849872646E-2</v>
      </c>
      <c r="N3743" s="27">
        <f>IF(StockData[[#This Row],[change%]] &gt; 0.02, 0.9, IF(StockData[[#This Row],[change%]] &lt; -0.02, -0.9, 0))</f>
        <v>-0.9</v>
      </c>
      <c r="O3743" s="27" t="str">
        <f>IF(StockData[[#This Row],[sentiment score]] &gt; 0.5, "Positive", IF(StockData[[#This Row],[sentiment score]] &lt; -0.5, "Negative", "Neutral"))</f>
        <v>Negative</v>
      </c>
    </row>
    <row r="3744" spans="1:15" x14ac:dyDescent="0.3">
      <c r="A3744" s="1">
        <v>40399</v>
      </c>
      <c r="B3744" s="2">
        <v>19.899999999999999</v>
      </c>
      <c r="C3744" s="2">
        <v>19.98</v>
      </c>
      <c r="D3744" s="2">
        <v>19.45</v>
      </c>
      <c r="E3744" s="2">
        <v>19.600000000000001</v>
      </c>
      <c r="F3744" s="2">
        <v>812700</v>
      </c>
      <c r="G3744" s="27" t="str">
        <f>TEXT(StockData[[#This Row],[Date]],"dddd")</f>
        <v>Monday</v>
      </c>
      <c r="H3744" s="27" t="str">
        <f>TEXT(StockData[[#This Row],[Date]],"mmm yyyy")</f>
        <v>Aug 2010</v>
      </c>
      <c r="I3744" s="2">
        <f>StockData[[#This Row],[high]] - StockData[[#This Row],[low]]</f>
        <v>0.53000000000000114</v>
      </c>
      <c r="J3744" s="27" t="str">
        <f>IF(StockData[[#This Row],[high]]=_xlfn.MAXIFS(StockData[high],StockData[Date],"&lt;="&amp;StockData[[#This Row],[Date]]),"New High","Repeat")</f>
        <v>Repeat</v>
      </c>
      <c r="K3744" s="27" t="str">
        <f>IF(StockData[[#This Row],[Spread]]&lt;5,"Low",IF(StockData[[#This Row],[Spread]]&lt;=15,"Medium","High"))</f>
        <v>Low</v>
      </c>
      <c r="L3744" s="27" t="str">
        <f>IF(StockData[[#This Row],[Spread]] &gt; AVERAGE(StockData[Spread]) * 1.2, "High", IF(StockData[[#This Row],[Spread]] &lt; AVERAGE(StockData[Spread]) * 0.8, "Low", "Medium"))</f>
        <v>Low</v>
      </c>
      <c r="M3744" s="13">
        <f>(StockData[[#This Row],[close]] - StockData[[#This Row],[open]] )/ StockData[[#This Row],[open]]</f>
        <v>-1.5075376884421969E-2</v>
      </c>
      <c r="N3744" s="27">
        <f>IF(StockData[[#This Row],[change%]] &gt; 0.02, 0.9, IF(StockData[[#This Row],[change%]] &lt; -0.02, -0.9, 0))</f>
        <v>0</v>
      </c>
      <c r="O3744" s="27" t="str">
        <f>IF(StockData[[#This Row],[sentiment score]] &gt; 0.5, "Positive", IF(StockData[[#This Row],[sentiment score]] &lt; -0.5, "Negative", "Neutral"))</f>
        <v>Neutral</v>
      </c>
    </row>
    <row r="3745" spans="1:15" x14ac:dyDescent="0.3">
      <c r="A3745" s="1">
        <v>40396</v>
      </c>
      <c r="B3745" s="2">
        <v>20.100000000000001</v>
      </c>
      <c r="C3745" s="2">
        <v>20.1601</v>
      </c>
      <c r="D3745" s="2">
        <v>19.52</v>
      </c>
      <c r="E3745" s="2">
        <v>19.59</v>
      </c>
      <c r="F3745" s="2">
        <v>741900</v>
      </c>
      <c r="G3745" s="27" t="str">
        <f>TEXT(StockData[[#This Row],[Date]],"dddd")</f>
        <v>Friday</v>
      </c>
      <c r="H3745" s="27" t="str">
        <f>TEXT(StockData[[#This Row],[Date]],"mmm yyyy")</f>
        <v>Aug 2010</v>
      </c>
      <c r="I3745" s="2">
        <f>StockData[[#This Row],[high]] - StockData[[#This Row],[low]]</f>
        <v>0.64010000000000034</v>
      </c>
      <c r="J3745" s="27" t="str">
        <f>IF(StockData[[#This Row],[high]]=_xlfn.MAXIFS(StockData[high],StockData[Date],"&lt;="&amp;StockData[[#This Row],[Date]]),"New High","Repeat")</f>
        <v>Repeat</v>
      </c>
      <c r="K3745" s="27" t="str">
        <f>IF(StockData[[#This Row],[Spread]]&lt;5,"Low",IF(StockData[[#This Row],[Spread]]&lt;=15,"Medium","High"))</f>
        <v>Low</v>
      </c>
      <c r="L3745" s="27" t="str">
        <f>IF(StockData[[#This Row],[Spread]] &gt; AVERAGE(StockData[Spread]) * 1.2, "High", IF(StockData[[#This Row],[Spread]] &lt; AVERAGE(StockData[Spread]) * 0.8, "Low", "Medium"))</f>
        <v>Low</v>
      </c>
      <c r="M3745" s="13">
        <f>(StockData[[#This Row],[close]] - StockData[[#This Row],[open]] )/ StockData[[#This Row],[open]]</f>
        <v>-2.5373134328358284E-2</v>
      </c>
      <c r="N3745" s="27">
        <f>IF(StockData[[#This Row],[change%]] &gt; 0.02, 0.9, IF(StockData[[#This Row],[change%]] &lt; -0.02, -0.9, 0))</f>
        <v>-0.9</v>
      </c>
      <c r="O3745" s="27" t="str">
        <f>IF(StockData[[#This Row],[sentiment score]] &gt; 0.5, "Positive", IF(StockData[[#This Row],[sentiment score]] &lt; -0.5, "Negative", "Neutral"))</f>
        <v>Negative</v>
      </c>
    </row>
    <row r="3746" spans="1:15" x14ac:dyDescent="0.3">
      <c r="A3746" s="1">
        <v>40395</v>
      </c>
      <c r="B3746" s="2">
        <v>21.54</v>
      </c>
      <c r="C3746" s="2">
        <v>21.55</v>
      </c>
      <c r="D3746" s="2">
        <v>20.05</v>
      </c>
      <c r="E3746" s="2">
        <v>20.45</v>
      </c>
      <c r="F3746" s="2">
        <v>796200</v>
      </c>
      <c r="G3746" s="27" t="str">
        <f>TEXT(StockData[[#This Row],[Date]],"dddd")</f>
        <v>Thursday</v>
      </c>
      <c r="H3746" s="27" t="str">
        <f>TEXT(StockData[[#This Row],[Date]],"mmm yyyy")</f>
        <v>Aug 2010</v>
      </c>
      <c r="I3746" s="2">
        <f>StockData[[#This Row],[high]] - StockData[[#This Row],[low]]</f>
        <v>1.5</v>
      </c>
      <c r="J3746" s="27" t="str">
        <f>IF(StockData[[#This Row],[high]]=_xlfn.MAXIFS(StockData[high],StockData[Date],"&lt;="&amp;StockData[[#This Row],[Date]]),"New High","Repeat")</f>
        <v>Repeat</v>
      </c>
      <c r="K3746" s="27" t="str">
        <f>IF(StockData[[#This Row],[Spread]]&lt;5,"Low",IF(StockData[[#This Row],[Spread]]&lt;=15,"Medium","High"))</f>
        <v>Low</v>
      </c>
      <c r="L3746" s="27" t="str">
        <f>IF(StockData[[#This Row],[Spread]] &gt; AVERAGE(StockData[Spread]) * 1.2, "High", IF(StockData[[#This Row],[Spread]] &lt; AVERAGE(StockData[Spread]) * 0.8, "Low", "Medium"))</f>
        <v>Low</v>
      </c>
      <c r="M3746" s="13">
        <f>(StockData[[#This Row],[close]] - StockData[[#This Row],[open]] )/ StockData[[#This Row],[open]]</f>
        <v>-5.0603528319405754E-2</v>
      </c>
      <c r="N3746" s="27">
        <f>IF(StockData[[#This Row],[change%]] &gt; 0.02, 0.9, IF(StockData[[#This Row],[change%]] &lt; -0.02, -0.9, 0))</f>
        <v>-0.9</v>
      </c>
      <c r="O3746" s="27" t="str">
        <f>IF(StockData[[#This Row],[sentiment score]] &gt; 0.5, "Positive", IF(StockData[[#This Row],[sentiment score]] &lt; -0.5, "Negative", "Neutral"))</f>
        <v>Negative</v>
      </c>
    </row>
    <row r="3747" spans="1:15" x14ac:dyDescent="0.3">
      <c r="A3747" s="1">
        <v>40394</v>
      </c>
      <c r="B3747" s="2">
        <v>21.95</v>
      </c>
      <c r="C3747" s="2">
        <v>22.18</v>
      </c>
      <c r="D3747" s="2">
        <v>20.85</v>
      </c>
      <c r="E3747" s="2">
        <v>21.26</v>
      </c>
      <c r="F3747" s="2">
        <v>913000</v>
      </c>
      <c r="G3747" s="27" t="str">
        <f>TEXT(StockData[[#This Row],[Date]],"dddd")</f>
        <v>Wednesday</v>
      </c>
      <c r="H3747" s="27" t="str">
        <f>TEXT(StockData[[#This Row],[Date]],"mmm yyyy")</f>
        <v>Aug 2010</v>
      </c>
      <c r="I3747" s="2">
        <f>StockData[[#This Row],[high]] - StockData[[#This Row],[low]]</f>
        <v>1.3299999999999983</v>
      </c>
      <c r="J3747" s="27" t="str">
        <f>IF(StockData[[#This Row],[high]]=_xlfn.MAXIFS(StockData[high],StockData[Date],"&lt;="&amp;StockData[[#This Row],[Date]]),"New High","Repeat")</f>
        <v>Repeat</v>
      </c>
      <c r="K3747" s="27" t="str">
        <f>IF(StockData[[#This Row],[Spread]]&lt;5,"Low",IF(StockData[[#This Row],[Spread]]&lt;=15,"Medium","High"))</f>
        <v>Low</v>
      </c>
      <c r="L3747" s="27" t="str">
        <f>IF(StockData[[#This Row],[Spread]] &gt; AVERAGE(StockData[Spread]) * 1.2, "High", IF(StockData[[#This Row],[Spread]] &lt; AVERAGE(StockData[Spread]) * 0.8, "Low", "Medium"))</f>
        <v>Low</v>
      </c>
      <c r="M3747" s="13">
        <f>(StockData[[#This Row],[close]] - StockData[[#This Row],[open]] )/ StockData[[#This Row],[open]]</f>
        <v>-3.1435079726651376E-2</v>
      </c>
      <c r="N3747" s="27">
        <f>IF(StockData[[#This Row],[change%]] &gt; 0.02, 0.9, IF(StockData[[#This Row],[change%]] &lt; -0.02, -0.9, 0))</f>
        <v>-0.9</v>
      </c>
      <c r="O3747" s="27" t="str">
        <f>IF(StockData[[#This Row],[sentiment score]] &gt; 0.5, "Positive", IF(StockData[[#This Row],[sentiment score]] &lt; -0.5, "Negative", "Neutral"))</f>
        <v>Negative</v>
      </c>
    </row>
    <row r="3748" spans="1:15" x14ac:dyDescent="0.3">
      <c r="A3748" s="1">
        <v>40393</v>
      </c>
      <c r="B3748" s="2">
        <v>21</v>
      </c>
      <c r="C3748" s="2">
        <v>21.95</v>
      </c>
      <c r="D3748" s="2">
        <v>20.82</v>
      </c>
      <c r="E3748" s="2">
        <v>21.95</v>
      </c>
      <c r="F3748" s="2">
        <v>1230500</v>
      </c>
      <c r="G3748" s="27" t="str">
        <f>TEXT(StockData[[#This Row],[Date]],"dddd")</f>
        <v>Tuesday</v>
      </c>
      <c r="H3748" s="27" t="str">
        <f>TEXT(StockData[[#This Row],[Date]],"mmm yyyy")</f>
        <v>Aug 2010</v>
      </c>
      <c r="I3748" s="2">
        <f>StockData[[#This Row],[high]] - StockData[[#This Row],[low]]</f>
        <v>1.129999999999999</v>
      </c>
      <c r="J3748" s="27" t="str">
        <f>IF(StockData[[#This Row],[high]]=_xlfn.MAXIFS(StockData[high],StockData[Date],"&lt;="&amp;StockData[[#This Row],[Date]]),"New High","Repeat")</f>
        <v>Repeat</v>
      </c>
      <c r="K3748" s="27" t="str">
        <f>IF(StockData[[#This Row],[Spread]]&lt;5,"Low",IF(StockData[[#This Row],[Spread]]&lt;=15,"Medium","High"))</f>
        <v>Low</v>
      </c>
      <c r="L3748" s="27" t="str">
        <f>IF(StockData[[#This Row],[Spread]] &gt; AVERAGE(StockData[Spread]) * 1.2, "High", IF(StockData[[#This Row],[Spread]] &lt; AVERAGE(StockData[Spread]) * 0.8, "Low", "Medium"))</f>
        <v>Low</v>
      </c>
      <c r="M3748" s="13">
        <f>(StockData[[#This Row],[close]] - StockData[[#This Row],[open]] )/ StockData[[#This Row],[open]]</f>
        <v>4.5238095238095202E-2</v>
      </c>
      <c r="N3748" s="27">
        <f>IF(StockData[[#This Row],[change%]] &gt; 0.02, 0.9, IF(StockData[[#This Row],[change%]] &lt; -0.02, -0.9, 0))</f>
        <v>0.9</v>
      </c>
      <c r="O3748" s="27" t="str">
        <f>IF(StockData[[#This Row],[sentiment score]] &gt; 0.5, "Positive", IF(StockData[[#This Row],[sentiment score]] &lt; -0.5, "Negative", "Neutral"))</f>
        <v>Positive</v>
      </c>
    </row>
    <row r="3749" spans="1:15" x14ac:dyDescent="0.3">
      <c r="A3749" s="1">
        <v>40392</v>
      </c>
      <c r="B3749" s="2">
        <v>20.5</v>
      </c>
      <c r="C3749" s="2">
        <v>20.97</v>
      </c>
      <c r="D3749" s="2">
        <v>20.332999999999998</v>
      </c>
      <c r="E3749" s="2">
        <v>20.92</v>
      </c>
      <c r="F3749" s="2">
        <v>718100</v>
      </c>
      <c r="G3749" s="27" t="str">
        <f>TEXT(StockData[[#This Row],[Date]],"dddd")</f>
        <v>Monday</v>
      </c>
      <c r="H3749" s="27" t="str">
        <f>TEXT(StockData[[#This Row],[Date]],"mmm yyyy")</f>
        <v>Aug 2010</v>
      </c>
      <c r="I3749" s="2">
        <f>StockData[[#This Row],[high]] - StockData[[#This Row],[low]]</f>
        <v>0.63700000000000045</v>
      </c>
      <c r="J3749" s="27" t="str">
        <f>IF(StockData[[#This Row],[high]]=_xlfn.MAXIFS(StockData[high],StockData[Date],"&lt;="&amp;StockData[[#This Row],[Date]]),"New High","Repeat")</f>
        <v>Repeat</v>
      </c>
      <c r="K3749" s="27" t="str">
        <f>IF(StockData[[#This Row],[Spread]]&lt;5,"Low",IF(StockData[[#This Row],[Spread]]&lt;=15,"Medium","High"))</f>
        <v>Low</v>
      </c>
      <c r="L3749" s="27" t="str">
        <f>IF(StockData[[#This Row],[Spread]] &gt; AVERAGE(StockData[Spread]) * 1.2, "High", IF(StockData[[#This Row],[Spread]] &lt; AVERAGE(StockData[Spread]) * 0.8, "Low", "Medium"))</f>
        <v>Low</v>
      </c>
      <c r="M3749" s="13">
        <f>(StockData[[#This Row],[close]] - StockData[[#This Row],[open]] )/ StockData[[#This Row],[open]]</f>
        <v>2.0487804878048865E-2</v>
      </c>
      <c r="N3749" s="27">
        <f>IF(StockData[[#This Row],[change%]] &gt; 0.02, 0.9, IF(StockData[[#This Row],[change%]] &lt; -0.02, -0.9, 0))</f>
        <v>0.9</v>
      </c>
      <c r="O3749" s="27" t="str">
        <f>IF(StockData[[#This Row],[sentiment score]] &gt; 0.5, "Positive", IF(StockData[[#This Row],[sentiment score]] &lt; -0.5, "Negative", "Neutral"))</f>
        <v>Positive</v>
      </c>
    </row>
    <row r="3750" spans="1:15" x14ac:dyDescent="0.3">
      <c r="A3750" s="1">
        <v>40389</v>
      </c>
      <c r="B3750" s="2">
        <v>20.2</v>
      </c>
      <c r="C3750" s="2">
        <v>20.440000000000001</v>
      </c>
      <c r="D3750" s="2">
        <v>19.55</v>
      </c>
      <c r="E3750" s="2">
        <v>19.940000000000001</v>
      </c>
      <c r="F3750" s="2">
        <v>426900</v>
      </c>
      <c r="G3750" s="27" t="str">
        <f>TEXT(StockData[[#This Row],[Date]],"dddd")</f>
        <v>Friday</v>
      </c>
      <c r="H3750" s="27" t="str">
        <f>TEXT(StockData[[#This Row],[Date]],"mmm yyyy")</f>
        <v>Jul 2010</v>
      </c>
      <c r="I3750" s="2">
        <f>StockData[[#This Row],[high]] - StockData[[#This Row],[low]]</f>
        <v>0.89000000000000057</v>
      </c>
      <c r="J3750" s="27" t="str">
        <f>IF(StockData[[#This Row],[high]]=_xlfn.MAXIFS(StockData[high],StockData[Date],"&lt;="&amp;StockData[[#This Row],[Date]]),"New High","Repeat")</f>
        <v>Repeat</v>
      </c>
      <c r="K3750" s="27" t="str">
        <f>IF(StockData[[#This Row],[Spread]]&lt;5,"Low",IF(StockData[[#This Row],[Spread]]&lt;=15,"Medium","High"))</f>
        <v>Low</v>
      </c>
      <c r="L3750" s="27" t="str">
        <f>IF(StockData[[#This Row],[Spread]] &gt; AVERAGE(StockData[Spread]) * 1.2, "High", IF(StockData[[#This Row],[Spread]] &lt; AVERAGE(StockData[Spread]) * 0.8, "Low", "Medium"))</f>
        <v>Low</v>
      </c>
      <c r="M3750" s="13">
        <f>(StockData[[#This Row],[close]] - StockData[[#This Row],[open]] )/ StockData[[#This Row],[open]]</f>
        <v>-1.2871287128712773E-2</v>
      </c>
      <c r="N3750" s="27">
        <f>IF(StockData[[#This Row],[change%]] &gt; 0.02, 0.9, IF(StockData[[#This Row],[change%]] &lt; -0.02, -0.9, 0))</f>
        <v>0</v>
      </c>
      <c r="O3750" s="27" t="str">
        <f>IF(StockData[[#This Row],[sentiment score]] &gt; 0.5, "Positive", IF(StockData[[#This Row],[sentiment score]] &lt; -0.5, "Negative", "Neutral"))</f>
        <v>Neutral</v>
      </c>
    </row>
    <row r="3751" spans="1:15" x14ac:dyDescent="0.3">
      <c r="A3751" s="1">
        <v>40388</v>
      </c>
      <c r="B3751" s="2">
        <v>20.77</v>
      </c>
      <c r="C3751" s="2">
        <v>20.88</v>
      </c>
      <c r="D3751" s="2">
        <v>20</v>
      </c>
      <c r="E3751" s="2">
        <v>20.350000000000001</v>
      </c>
      <c r="F3751" s="2">
        <v>616000</v>
      </c>
      <c r="G3751" s="27" t="str">
        <f>TEXT(StockData[[#This Row],[Date]],"dddd")</f>
        <v>Thursday</v>
      </c>
      <c r="H3751" s="27" t="str">
        <f>TEXT(StockData[[#This Row],[Date]],"mmm yyyy")</f>
        <v>Jul 2010</v>
      </c>
      <c r="I3751" s="2">
        <f>StockData[[#This Row],[high]] - StockData[[#This Row],[low]]</f>
        <v>0.87999999999999901</v>
      </c>
      <c r="J3751" s="27" t="str">
        <f>IF(StockData[[#This Row],[high]]=_xlfn.MAXIFS(StockData[high],StockData[Date],"&lt;="&amp;StockData[[#This Row],[Date]]),"New High","Repeat")</f>
        <v>Repeat</v>
      </c>
      <c r="K3751" s="27" t="str">
        <f>IF(StockData[[#This Row],[Spread]]&lt;5,"Low",IF(StockData[[#This Row],[Spread]]&lt;=15,"Medium","High"))</f>
        <v>Low</v>
      </c>
      <c r="L3751" s="27" t="str">
        <f>IF(StockData[[#This Row],[Spread]] &gt; AVERAGE(StockData[Spread]) * 1.2, "High", IF(StockData[[#This Row],[Spread]] &lt; AVERAGE(StockData[Spread]) * 0.8, "Low", "Medium"))</f>
        <v>Low</v>
      </c>
      <c r="M3751" s="13">
        <f>(StockData[[#This Row],[close]] - StockData[[#This Row],[open]] )/ StockData[[#This Row],[open]]</f>
        <v>-2.0221473278767364E-2</v>
      </c>
      <c r="N3751" s="27">
        <f>IF(StockData[[#This Row],[change%]] &gt; 0.02, 0.9, IF(StockData[[#This Row],[change%]] &lt; -0.02, -0.9, 0))</f>
        <v>-0.9</v>
      </c>
      <c r="O3751" s="27" t="str">
        <f>IF(StockData[[#This Row],[sentiment score]] &gt; 0.5, "Positive", IF(StockData[[#This Row],[sentiment score]] &lt; -0.5, "Negative", "Neutral"))</f>
        <v>Negative</v>
      </c>
    </row>
    <row r="3752" spans="1:15" x14ac:dyDescent="0.3">
      <c r="A3752" s="1">
        <v>40387</v>
      </c>
      <c r="B3752" s="2">
        <v>20.55</v>
      </c>
      <c r="C3752" s="2">
        <v>20.9</v>
      </c>
      <c r="D3752" s="2">
        <v>20.51</v>
      </c>
      <c r="E3752" s="2">
        <v>20.72</v>
      </c>
      <c r="F3752" s="2">
        <v>467200</v>
      </c>
      <c r="G3752" s="27" t="str">
        <f>TEXT(StockData[[#This Row],[Date]],"dddd")</f>
        <v>Wednesday</v>
      </c>
      <c r="H3752" s="27" t="str">
        <f>TEXT(StockData[[#This Row],[Date]],"mmm yyyy")</f>
        <v>Jul 2010</v>
      </c>
      <c r="I3752" s="2">
        <f>StockData[[#This Row],[high]] - StockData[[#This Row],[low]]</f>
        <v>0.38999999999999702</v>
      </c>
      <c r="J3752" s="27" t="str">
        <f>IF(StockData[[#This Row],[high]]=_xlfn.MAXIFS(StockData[high],StockData[Date],"&lt;="&amp;StockData[[#This Row],[Date]]),"New High","Repeat")</f>
        <v>Repeat</v>
      </c>
      <c r="K3752" s="27" t="str">
        <f>IF(StockData[[#This Row],[Spread]]&lt;5,"Low",IF(StockData[[#This Row],[Spread]]&lt;=15,"Medium","High"))</f>
        <v>Low</v>
      </c>
      <c r="L3752" s="27" t="str">
        <f>IF(StockData[[#This Row],[Spread]] &gt; AVERAGE(StockData[Spread]) * 1.2, "High", IF(StockData[[#This Row],[Spread]] &lt; AVERAGE(StockData[Spread]) * 0.8, "Low", "Medium"))</f>
        <v>Low</v>
      </c>
      <c r="M3752" s="13">
        <f>(StockData[[#This Row],[close]] - StockData[[#This Row],[open]] )/ StockData[[#This Row],[open]]</f>
        <v>8.2725060827249699E-3</v>
      </c>
      <c r="N3752" s="27">
        <f>IF(StockData[[#This Row],[change%]] &gt; 0.02, 0.9, IF(StockData[[#This Row],[change%]] &lt; -0.02, -0.9, 0))</f>
        <v>0</v>
      </c>
      <c r="O3752" s="27" t="str">
        <f>IF(StockData[[#This Row],[sentiment score]] &gt; 0.5, "Positive", IF(StockData[[#This Row],[sentiment score]] &lt; -0.5, "Negative", "Neutral"))</f>
        <v>Neutral</v>
      </c>
    </row>
    <row r="3753" spans="1:15" x14ac:dyDescent="0.3">
      <c r="A3753" s="1">
        <v>40386</v>
      </c>
      <c r="B3753" s="2">
        <v>20.91</v>
      </c>
      <c r="C3753" s="2">
        <v>21.18</v>
      </c>
      <c r="D3753" s="2">
        <v>20.260000000000002</v>
      </c>
      <c r="E3753" s="2">
        <v>20.55</v>
      </c>
      <c r="F3753" s="2">
        <v>619700</v>
      </c>
      <c r="G3753" s="27" t="str">
        <f>TEXT(StockData[[#This Row],[Date]],"dddd")</f>
        <v>Tuesday</v>
      </c>
      <c r="H3753" s="27" t="str">
        <f>TEXT(StockData[[#This Row],[Date]],"mmm yyyy")</f>
        <v>Jul 2010</v>
      </c>
      <c r="I3753" s="2">
        <f>StockData[[#This Row],[high]] - StockData[[#This Row],[low]]</f>
        <v>0.91999999999999815</v>
      </c>
      <c r="J3753" s="27" t="str">
        <f>IF(StockData[[#This Row],[high]]=_xlfn.MAXIFS(StockData[high],StockData[Date],"&lt;="&amp;StockData[[#This Row],[Date]]),"New High","Repeat")</f>
        <v>Repeat</v>
      </c>
      <c r="K3753" s="27" t="str">
        <f>IF(StockData[[#This Row],[Spread]]&lt;5,"Low",IF(StockData[[#This Row],[Spread]]&lt;=15,"Medium","High"))</f>
        <v>Low</v>
      </c>
      <c r="L3753" s="27" t="str">
        <f>IF(StockData[[#This Row],[Spread]] &gt; AVERAGE(StockData[Spread]) * 1.2, "High", IF(StockData[[#This Row],[Spread]] &lt; AVERAGE(StockData[Spread]) * 0.8, "Low", "Medium"))</f>
        <v>Low</v>
      </c>
      <c r="M3753" s="13">
        <f>(StockData[[#This Row],[close]] - StockData[[#This Row],[open]] )/ StockData[[#This Row],[open]]</f>
        <v>-1.7216642754662812E-2</v>
      </c>
      <c r="N3753" s="27">
        <f>IF(StockData[[#This Row],[change%]] &gt; 0.02, 0.9, IF(StockData[[#This Row],[change%]] &lt; -0.02, -0.9, 0))</f>
        <v>0</v>
      </c>
      <c r="O3753" s="27" t="str">
        <f>IF(StockData[[#This Row],[sentiment score]] &gt; 0.5, "Positive", IF(StockData[[#This Row],[sentiment score]] &lt; -0.5, "Negative", "Neutral"))</f>
        <v>Neutral</v>
      </c>
    </row>
    <row r="3754" spans="1:15" x14ac:dyDescent="0.3">
      <c r="A3754" s="1">
        <v>40385</v>
      </c>
      <c r="B3754" s="2">
        <v>21.5</v>
      </c>
      <c r="C3754" s="2">
        <v>21.5</v>
      </c>
      <c r="D3754" s="2">
        <v>20.3</v>
      </c>
      <c r="E3754" s="2">
        <v>20.95</v>
      </c>
      <c r="F3754" s="2">
        <v>922200</v>
      </c>
      <c r="G3754" s="27" t="str">
        <f>TEXT(StockData[[#This Row],[Date]],"dddd")</f>
        <v>Monday</v>
      </c>
      <c r="H3754" s="27" t="str">
        <f>TEXT(StockData[[#This Row],[Date]],"mmm yyyy")</f>
        <v>Jul 2010</v>
      </c>
      <c r="I3754" s="2">
        <f>StockData[[#This Row],[high]] - StockData[[#This Row],[low]]</f>
        <v>1.1999999999999993</v>
      </c>
      <c r="J3754" s="27" t="str">
        <f>IF(StockData[[#This Row],[high]]=_xlfn.MAXIFS(StockData[high],StockData[Date],"&lt;="&amp;StockData[[#This Row],[Date]]),"New High","Repeat")</f>
        <v>Repeat</v>
      </c>
      <c r="K3754" s="27" t="str">
        <f>IF(StockData[[#This Row],[Spread]]&lt;5,"Low",IF(StockData[[#This Row],[Spread]]&lt;=15,"Medium","High"))</f>
        <v>Low</v>
      </c>
      <c r="L3754" s="27" t="str">
        <f>IF(StockData[[#This Row],[Spread]] &gt; AVERAGE(StockData[Spread]) * 1.2, "High", IF(StockData[[#This Row],[Spread]] &lt; AVERAGE(StockData[Spread]) * 0.8, "Low", "Medium"))</f>
        <v>Low</v>
      </c>
      <c r="M3754" s="13">
        <f>(StockData[[#This Row],[close]] - StockData[[#This Row],[open]] )/ StockData[[#This Row],[open]]</f>
        <v>-2.5581395348837244E-2</v>
      </c>
      <c r="N3754" s="27">
        <f>IF(StockData[[#This Row],[change%]] &gt; 0.02, 0.9, IF(StockData[[#This Row],[change%]] &lt; -0.02, -0.9, 0))</f>
        <v>-0.9</v>
      </c>
      <c r="O3754" s="27" t="str">
        <f>IF(StockData[[#This Row],[sentiment score]] &gt; 0.5, "Positive", IF(StockData[[#This Row],[sentiment score]] &lt; -0.5, "Negative", "Neutral"))</f>
        <v>Negative</v>
      </c>
    </row>
    <row r="3755" spans="1:15" x14ac:dyDescent="0.3">
      <c r="A3755" s="1">
        <v>40382</v>
      </c>
      <c r="B3755" s="2">
        <v>21.19</v>
      </c>
      <c r="C3755" s="2">
        <v>21.56</v>
      </c>
      <c r="D3755" s="2">
        <v>21.06</v>
      </c>
      <c r="E3755" s="2">
        <v>21.29</v>
      </c>
      <c r="F3755" s="2">
        <v>653600</v>
      </c>
      <c r="G3755" s="27" t="str">
        <f>TEXT(StockData[[#This Row],[Date]],"dddd")</f>
        <v>Friday</v>
      </c>
      <c r="H3755" s="27" t="str">
        <f>TEXT(StockData[[#This Row],[Date]],"mmm yyyy")</f>
        <v>Jul 2010</v>
      </c>
      <c r="I3755" s="2">
        <f>StockData[[#This Row],[high]] - StockData[[#This Row],[low]]</f>
        <v>0.5</v>
      </c>
      <c r="J3755" s="27" t="str">
        <f>IF(StockData[[#This Row],[high]]=_xlfn.MAXIFS(StockData[high],StockData[Date],"&lt;="&amp;StockData[[#This Row],[Date]]),"New High","Repeat")</f>
        <v>Repeat</v>
      </c>
      <c r="K3755" s="27" t="str">
        <f>IF(StockData[[#This Row],[Spread]]&lt;5,"Low",IF(StockData[[#This Row],[Spread]]&lt;=15,"Medium","High"))</f>
        <v>Low</v>
      </c>
      <c r="L3755" s="27" t="str">
        <f>IF(StockData[[#This Row],[Spread]] &gt; AVERAGE(StockData[Spread]) * 1.2, "High", IF(StockData[[#This Row],[Spread]] &lt; AVERAGE(StockData[Spread]) * 0.8, "Low", "Medium"))</f>
        <v>Low</v>
      </c>
      <c r="M3755" s="13">
        <f>(StockData[[#This Row],[close]] - StockData[[#This Row],[open]] )/ StockData[[#This Row],[open]]</f>
        <v>4.7192071731948027E-3</v>
      </c>
      <c r="N3755" s="27">
        <f>IF(StockData[[#This Row],[change%]] &gt; 0.02, 0.9, IF(StockData[[#This Row],[change%]] &lt; -0.02, -0.9, 0))</f>
        <v>0</v>
      </c>
      <c r="O3755" s="27" t="str">
        <f>IF(StockData[[#This Row],[sentiment score]] &gt; 0.5, "Positive", IF(StockData[[#This Row],[sentiment score]] &lt; -0.5, "Negative", "Neutral"))</f>
        <v>Neutral</v>
      </c>
    </row>
    <row r="3756" spans="1:15" x14ac:dyDescent="0.3">
      <c r="A3756" s="1">
        <v>40381</v>
      </c>
      <c r="B3756" s="2">
        <v>20.5</v>
      </c>
      <c r="C3756" s="2">
        <v>21.25</v>
      </c>
      <c r="D3756" s="2">
        <v>20.37</v>
      </c>
      <c r="E3756" s="2">
        <v>21</v>
      </c>
      <c r="F3756" s="2">
        <v>957800</v>
      </c>
      <c r="G3756" s="27" t="str">
        <f>TEXT(StockData[[#This Row],[Date]],"dddd")</f>
        <v>Thursday</v>
      </c>
      <c r="H3756" s="27" t="str">
        <f>TEXT(StockData[[#This Row],[Date]],"mmm yyyy")</f>
        <v>Jul 2010</v>
      </c>
      <c r="I3756" s="2">
        <f>StockData[[#This Row],[high]] - StockData[[#This Row],[low]]</f>
        <v>0.87999999999999901</v>
      </c>
      <c r="J3756" s="27" t="str">
        <f>IF(StockData[[#This Row],[high]]=_xlfn.MAXIFS(StockData[high],StockData[Date],"&lt;="&amp;StockData[[#This Row],[Date]]),"New High","Repeat")</f>
        <v>Repeat</v>
      </c>
      <c r="K3756" s="27" t="str">
        <f>IF(StockData[[#This Row],[Spread]]&lt;5,"Low",IF(StockData[[#This Row],[Spread]]&lt;=15,"Medium","High"))</f>
        <v>Low</v>
      </c>
      <c r="L3756" s="27" t="str">
        <f>IF(StockData[[#This Row],[Spread]] &gt; AVERAGE(StockData[Spread]) * 1.2, "High", IF(StockData[[#This Row],[Spread]] &lt; AVERAGE(StockData[Spread]) * 0.8, "Low", "Medium"))</f>
        <v>Low</v>
      </c>
      <c r="M3756" s="13">
        <f>(StockData[[#This Row],[close]] - StockData[[#This Row],[open]] )/ StockData[[#This Row],[open]]</f>
        <v>2.4390243902439025E-2</v>
      </c>
      <c r="N3756" s="27">
        <f>IF(StockData[[#This Row],[change%]] &gt; 0.02, 0.9, IF(StockData[[#This Row],[change%]] &lt; -0.02, -0.9, 0))</f>
        <v>0.9</v>
      </c>
      <c r="O3756" s="27" t="str">
        <f>IF(StockData[[#This Row],[sentiment score]] &gt; 0.5, "Positive", IF(StockData[[#This Row],[sentiment score]] &lt; -0.5, "Negative", "Neutral"))</f>
        <v>Positive</v>
      </c>
    </row>
    <row r="3757" spans="1:15" x14ac:dyDescent="0.3">
      <c r="A3757" s="1">
        <v>40380</v>
      </c>
      <c r="B3757" s="2">
        <v>20.66</v>
      </c>
      <c r="C3757" s="2">
        <v>20.9</v>
      </c>
      <c r="D3757" s="2">
        <v>19.5</v>
      </c>
      <c r="E3757" s="2">
        <v>20.22</v>
      </c>
      <c r="F3757" s="2">
        <v>1252500</v>
      </c>
      <c r="G3757" s="27" t="str">
        <f>TEXT(StockData[[#This Row],[Date]],"dddd")</f>
        <v>Wednesday</v>
      </c>
      <c r="H3757" s="27" t="str">
        <f>TEXT(StockData[[#This Row],[Date]],"mmm yyyy")</f>
        <v>Jul 2010</v>
      </c>
      <c r="I3757" s="2">
        <f>StockData[[#This Row],[high]] - StockData[[#This Row],[low]]</f>
        <v>1.3999999999999986</v>
      </c>
      <c r="J3757" s="27" t="str">
        <f>IF(StockData[[#This Row],[high]]=_xlfn.MAXIFS(StockData[high],StockData[Date],"&lt;="&amp;StockData[[#This Row],[Date]]),"New High","Repeat")</f>
        <v>Repeat</v>
      </c>
      <c r="K3757" s="27" t="str">
        <f>IF(StockData[[#This Row],[Spread]]&lt;5,"Low",IF(StockData[[#This Row],[Spread]]&lt;=15,"Medium","High"))</f>
        <v>Low</v>
      </c>
      <c r="L3757" s="27" t="str">
        <f>IF(StockData[[#This Row],[Spread]] &gt; AVERAGE(StockData[Spread]) * 1.2, "High", IF(StockData[[#This Row],[Spread]] &lt; AVERAGE(StockData[Spread]) * 0.8, "Low", "Medium"))</f>
        <v>Low</v>
      </c>
      <c r="M3757" s="13">
        <f>(StockData[[#This Row],[close]] - StockData[[#This Row],[open]] )/ StockData[[#This Row],[open]]</f>
        <v>-2.1297192642788058E-2</v>
      </c>
      <c r="N3757" s="27">
        <f>IF(StockData[[#This Row],[change%]] &gt; 0.02, 0.9, IF(StockData[[#This Row],[change%]] &lt; -0.02, -0.9, 0))</f>
        <v>-0.9</v>
      </c>
      <c r="O3757" s="27" t="str">
        <f>IF(StockData[[#This Row],[sentiment score]] &gt; 0.5, "Positive", IF(StockData[[#This Row],[sentiment score]] &lt; -0.5, "Negative", "Neutral"))</f>
        <v>Negative</v>
      </c>
    </row>
    <row r="3758" spans="1:15" x14ac:dyDescent="0.3">
      <c r="A3758" s="1">
        <v>40379</v>
      </c>
      <c r="B3758" s="2">
        <v>21.85</v>
      </c>
      <c r="C3758" s="2">
        <v>21.85</v>
      </c>
      <c r="D3758" s="2">
        <v>20.05</v>
      </c>
      <c r="E3758" s="2">
        <v>20.3</v>
      </c>
      <c r="F3758" s="2">
        <v>1825300</v>
      </c>
      <c r="G3758" s="27" t="str">
        <f>TEXT(StockData[[#This Row],[Date]],"dddd")</f>
        <v>Tuesday</v>
      </c>
      <c r="H3758" s="27" t="str">
        <f>TEXT(StockData[[#This Row],[Date]],"mmm yyyy")</f>
        <v>Jul 2010</v>
      </c>
      <c r="I3758" s="2">
        <f>StockData[[#This Row],[high]] - StockData[[#This Row],[low]]</f>
        <v>1.8000000000000007</v>
      </c>
      <c r="J3758" s="27" t="str">
        <f>IF(StockData[[#This Row],[high]]=_xlfn.MAXIFS(StockData[high],StockData[Date],"&lt;="&amp;StockData[[#This Row],[Date]]),"New High","Repeat")</f>
        <v>Repeat</v>
      </c>
      <c r="K3758" s="27" t="str">
        <f>IF(StockData[[#This Row],[Spread]]&lt;5,"Low",IF(StockData[[#This Row],[Spread]]&lt;=15,"Medium","High"))</f>
        <v>Low</v>
      </c>
      <c r="L3758" s="27" t="str">
        <f>IF(StockData[[#This Row],[Spread]] &gt; AVERAGE(StockData[Spread]) * 1.2, "High", IF(StockData[[#This Row],[Spread]] &lt; AVERAGE(StockData[Spread]) * 0.8, "Low", "Medium"))</f>
        <v>Low</v>
      </c>
      <c r="M3758" s="13">
        <f>(StockData[[#This Row],[close]] - StockData[[#This Row],[open]] )/ StockData[[#This Row],[open]]</f>
        <v>-7.093821510297485E-2</v>
      </c>
      <c r="N3758" s="27">
        <f>IF(StockData[[#This Row],[change%]] &gt; 0.02, 0.9, IF(StockData[[#This Row],[change%]] &lt; -0.02, -0.9, 0))</f>
        <v>-0.9</v>
      </c>
      <c r="O3758" s="27" t="str">
        <f>IF(StockData[[#This Row],[sentiment score]] &gt; 0.5, "Positive", IF(StockData[[#This Row],[sentiment score]] &lt; -0.5, "Negative", "Neutral"))</f>
        <v>Negative</v>
      </c>
    </row>
    <row r="3759" spans="1:15" x14ac:dyDescent="0.3">
      <c r="A3759" s="1">
        <v>40378</v>
      </c>
      <c r="B3759" s="2">
        <v>21.37</v>
      </c>
      <c r="C3759" s="2">
        <v>22.25</v>
      </c>
      <c r="D3759" s="2">
        <v>20.92</v>
      </c>
      <c r="E3759" s="2">
        <v>21.91</v>
      </c>
      <c r="F3759" s="2">
        <v>2486500</v>
      </c>
      <c r="G3759" s="27" t="str">
        <f>TEXT(StockData[[#This Row],[Date]],"dddd")</f>
        <v>Monday</v>
      </c>
      <c r="H3759" s="27" t="str">
        <f>TEXT(StockData[[#This Row],[Date]],"mmm yyyy")</f>
        <v>Jul 2010</v>
      </c>
      <c r="I3759" s="2">
        <f>StockData[[#This Row],[high]] - StockData[[#This Row],[low]]</f>
        <v>1.3299999999999983</v>
      </c>
      <c r="J3759" s="27" t="str">
        <f>IF(StockData[[#This Row],[high]]=_xlfn.MAXIFS(StockData[high],StockData[Date],"&lt;="&amp;StockData[[#This Row],[Date]]),"New High","Repeat")</f>
        <v>Repeat</v>
      </c>
      <c r="K3759" s="27" t="str">
        <f>IF(StockData[[#This Row],[Spread]]&lt;5,"Low",IF(StockData[[#This Row],[Spread]]&lt;=15,"Medium","High"))</f>
        <v>Low</v>
      </c>
      <c r="L3759" s="27" t="str">
        <f>IF(StockData[[#This Row],[Spread]] &gt; AVERAGE(StockData[Spread]) * 1.2, "High", IF(StockData[[#This Row],[Spread]] &lt; AVERAGE(StockData[Spread]) * 0.8, "Low", "Medium"))</f>
        <v>Low</v>
      </c>
      <c r="M3759" s="13">
        <f>(StockData[[#This Row],[close]] - StockData[[#This Row],[open]] )/ StockData[[#This Row],[open]]</f>
        <v>2.5269068788020547E-2</v>
      </c>
      <c r="N3759" s="27">
        <f>IF(StockData[[#This Row],[change%]] &gt; 0.02, 0.9, IF(StockData[[#This Row],[change%]] &lt; -0.02, -0.9, 0))</f>
        <v>0.9</v>
      </c>
      <c r="O3759" s="27" t="str">
        <f>IF(StockData[[#This Row],[sentiment score]] &gt; 0.5, "Positive", IF(StockData[[#This Row],[sentiment score]] &lt; -0.5, "Negative", "Neutral"))</f>
        <v>Positive</v>
      </c>
    </row>
    <row r="3760" spans="1:15" x14ac:dyDescent="0.3">
      <c r="A3760" s="1">
        <v>40375</v>
      </c>
      <c r="B3760" s="2">
        <v>20.7</v>
      </c>
      <c r="C3760" s="2">
        <v>21.3</v>
      </c>
      <c r="D3760" s="2">
        <v>20.05</v>
      </c>
      <c r="E3760" s="2">
        <v>20.64</v>
      </c>
      <c r="F3760" s="2">
        <v>2621300</v>
      </c>
      <c r="G3760" s="27" t="str">
        <f>TEXT(StockData[[#This Row],[Date]],"dddd")</f>
        <v>Friday</v>
      </c>
      <c r="H3760" s="27" t="str">
        <f>TEXT(StockData[[#This Row],[Date]],"mmm yyyy")</f>
        <v>Jul 2010</v>
      </c>
      <c r="I3760" s="2">
        <f>StockData[[#This Row],[high]] - StockData[[#This Row],[low]]</f>
        <v>1.25</v>
      </c>
      <c r="J3760" s="27" t="str">
        <f>IF(StockData[[#This Row],[high]]=_xlfn.MAXIFS(StockData[high],StockData[Date],"&lt;="&amp;StockData[[#This Row],[Date]]),"New High","Repeat")</f>
        <v>Repeat</v>
      </c>
      <c r="K3760" s="27" t="str">
        <f>IF(StockData[[#This Row],[Spread]]&lt;5,"Low",IF(StockData[[#This Row],[Spread]]&lt;=15,"Medium","High"))</f>
        <v>Low</v>
      </c>
      <c r="L3760" s="27" t="str">
        <f>IF(StockData[[#This Row],[Spread]] &gt; AVERAGE(StockData[Spread]) * 1.2, "High", IF(StockData[[#This Row],[Spread]] &lt; AVERAGE(StockData[Spread]) * 0.8, "Low", "Medium"))</f>
        <v>Low</v>
      </c>
      <c r="M3760" s="13">
        <f>(StockData[[#This Row],[close]] - StockData[[#This Row],[open]] )/ StockData[[#This Row],[open]]</f>
        <v>-2.8985507246376196E-3</v>
      </c>
      <c r="N3760" s="27">
        <f>IF(StockData[[#This Row],[change%]] &gt; 0.02, 0.9, IF(StockData[[#This Row],[change%]] &lt; -0.02, -0.9, 0))</f>
        <v>0</v>
      </c>
      <c r="O3760" s="27" t="str">
        <f>IF(StockData[[#This Row],[sentiment score]] &gt; 0.5, "Positive", IF(StockData[[#This Row],[sentiment score]] &lt; -0.5, "Negative", "Neutral"))</f>
        <v>Neutral</v>
      </c>
    </row>
    <row r="3761" spans="1:15" x14ac:dyDescent="0.3">
      <c r="A3761" s="1">
        <v>40374</v>
      </c>
      <c r="B3761" s="2">
        <v>19.940000000000001</v>
      </c>
      <c r="C3761" s="2">
        <v>21.5</v>
      </c>
      <c r="D3761" s="2">
        <v>19</v>
      </c>
      <c r="E3761" s="2">
        <v>19.89</v>
      </c>
      <c r="F3761" s="2">
        <v>3739800</v>
      </c>
      <c r="G3761" s="27" t="str">
        <f>TEXT(StockData[[#This Row],[Date]],"dddd")</f>
        <v>Thursday</v>
      </c>
      <c r="H3761" s="27" t="str">
        <f>TEXT(StockData[[#This Row],[Date]],"mmm yyyy")</f>
        <v>Jul 2010</v>
      </c>
      <c r="I3761" s="2">
        <f>StockData[[#This Row],[high]] - StockData[[#This Row],[low]]</f>
        <v>2.5</v>
      </c>
      <c r="J3761" s="27" t="str">
        <f>IF(StockData[[#This Row],[high]]=_xlfn.MAXIFS(StockData[high],StockData[Date],"&lt;="&amp;StockData[[#This Row],[Date]]),"New High","Repeat")</f>
        <v>Repeat</v>
      </c>
      <c r="K3761" s="27" t="str">
        <f>IF(StockData[[#This Row],[Spread]]&lt;5,"Low",IF(StockData[[#This Row],[Spread]]&lt;=15,"Medium","High"))</f>
        <v>Low</v>
      </c>
      <c r="L3761" s="27" t="str">
        <f>IF(StockData[[#This Row],[Spread]] &gt; AVERAGE(StockData[Spread]) * 1.2, "High", IF(StockData[[#This Row],[Spread]] &lt; AVERAGE(StockData[Spread]) * 0.8, "Low", "Medium"))</f>
        <v>Low</v>
      </c>
      <c r="M3761" s="13">
        <f>(StockData[[#This Row],[close]] - StockData[[#This Row],[open]] )/ StockData[[#This Row],[open]]</f>
        <v>-2.5075225677031448E-3</v>
      </c>
      <c r="N3761" s="27">
        <f>IF(StockData[[#This Row],[change%]] &gt; 0.02, 0.9, IF(StockData[[#This Row],[change%]] &lt; -0.02, -0.9, 0))</f>
        <v>0</v>
      </c>
      <c r="O3761" s="27" t="str">
        <f>IF(StockData[[#This Row],[sentiment score]] &gt; 0.5, "Positive", IF(StockData[[#This Row],[sentiment score]] &lt; -0.5, "Negative", "Neutral"))</f>
        <v>Neutral</v>
      </c>
    </row>
    <row r="3762" spans="1:15" x14ac:dyDescent="0.3">
      <c r="A3762" s="1">
        <v>40373</v>
      </c>
      <c r="B3762" s="2">
        <v>17.940000000000001</v>
      </c>
      <c r="C3762" s="2">
        <v>20.149999999999999</v>
      </c>
      <c r="D3762" s="2">
        <v>17.760100000000001</v>
      </c>
      <c r="E3762" s="2">
        <v>19.84</v>
      </c>
      <c r="F3762" s="2">
        <v>4195200</v>
      </c>
      <c r="G3762" s="27" t="str">
        <f>TEXT(StockData[[#This Row],[Date]],"dddd")</f>
        <v>Wednesday</v>
      </c>
      <c r="H3762" s="27" t="str">
        <f>TEXT(StockData[[#This Row],[Date]],"mmm yyyy")</f>
        <v>Jul 2010</v>
      </c>
      <c r="I3762" s="2">
        <f>StockData[[#This Row],[high]] - StockData[[#This Row],[low]]</f>
        <v>2.3898999999999972</v>
      </c>
      <c r="J3762" s="27" t="str">
        <f>IF(StockData[[#This Row],[high]]=_xlfn.MAXIFS(StockData[high],StockData[Date],"&lt;="&amp;StockData[[#This Row],[Date]]),"New High","Repeat")</f>
        <v>Repeat</v>
      </c>
      <c r="K3762" s="27" t="str">
        <f>IF(StockData[[#This Row],[Spread]]&lt;5,"Low",IF(StockData[[#This Row],[Spread]]&lt;=15,"Medium","High"))</f>
        <v>Low</v>
      </c>
      <c r="L3762" s="27" t="str">
        <f>IF(StockData[[#This Row],[Spread]] &gt; AVERAGE(StockData[Spread]) * 1.2, "High", IF(StockData[[#This Row],[Spread]] &lt; AVERAGE(StockData[Spread]) * 0.8, "Low", "Medium"))</f>
        <v>Low</v>
      </c>
      <c r="M3762" s="13">
        <f>(StockData[[#This Row],[close]] - StockData[[#This Row],[open]] )/ StockData[[#This Row],[open]]</f>
        <v>0.10590858416945365</v>
      </c>
      <c r="N3762" s="27">
        <f>IF(StockData[[#This Row],[change%]] &gt; 0.02, 0.9, IF(StockData[[#This Row],[change%]] &lt; -0.02, -0.9, 0))</f>
        <v>0.9</v>
      </c>
      <c r="O3762" s="27" t="str">
        <f>IF(StockData[[#This Row],[sentiment score]] &gt; 0.5, "Positive", IF(StockData[[#This Row],[sentiment score]] &lt; -0.5, "Negative", "Neutral"))</f>
        <v>Positive</v>
      </c>
    </row>
    <row r="3763" spans="1:15" x14ac:dyDescent="0.3">
      <c r="A3763" s="1">
        <v>40372</v>
      </c>
      <c r="B3763" s="2">
        <v>17.393799999999999</v>
      </c>
      <c r="C3763" s="2">
        <v>18.64</v>
      </c>
      <c r="D3763" s="2">
        <v>16.899999999999999</v>
      </c>
      <c r="E3763" s="2">
        <v>18.14</v>
      </c>
      <c r="F3763" s="2">
        <v>2680100</v>
      </c>
      <c r="G3763" s="27" t="str">
        <f>TEXT(StockData[[#This Row],[Date]],"dddd")</f>
        <v>Tuesday</v>
      </c>
      <c r="H3763" s="27" t="str">
        <f>TEXT(StockData[[#This Row],[Date]],"mmm yyyy")</f>
        <v>Jul 2010</v>
      </c>
      <c r="I3763" s="2">
        <f>StockData[[#This Row],[high]] - StockData[[#This Row],[low]]</f>
        <v>1.740000000000002</v>
      </c>
      <c r="J3763" s="27" t="str">
        <f>IF(StockData[[#This Row],[high]]=_xlfn.MAXIFS(StockData[high],StockData[Date],"&lt;="&amp;StockData[[#This Row],[Date]]),"New High","Repeat")</f>
        <v>Repeat</v>
      </c>
      <c r="K3763" s="27" t="str">
        <f>IF(StockData[[#This Row],[Spread]]&lt;5,"Low",IF(StockData[[#This Row],[Spread]]&lt;=15,"Medium","High"))</f>
        <v>Low</v>
      </c>
      <c r="L3763" s="27" t="str">
        <f>IF(StockData[[#This Row],[Spread]] &gt; AVERAGE(StockData[Spread]) * 1.2, "High", IF(StockData[[#This Row],[Spread]] &lt; AVERAGE(StockData[Spread]) * 0.8, "Low", "Medium"))</f>
        <v>Low</v>
      </c>
      <c r="M3763" s="13">
        <f>(StockData[[#This Row],[close]] - StockData[[#This Row],[open]] )/ StockData[[#This Row],[open]]</f>
        <v>4.2900343800664709E-2</v>
      </c>
      <c r="N3763" s="27">
        <f>IF(StockData[[#This Row],[change%]] &gt; 0.02, 0.9, IF(StockData[[#This Row],[change%]] &lt; -0.02, -0.9, 0))</f>
        <v>0.9</v>
      </c>
      <c r="O3763" s="27" t="str">
        <f>IF(StockData[[#This Row],[sentiment score]] &gt; 0.5, "Positive", IF(StockData[[#This Row],[sentiment score]] &lt; -0.5, "Negative", "Neutral"))</f>
        <v>Positive</v>
      </c>
    </row>
    <row r="3764" spans="1:15" x14ac:dyDescent="0.3">
      <c r="A3764" s="1">
        <v>40371</v>
      </c>
      <c r="B3764" s="2">
        <v>17.95</v>
      </c>
      <c r="C3764" s="2">
        <v>18.07</v>
      </c>
      <c r="D3764" s="2">
        <v>17</v>
      </c>
      <c r="E3764" s="2">
        <v>17.05</v>
      </c>
      <c r="F3764" s="2">
        <v>2202500</v>
      </c>
      <c r="G3764" s="27" t="str">
        <f>TEXT(StockData[[#This Row],[Date]],"dddd")</f>
        <v>Monday</v>
      </c>
      <c r="H3764" s="27" t="str">
        <f>TEXT(StockData[[#This Row],[Date]],"mmm yyyy")</f>
        <v>Jul 2010</v>
      </c>
      <c r="I3764" s="2">
        <f>StockData[[#This Row],[high]] - StockData[[#This Row],[low]]</f>
        <v>1.0700000000000003</v>
      </c>
      <c r="J3764" s="27" t="str">
        <f>IF(StockData[[#This Row],[high]]=_xlfn.MAXIFS(StockData[high],StockData[Date],"&lt;="&amp;StockData[[#This Row],[Date]]),"New High","Repeat")</f>
        <v>Repeat</v>
      </c>
      <c r="K3764" s="27" t="str">
        <f>IF(StockData[[#This Row],[Spread]]&lt;5,"Low",IF(StockData[[#This Row],[Spread]]&lt;=15,"Medium","High"))</f>
        <v>Low</v>
      </c>
      <c r="L3764" s="27" t="str">
        <f>IF(StockData[[#This Row],[Spread]] &gt; AVERAGE(StockData[Spread]) * 1.2, "High", IF(StockData[[#This Row],[Spread]] &lt; AVERAGE(StockData[Spread]) * 0.8, "Low", "Medium"))</f>
        <v>Low</v>
      </c>
      <c r="M3764" s="13">
        <f>(StockData[[#This Row],[close]] - StockData[[#This Row],[open]] )/ StockData[[#This Row],[open]]</f>
        <v>-5.0139275766016636E-2</v>
      </c>
      <c r="N3764" s="27">
        <f>IF(StockData[[#This Row],[change%]] &gt; 0.02, 0.9, IF(StockData[[#This Row],[change%]] &lt; -0.02, -0.9, 0))</f>
        <v>-0.9</v>
      </c>
      <c r="O3764" s="27" t="str">
        <f>IF(StockData[[#This Row],[sentiment score]] &gt; 0.5, "Positive", IF(StockData[[#This Row],[sentiment score]] &lt; -0.5, "Negative", "Neutral"))</f>
        <v>Negative</v>
      </c>
    </row>
    <row r="3765" spans="1:15" x14ac:dyDescent="0.3">
      <c r="A3765" s="1">
        <v>40368</v>
      </c>
      <c r="B3765" s="2">
        <v>17.579999999999998</v>
      </c>
      <c r="C3765" s="2">
        <v>17.899999999999999</v>
      </c>
      <c r="D3765" s="2">
        <v>16.55</v>
      </c>
      <c r="E3765" s="2">
        <v>17.399999999999999</v>
      </c>
      <c r="F3765" s="2">
        <v>4050600</v>
      </c>
      <c r="G3765" s="27" t="str">
        <f>TEXT(StockData[[#This Row],[Date]],"dddd")</f>
        <v>Friday</v>
      </c>
      <c r="H3765" s="27" t="str">
        <f>TEXT(StockData[[#This Row],[Date]],"mmm yyyy")</f>
        <v>Jul 2010</v>
      </c>
      <c r="I3765" s="2">
        <f>StockData[[#This Row],[high]] - StockData[[#This Row],[low]]</f>
        <v>1.3499999999999979</v>
      </c>
      <c r="J3765" s="27" t="str">
        <f>IF(StockData[[#This Row],[high]]=_xlfn.MAXIFS(StockData[high],StockData[Date],"&lt;="&amp;StockData[[#This Row],[Date]]),"New High","Repeat")</f>
        <v>Repeat</v>
      </c>
      <c r="K3765" s="27" t="str">
        <f>IF(StockData[[#This Row],[Spread]]&lt;5,"Low",IF(StockData[[#This Row],[Spread]]&lt;=15,"Medium","High"))</f>
        <v>Low</v>
      </c>
      <c r="L3765" s="27" t="str">
        <f>IF(StockData[[#This Row],[Spread]] &gt; AVERAGE(StockData[Spread]) * 1.2, "High", IF(StockData[[#This Row],[Spread]] &lt; AVERAGE(StockData[Spread]) * 0.8, "Low", "Medium"))</f>
        <v>Low</v>
      </c>
      <c r="M3765" s="13">
        <f>(StockData[[#This Row],[close]] - StockData[[#This Row],[open]] )/ StockData[[#This Row],[open]]</f>
        <v>-1.0238907849829336E-2</v>
      </c>
      <c r="N3765" s="27">
        <f>IF(StockData[[#This Row],[change%]] &gt; 0.02, 0.9, IF(StockData[[#This Row],[change%]] &lt; -0.02, -0.9, 0))</f>
        <v>0</v>
      </c>
      <c r="O3765" s="27" t="str">
        <f>IF(StockData[[#This Row],[sentiment score]] &gt; 0.5, "Positive", IF(StockData[[#This Row],[sentiment score]] &lt; -0.5, "Negative", "Neutral"))</f>
        <v>Neutral</v>
      </c>
    </row>
    <row r="3766" spans="1:15" x14ac:dyDescent="0.3">
      <c r="A3766" s="1">
        <v>40367</v>
      </c>
      <c r="B3766" s="2">
        <v>16.14</v>
      </c>
      <c r="C3766" s="2">
        <v>17.52</v>
      </c>
      <c r="D3766" s="2">
        <v>15.57</v>
      </c>
      <c r="E3766" s="2">
        <v>17.46</v>
      </c>
      <c r="F3766" s="2">
        <v>7711400</v>
      </c>
      <c r="G3766" s="27" t="str">
        <f>TEXT(StockData[[#This Row],[Date]],"dddd")</f>
        <v>Thursday</v>
      </c>
      <c r="H3766" s="27" t="str">
        <f>TEXT(StockData[[#This Row],[Date]],"mmm yyyy")</f>
        <v>Jul 2010</v>
      </c>
      <c r="I3766" s="2">
        <f>StockData[[#This Row],[high]] - StockData[[#This Row],[low]]</f>
        <v>1.9499999999999993</v>
      </c>
      <c r="J3766" s="27" t="str">
        <f>IF(StockData[[#This Row],[high]]=_xlfn.MAXIFS(StockData[high],StockData[Date],"&lt;="&amp;StockData[[#This Row],[Date]]),"New High","Repeat")</f>
        <v>Repeat</v>
      </c>
      <c r="K3766" s="27" t="str">
        <f>IF(StockData[[#This Row],[Spread]]&lt;5,"Low",IF(StockData[[#This Row],[Spread]]&lt;=15,"Medium","High"))</f>
        <v>Low</v>
      </c>
      <c r="L3766" s="27" t="str">
        <f>IF(StockData[[#This Row],[Spread]] &gt; AVERAGE(StockData[Spread]) * 1.2, "High", IF(StockData[[#This Row],[Spread]] &lt; AVERAGE(StockData[Spread]) * 0.8, "Low", "Medium"))</f>
        <v>Low</v>
      </c>
      <c r="M3766" s="13">
        <f>(StockData[[#This Row],[close]] - StockData[[#This Row],[open]] )/ StockData[[#This Row],[open]]</f>
        <v>8.1784386617100385E-2</v>
      </c>
      <c r="N3766" s="27">
        <f>IF(StockData[[#This Row],[change%]] &gt; 0.02, 0.9, IF(StockData[[#This Row],[change%]] &lt; -0.02, -0.9, 0))</f>
        <v>0.9</v>
      </c>
      <c r="O3766" s="27" t="str">
        <f>IF(StockData[[#This Row],[sentiment score]] &gt; 0.5, "Positive", IF(StockData[[#This Row],[sentiment score]] &lt; -0.5, "Negative", "Neutral"))</f>
        <v>Positive</v>
      </c>
    </row>
    <row r="3767" spans="1:15" x14ac:dyDescent="0.3">
      <c r="A3767" s="1">
        <v>40366</v>
      </c>
      <c r="B3767" s="2">
        <v>16.399999999999999</v>
      </c>
      <c r="C3767" s="2">
        <v>16.63</v>
      </c>
      <c r="D3767" s="2">
        <v>14.98</v>
      </c>
      <c r="E3767" s="2">
        <v>15.8</v>
      </c>
      <c r="F3767" s="2">
        <v>6921700</v>
      </c>
      <c r="G3767" s="27" t="str">
        <f>TEXT(StockData[[#This Row],[Date]],"dddd")</f>
        <v>Wednesday</v>
      </c>
      <c r="H3767" s="27" t="str">
        <f>TEXT(StockData[[#This Row],[Date]],"mmm yyyy")</f>
        <v>Jul 2010</v>
      </c>
      <c r="I3767" s="2">
        <f>StockData[[#This Row],[high]] - StockData[[#This Row],[low]]</f>
        <v>1.6499999999999986</v>
      </c>
      <c r="J3767" s="27" t="str">
        <f>IF(StockData[[#This Row],[high]]=_xlfn.MAXIFS(StockData[high],StockData[Date],"&lt;="&amp;StockData[[#This Row],[Date]]),"New High","Repeat")</f>
        <v>Repeat</v>
      </c>
      <c r="K3767" s="27" t="str">
        <f>IF(StockData[[#This Row],[Spread]]&lt;5,"Low",IF(StockData[[#This Row],[Spread]]&lt;=15,"Medium","High"))</f>
        <v>Low</v>
      </c>
      <c r="L3767" s="27" t="str">
        <f>IF(StockData[[#This Row],[Spread]] &gt; AVERAGE(StockData[Spread]) * 1.2, "High", IF(StockData[[#This Row],[Spread]] &lt; AVERAGE(StockData[Spread]) * 0.8, "Low", "Medium"))</f>
        <v>Low</v>
      </c>
      <c r="M3767" s="13">
        <f>(StockData[[#This Row],[close]] - StockData[[#This Row],[open]] )/ StockData[[#This Row],[open]]</f>
        <v>-3.6585365853658409E-2</v>
      </c>
      <c r="N3767" s="27">
        <f>IF(StockData[[#This Row],[change%]] &gt; 0.02, 0.9, IF(StockData[[#This Row],[change%]] &lt; -0.02, -0.9, 0))</f>
        <v>-0.9</v>
      </c>
      <c r="O3767" s="27" t="str">
        <f>IF(StockData[[#This Row],[sentiment score]] &gt; 0.5, "Positive", IF(StockData[[#This Row],[sentiment score]] &lt; -0.5, "Negative", "Neutral"))</f>
        <v>Negative</v>
      </c>
    </row>
    <row r="3768" spans="1:15" x14ac:dyDescent="0.3">
      <c r="A3768" s="1">
        <v>40365</v>
      </c>
      <c r="B3768" s="2">
        <v>20</v>
      </c>
      <c r="C3768" s="2">
        <v>20</v>
      </c>
      <c r="D3768" s="2">
        <v>15.83</v>
      </c>
      <c r="E3768" s="2">
        <v>16.11</v>
      </c>
      <c r="F3768" s="2">
        <v>6866900</v>
      </c>
      <c r="G3768" s="27" t="str">
        <f>TEXT(StockData[[#This Row],[Date]],"dddd")</f>
        <v>Tuesday</v>
      </c>
      <c r="H3768" s="27" t="str">
        <f>TEXT(StockData[[#This Row],[Date]],"mmm yyyy")</f>
        <v>Jul 2010</v>
      </c>
      <c r="I3768" s="2">
        <f>StockData[[#This Row],[high]] - StockData[[#This Row],[low]]</f>
        <v>4.17</v>
      </c>
      <c r="J3768" s="27" t="str">
        <f>IF(StockData[[#This Row],[high]]=_xlfn.MAXIFS(StockData[high],StockData[Date],"&lt;="&amp;StockData[[#This Row],[Date]]),"New High","Repeat")</f>
        <v>Repeat</v>
      </c>
      <c r="K3768" s="27" t="str">
        <f>IF(StockData[[#This Row],[Spread]]&lt;5,"Low",IF(StockData[[#This Row],[Spread]]&lt;=15,"Medium","High"))</f>
        <v>Low</v>
      </c>
      <c r="L3768" s="27" t="str">
        <f>IF(StockData[[#This Row],[Spread]] &gt; AVERAGE(StockData[Spread]) * 1.2, "High", IF(StockData[[#This Row],[Spread]] &lt; AVERAGE(StockData[Spread]) * 0.8, "Low", "Medium"))</f>
        <v>Low</v>
      </c>
      <c r="M3768" s="13">
        <f>(StockData[[#This Row],[close]] - StockData[[#This Row],[open]] )/ StockData[[#This Row],[open]]</f>
        <v>-0.19450000000000003</v>
      </c>
      <c r="N3768" s="27">
        <f>IF(StockData[[#This Row],[change%]] &gt; 0.02, 0.9, IF(StockData[[#This Row],[change%]] &lt; -0.02, -0.9, 0))</f>
        <v>-0.9</v>
      </c>
      <c r="O3768" s="27" t="str">
        <f>IF(StockData[[#This Row],[sentiment score]] &gt; 0.5, "Positive", IF(StockData[[#This Row],[sentiment score]] &lt; -0.5, "Negative", "Neutral"))</f>
        <v>Negative</v>
      </c>
    </row>
    <row r="3769" spans="1:15" x14ac:dyDescent="0.3">
      <c r="A3769" s="1">
        <v>40361</v>
      </c>
      <c r="B3769" s="2">
        <v>23</v>
      </c>
      <c r="C3769" s="2">
        <v>23.1</v>
      </c>
      <c r="D3769" s="2">
        <v>18.71</v>
      </c>
      <c r="E3769" s="2">
        <v>19.2</v>
      </c>
      <c r="F3769" s="2">
        <v>5139800</v>
      </c>
      <c r="G3769" s="27" t="str">
        <f>TEXT(StockData[[#This Row],[Date]],"dddd")</f>
        <v>Friday</v>
      </c>
      <c r="H3769" s="27" t="str">
        <f>TEXT(StockData[[#This Row],[Date]],"mmm yyyy")</f>
        <v>Jul 2010</v>
      </c>
      <c r="I3769" s="2">
        <f>StockData[[#This Row],[high]] - StockData[[#This Row],[low]]</f>
        <v>4.3900000000000006</v>
      </c>
      <c r="J3769" s="27" t="str">
        <f>IF(StockData[[#This Row],[high]]=_xlfn.MAXIFS(StockData[high],StockData[Date],"&lt;="&amp;StockData[[#This Row],[Date]]),"New High","Repeat")</f>
        <v>Repeat</v>
      </c>
      <c r="K3769" s="27" t="str">
        <f>IF(StockData[[#This Row],[Spread]]&lt;5,"Low",IF(StockData[[#This Row],[Spread]]&lt;=15,"Medium","High"))</f>
        <v>Low</v>
      </c>
      <c r="L3769" s="27" t="str">
        <f>IF(StockData[[#This Row],[Spread]] &gt; AVERAGE(StockData[Spread]) * 1.2, "High", IF(StockData[[#This Row],[Spread]] &lt; AVERAGE(StockData[Spread]) * 0.8, "Low", "Medium"))</f>
        <v>Low</v>
      </c>
      <c r="M3769" s="13">
        <f>(StockData[[#This Row],[close]] - StockData[[#This Row],[open]] )/ StockData[[#This Row],[open]]</f>
        <v>-0.16521739130434784</v>
      </c>
      <c r="N3769" s="27">
        <f>IF(StockData[[#This Row],[change%]] &gt; 0.02, 0.9, IF(StockData[[#This Row],[change%]] &lt; -0.02, -0.9, 0))</f>
        <v>-0.9</v>
      </c>
      <c r="O3769" s="27" t="str">
        <f>IF(StockData[[#This Row],[sentiment score]] &gt; 0.5, "Positive", IF(StockData[[#This Row],[sentiment score]] &lt; -0.5, "Negative", "Neutral"))</f>
        <v>Negative</v>
      </c>
    </row>
    <row r="3770" spans="1:15" x14ac:dyDescent="0.3">
      <c r="A3770" s="1">
        <v>40360</v>
      </c>
      <c r="B3770" s="2">
        <v>25</v>
      </c>
      <c r="C3770" s="2">
        <v>25.92</v>
      </c>
      <c r="D3770" s="2">
        <v>20.27</v>
      </c>
      <c r="E3770" s="2">
        <v>21.96</v>
      </c>
      <c r="F3770" s="2">
        <v>8218800</v>
      </c>
      <c r="G3770" s="27" t="str">
        <f>TEXT(StockData[[#This Row],[Date]],"dddd")</f>
        <v>Thursday</v>
      </c>
      <c r="H3770" s="27" t="str">
        <f>TEXT(StockData[[#This Row],[Date]],"mmm yyyy")</f>
        <v>Jul 2010</v>
      </c>
      <c r="I3770" s="2">
        <f>StockData[[#This Row],[high]] - StockData[[#This Row],[low]]</f>
        <v>5.6500000000000021</v>
      </c>
      <c r="J3770" s="27" t="str">
        <f>IF(StockData[[#This Row],[high]]=_xlfn.MAXIFS(StockData[high],StockData[Date],"&lt;="&amp;StockData[[#This Row],[Date]]),"New High","Repeat")</f>
        <v>Repeat</v>
      </c>
      <c r="K3770" s="27" t="str">
        <f>IF(StockData[[#This Row],[Spread]]&lt;5,"Low",IF(StockData[[#This Row],[Spread]]&lt;=15,"Medium","High"))</f>
        <v>Medium</v>
      </c>
      <c r="L3770" s="27" t="str">
        <f>IF(StockData[[#This Row],[Spread]] &gt; AVERAGE(StockData[Spread]) * 1.2, "High", IF(StockData[[#This Row],[Spread]] &lt; AVERAGE(StockData[Spread]) * 0.8, "Low", "Medium"))</f>
        <v>Low</v>
      </c>
      <c r="M3770" s="13">
        <f>(StockData[[#This Row],[close]] - StockData[[#This Row],[open]] )/ StockData[[#This Row],[open]]</f>
        <v>-0.12159999999999997</v>
      </c>
      <c r="N3770" s="27">
        <f>IF(StockData[[#This Row],[change%]] &gt; 0.02, 0.9, IF(StockData[[#This Row],[change%]] &lt; -0.02, -0.9, 0))</f>
        <v>-0.9</v>
      </c>
      <c r="O3770" s="27" t="str">
        <f>IF(StockData[[#This Row],[sentiment score]] &gt; 0.5, "Positive", IF(StockData[[#This Row],[sentiment score]] &lt; -0.5, "Negative", "Neutral"))</f>
        <v>Negative</v>
      </c>
    </row>
    <row r="3771" spans="1:15" x14ac:dyDescent="0.3">
      <c r="A3771" s="1">
        <v>40359</v>
      </c>
      <c r="B3771" s="2">
        <v>25.79</v>
      </c>
      <c r="C3771" s="2">
        <v>30.4192</v>
      </c>
      <c r="D3771" s="2">
        <v>23.3</v>
      </c>
      <c r="E3771" s="2">
        <v>23.83</v>
      </c>
      <c r="F3771" s="2">
        <v>17187100</v>
      </c>
      <c r="G3771" s="27" t="str">
        <f>TEXT(StockData[[#This Row],[Date]],"dddd")</f>
        <v>Wednesday</v>
      </c>
      <c r="H3771" s="27" t="str">
        <f>TEXT(StockData[[#This Row],[Date]],"mmm yyyy")</f>
        <v>Jun 2010</v>
      </c>
      <c r="I3771" s="2">
        <f>StockData[[#This Row],[high]] - StockData[[#This Row],[low]]</f>
        <v>7.1191999999999993</v>
      </c>
      <c r="J3771" s="27" t="str">
        <f>IF(StockData[[#This Row],[high]]=_xlfn.MAXIFS(StockData[high],StockData[Date],"&lt;="&amp;StockData[[#This Row],[Date]]),"New High","Repeat")</f>
        <v>New High</v>
      </c>
      <c r="K3771" s="27" t="str">
        <f>IF(StockData[[#This Row],[Spread]]&lt;5,"Low",IF(StockData[[#This Row],[Spread]]&lt;=15,"Medium","High"))</f>
        <v>Medium</v>
      </c>
      <c r="L3771" s="27" t="str">
        <f>IF(StockData[[#This Row],[Spread]] &gt; AVERAGE(StockData[Spread]) * 1.2, "High", IF(StockData[[#This Row],[Spread]] &lt; AVERAGE(StockData[Spread]) * 0.8, "Low", "Medium"))</f>
        <v>Low</v>
      </c>
      <c r="M3771" s="13">
        <f>(StockData[[#This Row],[close]] - StockData[[#This Row],[open]] )/ StockData[[#This Row],[open]]</f>
        <v>-7.5998449011244709E-2</v>
      </c>
      <c r="N3771" s="27">
        <f>IF(StockData[[#This Row],[change%]] &gt; 0.02, 0.9, IF(StockData[[#This Row],[change%]] &lt; -0.02, -0.9, 0))</f>
        <v>-0.9</v>
      </c>
      <c r="O3771" s="27" t="str">
        <f>IF(StockData[[#This Row],[sentiment score]] &gt; 0.5, "Positive", IF(StockData[[#This Row],[sentiment score]] &lt; -0.5, "Negative", "Neutral"))</f>
        <v>Negative</v>
      </c>
    </row>
    <row r="3772" spans="1:15" x14ac:dyDescent="0.3">
      <c r="A3772" s="1">
        <v>40358</v>
      </c>
      <c r="B3772" s="2">
        <v>19</v>
      </c>
      <c r="C3772" s="2">
        <v>25</v>
      </c>
      <c r="D3772" s="2">
        <v>17.54</v>
      </c>
      <c r="E3772" s="2">
        <v>23.89</v>
      </c>
      <c r="F3772" s="2">
        <v>18766300</v>
      </c>
      <c r="G3772" s="27" t="str">
        <f>TEXT(StockData[[#This Row],[Date]],"dddd")</f>
        <v>Tuesday</v>
      </c>
      <c r="H3772" s="27" t="str">
        <f>TEXT(StockData[[#This Row],[Date]],"mmm yyyy")</f>
        <v>Jun 2010</v>
      </c>
      <c r="I3772" s="2">
        <f>StockData[[#This Row],[high]] - StockData[[#This Row],[low]]</f>
        <v>7.4600000000000009</v>
      </c>
      <c r="J3772" s="27" t="str">
        <f>IF(StockData[[#This Row],[high]]=_xlfn.MAXIFS(StockData[high],StockData[Date],"&lt;="&amp;StockData[[#This Row],[Date]]),"New High","Repeat")</f>
        <v>New High</v>
      </c>
      <c r="K3772" s="27" t="str">
        <f>IF(StockData[[#This Row],[Spread]]&lt;5,"Low",IF(StockData[[#This Row],[Spread]]&lt;=15,"Medium","High"))</f>
        <v>Medium</v>
      </c>
      <c r="L3772" s="27" t="str">
        <f>IF(StockData[[#This Row],[Spread]] &gt; AVERAGE(StockData[Spread]) * 1.2, "High", IF(StockData[[#This Row],[Spread]] &lt; AVERAGE(StockData[Spread]) * 0.8, "Low", "Medium"))</f>
        <v>Low</v>
      </c>
      <c r="M3772" s="13">
        <f>(StockData[[#This Row],[close]] - StockData[[#This Row],[open]] )/ StockData[[#This Row],[open]]</f>
        <v>0.25736842105263164</v>
      </c>
      <c r="N3772" s="27">
        <f>IF(StockData[[#This Row],[change%]] &gt; 0.02, 0.9, IF(StockData[[#This Row],[change%]] &lt; -0.02, -0.9, 0))</f>
        <v>0.9</v>
      </c>
      <c r="O3772" s="27" t="str">
        <f>IF(StockData[[#This Row],[sentiment score]] &gt; 0.5, "Positive", IF(StockData[[#This Row],[sentiment score]] &lt; -0.5, "Negative", "Neutral"))</f>
        <v>Positive</v>
      </c>
    </row>
  </sheetData>
  <phoneticPr fontId="2"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3B67F0-EEC4-4049-8E8B-69BE1AED000A}">
  <dimension ref="A1:O31"/>
  <sheetViews>
    <sheetView showGridLines="0" zoomScale="88" zoomScaleNormal="88" workbookViewId="0">
      <selection sqref="A1:Y25"/>
    </sheetView>
  </sheetViews>
  <sheetFormatPr defaultRowHeight="14.4" x14ac:dyDescent="0.3"/>
  <cols>
    <col min="1" max="1" width="13.21875" style="1" bestFit="1" customWidth="1"/>
    <col min="2" max="5" width="6.5546875" bestFit="1" customWidth="1"/>
    <col min="6" max="6" width="12.5546875" bestFit="1" customWidth="1"/>
    <col min="7" max="7" width="10.44140625" bestFit="1" customWidth="1"/>
    <col min="8" max="8" width="8.77734375" bestFit="1" customWidth="1"/>
    <col min="9" max="9" width="8" bestFit="1" customWidth="1"/>
    <col min="10" max="10" width="9.5546875" bestFit="1" customWidth="1"/>
    <col min="11" max="11" width="10.6640625" bestFit="1" customWidth="1"/>
    <col min="12" max="12" width="10" bestFit="1" customWidth="1"/>
    <col min="13" max="13" width="8.21875" style="13" bestFit="1" customWidth="1"/>
    <col min="14" max="14" width="14.109375" bestFit="1" customWidth="1"/>
    <col min="15" max="15" width="13.21875" bestFit="1" customWidth="1"/>
  </cols>
  <sheetData>
    <row r="1" spans="1:15" x14ac:dyDescent="0.3">
      <c r="A1" s="21" t="s">
        <v>0</v>
      </c>
      <c r="B1" s="22" t="s">
        <v>26</v>
      </c>
      <c r="C1" s="22" t="s">
        <v>2</v>
      </c>
      <c r="D1" s="22" t="s">
        <v>3</v>
      </c>
      <c r="E1" s="22" t="s">
        <v>4</v>
      </c>
      <c r="F1" s="22" t="s">
        <v>5</v>
      </c>
      <c r="G1" s="22" t="s">
        <v>27</v>
      </c>
      <c r="H1" s="22" t="s">
        <v>11</v>
      </c>
      <c r="I1" s="22" t="s">
        <v>12</v>
      </c>
      <c r="J1" s="22" t="s">
        <v>13</v>
      </c>
      <c r="K1" s="22" t="s">
        <v>53</v>
      </c>
      <c r="L1" s="22" t="s">
        <v>55</v>
      </c>
      <c r="M1" s="23" t="s">
        <v>58</v>
      </c>
      <c r="N1" s="22" t="s">
        <v>59</v>
      </c>
      <c r="O1" s="22" t="s">
        <v>60</v>
      </c>
    </row>
    <row r="2" spans="1:15" x14ac:dyDescent="0.3">
      <c r="A2" s="24" cm="1">
        <f t="array" aca="1" ref="A2:O22" ca="1">_xlfn._xlws.FILTER(StockData[], StockData[Date] &gt;= TODAY()-30)</f>
        <v>45833</v>
      </c>
      <c r="B2" s="19">
        <f ca="1"/>
        <v>342.7</v>
      </c>
      <c r="C2" s="19">
        <f ca="1"/>
        <v>343</v>
      </c>
      <c r="D2" s="19">
        <f ca="1"/>
        <v>320.39999999999998</v>
      </c>
      <c r="E2" s="19">
        <f ca="1"/>
        <v>327.55</v>
      </c>
      <c r="F2" s="19">
        <f ca="1"/>
        <v>119845050</v>
      </c>
      <c r="G2" s="20" t="str">
        <f ca="1"/>
        <v>Wednesday</v>
      </c>
      <c r="H2" s="20" t="str">
        <f ca="1"/>
        <v>Jun 2025</v>
      </c>
      <c r="I2" s="20">
        <f ca="1"/>
        <v>22.600000000000023</v>
      </c>
      <c r="J2" s="20" t="str">
        <f ca="1"/>
        <v>Repeat</v>
      </c>
      <c r="K2" s="20" t="str">
        <f ca="1"/>
        <v>High</v>
      </c>
      <c r="L2" s="20" t="str">
        <f ca="1"/>
        <v>High</v>
      </c>
      <c r="M2" s="25">
        <f ca="1"/>
        <v>-4.420776189086658E-2</v>
      </c>
      <c r="N2" s="20">
        <f ca="1"/>
        <v>-0.9</v>
      </c>
      <c r="O2" s="20" t="str">
        <f ca="1"/>
        <v>Negative</v>
      </c>
    </row>
    <row r="3" spans="1:15" x14ac:dyDescent="0.3">
      <c r="A3" s="24">
        <f ca="1"/>
        <v>45832</v>
      </c>
      <c r="B3" s="19">
        <f ca="1"/>
        <v>356.17</v>
      </c>
      <c r="C3" s="19">
        <f ca="1"/>
        <v>356.26</v>
      </c>
      <c r="D3" s="19">
        <f ca="1"/>
        <v>340.44</v>
      </c>
      <c r="E3" s="19">
        <f ca="1"/>
        <v>340.47</v>
      </c>
      <c r="F3" s="19">
        <f ca="1"/>
        <v>114736245</v>
      </c>
      <c r="G3" s="20" t="str">
        <f ca="1"/>
        <v>Tuesday</v>
      </c>
      <c r="H3" s="20" t="str">
        <f ca="1"/>
        <v>Jun 2025</v>
      </c>
      <c r="I3" s="20">
        <f ca="1"/>
        <v>15.819999999999993</v>
      </c>
      <c r="J3" s="20" t="str">
        <f ca="1"/>
        <v>Repeat</v>
      </c>
      <c r="K3" s="20" t="str">
        <f ca="1"/>
        <v>High</v>
      </c>
      <c r="L3" s="20" t="str">
        <f ca="1"/>
        <v>Medium</v>
      </c>
      <c r="M3" s="25">
        <f ca="1"/>
        <v>-4.4080074121908043E-2</v>
      </c>
      <c r="N3" s="20">
        <f ca="1"/>
        <v>-0.9</v>
      </c>
      <c r="O3" s="20" t="str">
        <f ca="1"/>
        <v>Negative</v>
      </c>
    </row>
    <row r="4" spans="1:15" x14ac:dyDescent="0.3">
      <c r="A4" s="24">
        <f ca="1"/>
        <v>45831</v>
      </c>
      <c r="B4" s="19">
        <f ca="1"/>
        <v>327.54000000000002</v>
      </c>
      <c r="C4" s="19">
        <f ca="1"/>
        <v>357.54</v>
      </c>
      <c r="D4" s="19">
        <f ca="1"/>
        <v>327.48</v>
      </c>
      <c r="E4" s="19">
        <f ca="1"/>
        <v>348.68</v>
      </c>
      <c r="F4" s="19">
        <f ca="1"/>
        <v>190716815</v>
      </c>
      <c r="G4" s="20" t="str">
        <f ca="1"/>
        <v>Monday</v>
      </c>
      <c r="H4" s="20" t="str">
        <f ca="1"/>
        <v>Jun 2025</v>
      </c>
      <c r="I4" s="20">
        <f ca="1"/>
        <v>30.060000000000002</v>
      </c>
      <c r="J4" s="20" t="str">
        <f ca="1"/>
        <v>Repeat</v>
      </c>
      <c r="K4" s="20" t="str">
        <f ca="1"/>
        <v>High</v>
      </c>
      <c r="L4" s="20" t="str">
        <f ca="1"/>
        <v>High</v>
      </c>
      <c r="M4" s="25">
        <f ca="1"/>
        <v>6.4541735360566607E-2</v>
      </c>
      <c r="N4" s="20">
        <f ca="1"/>
        <v>0.9</v>
      </c>
      <c r="O4" s="20" t="str">
        <f ca="1"/>
        <v>Positive</v>
      </c>
    </row>
    <row r="5" spans="1:15" x14ac:dyDescent="0.3">
      <c r="A5" s="24">
        <f ca="1"/>
        <v>45828</v>
      </c>
      <c r="B5" s="19">
        <f ca="1"/>
        <v>327.95</v>
      </c>
      <c r="C5" s="19">
        <f ca="1"/>
        <v>332.36</v>
      </c>
      <c r="D5" s="19">
        <f ca="1"/>
        <v>317.77999999999997</v>
      </c>
      <c r="E5" s="19">
        <f ca="1"/>
        <v>322.16000000000003</v>
      </c>
      <c r="F5" s="19">
        <f ca="1"/>
        <v>108688008</v>
      </c>
      <c r="G5" s="20" t="str">
        <f ca="1"/>
        <v>Friday</v>
      </c>
      <c r="H5" s="20" t="str">
        <f ca="1"/>
        <v>Jun 2025</v>
      </c>
      <c r="I5" s="20">
        <f ca="1"/>
        <v>14.580000000000041</v>
      </c>
      <c r="J5" s="20" t="str">
        <f ca="1"/>
        <v>Repeat</v>
      </c>
      <c r="K5" s="20" t="str">
        <f ca="1"/>
        <v>Medium</v>
      </c>
      <c r="L5" s="20" t="str">
        <f ca="1"/>
        <v>Medium</v>
      </c>
      <c r="M5" s="25">
        <f ca="1"/>
        <v>-1.765513035523697E-2</v>
      </c>
      <c r="N5" s="20">
        <f ca="1"/>
        <v>0</v>
      </c>
      <c r="O5" s="20" t="str">
        <f ca="1"/>
        <v>Neutral</v>
      </c>
    </row>
    <row r="6" spans="1:15" x14ac:dyDescent="0.3">
      <c r="A6" s="24">
        <f ca="1"/>
        <v>45826</v>
      </c>
      <c r="B6" s="19">
        <f ca="1"/>
        <v>317.31</v>
      </c>
      <c r="C6" s="19">
        <f ca="1"/>
        <v>329.32</v>
      </c>
      <c r="D6" s="19">
        <f ca="1"/>
        <v>315.45</v>
      </c>
      <c r="E6" s="19">
        <f ca="1"/>
        <v>322.05</v>
      </c>
      <c r="F6" s="19">
        <f ca="1"/>
        <v>95137686</v>
      </c>
      <c r="G6" s="20" t="str">
        <f ca="1"/>
        <v>Wednesday</v>
      </c>
      <c r="H6" s="20" t="str">
        <f ca="1"/>
        <v>Jun 2025</v>
      </c>
      <c r="I6" s="20">
        <f ca="1"/>
        <v>13.870000000000005</v>
      </c>
      <c r="J6" s="20" t="str">
        <f ca="1"/>
        <v>Repeat</v>
      </c>
      <c r="K6" s="20" t="str">
        <f ca="1"/>
        <v>Medium</v>
      </c>
      <c r="L6" s="20" t="str">
        <f ca="1"/>
        <v>Medium</v>
      </c>
      <c r="M6" s="25">
        <f ca="1"/>
        <v>1.4938073177649646E-2</v>
      </c>
      <c r="N6" s="20">
        <f ca="1"/>
        <v>0</v>
      </c>
      <c r="O6" s="20" t="str">
        <f ca="1"/>
        <v>Neutral</v>
      </c>
    </row>
    <row r="7" spans="1:15" x14ac:dyDescent="0.3">
      <c r="A7" s="24">
        <f ca="1"/>
        <v>45825</v>
      </c>
      <c r="B7" s="19">
        <f ca="1"/>
        <v>326.08999999999997</v>
      </c>
      <c r="C7" s="19">
        <f ca="1"/>
        <v>327.26</v>
      </c>
      <c r="D7" s="19">
        <f ca="1"/>
        <v>314.74</v>
      </c>
      <c r="E7" s="19">
        <f ca="1"/>
        <v>316.35000000000002</v>
      </c>
      <c r="F7" s="19">
        <f ca="1"/>
        <v>88282669</v>
      </c>
      <c r="G7" s="20" t="str">
        <f ca="1"/>
        <v>Tuesday</v>
      </c>
      <c r="H7" s="20" t="str">
        <f ca="1"/>
        <v>Jun 2025</v>
      </c>
      <c r="I7" s="20">
        <f ca="1"/>
        <v>12.519999999999982</v>
      </c>
      <c r="J7" s="20" t="str">
        <f ca="1"/>
        <v>Repeat</v>
      </c>
      <c r="K7" s="20" t="str">
        <f ca="1"/>
        <v>Medium</v>
      </c>
      <c r="L7" s="20" t="str">
        <f ca="1"/>
        <v>Medium</v>
      </c>
      <c r="M7" s="25">
        <f ca="1"/>
        <v>-2.986905455549067E-2</v>
      </c>
      <c r="N7" s="20">
        <f ca="1"/>
        <v>-0.9</v>
      </c>
      <c r="O7" s="20" t="str">
        <f ca="1"/>
        <v>Negative</v>
      </c>
    </row>
    <row r="8" spans="1:15" x14ac:dyDescent="0.3">
      <c r="A8" s="24">
        <f ca="1"/>
        <v>45824</v>
      </c>
      <c r="B8" s="19">
        <f ca="1"/>
        <v>331.29</v>
      </c>
      <c r="C8" s="19">
        <f ca="1"/>
        <v>332.05</v>
      </c>
      <c r="D8" s="19">
        <f ca="1"/>
        <v>326.41000000000003</v>
      </c>
      <c r="E8" s="19">
        <f ca="1"/>
        <v>329.13</v>
      </c>
      <c r="F8" s="19">
        <f ca="1"/>
        <v>83925858</v>
      </c>
      <c r="G8" s="20" t="str">
        <f ca="1"/>
        <v>Monday</v>
      </c>
      <c r="H8" s="20" t="str">
        <f ca="1"/>
        <v>Jun 2025</v>
      </c>
      <c r="I8" s="20">
        <f ca="1"/>
        <v>5.6399999999999864</v>
      </c>
      <c r="J8" s="20" t="str">
        <f ca="1"/>
        <v>Repeat</v>
      </c>
      <c r="K8" s="20" t="str">
        <f ca="1"/>
        <v>Medium</v>
      </c>
      <c r="L8" s="20" t="str">
        <f ca="1"/>
        <v>Low</v>
      </c>
      <c r="M8" s="25">
        <f ca="1"/>
        <v>-6.5199674001630743E-3</v>
      </c>
      <c r="N8" s="20">
        <f ca="1"/>
        <v>0</v>
      </c>
      <c r="O8" s="20" t="str">
        <f ca="1"/>
        <v>Neutral</v>
      </c>
    </row>
    <row r="9" spans="1:15" x14ac:dyDescent="0.3">
      <c r="A9" s="24">
        <f ca="1"/>
        <v>45821</v>
      </c>
      <c r="B9" s="19">
        <f ca="1"/>
        <v>313.97000000000003</v>
      </c>
      <c r="C9" s="19">
        <f ca="1"/>
        <v>332.99</v>
      </c>
      <c r="D9" s="19">
        <f ca="1"/>
        <v>313.3</v>
      </c>
      <c r="E9" s="19">
        <f ca="1"/>
        <v>325.31</v>
      </c>
      <c r="F9" s="19">
        <f ca="1"/>
        <v>128964279</v>
      </c>
      <c r="G9" s="20" t="str">
        <f ca="1"/>
        <v>Friday</v>
      </c>
      <c r="H9" s="20" t="str">
        <f ca="1"/>
        <v>Jun 2025</v>
      </c>
      <c r="I9" s="20">
        <f ca="1"/>
        <v>19.689999999999998</v>
      </c>
      <c r="J9" s="20" t="str">
        <f ca="1"/>
        <v>Repeat</v>
      </c>
      <c r="K9" s="20" t="str">
        <f ca="1"/>
        <v>High</v>
      </c>
      <c r="L9" s="20" t="str">
        <f ca="1"/>
        <v>High</v>
      </c>
      <c r="M9" s="25">
        <f ca="1"/>
        <v>3.6118100455457443E-2</v>
      </c>
      <c r="N9" s="20">
        <f ca="1"/>
        <v>0.9</v>
      </c>
      <c r="O9" s="20" t="str">
        <f ca="1"/>
        <v>Positive</v>
      </c>
    </row>
    <row r="10" spans="1:15" x14ac:dyDescent="0.3">
      <c r="A10" s="24">
        <f ca="1"/>
        <v>45820</v>
      </c>
      <c r="B10" s="19">
        <f ca="1"/>
        <v>323.07499999999999</v>
      </c>
      <c r="C10" s="19">
        <f ca="1"/>
        <v>332.56</v>
      </c>
      <c r="D10" s="19">
        <f ca="1"/>
        <v>316.86</v>
      </c>
      <c r="E10" s="19">
        <f ca="1"/>
        <v>319.11</v>
      </c>
      <c r="F10" s="19">
        <f ca="1"/>
        <v>105127536</v>
      </c>
      <c r="G10" s="20" t="str">
        <f ca="1"/>
        <v>Thursday</v>
      </c>
      <c r="H10" s="20" t="str">
        <f ca="1"/>
        <v>Jun 2025</v>
      </c>
      <c r="I10" s="20">
        <f ca="1"/>
        <v>15.699999999999989</v>
      </c>
      <c r="J10" s="20" t="str">
        <f ca="1"/>
        <v>Repeat</v>
      </c>
      <c r="K10" s="20" t="str">
        <f ca="1"/>
        <v>High</v>
      </c>
      <c r="L10" s="20" t="str">
        <f ca="1"/>
        <v>Medium</v>
      </c>
      <c r="M10" s="25">
        <f ca="1"/>
        <v>-1.2272692099357657E-2</v>
      </c>
      <c r="N10" s="20">
        <f ca="1"/>
        <v>0</v>
      </c>
      <c r="O10" s="20" t="str">
        <f ca="1"/>
        <v>Neutral</v>
      </c>
    </row>
    <row r="11" spans="1:15" x14ac:dyDescent="0.3">
      <c r="A11" s="24">
        <f ca="1"/>
        <v>45819</v>
      </c>
      <c r="B11" s="19">
        <f ca="1"/>
        <v>334.39499999999998</v>
      </c>
      <c r="C11" s="19">
        <f ca="1"/>
        <v>335.5</v>
      </c>
      <c r="D11" s="19">
        <f ca="1"/>
        <v>322.5</v>
      </c>
      <c r="E11" s="19">
        <f ca="1"/>
        <v>326.43</v>
      </c>
      <c r="F11" s="19">
        <f ca="1"/>
        <v>122611360</v>
      </c>
      <c r="G11" s="20" t="str">
        <f ca="1"/>
        <v>Wednesday</v>
      </c>
      <c r="H11" s="20" t="str">
        <f ca="1"/>
        <v>Jun 2025</v>
      </c>
      <c r="I11" s="20">
        <f ca="1"/>
        <v>13</v>
      </c>
      <c r="J11" s="20" t="str">
        <f ca="1"/>
        <v>Repeat</v>
      </c>
      <c r="K11" s="20" t="str">
        <f ca="1"/>
        <v>Medium</v>
      </c>
      <c r="L11" s="20" t="str">
        <f ca="1"/>
        <v>Medium</v>
      </c>
      <c r="M11" s="25">
        <f ca="1"/>
        <v>-2.3819136051675339E-2</v>
      </c>
      <c r="N11" s="20">
        <f ca="1"/>
        <v>-0.9</v>
      </c>
      <c r="O11" s="20" t="str">
        <f ca="1"/>
        <v>Negative</v>
      </c>
    </row>
    <row r="12" spans="1:15" x14ac:dyDescent="0.3">
      <c r="A12" s="24">
        <f ca="1"/>
        <v>45818</v>
      </c>
      <c r="B12" s="19">
        <f ca="1"/>
        <v>314.94</v>
      </c>
      <c r="C12" s="19">
        <f ca="1"/>
        <v>327.83</v>
      </c>
      <c r="D12" s="19">
        <f ca="1"/>
        <v>310.66699999999997</v>
      </c>
      <c r="E12" s="19">
        <f ca="1"/>
        <v>326.08999999999997</v>
      </c>
      <c r="F12" s="19">
        <f ca="1"/>
        <v>151256520</v>
      </c>
      <c r="G12" s="20" t="str">
        <f ca="1"/>
        <v>Tuesday</v>
      </c>
      <c r="H12" s="20" t="str">
        <f ca="1"/>
        <v>Jun 2025</v>
      </c>
      <c r="I12" s="20">
        <f ca="1"/>
        <v>17.163000000000011</v>
      </c>
      <c r="J12" s="20" t="str">
        <f ca="1"/>
        <v>Repeat</v>
      </c>
      <c r="K12" s="20" t="str">
        <f ca="1"/>
        <v>High</v>
      </c>
      <c r="L12" s="20" t="str">
        <f ca="1"/>
        <v>High</v>
      </c>
      <c r="M12" s="25">
        <f ca="1"/>
        <v>3.5403568933765089E-2</v>
      </c>
      <c r="N12" s="20">
        <f ca="1"/>
        <v>0.9</v>
      </c>
      <c r="O12" s="20" t="str">
        <f ca="1"/>
        <v>Positive</v>
      </c>
    </row>
    <row r="13" spans="1:15" x14ac:dyDescent="0.3">
      <c r="A13" s="24">
        <f ca="1"/>
        <v>45817</v>
      </c>
      <c r="B13" s="19">
        <f ca="1"/>
        <v>285.95499999999998</v>
      </c>
      <c r="C13" s="19">
        <f ca="1"/>
        <v>309.83</v>
      </c>
      <c r="D13" s="19">
        <f ca="1"/>
        <v>281.85000000000002</v>
      </c>
      <c r="E13" s="19">
        <f ca="1"/>
        <v>308.58</v>
      </c>
      <c r="F13" s="19">
        <f ca="1"/>
        <v>140908876</v>
      </c>
      <c r="G13" s="20" t="str">
        <f ca="1"/>
        <v>Monday</v>
      </c>
      <c r="H13" s="20" t="str">
        <f ca="1"/>
        <v>Jun 2025</v>
      </c>
      <c r="I13" s="20">
        <f ca="1"/>
        <v>27.979999999999961</v>
      </c>
      <c r="J13" s="20" t="str">
        <f ca="1"/>
        <v>Repeat</v>
      </c>
      <c r="K13" s="20" t="str">
        <f ca="1"/>
        <v>High</v>
      </c>
      <c r="L13" s="20" t="str">
        <f ca="1"/>
        <v>High</v>
      </c>
      <c r="M13" s="25">
        <f ca="1"/>
        <v>7.9120840691717237E-2</v>
      </c>
      <c r="N13" s="20">
        <f ca="1"/>
        <v>0.9</v>
      </c>
      <c r="O13" s="20" t="str">
        <f ca="1"/>
        <v>Positive</v>
      </c>
    </row>
    <row r="14" spans="1:15" x14ac:dyDescent="0.3">
      <c r="A14" s="24">
        <f ca="1"/>
        <v>45814</v>
      </c>
      <c r="B14" s="19">
        <f ca="1"/>
        <v>298.83</v>
      </c>
      <c r="C14" s="19">
        <f ca="1"/>
        <v>305.5</v>
      </c>
      <c r="D14" s="19">
        <f ca="1"/>
        <v>291.14</v>
      </c>
      <c r="E14" s="19">
        <f ca="1"/>
        <v>295.14</v>
      </c>
      <c r="F14" s="19">
        <f ca="1"/>
        <v>164747685</v>
      </c>
      <c r="G14" s="20" t="str">
        <f ca="1"/>
        <v>Friday</v>
      </c>
      <c r="H14" s="20" t="str">
        <f ca="1"/>
        <v>Jun 2025</v>
      </c>
      <c r="I14" s="20">
        <f ca="1"/>
        <v>14.360000000000014</v>
      </c>
      <c r="J14" s="20" t="str">
        <f ca="1"/>
        <v>Repeat</v>
      </c>
      <c r="K14" s="20" t="str">
        <f ca="1"/>
        <v>Medium</v>
      </c>
      <c r="L14" s="20" t="str">
        <f ca="1"/>
        <v>Medium</v>
      </c>
      <c r="M14" s="25">
        <f ca="1"/>
        <v>-1.2348157815480366E-2</v>
      </c>
      <c r="N14" s="20">
        <f ca="1"/>
        <v>0</v>
      </c>
      <c r="O14" s="20" t="str">
        <f ca="1"/>
        <v>Neutral</v>
      </c>
    </row>
    <row r="15" spans="1:15" x14ac:dyDescent="0.3">
      <c r="A15" s="24">
        <f ca="1"/>
        <v>45813</v>
      </c>
      <c r="B15" s="19">
        <f ca="1"/>
        <v>322.49</v>
      </c>
      <c r="C15" s="19">
        <f ca="1"/>
        <v>324.54989999999998</v>
      </c>
      <c r="D15" s="19">
        <f ca="1"/>
        <v>273.20999999999998</v>
      </c>
      <c r="E15" s="19">
        <f ca="1"/>
        <v>284.7</v>
      </c>
      <c r="F15" s="19">
        <f ca="1"/>
        <v>292818655</v>
      </c>
      <c r="G15" s="20" t="str">
        <f ca="1"/>
        <v>Thursday</v>
      </c>
      <c r="H15" s="20" t="str">
        <f ca="1"/>
        <v>Jun 2025</v>
      </c>
      <c r="I15" s="20">
        <f ca="1"/>
        <v>51.3399</v>
      </c>
      <c r="J15" s="20" t="str">
        <f ca="1"/>
        <v>Repeat</v>
      </c>
      <c r="K15" s="20" t="str">
        <f ca="1"/>
        <v>High</v>
      </c>
      <c r="L15" s="20" t="str">
        <f ca="1"/>
        <v>High</v>
      </c>
      <c r="M15" s="25">
        <f ca="1"/>
        <v>-0.11718192812180228</v>
      </c>
      <c r="N15" s="20">
        <f ca="1"/>
        <v>-0.9</v>
      </c>
      <c r="O15" s="20" t="str">
        <f ca="1"/>
        <v>Negative</v>
      </c>
    </row>
    <row r="16" spans="1:15" x14ac:dyDescent="0.3">
      <c r="A16" s="24">
        <f ca="1"/>
        <v>45812</v>
      </c>
      <c r="B16" s="19">
        <f ca="1"/>
        <v>345.09500000000003</v>
      </c>
      <c r="C16" s="19">
        <f ca="1"/>
        <v>345.6</v>
      </c>
      <c r="D16" s="19">
        <f ca="1"/>
        <v>327.33080000000001</v>
      </c>
      <c r="E16" s="19">
        <f ca="1"/>
        <v>332.05</v>
      </c>
      <c r="F16" s="19">
        <f ca="1"/>
        <v>98912075</v>
      </c>
      <c r="G16" s="20" t="str">
        <f ca="1"/>
        <v>Wednesday</v>
      </c>
      <c r="H16" s="20" t="str">
        <f ca="1"/>
        <v>Jun 2025</v>
      </c>
      <c r="I16" s="20">
        <f ca="1"/>
        <v>18.269200000000012</v>
      </c>
      <c r="J16" s="20" t="str">
        <f ca="1"/>
        <v>Repeat</v>
      </c>
      <c r="K16" s="20" t="str">
        <f ca="1"/>
        <v>High</v>
      </c>
      <c r="L16" s="20" t="str">
        <f ca="1"/>
        <v>High</v>
      </c>
      <c r="M16" s="25">
        <f ca="1"/>
        <v>-3.7801185180892261E-2</v>
      </c>
      <c r="N16" s="20">
        <f ca="1"/>
        <v>-0.9</v>
      </c>
      <c r="O16" s="20" t="str">
        <f ca="1"/>
        <v>Negative</v>
      </c>
    </row>
    <row r="17" spans="1:15" x14ac:dyDescent="0.3">
      <c r="A17" s="24">
        <f ca="1"/>
        <v>45811</v>
      </c>
      <c r="B17" s="19">
        <f ca="1"/>
        <v>346.59500000000003</v>
      </c>
      <c r="C17" s="19">
        <f ca="1"/>
        <v>355.4</v>
      </c>
      <c r="D17" s="19">
        <f ca="1"/>
        <v>343.04</v>
      </c>
      <c r="E17" s="19">
        <f ca="1"/>
        <v>344.27</v>
      </c>
      <c r="F17" s="19">
        <f ca="1"/>
        <v>99324544</v>
      </c>
      <c r="G17" s="20" t="str">
        <f ca="1"/>
        <v>Tuesday</v>
      </c>
      <c r="H17" s="20" t="str">
        <f ca="1"/>
        <v>Jun 2025</v>
      </c>
      <c r="I17" s="20">
        <f ca="1"/>
        <v>12.359999999999957</v>
      </c>
      <c r="J17" s="20" t="str">
        <f ca="1"/>
        <v>Repeat</v>
      </c>
      <c r="K17" s="20" t="str">
        <f ca="1"/>
        <v>Medium</v>
      </c>
      <c r="L17" s="20" t="str">
        <f ca="1"/>
        <v>Medium</v>
      </c>
      <c r="M17" s="25">
        <f ca="1"/>
        <v>-6.7081175435307642E-3</v>
      </c>
      <c r="N17" s="20">
        <f ca="1"/>
        <v>0</v>
      </c>
      <c r="O17" s="20" t="str">
        <f ca="1"/>
        <v>Neutral</v>
      </c>
    </row>
    <row r="18" spans="1:15" x14ac:dyDescent="0.3">
      <c r="A18" s="24">
        <f ca="1"/>
        <v>45810</v>
      </c>
      <c r="B18" s="19">
        <f ca="1"/>
        <v>343.5</v>
      </c>
      <c r="C18" s="19">
        <f ca="1"/>
        <v>348.02</v>
      </c>
      <c r="D18" s="19">
        <f ca="1"/>
        <v>333.33</v>
      </c>
      <c r="E18" s="19">
        <f ca="1"/>
        <v>342.69</v>
      </c>
      <c r="F18" s="19">
        <f ca="1"/>
        <v>81873829</v>
      </c>
      <c r="G18" s="20" t="str">
        <f ca="1"/>
        <v>Monday</v>
      </c>
      <c r="H18" s="20" t="str">
        <f ca="1"/>
        <v>Jun 2025</v>
      </c>
      <c r="I18" s="20">
        <f ca="1"/>
        <v>14.689999999999998</v>
      </c>
      <c r="J18" s="20" t="str">
        <f ca="1"/>
        <v>Repeat</v>
      </c>
      <c r="K18" s="20" t="str">
        <f ca="1"/>
        <v>Medium</v>
      </c>
      <c r="L18" s="20" t="str">
        <f ca="1"/>
        <v>Medium</v>
      </c>
      <c r="M18" s="25">
        <f ca="1"/>
        <v>-2.358078602620094E-3</v>
      </c>
      <c r="N18" s="20">
        <f ca="1"/>
        <v>0</v>
      </c>
      <c r="O18" s="20" t="str">
        <f ca="1"/>
        <v>Neutral</v>
      </c>
    </row>
    <row r="19" spans="1:15" x14ac:dyDescent="0.3">
      <c r="A19" s="24">
        <f ca="1"/>
        <v>45807</v>
      </c>
      <c r="B19" s="19">
        <f ca="1"/>
        <v>355.52</v>
      </c>
      <c r="C19" s="19">
        <f ca="1"/>
        <v>363.68</v>
      </c>
      <c r="D19" s="19">
        <f ca="1"/>
        <v>345.29</v>
      </c>
      <c r="E19" s="19">
        <f ca="1"/>
        <v>346.46</v>
      </c>
      <c r="F19" s="19">
        <f ca="1"/>
        <v>123474938</v>
      </c>
      <c r="G19" s="20" t="str">
        <f ca="1"/>
        <v>Friday</v>
      </c>
      <c r="H19" s="20" t="str">
        <f ca="1"/>
        <v>May 2025</v>
      </c>
      <c r="I19" s="20">
        <f ca="1"/>
        <v>18.389999999999986</v>
      </c>
      <c r="J19" s="20" t="str">
        <f ca="1"/>
        <v>Repeat</v>
      </c>
      <c r="K19" s="20" t="str">
        <f ca="1"/>
        <v>High</v>
      </c>
      <c r="L19" s="20" t="str">
        <f ca="1"/>
        <v>High</v>
      </c>
      <c r="M19" s="25">
        <f ca="1"/>
        <v>-2.5483798379837993E-2</v>
      </c>
      <c r="N19" s="20">
        <f ca="1"/>
        <v>-0.9</v>
      </c>
      <c r="O19" s="20" t="str">
        <f ca="1"/>
        <v>Negative</v>
      </c>
    </row>
    <row r="20" spans="1:15" x14ac:dyDescent="0.3">
      <c r="A20" s="24">
        <f ca="1"/>
        <v>45806</v>
      </c>
      <c r="B20" s="19">
        <f ca="1"/>
        <v>365.29</v>
      </c>
      <c r="C20" s="19">
        <f ca="1"/>
        <v>367.71</v>
      </c>
      <c r="D20" s="19">
        <f ca="1"/>
        <v>356</v>
      </c>
      <c r="E20" s="19">
        <f ca="1"/>
        <v>358.43</v>
      </c>
      <c r="F20" s="19">
        <f ca="1"/>
        <v>88545666</v>
      </c>
      <c r="G20" s="20" t="str">
        <f ca="1"/>
        <v>Thursday</v>
      </c>
      <c r="H20" s="20" t="str">
        <f ca="1"/>
        <v>May 2025</v>
      </c>
      <c r="I20" s="20">
        <f ca="1"/>
        <v>11.70999999999998</v>
      </c>
      <c r="J20" s="20" t="str">
        <f ca="1"/>
        <v>Repeat</v>
      </c>
      <c r="K20" s="20" t="str">
        <f ca="1"/>
        <v>Medium</v>
      </c>
      <c r="L20" s="20" t="str">
        <f ca="1"/>
        <v>Medium</v>
      </c>
      <c r="M20" s="25">
        <f ca="1"/>
        <v>-1.8779599770045754E-2</v>
      </c>
      <c r="N20" s="20">
        <f ca="1"/>
        <v>0</v>
      </c>
      <c r="O20" s="20" t="str">
        <f ca="1"/>
        <v>Neutral</v>
      </c>
    </row>
    <row r="21" spans="1:15" x14ac:dyDescent="0.3">
      <c r="A21" s="24">
        <f ca="1"/>
        <v>45805</v>
      </c>
      <c r="B21" s="19">
        <f ca="1"/>
        <v>364.84</v>
      </c>
      <c r="C21" s="19">
        <f ca="1"/>
        <v>365</v>
      </c>
      <c r="D21" s="19">
        <f ca="1"/>
        <v>355.91</v>
      </c>
      <c r="E21" s="19">
        <f ca="1"/>
        <v>356.9</v>
      </c>
      <c r="F21" s="19">
        <f ca="1"/>
        <v>91404309</v>
      </c>
      <c r="G21" s="20" t="str">
        <f ca="1"/>
        <v>Wednesday</v>
      </c>
      <c r="H21" s="20" t="str">
        <f ca="1"/>
        <v>May 2025</v>
      </c>
      <c r="I21" s="20">
        <f ca="1"/>
        <v>9.089999999999975</v>
      </c>
      <c r="J21" s="20" t="str">
        <f ca="1"/>
        <v>Repeat</v>
      </c>
      <c r="K21" s="20" t="str">
        <f ca="1"/>
        <v>Medium</v>
      </c>
      <c r="L21" s="20" t="str">
        <f ca="1"/>
        <v>Low</v>
      </c>
      <c r="M21" s="25">
        <f ca="1"/>
        <v>-2.176296458721631E-2</v>
      </c>
      <c r="N21" s="20">
        <f ca="1"/>
        <v>-0.9</v>
      </c>
      <c r="O21" s="20" t="str">
        <f ca="1"/>
        <v>Negative</v>
      </c>
    </row>
    <row r="22" spans="1:15" x14ac:dyDescent="0.3">
      <c r="A22" s="24">
        <f ca="1"/>
        <v>45804</v>
      </c>
      <c r="B22" s="19">
        <f ca="1"/>
        <v>347.35</v>
      </c>
      <c r="C22" s="19">
        <f ca="1"/>
        <v>363.79</v>
      </c>
      <c r="D22" s="19">
        <f ca="1"/>
        <v>347.32</v>
      </c>
      <c r="E22" s="19">
        <f ca="1"/>
        <v>362.89</v>
      </c>
      <c r="F22" s="19">
        <f ca="1"/>
        <v>120146414</v>
      </c>
      <c r="G22" s="20" t="str">
        <f ca="1"/>
        <v>Tuesday</v>
      </c>
      <c r="H22" s="20" t="str">
        <f ca="1"/>
        <v>May 2025</v>
      </c>
      <c r="I22" s="20">
        <f ca="1"/>
        <v>16.470000000000027</v>
      </c>
      <c r="J22" s="20" t="str">
        <f ca="1"/>
        <v>Repeat</v>
      </c>
      <c r="K22" s="20" t="str">
        <f ca="1"/>
        <v>High</v>
      </c>
      <c r="L22" s="20" t="str">
        <f ca="1"/>
        <v>High</v>
      </c>
      <c r="M22" s="25">
        <f ca="1"/>
        <v>4.4738736145098497E-2</v>
      </c>
      <c r="N22" s="20">
        <f ca="1"/>
        <v>0.9</v>
      </c>
      <c r="O22" s="20" t="str">
        <f ca="1"/>
        <v>Positive</v>
      </c>
    </row>
    <row r="23" spans="1:15" x14ac:dyDescent="0.3">
      <c r="A23" s="7"/>
      <c r="B23" s="2"/>
      <c r="C23" s="2"/>
      <c r="D23" s="2"/>
      <c r="E23" s="2"/>
      <c r="F23" s="2"/>
    </row>
    <row r="27" spans="1:15" x14ac:dyDescent="0.3">
      <c r="A27" s="11"/>
      <c r="B27" s="11"/>
      <c r="D27" s="11"/>
      <c r="E27" s="11"/>
    </row>
    <row r="28" spans="1:15" x14ac:dyDescent="0.3">
      <c r="A28" s="12"/>
      <c r="B28" s="12"/>
      <c r="D28" s="12"/>
      <c r="E28" s="12"/>
    </row>
    <row r="29" spans="1:15" x14ac:dyDescent="0.3">
      <c r="A29" s="12"/>
      <c r="B29" s="12"/>
      <c r="D29" s="12"/>
      <c r="E29" s="12"/>
    </row>
    <row r="30" spans="1:15" x14ac:dyDescent="0.3">
      <c r="A30" s="12"/>
      <c r="B30" s="12"/>
    </row>
    <row r="31" spans="1:15" x14ac:dyDescent="0.3">
      <c r="A31" s="12"/>
      <c r="B31" s="12"/>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1F4F2-833B-4188-8F24-421B81E9E193}">
  <dimension ref="A1:E15"/>
  <sheetViews>
    <sheetView zoomScale="152" zoomScaleNormal="152" workbookViewId="0">
      <selection activeCell="D16" sqref="D16"/>
    </sheetView>
  </sheetViews>
  <sheetFormatPr defaultRowHeight="14.4" x14ac:dyDescent="0.3"/>
  <cols>
    <col min="1" max="1" width="12.44140625" bestFit="1" customWidth="1"/>
    <col min="2" max="2" width="23.88671875" bestFit="1" customWidth="1"/>
    <col min="3" max="3" width="12.5546875" bestFit="1" customWidth="1"/>
    <col min="4" max="4" width="12.44140625" bestFit="1" customWidth="1"/>
    <col min="5" max="5" width="21.21875" bestFit="1" customWidth="1"/>
    <col min="6" max="6" width="16.5546875" bestFit="1" customWidth="1"/>
    <col min="7" max="7" width="13.88671875" bestFit="1" customWidth="1"/>
    <col min="8" max="8" width="16.5546875" bestFit="1" customWidth="1"/>
    <col min="9" max="9" width="13.88671875" bestFit="1" customWidth="1"/>
    <col min="10" max="10" width="16.5546875" bestFit="1" customWidth="1"/>
    <col min="11" max="11" width="13.88671875" bestFit="1" customWidth="1"/>
    <col min="12" max="12" width="16.5546875" bestFit="1" customWidth="1"/>
    <col min="13" max="13" width="13.88671875" bestFit="1" customWidth="1"/>
    <col min="14" max="14" width="16.5546875" bestFit="1" customWidth="1"/>
    <col min="15" max="15" width="13.88671875" bestFit="1" customWidth="1"/>
    <col min="16" max="16" width="16.5546875" bestFit="1" customWidth="1"/>
    <col min="17" max="17" width="13.88671875" bestFit="1" customWidth="1"/>
    <col min="18" max="18" width="16.5546875" bestFit="1" customWidth="1"/>
    <col min="19" max="19" width="13.88671875" bestFit="1" customWidth="1"/>
    <col min="20" max="20" width="16.5546875" bestFit="1" customWidth="1"/>
    <col min="21" max="21" width="13.88671875" bestFit="1" customWidth="1"/>
    <col min="22" max="22" width="16.5546875" bestFit="1" customWidth="1"/>
    <col min="23" max="23" width="13.88671875" bestFit="1" customWidth="1"/>
    <col min="24" max="24" width="16.5546875" bestFit="1" customWidth="1"/>
    <col min="25" max="25" width="13.88671875" bestFit="1" customWidth="1"/>
    <col min="26" max="26" width="16.5546875" bestFit="1" customWidth="1"/>
    <col min="27" max="27" width="14.6640625" bestFit="1" customWidth="1"/>
    <col min="28" max="28" width="16.5546875" bestFit="1" customWidth="1"/>
    <col min="29" max="29" width="14.6640625" bestFit="1" customWidth="1"/>
    <col min="30" max="30" width="16.5546875" bestFit="1" customWidth="1"/>
    <col min="31" max="31" width="14.6640625" bestFit="1" customWidth="1"/>
    <col min="32" max="32" width="16.5546875" bestFit="1" customWidth="1"/>
    <col min="33" max="33" width="13.88671875" bestFit="1" customWidth="1"/>
    <col min="34" max="34" width="21.44140625" bestFit="1" customWidth="1"/>
    <col min="35" max="35" width="18.6640625" bestFit="1" customWidth="1"/>
    <col min="36" max="3720" width="10.33203125" bestFit="1" customWidth="1"/>
    <col min="3721" max="3721" width="10.77734375" bestFit="1" customWidth="1"/>
  </cols>
  <sheetData>
    <row r="1" spans="1:5" x14ac:dyDescent="0.3">
      <c r="A1" s="26" t="s">
        <v>71</v>
      </c>
      <c r="B1" s="26"/>
      <c r="D1" s="26" t="s">
        <v>72</v>
      </c>
      <c r="E1" s="26"/>
    </row>
    <row r="2" spans="1:5" x14ac:dyDescent="0.3">
      <c r="A2" s="3" t="s">
        <v>14</v>
      </c>
      <c r="B2" t="s">
        <v>61</v>
      </c>
      <c r="D2" s="3" t="s">
        <v>14</v>
      </c>
      <c r="E2" t="s">
        <v>63</v>
      </c>
    </row>
    <row r="3" spans="1:5" x14ac:dyDescent="0.3">
      <c r="A3" s="15" t="s">
        <v>32</v>
      </c>
      <c r="B3" s="29">
        <v>0</v>
      </c>
      <c r="D3" s="18" t="s">
        <v>74</v>
      </c>
      <c r="E3" s="30">
        <v>3</v>
      </c>
    </row>
    <row r="4" spans="1:5" x14ac:dyDescent="0.3">
      <c r="A4" s="15" t="s">
        <v>33</v>
      </c>
      <c r="B4" s="29">
        <v>0.45</v>
      </c>
      <c r="D4" s="18" t="s">
        <v>62</v>
      </c>
      <c r="E4" s="30">
        <v>5</v>
      </c>
    </row>
    <row r="5" spans="1:5" x14ac:dyDescent="0.3">
      <c r="A5" s="15" t="s">
        <v>34</v>
      </c>
      <c r="B5" s="29">
        <v>-0.45</v>
      </c>
      <c r="D5" s="18" t="s">
        <v>73</v>
      </c>
      <c r="E5" s="30">
        <v>3</v>
      </c>
    </row>
    <row r="6" spans="1:5" x14ac:dyDescent="0.3">
      <c r="A6" s="15" t="s">
        <v>35</v>
      </c>
      <c r="B6" s="29">
        <v>-0.51428571428571435</v>
      </c>
      <c r="D6" s="4" t="s">
        <v>15</v>
      </c>
      <c r="E6" s="27">
        <v>11</v>
      </c>
    </row>
    <row r="7" spans="1:5" x14ac:dyDescent="0.3">
      <c r="A7" s="15" t="s">
        <v>36</v>
      </c>
      <c r="B7" s="29">
        <v>-0.22500000000000001</v>
      </c>
    </row>
    <row r="8" spans="1:5" x14ac:dyDescent="0.3">
      <c r="A8" s="15" t="s">
        <v>37</v>
      </c>
      <c r="B8" s="29">
        <v>0</v>
      </c>
    </row>
    <row r="9" spans="1:5" x14ac:dyDescent="0.3">
      <c r="A9" s="15" t="s">
        <v>38</v>
      </c>
      <c r="B9" s="29">
        <v>-1.0227272727272731E-2</v>
      </c>
    </row>
    <row r="10" spans="1:5" x14ac:dyDescent="0.3">
      <c r="A10" s="15" t="s">
        <v>39</v>
      </c>
      <c r="B10" s="29">
        <v>-3.2530120481927716E-2</v>
      </c>
    </row>
    <row r="11" spans="1:5" x14ac:dyDescent="0.3">
      <c r="A11" s="15" t="s">
        <v>40</v>
      </c>
      <c r="B11" s="29">
        <v>-0.10434782608695654</v>
      </c>
    </row>
    <row r="12" spans="1:5" x14ac:dyDescent="0.3">
      <c r="A12" s="15" t="s">
        <v>41</v>
      </c>
      <c r="B12" s="29">
        <v>0</v>
      </c>
    </row>
    <row r="13" spans="1:5" x14ac:dyDescent="0.3">
      <c r="A13" s="15" t="s">
        <v>42</v>
      </c>
      <c r="B13" s="29">
        <v>0.12000000000000002</v>
      </c>
    </row>
    <row r="14" spans="1:5" x14ac:dyDescent="0.3">
      <c r="A14" s="15" t="s">
        <v>43</v>
      </c>
      <c r="B14" s="29">
        <v>-0.28125</v>
      </c>
    </row>
    <row r="15" spans="1:5" x14ac:dyDescent="0.3">
      <c r="A15" s="4" t="s">
        <v>15</v>
      </c>
      <c r="B15" s="27">
        <v>-7.1999999999999981E-2</v>
      </c>
    </row>
  </sheetData>
  <mergeCells count="2">
    <mergeCell ref="A1:B1"/>
    <mergeCell ref="D1:E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27D17A-6C3A-4A5A-8B59-E0E301EC15A8}">
  <dimension ref="A1:W38"/>
  <sheetViews>
    <sheetView topLeftCell="E1" zoomScale="114" zoomScaleNormal="100" workbookViewId="0">
      <selection activeCell="L24" sqref="L24"/>
    </sheetView>
  </sheetViews>
  <sheetFormatPr defaultRowHeight="14.4" x14ac:dyDescent="0.3"/>
  <cols>
    <col min="1" max="1" width="9.6640625" bestFit="1" customWidth="1"/>
    <col min="2" max="2" width="15" bestFit="1" customWidth="1"/>
    <col min="3" max="3" width="14.33203125" bestFit="1" customWidth="1"/>
    <col min="4" max="4" width="13.88671875" bestFit="1" customWidth="1"/>
    <col min="5" max="5" width="15" bestFit="1" customWidth="1"/>
    <col min="6" max="6" width="12.6640625" bestFit="1" customWidth="1"/>
    <col min="7" max="7" width="12.44140625" bestFit="1" customWidth="1"/>
    <col min="8" max="8" width="14.77734375" bestFit="1" customWidth="1"/>
    <col min="9" max="9" width="14.5546875" bestFit="1" customWidth="1"/>
    <col min="10" max="10" width="13.6640625" bestFit="1" customWidth="1"/>
    <col min="11" max="11" width="12.44140625" bestFit="1" customWidth="1"/>
    <col min="12" max="12" width="14.44140625" bestFit="1" customWidth="1"/>
    <col min="13" max="13" width="12.5546875" bestFit="1" customWidth="1"/>
    <col min="14" max="14" width="12.44140625" bestFit="1" customWidth="1"/>
    <col min="15" max="15" width="16" bestFit="1" customWidth="1"/>
    <col min="16" max="16" width="12.5546875" bestFit="1" customWidth="1"/>
    <col min="17" max="17" width="15" bestFit="1" customWidth="1"/>
    <col min="18" max="18" width="10.77734375" bestFit="1" customWidth="1"/>
    <col min="19" max="19" width="12.5546875" bestFit="1" customWidth="1"/>
    <col min="20" max="20" width="16.5546875" bestFit="1" customWidth="1"/>
    <col min="21" max="21" width="17.6640625" bestFit="1" customWidth="1"/>
    <col min="22" max="22" width="12.5546875" bestFit="1" customWidth="1"/>
    <col min="23" max="23" width="21.77734375" bestFit="1" customWidth="1"/>
  </cols>
  <sheetData>
    <row r="1" spans="1:15" x14ac:dyDescent="0.3">
      <c r="A1" s="26" t="s">
        <v>64</v>
      </c>
      <c r="B1" s="26"/>
      <c r="C1" s="26"/>
      <c r="D1" s="26"/>
      <c r="E1" s="26"/>
      <c r="G1" s="26" t="s">
        <v>66</v>
      </c>
      <c r="H1" s="26"/>
      <c r="I1" s="26"/>
      <c r="K1" s="26" t="s">
        <v>65</v>
      </c>
      <c r="L1" s="26"/>
      <c r="N1" s="26" t="s">
        <v>68</v>
      </c>
      <c r="O1" s="26"/>
    </row>
    <row r="2" spans="1:15" x14ac:dyDescent="0.3">
      <c r="A2" s="3" t="s">
        <v>14</v>
      </c>
      <c r="B2" t="s">
        <v>44</v>
      </c>
      <c r="C2" t="s">
        <v>45</v>
      </c>
      <c r="D2" t="s">
        <v>46</v>
      </c>
      <c r="E2" t="s">
        <v>21</v>
      </c>
      <c r="G2" s="3" t="s">
        <v>14</v>
      </c>
      <c r="H2" t="s">
        <v>25</v>
      </c>
      <c r="I2" t="s">
        <v>21</v>
      </c>
      <c r="K2" s="3" t="s">
        <v>52</v>
      </c>
      <c r="L2" t="s">
        <v>47</v>
      </c>
      <c r="N2" s="3" t="s">
        <v>14</v>
      </c>
      <c r="O2" t="s">
        <v>57</v>
      </c>
    </row>
    <row r="3" spans="1:15" x14ac:dyDescent="0.3">
      <c r="A3" s="15" t="s">
        <v>28</v>
      </c>
      <c r="B3" s="17">
        <v>23.408046153846151</v>
      </c>
      <c r="C3" s="17">
        <v>24.07711307692308</v>
      </c>
      <c r="D3" s="17">
        <v>22.646185384615396</v>
      </c>
      <c r="E3" s="17">
        <v>23.341723076923078</v>
      </c>
      <c r="G3" s="15" t="s">
        <v>32</v>
      </c>
      <c r="H3" s="16">
        <v>15354717</v>
      </c>
      <c r="I3" s="17">
        <v>241.22</v>
      </c>
      <c r="N3" s="18" t="s">
        <v>54</v>
      </c>
      <c r="O3" s="30">
        <v>17</v>
      </c>
    </row>
    <row r="4" spans="1:15" x14ac:dyDescent="0.3">
      <c r="A4" s="15" t="s">
        <v>29</v>
      </c>
      <c r="B4" s="17">
        <v>26.818948412698386</v>
      </c>
      <c r="C4" s="17">
        <v>27.380185714285702</v>
      </c>
      <c r="D4" s="17">
        <v>26.194108730158753</v>
      </c>
      <c r="E4" s="17">
        <v>26.804710317460305</v>
      </c>
      <c r="G4" s="15" t="s">
        <v>35</v>
      </c>
      <c r="H4" s="16">
        <v>19731322</v>
      </c>
      <c r="I4" s="17">
        <v>299.26</v>
      </c>
      <c r="K4" s="3" t="s">
        <v>14</v>
      </c>
      <c r="L4" t="s">
        <v>21</v>
      </c>
      <c r="N4" s="4" t="s">
        <v>15</v>
      </c>
      <c r="O4" s="27">
        <v>17</v>
      </c>
    </row>
    <row r="5" spans="1:15" x14ac:dyDescent="0.3">
      <c r="A5" s="15" t="s">
        <v>30</v>
      </c>
      <c r="B5" s="17">
        <v>31.201160000000002</v>
      </c>
      <c r="C5" s="17">
        <v>31.809094399999996</v>
      </c>
      <c r="D5" s="17">
        <v>30.54579840000001</v>
      </c>
      <c r="E5" s="17">
        <v>31.168693199999996</v>
      </c>
      <c r="G5" s="15" t="s">
        <v>38</v>
      </c>
      <c r="H5" s="16">
        <v>128450947</v>
      </c>
      <c r="I5" s="17">
        <v>507.70666666666665</v>
      </c>
      <c r="K5" s="18" t="s">
        <v>48</v>
      </c>
      <c r="L5" s="19">
        <v>641.36227091633464</v>
      </c>
    </row>
    <row r="6" spans="1:15" x14ac:dyDescent="0.3">
      <c r="A6" s="15" t="s">
        <v>31</v>
      </c>
      <c r="B6" s="17">
        <v>104.41754801587294</v>
      </c>
      <c r="C6" s="17">
        <v>106.8529511904762</v>
      </c>
      <c r="D6" s="17">
        <v>101.77995317460319</v>
      </c>
      <c r="E6" s="17">
        <v>104.4013670634921</v>
      </c>
      <c r="G6" s="15" t="s">
        <v>39</v>
      </c>
      <c r="H6" s="16">
        <v>148792720</v>
      </c>
      <c r="I6" s="17">
        <v>1123.47</v>
      </c>
      <c r="J6" s="5"/>
      <c r="K6" s="18" t="s">
        <v>49</v>
      </c>
      <c r="L6" s="19">
        <v>681.22842253521139</v>
      </c>
    </row>
    <row r="7" spans="1:15" x14ac:dyDescent="0.3">
      <c r="A7" s="15" t="s">
        <v>32</v>
      </c>
      <c r="B7" s="17">
        <v>223.41626547619049</v>
      </c>
      <c r="C7" s="17">
        <v>227.44982420634918</v>
      </c>
      <c r="D7" s="17">
        <v>219.21430476190477</v>
      </c>
      <c r="E7" s="17">
        <v>223.32905595238088</v>
      </c>
      <c r="G7" s="15" t="s">
        <v>40</v>
      </c>
      <c r="H7" s="16">
        <v>98622212</v>
      </c>
      <c r="I7" s="17">
        <v>207.47</v>
      </c>
      <c r="J7" s="9"/>
      <c r="K7" s="18" t="s">
        <v>50</v>
      </c>
      <c r="L7" s="19">
        <v>788.23785714285702</v>
      </c>
    </row>
    <row r="8" spans="1:15" x14ac:dyDescent="0.3">
      <c r="A8" s="15" t="s">
        <v>33</v>
      </c>
      <c r="B8" s="17">
        <v>229.83186507936503</v>
      </c>
      <c r="C8" s="17">
        <v>233.38168055555565</v>
      </c>
      <c r="D8" s="17">
        <v>226.27060793650796</v>
      </c>
      <c r="E8" s="17">
        <v>230.04273809523804</v>
      </c>
      <c r="G8" s="15" t="s">
        <v>42</v>
      </c>
      <c r="H8" s="16">
        <v>529089880</v>
      </c>
      <c r="I8" s="17">
        <v>326.42</v>
      </c>
      <c r="J8" s="9"/>
      <c r="K8" s="18" t="s">
        <v>51</v>
      </c>
      <c r="L8" s="19">
        <v>604.22769230769211</v>
      </c>
    </row>
    <row r="9" spans="1:15" x14ac:dyDescent="0.3">
      <c r="A9" s="15" t="s">
        <v>34</v>
      </c>
      <c r="B9" s="17">
        <v>210.05843452380955</v>
      </c>
      <c r="C9" s="17">
        <v>213.43334563492076</v>
      </c>
      <c r="D9" s="17">
        <v>206.28556666666663</v>
      </c>
      <c r="E9" s="17">
        <v>209.7672619047618</v>
      </c>
      <c r="G9" s="4" t="s">
        <v>15</v>
      </c>
      <c r="H9" s="6">
        <v>940041798</v>
      </c>
      <c r="I9" s="2">
        <v>673.00235294117647</v>
      </c>
      <c r="J9" s="9"/>
      <c r="K9" s="4" t="s">
        <v>15</v>
      </c>
      <c r="L9" s="2">
        <v>676.68260958083908</v>
      </c>
      <c r="N9" s="26" t="s">
        <v>69</v>
      </c>
      <c r="O9" s="26"/>
    </row>
    <row r="10" spans="1:15" x14ac:dyDescent="0.3">
      <c r="A10" s="15" t="s">
        <v>35</v>
      </c>
      <c r="B10" s="17">
        <v>314.29615537848611</v>
      </c>
      <c r="C10" s="17">
        <v>318.4505187250997</v>
      </c>
      <c r="D10" s="17">
        <v>309.68699043824699</v>
      </c>
      <c r="E10" s="17">
        <v>314.31567729083639</v>
      </c>
      <c r="J10" s="9"/>
      <c r="N10" s="3" t="s">
        <v>14</v>
      </c>
      <c r="O10" t="s">
        <v>56</v>
      </c>
    </row>
    <row r="11" spans="1:15" x14ac:dyDescent="0.3">
      <c r="A11" s="15" t="s">
        <v>36</v>
      </c>
      <c r="B11" s="17">
        <v>317.18344621513955</v>
      </c>
      <c r="C11" s="17">
        <v>323.69362549800803</v>
      </c>
      <c r="D11" s="17">
        <v>310.55231075697219</v>
      </c>
      <c r="E11" s="17">
        <v>317.30992031872523</v>
      </c>
      <c r="J11" s="9"/>
      <c r="N11" s="18" t="s">
        <v>32</v>
      </c>
      <c r="O11" s="19">
        <v>18.189999999999998</v>
      </c>
    </row>
    <row r="12" spans="1:15" x14ac:dyDescent="0.3">
      <c r="A12" s="15" t="s">
        <v>37</v>
      </c>
      <c r="B12" s="17">
        <v>273.02813492063495</v>
      </c>
      <c r="C12" s="17">
        <v>277.64981626984121</v>
      </c>
      <c r="D12" s="17">
        <v>268.61253571428563</v>
      </c>
      <c r="E12" s="17">
        <v>273.53019841269804</v>
      </c>
      <c r="J12" s="9"/>
      <c r="K12" s="26" t="s">
        <v>67</v>
      </c>
      <c r="L12" s="26"/>
      <c r="N12" s="18" t="s">
        <v>35</v>
      </c>
      <c r="O12" s="19">
        <v>16.060000000000002</v>
      </c>
    </row>
    <row r="13" spans="1:15" x14ac:dyDescent="0.3">
      <c r="A13" s="15" t="s">
        <v>38</v>
      </c>
      <c r="B13" s="17">
        <v>784.76909723320227</v>
      </c>
      <c r="C13" s="17">
        <v>808.53498537549376</v>
      </c>
      <c r="D13" s="17">
        <v>761.23054505928826</v>
      </c>
      <c r="E13" s="17">
        <v>786.79814229249075</v>
      </c>
      <c r="J13" s="9"/>
      <c r="K13" s="3" t="s">
        <v>14</v>
      </c>
      <c r="L13" t="s">
        <v>25</v>
      </c>
      <c r="N13" s="18" t="s">
        <v>38</v>
      </c>
      <c r="O13" s="19">
        <v>19.123699999999985</v>
      </c>
    </row>
    <row r="14" spans="1:15" x14ac:dyDescent="0.3">
      <c r="A14" s="15" t="s">
        <v>39</v>
      </c>
      <c r="B14" s="17">
        <v>779.83914722222221</v>
      </c>
      <c r="C14" s="17">
        <v>795.73176468253928</v>
      </c>
      <c r="D14" s="17">
        <v>762.70806388888911</v>
      </c>
      <c r="E14" s="17">
        <v>779.99448412698439</v>
      </c>
      <c r="J14" s="9"/>
      <c r="K14" s="18" t="s">
        <v>16</v>
      </c>
      <c r="L14" s="19">
        <v>802292185</v>
      </c>
      <c r="N14" s="18" t="s">
        <v>39</v>
      </c>
      <c r="O14" s="19">
        <v>36.390371428571406</v>
      </c>
    </row>
    <row r="15" spans="1:15" x14ac:dyDescent="0.3">
      <c r="A15" s="15" t="s">
        <v>40</v>
      </c>
      <c r="B15" s="17">
        <v>636.70666135458168</v>
      </c>
      <c r="C15" s="17">
        <v>652.78432629482097</v>
      </c>
      <c r="D15" s="17">
        <v>618.21302151394411</v>
      </c>
      <c r="E15" s="17">
        <v>634.58360557768856</v>
      </c>
      <c r="J15" s="9"/>
      <c r="K15" s="18" t="s">
        <v>17</v>
      </c>
      <c r="L15" s="19">
        <v>532396295</v>
      </c>
      <c r="N15" s="18" t="s">
        <v>40</v>
      </c>
      <c r="O15" s="19">
        <v>20.72</v>
      </c>
    </row>
    <row r="16" spans="1:15" x14ac:dyDescent="0.3">
      <c r="A16" s="15" t="s">
        <v>41</v>
      </c>
      <c r="B16" s="17">
        <v>217.07457280000006</v>
      </c>
      <c r="C16" s="17">
        <v>221.63170839999998</v>
      </c>
      <c r="D16" s="17">
        <v>212.67427359999988</v>
      </c>
      <c r="E16" s="17">
        <v>217.47523999999993</v>
      </c>
      <c r="J16" s="9"/>
      <c r="K16" s="18" t="s">
        <v>18</v>
      </c>
      <c r="L16" s="19">
        <v>614363006</v>
      </c>
      <c r="N16" s="18" t="s">
        <v>42</v>
      </c>
      <c r="O16" s="19">
        <v>22.487474999999975</v>
      </c>
    </row>
    <row r="17" spans="1:23" x14ac:dyDescent="0.3">
      <c r="A17" s="15" t="s">
        <v>42</v>
      </c>
      <c r="B17" s="17">
        <v>230.58049960317462</v>
      </c>
      <c r="C17" s="17">
        <v>235.58702777777785</v>
      </c>
      <c r="D17" s="17">
        <v>225.49298809523825</v>
      </c>
      <c r="E17" s="17">
        <v>230.6149603174604</v>
      </c>
      <c r="J17" s="9"/>
      <c r="K17" s="18" t="s">
        <v>19</v>
      </c>
      <c r="L17" s="19">
        <v>315394925</v>
      </c>
      <c r="N17" s="4" t="s">
        <v>15</v>
      </c>
      <c r="O17" s="2">
        <v>26.883741176470572</v>
      </c>
      <c r="W17" s="14"/>
    </row>
    <row r="18" spans="1:23" x14ac:dyDescent="0.3">
      <c r="A18" s="15" t="s">
        <v>43</v>
      </c>
      <c r="B18" s="17">
        <v>325.98746268656726</v>
      </c>
      <c r="C18" s="17">
        <v>334.90309850746269</v>
      </c>
      <c r="D18" s="17">
        <v>315.69589701492555</v>
      </c>
      <c r="E18" s="17">
        <v>325.09074626865674</v>
      </c>
      <c r="G18" s="26" t="s">
        <v>70</v>
      </c>
      <c r="H18" s="26"/>
      <c r="J18" s="9"/>
      <c r="K18" s="18" t="s">
        <v>20</v>
      </c>
      <c r="L18" s="19">
        <v>624646873</v>
      </c>
    </row>
    <row r="19" spans="1:23" x14ac:dyDescent="0.3">
      <c r="A19" s="4" t="s">
        <v>15</v>
      </c>
      <c r="B19" s="2">
        <v>303.16433592363558</v>
      </c>
      <c r="C19" s="2">
        <v>309.79207114815705</v>
      </c>
      <c r="D19" s="2">
        <v>296.19686921215407</v>
      </c>
      <c r="E19" s="2">
        <v>303.20868268351677</v>
      </c>
      <c r="G19" s="3" t="s">
        <v>14</v>
      </c>
      <c r="H19" t="s">
        <v>25</v>
      </c>
      <c r="J19" s="9"/>
      <c r="K19" s="4" t="s">
        <v>15</v>
      </c>
      <c r="L19" s="2">
        <v>2889093284</v>
      </c>
    </row>
    <row r="20" spans="1:23" x14ac:dyDescent="0.3">
      <c r="G20" s="18" t="s">
        <v>16</v>
      </c>
      <c r="H20" s="19">
        <v>802292185</v>
      </c>
      <c r="J20" s="9"/>
      <c r="K20" s="9"/>
    </row>
    <row r="21" spans="1:23" x14ac:dyDescent="0.3">
      <c r="G21" s="18" t="s">
        <v>17</v>
      </c>
      <c r="H21" s="19">
        <v>532396295</v>
      </c>
      <c r="J21" s="9"/>
      <c r="K21" s="9"/>
    </row>
    <row r="22" spans="1:23" x14ac:dyDescent="0.3">
      <c r="G22" s="18" t="s">
        <v>18</v>
      </c>
      <c r="H22" s="19">
        <v>614363006</v>
      </c>
      <c r="J22" s="9"/>
      <c r="K22" s="9"/>
    </row>
    <row r="23" spans="1:23" x14ac:dyDescent="0.3">
      <c r="G23" s="18" t="s">
        <v>19</v>
      </c>
      <c r="H23" s="19">
        <v>315394925</v>
      </c>
    </row>
    <row r="24" spans="1:23" x14ac:dyDescent="0.3">
      <c r="G24" s="18" t="s">
        <v>20</v>
      </c>
      <c r="H24" s="19">
        <v>624646873</v>
      </c>
    </row>
    <row r="25" spans="1:23" x14ac:dyDescent="0.3">
      <c r="G25" s="4" t="s">
        <v>15</v>
      </c>
      <c r="H25" s="2">
        <v>2889093284</v>
      </c>
    </row>
    <row r="26" spans="1:23" x14ac:dyDescent="0.3">
      <c r="I26" s="11"/>
      <c r="J26" s="11"/>
    </row>
    <row r="27" spans="1:23" x14ac:dyDescent="0.3">
      <c r="I27" s="12"/>
      <c r="J27" s="12"/>
    </row>
    <row r="28" spans="1:23" x14ac:dyDescent="0.3">
      <c r="I28" s="12"/>
      <c r="J28" s="12"/>
    </row>
    <row r="29" spans="1:23" x14ac:dyDescent="0.3">
      <c r="I29" s="12"/>
      <c r="J29" s="12"/>
    </row>
    <row r="33" spans="9:11" x14ac:dyDescent="0.3">
      <c r="I33" s="11"/>
      <c r="J33" s="11"/>
      <c r="K33" s="11"/>
    </row>
    <row r="34" spans="9:11" x14ac:dyDescent="0.3">
      <c r="I34" s="12"/>
      <c r="J34" s="12"/>
      <c r="K34" s="12"/>
    </row>
    <row r="35" spans="9:11" x14ac:dyDescent="0.3">
      <c r="I35" s="12"/>
      <c r="J35" s="12"/>
      <c r="K35" s="12"/>
    </row>
    <row r="36" spans="9:11" x14ac:dyDescent="0.3">
      <c r="I36" s="12"/>
      <c r="J36" s="12"/>
      <c r="K36" s="12"/>
    </row>
    <row r="37" spans="9:11" x14ac:dyDescent="0.3">
      <c r="I37" s="12"/>
      <c r="J37" s="12"/>
      <c r="K37" s="12"/>
    </row>
    <row r="38" spans="9:11" x14ac:dyDescent="0.3">
      <c r="I38" s="12"/>
      <c r="J38" s="12"/>
      <c r="K38" s="12"/>
    </row>
  </sheetData>
  <mergeCells count="7">
    <mergeCell ref="N1:O1"/>
    <mergeCell ref="N9:O9"/>
    <mergeCell ref="G18:H18"/>
    <mergeCell ref="A1:E1"/>
    <mergeCell ref="G1:I1"/>
    <mergeCell ref="K1:L1"/>
    <mergeCell ref="K12:L12"/>
  </mergeCells>
  <pageMargins left="0.7" right="0.7" top="0.75" bottom="0.75" header="0.3" footer="0.3"/>
  <pageSetup orientation="portrait" r:id="rId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AFD8A7-9C86-4E84-9346-FCC3EC88BD52}">
  <sheetPr codeName="Sheet2"/>
  <dimension ref="A1:A3"/>
  <sheetViews>
    <sheetView showGridLines="0" tabSelected="1" zoomScaleNormal="100" workbookViewId="0">
      <selection activeCell="Y1" sqref="Y1"/>
    </sheetView>
  </sheetViews>
  <sheetFormatPr defaultRowHeight="14.4" x14ac:dyDescent="0.3"/>
  <cols>
    <col min="1" max="1" width="30.21875" style="10" customWidth="1"/>
    <col min="2" max="2" width="3.6640625" style="8" customWidth="1"/>
    <col min="3" max="20" width="8.88671875" style="8"/>
    <col min="21" max="21" width="8.88671875" style="8" customWidth="1"/>
    <col min="22" max="16384" width="8.88671875" style="8"/>
  </cols>
  <sheetData>
    <row r="1" spans="1:1" x14ac:dyDescent="0.3">
      <c r="A1" s="8"/>
    </row>
    <row r="2" spans="1:1" x14ac:dyDescent="0.3">
      <c r="A2" s="8"/>
    </row>
    <row r="3" spans="1:1" x14ac:dyDescent="0.3">
      <c r="A3" s="8"/>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480EB-5D6C-4815-A0E2-24A33E1B698A}">
  <dimension ref="B2:H3"/>
  <sheetViews>
    <sheetView workbookViewId="0">
      <selection activeCell="B3" sqref="B3"/>
    </sheetView>
  </sheetViews>
  <sheetFormatPr defaultRowHeight="14.4" x14ac:dyDescent="0.3"/>
  <cols>
    <col min="2" max="2" width="15.21875" bestFit="1" customWidth="1"/>
    <col min="3" max="3" width="10.5546875" bestFit="1" customWidth="1"/>
    <col min="4" max="4" width="14.44140625" bestFit="1" customWidth="1"/>
    <col min="5" max="5" width="9.5546875" bestFit="1" customWidth="1"/>
    <col min="6" max="6" width="14.33203125" bestFit="1" customWidth="1"/>
    <col min="7" max="7" width="12.77734375" bestFit="1" customWidth="1"/>
    <col min="8" max="8" width="17.44140625" bestFit="1" customWidth="1"/>
  </cols>
  <sheetData>
    <row r="2" spans="2:8" x14ac:dyDescent="0.3">
      <c r="B2" t="s">
        <v>6</v>
      </c>
      <c r="C2" t="s">
        <v>7</v>
      </c>
      <c r="D2" t="s">
        <v>8</v>
      </c>
      <c r="E2" t="s">
        <v>9</v>
      </c>
      <c r="F2" t="s">
        <v>22</v>
      </c>
      <c r="G2" t="s">
        <v>23</v>
      </c>
      <c r="H2" t="s">
        <v>24</v>
      </c>
    </row>
    <row r="3" spans="2:8" x14ac:dyDescent="0.3">
      <c r="B3" s="2">
        <f>SUM(StockData[close])</f>
        <v>1143559.8408999997</v>
      </c>
      <c r="C3" cm="1">
        <f t="array" ref="C3">MAX(StockData[high]-StockData[low])</f>
        <v>323.88000000000011</v>
      </c>
      <c r="D3" cm="1">
        <f t="array" ref="D3">AVERAGE(StockData[high]-StockData[low])</f>
        <v>13.619337920975854</v>
      </c>
      <c r="E3">
        <f>COUNTA(StockData[Date])</f>
        <v>3771</v>
      </c>
      <c r="F3">
        <f>_xlfn.STDEV.P(StockData[close])</f>
        <v>278.5190266713077</v>
      </c>
      <c r="G3">
        <f>_xlfn.STDEV.P(StockData[Spread])</f>
        <v>19.074171469778257</v>
      </c>
      <c r="H3">
        <f>INDEX(StockData[Date], MATCH(MAX(StockData[close]), StockData[close], 0))</f>
        <v>44070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76BA53A-2A3A-44A4-A5E0-CCD11DBC445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StockData</vt:lpstr>
      <vt:lpstr>ChartData</vt:lpstr>
      <vt:lpstr>sentiment_pivots</vt:lpstr>
      <vt:lpstr>Pivots</vt:lpstr>
      <vt:lpstr>Dashboard</vt:lpstr>
      <vt:lpstr>KPI_Calculation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RAKHI KUMARI</dc:creator>
  <cp:lastModifiedBy>RAKHI KUMARI</cp:lastModifiedBy>
  <cp:lastPrinted>2025-04-10T19:49:30Z</cp:lastPrinted>
  <dcterms:created xsi:type="dcterms:W3CDTF">2025-04-08T08:36:54Z</dcterms:created>
  <dcterms:modified xsi:type="dcterms:W3CDTF">2025-06-26T11:51:43Z</dcterms:modified>
</cp:coreProperties>
</file>